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shelton/Desktop/Financials for website/FY 2023/April 2023/"/>
    </mc:Choice>
  </mc:AlternateContent>
  <xr:revisionPtr revIDLastSave="0" documentId="8_{C0E95AC5-B51B-2344-9813-CBD54185EA9D}" xr6:coauthVersionLast="47" xr6:coauthVersionMax="47" xr10:uidLastSave="{00000000-0000-0000-0000-000000000000}"/>
  <bookViews>
    <workbookView xWindow="5440" yWindow="860" windowWidth="33740" windowHeight="18400" xr2:uid="{00000000-000D-0000-FFFF-FFFF00000000}"/>
  </bookViews>
  <sheets>
    <sheet name="Detailed Summary" sheetId="1" r:id="rId1"/>
    <sheet name="Summary" sheetId="14" r:id="rId2"/>
    <sheet name="183A" sheetId="3" r:id="rId3"/>
    <sheet name="290E" sheetId="4" r:id="rId4"/>
    <sheet name="71E" sheetId="5" r:id="rId5"/>
    <sheet name="183S" sheetId="6" r:id="rId6"/>
    <sheet name="45SW" sheetId="7" r:id="rId7"/>
    <sheet name="Weekends" sheetId="9" r:id="rId8"/>
    <sheet name="Total Transactions" sheetId="10" r:id="rId9"/>
    <sheet name="Avg weekday for system" sheetId="11" r:id="rId10"/>
    <sheet name="Holidays" sheetId="12" r:id="rId11"/>
    <sheet name="Revenues" sheetId="13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55" i="13" l="1"/>
  <c r="X221" i="13"/>
  <c r="V221" i="13"/>
  <c r="T221" i="13"/>
  <c r="S221" i="13"/>
  <c r="R221" i="13"/>
  <c r="J221" i="13"/>
  <c r="I221" i="13"/>
  <c r="H221" i="13"/>
  <c r="G221" i="13"/>
  <c r="F221" i="13"/>
  <c r="W221" i="13" l="1"/>
  <c r="O221" i="13"/>
  <c r="N221" i="13"/>
  <c r="M221" i="13"/>
  <c r="L221" i="13"/>
  <c r="K221" i="13"/>
  <c r="P221" i="13" s="1"/>
  <c r="Q221" i="13" l="1"/>
  <c r="AS442" i="9" l="1"/>
  <c r="AS441" i="9"/>
  <c r="AS440" i="9"/>
  <c r="AS439" i="9"/>
  <c r="AS438" i="9"/>
  <c r="AO442" i="9"/>
  <c r="AO441" i="9"/>
  <c r="AO440" i="9"/>
  <c r="AO439" i="9"/>
  <c r="AO438" i="9"/>
  <c r="AK442" i="9"/>
  <c r="AK441" i="9"/>
  <c r="AK440" i="9"/>
  <c r="AK439" i="9"/>
  <c r="AK438" i="9"/>
  <c r="AH442" i="9"/>
  <c r="AH441" i="9"/>
  <c r="AH440" i="9"/>
  <c r="AH439" i="9"/>
  <c r="AH438" i="9"/>
  <c r="AD442" i="9"/>
  <c r="AD441" i="9"/>
  <c r="AD440" i="9"/>
  <c r="AD439" i="9"/>
  <c r="AD438" i="9"/>
  <c r="AA442" i="9"/>
  <c r="AA441" i="9"/>
  <c r="AA440" i="9"/>
  <c r="AA439" i="9"/>
  <c r="AA438" i="9"/>
  <c r="W442" i="9"/>
  <c r="W441" i="9"/>
  <c r="W440" i="9"/>
  <c r="W439" i="9"/>
  <c r="W438" i="9"/>
  <c r="T442" i="9"/>
  <c r="T441" i="9"/>
  <c r="T440" i="9"/>
  <c r="T439" i="9"/>
  <c r="T438" i="9"/>
  <c r="P442" i="9"/>
  <c r="P441" i="9"/>
  <c r="P440" i="9"/>
  <c r="P439" i="9"/>
  <c r="P438" i="9"/>
  <c r="L442" i="9"/>
  <c r="L441" i="9"/>
  <c r="L440" i="9"/>
  <c r="L439" i="9"/>
  <c r="L438" i="9"/>
  <c r="H442" i="9"/>
  <c r="H441" i="9"/>
  <c r="H440" i="9"/>
  <c r="H439" i="9"/>
  <c r="H438" i="9"/>
  <c r="D442" i="9"/>
  <c r="D441" i="9"/>
  <c r="D440" i="9"/>
  <c r="D439" i="9"/>
  <c r="D438" i="9"/>
  <c r="S7" i="11"/>
  <c r="Z211" i="7"/>
  <c r="Z210" i="7"/>
  <c r="Z209" i="7"/>
  <c r="Z208" i="7"/>
  <c r="Z207" i="7"/>
  <c r="Z206" i="7"/>
  <c r="Z205" i="7"/>
  <c r="Z204" i="7"/>
  <c r="Z203" i="7"/>
  <c r="Z202" i="7"/>
  <c r="Z201" i="7"/>
  <c r="Z200" i="7"/>
  <c r="Z199" i="7"/>
  <c r="Z198" i="7"/>
  <c r="Z197" i="7"/>
  <c r="Z196" i="7"/>
  <c r="Z195" i="7"/>
  <c r="Z194" i="7"/>
  <c r="Z193" i="7"/>
  <c r="Z192" i="7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211" i="5"/>
  <c r="Z210" i="5"/>
  <c r="Z209" i="5"/>
  <c r="Z208" i="5"/>
  <c r="Z207" i="5"/>
  <c r="Z206" i="5"/>
  <c r="Z205" i="5"/>
  <c r="Z204" i="5"/>
  <c r="Z203" i="5"/>
  <c r="Z202" i="5"/>
  <c r="Z201" i="5"/>
  <c r="Z200" i="5"/>
  <c r="Z199" i="5"/>
  <c r="Z198" i="5"/>
  <c r="Z197" i="5"/>
  <c r="Z196" i="5"/>
  <c r="Z195" i="5"/>
  <c r="Z194" i="5"/>
  <c r="Z193" i="5"/>
  <c r="Z192" i="5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BQ25" i="12"/>
  <c r="G109" i="10"/>
  <c r="C108" i="10"/>
  <c r="C109" i="10"/>
  <c r="AR439" i="9"/>
  <c r="AR440" i="9" s="1"/>
  <c r="AR441" i="9" s="1"/>
  <c r="AR442" i="9" s="1"/>
  <c r="AJ439" i="9"/>
  <c r="AJ440" i="9" s="1"/>
  <c r="AJ441" i="9" s="1"/>
  <c r="AJ442" i="9" s="1"/>
  <c r="AC439" i="9"/>
  <c r="AC440" i="9" s="1"/>
  <c r="AC441" i="9" s="1"/>
  <c r="AC442" i="9" s="1"/>
  <c r="V439" i="9"/>
  <c r="V440" i="9" s="1"/>
  <c r="V441" i="9" s="1"/>
  <c r="V442" i="9" s="1"/>
  <c r="O439" i="9"/>
  <c r="O440" i="9" s="1"/>
  <c r="O441" i="9" s="1"/>
  <c r="O442" i="9" s="1"/>
  <c r="AN439" i="9"/>
  <c r="AN440" i="9" s="1"/>
  <c r="AN441" i="9" s="1"/>
  <c r="AN442" i="9" s="1"/>
  <c r="AG440" i="9"/>
  <c r="AG441" i="9" s="1"/>
  <c r="AG442" i="9" s="1"/>
  <c r="AG439" i="9"/>
  <c r="Z440" i="9"/>
  <c r="Z441" i="9" s="1"/>
  <c r="Z442" i="9" s="1"/>
  <c r="Z439" i="9"/>
  <c r="S439" i="9"/>
  <c r="S440" i="9" s="1"/>
  <c r="S441" i="9" s="1"/>
  <c r="S442" i="9" s="1"/>
  <c r="K440" i="9"/>
  <c r="K441" i="9" s="1"/>
  <c r="K442" i="9" s="1"/>
  <c r="K439" i="9"/>
  <c r="G442" i="9"/>
  <c r="G441" i="9"/>
  <c r="G440" i="9"/>
  <c r="G439" i="9"/>
  <c r="C442" i="9"/>
  <c r="C441" i="9"/>
  <c r="C440" i="9"/>
  <c r="C439" i="9"/>
  <c r="C437" i="9"/>
  <c r="Y193" i="7"/>
  <c r="Y194" i="7" s="1"/>
  <c r="Y195" i="7" s="1"/>
  <c r="Y196" i="7" s="1"/>
  <c r="Y197" i="7" s="1"/>
  <c r="Y198" i="7" s="1"/>
  <c r="Y199" i="7" s="1"/>
  <c r="Y200" i="7" s="1"/>
  <c r="Y201" i="7" s="1"/>
  <c r="Y202" i="7" s="1"/>
  <c r="Y203" i="7" s="1"/>
  <c r="Y204" i="7" s="1"/>
  <c r="Y205" i="7" s="1"/>
  <c r="Y206" i="7" s="1"/>
  <c r="Y207" i="7" s="1"/>
  <c r="Y208" i="7" s="1"/>
  <c r="Y209" i="7" s="1"/>
  <c r="Y210" i="7" s="1"/>
  <c r="Y211" i="7" s="1"/>
  <c r="Y193" i="6"/>
  <c r="Y194" i="6" s="1"/>
  <c r="Y195" i="6" s="1"/>
  <c r="Y196" i="6" s="1"/>
  <c r="Y197" i="6" s="1"/>
  <c r="Y198" i="6" s="1"/>
  <c r="Y199" i="6" s="1"/>
  <c r="Y200" i="6" s="1"/>
  <c r="Y201" i="6" s="1"/>
  <c r="Y202" i="6" s="1"/>
  <c r="Y203" i="6" s="1"/>
  <c r="Y204" i="6" s="1"/>
  <c r="Y205" i="6" s="1"/>
  <c r="Y206" i="6" s="1"/>
  <c r="Y207" i="6" s="1"/>
  <c r="Y208" i="6" s="1"/>
  <c r="Y209" i="6" s="1"/>
  <c r="Y210" i="6" s="1"/>
  <c r="Y211" i="6" s="1"/>
  <c r="Y193" i="5"/>
  <c r="Y194" i="5" s="1"/>
  <c r="Y195" i="5" s="1"/>
  <c r="Y196" i="5" s="1"/>
  <c r="Y197" i="5" s="1"/>
  <c r="Y198" i="5" s="1"/>
  <c r="Y199" i="5" s="1"/>
  <c r="Y200" i="5" s="1"/>
  <c r="Y201" i="5" s="1"/>
  <c r="Y202" i="5" s="1"/>
  <c r="Y203" i="5" s="1"/>
  <c r="Y204" i="5" s="1"/>
  <c r="Y205" i="5" s="1"/>
  <c r="Y206" i="5" s="1"/>
  <c r="Y207" i="5" s="1"/>
  <c r="Y208" i="5" s="1"/>
  <c r="Y209" i="5" s="1"/>
  <c r="Y210" i="5" s="1"/>
  <c r="Y211" i="5" s="1"/>
  <c r="Y193" i="4"/>
  <c r="Y194" i="4" s="1"/>
  <c r="Y195" i="4" s="1"/>
  <c r="Y196" i="4" s="1"/>
  <c r="Y197" i="4" s="1"/>
  <c r="Y198" i="4" s="1"/>
  <c r="Y199" i="4" s="1"/>
  <c r="Y200" i="4" s="1"/>
  <c r="Y201" i="4" s="1"/>
  <c r="Y202" i="4" s="1"/>
  <c r="Y203" i="4" s="1"/>
  <c r="Y204" i="4" s="1"/>
  <c r="Y205" i="4" s="1"/>
  <c r="Y206" i="4" s="1"/>
  <c r="Y207" i="4" s="1"/>
  <c r="Y208" i="4" s="1"/>
  <c r="Y209" i="4" s="1"/>
  <c r="Y210" i="4" s="1"/>
  <c r="Y211" i="4" s="1"/>
  <c r="Y210" i="3"/>
  <c r="Y207" i="3"/>
  <c r="Y205" i="3"/>
  <c r="Y202" i="3"/>
  <c r="Y200" i="3"/>
  <c r="Y197" i="3"/>
  <c r="Y195" i="3"/>
  <c r="Y194" i="3"/>
  <c r="Y193" i="3"/>
  <c r="K5906" i="14"/>
  <c r="K5905" i="14"/>
  <c r="K5904" i="14"/>
  <c r="K5903" i="14"/>
  <c r="K5902" i="14"/>
  <c r="K5901" i="14"/>
  <c r="K5900" i="14"/>
  <c r="K5899" i="14"/>
  <c r="K5898" i="14"/>
  <c r="K5897" i="14"/>
  <c r="K5896" i="14"/>
  <c r="K5895" i="14"/>
  <c r="K5894" i="14"/>
  <c r="K5893" i="14"/>
  <c r="K5892" i="14"/>
  <c r="K5891" i="14"/>
  <c r="K5890" i="14"/>
  <c r="K5889" i="14"/>
  <c r="K5888" i="14"/>
  <c r="K5887" i="14"/>
  <c r="K5886" i="14"/>
  <c r="K5885" i="14"/>
  <c r="K5884" i="14"/>
  <c r="K5883" i="14"/>
  <c r="K5882" i="14"/>
  <c r="K5881" i="14"/>
  <c r="K5880" i="14"/>
  <c r="K5879" i="14"/>
  <c r="K5878" i="14"/>
  <c r="K5877" i="14"/>
  <c r="I5906" i="14"/>
  <c r="I5905" i="14"/>
  <c r="I5904" i="14"/>
  <c r="I5903" i="14"/>
  <c r="I5902" i="14"/>
  <c r="I5901" i="14"/>
  <c r="I5900" i="14"/>
  <c r="I5899" i="14"/>
  <c r="I5898" i="14"/>
  <c r="I5897" i="14"/>
  <c r="I5896" i="14"/>
  <c r="I5895" i="14"/>
  <c r="I5894" i="14"/>
  <c r="I5893" i="14"/>
  <c r="I5892" i="14"/>
  <c r="I5891" i="14"/>
  <c r="I5890" i="14"/>
  <c r="I5889" i="14"/>
  <c r="I5888" i="14"/>
  <c r="I5887" i="14"/>
  <c r="I5886" i="14"/>
  <c r="I5885" i="14"/>
  <c r="I5884" i="14"/>
  <c r="I5883" i="14"/>
  <c r="I5882" i="14"/>
  <c r="I5881" i="14"/>
  <c r="I5880" i="14"/>
  <c r="I5879" i="14"/>
  <c r="I5878" i="14"/>
  <c r="I5877" i="14"/>
  <c r="H5906" i="14"/>
  <c r="H5905" i="14"/>
  <c r="H5904" i="14"/>
  <c r="H5903" i="14"/>
  <c r="H5902" i="14"/>
  <c r="H5901" i="14"/>
  <c r="H5900" i="14"/>
  <c r="H5899" i="14"/>
  <c r="H5898" i="14"/>
  <c r="H5897" i="14"/>
  <c r="H5896" i="14"/>
  <c r="H5895" i="14"/>
  <c r="H5894" i="14"/>
  <c r="H5893" i="14"/>
  <c r="H5892" i="14"/>
  <c r="H5891" i="14"/>
  <c r="H5890" i="14"/>
  <c r="H5889" i="14"/>
  <c r="H5888" i="14"/>
  <c r="H5887" i="14"/>
  <c r="H5886" i="14"/>
  <c r="H5885" i="14"/>
  <c r="H5884" i="14"/>
  <c r="H5883" i="14"/>
  <c r="H5882" i="14"/>
  <c r="H5881" i="14"/>
  <c r="H5880" i="14"/>
  <c r="H5879" i="14"/>
  <c r="H5878" i="14"/>
  <c r="H5877" i="14"/>
  <c r="G5906" i="14"/>
  <c r="G5905" i="14"/>
  <c r="G5904" i="14"/>
  <c r="G5903" i="14"/>
  <c r="G5902" i="14"/>
  <c r="G5901" i="14"/>
  <c r="G5900" i="14"/>
  <c r="G5899" i="14"/>
  <c r="G5898" i="14"/>
  <c r="G5897" i="14"/>
  <c r="G5896" i="14"/>
  <c r="G5895" i="14"/>
  <c r="G5894" i="14"/>
  <c r="G5893" i="14"/>
  <c r="G5892" i="14"/>
  <c r="G5891" i="14"/>
  <c r="G5890" i="14"/>
  <c r="G5889" i="14"/>
  <c r="G5888" i="14"/>
  <c r="G5887" i="14"/>
  <c r="G5886" i="14"/>
  <c r="G5885" i="14"/>
  <c r="G5884" i="14"/>
  <c r="G5883" i="14"/>
  <c r="G5882" i="14"/>
  <c r="G5881" i="14"/>
  <c r="G5880" i="14"/>
  <c r="G5879" i="14"/>
  <c r="G5878" i="14"/>
  <c r="G5877" i="14"/>
  <c r="F5906" i="14"/>
  <c r="F5905" i="14"/>
  <c r="F5904" i="14"/>
  <c r="F5903" i="14"/>
  <c r="F5902" i="14"/>
  <c r="F5901" i="14"/>
  <c r="F5900" i="14"/>
  <c r="F5899" i="14"/>
  <c r="F5898" i="14"/>
  <c r="F5897" i="14"/>
  <c r="F5896" i="14"/>
  <c r="F5895" i="14"/>
  <c r="F5894" i="14"/>
  <c r="F5893" i="14"/>
  <c r="F5892" i="14"/>
  <c r="F5891" i="14"/>
  <c r="F5890" i="14"/>
  <c r="F5889" i="14"/>
  <c r="F5888" i="14"/>
  <c r="F5887" i="14"/>
  <c r="F5886" i="14"/>
  <c r="F5885" i="14"/>
  <c r="F5884" i="14"/>
  <c r="F5883" i="14"/>
  <c r="F5882" i="14"/>
  <c r="F5881" i="14"/>
  <c r="F5880" i="14"/>
  <c r="F5879" i="14"/>
  <c r="F5878" i="14"/>
  <c r="F5877" i="14"/>
  <c r="F5876" i="14"/>
  <c r="E5906" i="14"/>
  <c r="E5905" i="14"/>
  <c r="E5904" i="14"/>
  <c r="E5903" i="14"/>
  <c r="E5902" i="14"/>
  <c r="E5901" i="14"/>
  <c r="E5900" i="14"/>
  <c r="E5899" i="14"/>
  <c r="E5898" i="14"/>
  <c r="E5897" i="14"/>
  <c r="E5896" i="14"/>
  <c r="E5895" i="14"/>
  <c r="E5894" i="14"/>
  <c r="E5893" i="14"/>
  <c r="E5892" i="14"/>
  <c r="E5891" i="14"/>
  <c r="E5890" i="14"/>
  <c r="E5889" i="14"/>
  <c r="E5888" i="14"/>
  <c r="E5887" i="14"/>
  <c r="E5886" i="14"/>
  <c r="E5885" i="14"/>
  <c r="E5884" i="14"/>
  <c r="E5883" i="14"/>
  <c r="E5882" i="14"/>
  <c r="E5881" i="14"/>
  <c r="E5880" i="14"/>
  <c r="E5879" i="14"/>
  <c r="E5878" i="14"/>
  <c r="E5877" i="14"/>
  <c r="BS1220" i="1"/>
  <c r="BS1219" i="1"/>
  <c r="BS1218" i="1"/>
  <c r="BS1217" i="1"/>
  <c r="BS1216" i="1"/>
  <c r="BS1215" i="1"/>
  <c r="BS1214" i="1"/>
  <c r="BS1213" i="1"/>
  <c r="BS1212" i="1"/>
  <c r="BS1211" i="1"/>
  <c r="BS1210" i="1"/>
  <c r="BS1209" i="1"/>
  <c r="BS1208" i="1"/>
  <c r="BS1207" i="1"/>
  <c r="BS1206" i="1"/>
  <c r="BS1205" i="1"/>
  <c r="BS1204" i="1"/>
  <c r="BS1203" i="1"/>
  <c r="BS1202" i="1"/>
  <c r="BS1201" i="1"/>
  <c r="BS1200" i="1"/>
  <c r="BS1199" i="1"/>
  <c r="BS1198" i="1"/>
  <c r="BS1197" i="1"/>
  <c r="BS1196" i="1"/>
  <c r="BS1195" i="1"/>
  <c r="BS1194" i="1"/>
  <c r="BS1193" i="1"/>
  <c r="BS1192" i="1"/>
  <c r="BS1191" i="1"/>
  <c r="BQ1220" i="1"/>
  <c r="BQ1219" i="1"/>
  <c r="BQ1218" i="1"/>
  <c r="BQ1217" i="1"/>
  <c r="BQ1216" i="1"/>
  <c r="BQ1215" i="1"/>
  <c r="BQ1214" i="1"/>
  <c r="BQ1213" i="1"/>
  <c r="BQ1212" i="1"/>
  <c r="BQ1211" i="1"/>
  <c r="BQ1210" i="1"/>
  <c r="BQ1209" i="1"/>
  <c r="BQ1208" i="1"/>
  <c r="BQ1207" i="1"/>
  <c r="BQ1206" i="1"/>
  <c r="BQ1205" i="1"/>
  <c r="BQ1204" i="1"/>
  <c r="BQ1203" i="1"/>
  <c r="BQ1202" i="1"/>
  <c r="BQ1201" i="1"/>
  <c r="BQ1200" i="1"/>
  <c r="BQ1199" i="1"/>
  <c r="BQ1198" i="1"/>
  <c r="BQ1197" i="1"/>
  <c r="BQ1196" i="1"/>
  <c r="BQ1195" i="1"/>
  <c r="BQ1194" i="1"/>
  <c r="BQ1193" i="1"/>
  <c r="BQ1192" i="1"/>
  <c r="BQ1191" i="1"/>
  <c r="BQ1190" i="1"/>
  <c r="BO1220" i="1"/>
  <c r="BO1219" i="1"/>
  <c r="BO1218" i="1"/>
  <c r="BO1217" i="1"/>
  <c r="BO1216" i="1"/>
  <c r="BO1215" i="1"/>
  <c r="BO1214" i="1"/>
  <c r="BO1213" i="1"/>
  <c r="BO1212" i="1"/>
  <c r="BO1211" i="1"/>
  <c r="BO1210" i="1"/>
  <c r="BO1209" i="1"/>
  <c r="BO1208" i="1"/>
  <c r="BO1207" i="1"/>
  <c r="BO1206" i="1"/>
  <c r="BO1205" i="1"/>
  <c r="BO1204" i="1"/>
  <c r="BO1203" i="1"/>
  <c r="BO1202" i="1"/>
  <c r="BO1201" i="1"/>
  <c r="BO1200" i="1"/>
  <c r="BO1199" i="1"/>
  <c r="BO1198" i="1"/>
  <c r="BO1197" i="1"/>
  <c r="BO1196" i="1"/>
  <c r="BO1195" i="1"/>
  <c r="BO1194" i="1"/>
  <c r="BO1193" i="1"/>
  <c r="BO1192" i="1"/>
  <c r="BO1191" i="1"/>
  <c r="BK1220" i="1"/>
  <c r="BK1219" i="1"/>
  <c r="BK1218" i="1"/>
  <c r="BK1217" i="1"/>
  <c r="BK1216" i="1"/>
  <c r="BK1215" i="1"/>
  <c r="BK1214" i="1"/>
  <c r="BK1213" i="1"/>
  <c r="BK1212" i="1"/>
  <c r="BK1211" i="1"/>
  <c r="BK1210" i="1"/>
  <c r="BK1209" i="1"/>
  <c r="BK1208" i="1"/>
  <c r="BK1207" i="1"/>
  <c r="BK1206" i="1"/>
  <c r="BK1205" i="1"/>
  <c r="BK1204" i="1"/>
  <c r="BK1203" i="1"/>
  <c r="BK1202" i="1"/>
  <c r="BK1201" i="1"/>
  <c r="BK1200" i="1"/>
  <c r="BK1199" i="1"/>
  <c r="BK1198" i="1"/>
  <c r="BK1197" i="1"/>
  <c r="BK1196" i="1"/>
  <c r="BK1195" i="1"/>
  <c r="BK1194" i="1"/>
  <c r="BK1193" i="1"/>
  <c r="BK1192" i="1"/>
  <c r="BK119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E5876" i="14"/>
  <c r="E106" i="10"/>
  <c r="E108" i="10"/>
  <c r="E107" i="10"/>
  <c r="Z215" i="7" l="1"/>
  <c r="Y216" i="7" s="1"/>
  <c r="Z215" i="6"/>
  <c r="Y216" i="6" s="1"/>
  <c r="Z215" i="5"/>
  <c r="Y216" i="5" s="1"/>
  <c r="Z215" i="4"/>
  <c r="Y216" i="4" s="1"/>
  <c r="Z215" i="3"/>
  <c r="Y216" i="3" s="1"/>
  <c r="Y196" i="3"/>
  <c r="Y198" i="3" s="1"/>
  <c r="Y199" i="3" s="1"/>
  <c r="Y201" i="3" s="1"/>
  <c r="Y203" i="3" s="1"/>
  <c r="Y204" i="3" s="1"/>
  <c r="Y206" i="3" s="1"/>
  <c r="Y208" i="3" s="1"/>
  <c r="Y209" i="3" s="1"/>
  <c r="Y211" i="3" s="1"/>
  <c r="AS437" i="9"/>
  <c r="AS436" i="9"/>
  <c r="AS435" i="9"/>
  <c r="AS434" i="9"/>
  <c r="AO437" i="9"/>
  <c r="AO436" i="9"/>
  <c r="AO435" i="9"/>
  <c r="AO434" i="9"/>
  <c r="AK437" i="9"/>
  <c r="AK436" i="9"/>
  <c r="AK435" i="9"/>
  <c r="AK434" i="9"/>
  <c r="AH437" i="9"/>
  <c r="AH436" i="9"/>
  <c r="AH435" i="9"/>
  <c r="AH434" i="9"/>
  <c r="AD437" i="9"/>
  <c r="AD436" i="9"/>
  <c r="AD435" i="9"/>
  <c r="AD434" i="9"/>
  <c r="AA437" i="9"/>
  <c r="AA436" i="9"/>
  <c r="AA435" i="9"/>
  <c r="AA434" i="9"/>
  <c r="W437" i="9"/>
  <c r="W436" i="9"/>
  <c r="W435" i="9"/>
  <c r="W434" i="9"/>
  <c r="T437" i="9"/>
  <c r="T436" i="9"/>
  <c r="T435" i="9"/>
  <c r="T434" i="9"/>
  <c r="P437" i="9"/>
  <c r="P436" i="9"/>
  <c r="P435" i="9"/>
  <c r="P434" i="9"/>
  <c r="L437" i="9"/>
  <c r="L436" i="9"/>
  <c r="L435" i="9"/>
  <c r="L434" i="9"/>
  <c r="H437" i="9"/>
  <c r="H436" i="9"/>
  <c r="H435" i="9"/>
  <c r="H434" i="9"/>
  <c r="D437" i="9"/>
  <c r="D436" i="9"/>
  <c r="D435" i="9"/>
  <c r="D434" i="9"/>
  <c r="AR435" i="9"/>
  <c r="AR436" i="9" s="1"/>
  <c r="AR437" i="9" s="1"/>
  <c r="AJ435" i="9"/>
  <c r="AJ436" i="9" s="1"/>
  <c r="AJ437" i="9" s="1"/>
  <c r="AC435" i="9"/>
  <c r="AC436" i="9" s="1"/>
  <c r="AC437" i="9" s="1"/>
  <c r="V436" i="9"/>
  <c r="V437" i="9" s="1"/>
  <c r="V435" i="9"/>
  <c r="O436" i="9"/>
  <c r="O437" i="9" s="1"/>
  <c r="O435" i="9"/>
  <c r="G437" i="9"/>
  <c r="G436" i="9"/>
  <c r="G435" i="9"/>
  <c r="AN436" i="9"/>
  <c r="AN437" i="9" s="1"/>
  <c r="AN435" i="9"/>
  <c r="AG435" i="9"/>
  <c r="AG436" i="9" s="1"/>
  <c r="AG437" i="9" s="1"/>
  <c r="Z436" i="9"/>
  <c r="Z437" i="9" s="1"/>
  <c r="Z435" i="9"/>
  <c r="S435" i="9"/>
  <c r="S436" i="9" s="1"/>
  <c r="S437" i="9" s="1"/>
  <c r="K436" i="9"/>
  <c r="K437" i="9" s="1"/>
  <c r="K435" i="9"/>
  <c r="C436" i="9"/>
  <c r="C435" i="9"/>
  <c r="U214" i="7"/>
  <c r="U213" i="7"/>
  <c r="U212" i="7"/>
  <c r="U211" i="7"/>
  <c r="U210" i="7"/>
  <c r="U209" i="7"/>
  <c r="U208" i="7"/>
  <c r="U207" i="7"/>
  <c r="U206" i="7"/>
  <c r="U205" i="7"/>
  <c r="U204" i="7"/>
  <c r="U203" i="7"/>
  <c r="U202" i="7"/>
  <c r="U201" i="7"/>
  <c r="U200" i="7"/>
  <c r="U199" i="7"/>
  <c r="U198" i="7"/>
  <c r="U197" i="7"/>
  <c r="U196" i="7"/>
  <c r="U195" i="7"/>
  <c r="U194" i="7"/>
  <c r="U193" i="7"/>
  <c r="U192" i="7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P192" i="3"/>
  <c r="K5875" i="14"/>
  <c r="K5874" i="14"/>
  <c r="K5873" i="14"/>
  <c r="K5872" i="14"/>
  <c r="K5871" i="14"/>
  <c r="K5870" i="14"/>
  <c r="K5869" i="14"/>
  <c r="K5868" i="14"/>
  <c r="K5867" i="14"/>
  <c r="K5866" i="14"/>
  <c r="K5865" i="14"/>
  <c r="K5864" i="14"/>
  <c r="K5863" i="14"/>
  <c r="K5862" i="14"/>
  <c r="K5861" i="14"/>
  <c r="K5860" i="14"/>
  <c r="K5859" i="14"/>
  <c r="K5858" i="14"/>
  <c r="K5857" i="14"/>
  <c r="K5856" i="14"/>
  <c r="K5855" i="14"/>
  <c r="K5854" i="14"/>
  <c r="K5853" i="14"/>
  <c r="K5852" i="14"/>
  <c r="K5851" i="14"/>
  <c r="K5850" i="14"/>
  <c r="K5849" i="14"/>
  <c r="K5848" i="14"/>
  <c r="K5847" i="14"/>
  <c r="K5846" i="14"/>
  <c r="I5876" i="14"/>
  <c r="I5875" i="14"/>
  <c r="I5874" i="14"/>
  <c r="I5873" i="14"/>
  <c r="I5872" i="14"/>
  <c r="I5871" i="14"/>
  <c r="I5870" i="14"/>
  <c r="I5869" i="14"/>
  <c r="I5868" i="14"/>
  <c r="I5867" i="14"/>
  <c r="I5866" i="14"/>
  <c r="I5865" i="14"/>
  <c r="I5864" i="14"/>
  <c r="I5863" i="14"/>
  <c r="I5862" i="14"/>
  <c r="I5861" i="14"/>
  <c r="I5860" i="14"/>
  <c r="I5859" i="14"/>
  <c r="I5858" i="14"/>
  <c r="I5857" i="14"/>
  <c r="I5856" i="14"/>
  <c r="I5855" i="14"/>
  <c r="I5854" i="14"/>
  <c r="I5853" i="14"/>
  <c r="I5852" i="14"/>
  <c r="I5851" i="14"/>
  <c r="I5850" i="14"/>
  <c r="I5849" i="14"/>
  <c r="I5848" i="14"/>
  <c r="I5847" i="14"/>
  <c r="I5846" i="14"/>
  <c r="H5876" i="14"/>
  <c r="H5875" i="14"/>
  <c r="H5874" i="14"/>
  <c r="H5873" i="14"/>
  <c r="H5872" i="14"/>
  <c r="H5871" i="14"/>
  <c r="H5870" i="14"/>
  <c r="H5869" i="14"/>
  <c r="H5868" i="14"/>
  <c r="H5867" i="14"/>
  <c r="H5866" i="14"/>
  <c r="H5865" i="14"/>
  <c r="H5864" i="14"/>
  <c r="H5863" i="14"/>
  <c r="H5862" i="14"/>
  <c r="H5861" i="14"/>
  <c r="H5860" i="14"/>
  <c r="H5859" i="14"/>
  <c r="H5858" i="14"/>
  <c r="H5857" i="14"/>
  <c r="H5856" i="14"/>
  <c r="H5855" i="14"/>
  <c r="H5854" i="14"/>
  <c r="H5853" i="14"/>
  <c r="H5852" i="14"/>
  <c r="H5851" i="14"/>
  <c r="H5850" i="14"/>
  <c r="H5849" i="14"/>
  <c r="H5848" i="14"/>
  <c r="H5847" i="14"/>
  <c r="H5846" i="14"/>
  <c r="H5845" i="14"/>
  <c r="G5876" i="14"/>
  <c r="G5875" i="14"/>
  <c r="G5874" i="14"/>
  <c r="G5873" i="14"/>
  <c r="G5872" i="14"/>
  <c r="G5871" i="14"/>
  <c r="G5870" i="14"/>
  <c r="G5869" i="14"/>
  <c r="G5868" i="14"/>
  <c r="G5867" i="14"/>
  <c r="G5866" i="14"/>
  <c r="G5865" i="14"/>
  <c r="G5864" i="14"/>
  <c r="G5863" i="14"/>
  <c r="G5862" i="14"/>
  <c r="G5861" i="14"/>
  <c r="G5860" i="14"/>
  <c r="G5859" i="14"/>
  <c r="G5858" i="14"/>
  <c r="G5857" i="14"/>
  <c r="G5856" i="14"/>
  <c r="G5855" i="14"/>
  <c r="G5854" i="14"/>
  <c r="G5853" i="14"/>
  <c r="G5852" i="14"/>
  <c r="G5851" i="14"/>
  <c r="G5850" i="14"/>
  <c r="G5849" i="14"/>
  <c r="G5848" i="14"/>
  <c r="G5847" i="14"/>
  <c r="G5846" i="14"/>
  <c r="K5876" i="14"/>
  <c r="F5875" i="14"/>
  <c r="F5874" i="14"/>
  <c r="F5873" i="14"/>
  <c r="F5872" i="14"/>
  <c r="F5871" i="14"/>
  <c r="F5870" i="14"/>
  <c r="F5869" i="14"/>
  <c r="F5868" i="14"/>
  <c r="F5867" i="14"/>
  <c r="F5866" i="14"/>
  <c r="F5865" i="14"/>
  <c r="F5864" i="14"/>
  <c r="F5863" i="14"/>
  <c r="F5862" i="14"/>
  <c r="F5861" i="14"/>
  <c r="F5860" i="14"/>
  <c r="F5859" i="14"/>
  <c r="F5858" i="14"/>
  <c r="F5857" i="14"/>
  <c r="F5856" i="14"/>
  <c r="F5855" i="14"/>
  <c r="F5854" i="14"/>
  <c r="F5853" i="14"/>
  <c r="F5852" i="14"/>
  <c r="F5851" i="14"/>
  <c r="F5850" i="14"/>
  <c r="F5849" i="14"/>
  <c r="F5848" i="14"/>
  <c r="F5847" i="14"/>
  <c r="F5846" i="14"/>
  <c r="E5875" i="14"/>
  <c r="E5874" i="14"/>
  <c r="E5873" i="14"/>
  <c r="E5872" i="14"/>
  <c r="E5871" i="14"/>
  <c r="E5870" i="14"/>
  <c r="E5869" i="14"/>
  <c r="E5868" i="14"/>
  <c r="E5867" i="14"/>
  <c r="E5866" i="14"/>
  <c r="E5865" i="14"/>
  <c r="E5864" i="14"/>
  <c r="E5863" i="14"/>
  <c r="E5862" i="14"/>
  <c r="E5861" i="14"/>
  <c r="E5860" i="14"/>
  <c r="E5859" i="14"/>
  <c r="E5858" i="14"/>
  <c r="E5857" i="14"/>
  <c r="E5856" i="14"/>
  <c r="E5855" i="14"/>
  <c r="E5854" i="14"/>
  <c r="E5853" i="14"/>
  <c r="E5852" i="14"/>
  <c r="E5851" i="14"/>
  <c r="E5850" i="14"/>
  <c r="E5849" i="14"/>
  <c r="E5848" i="14"/>
  <c r="E5847" i="14"/>
  <c r="E5846" i="14"/>
  <c r="BS1190" i="1"/>
  <c r="BS1189" i="1"/>
  <c r="BS1188" i="1"/>
  <c r="BS1187" i="1"/>
  <c r="BS1186" i="1"/>
  <c r="BS1185" i="1"/>
  <c r="BS1184" i="1"/>
  <c r="BS1183" i="1"/>
  <c r="BS1182" i="1"/>
  <c r="BS1181" i="1"/>
  <c r="BS1180" i="1"/>
  <c r="BS1179" i="1"/>
  <c r="BS1178" i="1"/>
  <c r="BS1177" i="1"/>
  <c r="BS1176" i="1"/>
  <c r="BS1175" i="1"/>
  <c r="BS1174" i="1"/>
  <c r="BS1173" i="1"/>
  <c r="BS1172" i="1"/>
  <c r="BS1171" i="1"/>
  <c r="BS1170" i="1"/>
  <c r="BS1169" i="1"/>
  <c r="BS1168" i="1"/>
  <c r="BS1167" i="1"/>
  <c r="BS1166" i="1"/>
  <c r="BS1165" i="1"/>
  <c r="BS1164" i="1"/>
  <c r="BS1163" i="1"/>
  <c r="BS1162" i="1"/>
  <c r="BS1161" i="1"/>
  <c r="BS1160" i="1"/>
  <c r="BQ1189" i="1"/>
  <c r="BQ1188" i="1"/>
  <c r="BQ1187" i="1"/>
  <c r="BQ1186" i="1"/>
  <c r="BQ1185" i="1"/>
  <c r="BQ1184" i="1"/>
  <c r="BQ1183" i="1"/>
  <c r="BQ1182" i="1"/>
  <c r="BQ1181" i="1"/>
  <c r="BQ1180" i="1"/>
  <c r="BQ1179" i="1"/>
  <c r="BQ1178" i="1"/>
  <c r="BQ1177" i="1"/>
  <c r="BQ1176" i="1"/>
  <c r="BQ1175" i="1"/>
  <c r="BQ1174" i="1"/>
  <c r="BQ1173" i="1"/>
  <c r="BQ1172" i="1"/>
  <c r="BQ1171" i="1"/>
  <c r="BQ1170" i="1"/>
  <c r="BQ1169" i="1"/>
  <c r="BQ1168" i="1"/>
  <c r="BQ1167" i="1"/>
  <c r="BQ1166" i="1"/>
  <c r="BQ1165" i="1"/>
  <c r="BQ1164" i="1"/>
  <c r="BQ1163" i="1"/>
  <c r="BQ1162" i="1"/>
  <c r="BQ1161" i="1"/>
  <c r="BQ1160" i="1"/>
  <c r="BO1190" i="1"/>
  <c r="BO1189" i="1"/>
  <c r="BO1188" i="1"/>
  <c r="BO1187" i="1"/>
  <c r="BO1186" i="1"/>
  <c r="BO1185" i="1"/>
  <c r="BO1184" i="1"/>
  <c r="BO1183" i="1"/>
  <c r="BO1182" i="1"/>
  <c r="BO1181" i="1"/>
  <c r="BO1180" i="1"/>
  <c r="BO1179" i="1"/>
  <c r="BO1178" i="1"/>
  <c r="BO1177" i="1"/>
  <c r="BO1176" i="1"/>
  <c r="BO1175" i="1"/>
  <c r="BO1174" i="1"/>
  <c r="BO1173" i="1"/>
  <c r="BO1172" i="1"/>
  <c r="BO1171" i="1"/>
  <c r="BO1170" i="1"/>
  <c r="BO1169" i="1"/>
  <c r="BO1168" i="1"/>
  <c r="BO1167" i="1"/>
  <c r="BO1166" i="1"/>
  <c r="BO1165" i="1"/>
  <c r="BO1164" i="1"/>
  <c r="BO1163" i="1"/>
  <c r="BO1162" i="1"/>
  <c r="BO1161" i="1"/>
  <c r="BO1160" i="1"/>
  <c r="BK1190" i="1"/>
  <c r="BK1189" i="1"/>
  <c r="BK1188" i="1"/>
  <c r="BK1187" i="1"/>
  <c r="BK1186" i="1"/>
  <c r="BK1185" i="1"/>
  <c r="BK1184" i="1"/>
  <c r="BK1183" i="1"/>
  <c r="BK1182" i="1"/>
  <c r="BK1181" i="1"/>
  <c r="BK1180" i="1"/>
  <c r="BK1179" i="1"/>
  <c r="BK1178" i="1"/>
  <c r="BK1177" i="1"/>
  <c r="BK1176" i="1"/>
  <c r="BK1175" i="1"/>
  <c r="BK1174" i="1"/>
  <c r="BK1173" i="1"/>
  <c r="BK1172" i="1"/>
  <c r="BK1171" i="1"/>
  <c r="BK1170" i="1"/>
  <c r="BK1169" i="1"/>
  <c r="BK1168" i="1"/>
  <c r="BK1167" i="1"/>
  <c r="BK1166" i="1"/>
  <c r="BK1165" i="1"/>
  <c r="BK1164" i="1"/>
  <c r="BK1163" i="1"/>
  <c r="BK1162" i="1"/>
  <c r="BK1161" i="1"/>
  <c r="BK116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2" i="1"/>
  <c r="AD1161" i="1"/>
  <c r="AD1160" i="1"/>
  <c r="AC1190" i="1"/>
  <c r="AC1189" i="1"/>
  <c r="AC1188" i="1"/>
  <c r="AC1187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W220" i="13"/>
  <c r="W219" i="13"/>
  <c r="V220" i="13"/>
  <c r="V219" i="13"/>
  <c r="O219" i="13"/>
  <c r="N219" i="13"/>
  <c r="M219" i="13"/>
  <c r="L219" i="13"/>
  <c r="K219" i="13"/>
  <c r="J219" i="13"/>
  <c r="I219" i="13"/>
  <c r="H219" i="13"/>
  <c r="G219" i="13"/>
  <c r="F219" i="13"/>
  <c r="O220" i="13"/>
  <c r="N220" i="13"/>
  <c r="M220" i="13"/>
  <c r="L220" i="13"/>
  <c r="K220" i="13"/>
  <c r="J220" i="13"/>
  <c r="I220" i="13"/>
  <c r="H220" i="13"/>
  <c r="G220" i="13"/>
  <c r="F220" i="13"/>
  <c r="T194" i="7"/>
  <c r="T195" i="7" s="1"/>
  <c r="T196" i="7" s="1"/>
  <c r="T197" i="7" s="1"/>
  <c r="T198" i="7" s="1"/>
  <c r="T199" i="7" s="1"/>
  <c r="T200" i="7" s="1"/>
  <c r="T201" i="7" s="1"/>
  <c r="T202" i="7" s="1"/>
  <c r="T203" i="7" s="1"/>
  <c r="T204" i="7" s="1"/>
  <c r="T205" i="7" s="1"/>
  <c r="T206" i="7" s="1"/>
  <c r="T207" i="7" s="1"/>
  <c r="T208" i="7" s="1"/>
  <c r="T209" i="7" s="1"/>
  <c r="T210" i="7" s="1"/>
  <c r="T211" i="7" s="1"/>
  <c r="T212" i="7" s="1"/>
  <c r="T213" i="7" s="1"/>
  <c r="T214" i="7" s="1"/>
  <c r="T193" i="7"/>
  <c r="T194" i="6"/>
  <c r="T195" i="6" s="1"/>
  <c r="T196" i="6" s="1"/>
  <c r="T197" i="6" s="1"/>
  <c r="T198" i="6" s="1"/>
  <c r="T199" i="6" s="1"/>
  <c r="T200" i="6" s="1"/>
  <c r="T201" i="6" s="1"/>
  <c r="T202" i="6" s="1"/>
  <c r="T203" i="6" s="1"/>
  <c r="T204" i="6" s="1"/>
  <c r="T205" i="6" s="1"/>
  <c r="T206" i="6" s="1"/>
  <c r="T207" i="6" s="1"/>
  <c r="T208" i="6" s="1"/>
  <c r="T209" i="6" s="1"/>
  <c r="T210" i="6" s="1"/>
  <c r="T211" i="6" s="1"/>
  <c r="T212" i="6" s="1"/>
  <c r="T213" i="6" s="1"/>
  <c r="T214" i="6" s="1"/>
  <c r="T193" i="6"/>
  <c r="T194" i="5"/>
  <c r="T195" i="5" s="1"/>
  <c r="T196" i="5" s="1"/>
  <c r="T197" i="5" s="1"/>
  <c r="T198" i="5" s="1"/>
  <c r="T199" i="5" s="1"/>
  <c r="T200" i="5" s="1"/>
  <c r="T201" i="5" s="1"/>
  <c r="T202" i="5" s="1"/>
  <c r="T203" i="5" s="1"/>
  <c r="T204" i="5" s="1"/>
  <c r="T205" i="5" s="1"/>
  <c r="T206" i="5" s="1"/>
  <c r="T207" i="5" s="1"/>
  <c r="T208" i="5" s="1"/>
  <c r="T209" i="5" s="1"/>
  <c r="T210" i="5" s="1"/>
  <c r="T211" i="5" s="1"/>
  <c r="T212" i="5" s="1"/>
  <c r="T213" i="5" s="1"/>
  <c r="T214" i="5" s="1"/>
  <c r="T193" i="5"/>
  <c r="T194" i="4"/>
  <c r="T195" i="4" s="1"/>
  <c r="T196" i="4" s="1"/>
  <c r="T197" i="4" s="1"/>
  <c r="T198" i="4" s="1"/>
  <c r="T199" i="4" s="1"/>
  <c r="T200" i="4" s="1"/>
  <c r="T201" i="4" s="1"/>
  <c r="T202" i="4" s="1"/>
  <c r="T203" i="4" s="1"/>
  <c r="T204" i="4" s="1"/>
  <c r="T205" i="4" s="1"/>
  <c r="T206" i="4" s="1"/>
  <c r="T207" i="4" s="1"/>
  <c r="T208" i="4" s="1"/>
  <c r="T209" i="4" s="1"/>
  <c r="T210" i="4" s="1"/>
  <c r="T211" i="4" s="1"/>
  <c r="T212" i="4" s="1"/>
  <c r="T213" i="4" s="1"/>
  <c r="T214" i="4" s="1"/>
  <c r="T193" i="4"/>
  <c r="T212" i="3"/>
  <c r="T213" i="3" s="1"/>
  <c r="T214" i="3" s="1"/>
  <c r="T193" i="3"/>
  <c r="T194" i="3" s="1"/>
  <c r="T195" i="3" s="1"/>
  <c r="T196" i="3" s="1"/>
  <c r="T197" i="3" s="1"/>
  <c r="T198" i="3" s="1"/>
  <c r="T199" i="3" s="1"/>
  <c r="T200" i="3" s="1"/>
  <c r="T201" i="3" s="1"/>
  <c r="T202" i="3" s="1"/>
  <c r="T203" i="3" s="1"/>
  <c r="T204" i="3" s="1"/>
  <c r="T205" i="3" s="1"/>
  <c r="T206" i="3" s="1"/>
  <c r="T207" i="3" s="1"/>
  <c r="T208" i="3" s="1"/>
  <c r="T209" i="3" s="1"/>
  <c r="T210" i="3" s="1"/>
  <c r="T211" i="3" s="1"/>
  <c r="BQ9" i="12"/>
  <c r="BQ14" i="12"/>
  <c r="AS433" i="9"/>
  <c r="AS432" i="9"/>
  <c r="AS431" i="9"/>
  <c r="AS430" i="9"/>
  <c r="AO433" i="9"/>
  <c r="AO432" i="9"/>
  <c r="AO431" i="9"/>
  <c r="AO430" i="9"/>
  <c r="AK433" i="9"/>
  <c r="AK432" i="9"/>
  <c r="AK431" i="9"/>
  <c r="AK430" i="9"/>
  <c r="AH433" i="9"/>
  <c r="AH432" i="9"/>
  <c r="AH431" i="9"/>
  <c r="AH430" i="9"/>
  <c r="AD433" i="9"/>
  <c r="AD432" i="9"/>
  <c r="AD431" i="9"/>
  <c r="AD430" i="9"/>
  <c r="AA433" i="9"/>
  <c r="AA432" i="9"/>
  <c r="AA431" i="9"/>
  <c r="AA430" i="9"/>
  <c r="W433" i="9"/>
  <c r="W432" i="9"/>
  <c r="W431" i="9"/>
  <c r="W430" i="9"/>
  <c r="T433" i="9"/>
  <c r="T432" i="9"/>
  <c r="T431" i="9"/>
  <c r="T430" i="9"/>
  <c r="P433" i="9"/>
  <c r="P432" i="9"/>
  <c r="P431" i="9"/>
  <c r="P430" i="9"/>
  <c r="L433" i="9"/>
  <c r="L432" i="9"/>
  <c r="L431" i="9"/>
  <c r="L430" i="9"/>
  <c r="H433" i="9"/>
  <c r="H432" i="9"/>
  <c r="H431" i="9"/>
  <c r="D433" i="9"/>
  <c r="D432" i="9"/>
  <c r="D431" i="9"/>
  <c r="H430" i="9"/>
  <c r="D430" i="9"/>
  <c r="P211" i="7"/>
  <c r="P210" i="7"/>
  <c r="P209" i="7"/>
  <c r="P208" i="7"/>
  <c r="P207" i="7"/>
  <c r="P206" i="7"/>
  <c r="P205" i="7"/>
  <c r="P204" i="7"/>
  <c r="P203" i="7"/>
  <c r="P202" i="7"/>
  <c r="P201" i="7"/>
  <c r="P200" i="7"/>
  <c r="P199" i="7"/>
  <c r="P198" i="7"/>
  <c r="P197" i="7"/>
  <c r="P196" i="7"/>
  <c r="P195" i="7"/>
  <c r="P194" i="7"/>
  <c r="P193" i="7"/>
  <c r="P192" i="7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Q218" i="13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4" i="3"/>
  <c r="P195" i="3"/>
  <c r="O193" i="7"/>
  <c r="O194" i="7" s="1"/>
  <c r="O195" i="7" s="1"/>
  <c r="O196" i="7" s="1"/>
  <c r="O197" i="7" s="1"/>
  <c r="O198" i="7" s="1"/>
  <c r="O199" i="7" s="1"/>
  <c r="O200" i="7" s="1"/>
  <c r="O201" i="7" s="1"/>
  <c r="O202" i="7" s="1"/>
  <c r="O203" i="7" s="1"/>
  <c r="O204" i="7" s="1"/>
  <c r="O205" i="7" s="1"/>
  <c r="O206" i="7" s="1"/>
  <c r="O207" i="7" s="1"/>
  <c r="O208" i="7" s="1"/>
  <c r="O209" i="7" s="1"/>
  <c r="O210" i="7" s="1"/>
  <c r="O211" i="7" s="1"/>
  <c r="O193" i="6"/>
  <c r="O194" i="6" s="1"/>
  <c r="O195" i="6" s="1"/>
  <c r="O196" i="6" s="1"/>
  <c r="O197" i="6" s="1"/>
  <c r="O198" i="6" s="1"/>
  <c r="O199" i="6" s="1"/>
  <c r="O200" i="6" s="1"/>
  <c r="O201" i="6" s="1"/>
  <c r="O202" i="6" s="1"/>
  <c r="O203" i="6" s="1"/>
  <c r="O204" i="6" s="1"/>
  <c r="O205" i="6" s="1"/>
  <c r="O206" i="6" s="1"/>
  <c r="O207" i="6" s="1"/>
  <c r="O208" i="6" s="1"/>
  <c r="O209" i="6" s="1"/>
  <c r="O210" i="6" s="1"/>
  <c r="O211" i="6" s="1"/>
  <c r="O193" i="5"/>
  <c r="O194" i="5" s="1"/>
  <c r="O195" i="5" s="1"/>
  <c r="O196" i="5" s="1"/>
  <c r="O197" i="5" s="1"/>
  <c r="O198" i="5" s="1"/>
  <c r="O199" i="5" s="1"/>
  <c r="O200" i="5" s="1"/>
  <c r="O201" i="5" s="1"/>
  <c r="O202" i="5" s="1"/>
  <c r="O203" i="5" s="1"/>
  <c r="O204" i="5" s="1"/>
  <c r="O205" i="5" s="1"/>
  <c r="O206" i="5" s="1"/>
  <c r="O207" i="5" s="1"/>
  <c r="O208" i="5" s="1"/>
  <c r="O209" i="5" s="1"/>
  <c r="O210" i="5" s="1"/>
  <c r="O211" i="5" s="1"/>
  <c r="O193" i="4"/>
  <c r="O194" i="4" s="1"/>
  <c r="O195" i="4" s="1"/>
  <c r="O196" i="4" s="1"/>
  <c r="O197" i="4" s="1"/>
  <c r="O198" i="4" s="1"/>
  <c r="O199" i="4" s="1"/>
  <c r="O200" i="4" s="1"/>
  <c r="O201" i="4" s="1"/>
  <c r="O202" i="4" s="1"/>
  <c r="O203" i="4" s="1"/>
  <c r="O204" i="4" s="1"/>
  <c r="O205" i="4" s="1"/>
  <c r="O206" i="4" s="1"/>
  <c r="O207" i="4" s="1"/>
  <c r="O208" i="4" s="1"/>
  <c r="O209" i="4" s="1"/>
  <c r="O210" i="4" s="1"/>
  <c r="O211" i="4" s="1"/>
  <c r="O210" i="3"/>
  <c r="O207" i="3"/>
  <c r="O205" i="3"/>
  <c r="O202" i="3"/>
  <c r="O200" i="3"/>
  <c r="O197" i="3"/>
  <c r="O195" i="3"/>
  <c r="P193" i="3"/>
  <c r="O193" i="3"/>
  <c r="O194" i="3" s="1"/>
  <c r="Q220" i="13" l="1"/>
  <c r="R220" i="13" s="1"/>
  <c r="G108" i="10"/>
  <c r="P220" i="13"/>
  <c r="F255" i="13" s="1"/>
  <c r="X219" i="13"/>
  <c r="U215" i="7"/>
  <c r="T216" i="7" s="1"/>
  <c r="U215" i="6"/>
  <c r="T216" i="6" s="1"/>
  <c r="U215" i="5"/>
  <c r="T216" i="5" s="1"/>
  <c r="S6" i="11" s="1"/>
  <c r="U215" i="4"/>
  <c r="T216" i="4" s="1"/>
  <c r="U215" i="3"/>
  <c r="T216" i="3" s="1"/>
  <c r="X220" i="13"/>
  <c r="S220" i="13"/>
  <c r="P219" i="13"/>
  <c r="E255" i="13" s="1"/>
  <c r="P215" i="7"/>
  <c r="O216" i="7" s="1"/>
  <c r="P215" i="6"/>
  <c r="O216" i="6" s="1"/>
  <c r="P215" i="5"/>
  <c r="O216" i="5" s="1"/>
  <c r="P215" i="4"/>
  <c r="O216" i="4" s="1"/>
  <c r="O196" i="3"/>
  <c r="O198" i="3" s="1"/>
  <c r="O199" i="3" s="1"/>
  <c r="O201" i="3" s="1"/>
  <c r="O203" i="3" s="1"/>
  <c r="O204" i="3" s="1"/>
  <c r="O206" i="3" s="1"/>
  <c r="O208" i="3" s="1"/>
  <c r="O209" i="3" s="1"/>
  <c r="O211" i="3" s="1"/>
  <c r="K5844" i="14"/>
  <c r="K5843" i="14"/>
  <c r="K5842" i="14"/>
  <c r="K5841" i="14"/>
  <c r="K5840" i="14"/>
  <c r="K5839" i="14"/>
  <c r="K5838" i="14"/>
  <c r="K5837" i="14"/>
  <c r="K5836" i="14"/>
  <c r="K5835" i="14"/>
  <c r="K5834" i="14"/>
  <c r="K5833" i="14"/>
  <c r="K5832" i="14"/>
  <c r="K5831" i="14"/>
  <c r="K5830" i="14"/>
  <c r="K5829" i="14"/>
  <c r="K5828" i="14"/>
  <c r="K5827" i="14"/>
  <c r="K5826" i="14"/>
  <c r="K5825" i="14"/>
  <c r="K5824" i="14"/>
  <c r="K5823" i="14"/>
  <c r="K5822" i="14"/>
  <c r="K5821" i="14"/>
  <c r="K5820" i="14"/>
  <c r="K5819" i="14"/>
  <c r="K5818" i="14"/>
  <c r="I5844" i="14"/>
  <c r="I5843" i="14"/>
  <c r="I5842" i="14"/>
  <c r="I5841" i="14"/>
  <c r="I5840" i="14"/>
  <c r="I5839" i="14"/>
  <c r="I5838" i="14"/>
  <c r="I5837" i="14"/>
  <c r="I5836" i="14"/>
  <c r="I5835" i="14"/>
  <c r="I5834" i="14"/>
  <c r="I5833" i="14"/>
  <c r="I5832" i="14"/>
  <c r="I5831" i="14"/>
  <c r="I5830" i="14"/>
  <c r="I5829" i="14"/>
  <c r="I5828" i="14"/>
  <c r="I5827" i="14"/>
  <c r="I5826" i="14"/>
  <c r="I5825" i="14"/>
  <c r="I5824" i="14"/>
  <c r="I5823" i="14"/>
  <c r="I5822" i="14"/>
  <c r="I5821" i="14"/>
  <c r="I5820" i="14"/>
  <c r="I5819" i="14"/>
  <c r="I5818" i="14"/>
  <c r="H5844" i="14"/>
  <c r="H5843" i="14"/>
  <c r="H5842" i="14"/>
  <c r="H5841" i="14"/>
  <c r="H5840" i="14"/>
  <c r="H5839" i="14"/>
  <c r="H5838" i="14"/>
  <c r="H5837" i="14"/>
  <c r="H5836" i="14"/>
  <c r="H5835" i="14"/>
  <c r="H5834" i="14"/>
  <c r="H5833" i="14"/>
  <c r="H5832" i="14"/>
  <c r="H5831" i="14"/>
  <c r="H5830" i="14"/>
  <c r="H5829" i="14"/>
  <c r="H5828" i="14"/>
  <c r="H5827" i="14"/>
  <c r="H5826" i="14"/>
  <c r="H5825" i="14"/>
  <c r="H5824" i="14"/>
  <c r="H5823" i="14"/>
  <c r="H5822" i="14"/>
  <c r="H5821" i="14"/>
  <c r="H5820" i="14"/>
  <c r="H5819" i="14"/>
  <c r="H5818" i="14"/>
  <c r="G5845" i="14"/>
  <c r="G5844" i="14"/>
  <c r="G5843" i="14"/>
  <c r="G5842" i="14"/>
  <c r="G5841" i="14"/>
  <c r="G5840" i="14"/>
  <c r="G5839" i="14"/>
  <c r="G5838" i="14"/>
  <c r="G5837" i="14"/>
  <c r="G5836" i="14"/>
  <c r="G5835" i="14"/>
  <c r="G5834" i="14"/>
  <c r="G5833" i="14"/>
  <c r="G5832" i="14"/>
  <c r="G5831" i="14"/>
  <c r="G5830" i="14"/>
  <c r="G5829" i="14"/>
  <c r="G5828" i="14"/>
  <c r="G5827" i="14"/>
  <c r="G5826" i="14"/>
  <c r="G5825" i="14"/>
  <c r="G5824" i="14"/>
  <c r="G5823" i="14"/>
  <c r="G5822" i="14"/>
  <c r="G5821" i="14"/>
  <c r="G5820" i="14"/>
  <c r="G5819" i="14"/>
  <c r="G5818" i="14"/>
  <c r="F5845" i="14"/>
  <c r="F5844" i="14"/>
  <c r="F5843" i="14"/>
  <c r="F5842" i="14"/>
  <c r="F5841" i="14"/>
  <c r="F5840" i="14"/>
  <c r="F5839" i="14"/>
  <c r="F5838" i="14"/>
  <c r="F5837" i="14"/>
  <c r="F5836" i="14"/>
  <c r="F5835" i="14"/>
  <c r="F5834" i="14"/>
  <c r="F5833" i="14"/>
  <c r="F5832" i="14"/>
  <c r="F5831" i="14"/>
  <c r="F5830" i="14"/>
  <c r="F5829" i="14"/>
  <c r="F5828" i="14"/>
  <c r="F5827" i="14"/>
  <c r="F5826" i="14"/>
  <c r="F5825" i="14"/>
  <c r="F5824" i="14"/>
  <c r="F5823" i="14"/>
  <c r="F5822" i="14"/>
  <c r="F5821" i="14"/>
  <c r="F5820" i="14"/>
  <c r="F5819" i="14"/>
  <c r="F5818" i="14"/>
  <c r="E5845" i="14"/>
  <c r="E5844" i="14"/>
  <c r="E5843" i="14"/>
  <c r="E5842" i="14"/>
  <c r="E5841" i="14"/>
  <c r="E5840" i="14"/>
  <c r="E5839" i="14"/>
  <c r="E5838" i="14"/>
  <c r="E5837" i="14"/>
  <c r="E5836" i="14"/>
  <c r="E5835" i="14"/>
  <c r="E5834" i="14"/>
  <c r="E5833" i="14"/>
  <c r="E5832" i="14"/>
  <c r="E5831" i="14"/>
  <c r="E5830" i="14"/>
  <c r="E5829" i="14"/>
  <c r="E5828" i="14"/>
  <c r="E5827" i="14"/>
  <c r="E5826" i="14"/>
  <c r="E5825" i="14"/>
  <c r="E5824" i="14"/>
  <c r="E5823" i="14"/>
  <c r="E5822" i="14"/>
  <c r="E5821" i="14"/>
  <c r="E5820" i="14"/>
  <c r="E5819" i="14"/>
  <c r="E5818" i="14"/>
  <c r="BS1158" i="1"/>
  <c r="BS1157" i="1"/>
  <c r="BS1156" i="1"/>
  <c r="BS1155" i="1"/>
  <c r="BS1154" i="1"/>
  <c r="BS1153" i="1"/>
  <c r="BS1152" i="1"/>
  <c r="BS1151" i="1"/>
  <c r="BS1150" i="1"/>
  <c r="BS1149" i="1"/>
  <c r="BS1148" i="1"/>
  <c r="BS1147" i="1"/>
  <c r="BS1146" i="1"/>
  <c r="BS1145" i="1"/>
  <c r="BS1144" i="1"/>
  <c r="BS1143" i="1"/>
  <c r="BS1142" i="1"/>
  <c r="BS1141" i="1"/>
  <c r="BS1140" i="1"/>
  <c r="BS1139" i="1"/>
  <c r="BS1138" i="1"/>
  <c r="BS1137" i="1"/>
  <c r="BS1136" i="1"/>
  <c r="BS1135" i="1"/>
  <c r="BS1134" i="1"/>
  <c r="BS1133" i="1"/>
  <c r="BS1132" i="1"/>
  <c r="BQ1159" i="1"/>
  <c r="P211" i="3" s="1"/>
  <c r="P215" i="3" s="1"/>
  <c r="O216" i="3" s="1"/>
  <c r="S5" i="11" s="1"/>
  <c r="BQ1158" i="1"/>
  <c r="BQ1157" i="1"/>
  <c r="BQ1156" i="1"/>
  <c r="BQ1155" i="1"/>
  <c r="BQ1154" i="1"/>
  <c r="BQ1153" i="1"/>
  <c r="BQ1152" i="1"/>
  <c r="BQ1151" i="1"/>
  <c r="BQ1150" i="1"/>
  <c r="BQ1149" i="1"/>
  <c r="BQ1148" i="1"/>
  <c r="BQ1147" i="1"/>
  <c r="BQ1146" i="1"/>
  <c r="BQ1145" i="1"/>
  <c r="BQ1144" i="1"/>
  <c r="BQ1143" i="1"/>
  <c r="BQ1142" i="1"/>
  <c r="BQ1141" i="1"/>
  <c r="BQ1140" i="1"/>
  <c r="BQ1139" i="1"/>
  <c r="BQ1138" i="1"/>
  <c r="BQ1137" i="1"/>
  <c r="BQ1136" i="1"/>
  <c r="BQ1135" i="1"/>
  <c r="BQ1134" i="1"/>
  <c r="BQ1133" i="1"/>
  <c r="BQ1132" i="1"/>
  <c r="BO1159" i="1"/>
  <c r="BO1158" i="1"/>
  <c r="BO1157" i="1"/>
  <c r="BO1156" i="1"/>
  <c r="BO1155" i="1"/>
  <c r="BO1154" i="1"/>
  <c r="BO1153" i="1"/>
  <c r="BO1152" i="1"/>
  <c r="BO1151" i="1"/>
  <c r="BO1150" i="1"/>
  <c r="BO1149" i="1"/>
  <c r="BO1148" i="1"/>
  <c r="BO1147" i="1"/>
  <c r="BO1146" i="1"/>
  <c r="BO1145" i="1"/>
  <c r="BO1144" i="1"/>
  <c r="BO1143" i="1"/>
  <c r="BO1142" i="1"/>
  <c r="BO1141" i="1"/>
  <c r="BO1140" i="1"/>
  <c r="BO1139" i="1"/>
  <c r="BO1138" i="1"/>
  <c r="BO1137" i="1"/>
  <c r="BO1136" i="1"/>
  <c r="BO1135" i="1"/>
  <c r="BO1134" i="1"/>
  <c r="BO1133" i="1"/>
  <c r="BO1132" i="1"/>
  <c r="BK1159" i="1"/>
  <c r="BK1158" i="1"/>
  <c r="BK1157" i="1"/>
  <c r="BK1156" i="1"/>
  <c r="BK1155" i="1"/>
  <c r="BK1154" i="1"/>
  <c r="BK1153" i="1"/>
  <c r="BK1152" i="1"/>
  <c r="BK1151" i="1"/>
  <c r="BK1150" i="1"/>
  <c r="BK1149" i="1"/>
  <c r="BK1148" i="1"/>
  <c r="BK1147" i="1"/>
  <c r="BK1146" i="1"/>
  <c r="BK1145" i="1"/>
  <c r="BK1144" i="1"/>
  <c r="BK1143" i="1"/>
  <c r="BK1142" i="1"/>
  <c r="BK1141" i="1"/>
  <c r="BK1140" i="1"/>
  <c r="BK1139" i="1"/>
  <c r="BK1138" i="1"/>
  <c r="BK1137" i="1"/>
  <c r="BK1136" i="1"/>
  <c r="BK1135" i="1"/>
  <c r="BK1134" i="1"/>
  <c r="BK1133" i="1"/>
  <c r="BK1132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D1131" i="1"/>
  <c r="AK429" i="9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I5845" i="14" l="1"/>
  <c r="K5845" i="14" s="1"/>
  <c r="C107" i="10" s="1"/>
  <c r="BS1159" i="1"/>
  <c r="S219" i="13"/>
  <c r="AH429" i="9"/>
  <c r="AH428" i="9"/>
  <c r="AH427" i="9"/>
  <c r="AH426" i="9"/>
  <c r="AK428" i="9"/>
  <c r="AK427" i="9"/>
  <c r="AK426" i="9"/>
  <c r="AK425" i="9"/>
  <c r="AK423" i="9"/>
  <c r="AA429" i="9"/>
  <c r="AA428" i="9"/>
  <c r="AA427" i="9"/>
  <c r="AA426" i="9"/>
  <c r="AD429" i="9"/>
  <c r="AD426" i="9"/>
  <c r="AD427" i="9"/>
  <c r="AD428" i="9"/>
  <c r="AD425" i="9"/>
  <c r="W423" i="9"/>
  <c r="P423" i="9"/>
  <c r="D429" i="9"/>
  <c r="D428" i="9"/>
  <c r="D427" i="9"/>
  <c r="D426" i="9"/>
  <c r="H429" i="9"/>
  <c r="H428" i="9"/>
  <c r="H427" i="9"/>
  <c r="H426" i="9"/>
  <c r="H425" i="9"/>
  <c r="AN428" i="9"/>
  <c r="AN429" i="9" s="1"/>
  <c r="AN427" i="9"/>
  <c r="AG428" i="9"/>
  <c r="AG429" i="9" s="1"/>
  <c r="AG427" i="9"/>
  <c r="Z427" i="9"/>
  <c r="Z428" i="9" s="1"/>
  <c r="Z429" i="9" s="1"/>
  <c r="S428" i="9"/>
  <c r="S429" i="9" s="1"/>
  <c r="S427" i="9"/>
  <c r="K427" i="9"/>
  <c r="K428" i="9" s="1"/>
  <c r="K429" i="9" s="1"/>
  <c r="C429" i="9"/>
  <c r="C428" i="9"/>
  <c r="C427" i="9"/>
  <c r="AR426" i="9"/>
  <c r="AR427" i="9" s="1"/>
  <c r="AR428" i="9" s="1"/>
  <c r="AR429" i="9" s="1"/>
  <c r="AJ427" i="9"/>
  <c r="AJ428" i="9" s="1"/>
  <c r="AJ429" i="9" s="1"/>
  <c r="AJ426" i="9"/>
  <c r="AC426" i="9"/>
  <c r="AC427" i="9" s="1"/>
  <c r="AC428" i="9" s="1"/>
  <c r="AC429" i="9" s="1"/>
  <c r="V426" i="9"/>
  <c r="V427" i="9" s="1"/>
  <c r="V428" i="9" s="1"/>
  <c r="V429" i="9" s="1"/>
  <c r="O426" i="9"/>
  <c r="O427" i="9" s="1"/>
  <c r="O428" i="9" s="1"/>
  <c r="O429" i="9" s="1"/>
  <c r="G429" i="9"/>
  <c r="G427" i="9"/>
  <c r="G428" i="9" s="1"/>
  <c r="G426" i="9"/>
  <c r="J193" i="7"/>
  <c r="J194" i="7" s="1"/>
  <c r="J195" i="7" s="1"/>
  <c r="J196" i="7" s="1"/>
  <c r="J197" i="7" s="1"/>
  <c r="J198" i="7" s="1"/>
  <c r="J199" i="7" s="1"/>
  <c r="J200" i="7" s="1"/>
  <c r="J201" i="7" s="1"/>
  <c r="J202" i="7" s="1"/>
  <c r="J203" i="7" s="1"/>
  <c r="J204" i="7" s="1"/>
  <c r="J205" i="7" s="1"/>
  <c r="J206" i="7" s="1"/>
  <c r="J207" i="7" s="1"/>
  <c r="J208" i="7" s="1"/>
  <c r="J209" i="7" s="1"/>
  <c r="J210" i="7" s="1"/>
  <c r="J211" i="7" s="1"/>
  <c r="J212" i="7" s="1"/>
  <c r="J213" i="7" s="1"/>
  <c r="K215" i="7"/>
  <c r="J216" i="7" s="1"/>
  <c r="K215" i="6"/>
  <c r="J216" i="6" s="1"/>
  <c r="J194" i="6"/>
  <c r="J195" i="6" s="1"/>
  <c r="J196" i="6" s="1"/>
  <c r="J197" i="6" s="1"/>
  <c r="J198" i="6" s="1"/>
  <c r="J199" i="6" s="1"/>
  <c r="J200" i="6" s="1"/>
  <c r="J201" i="6" s="1"/>
  <c r="J202" i="6" s="1"/>
  <c r="J203" i="6" s="1"/>
  <c r="J204" i="6" s="1"/>
  <c r="J205" i="6" s="1"/>
  <c r="J206" i="6" s="1"/>
  <c r="J207" i="6" s="1"/>
  <c r="J208" i="6" s="1"/>
  <c r="J209" i="6" s="1"/>
  <c r="J210" i="6" s="1"/>
  <c r="J211" i="6" s="1"/>
  <c r="J212" i="6" s="1"/>
  <c r="J213" i="6" s="1"/>
  <c r="J193" i="6"/>
  <c r="J193" i="5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194" i="4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193" i="4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6" i="3"/>
  <c r="K195" i="3"/>
  <c r="K194" i="3"/>
  <c r="K193" i="3"/>
  <c r="K192" i="3"/>
  <c r="K197" i="3"/>
  <c r="BQ1109" i="1"/>
  <c r="J213" i="3"/>
  <c r="J212" i="3"/>
  <c r="J210" i="3"/>
  <c r="J211" i="3" s="1"/>
  <c r="J209" i="3"/>
  <c r="J208" i="3"/>
  <c r="J207" i="3"/>
  <c r="J204" i="3"/>
  <c r="J205" i="3" s="1"/>
  <c r="J206" i="3" s="1"/>
  <c r="J203" i="3"/>
  <c r="J202" i="3"/>
  <c r="J199" i="3"/>
  <c r="J200" i="3" s="1"/>
  <c r="J201" i="3" s="1"/>
  <c r="J198" i="3"/>
  <c r="J197" i="3"/>
  <c r="J194" i="3"/>
  <c r="J195" i="3" s="1"/>
  <c r="J196" i="3" s="1"/>
  <c r="J193" i="3"/>
  <c r="Q219" i="13" l="1"/>
  <c r="R219" i="13" s="1"/>
  <c r="G107" i="10"/>
  <c r="K215" i="3"/>
  <c r="J216" i="3" s="1"/>
  <c r="I5817" i="14"/>
  <c r="I5816" i="14"/>
  <c r="I5815" i="14"/>
  <c r="I5814" i="14"/>
  <c r="I5813" i="14"/>
  <c r="I5812" i="14"/>
  <c r="I5811" i="14"/>
  <c r="I5810" i="14"/>
  <c r="I5809" i="14"/>
  <c r="I5808" i="14"/>
  <c r="I5807" i="14"/>
  <c r="I5806" i="14"/>
  <c r="I5805" i="14"/>
  <c r="I5804" i="14"/>
  <c r="I5803" i="14"/>
  <c r="I5802" i="14"/>
  <c r="I5801" i="14"/>
  <c r="I5800" i="14"/>
  <c r="I5799" i="14"/>
  <c r="I5798" i="14"/>
  <c r="I5797" i="14"/>
  <c r="I5796" i="14"/>
  <c r="I5795" i="14"/>
  <c r="I5794" i="14"/>
  <c r="I5793" i="14"/>
  <c r="I5792" i="14"/>
  <c r="I5791" i="14"/>
  <c r="I5790" i="14"/>
  <c r="I5789" i="14"/>
  <c r="I5788" i="14"/>
  <c r="I5787" i="14"/>
  <c r="G5817" i="14"/>
  <c r="G5816" i="14"/>
  <c r="G5815" i="14"/>
  <c r="G5814" i="14"/>
  <c r="G5813" i="14"/>
  <c r="G5812" i="14"/>
  <c r="G5811" i="14"/>
  <c r="G5810" i="14"/>
  <c r="G5809" i="14"/>
  <c r="G5808" i="14"/>
  <c r="G5807" i="14"/>
  <c r="G5806" i="14"/>
  <c r="G5805" i="14"/>
  <c r="G5804" i="14"/>
  <c r="G5803" i="14"/>
  <c r="G5802" i="14"/>
  <c r="G5801" i="14"/>
  <c r="G5800" i="14"/>
  <c r="G5799" i="14"/>
  <c r="G5798" i="14"/>
  <c r="G5797" i="14"/>
  <c r="G5796" i="14"/>
  <c r="G5795" i="14"/>
  <c r="G5794" i="14"/>
  <c r="G5793" i="14"/>
  <c r="G5792" i="14"/>
  <c r="G5791" i="14"/>
  <c r="G5790" i="14"/>
  <c r="G5789" i="14"/>
  <c r="G5788" i="14"/>
  <c r="G5787" i="14"/>
  <c r="E5817" i="14" l="1"/>
  <c r="E5816" i="14"/>
  <c r="E5815" i="14"/>
  <c r="E5814" i="14"/>
  <c r="E5813" i="14"/>
  <c r="E5812" i="14"/>
  <c r="E5811" i="14"/>
  <c r="E5810" i="14"/>
  <c r="E5809" i="14"/>
  <c r="E5808" i="14"/>
  <c r="E5807" i="14"/>
  <c r="E5806" i="14"/>
  <c r="E5805" i="14"/>
  <c r="E5804" i="14"/>
  <c r="E5803" i="14"/>
  <c r="E5802" i="14"/>
  <c r="E5801" i="14"/>
  <c r="E5800" i="14"/>
  <c r="E5799" i="14"/>
  <c r="E5798" i="14"/>
  <c r="E5797" i="14"/>
  <c r="E5796" i="14"/>
  <c r="E5795" i="14"/>
  <c r="E5794" i="14"/>
  <c r="E5793" i="14"/>
  <c r="E5792" i="14"/>
  <c r="E5791" i="14"/>
  <c r="E5790" i="14"/>
  <c r="E5789" i="14"/>
  <c r="E5788" i="14"/>
  <c r="E5787" i="14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Q1117" i="1"/>
  <c r="BQ1116" i="1"/>
  <c r="BQ1115" i="1"/>
  <c r="BQ1114" i="1"/>
  <c r="BQ1113" i="1"/>
  <c r="BQ1112" i="1"/>
  <c r="BQ1111" i="1"/>
  <c r="BQ1110" i="1"/>
  <c r="BQ1108" i="1"/>
  <c r="BQ1107" i="1"/>
  <c r="BQ1106" i="1"/>
  <c r="BQ1105" i="1"/>
  <c r="BQ1104" i="1"/>
  <c r="BQ1103" i="1"/>
  <c r="BQ1102" i="1"/>
  <c r="BQ1101" i="1"/>
  <c r="BO1131" i="1"/>
  <c r="BO1130" i="1"/>
  <c r="BO1129" i="1"/>
  <c r="BO1128" i="1"/>
  <c r="BO1127" i="1"/>
  <c r="BO1126" i="1"/>
  <c r="BO1125" i="1"/>
  <c r="BO1124" i="1"/>
  <c r="BO1123" i="1"/>
  <c r="BO1122" i="1"/>
  <c r="BO1121" i="1"/>
  <c r="BO1120" i="1"/>
  <c r="BO1119" i="1"/>
  <c r="BO1118" i="1"/>
  <c r="BO1117" i="1"/>
  <c r="BO1116" i="1"/>
  <c r="BO1115" i="1"/>
  <c r="BO1114" i="1"/>
  <c r="BO1113" i="1"/>
  <c r="BO1112" i="1"/>
  <c r="BO1111" i="1"/>
  <c r="BO1110" i="1"/>
  <c r="BO1109" i="1"/>
  <c r="BO1108" i="1"/>
  <c r="BO1107" i="1"/>
  <c r="BO1106" i="1"/>
  <c r="BO1105" i="1"/>
  <c r="BO1104" i="1"/>
  <c r="BO1103" i="1"/>
  <c r="BO1102" i="1"/>
  <c r="BO1101" i="1"/>
  <c r="BK1131" i="1"/>
  <c r="BK1130" i="1"/>
  <c r="BK1129" i="1"/>
  <c r="BK1128" i="1"/>
  <c r="BK1127" i="1"/>
  <c r="BK1126" i="1"/>
  <c r="BK1125" i="1"/>
  <c r="BK1124" i="1"/>
  <c r="BK1123" i="1"/>
  <c r="BK1122" i="1"/>
  <c r="BK1121" i="1"/>
  <c r="BK1120" i="1"/>
  <c r="BK1119" i="1"/>
  <c r="BK1118" i="1"/>
  <c r="BK1117" i="1"/>
  <c r="BK1116" i="1"/>
  <c r="BK1115" i="1"/>
  <c r="BK1114" i="1"/>
  <c r="BK1113" i="1"/>
  <c r="BK1112" i="1"/>
  <c r="BK1111" i="1"/>
  <c r="BK1110" i="1"/>
  <c r="BK1109" i="1"/>
  <c r="BK1108" i="1"/>
  <c r="BK1107" i="1"/>
  <c r="BK1106" i="1"/>
  <c r="BK1105" i="1"/>
  <c r="BK1104" i="1"/>
  <c r="BK1103" i="1"/>
  <c r="BK1102" i="1"/>
  <c r="BK110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9" i="1"/>
  <c r="AD1118" i="1"/>
  <c r="AD1117" i="1"/>
  <c r="AD1116" i="1"/>
  <c r="AD1115" i="1"/>
  <c r="AD1114" i="1"/>
  <c r="AD1113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C1131" i="1"/>
  <c r="AC1130" i="1"/>
  <c r="AC1129" i="1"/>
  <c r="W429" i="9" s="1"/>
  <c r="AC1128" i="1"/>
  <c r="T429" i="9" s="1"/>
  <c r="AC1127" i="1"/>
  <c r="K211" i="5" s="1"/>
  <c r="AC1126" i="1"/>
  <c r="AC1125" i="1"/>
  <c r="AC1124" i="1"/>
  <c r="AC1123" i="1"/>
  <c r="AC1122" i="1"/>
  <c r="W428" i="9" s="1"/>
  <c r="AC1121" i="1"/>
  <c r="T428" i="9" s="1"/>
  <c r="AC1120" i="1"/>
  <c r="AC1119" i="1"/>
  <c r="K205" i="5" s="1"/>
  <c r="AC1118" i="1"/>
  <c r="AC1117" i="1"/>
  <c r="AC1116" i="1"/>
  <c r="AC1115" i="1"/>
  <c r="W427" i="9" s="1"/>
  <c r="AC1114" i="1"/>
  <c r="T427" i="9" s="1"/>
  <c r="AC1113" i="1"/>
  <c r="AC1112" i="1"/>
  <c r="AC1111" i="1"/>
  <c r="K199" i="5" s="1"/>
  <c r="AC1110" i="1"/>
  <c r="AC1109" i="1"/>
  <c r="AC1108" i="1"/>
  <c r="W426" i="9" s="1"/>
  <c r="AC1107" i="1"/>
  <c r="T426" i="9" s="1"/>
  <c r="AC1106" i="1"/>
  <c r="AC1105" i="1"/>
  <c r="AC1104" i="1"/>
  <c r="AC1103" i="1"/>
  <c r="K193" i="5" s="1"/>
  <c r="AC1102" i="1"/>
  <c r="AC1101" i="1"/>
  <c r="W425" i="9" s="1"/>
  <c r="BS1102" i="1" l="1"/>
  <c r="K192" i="5"/>
  <c r="BS1110" i="1"/>
  <c r="K198" i="5"/>
  <c r="BS1118" i="1"/>
  <c r="K204" i="5"/>
  <c r="BS1126" i="1"/>
  <c r="K210" i="5"/>
  <c r="BS1106" i="1"/>
  <c r="K196" i="5"/>
  <c r="BS1104" i="1"/>
  <c r="K194" i="5"/>
  <c r="BS1112" i="1"/>
  <c r="K200" i="5"/>
  <c r="BS1120" i="1"/>
  <c r="K206" i="5"/>
  <c r="BS1105" i="1"/>
  <c r="K195" i="5"/>
  <c r="BS1113" i="1"/>
  <c r="K201" i="5"/>
  <c r="BS1130" i="1"/>
  <c r="K212" i="5"/>
  <c r="F5817" i="14"/>
  <c r="K213" i="5"/>
  <c r="F5802" i="14"/>
  <c r="K202" i="5"/>
  <c r="F5810" i="14"/>
  <c r="K208" i="5"/>
  <c r="F5809" i="14"/>
  <c r="K207" i="5"/>
  <c r="BS1109" i="1"/>
  <c r="K197" i="5"/>
  <c r="BS1117" i="1"/>
  <c r="K203" i="5"/>
  <c r="BS1125" i="1"/>
  <c r="K209" i="5"/>
  <c r="K211" i="4"/>
  <c r="H5813" i="14"/>
  <c r="BS1103" i="1"/>
  <c r="BS1111" i="1"/>
  <c r="BS1119" i="1"/>
  <c r="BS1127" i="1"/>
  <c r="K194" i="4"/>
  <c r="H5790" i="14"/>
  <c r="K200" i="4"/>
  <c r="H5798" i="14"/>
  <c r="K206" i="4"/>
  <c r="H5806" i="14"/>
  <c r="L429" i="9"/>
  <c r="AO429" i="9" s="1"/>
  <c r="H5814" i="14"/>
  <c r="K205" i="4"/>
  <c r="H5805" i="14"/>
  <c r="K195" i="4"/>
  <c r="H5791" i="14"/>
  <c r="K201" i="4"/>
  <c r="H5799" i="14"/>
  <c r="L428" i="9"/>
  <c r="H5807" i="14"/>
  <c r="P429" i="9"/>
  <c r="AS429" i="9" s="1"/>
  <c r="H5815" i="14"/>
  <c r="K199" i="4"/>
  <c r="H5797" i="14"/>
  <c r="AO428" i="9"/>
  <c r="K196" i="4"/>
  <c r="H5792" i="14"/>
  <c r="L427" i="9"/>
  <c r="AO427" i="9" s="1"/>
  <c r="H5800" i="14"/>
  <c r="P428" i="9"/>
  <c r="H5808" i="14"/>
  <c r="K212" i="4"/>
  <c r="H5816" i="14"/>
  <c r="K207" i="4"/>
  <c r="H5809" i="14"/>
  <c r="K5809" i="14" s="1"/>
  <c r="AO426" i="9"/>
  <c r="P426" i="9"/>
  <c r="H5794" i="14"/>
  <c r="K202" i="4"/>
  <c r="H5802" i="14"/>
  <c r="K208" i="4"/>
  <c r="H5810" i="14"/>
  <c r="K193" i="4"/>
  <c r="H5789" i="14"/>
  <c r="L426" i="9"/>
  <c r="H5793" i="14"/>
  <c r="AS426" i="9"/>
  <c r="K5802" i="14"/>
  <c r="P425" i="9"/>
  <c r="H5787" i="14"/>
  <c r="K197" i="4"/>
  <c r="H5795" i="14"/>
  <c r="K203" i="4"/>
  <c r="H5803" i="14"/>
  <c r="K209" i="4"/>
  <c r="H5811" i="14"/>
  <c r="AS428" i="9"/>
  <c r="P427" i="9"/>
  <c r="AS427" i="9" s="1"/>
  <c r="H5801" i="14"/>
  <c r="AS425" i="9"/>
  <c r="K192" i="4"/>
  <c r="H5788" i="14"/>
  <c r="K198" i="4"/>
  <c r="H5796" i="14"/>
  <c r="K204" i="4"/>
  <c r="H5804" i="14"/>
  <c r="K210" i="4"/>
  <c r="H5812" i="14"/>
  <c r="K213" i="4"/>
  <c r="K215" i="4" s="1"/>
  <c r="J216" i="4" s="1"/>
  <c r="H5817" i="14"/>
  <c r="BS1107" i="1"/>
  <c r="BS1115" i="1"/>
  <c r="BS1123" i="1"/>
  <c r="BS1131" i="1"/>
  <c r="F5787" i="14"/>
  <c r="K5787" i="14" s="1"/>
  <c r="F5795" i="14"/>
  <c r="K5795" i="14" s="1"/>
  <c r="F5803" i="14"/>
  <c r="K5803" i="14" s="1"/>
  <c r="F5811" i="14"/>
  <c r="BS1108" i="1"/>
  <c r="BS1116" i="1"/>
  <c r="BS1124" i="1"/>
  <c r="F5788" i="14"/>
  <c r="F5796" i="14"/>
  <c r="F5804" i="14"/>
  <c r="K5804" i="14" s="1"/>
  <c r="F5812" i="14"/>
  <c r="K5812" i="14" s="1"/>
  <c r="BS1101" i="1"/>
  <c r="BQ4" i="12" s="1"/>
  <c r="F5789" i="14"/>
  <c r="K5789" i="14" s="1"/>
  <c r="F5797" i="14"/>
  <c r="K5797" i="14" s="1"/>
  <c r="F5805" i="14"/>
  <c r="F5813" i="14"/>
  <c r="K5813" i="14" s="1"/>
  <c r="F5790" i="14"/>
  <c r="F5798" i="14"/>
  <c r="K5798" i="14" s="1"/>
  <c r="F5806" i="14"/>
  <c r="K5806" i="14" s="1"/>
  <c r="F5814" i="14"/>
  <c r="K5814" i="14" s="1"/>
  <c r="F5791" i="14"/>
  <c r="K5791" i="14" s="1"/>
  <c r="F5799" i="14"/>
  <c r="K5799" i="14" s="1"/>
  <c r="F5807" i="14"/>
  <c r="K5807" i="14" s="1"/>
  <c r="F5815" i="14"/>
  <c r="K5815" i="14" s="1"/>
  <c r="BS1128" i="1"/>
  <c r="F5792" i="14"/>
  <c r="K5792" i="14" s="1"/>
  <c r="F5800" i="14"/>
  <c r="K5800" i="14" s="1"/>
  <c r="F5808" i="14"/>
  <c r="K5808" i="14" s="1"/>
  <c r="F5816" i="14"/>
  <c r="K5816" i="14" s="1"/>
  <c r="BS1121" i="1"/>
  <c r="BS1129" i="1"/>
  <c r="F5793" i="14"/>
  <c r="K5793" i="14" s="1"/>
  <c r="F5801" i="14"/>
  <c r="K5801" i="14" s="1"/>
  <c r="BS1114" i="1"/>
  <c r="BS1122" i="1"/>
  <c r="F5794" i="14"/>
  <c r="K5794" i="14" s="1"/>
  <c r="W217" i="13"/>
  <c r="V217" i="13"/>
  <c r="X217" i="13" s="1"/>
  <c r="O217" i="13"/>
  <c r="J217" i="13"/>
  <c r="N217" i="13"/>
  <c r="I217" i="13"/>
  <c r="M217" i="13"/>
  <c r="H217" i="13"/>
  <c r="L217" i="13"/>
  <c r="G217" i="13"/>
  <c r="K217" i="13"/>
  <c r="F217" i="13"/>
  <c r="P217" i="13" l="1"/>
  <c r="O254" i="13" s="1"/>
  <c r="K5810" i="14"/>
  <c r="K5817" i="14"/>
  <c r="K215" i="5"/>
  <c r="J216" i="5" s="1"/>
  <c r="S4" i="11" s="1"/>
  <c r="K5811" i="14"/>
  <c r="K5790" i="14"/>
  <c r="K5796" i="14"/>
  <c r="K5788" i="14"/>
  <c r="K5805" i="14"/>
  <c r="AO421" i="9"/>
  <c r="AK422" i="9"/>
  <c r="AK421" i="9"/>
  <c r="AK420" i="9"/>
  <c r="AH424" i="9"/>
  <c r="AH423" i="9"/>
  <c r="AH422" i="9"/>
  <c r="AH421" i="9"/>
  <c r="AH420" i="9"/>
  <c r="AD423" i="9"/>
  <c r="AD422" i="9"/>
  <c r="AD421" i="9"/>
  <c r="AD420" i="9"/>
  <c r="AA424" i="9"/>
  <c r="AA423" i="9"/>
  <c r="AA422" i="9"/>
  <c r="AA421" i="9"/>
  <c r="AA420" i="9"/>
  <c r="W422" i="9"/>
  <c r="W421" i="9"/>
  <c r="W420" i="9"/>
  <c r="T424" i="9"/>
  <c r="T423" i="9"/>
  <c r="T422" i="9"/>
  <c r="T421" i="9"/>
  <c r="T420" i="9"/>
  <c r="P422" i="9"/>
  <c r="P421" i="9"/>
  <c r="P420" i="9"/>
  <c r="L423" i="9"/>
  <c r="L422" i="9"/>
  <c r="L421" i="9"/>
  <c r="L420" i="9"/>
  <c r="H423" i="9"/>
  <c r="AS423" i="9" s="1"/>
  <c r="H422" i="9"/>
  <c r="AS422" i="9" s="1"/>
  <c r="H421" i="9"/>
  <c r="AS421" i="9" s="1"/>
  <c r="H420" i="9"/>
  <c r="AS420" i="9" s="1"/>
  <c r="G422" i="9"/>
  <c r="G423" i="9" s="1"/>
  <c r="G421" i="9"/>
  <c r="D424" i="9"/>
  <c r="D423" i="9"/>
  <c r="AO423" i="9" s="1"/>
  <c r="D422" i="9"/>
  <c r="AO422" i="9" s="1"/>
  <c r="D421" i="9"/>
  <c r="D420" i="9"/>
  <c r="AO420" i="9" s="1"/>
  <c r="C421" i="9"/>
  <c r="C422" i="9" s="1"/>
  <c r="C423" i="9" s="1"/>
  <c r="C424" i="9" s="1"/>
  <c r="Z186" i="7"/>
  <c r="Z185" i="7"/>
  <c r="Z184" i="7"/>
  <c r="Z183" i="7"/>
  <c r="Z182" i="7"/>
  <c r="Z181" i="7"/>
  <c r="Z180" i="7"/>
  <c r="Z179" i="7"/>
  <c r="Z178" i="7"/>
  <c r="Z177" i="7"/>
  <c r="Z176" i="7"/>
  <c r="Z175" i="7"/>
  <c r="Z174" i="7"/>
  <c r="Z173" i="7"/>
  <c r="Z172" i="7"/>
  <c r="Z171" i="7"/>
  <c r="Z170" i="7"/>
  <c r="Z169" i="7"/>
  <c r="Z168" i="7"/>
  <c r="Z167" i="7"/>
  <c r="Z166" i="7"/>
  <c r="Z165" i="7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86" i="5"/>
  <c r="Z185" i="5"/>
  <c r="Z184" i="5"/>
  <c r="Z183" i="5"/>
  <c r="Z182" i="5"/>
  <c r="Z181" i="5"/>
  <c r="Z180" i="5"/>
  <c r="Z179" i="5"/>
  <c r="Z178" i="5"/>
  <c r="Z177" i="5"/>
  <c r="Z176" i="5"/>
  <c r="Z175" i="5"/>
  <c r="Z174" i="5"/>
  <c r="Z173" i="5"/>
  <c r="Z172" i="5"/>
  <c r="Z171" i="5"/>
  <c r="Z170" i="5"/>
  <c r="Z169" i="5"/>
  <c r="Z168" i="5"/>
  <c r="Z167" i="5"/>
  <c r="Z166" i="5"/>
  <c r="Z165" i="5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BM60" i="12"/>
  <c r="K5778" i="14"/>
  <c r="K5770" i="14"/>
  <c r="K5762" i="14"/>
  <c r="I5786" i="14"/>
  <c r="I5785" i="14"/>
  <c r="I5784" i="14"/>
  <c r="I5783" i="14"/>
  <c r="I5782" i="14"/>
  <c r="I5781" i="14"/>
  <c r="I5780" i="14"/>
  <c r="I5779" i="14"/>
  <c r="I5778" i="14"/>
  <c r="I5777" i="14"/>
  <c r="I5776" i="14"/>
  <c r="I5775" i="14"/>
  <c r="I5774" i="14"/>
  <c r="I5773" i="14"/>
  <c r="I5772" i="14"/>
  <c r="I5771" i="14"/>
  <c r="I5770" i="14"/>
  <c r="I5769" i="14"/>
  <c r="I5768" i="14"/>
  <c r="I5767" i="14"/>
  <c r="I5766" i="14"/>
  <c r="I5765" i="14"/>
  <c r="I5764" i="14"/>
  <c r="I5763" i="14"/>
  <c r="I5762" i="14"/>
  <c r="I5761" i="14"/>
  <c r="I5760" i="14"/>
  <c r="I5759" i="14"/>
  <c r="I5758" i="14"/>
  <c r="I5757" i="14"/>
  <c r="I5756" i="14"/>
  <c r="I5755" i="14"/>
  <c r="H5785" i="14"/>
  <c r="H5783" i="14"/>
  <c r="H5782" i="14"/>
  <c r="H5781" i="14"/>
  <c r="H5780" i="14"/>
  <c r="H5779" i="14"/>
  <c r="H5778" i="14"/>
  <c r="H5777" i="14"/>
  <c r="H5776" i="14"/>
  <c r="H5775" i="14"/>
  <c r="H5774" i="14"/>
  <c r="H5773" i="14"/>
  <c r="H5772" i="14"/>
  <c r="H5771" i="14"/>
  <c r="H5770" i="14"/>
  <c r="H5769" i="14"/>
  <c r="H5768" i="14"/>
  <c r="H5767" i="14"/>
  <c r="H5766" i="14"/>
  <c r="H5765" i="14"/>
  <c r="H5764" i="14"/>
  <c r="H5763" i="14"/>
  <c r="H5762" i="14"/>
  <c r="H5761" i="14"/>
  <c r="H5760" i="14"/>
  <c r="H5759" i="14"/>
  <c r="H5758" i="14"/>
  <c r="H5757" i="14"/>
  <c r="H5756" i="14"/>
  <c r="H5755" i="14"/>
  <c r="G5786" i="14"/>
  <c r="G5785" i="14"/>
  <c r="G5784" i="14"/>
  <c r="G5783" i="14"/>
  <c r="G5782" i="14"/>
  <c r="G5781" i="14"/>
  <c r="G5780" i="14"/>
  <c r="G5779" i="14"/>
  <c r="G5778" i="14"/>
  <c r="G5777" i="14"/>
  <c r="G5776" i="14"/>
  <c r="G5775" i="14"/>
  <c r="G5774" i="14"/>
  <c r="G5773" i="14"/>
  <c r="G5772" i="14"/>
  <c r="G5771" i="14"/>
  <c r="G5770" i="14"/>
  <c r="G5769" i="14"/>
  <c r="G5768" i="14"/>
  <c r="G5767" i="14"/>
  <c r="G5766" i="14"/>
  <c r="G5765" i="14"/>
  <c r="G5764" i="14"/>
  <c r="G5763" i="14"/>
  <c r="G5762" i="14"/>
  <c r="G5761" i="14"/>
  <c r="G5760" i="14"/>
  <c r="G5759" i="14"/>
  <c r="G5758" i="14"/>
  <c r="G5757" i="14"/>
  <c r="G5756" i="14"/>
  <c r="F5786" i="14"/>
  <c r="F5785" i="14"/>
  <c r="F5784" i="14"/>
  <c r="F5783" i="14"/>
  <c r="F5782" i="14"/>
  <c r="F5781" i="14"/>
  <c r="F5780" i="14"/>
  <c r="F5779" i="14"/>
  <c r="F5778" i="14"/>
  <c r="F5777" i="14"/>
  <c r="F5776" i="14"/>
  <c r="F5775" i="14"/>
  <c r="F5774" i="14"/>
  <c r="F5773" i="14"/>
  <c r="F5772" i="14"/>
  <c r="F5771" i="14"/>
  <c r="F5770" i="14"/>
  <c r="F5769" i="14"/>
  <c r="F5768" i="14"/>
  <c r="F5767" i="14"/>
  <c r="F5766" i="14"/>
  <c r="F5765" i="14"/>
  <c r="F5764" i="14"/>
  <c r="F5763" i="14"/>
  <c r="F5762" i="14"/>
  <c r="F5761" i="14"/>
  <c r="F5760" i="14"/>
  <c r="F5759" i="14"/>
  <c r="F5758" i="14"/>
  <c r="F5757" i="14"/>
  <c r="F5756" i="14"/>
  <c r="E5786" i="14"/>
  <c r="E5785" i="14"/>
  <c r="K5785" i="14" s="1"/>
  <c r="E5784" i="14"/>
  <c r="E5783" i="14"/>
  <c r="K5783" i="14" s="1"/>
  <c r="E5782" i="14"/>
  <c r="K5782" i="14" s="1"/>
  <c r="E5781" i="14"/>
  <c r="K5781" i="14" s="1"/>
  <c r="E5780" i="14"/>
  <c r="K5780" i="14" s="1"/>
  <c r="E5779" i="14"/>
  <c r="K5779" i="14" s="1"/>
  <c r="E5778" i="14"/>
  <c r="E5777" i="14"/>
  <c r="K5777" i="14" s="1"/>
  <c r="E5776" i="14"/>
  <c r="K5776" i="14" s="1"/>
  <c r="E5775" i="14"/>
  <c r="K5775" i="14" s="1"/>
  <c r="E5774" i="14"/>
  <c r="K5774" i="14" s="1"/>
  <c r="E5773" i="14"/>
  <c r="K5773" i="14" s="1"/>
  <c r="E5772" i="14"/>
  <c r="K5772" i="14" s="1"/>
  <c r="E5771" i="14"/>
  <c r="K5771" i="14" s="1"/>
  <c r="E5770" i="14"/>
  <c r="E5769" i="14"/>
  <c r="K5769" i="14" s="1"/>
  <c r="E5768" i="14"/>
  <c r="K5768" i="14" s="1"/>
  <c r="E5767" i="14"/>
  <c r="K5767" i="14" s="1"/>
  <c r="E5766" i="14"/>
  <c r="K5766" i="14" s="1"/>
  <c r="E5765" i="14"/>
  <c r="K5765" i="14" s="1"/>
  <c r="E5764" i="14"/>
  <c r="K5764" i="14" s="1"/>
  <c r="E5763" i="14"/>
  <c r="K5763" i="14" s="1"/>
  <c r="E5762" i="14"/>
  <c r="E5761" i="14"/>
  <c r="K5761" i="14" s="1"/>
  <c r="E5760" i="14"/>
  <c r="K5760" i="14" s="1"/>
  <c r="E5759" i="14"/>
  <c r="K5759" i="14" s="1"/>
  <c r="E5758" i="14"/>
  <c r="K5758" i="14" s="1"/>
  <c r="E5757" i="14"/>
  <c r="K5757" i="14" s="1"/>
  <c r="E5756" i="14"/>
  <c r="K5756" i="14" s="1"/>
  <c r="BS1097" i="1"/>
  <c r="BS1096" i="1"/>
  <c r="BS1095" i="1"/>
  <c r="BS1094" i="1"/>
  <c r="BS1093" i="1"/>
  <c r="BS1092" i="1"/>
  <c r="BS1091" i="1"/>
  <c r="BS1090" i="1"/>
  <c r="BS1089" i="1"/>
  <c r="BS1088" i="1"/>
  <c r="BS1087" i="1"/>
  <c r="BS1086" i="1"/>
  <c r="BS1085" i="1"/>
  <c r="BS1084" i="1"/>
  <c r="BS1083" i="1"/>
  <c r="BS1082" i="1"/>
  <c r="BS1081" i="1"/>
  <c r="BS1080" i="1"/>
  <c r="BS1079" i="1"/>
  <c r="BS1078" i="1"/>
  <c r="BS1077" i="1"/>
  <c r="BS1076" i="1"/>
  <c r="BS1075" i="1"/>
  <c r="BS1074" i="1"/>
  <c r="BS1073" i="1"/>
  <c r="BS1072" i="1"/>
  <c r="BS1071" i="1"/>
  <c r="BS1070" i="1"/>
  <c r="BS1069" i="1"/>
  <c r="AD1100" i="1"/>
  <c r="BS1100" i="1" s="1"/>
  <c r="AD1099" i="1"/>
  <c r="Z186" i="4" s="1"/>
  <c r="AD1098" i="1"/>
  <c r="Z185" i="4" s="1"/>
  <c r="AD1097" i="1"/>
  <c r="AD1096" i="1"/>
  <c r="AD1095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1083" i="1"/>
  <c r="AD1082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083" i="1"/>
  <c r="BQ1082" i="1"/>
  <c r="BQ1081" i="1"/>
  <c r="BQ1080" i="1"/>
  <c r="BQ1079" i="1"/>
  <c r="BQ1078" i="1"/>
  <c r="BQ1077" i="1"/>
  <c r="BQ1076" i="1"/>
  <c r="BQ1075" i="1"/>
  <c r="BQ1074" i="1"/>
  <c r="BQ1073" i="1"/>
  <c r="BQ1072" i="1"/>
  <c r="BQ1071" i="1"/>
  <c r="BQ1070" i="1"/>
  <c r="BO1100" i="1"/>
  <c r="BO1099" i="1"/>
  <c r="BO1098" i="1"/>
  <c r="BO1097" i="1"/>
  <c r="BO1096" i="1"/>
  <c r="BO1095" i="1"/>
  <c r="BO1094" i="1"/>
  <c r="BO1093" i="1"/>
  <c r="BO1092" i="1"/>
  <c r="BO1091" i="1"/>
  <c r="BO1090" i="1"/>
  <c r="BO1089" i="1"/>
  <c r="BO1088" i="1"/>
  <c r="BO1087" i="1"/>
  <c r="BO1086" i="1"/>
  <c r="BO1085" i="1"/>
  <c r="BO1084" i="1"/>
  <c r="BO1083" i="1"/>
  <c r="BO1082" i="1"/>
  <c r="BO1081" i="1"/>
  <c r="BO1080" i="1"/>
  <c r="BO1079" i="1"/>
  <c r="BO1078" i="1"/>
  <c r="BO1077" i="1"/>
  <c r="BO1076" i="1"/>
  <c r="BO1075" i="1"/>
  <c r="BO1074" i="1"/>
  <c r="BO1073" i="1"/>
  <c r="BO1072" i="1"/>
  <c r="BO1071" i="1"/>
  <c r="BO1070" i="1"/>
  <c r="BO1069" i="1"/>
  <c r="BK1100" i="1"/>
  <c r="BK1099" i="1"/>
  <c r="BK1098" i="1"/>
  <c r="BK1097" i="1"/>
  <c r="BK1096" i="1"/>
  <c r="BK1095" i="1"/>
  <c r="BK1094" i="1"/>
  <c r="BK1093" i="1"/>
  <c r="BK1092" i="1"/>
  <c r="BK1091" i="1"/>
  <c r="BK1090" i="1"/>
  <c r="BK1089" i="1"/>
  <c r="BK1088" i="1"/>
  <c r="BK1087" i="1"/>
  <c r="BK1086" i="1"/>
  <c r="BK1085" i="1"/>
  <c r="BK1084" i="1"/>
  <c r="BK1083" i="1"/>
  <c r="BK1082" i="1"/>
  <c r="BK1081" i="1"/>
  <c r="BK1080" i="1"/>
  <c r="BK1079" i="1"/>
  <c r="BK1078" i="1"/>
  <c r="BK1077" i="1"/>
  <c r="BK1076" i="1"/>
  <c r="BK1075" i="1"/>
  <c r="BK1074" i="1"/>
  <c r="BK1073" i="1"/>
  <c r="BK1072" i="1"/>
  <c r="BK1071" i="1"/>
  <c r="BK1070" i="1"/>
  <c r="S217" i="13" l="1"/>
  <c r="C106" i="10"/>
  <c r="G106" i="10" s="1"/>
  <c r="H5784" i="14"/>
  <c r="K5784" i="14" s="1"/>
  <c r="C105" i="10" s="1"/>
  <c r="H5786" i="14"/>
  <c r="K5786" i="14" s="1"/>
  <c r="L424" i="9"/>
  <c r="BS1098" i="1"/>
  <c r="BS1099" i="1"/>
  <c r="AO424" i="9"/>
  <c r="AR422" i="9"/>
  <c r="AR423" i="9" s="1"/>
  <c r="AR421" i="9"/>
  <c r="AJ421" i="9"/>
  <c r="AJ422" i="9" s="1"/>
  <c r="AJ423" i="9" s="1"/>
  <c r="AC421" i="9"/>
  <c r="AC422" i="9" s="1"/>
  <c r="AC423" i="9" s="1"/>
  <c r="V422" i="9"/>
  <c r="V423" i="9" s="1"/>
  <c r="V421" i="9"/>
  <c r="AN422" i="9"/>
  <c r="AN423" i="9" s="1"/>
  <c r="AN424" i="9" s="1"/>
  <c r="AN421" i="9"/>
  <c r="AG421" i="9"/>
  <c r="AG422" i="9" s="1"/>
  <c r="AG423" i="9" s="1"/>
  <c r="AG424" i="9" s="1"/>
  <c r="Z421" i="9"/>
  <c r="Z422" i="9" s="1"/>
  <c r="Z423" i="9" s="1"/>
  <c r="Z424" i="9" s="1"/>
  <c r="S421" i="9"/>
  <c r="S422" i="9" s="1"/>
  <c r="S423" i="9" s="1"/>
  <c r="S424" i="9" s="1"/>
  <c r="O423" i="9"/>
  <c r="O422" i="9"/>
  <c r="O421" i="9"/>
  <c r="K424" i="9"/>
  <c r="K423" i="9"/>
  <c r="K422" i="9"/>
  <c r="K421" i="9"/>
  <c r="Y168" i="7"/>
  <c r="Y169" i="7" s="1"/>
  <c r="Y170" i="7" s="1"/>
  <c r="Y171" i="7" s="1"/>
  <c r="Y172" i="7" s="1"/>
  <c r="Y173" i="7" s="1"/>
  <c r="Y174" i="7" s="1"/>
  <c r="Y175" i="7" s="1"/>
  <c r="Y176" i="7" s="1"/>
  <c r="Y177" i="7" s="1"/>
  <c r="Y178" i="7" s="1"/>
  <c r="Y179" i="7" s="1"/>
  <c r="Y180" i="7" s="1"/>
  <c r="Y181" i="7" s="1"/>
  <c r="Y182" i="7" s="1"/>
  <c r="Y183" i="7" s="1"/>
  <c r="Y184" i="7" s="1"/>
  <c r="Y185" i="7" s="1"/>
  <c r="Y186" i="7" s="1"/>
  <c r="Y167" i="7"/>
  <c r="Y166" i="7"/>
  <c r="Z188" i="7"/>
  <c r="Y189" i="7" s="1"/>
  <c r="Y166" i="6"/>
  <c r="Y167" i="6" s="1"/>
  <c r="Y168" i="6" s="1"/>
  <c r="Y169" i="6" s="1"/>
  <c r="Y170" i="6" s="1"/>
  <c r="Y171" i="6" s="1"/>
  <c r="Y172" i="6" s="1"/>
  <c r="Y173" i="6" s="1"/>
  <c r="Y174" i="6" s="1"/>
  <c r="Y175" i="6" s="1"/>
  <c r="Y176" i="6" s="1"/>
  <c r="Y177" i="6" s="1"/>
  <c r="Y178" i="6" s="1"/>
  <c r="Y179" i="6" s="1"/>
  <c r="Y180" i="6" s="1"/>
  <c r="Y181" i="6" s="1"/>
  <c r="Y182" i="6" s="1"/>
  <c r="Y183" i="6" s="1"/>
  <c r="Y184" i="6" s="1"/>
  <c r="Y185" i="6" s="1"/>
  <c r="Y186" i="6" s="1"/>
  <c r="Z188" i="6"/>
  <c r="Y189" i="6" s="1"/>
  <c r="Y166" i="5"/>
  <c r="Y167" i="5" s="1"/>
  <c r="Y168" i="5" s="1"/>
  <c r="Y169" i="5" s="1"/>
  <c r="Y170" i="5" s="1"/>
  <c r="Y171" i="5" s="1"/>
  <c r="Y172" i="5" s="1"/>
  <c r="Y173" i="5" s="1"/>
  <c r="Y174" i="5" s="1"/>
  <c r="Y175" i="5" s="1"/>
  <c r="Y176" i="5" s="1"/>
  <c r="Y177" i="5" s="1"/>
  <c r="Y178" i="5" s="1"/>
  <c r="Y179" i="5" s="1"/>
  <c r="Y180" i="5" s="1"/>
  <c r="Y181" i="5" s="1"/>
  <c r="Y182" i="5" s="1"/>
  <c r="Y183" i="5" s="1"/>
  <c r="Y184" i="5" s="1"/>
  <c r="Y185" i="5" s="1"/>
  <c r="Y186" i="5" s="1"/>
  <c r="Z188" i="5"/>
  <c r="Y189" i="5" s="1"/>
  <c r="Y167" i="4"/>
  <c r="Y168" i="4" s="1"/>
  <c r="Y169" i="4" s="1"/>
  <c r="Y170" i="4" s="1"/>
  <c r="Y171" i="4" s="1"/>
  <c r="Y172" i="4" s="1"/>
  <c r="Y173" i="4" s="1"/>
  <c r="Y174" i="4" s="1"/>
  <c r="Y175" i="4" s="1"/>
  <c r="Y176" i="4" s="1"/>
  <c r="Y177" i="4" s="1"/>
  <c r="Y178" i="4" s="1"/>
  <c r="Y179" i="4" s="1"/>
  <c r="Y180" i="4" s="1"/>
  <c r="Y181" i="4" s="1"/>
  <c r="Y182" i="4" s="1"/>
  <c r="Y183" i="4" s="1"/>
  <c r="Y184" i="4" s="1"/>
  <c r="Y185" i="4" s="1"/>
  <c r="Y186" i="4" s="1"/>
  <c r="Z188" i="4"/>
  <c r="Y189" i="4" s="1"/>
  <c r="Y166" i="4"/>
  <c r="Y184" i="3"/>
  <c r="Y182" i="3"/>
  <c r="Y179" i="3"/>
  <c r="Y177" i="3"/>
  <c r="Y174" i="3"/>
  <c r="Y172" i="3"/>
  <c r="Y169" i="3"/>
  <c r="Y167" i="3"/>
  <c r="Y166" i="3"/>
  <c r="Z188" i="3"/>
  <c r="Y189" i="3" s="1"/>
  <c r="R15" i="11" s="1"/>
  <c r="G105" i="10" l="1"/>
  <c r="Q217" i="13"/>
  <c r="R217" i="13" s="1"/>
  <c r="Y168" i="3"/>
  <c r="Y170" i="3" s="1"/>
  <c r="Y171" i="3" s="1"/>
  <c r="Y173" i="3" s="1"/>
  <c r="Y175" i="3" s="1"/>
  <c r="Y176" i="3" s="1"/>
  <c r="Y178" i="3" s="1"/>
  <c r="Y180" i="3" s="1"/>
  <c r="Y181" i="3" s="1"/>
  <c r="Y183" i="3" s="1"/>
  <c r="Y185" i="3" s="1"/>
  <c r="Y186" i="3" s="1"/>
  <c r="W216" i="13" l="1"/>
  <c r="V216" i="13"/>
  <c r="O216" i="13"/>
  <c r="J216" i="13"/>
  <c r="N216" i="13"/>
  <c r="I216" i="13"/>
  <c r="M216" i="13"/>
  <c r="H216" i="13"/>
  <c r="L216" i="13"/>
  <c r="G216" i="13"/>
  <c r="K216" i="13"/>
  <c r="F216" i="13"/>
  <c r="P216" i="13" l="1"/>
  <c r="X216" i="13"/>
  <c r="BM56" i="12"/>
  <c r="BM55" i="12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AS416" i="9"/>
  <c r="AK419" i="9"/>
  <c r="AK418" i="9"/>
  <c r="AK417" i="9"/>
  <c r="AK416" i="9"/>
  <c r="AH419" i="9"/>
  <c r="AH418" i="9"/>
  <c r="AH417" i="9"/>
  <c r="AH416" i="9"/>
  <c r="AD419" i="9"/>
  <c r="AD418" i="9"/>
  <c r="AD417" i="9"/>
  <c r="AD416" i="9"/>
  <c r="AA419" i="9"/>
  <c r="AA418" i="9"/>
  <c r="AA417" i="9"/>
  <c r="AA416" i="9"/>
  <c r="W419" i="9"/>
  <c r="W418" i="9"/>
  <c r="W417" i="9"/>
  <c r="W416" i="9"/>
  <c r="T419" i="9"/>
  <c r="T418" i="9"/>
  <c r="T417" i="9"/>
  <c r="T416" i="9"/>
  <c r="P419" i="9"/>
  <c r="P418" i="9"/>
  <c r="P417" i="9"/>
  <c r="P416" i="9"/>
  <c r="L419" i="9"/>
  <c r="L418" i="9"/>
  <c r="L417" i="9"/>
  <c r="L416" i="9"/>
  <c r="H419" i="9"/>
  <c r="AS419" i="9" s="1"/>
  <c r="H418" i="9"/>
  <c r="AS418" i="9" s="1"/>
  <c r="H417" i="9"/>
  <c r="AS417" i="9" s="1"/>
  <c r="H416" i="9"/>
  <c r="U186" i="7"/>
  <c r="U185" i="7"/>
  <c r="U184" i="7"/>
  <c r="U183" i="7"/>
  <c r="U182" i="7"/>
  <c r="U181" i="7"/>
  <c r="U180" i="7"/>
  <c r="U179" i="7"/>
  <c r="U178" i="7"/>
  <c r="U177" i="7"/>
  <c r="U176" i="7"/>
  <c r="U175" i="7"/>
  <c r="U174" i="7"/>
  <c r="U173" i="7"/>
  <c r="U172" i="7"/>
  <c r="U171" i="7"/>
  <c r="U170" i="7"/>
  <c r="U169" i="7"/>
  <c r="U168" i="7"/>
  <c r="U167" i="7"/>
  <c r="U166" i="7"/>
  <c r="U165" i="7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D419" i="9"/>
  <c r="AO419" i="9" s="1"/>
  <c r="D418" i="9"/>
  <c r="AO418" i="9" s="1"/>
  <c r="D417" i="9"/>
  <c r="AO417" i="9" s="1"/>
  <c r="D416" i="9"/>
  <c r="AO416" i="9" s="1"/>
  <c r="AR417" i="9"/>
  <c r="AR418" i="9" s="1"/>
  <c r="AR419" i="9" s="1"/>
  <c r="AJ417" i="9"/>
  <c r="AJ418" i="9" s="1"/>
  <c r="AJ419" i="9" s="1"/>
  <c r="AC417" i="9"/>
  <c r="AC418" i="9" s="1"/>
  <c r="AC419" i="9" s="1"/>
  <c r="V417" i="9"/>
  <c r="V418" i="9" s="1"/>
  <c r="V419" i="9" s="1"/>
  <c r="O417" i="9"/>
  <c r="O418" i="9" s="1"/>
  <c r="O419" i="9" s="1"/>
  <c r="G418" i="9"/>
  <c r="G419" i="9" s="1"/>
  <c r="G417" i="9"/>
  <c r="AN417" i="9"/>
  <c r="AN418" i="9" s="1"/>
  <c r="AN419" i="9" s="1"/>
  <c r="AG418" i="9"/>
  <c r="AG419" i="9" s="1"/>
  <c r="AG417" i="9"/>
  <c r="Z417" i="9"/>
  <c r="Z418" i="9" s="1"/>
  <c r="Z419" i="9" s="1"/>
  <c r="S418" i="9"/>
  <c r="S419" i="9" s="1"/>
  <c r="S417" i="9"/>
  <c r="K418" i="9"/>
  <c r="K419" i="9" s="1"/>
  <c r="K417" i="9"/>
  <c r="C417" i="9"/>
  <c r="C418" i="9" s="1"/>
  <c r="C419" i="9" s="1"/>
  <c r="T167" i="7"/>
  <c r="T168" i="7" s="1"/>
  <c r="T169" i="7" s="1"/>
  <c r="T170" i="7" s="1"/>
  <c r="T171" i="7" s="1"/>
  <c r="T172" i="7" s="1"/>
  <c r="T173" i="7" s="1"/>
  <c r="T174" i="7" s="1"/>
  <c r="T175" i="7" s="1"/>
  <c r="T176" i="7" s="1"/>
  <c r="T177" i="7" s="1"/>
  <c r="T178" i="7" s="1"/>
  <c r="T179" i="7" s="1"/>
  <c r="T180" i="7" s="1"/>
  <c r="T181" i="7" s="1"/>
  <c r="T182" i="7" s="1"/>
  <c r="T183" i="7" s="1"/>
  <c r="T184" i="7" s="1"/>
  <c r="T185" i="7" s="1"/>
  <c r="T186" i="7" s="1"/>
  <c r="T166" i="7"/>
  <c r="T167" i="6"/>
  <c r="T168" i="6" s="1"/>
  <c r="T169" i="6" s="1"/>
  <c r="T170" i="6" s="1"/>
  <c r="T171" i="6" s="1"/>
  <c r="T172" i="6" s="1"/>
  <c r="T173" i="6" s="1"/>
  <c r="T174" i="6" s="1"/>
  <c r="T175" i="6" s="1"/>
  <c r="T176" i="6" s="1"/>
  <c r="T177" i="6" s="1"/>
  <c r="T178" i="6" s="1"/>
  <c r="T179" i="6" s="1"/>
  <c r="T180" i="6" s="1"/>
  <c r="T181" i="6" s="1"/>
  <c r="T182" i="6" s="1"/>
  <c r="T183" i="6" s="1"/>
  <c r="T184" i="6" s="1"/>
  <c r="T185" i="6" s="1"/>
  <c r="T186" i="6" s="1"/>
  <c r="T166" i="6"/>
  <c r="T167" i="5"/>
  <c r="T168" i="5" s="1"/>
  <c r="T169" i="5" s="1"/>
  <c r="T170" i="5" s="1"/>
  <c r="T171" i="5" s="1"/>
  <c r="T172" i="5" s="1"/>
  <c r="T173" i="5" s="1"/>
  <c r="T174" i="5" s="1"/>
  <c r="T175" i="5" s="1"/>
  <c r="T176" i="5" s="1"/>
  <c r="T177" i="5" s="1"/>
  <c r="T178" i="5" s="1"/>
  <c r="T179" i="5" s="1"/>
  <c r="T180" i="5" s="1"/>
  <c r="T181" i="5" s="1"/>
  <c r="T182" i="5" s="1"/>
  <c r="T183" i="5" s="1"/>
  <c r="T184" i="5" s="1"/>
  <c r="T185" i="5" s="1"/>
  <c r="T186" i="5" s="1"/>
  <c r="T166" i="5"/>
  <c r="T167" i="4"/>
  <c r="T168" i="4" s="1"/>
  <c r="T169" i="4" s="1"/>
  <c r="T170" i="4" s="1"/>
  <c r="T171" i="4" s="1"/>
  <c r="T172" i="4" s="1"/>
  <c r="T173" i="4" s="1"/>
  <c r="T174" i="4" s="1"/>
  <c r="T175" i="4" s="1"/>
  <c r="T176" i="4" s="1"/>
  <c r="T177" i="4" s="1"/>
  <c r="T178" i="4" s="1"/>
  <c r="T179" i="4" s="1"/>
  <c r="T180" i="4" s="1"/>
  <c r="T181" i="4" s="1"/>
  <c r="T182" i="4" s="1"/>
  <c r="T183" i="4" s="1"/>
  <c r="T184" i="4" s="1"/>
  <c r="T185" i="4" s="1"/>
  <c r="T186" i="4" s="1"/>
  <c r="T166" i="4"/>
  <c r="T186" i="3"/>
  <c r="T185" i="3"/>
  <c r="T184" i="3"/>
  <c r="T180" i="3"/>
  <c r="T179" i="3"/>
  <c r="T175" i="3"/>
  <c r="T174" i="3"/>
  <c r="T170" i="3"/>
  <c r="T169" i="3"/>
  <c r="T166" i="3"/>
  <c r="T167" i="3" s="1"/>
  <c r="T168" i="3" s="1"/>
  <c r="I5754" i="14"/>
  <c r="I5753" i="14"/>
  <c r="I5752" i="14"/>
  <c r="I5751" i="14"/>
  <c r="I5750" i="14"/>
  <c r="I5749" i="14"/>
  <c r="I5748" i="14"/>
  <c r="I5747" i="14"/>
  <c r="I5746" i="14"/>
  <c r="I5745" i="14"/>
  <c r="I5744" i="14"/>
  <c r="I5743" i="14"/>
  <c r="I5742" i="14"/>
  <c r="I5741" i="14"/>
  <c r="I5740" i="14"/>
  <c r="I5739" i="14"/>
  <c r="I5738" i="14"/>
  <c r="I5737" i="14"/>
  <c r="I5736" i="14"/>
  <c r="I5735" i="14"/>
  <c r="I5734" i="14"/>
  <c r="I5733" i="14"/>
  <c r="I5732" i="14"/>
  <c r="I5731" i="14"/>
  <c r="I5730" i="14"/>
  <c r="I5729" i="14"/>
  <c r="I5728" i="14"/>
  <c r="I5727" i="14"/>
  <c r="I5726" i="14"/>
  <c r="H5754" i="14"/>
  <c r="H5753" i="14"/>
  <c r="H5752" i="14"/>
  <c r="H5751" i="14"/>
  <c r="H5750" i="14"/>
  <c r="H5749" i="14"/>
  <c r="H5748" i="14"/>
  <c r="H5747" i="14"/>
  <c r="H5746" i="14"/>
  <c r="H5745" i="14"/>
  <c r="H5744" i="14"/>
  <c r="H5743" i="14"/>
  <c r="H5742" i="14"/>
  <c r="H5741" i="14"/>
  <c r="H5740" i="14"/>
  <c r="H5739" i="14"/>
  <c r="H5738" i="14"/>
  <c r="H5737" i="14"/>
  <c r="H5736" i="14"/>
  <c r="H5735" i="14"/>
  <c r="H5734" i="14"/>
  <c r="H5733" i="14"/>
  <c r="H5732" i="14"/>
  <c r="H5731" i="14"/>
  <c r="H5730" i="14"/>
  <c r="H5729" i="14"/>
  <c r="H5728" i="14"/>
  <c r="H5727" i="14"/>
  <c r="H5726" i="14"/>
  <c r="G5755" i="14"/>
  <c r="G5754" i="14"/>
  <c r="G5753" i="14"/>
  <c r="K5753" i="14" s="1"/>
  <c r="G5752" i="14"/>
  <c r="G5751" i="14"/>
  <c r="G5750" i="14"/>
  <c r="G5749" i="14"/>
  <c r="G5748" i="14"/>
  <c r="G5747" i="14"/>
  <c r="G5746" i="14"/>
  <c r="G5745" i="14"/>
  <c r="K5745" i="14" s="1"/>
  <c r="G5744" i="14"/>
  <c r="G5743" i="14"/>
  <c r="G5742" i="14"/>
  <c r="G5741" i="14"/>
  <c r="G5740" i="14"/>
  <c r="G5739" i="14"/>
  <c r="G5738" i="14"/>
  <c r="G5737" i="14"/>
  <c r="K5737" i="14" s="1"/>
  <c r="G5736" i="14"/>
  <c r="G5735" i="14"/>
  <c r="G5734" i="14"/>
  <c r="G5733" i="14"/>
  <c r="G5732" i="14"/>
  <c r="G5731" i="14"/>
  <c r="G5730" i="14"/>
  <c r="G5729" i="14"/>
  <c r="K5729" i="14" s="1"/>
  <c r="G5728" i="14"/>
  <c r="G5727" i="14"/>
  <c r="G5726" i="14"/>
  <c r="F5755" i="14"/>
  <c r="F5754" i="14"/>
  <c r="F5753" i="14"/>
  <c r="F5752" i="14"/>
  <c r="F5751" i="14"/>
  <c r="F5750" i="14"/>
  <c r="F5749" i="14"/>
  <c r="F5748" i="14"/>
  <c r="F5747" i="14"/>
  <c r="F5746" i="14"/>
  <c r="F5745" i="14"/>
  <c r="F5744" i="14"/>
  <c r="F5743" i="14"/>
  <c r="F5742" i="14"/>
  <c r="F5741" i="14"/>
  <c r="F5740" i="14"/>
  <c r="F5739" i="14"/>
  <c r="F5738" i="14"/>
  <c r="F5737" i="14"/>
  <c r="F5736" i="14"/>
  <c r="F5735" i="14"/>
  <c r="F5734" i="14"/>
  <c r="F5733" i="14"/>
  <c r="F5732" i="14"/>
  <c r="F5731" i="14"/>
  <c r="F5730" i="14"/>
  <c r="F5729" i="14"/>
  <c r="F5728" i="14"/>
  <c r="F5727" i="14"/>
  <c r="F5726" i="14"/>
  <c r="F5725" i="14"/>
  <c r="E5755" i="14"/>
  <c r="K5755" i="14" s="1"/>
  <c r="E5754" i="14"/>
  <c r="K5754" i="14" s="1"/>
  <c r="E5753" i="14"/>
  <c r="E5752" i="14"/>
  <c r="K5752" i="14" s="1"/>
  <c r="E5751" i="14"/>
  <c r="K5751" i="14" s="1"/>
  <c r="E5750" i="14"/>
  <c r="K5750" i="14" s="1"/>
  <c r="E5749" i="14"/>
  <c r="K5749" i="14" s="1"/>
  <c r="E5748" i="14"/>
  <c r="K5748" i="14" s="1"/>
  <c r="E5747" i="14"/>
  <c r="K5747" i="14" s="1"/>
  <c r="E5746" i="14"/>
  <c r="K5746" i="14" s="1"/>
  <c r="E5745" i="14"/>
  <c r="E5744" i="14"/>
  <c r="K5744" i="14" s="1"/>
  <c r="E5743" i="14"/>
  <c r="K5743" i="14" s="1"/>
  <c r="E5742" i="14"/>
  <c r="K5742" i="14" s="1"/>
  <c r="E5741" i="14"/>
  <c r="K5741" i="14" s="1"/>
  <c r="E5740" i="14"/>
  <c r="K5740" i="14" s="1"/>
  <c r="E5739" i="14"/>
  <c r="K5739" i="14" s="1"/>
  <c r="E5738" i="14"/>
  <c r="K5738" i="14" s="1"/>
  <c r="E5737" i="14"/>
  <c r="E5736" i="14"/>
  <c r="K5736" i="14" s="1"/>
  <c r="E5735" i="14"/>
  <c r="K5735" i="14" s="1"/>
  <c r="E5734" i="14"/>
  <c r="K5734" i="14" s="1"/>
  <c r="E5733" i="14"/>
  <c r="K5733" i="14" s="1"/>
  <c r="E5732" i="14"/>
  <c r="K5732" i="14" s="1"/>
  <c r="E5731" i="14"/>
  <c r="K5731" i="14" s="1"/>
  <c r="E5730" i="14"/>
  <c r="K5730" i="14" s="1"/>
  <c r="E5729" i="14"/>
  <c r="E5728" i="14"/>
  <c r="K5728" i="14" s="1"/>
  <c r="E5727" i="14"/>
  <c r="K5727" i="14" s="1"/>
  <c r="E5726" i="14"/>
  <c r="K5726" i="14" s="1"/>
  <c r="BS1068" i="1"/>
  <c r="BS1067" i="1"/>
  <c r="BS1066" i="1"/>
  <c r="BS1065" i="1"/>
  <c r="BS1064" i="1"/>
  <c r="BS1063" i="1"/>
  <c r="BS1062" i="1"/>
  <c r="BS1061" i="1"/>
  <c r="BS1060" i="1"/>
  <c r="BS1059" i="1"/>
  <c r="BS1058" i="1"/>
  <c r="BS1057" i="1"/>
  <c r="BS1056" i="1"/>
  <c r="BS1055" i="1"/>
  <c r="BS1054" i="1"/>
  <c r="BS1053" i="1"/>
  <c r="BS1052" i="1"/>
  <c r="BS1051" i="1"/>
  <c r="BS1050" i="1"/>
  <c r="BS1049" i="1"/>
  <c r="BS1048" i="1"/>
  <c r="BS1047" i="1"/>
  <c r="BS1046" i="1"/>
  <c r="BS1045" i="1"/>
  <c r="BS1044" i="1"/>
  <c r="BS1043" i="1"/>
  <c r="BS1042" i="1"/>
  <c r="BS1041" i="1"/>
  <c r="BS104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Q1053" i="1"/>
  <c r="BQ1052" i="1"/>
  <c r="BQ1051" i="1"/>
  <c r="BQ1050" i="1"/>
  <c r="BQ1049" i="1"/>
  <c r="BQ1048" i="1"/>
  <c r="BQ1047" i="1"/>
  <c r="BQ1046" i="1"/>
  <c r="BQ1045" i="1"/>
  <c r="BQ1044" i="1"/>
  <c r="BQ1043" i="1"/>
  <c r="BQ1042" i="1"/>
  <c r="BQ1041" i="1"/>
  <c r="BQ1040" i="1"/>
  <c r="BO1068" i="1"/>
  <c r="BO1067" i="1"/>
  <c r="BO1066" i="1"/>
  <c r="BO1065" i="1"/>
  <c r="BO1064" i="1"/>
  <c r="BO1063" i="1"/>
  <c r="BO1062" i="1"/>
  <c r="BO1061" i="1"/>
  <c r="BO1060" i="1"/>
  <c r="BO1059" i="1"/>
  <c r="BO1058" i="1"/>
  <c r="BO1057" i="1"/>
  <c r="BO1056" i="1"/>
  <c r="BO1055" i="1"/>
  <c r="BO1054" i="1"/>
  <c r="BO1053" i="1"/>
  <c r="BO1052" i="1"/>
  <c r="BO1051" i="1"/>
  <c r="BO1050" i="1"/>
  <c r="BO1049" i="1"/>
  <c r="BO1048" i="1"/>
  <c r="BO1047" i="1"/>
  <c r="BO1046" i="1"/>
  <c r="BO1045" i="1"/>
  <c r="BO1044" i="1"/>
  <c r="BO1043" i="1"/>
  <c r="BO1042" i="1"/>
  <c r="BO1041" i="1"/>
  <c r="BO1040" i="1"/>
  <c r="BO1039" i="1"/>
  <c r="BK1069" i="1"/>
  <c r="BK1068" i="1"/>
  <c r="BK1067" i="1"/>
  <c r="BK1066" i="1"/>
  <c r="BK1065" i="1"/>
  <c r="BK1064" i="1"/>
  <c r="BK1063" i="1"/>
  <c r="BK1062" i="1"/>
  <c r="BK1061" i="1"/>
  <c r="BK1060" i="1"/>
  <c r="BK1059" i="1"/>
  <c r="BK1058" i="1"/>
  <c r="BK1057" i="1"/>
  <c r="BK1056" i="1"/>
  <c r="BK1055" i="1"/>
  <c r="BK1054" i="1"/>
  <c r="BK1053" i="1"/>
  <c r="BK1052" i="1"/>
  <c r="BK1051" i="1"/>
  <c r="BK1050" i="1"/>
  <c r="BK1049" i="1"/>
  <c r="BK1048" i="1"/>
  <c r="BK1047" i="1"/>
  <c r="BK1046" i="1"/>
  <c r="BK1045" i="1"/>
  <c r="BK1044" i="1"/>
  <c r="BK1043" i="1"/>
  <c r="BK1042" i="1"/>
  <c r="BK1041" i="1"/>
  <c r="BK1040" i="1"/>
  <c r="AD1069" i="1"/>
  <c r="AD1068" i="1"/>
  <c r="AD1067" i="1"/>
  <c r="AD1066" i="1"/>
  <c r="AD1065" i="1"/>
  <c r="AD1064" i="1"/>
  <c r="AD1063" i="1"/>
  <c r="AD1062" i="1"/>
  <c r="AD1061" i="1"/>
  <c r="AD1060" i="1"/>
  <c r="AD1059" i="1"/>
  <c r="AD1058" i="1"/>
  <c r="AD1057" i="1"/>
  <c r="AD1056" i="1"/>
  <c r="AD1055" i="1"/>
  <c r="AD1054" i="1"/>
  <c r="AD1053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4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N254" i="13" l="1"/>
  <c r="S216" i="13"/>
  <c r="U188" i="3"/>
  <c r="T189" i="3" s="1"/>
  <c r="R14" i="11" s="1"/>
  <c r="U188" i="7"/>
  <c r="T189" i="7" s="1"/>
  <c r="U188" i="6"/>
  <c r="T189" i="6" s="1"/>
  <c r="U188" i="5"/>
  <c r="T189" i="5" s="1"/>
  <c r="U188" i="4"/>
  <c r="T189" i="4" s="1"/>
  <c r="T171" i="3"/>
  <c r="T172" i="3" s="1"/>
  <c r="T173" i="3" s="1"/>
  <c r="T176" i="3" s="1"/>
  <c r="T177" i="3" s="1"/>
  <c r="T178" i="3" s="1"/>
  <c r="T181" i="3" s="1"/>
  <c r="T182" i="3" s="1"/>
  <c r="T183" i="3" s="1"/>
  <c r="W215" i="13" l="1"/>
  <c r="V215" i="13"/>
  <c r="X215" i="13" s="1"/>
  <c r="O215" i="13"/>
  <c r="N215" i="13"/>
  <c r="M215" i="13"/>
  <c r="L215" i="13"/>
  <c r="K215" i="13"/>
  <c r="J215" i="13"/>
  <c r="I215" i="13"/>
  <c r="H215" i="13"/>
  <c r="G215" i="13"/>
  <c r="F215" i="13"/>
  <c r="AS413" i="9"/>
  <c r="AK415" i="9"/>
  <c r="AK414" i="9"/>
  <c r="AK413" i="9"/>
  <c r="AK412" i="9"/>
  <c r="AK411" i="9"/>
  <c r="AH415" i="9"/>
  <c r="AH414" i="9"/>
  <c r="AH413" i="9"/>
  <c r="AH412" i="9"/>
  <c r="AH411" i="9"/>
  <c r="AD415" i="9"/>
  <c r="AD414" i="9"/>
  <c r="AD413" i="9"/>
  <c r="AD412" i="9"/>
  <c r="AD411" i="9"/>
  <c r="AA415" i="9"/>
  <c r="AA414" i="9"/>
  <c r="AA413" i="9"/>
  <c r="AA412" i="9"/>
  <c r="AA411" i="9"/>
  <c r="W415" i="9"/>
  <c r="W414" i="9"/>
  <c r="W413" i="9"/>
  <c r="W412" i="9"/>
  <c r="W411" i="9"/>
  <c r="T415" i="9"/>
  <c r="T414" i="9"/>
  <c r="T413" i="9"/>
  <c r="T412" i="9"/>
  <c r="T411" i="9"/>
  <c r="P415" i="9"/>
  <c r="P413" i="9"/>
  <c r="P414" i="9"/>
  <c r="P412" i="9"/>
  <c r="P411" i="9"/>
  <c r="L415" i="9"/>
  <c r="L414" i="9"/>
  <c r="L413" i="9"/>
  <c r="AO413" i="9" s="1"/>
  <c r="L412" i="9"/>
  <c r="L411" i="9"/>
  <c r="AO411" i="9" s="1"/>
  <c r="H415" i="9"/>
  <c r="AS415" i="9" s="1"/>
  <c r="H414" i="9"/>
  <c r="AS414" i="9" s="1"/>
  <c r="H413" i="9"/>
  <c r="H412" i="9"/>
  <c r="AS412" i="9" s="1"/>
  <c r="H411" i="9"/>
  <c r="AS411" i="9" s="1"/>
  <c r="D415" i="9"/>
  <c r="AO415" i="9" s="1"/>
  <c r="D414" i="9"/>
  <c r="AO414" i="9" s="1"/>
  <c r="D413" i="9"/>
  <c r="D412" i="9"/>
  <c r="AO412" i="9" s="1"/>
  <c r="D411" i="9"/>
  <c r="AR412" i="9"/>
  <c r="AR413" i="9" s="1"/>
  <c r="AR414" i="9" s="1"/>
  <c r="AR415" i="9" s="1"/>
  <c r="AJ413" i="9"/>
  <c r="AJ414" i="9" s="1"/>
  <c r="AJ415" i="9" s="1"/>
  <c r="AJ412" i="9"/>
  <c r="AC412" i="9"/>
  <c r="AC413" i="9" s="1"/>
  <c r="AC414" i="9" s="1"/>
  <c r="AC415" i="9" s="1"/>
  <c r="V413" i="9"/>
  <c r="V414" i="9" s="1"/>
  <c r="V415" i="9" s="1"/>
  <c r="V412" i="9"/>
  <c r="O412" i="9"/>
  <c r="O413" i="9" s="1"/>
  <c r="O414" i="9" s="1"/>
  <c r="O415" i="9" s="1"/>
  <c r="G415" i="9"/>
  <c r="G414" i="9"/>
  <c r="G413" i="9"/>
  <c r="G412" i="9"/>
  <c r="AN413" i="9"/>
  <c r="AN414" i="9" s="1"/>
  <c r="AN415" i="9" s="1"/>
  <c r="AN412" i="9"/>
  <c r="AG412" i="9"/>
  <c r="AG413" i="9" s="1"/>
  <c r="AG414" i="9" s="1"/>
  <c r="AG415" i="9" s="1"/>
  <c r="Z412" i="9"/>
  <c r="Z413" i="9" s="1"/>
  <c r="Z414" i="9" s="1"/>
  <c r="Z415" i="9" s="1"/>
  <c r="S412" i="9"/>
  <c r="S413" i="9" s="1"/>
  <c r="S414" i="9" s="1"/>
  <c r="S415" i="9" s="1"/>
  <c r="K412" i="9"/>
  <c r="K413" i="9" s="1"/>
  <c r="K414" i="9" s="1"/>
  <c r="K415" i="9" s="1"/>
  <c r="C415" i="9"/>
  <c r="C414" i="9"/>
  <c r="C413" i="9"/>
  <c r="C412" i="9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6" i="6"/>
  <c r="P169" i="6"/>
  <c r="P168" i="6"/>
  <c r="P167" i="6"/>
  <c r="P165" i="6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69" i="4"/>
  <c r="P168" i="4"/>
  <c r="P167" i="4"/>
  <c r="P166" i="4"/>
  <c r="P165" i="4"/>
  <c r="P170" i="4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86" i="7"/>
  <c r="O167" i="7"/>
  <c r="O168" i="7" s="1"/>
  <c r="O169" i="7" s="1"/>
  <c r="O170" i="7" s="1"/>
  <c r="O171" i="7" s="1"/>
  <c r="O172" i="7" s="1"/>
  <c r="O173" i="7" s="1"/>
  <c r="O174" i="7" s="1"/>
  <c r="O175" i="7" s="1"/>
  <c r="O176" i="7" s="1"/>
  <c r="O177" i="7" s="1"/>
  <c r="O178" i="7" s="1"/>
  <c r="O179" i="7" s="1"/>
  <c r="O180" i="7" s="1"/>
  <c r="O181" i="7" s="1"/>
  <c r="O182" i="7" s="1"/>
  <c r="O183" i="7" s="1"/>
  <c r="O184" i="7" s="1"/>
  <c r="O185" i="7" s="1"/>
  <c r="O166" i="7"/>
  <c r="P186" i="6"/>
  <c r="O167" i="6"/>
  <c r="O168" i="6" s="1"/>
  <c r="O169" i="6" s="1"/>
  <c r="O170" i="6" s="1"/>
  <c r="O171" i="6" s="1"/>
  <c r="O172" i="6" s="1"/>
  <c r="O173" i="6" s="1"/>
  <c r="O174" i="6" s="1"/>
  <c r="O175" i="6" s="1"/>
  <c r="O176" i="6" s="1"/>
  <c r="O177" i="6" s="1"/>
  <c r="O178" i="6" s="1"/>
  <c r="O179" i="6" s="1"/>
  <c r="O180" i="6" s="1"/>
  <c r="O181" i="6" s="1"/>
  <c r="O182" i="6" s="1"/>
  <c r="O183" i="6" s="1"/>
  <c r="O184" i="6" s="1"/>
  <c r="O185" i="6" s="1"/>
  <c r="O166" i="6"/>
  <c r="P186" i="5"/>
  <c r="O166" i="5"/>
  <c r="O167" i="5" s="1"/>
  <c r="O168" i="5" s="1"/>
  <c r="O169" i="5" s="1"/>
  <c r="O170" i="5" s="1"/>
  <c r="O171" i="5" s="1"/>
  <c r="O172" i="5" s="1"/>
  <c r="O173" i="5" s="1"/>
  <c r="O174" i="5" s="1"/>
  <c r="O175" i="5" s="1"/>
  <c r="O176" i="5" s="1"/>
  <c r="O177" i="5" s="1"/>
  <c r="O178" i="5" s="1"/>
  <c r="O179" i="5" s="1"/>
  <c r="O180" i="5" s="1"/>
  <c r="O181" i="5" s="1"/>
  <c r="O182" i="5" s="1"/>
  <c r="O183" i="5" s="1"/>
  <c r="O184" i="5" s="1"/>
  <c r="O185" i="5" s="1"/>
  <c r="P186" i="4"/>
  <c r="O167" i="4"/>
  <c r="O168" i="4" s="1"/>
  <c r="O169" i="4" s="1"/>
  <c r="O170" i="4" s="1"/>
  <c r="O171" i="4" s="1"/>
  <c r="O172" i="4" s="1"/>
  <c r="O173" i="4" s="1"/>
  <c r="O174" i="4" s="1"/>
  <c r="O175" i="4" s="1"/>
  <c r="O176" i="4" s="1"/>
  <c r="O177" i="4" s="1"/>
  <c r="O178" i="4" s="1"/>
  <c r="O179" i="4" s="1"/>
  <c r="O180" i="4" s="1"/>
  <c r="O181" i="4" s="1"/>
  <c r="O182" i="4" s="1"/>
  <c r="O183" i="4" s="1"/>
  <c r="O184" i="4" s="1"/>
  <c r="O185" i="4" s="1"/>
  <c r="O166" i="4"/>
  <c r="O185" i="3"/>
  <c r="O183" i="3"/>
  <c r="O184" i="3" s="1"/>
  <c r="O182" i="3"/>
  <c r="O181" i="3"/>
  <c r="O180" i="3"/>
  <c r="O178" i="3"/>
  <c r="O179" i="3" s="1"/>
  <c r="O177" i="3"/>
  <c r="O176" i="3"/>
  <c r="O175" i="3"/>
  <c r="O172" i="3"/>
  <c r="O173" i="3" s="1"/>
  <c r="O174" i="3" s="1"/>
  <c r="O171" i="3"/>
  <c r="O170" i="3"/>
  <c r="O168" i="3"/>
  <c r="O169" i="3" s="1"/>
  <c r="O167" i="3"/>
  <c r="O166" i="3"/>
  <c r="P186" i="3"/>
  <c r="K5720" i="14"/>
  <c r="K5712" i="14"/>
  <c r="K5704" i="14"/>
  <c r="K5696" i="14"/>
  <c r="I5725" i="14"/>
  <c r="I5724" i="14"/>
  <c r="I5723" i="14"/>
  <c r="I5722" i="14"/>
  <c r="I5721" i="14"/>
  <c r="I5720" i="14"/>
  <c r="I5719" i="14"/>
  <c r="I5718" i="14"/>
  <c r="I5717" i="14"/>
  <c r="I5716" i="14"/>
  <c r="I5715" i="14"/>
  <c r="I5714" i="14"/>
  <c r="I5713" i="14"/>
  <c r="I5712" i="14"/>
  <c r="I5711" i="14"/>
  <c r="I5710" i="14"/>
  <c r="I5709" i="14"/>
  <c r="I5708" i="14"/>
  <c r="I5707" i="14"/>
  <c r="I5706" i="14"/>
  <c r="I5705" i="14"/>
  <c r="I5704" i="14"/>
  <c r="I5703" i="14"/>
  <c r="I5702" i="14"/>
  <c r="I5701" i="14"/>
  <c r="I5700" i="14"/>
  <c r="I5699" i="14"/>
  <c r="I5698" i="14"/>
  <c r="I5697" i="14"/>
  <c r="I5696" i="14"/>
  <c r="I5695" i="14"/>
  <c r="H5725" i="14"/>
  <c r="H5724" i="14"/>
  <c r="H5723" i="14"/>
  <c r="H5722" i="14"/>
  <c r="H5721" i="14"/>
  <c r="H5720" i="14"/>
  <c r="H5719" i="14"/>
  <c r="H5718" i="14"/>
  <c r="H5717" i="14"/>
  <c r="H5716" i="14"/>
  <c r="H5715" i="14"/>
  <c r="H5714" i="14"/>
  <c r="H5713" i="14"/>
  <c r="H5712" i="14"/>
  <c r="H5711" i="14"/>
  <c r="H5710" i="14"/>
  <c r="H5709" i="14"/>
  <c r="H5708" i="14"/>
  <c r="H5707" i="14"/>
  <c r="H5706" i="14"/>
  <c r="H5705" i="14"/>
  <c r="H5704" i="14"/>
  <c r="H5703" i="14"/>
  <c r="H5702" i="14"/>
  <c r="H5701" i="14"/>
  <c r="H5700" i="14"/>
  <c r="H5699" i="14"/>
  <c r="H5698" i="14"/>
  <c r="H5697" i="14"/>
  <c r="H5696" i="14"/>
  <c r="H5695" i="14"/>
  <c r="G5725" i="14"/>
  <c r="G5724" i="14"/>
  <c r="G5723" i="14"/>
  <c r="G5722" i="14"/>
  <c r="G5721" i="14"/>
  <c r="G5720" i="14"/>
  <c r="G5719" i="14"/>
  <c r="G5718" i="14"/>
  <c r="G5717" i="14"/>
  <c r="G5716" i="14"/>
  <c r="G5715" i="14"/>
  <c r="G5714" i="14"/>
  <c r="G5713" i="14"/>
  <c r="G5712" i="14"/>
  <c r="G5711" i="14"/>
  <c r="G5710" i="14"/>
  <c r="G5709" i="14"/>
  <c r="G5708" i="14"/>
  <c r="G5707" i="14"/>
  <c r="G5706" i="14"/>
  <c r="G5705" i="14"/>
  <c r="G5704" i="14"/>
  <c r="G5703" i="14"/>
  <c r="G5702" i="14"/>
  <c r="G5701" i="14"/>
  <c r="G5700" i="14"/>
  <c r="G5699" i="14"/>
  <c r="G5698" i="14"/>
  <c r="G5697" i="14"/>
  <c r="G5696" i="14"/>
  <c r="G5695" i="14"/>
  <c r="F5724" i="14"/>
  <c r="F5723" i="14"/>
  <c r="F5722" i="14"/>
  <c r="F5721" i="14"/>
  <c r="F5720" i="14"/>
  <c r="F5719" i="14"/>
  <c r="F5718" i="14"/>
  <c r="F5717" i="14"/>
  <c r="F5716" i="14"/>
  <c r="F5715" i="14"/>
  <c r="F5714" i="14"/>
  <c r="F5713" i="14"/>
  <c r="F5712" i="14"/>
  <c r="F5711" i="14"/>
  <c r="F5710" i="14"/>
  <c r="F5709" i="14"/>
  <c r="F5708" i="14"/>
  <c r="F5707" i="14"/>
  <c r="F5706" i="14"/>
  <c r="F5705" i="14"/>
  <c r="F5704" i="14"/>
  <c r="F5703" i="14"/>
  <c r="F5702" i="14"/>
  <c r="F5701" i="14"/>
  <c r="F5700" i="14"/>
  <c r="F5699" i="14"/>
  <c r="F5698" i="14"/>
  <c r="F5697" i="14"/>
  <c r="F5696" i="14"/>
  <c r="F5695" i="14"/>
  <c r="E5725" i="14"/>
  <c r="K5725" i="14" s="1"/>
  <c r="C104" i="10" s="1"/>
  <c r="E5724" i="14"/>
  <c r="K5724" i="14" s="1"/>
  <c r="E5723" i="14"/>
  <c r="K5723" i="14" s="1"/>
  <c r="E5722" i="14"/>
  <c r="K5722" i="14" s="1"/>
  <c r="E5721" i="14"/>
  <c r="K5721" i="14" s="1"/>
  <c r="E5720" i="14"/>
  <c r="E5719" i="14"/>
  <c r="K5719" i="14" s="1"/>
  <c r="E5718" i="14"/>
  <c r="K5718" i="14" s="1"/>
  <c r="E5717" i="14"/>
  <c r="K5717" i="14" s="1"/>
  <c r="E5716" i="14"/>
  <c r="K5716" i="14" s="1"/>
  <c r="E5715" i="14"/>
  <c r="K5715" i="14" s="1"/>
  <c r="E5714" i="14"/>
  <c r="K5714" i="14" s="1"/>
  <c r="E5713" i="14"/>
  <c r="K5713" i="14" s="1"/>
  <c r="E5712" i="14"/>
  <c r="E5711" i="14"/>
  <c r="K5711" i="14" s="1"/>
  <c r="E5710" i="14"/>
  <c r="K5710" i="14" s="1"/>
  <c r="E5709" i="14"/>
  <c r="K5709" i="14" s="1"/>
  <c r="E5708" i="14"/>
  <c r="K5708" i="14" s="1"/>
  <c r="E5707" i="14"/>
  <c r="K5707" i="14" s="1"/>
  <c r="E5706" i="14"/>
  <c r="K5706" i="14" s="1"/>
  <c r="E5705" i="14"/>
  <c r="K5705" i="14" s="1"/>
  <c r="E5704" i="14"/>
  <c r="E5703" i="14"/>
  <c r="K5703" i="14" s="1"/>
  <c r="E5702" i="14"/>
  <c r="K5702" i="14" s="1"/>
  <c r="E5701" i="14"/>
  <c r="K5701" i="14" s="1"/>
  <c r="E5700" i="14"/>
  <c r="K5700" i="14" s="1"/>
  <c r="E5699" i="14"/>
  <c r="K5699" i="14" s="1"/>
  <c r="E5698" i="14"/>
  <c r="K5698" i="14" s="1"/>
  <c r="E5697" i="14"/>
  <c r="K5697" i="14" s="1"/>
  <c r="E5696" i="14"/>
  <c r="E5695" i="14"/>
  <c r="K5695" i="14" s="1"/>
  <c r="BS1039" i="1"/>
  <c r="BS1038" i="1"/>
  <c r="BS1037" i="1"/>
  <c r="BS1036" i="1"/>
  <c r="BS1035" i="1"/>
  <c r="BS1034" i="1"/>
  <c r="BS1033" i="1"/>
  <c r="BS1032" i="1"/>
  <c r="BS1031" i="1"/>
  <c r="BS1030" i="1"/>
  <c r="BS1029" i="1"/>
  <c r="BS1028" i="1"/>
  <c r="BS1027" i="1"/>
  <c r="BS1026" i="1"/>
  <c r="BS1025" i="1"/>
  <c r="BS1024" i="1"/>
  <c r="BS1023" i="1"/>
  <c r="BS1022" i="1"/>
  <c r="BS1021" i="1"/>
  <c r="BS1020" i="1"/>
  <c r="BS1019" i="1"/>
  <c r="BS1018" i="1"/>
  <c r="BS1017" i="1"/>
  <c r="BS1016" i="1"/>
  <c r="BS1015" i="1"/>
  <c r="BS1014" i="1"/>
  <c r="BS1013" i="1"/>
  <c r="BS1012" i="1"/>
  <c r="BS1011" i="1"/>
  <c r="BS1010" i="1"/>
  <c r="BS1009" i="1"/>
  <c r="BQ1039" i="1"/>
  <c r="BQ1038" i="1"/>
  <c r="BQ1037" i="1"/>
  <c r="BQ1036" i="1"/>
  <c r="BQ1035" i="1"/>
  <c r="BQ1034" i="1"/>
  <c r="BQ1033" i="1"/>
  <c r="BQ1032" i="1"/>
  <c r="BQ1031" i="1"/>
  <c r="BQ1030" i="1"/>
  <c r="BQ1029" i="1"/>
  <c r="BQ1028" i="1"/>
  <c r="BQ1027" i="1"/>
  <c r="BQ1026" i="1"/>
  <c r="BQ1025" i="1"/>
  <c r="BQ1024" i="1"/>
  <c r="BQ1023" i="1"/>
  <c r="BQ1022" i="1"/>
  <c r="BQ1021" i="1"/>
  <c r="BQ1020" i="1"/>
  <c r="BQ1019" i="1"/>
  <c r="BQ1018" i="1"/>
  <c r="BQ1017" i="1"/>
  <c r="BQ1016" i="1"/>
  <c r="BQ1015" i="1"/>
  <c r="BQ1014" i="1"/>
  <c r="BQ1013" i="1"/>
  <c r="BQ1012" i="1"/>
  <c r="BQ1011" i="1"/>
  <c r="BQ1010" i="1"/>
  <c r="BQ1009" i="1"/>
  <c r="BO1038" i="1"/>
  <c r="BO1037" i="1"/>
  <c r="BO1036" i="1"/>
  <c r="BO1035" i="1"/>
  <c r="BO1034" i="1"/>
  <c r="BO1033" i="1"/>
  <c r="BO1032" i="1"/>
  <c r="BO1031" i="1"/>
  <c r="BO1030" i="1"/>
  <c r="BO1029" i="1"/>
  <c r="BO1028" i="1"/>
  <c r="BO1027" i="1"/>
  <c r="BO1026" i="1"/>
  <c r="BO1025" i="1"/>
  <c r="BO1024" i="1"/>
  <c r="BO1023" i="1"/>
  <c r="BO1022" i="1"/>
  <c r="BO1021" i="1"/>
  <c r="BO1020" i="1"/>
  <c r="BO1019" i="1"/>
  <c r="BO1018" i="1"/>
  <c r="BO1017" i="1"/>
  <c r="BO1016" i="1"/>
  <c r="BO1015" i="1"/>
  <c r="BO1014" i="1"/>
  <c r="BO1013" i="1"/>
  <c r="BO1012" i="1"/>
  <c r="BO1011" i="1"/>
  <c r="BO1010" i="1"/>
  <c r="BO1009" i="1"/>
  <c r="BK1039" i="1"/>
  <c r="BK1038" i="1"/>
  <c r="BK1037" i="1"/>
  <c r="BK1036" i="1"/>
  <c r="BK1035" i="1"/>
  <c r="BK1034" i="1"/>
  <c r="BK1033" i="1"/>
  <c r="BK1032" i="1"/>
  <c r="BK1031" i="1"/>
  <c r="BK1030" i="1"/>
  <c r="BK1029" i="1"/>
  <c r="BK1028" i="1"/>
  <c r="BK1027" i="1"/>
  <c r="BK1026" i="1"/>
  <c r="BK1025" i="1"/>
  <c r="BK1024" i="1"/>
  <c r="BK1023" i="1"/>
  <c r="BK1022" i="1"/>
  <c r="BK1021" i="1"/>
  <c r="BK1020" i="1"/>
  <c r="BK1019" i="1"/>
  <c r="BK1018" i="1"/>
  <c r="BK1017" i="1"/>
  <c r="BK1016" i="1"/>
  <c r="BK1015" i="1"/>
  <c r="BK1014" i="1"/>
  <c r="BK1013" i="1"/>
  <c r="BK1012" i="1"/>
  <c r="BK1011" i="1"/>
  <c r="BK1010" i="1"/>
  <c r="BK1009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5" i="1"/>
  <c r="AD1024" i="1"/>
  <c r="AD1023" i="1"/>
  <c r="AD1022" i="1"/>
  <c r="AD1021" i="1"/>
  <c r="AD1020" i="1"/>
  <c r="AD1019" i="1"/>
  <c r="AD1018" i="1"/>
  <c r="AD1017" i="1"/>
  <c r="AD1016" i="1"/>
  <c r="AD1015" i="1"/>
  <c r="AD1014" i="1"/>
  <c r="AD1013" i="1"/>
  <c r="AD1012" i="1"/>
  <c r="AD1011" i="1"/>
  <c r="AD1010" i="1"/>
  <c r="AD1009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W214" i="13"/>
  <c r="V214" i="13"/>
  <c r="O214" i="13"/>
  <c r="N214" i="13"/>
  <c r="M214" i="13"/>
  <c r="L214" i="13"/>
  <c r="K214" i="13"/>
  <c r="J214" i="13"/>
  <c r="I214" i="13"/>
  <c r="H214" i="13"/>
  <c r="G214" i="13"/>
  <c r="F214" i="13"/>
  <c r="I5694" i="14"/>
  <c r="BM50" i="12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AK410" i="9"/>
  <c r="AK409" i="9"/>
  <c r="AK408" i="9"/>
  <c r="AK407" i="9"/>
  <c r="AH410" i="9"/>
  <c r="AH409" i="9"/>
  <c r="AH408" i="9"/>
  <c r="AH407" i="9"/>
  <c r="AD410" i="9"/>
  <c r="AD409" i="9"/>
  <c r="AD408" i="9"/>
  <c r="AD407" i="9"/>
  <c r="AA410" i="9"/>
  <c r="AA409" i="9"/>
  <c r="AA408" i="9"/>
  <c r="AA407" i="9"/>
  <c r="W410" i="9"/>
  <c r="W409" i="9"/>
  <c r="W408" i="9"/>
  <c r="W407" i="9"/>
  <c r="T410" i="9"/>
  <c r="T409" i="9"/>
  <c r="T408" i="9"/>
  <c r="T407" i="9"/>
  <c r="P410" i="9"/>
  <c r="P409" i="9"/>
  <c r="P408" i="9"/>
  <c r="P407" i="9"/>
  <c r="L410" i="9"/>
  <c r="L409" i="9"/>
  <c r="L408" i="9"/>
  <c r="L407" i="9"/>
  <c r="H410" i="9"/>
  <c r="AS410" i="9" s="1"/>
  <c r="H409" i="9"/>
  <c r="AS409" i="9" s="1"/>
  <c r="H408" i="9"/>
  <c r="AS408" i="9" s="1"/>
  <c r="H407" i="9"/>
  <c r="AS407" i="9" s="1"/>
  <c r="D410" i="9"/>
  <c r="AO410" i="9" s="1"/>
  <c r="D409" i="9"/>
  <c r="AO409" i="9" s="1"/>
  <c r="D408" i="9"/>
  <c r="AO408" i="9" s="1"/>
  <c r="D407" i="9"/>
  <c r="AO407" i="9" s="1"/>
  <c r="G104" i="10" l="1"/>
  <c r="Q216" i="13"/>
  <c r="R216" i="13" s="1"/>
  <c r="AB44" i="10"/>
  <c r="C103" i="10"/>
  <c r="Q215" i="13" s="1"/>
  <c r="P215" i="13"/>
  <c r="M254" i="13" s="1"/>
  <c r="X214" i="13"/>
  <c r="P188" i="7"/>
  <c r="O189" i="7" s="1"/>
  <c r="P188" i="6"/>
  <c r="O189" i="6" s="1"/>
  <c r="P188" i="5"/>
  <c r="O189" i="5" s="1"/>
  <c r="P188" i="4"/>
  <c r="O189" i="4" s="1"/>
  <c r="P188" i="3"/>
  <c r="O189" i="3" s="1"/>
  <c r="R13" i="11" s="1"/>
  <c r="P214" i="13"/>
  <c r="K188" i="7"/>
  <c r="J189" i="7" s="1"/>
  <c r="K188" i="6"/>
  <c r="J189" i="6" s="1"/>
  <c r="K188" i="5"/>
  <c r="J189" i="5" s="1"/>
  <c r="K188" i="4"/>
  <c r="J189" i="4" s="1"/>
  <c r="S215" i="13" l="1"/>
  <c r="L254" i="13"/>
  <c r="S214" i="13"/>
  <c r="R215" i="13"/>
  <c r="AA44" i="10"/>
  <c r="G103" i="10"/>
  <c r="K188" i="3"/>
  <c r="J189" i="3" s="1"/>
  <c r="R12" i="11" s="1"/>
  <c r="K5692" i="14"/>
  <c r="K5684" i="14"/>
  <c r="K5676" i="14"/>
  <c r="K5668" i="14"/>
  <c r="I5693" i="14"/>
  <c r="I5692" i="14"/>
  <c r="I5691" i="14"/>
  <c r="I5690" i="14"/>
  <c r="I5689" i="14"/>
  <c r="I5688" i="14"/>
  <c r="I5687" i="14"/>
  <c r="I5686" i="14"/>
  <c r="I5685" i="14"/>
  <c r="I5684" i="14"/>
  <c r="I5683" i="14"/>
  <c r="I5682" i="14"/>
  <c r="I5681" i="14"/>
  <c r="I5680" i="14"/>
  <c r="I5679" i="14"/>
  <c r="I5678" i="14"/>
  <c r="I5677" i="14"/>
  <c r="I5676" i="14"/>
  <c r="I5675" i="14"/>
  <c r="I5674" i="14"/>
  <c r="I5673" i="14"/>
  <c r="I5672" i="14"/>
  <c r="I5671" i="14"/>
  <c r="I5670" i="14"/>
  <c r="I5669" i="14"/>
  <c r="I5668" i="14"/>
  <c r="I5667" i="14"/>
  <c r="I5666" i="14"/>
  <c r="I5665" i="14"/>
  <c r="H5694" i="14"/>
  <c r="H5693" i="14"/>
  <c r="H5692" i="14"/>
  <c r="H5691" i="14"/>
  <c r="H5690" i="14"/>
  <c r="H5689" i="14"/>
  <c r="H5688" i="14"/>
  <c r="H5687" i="14"/>
  <c r="H5686" i="14"/>
  <c r="H5685" i="14"/>
  <c r="H5684" i="14"/>
  <c r="H5683" i="14"/>
  <c r="H5682" i="14"/>
  <c r="H5681" i="14"/>
  <c r="H5680" i="14"/>
  <c r="H5679" i="14"/>
  <c r="H5678" i="14"/>
  <c r="H5677" i="14"/>
  <c r="H5676" i="14"/>
  <c r="H5675" i="14"/>
  <c r="H5674" i="14"/>
  <c r="H5673" i="14"/>
  <c r="H5672" i="14"/>
  <c r="H5671" i="14"/>
  <c r="H5670" i="14"/>
  <c r="H5669" i="14"/>
  <c r="H5668" i="14"/>
  <c r="H5667" i="14"/>
  <c r="H5666" i="14"/>
  <c r="H5665" i="14"/>
  <c r="G5694" i="14"/>
  <c r="G5693" i="14"/>
  <c r="G5692" i="14"/>
  <c r="G5691" i="14"/>
  <c r="G5690" i="14"/>
  <c r="G5689" i="14"/>
  <c r="G5688" i="14"/>
  <c r="G5687" i="14"/>
  <c r="G5686" i="14"/>
  <c r="G5685" i="14"/>
  <c r="G5684" i="14"/>
  <c r="G5683" i="14"/>
  <c r="G5682" i="14"/>
  <c r="G5681" i="14"/>
  <c r="G5680" i="14"/>
  <c r="G5679" i="14"/>
  <c r="G5678" i="14"/>
  <c r="G5677" i="14"/>
  <c r="G5676" i="14"/>
  <c r="G5675" i="14"/>
  <c r="G5674" i="14"/>
  <c r="G5673" i="14"/>
  <c r="G5672" i="14"/>
  <c r="G5671" i="14"/>
  <c r="G5670" i="14"/>
  <c r="G5669" i="14"/>
  <c r="G5668" i="14"/>
  <c r="G5667" i="14"/>
  <c r="G5666" i="14"/>
  <c r="G5665" i="14"/>
  <c r="F5694" i="14"/>
  <c r="F5693" i="14"/>
  <c r="F5692" i="14"/>
  <c r="F5691" i="14"/>
  <c r="F5690" i="14"/>
  <c r="F5689" i="14"/>
  <c r="F5688" i="14"/>
  <c r="F5687" i="14"/>
  <c r="F5686" i="14"/>
  <c r="F5685" i="14"/>
  <c r="F5684" i="14"/>
  <c r="F5683" i="14"/>
  <c r="F5682" i="14"/>
  <c r="F5681" i="14"/>
  <c r="F5680" i="14"/>
  <c r="F5679" i="14"/>
  <c r="F5678" i="14"/>
  <c r="F5677" i="14"/>
  <c r="F5676" i="14"/>
  <c r="F5675" i="14"/>
  <c r="F5674" i="14"/>
  <c r="F5673" i="14"/>
  <c r="F5672" i="14"/>
  <c r="F5671" i="14"/>
  <c r="F5670" i="14"/>
  <c r="F5669" i="14"/>
  <c r="F5668" i="14"/>
  <c r="F5667" i="14"/>
  <c r="F5666" i="14"/>
  <c r="F5665" i="14"/>
  <c r="E5694" i="14"/>
  <c r="K5694" i="14" s="1"/>
  <c r="E5693" i="14"/>
  <c r="K5693" i="14" s="1"/>
  <c r="E5692" i="14"/>
  <c r="E5691" i="14"/>
  <c r="K5691" i="14" s="1"/>
  <c r="E5690" i="14"/>
  <c r="K5690" i="14" s="1"/>
  <c r="E5689" i="14"/>
  <c r="K5689" i="14" s="1"/>
  <c r="E5688" i="14"/>
  <c r="K5688" i="14" s="1"/>
  <c r="E5687" i="14"/>
  <c r="K5687" i="14" s="1"/>
  <c r="E5686" i="14"/>
  <c r="K5686" i="14" s="1"/>
  <c r="E5685" i="14"/>
  <c r="K5685" i="14" s="1"/>
  <c r="E5684" i="14"/>
  <c r="E5683" i="14"/>
  <c r="K5683" i="14" s="1"/>
  <c r="E5682" i="14"/>
  <c r="K5682" i="14" s="1"/>
  <c r="E5681" i="14"/>
  <c r="K5681" i="14" s="1"/>
  <c r="E5680" i="14"/>
  <c r="K5680" i="14" s="1"/>
  <c r="E5679" i="14"/>
  <c r="K5679" i="14" s="1"/>
  <c r="E5678" i="14"/>
  <c r="K5678" i="14" s="1"/>
  <c r="E5677" i="14"/>
  <c r="K5677" i="14" s="1"/>
  <c r="E5676" i="14"/>
  <c r="E5675" i="14"/>
  <c r="K5675" i="14" s="1"/>
  <c r="E5674" i="14"/>
  <c r="K5674" i="14" s="1"/>
  <c r="E5673" i="14"/>
  <c r="K5673" i="14" s="1"/>
  <c r="E5672" i="14"/>
  <c r="K5672" i="14" s="1"/>
  <c r="E5671" i="14"/>
  <c r="K5671" i="14" s="1"/>
  <c r="E5670" i="14"/>
  <c r="K5670" i="14" s="1"/>
  <c r="E5669" i="14"/>
  <c r="K5669" i="14" s="1"/>
  <c r="E5668" i="14"/>
  <c r="E5667" i="14"/>
  <c r="K5667" i="14" s="1"/>
  <c r="E5666" i="14"/>
  <c r="K5666" i="14" s="1"/>
  <c r="E5665" i="14"/>
  <c r="K5665" i="14" s="1"/>
  <c r="AD1008" i="1"/>
  <c r="AD1007" i="1"/>
  <c r="AD1006" i="1"/>
  <c r="AD1005" i="1"/>
  <c r="AD1004" i="1"/>
  <c r="AD1003" i="1"/>
  <c r="AD1002" i="1"/>
  <c r="AD1001" i="1"/>
  <c r="AD1000" i="1"/>
  <c r="BS1000" i="1" s="1"/>
  <c r="AD999" i="1"/>
  <c r="AD998" i="1"/>
  <c r="AD997" i="1"/>
  <c r="AD996" i="1"/>
  <c r="AD995" i="1"/>
  <c r="AD994" i="1"/>
  <c r="AD993" i="1"/>
  <c r="AD992" i="1"/>
  <c r="BS992" i="1" s="1"/>
  <c r="AD991" i="1"/>
  <c r="AD990" i="1"/>
  <c r="AD989" i="1"/>
  <c r="AD988" i="1"/>
  <c r="AD987" i="1"/>
  <c r="AD986" i="1"/>
  <c r="BS986" i="1" s="1"/>
  <c r="AD985" i="1"/>
  <c r="AD984" i="1"/>
  <c r="BS984" i="1" s="1"/>
  <c r="AD983" i="1"/>
  <c r="AD982" i="1"/>
  <c r="AD981" i="1"/>
  <c r="AD980" i="1"/>
  <c r="BS980" i="1" s="1"/>
  <c r="AD979" i="1"/>
  <c r="BS1002" i="1"/>
  <c r="BS994" i="1"/>
  <c r="BS990" i="1"/>
  <c r="BS979" i="1"/>
  <c r="AC1008" i="1"/>
  <c r="AC1007" i="1"/>
  <c r="AC1006" i="1"/>
  <c r="AC1005" i="1"/>
  <c r="AC1004" i="1"/>
  <c r="BS1004" i="1" s="1"/>
  <c r="AC1003" i="1"/>
  <c r="AC1002" i="1"/>
  <c r="AC1001" i="1"/>
  <c r="AC1000" i="1"/>
  <c r="AC999" i="1"/>
  <c r="AC998" i="1"/>
  <c r="AC997" i="1"/>
  <c r="AC996" i="1"/>
  <c r="BS996" i="1" s="1"/>
  <c r="AC995" i="1"/>
  <c r="AC994" i="1"/>
  <c r="AC993" i="1"/>
  <c r="BS993" i="1" s="1"/>
  <c r="AC992" i="1"/>
  <c r="AC991" i="1"/>
  <c r="AC990" i="1"/>
  <c r="AC989" i="1"/>
  <c r="AC988" i="1"/>
  <c r="BS988" i="1" s="1"/>
  <c r="AC987" i="1"/>
  <c r="AC986" i="1"/>
  <c r="AC985" i="1"/>
  <c r="BS985" i="1" s="1"/>
  <c r="AC984" i="1"/>
  <c r="AC983" i="1"/>
  <c r="AC982" i="1"/>
  <c r="AC981" i="1"/>
  <c r="AC980" i="1"/>
  <c r="AC979" i="1"/>
  <c r="BS1001" i="1"/>
  <c r="BS1008" i="1"/>
  <c r="BS1007" i="1"/>
  <c r="BS1006" i="1"/>
  <c r="BS1005" i="1"/>
  <c r="BS1003" i="1"/>
  <c r="BS999" i="1"/>
  <c r="BS998" i="1"/>
  <c r="BS997" i="1"/>
  <c r="BS995" i="1"/>
  <c r="BS991" i="1"/>
  <c r="BS989" i="1"/>
  <c r="BS987" i="1"/>
  <c r="BS983" i="1"/>
  <c r="BS982" i="1"/>
  <c r="BS981" i="1"/>
  <c r="BK1008" i="1"/>
  <c r="BK1007" i="1"/>
  <c r="BK1006" i="1"/>
  <c r="BK1005" i="1"/>
  <c r="BK1004" i="1"/>
  <c r="BK1003" i="1"/>
  <c r="BK1002" i="1"/>
  <c r="BK1001" i="1"/>
  <c r="BK1000" i="1"/>
  <c r="BK999" i="1"/>
  <c r="BK998" i="1"/>
  <c r="BK997" i="1"/>
  <c r="BK996" i="1"/>
  <c r="BK995" i="1"/>
  <c r="BK994" i="1"/>
  <c r="BK993" i="1"/>
  <c r="BK992" i="1"/>
  <c r="BK991" i="1"/>
  <c r="BK990" i="1"/>
  <c r="BK989" i="1"/>
  <c r="BK988" i="1"/>
  <c r="BK987" i="1"/>
  <c r="BK986" i="1"/>
  <c r="BK985" i="1"/>
  <c r="BK984" i="1"/>
  <c r="BK983" i="1"/>
  <c r="BK982" i="1"/>
  <c r="BK981" i="1"/>
  <c r="BK980" i="1"/>
  <c r="BK979" i="1"/>
  <c r="BQ1008" i="1"/>
  <c r="BQ1007" i="1"/>
  <c r="BQ1006" i="1"/>
  <c r="BQ1005" i="1"/>
  <c r="BQ1004" i="1"/>
  <c r="BQ1003" i="1"/>
  <c r="BQ1002" i="1"/>
  <c r="BQ1001" i="1"/>
  <c r="BQ1000" i="1"/>
  <c r="BQ999" i="1"/>
  <c r="BQ998" i="1"/>
  <c r="BQ997" i="1"/>
  <c r="BQ996" i="1"/>
  <c r="BQ995" i="1"/>
  <c r="BQ994" i="1"/>
  <c r="BQ993" i="1"/>
  <c r="BQ992" i="1"/>
  <c r="BQ991" i="1"/>
  <c r="BQ990" i="1"/>
  <c r="BQ989" i="1"/>
  <c r="BQ988" i="1"/>
  <c r="BQ987" i="1"/>
  <c r="BQ986" i="1"/>
  <c r="BQ985" i="1"/>
  <c r="BQ984" i="1"/>
  <c r="BQ983" i="1"/>
  <c r="BQ982" i="1"/>
  <c r="BQ981" i="1"/>
  <c r="BQ980" i="1"/>
  <c r="BQ979" i="1"/>
  <c r="BO1008" i="1"/>
  <c r="BO1007" i="1"/>
  <c r="BO1006" i="1"/>
  <c r="BO1005" i="1"/>
  <c r="BO1004" i="1"/>
  <c r="BO1003" i="1"/>
  <c r="BO1002" i="1"/>
  <c r="BO1001" i="1"/>
  <c r="BO1000" i="1"/>
  <c r="BO999" i="1"/>
  <c r="BO998" i="1"/>
  <c r="BO997" i="1"/>
  <c r="BO996" i="1"/>
  <c r="BO995" i="1"/>
  <c r="BO994" i="1"/>
  <c r="BO993" i="1"/>
  <c r="BO992" i="1"/>
  <c r="BO991" i="1"/>
  <c r="BO990" i="1"/>
  <c r="BO989" i="1"/>
  <c r="BO988" i="1"/>
  <c r="BO987" i="1"/>
  <c r="BO986" i="1"/>
  <c r="BO985" i="1"/>
  <c r="BO984" i="1"/>
  <c r="BO983" i="1"/>
  <c r="BO982" i="1"/>
  <c r="BO981" i="1"/>
  <c r="BO980" i="1"/>
  <c r="BO979" i="1"/>
  <c r="W213" i="13"/>
  <c r="V213" i="13"/>
  <c r="O213" i="13"/>
  <c r="N213" i="13"/>
  <c r="M213" i="13"/>
  <c r="L213" i="13"/>
  <c r="K213" i="13"/>
  <c r="J213" i="13"/>
  <c r="I213" i="13"/>
  <c r="H213" i="13"/>
  <c r="G213" i="13"/>
  <c r="F213" i="13"/>
  <c r="X213" i="13" l="1"/>
  <c r="C102" i="10"/>
  <c r="P213" i="13"/>
  <c r="K254" i="13" s="1"/>
  <c r="AK406" i="9"/>
  <c r="AK405" i="9"/>
  <c r="AK404" i="9"/>
  <c r="AK403" i="9"/>
  <c r="AH406" i="9"/>
  <c r="AH405" i="9"/>
  <c r="AH404" i="9"/>
  <c r="AH403" i="9"/>
  <c r="AD406" i="9"/>
  <c r="AD405" i="9"/>
  <c r="AD404" i="9"/>
  <c r="AD403" i="9"/>
  <c r="AA406" i="9"/>
  <c r="AA405" i="9"/>
  <c r="AA404" i="9"/>
  <c r="AA403" i="9"/>
  <c r="W406" i="9"/>
  <c r="W405" i="9"/>
  <c r="W404" i="9"/>
  <c r="AS404" i="9" s="1"/>
  <c r="W403" i="9"/>
  <c r="T406" i="9"/>
  <c r="T405" i="9"/>
  <c r="T404" i="9"/>
  <c r="T403" i="9"/>
  <c r="P406" i="9"/>
  <c r="P405" i="9"/>
  <c r="P404" i="9"/>
  <c r="P403" i="9"/>
  <c r="L406" i="9"/>
  <c r="L405" i="9"/>
  <c r="L404" i="9"/>
  <c r="L403" i="9"/>
  <c r="H406" i="9"/>
  <c r="AS406" i="9" s="1"/>
  <c r="H405" i="9"/>
  <c r="AS405" i="9" s="1"/>
  <c r="H404" i="9"/>
  <c r="H403" i="9"/>
  <c r="AS403" i="9" s="1"/>
  <c r="D406" i="9"/>
  <c r="AO406" i="9" s="1"/>
  <c r="D405" i="9"/>
  <c r="AO405" i="9" s="1"/>
  <c r="D404" i="9"/>
  <c r="AO404" i="9" s="1"/>
  <c r="D403" i="9"/>
  <c r="AO403" i="9" s="1"/>
  <c r="Z160" i="7"/>
  <c r="Z159" i="7"/>
  <c r="Z158" i="7"/>
  <c r="Z157" i="7"/>
  <c r="Z156" i="7"/>
  <c r="Z155" i="7"/>
  <c r="Z154" i="7"/>
  <c r="Z153" i="7"/>
  <c r="Z152" i="7"/>
  <c r="Z151" i="7"/>
  <c r="Z150" i="7"/>
  <c r="Z149" i="7"/>
  <c r="Z148" i="7"/>
  <c r="Z147" i="7"/>
  <c r="Z146" i="7"/>
  <c r="Z145" i="7"/>
  <c r="Z144" i="7"/>
  <c r="Z143" i="7"/>
  <c r="Z142" i="7"/>
  <c r="Z141" i="7"/>
  <c r="Z140" i="7"/>
  <c r="Z139" i="7"/>
  <c r="Z138" i="7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8" i="5"/>
  <c r="Z160" i="5"/>
  <c r="Z159" i="5"/>
  <c r="Z158" i="5"/>
  <c r="Z157" i="5"/>
  <c r="Z156" i="5"/>
  <c r="Z155" i="5"/>
  <c r="Z154" i="5"/>
  <c r="Z153" i="5"/>
  <c r="Z152" i="5"/>
  <c r="Z151" i="5"/>
  <c r="Z150" i="5"/>
  <c r="Z149" i="5"/>
  <c r="Z148" i="5"/>
  <c r="Z147" i="5"/>
  <c r="Z146" i="5"/>
  <c r="Z145" i="5"/>
  <c r="Z144" i="5"/>
  <c r="Z143" i="5"/>
  <c r="Z142" i="5"/>
  <c r="Z161" i="5" s="1"/>
  <c r="Z141" i="5"/>
  <c r="Z140" i="5"/>
  <c r="Z139" i="5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3" i="4"/>
  <c r="Z147" i="4"/>
  <c r="Z146" i="4"/>
  <c r="Z145" i="4"/>
  <c r="Z144" i="4"/>
  <c r="Z142" i="4"/>
  <c r="Z141" i="4"/>
  <c r="Z140" i="4"/>
  <c r="Z139" i="4"/>
  <c r="Z138" i="4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60" i="3"/>
  <c r="Z159" i="3"/>
  <c r="Z158" i="3"/>
  <c r="K5658" i="14"/>
  <c r="K5650" i="14"/>
  <c r="K5642" i="14"/>
  <c r="K5634" i="14"/>
  <c r="I5664" i="14"/>
  <c r="I5663" i="14"/>
  <c r="I5662" i="14"/>
  <c r="I5661" i="14"/>
  <c r="I5660" i="14"/>
  <c r="I5659" i="14"/>
  <c r="I5658" i="14"/>
  <c r="I5657" i="14"/>
  <c r="I5656" i="14"/>
  <c r="I5655" i="14"/>
  <c r="I5654" i="14"/>
  <c r="I5653" i="14"/>
  <c r="I5652" i="14"/>
  <c r="I5651" i="14"/>
  <c r="I5650" i="14"/>
  <c r="I5649" i="14"/>
  <c r="I5648" i="14"/>
  <c r="I5647" i="14"/>
  <c r="I5646" i="14"/>
  <c r="I5645" i="14"/>
  <c r="I5644" i="14"/>
  <c r="I5643" i="14"/>
  <c r="I5642" i="14"/>
  <c r="I5641" i="14"/>
  <c r="I5640" i="14"/>
  <c r="I5639" i="14"/>
  <c r="I5638" i="14"/>
  <c r="I5637" i="14"/>
  <c r="I5636" i="14"/>
  <c r="I5635" i="14"/>
  <c r="I5634" i="14"/>
  <c r="H5664" i="14"/>
  <c r="H5663" i="14"/>
  <c r="H5662" i="14"/>
  <c r="H5661" i="14"/>
  <c r="H5660" i="14"/>
  <c r="H5659" i="14"/>
  <c r="H5658" i="14"/>
  <c r="H5657" i="14"/>
  <c r="H5656" i="14"/>
  <c r="H5655" i="14"/>
  <c r="H5654" i="14"/>
  <c r="H5653" i="14"/>
  <c r="H5652" i="14"/>
  <c r="H5651" i="14"/>
  <c r="H5650" i="14"/>
  <c r="H5649" i="14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G5664" i="14"/>
  <c r="G5663" i="14"/>
  <c r="G5662" i="14"/>
  <c r="G5661" i="14"/>
  <c r="G5660" i="14"/>
  <c r="G5659" i="14"/>
  <c r="G5658" i="14"/>
  <c r="G5657" i="14"/>
  <c r="G5656" i="14"/>
  <c r="G5655" i="14"/>
  <c r="G5654" i="14"/>
  <c r="G5653" i="14"/>
  <c r="G5652" i="14"/>
  <c r="G5651" i="14"/>
  <c r="G5650" i="14"/>
  <c r="G5649" i="14"/>
  <c r="G5648" i="14"/>
  <c r="G5647" i="14"/>
  <c r="G5646" i="14"/>
  <c r="G5645" i="14"/>
  <c r="G5644" i="14"/>
  <c r="G5643" i="14"/>
  <c r="G5642" i="14"/>
  <c r="G5641" i="14"/>
  <c r="G5640" i="14"/>
  <c r="G5639" i="14"/>
  <c r="G5638" i="14"/>
  <c r="G5637" i="14"/>
  <c r="G5636" i="14"/>
  <c r="G5635" i="14"/>
  <c r="G5634" i="14"/>
  <c r="F5664" i="14"/>
  <c r="F5663" i="14"/>
  <c r="F5662" i="14"/>
  <c r="F5661" i="14"/>
  <c r="F5660" i="14"/>
  <c r="F5659" i="14"/>
  <c r="F5658" i="14"/>
  <c r="F5657" i="14"/>
  <c r="F5656" i="14"/>
  <c r="F5655" i="14"/>
  <c r="F5654" i="14"/>
  <c r="F5653" i="14"/>
  <c r="F5652" i="14"/>
  <c r="F5651" i="14"/>
  <c r="F5650" i="14"/>
  <c r="F5649" i="14"/>
  <c r="F5648" i="14"/>
  <c r="F5647" i="14"/>
  <c r="F5646" i="14"/>
  <c r="F5645" i="14"/>
  <c r="F5644" i="14"/>
  <c r="F5643" i="14"/>
  <c r="F5642" i="14"/>
  <c r="F5641" i="14"/>
  <c r="F5640" i="14"/>
  <c r="F5639" i="14"/>
  <c r="F5638" i="14"/>
  <c r="F5637" i="14"/>
  <c r="F5636" i="14"/>
  <c r="F5635" i="14"/>
  <c r="F5634" i="14"/>
  <c r="F5633" i="14"/>
  <c r="E5664" i="14"/>
  <c r="K5664" i="14" s="1"/>
  <c r="E5663" i="14"/>
  <c r="K5663" i="14" s="1"/>
  <c r="E5662" i="14"/>
  <c r="K5662" i="14" s="1"/>
  <c r="E5661" i="14"/>
  <c r="K5661" i="14" s="1"/>
  <c r="E5660" i="14"/>
  <c r="K5660" i="14" s="1"/>
  <c r="E5659" i="14"/>
  <c r="K5659" i="14" s="1"/>
  <c r="E5658" i="14"/>
  <c r="E5657" i="14"/>
  <c r="K5657" i="14" s="1"/>
  <c r="E5656" i="14"/>
  <c r="K5656" i="14" s="1"/>
  <c r="E5655" i="14"/>
  <c r="K5655" i="14" s="1"/>
  <c r="E5654" i="14"/>
  <c r="K5654" i="14" s="1"/>
  <c r="E5653" i="14"/>
  <c r="K5653" i="14" s="1"/>
  <c r="E5652" i="14"/>
  <c r="K5652" i="14" s="1"/>
  <c r="E5651" i="14"/>
  <c r="K5651" i="14" s="1"/>
  <c r="E5650" i="14"/>
  <c r="E5649" i="14"/>
  <c r="K5649" i="14" s="1"/>
  <c r="E5648" i="14"/>
  <c r="K5648" i="14" s="1"/>
  <c r="E5647" i="14"/>
  <c r="K5647" i="14" s="1"/>
  <c r="E5646" i="14"/>
  <c r="K5646" i="14" s="1"/>
  <c r="E5645" i="14"/>
  <c r="K5645" i="14" s="1"/>
  <c r="E5644" i="14"/>
  <c r="K5644" i="14" s="1"/>
  <c r="E5643" i="14"/>
  <c r="K5643" i="14" s="1"/>
  <c r="E5642" i="14"/>
  <c r="E5641" i="14"/>
  <c r="K5641" i="14" s="1"/>
  <c r="E5640" i="14"/>
  <c r="K5640" i="14" s="1"/>
  <c r="E5639" i="14"/>
  <c r="K5639" i="14" s="1"/>
  <c r="E5638" i="14"/>
  <c r="K5638" i="14" s="1"/>
  <c r="E5637" i="14"/>
  <c r="K5637" i="14" s="1"/>
  <c r="E5636" i="14"/>
  <c r="K5636" i="14" s="1"/>
  <c r="E5635" i="14"/>
  <c r="K5635" i="14" s="1"/>
  <c r="E5634" i="14"/>
  <c r="AD978" i="1"/>
  <c r="AD977" i="1"/>
  <c r="AD976" i="1"/>
  <c r="AD975" i="1"/>
  <c r="AD974" i="1"/>
  <c r="BS974" i="1" s="1"/>
  <c r="AD973" i="1"/>
  <c r="AD972" i="1"/>
  <c r="BS972" i="1" s="1"/>
  <c r="AD971" i="1"/>
  <c r="AD970" i="1"/>
  <c r="AD969" i="1"/>
  <c r="AD968" i="1"/>
  <c r="AD967" i="1"/>
  <c r="AD966" i="1"/>
  <c r="BS966" i="1" s="1"/>
  <c r="AD965" i="1"/>
  <c r="AD964" i="1"/>
  <c r="BS964" i="1" s="1"/>
  <c r="AD963" i="1"/>
  <c r="AD962" i="1"/>
  <c r="AD961" i="1"/>
  <c r="AD960" i="1"/>
  <c r="AD959" i="1"/>
  <c r="AD958" i="1"/>
  <c r="AD957" i="1"/>
  <c r="AD956" i="1"/>
  <c r="AD955" i="1"/>
  <c r="AD954" i="1"/>
  <c r="AD953" i="1"/>
  <c r="AD952" i="1"/>
  <c r="AD951" i="1"/>
  <c r="AD950" i="1"/>
  <c r="BS950" i="1" s="1"/>
  <c r="AD949" i="1"/>
  <c r="AD948" i="1"/>
  <c r="BS948" i="1" s="1"/>
  <c r="BS978" i="1"/>
  <c r="BS977" i="1"/>
  <c r="BS973" i="1"/>
  <c r="BS970" i="1"/>
  <c r="BS969" i="1"/>
  <c r="BS957" i="1"/>
  <c r="BS956" i="1"/>
  <c r="BS954" i="1"/>
  <c r="BS953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BS958" i="1"/>
  <c r="BS976" i="1"/>
  <c r="BS975" i="1"/>
  <c r="BS968" i="1"/>
  <c r="BS967" i="1"/>
  <c r="BS965" i="1"/>
  <c r="BS962" i="1"/>
  <c r="BS961" i="1"/>
  <c r="BS960" i="1"/>
  <c r="BS959" i="1"/>
  <c r="BS952" i="1"/>
  <c r="BS951" i="1"/>
  <c r="BS949" i="1"/>
  <c r="BQ978" i="1"/>
  <c r="BQ977" i="1"/>
  <c r="BQ976" i="1"/>
  <c r="BQ975" i="1"/>
  <c r="BQ974" i="1"/>
  <c r="BQ973" i="1"/>
  <c r="BQ972" i="1"/>
  <c r="BQ971" i="1"/>
  <c r="BQ970" i="1"/>
  <c r="BQ969" i="1"/>
  <c r="BQ968" i="1"/>
  <c r="BQ967" i="1"/>
  <c r="BQ966" i="1"/>
  <c r="BQ965" i="1"/>
  <c r="BQ964" i="1"/>
  <c r="BQ963" i="1"/>
  <c r="BQ962" i="1"/>
  <c r="BQ961" i="1"/>
  <c r="BQ960" i="1"/>
  <c r="BQ959" i="1"/>
  <c r="BQ958" i="1"/>
  <c r="BQ957" i="1"/>
  <c r="BQ956" i="1"/>
  <c r="BQ955" i="1"/>
  <c r="BQ954" i="1"/>
  <c r="BQ953" i="1"/>
  <c r="BQ952" i="1"/>
  <c r="BQ951" i="1"/>
  <c r="BQ950" i="1"/>
  <c r="BQ949" i="1"/>
  <c r="BQ948" i="1"/>
  <c r="BO978" i="1"/>
  <c r="BO977" i="1"/>
  <c r="BO976" i="1"/>
  <c r="BO975" i="1"/>
  <c r="BO974" i="1"/>
  <c r="BO973" i="1"/>
  <c r="BO972" i="1"/>
  <c r="BO971" i="1"/>
  <c r="BO970" i="1"/>
  <c r="BO969" i="1"/>
  <c r="BO968" i="1"/>
  <c r="BO967" i="1"/>
  <c r="BO966" i="1"/>
  <c r="BO965" i="1"/>
  <c r="BO964" i="1"/>
  <c r="BO963" i="1"/>
  <c r="BO962" i="1"/>
  <c r="BO961" i="1"/>
  <c r="BO960" i="1"/>
  <c r="BO959" i="1"/>
  <c r="BO958" i="1"/>
  <c r="BO957" i="1"/>
  <c r="BO956" i="1"/>
  <c r="BO955" i="1"/>
  <c r="BO954" i="1"/>
  <c r="BO953" i="1"/>
  <c r="BO952" i="1"/>
  <c r="BO951" i="1"/>
  <c r="BO950" i="1"/>
  <c r="BO949" i="1"/>
  <c r="BO948" i="1"/>
  <c r="BK978" i="1"/>
  <c r="BK977" i="1"/>
  <c r="BK976" i="1"/>
  <c r="BK975" i="1"/>
  <c r="BK974" i="1"/>
  <c r="BK973" i="1"/>
  <c r="BK972" i="1"/>
  <c r="BK971" i="1"/>
  <c r="BK970" i="1"/>
  <c r="BK969" i="1"/>
  <c r="BK968" i="1"/>
  <c r="BK967" i="1"/>
  <c r="BK966" i="1"/>
  <c r="BK965" i="1"/>
  <c r="BK964" i="1"/>
  <c r="BK963" i="1"/>
  <c r="BK962" i="1"/>
  <c r="BK961" i="1"/>
  <c r="BK960" i="1"/>
  <c r="BK959" i="1"/>
  <c r="BK958" i="1"/>
  <c r="BK957" i="1"/>
  <c r="BK956" i="1"/>
  <c r="BK955" i="1"/>
  <c r="BK954" i="1"/>
  <c r="BK953" i="1"/>
  <c r="BK952" i="1"/>
  <c r="BK951" i="1"/>
  <c r="BK950" i="1"/>
  <c r="BK949" i="1"/>
  <c r="BK948" i="1"/>
  <c r="W212" i="13"/>
  <c r="V212" i="13"/>
  <c r="O212" i="13"/>
  <c r="N212" i="13"/>
  <c r="M212" i="13"/>
  <c r="L212" i="13"/>
  <c r="K212" i="13"/>
  <c r="J212" i="13"/>
  <c r="I212" i="13"/>
  <c r="H212" i="13"/>
  <c r="G212" i="13"/>
  <c r="F212" i="13"/>
  <c r="BM46" i="12"/>
  <c r="C101" i="10" l="1"/>
  <c r="Q213" i="13" s="1"/>
  <c r="R213" i="13" s="1"/>
  <c r="G102" i="10"/>
  <c r="K21" i="10" s="1"/>
  <c r="Z44" i="10"/>
  <c r="Q214" i="13"/>
  <c r="R214" i="13" s="1"/>
  <c r="S213" i="13"/>
  <c r="P212" i="13"/>
  <c r="S212" i="13" s="1"/>
  <c r="X212" i="13"/>
  <c r="Z161" i="7"/>
  <c r="Y162" i="7" s="1"/>
  <c r="Z161" i="6"/>
  <c r="Y162" i="6" s="1"/>
  <c r="Z161" i="4"/>
  <c r="Y162" i="4" s="1"/>
  <c r="Z161" i="3"/>
  <c r="Y162" i="3" s="1"/>
  <c r="BS955" i="1"/>
  <c r="BS963" i="1"/>
  <c r="BS971" i="1"/>
  <c r="AS398" i="9"/>
  <c r="AK402" i="9"/>
  <c r="AK401" i="9"/>
  <c r="AK400" i="9"/>
  <c r="AK399" i="9"/>
  <c r="AK398" i="9"/>
  <c r="AH402" i="9"/>
  <c r="AH401" i="9"/>
  <c r="AH400" i="9"/>
  <c r="AH399" i="9"/>
  <c r="AH398" i="9"/>
  <c r="AD402" i="9"/>
  <c r="AD401" i="9"/>
  <c r="AD400" i="9"/>
  <c r="AD399" i="9"/>
  <c r="AD398" i="9"/>
  <c r="AA402" i="9"/>
  <c r="AA401" i="9"/>
  <c r="AA400" i="9"/>
  <c r="AA399" i="9"/>
  <c r="AA398" i="9"/>
  <c r="W402" i="9"/>
  <c r="W401" i="9"/>
  <c r="W400" i="9"/>
  <c r="W399" i="9"/>
  <c r="W398" i="9"/>
  <c r="T402" i="9"/>
  <c r="T401" i="9"/>
  <c r="T400" i="9"/>
  <c r="T399" i="9"/>
  <c r="T398" i="9"/>
  <c r="P402" i="9"/>
  <c r="P401" i="9"/>
  <c r="P400" i="9"/>
  <c r="P399" i="9"/>
  <c r="P398" i="9"/>
  <c r="L402" i="9"/>
  <c r="L401" i="9"/>
  <c r="L400" i="9"/>
  <c r="L399" i="9"/>
  <c r="L398" i="9"/>
  <c r="H402" i="9"/>
  <c r="AS402" i="9" s="1"/>
  <c r="H401" i="9"/>
  <c r="AS401" i="9" s="1"/>
  <c r="H400" i="9"/>
  <c r="AS400" i="9" s="1"/>
  <c r="H399" i="9"/>
  <c r="AS399" i="9" s="1"/>
  <c r="H398" i="9"/>
  <c r="D402" i="9"/>
  <c r="AO402" i="9" s="1"/>
  <c r="D401" i="9"/>
  <c r="AO401" i="9" s="1"/>
  <c r="D400" i="9"/>
  <c r="AO400" i="9" s="1"/>
  <c r="D399" i="9"/>
  <c r="AO399" i="9" s="1"/>
  <c r="D398" i="9"/>
  <c r="AO398" i="9" s="1"/>
  <c r="U158" i="7"/>
  <c r="U157" i="7"/>
  <c r="U156" i="7"/>
  <c r="U155" i="7"/>
  <c r="U154" i="7"/>
  <c r="U153" i="7"/>
  <c r="U152" i="7"/>
  <c r="U151" i="7"/>
  <c r="U150" i="7"/>
  <c r="U149" i="7"/>
  <c r="U148" i="7"/>
  <c r="U147" i="7"/>
  <c r="U146" i="7"/>
  <c r="U145" i="7"/>
  <c r="U144" i="7"/>
  <c r="U143" i="7"/>
  <c r="U142" i="7"/>
  <c r="U141" i="7"/>
  <c r="U140" i="7"/>
  <c r="U139" i="7"/>
  <c r="U138" i="7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I5603" i="14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I5633" i="14"/>
  <c r="I5632" i="14"/>
  <c r="I5631" i="14"/>
  <c r="I5630" i="14"/>
  <c r="I5629" i="14"/>
  <c r="I5628" i="14"/>
  <c r="I5627" i="14"/>
  <c r="I5626" i="14"/>
  <c r="I5625" i="14"/>
  <c r="I5624" i="14"/>
  <c r="I5623" i="14"/>
  <c r="I5622" i="14"/>
  <c r="I5621" i="14"/>
  <c r="I5620" i="14"/>
  <c r="I5619" i="14"/>
  <c r="I5618" i="14"/>
  <c r="I5617" i="14"/>
  <c r="I5616" i="14"/>
  <c r="I5615" i="14"/>
  <c r="I5614" i="14"/>
  <c r="I5613" i="14"/>
  <c r="I5612" i="14"/>
  <c r="I5611" i="14"/>
  <c r="I5610" i="14"/>
  <c r="I5609" i="14"/>
  <c r="I5608" i="14"/>
  <c r="I5607" i="14"/>
  <c r="I5606" i="14"/>
  <c r="I5605" i="14"/>
  <c r="I560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K5622" i="14" s="1"/>
  <c r="H5621" i="14"/>
  <c r="H5620" i="14"/>
  <c r="H5619" i="14"/>
  <c r="H5618" i="14"/>
  <c r="H5617" i="14"/>
  <c r="H5616" i="14"/>
  <c r="H5615" i="14"/>
  <c r="H5614" i="14"/>
  <c r="K5614" i="14" s="1"/>
  <c r="H5613" i="14"/>
  <c r="H5612" i="14"/>
  <c r="H5611" i="14"/>
  <c r="H5610" i="14"/>
  <c r="H5609" i="14"/>
  <c r="H5608" i="14"/>
  <c r="H5607" i="14"/>
  <c r="H5606" i="14"/>
  <c r="K5606" i="14" s="1"/>
  <c r="H5605" i="14"/>
  <c r="H5604" i="14"/>
  <c r="H5603" i="14"/>
  <c r="G5633" i="14"/>
  <c r="G5632" i="14"/>
  <c r="G5631" i="14"/>
  <c r="G5630" i="14"/>
  <c r="G5629" i="14"/>
  <c r="G5628" i="14"/>
  <c r="G5627" i="14"/>
  <c r="G5626" i="14"/>
  <c r="G5625" i="14"/>
  <c r="G5624" i="14"/>
  <c r="G5623" i="14"/>
  <c r="G5622" i="14"/>
  <c r="G5621" i="14"/>
  <c r="G5620" i="14"/>
  <c r="G5619" i="14"/>
  <c r="G5618" i="14"/>
  <c r="G5617" i="14"/>
  <c r="G5616" i="14"/>
  <c r="G5615" i="14"/>
  <c r="G5614" i="14"/>
  <c r="G5613" i="14"/>
  <c r="G5612" i="14"/>
  <c r="G5611" i="14"/>
  <c r="G5610" i="14"/>
  <c r="G5609" i="14"/>
  <c r="G5608" i="14"/>
  <c r="G5607" i="14"/>
  <c r="G5606" i="14"/>
  <c r="G5605" i="14"/>
  <c r="G5604" i="14"/>
  <c r="G5603" i="14"/>
  <c r="F5603" i="14"/>
  <c r="F5632" i="14"/>
  <c r="F5631" i="14"/>
  <c r="F5630" i="14"/>
  <c r="F5629" i="14"/>
  <c r="F5628" i="14"/>
  <c r="F5627" i="14"/>
  <c r="F5626" i="14"/>
  <c r="F5625" i="14"/>
  <c r="F5624" i="14"/>
  <c r="F5623" i="14"/>
  <c r="F5622" i="14"/>
  <c r="F5621" i="14"/>
  <c r="F5620" i="14"/>
  <c r="F5619" i="14"/>
  <c r="F5618" i="14"/>
  <c r="F5617" i="14"/>
  <c r="F5616" i="14"/>
  <c r="F5615" i="14"/>
  <c r="F5614" i="14"/>
  <c r="F5613" i="14"/>
  <c r="F5612" i="14"/>
  <c r="F5611" i="14"/>
  <c r="F5610" i="14"/>
  <c r="F5609" i="14"/>
  <c r="F5608" i="14"/>
  <c r="F5607" i="14"/>
  <c r="F5606" i="14"/>
  <c r="F5605" i="14"/>
  <c r="F5604" i="14"/>
  <c r="E5633" i="14"/>
  <c r="K5633" i="14" s="1"/>
  <c r="E5632" i="14"/>
  <c r="E5631" i="14"/>
  <c r="K5631" i="14" s="1"/>
  <c r="E5630" i="14"/>
  <c r="E5629" i="14"/>
  <c r="E5628" i="14"/>
  <c r="E5627" i="14"/>
  <c r="K5627" i="14" s="1"/>
  <c r="E5626" i="14"/>
  <c r="K5626" i="14" s="1"/>
  <c r="E5625" i="14"/>
  <c r="K5625" i="14" s="1"/>
  <c r="E5624" i="14"/>
  <c r="E5623" i="14"/>
  <c r="K5623" i="14" s="1"/>
  <c r="E5622" i="14"/>
  <c r="E5621" i="14"/>
  <c r="E5620" i="14"/>
  <c r="E5619" i="14"/>
  <c r="K5619" i="14" s="1"/>
  <c r="E5618" i="14"/>
  <c r="K5618" i="14" s="1"/>
  <c r="E5617" i="14"/>
  <c r="K5617" i="14" s="1"/>
  <c r="E5616" i="14"/>
  <c r="E5615" i="14"/>
  <c r="K5615" i="14" s="1"/>
  <c r="E5614" i="14"/>
  <c r="E5613" i="14"/>
  <c r="E5612" i="14"/>
  <c r="E5611" i="14"/>
  <c r="K5611" i="14" s="1"/>
  <c r="E5610" i="14"/>
  <c r="K5610" i="14" s="1"/>
  <c r="E5609" i="14"/>
  <c r="K5609" i="14" s="1"/>
  <c r="E5608" i="14"/>
  <c r="E5607" i="14"/>
  <c r="K5607" i="14" s="1"/>
  <c r="E5606" i="14"/>
  <c r="E5605" i="14"/>
  <c r="E5604" i="14"/>
  <c r="E5603" i="14"/>
  <c r="BS947" i="1"/>
  <c r="BS946" i="1"/>
  <c r="BS945" i="1"/>
  <c r="BS944" i="1"/>
  <c r="BS943" i="1"/>
  <c r="BS942" i="1"/>
  <c r="BS941" i="1"/>
  <c r="BS940" i="1"/>
  <c r="BS939" i="1"/>
  <c r="BS938" i="1"/>
  <c r="BS937" i="1"/>
  <c r="BS936" i="1"/>
  <c r="BS935" i="1"/>
  <c r="BS934" i="1"/>
  <c r="BS933" i="1"/>
  <c r="BS932" i="1"/>
  <c r="BS931" i="1"/>
  <c r="BS930" i="1"/>
  <c r="BS929" i="1"/>
  <c r="BS928" i="1"/>
  <c r="BS927" i="1"/>
  <c r="BS926" i="1"/>
  <c r="BS925" i="1"/>
  <c r="BS924" i="1"/>
  <c r="BS923" i="1"/>
  <c r="BS922" i="1"/>
  <c r="BS921" i="1"/>
  <c r="BS920" i="1"/>
  <c r="BS919" i="1"/>
  <c r="BS918" i="1"/>
  <c r="BS917" i="1"/>
  <c r="BQ947" i="1"/>
  <c r="BQ946" i="1"/>
  <c r="BQ945" i="1"/>
  <c r="BQ944" i="1"/>
  <c r="BQ943" i="1"/>
  <c r="BQ942" i="1"/>
  <c r="BQ941" i="1"/>
  <c r="BQ940" i="1"/>
  <c r="BQ939" i="1"/>
  <c r="BQ938" i="1"/>
  <c r="BQ937" i="1"/>
  <c r="BQ936" i="1"/>
  <c r="BQ935" i="1"/>
  <c r="BQ934" i="1"/>
  <c r="BQ933" i="1"/>
  <c r="BQ932" i="1"/>
  <c r="BQ931" i="1"/>
  <c r="BQ930" i="1"/>
  <c r="BQ929" i="1"/>
  <c r="BQ928" i="1"/>
  <c r="BQ927" i="1"/>
  <c r="BQ926" i="1"/>
  <c r="BQ925" i="1"/>
  <c r="BQ924" i="1"/>
  <c r="BQ923" i="1"/>
  <c r="BQ922" i="1"/>
  <c r="BQ921" i="1"/>
  <c r="BQ920" i="1"/>
  <c r="BQ919" i="1"/>
  <c r="BQ918" i="1"/>
  <c r="BQ917" i="1"/>
  <c r="BO947" i="1"/>
  <c r="BO946" i="1"/>
  <c r="BO945" i="1"/>
  <c r="BO944" i="1"/>
  <c r="BO943" i="1"/>
  <c r="BO942" i="1"/>
  <c r="BO941" i="1"/>
  <c r="BO940" i="1"/>
  <c r="BO939" i="1"/>
  <c r="BO938" i="1"/>
  <c r="BO937" i="1"/>
  <c r="BO936" i="1"/>
  <c r="BO935" i="1"/>
  <c r="BO934" i="1"/>
  <c r="BO933" i="1"/>
  <c r="BO932" i="1"/>
  <c r="BO931" i="1"/>
  <c r="BO930" i="1"/>
  <c r="BO929" i="1"/>
  <c r="BO928" i="1"/>
  <c r="BO927" i="1"/>
  <c r="BO926" i="1"/>
  <c r="BO925" i="1"/>
  <c r="BO924" i="1"/>
  <c r="BO923" i="1"/>
  <c r="BO922" i="1"/>
  <c r="BO921" i="1"/>
  <c r="BO920" i="1"/>
  <c r="BO919" i="1"/>
  <c r="BO918" i="1"/>
  <c r="BO917" i="1"/>
  <c r="BK947" i="1"/>
  <c r="BK946" i="1"/>
  <c r="BK945" i="1"/>
  <c r="BK944" i="1"/>
  <c r="BK943" i="1"/>
  <c r="BK942" i="1"/>
  <c r="BK941" i="1"/>
  <c r="BK940" i="1"/>
  <c r="BK939" i="1"/>
  <c r="BK938" i="1"/>
  <c r="BK937" i="1"/>
  <c r="BK936" i="1"/>
  <c r="BK935" i="1"/>
  <c r="BK934" i="1"/>
  <c r="BK933" i="1"/>
  <c r="BK932" i="1"/>
  <c r="BK931" i="1"/>
  <c r="BK930" i="1"/>
  <c r="BK929" i="1"/>
  <c r="BK928" i="1"/>
  <c r="BK927" i="1"/>
  <c r="BK926" i="1"/>
  <c r="BK925" i="1"/>
  <c r="BK924" i="1"/>
  <c r="BK923" i="1"/>
  <c r="BK922" i="1"/>
  <c r="BK921" i="1"/>
  <c r="BK920" i="1"/>
  <c r="BK919" i="1"/>
  <c r="BK918" i="1"/>
  <c r="BK917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8" i="1"/>
  <c r="AD917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V211" i="13"/>
  <c r="W211" i="13"/>
  <c r="O211" i="13"/>
  <c r="N211" i="13"/>
  <c r="M211" i="13"/>
  <c r="L211" i="13"/>
  <c r="K211" i="13"/>
  <c r="J211" i="13"/>
  <c r="I211" i="13"/>
  <c r="H211" i="13"/>
  <c r="G211" i="13"/>
  <c r="F211" i="13"/>
  <c r="J254" i="13" l="1"/>
  <c r="G101" i="10"/>
  <c r="J21" i="10" s="1"/>
  <c r="K5628" i="14"/>
  <c r="K5608" i="14"/>
  <c r="K5616" i="14"/>
  <c r="K5624" i="14"/>
  <c r="K5605" i="14"/>
  <c r="K5613" i="14"/>
  <c r="K5621" i="14"/>
  <c r="K5629" i="14"/>
  <c r="K5630" i="14"/>
  <c r="K5632" i="14"/>
  <c r="K5604" i="14"/>
  <c r="K5612" i="14"/>
  <c r="K5620" i="14"/>
  <c r="Y44" i="10"/>
  <c r="P211" i="13"/>
  <c r="I254" i="13" s="1"/>
  <c r="U161" i="7"/>
  <c r="T162" i="7" s="1"/>
  <c r="U161" i="6"/>
  <c r="T162" i="6" s="1"/>
  <c r="U161" i="5"/>
  <c r="T162" i="5" s="1"/>
  <c r="U161" i="4"/>
  <c r="T162" i="4" s="1"/>
  <c r="K5603" i="14"/>
  <c r="C100" i="10" s="1"/>
  <c r="G100" i="10" s="1"/>
  <c r="I21" i="10" s="1"/>
  <c r="U161" i="3"/>
  <c r="T162" i="3" s="1"/>
  <c r="X44" i="10" l="1"/>
  <c r="Q212" i="13"/>
  <c r="R212" i="13" s="1"/>
  <c r="R10" i="11"/>
  <c r="T6" i="3"/>
  <c r="AV13" i="3"/>
  <c r="AL12" i="3"/>
  <c r="S211" i="13"/>
  <c r="X211" i="13"/>
  <c r="AK397" i="9" l="1"/>
  <c r="AK396" i="9"/>
  <c r="AK395" i="9"/>
  <c r="AK394" i="9"/>
  <c r="AH397" i="9"/>
  <c r="AH396" i="9"/>
  <c r="AH395" i="9"/>
  <c r="AH394" i="9"/>
  <c r="AD397" i="9"/>
  <c r="AD396" i="9"/>
  <c r="AD395" i="9"/>
  <c r="AD394" i="9"/>
  <c r="AA397" i="9"/>
  <c r="AA396" i="9"/>
  <c r="AA395" i="9"/>
  <c r="AA394" i="9"/>
  <c r="W397" i="9"/>
  <c r="W396" i="9"/>
  <c r="W395" i="9"/>
  <c r="W394" i="9"/>
  <c r="T397" i="9"/>
  <c r="T396" i="9"/>
  <c r="T395" i="9"/>
  <c r="T394" i="9"/>
  <c r="P397" i="9"/>
  <c r="P396" i="9"/>
  <c r="P395" i="9"/>
  <c r="P394" i="9"/>
  <c r="L397" i="9"/>
  <c r="L396" i="9"/>
  <c r="L395" i="9"/>
  <c r="L394" i="9"/>
  <c r="D393" i="9"/>
  <c r="H397" i="9"/>
  <c r="H396" i="9"/>
  <c r="AS396" i="9" s="1"/>
  <c r="H395" i="9"/>
  <c r="AS395" i="9" s="1"/>
  <c r="H394" i="9"/>
  <c r="AS394" i="9" s="1"/>
  <c r="D397" i="9"/>
  <c r="AO397" i="9" s="1"/>
  <c r="D396" i="9"/>
  <c r="AO396" i="9" s="1"/>
  <c r="D395" i="9"/>
  <c r="AO395" i="9" s="1"/>
  <c r="D394" i="9"/>
  <c r="AO394" i="9" s="1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I5602" i="14"/>
  <c r="I5601" i="14"/>
  <c r="I5600" i="14"/>
  <c r="I5599" i="14"/>
  <c r="I5598" i="14"/>
  <c r="I5597" i="14"/>
  <c r="I5596" i="14"/>
  <c r="I5595" i="14"/>
  <c r="I5594" i="14"/>
  <c r="I5593" i="14"/>
  <c r="I5592" i="14"/>
  <c r="I5591" i="14"/>
  <c r="I5590" i="14"/>
  <c r="I5589" i="14"/>
  <c r="I5588" i="14"/>
  <c r="I5587" i="14"/>
  <c r="I5586" i="14"/>
  <c r="I5585" i="14"/>
  <c r="I5584" i="14"/>
  <c r="I5583" i="14"/>
  <c r="I5582" i="14"/>
  <c r="I5581" i="14"/>
  <c r="I5580" i="14"/>
  <c r="I5579" i="14"/>
  <c r="I5578" i="14"/>
  <c r="I5577" i="14"/>
  <c r="I5576" i="14"/>
  <c r="I5575" i="14"/>
  <c r="I5574" i="14"/>
  <c r="I557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G5602" i="14"/>
  <c r="G5601" i="14"/>
  <c r="G5600" i="14"/>
  <c r="G5599" i="14"/>
  <c r="G5598" i="14"/>
  <c r="G5597" i="14"/>
  <c r="G5596" i="14"/>
  <c r="G5595" i="14"/>
  <c r="G5594" i="14"/>
  <c r="G5593" i="14"/>
  <c r="G5592" i="14"/>
  <c r="G5591" i="14"/>
  <c r="G5590" i="14"/>
  <c r="G5589" i="14"/>
  <c r="G5588" i="14"/>
  <c r="G5587" i="14"/>
  <c r="G5586" i="14"/>
  <c r="G5585" i="14"/>
  <c r="G5584" i="14"/>
  <c r="G5583" i="14"/>
  <c r="G5582" i="14"/>
  <c r="G5581" i="14"/>
  <c r="G5580" i="14"/>
  <c r="G5579" i="14"/>
  <c r="G5578" i="14"/>
  <c r="G5577" i="14"/>
  <c r="G5576" i="14"/>
  <c r="G5575" i="14"/>
  <c r="G5574" i="14"/>
  <c r="G5573" i="14"/>
  <c r="F5602" i="14"/>
  <c r="F5601" i="14"/>
  <c r="F5600" i="14"/>
  <c r="F5599" i="14"/>
  <c r="F5598" i="14"/>
  <c r="F5597" i="14"/>
  <c r="F5596" i="14"/>
  <c r="F5595" i="14"/>
  <c r="F5594" i="14"/>
  <c r="F5593" i="14"/>
  <c r="F5592" i="14"/>
  <c r="F5591" i="14"/>
  <c r="F5590" i="14"/>
  <c r="F5589" i="14"/>
  <c r="F5588" i="14"/>
  <c r="F5587" i="14"/>
  <c r="F5586" i="14"/>
  <c r="F5585" i="14"/>
  <c r="F5584" i="14"/>
  <c r="F5583" i="14"/>
  <c r="F5582" i="14"/>
  <c r="F5581" i="14"/>
  <c r="F5580" i="14"/>
  <c r="F5579" i="14"/>
  <c r="F5578" i="14"/>
  <c r="F5577" i="14"/>
  <c r="F5576" i="14"/>
  <c r="F5575" i="14"/>
  <c r="F5574" i="14"/>
  <c r="F5573" i="14"/>
  <c r="E5602" i="14"/>
  <c r="E5601" i="14"/>
  <c r="E5600" i="14"/>
  <c r="K5600" i="14" s="1"/>
  <c r="E5599" i="14"/>
  <c r="E5598" i="14"/>
  <c r="K5598" i="14" s="1"/>
  <c r="E5597" i="14"/>
  <c r="K5597" i="14" s="1"/>
  <c r="E5596" i="14"/>
  <c r="E5595" i="14"/>
  <c r="E5594" i="14"/>
  <c r="E5593" i="14"/>
  <c r="E5592" i="14"/>
  <c r="K5592" i="14" s="1"/>
  <c r="BM41" i="12" s="1"/>
  <c r="E5591" i="14"/>
  <c r="E5590" i="14"/>
  <c r="K5590" i="14" s="1"/>
  <c r="E5589" i="14"/>
  <c r="K5589" i="14" s="1"/>
  <c r="E5588" i="14"/>
  <c r="E5587" i="14"/>
  <c r="K5587" i="14" s="1"/>
  <c r="E5586" i="14"/>
  <c r="E5585" i="14"/>
  <c r="E5584" i="14"/>
  <c r="K5584" i="14" s="1"/>
  <c r="E5583" i="14"/>
  <c r="E5582" i="14"/>
  <c r="K5582" i="14" s="1"/>
  <c r="E5581" i="14"/>
  <c r="K5581" i="14" s="1"/>
  <c r="E5580" i="14"/>
  <c r="E5579" i="14"/>
  <c r="K5579" i="14" s="1"/>
  <c r="E5578" i="14"/>
  <c r="E5577" i="14"/>
  <c r="E5576" i="14"/>
  <c r="K5576" i="14" s="1"/>
  <c r="E5575" i="14"/>
  <c r="E5574" i="14"/>
  <c r="K5574" i="14" s="1"/>
  <c r="E5573" i="14"/>
  <c r="K5573" i="14" s="1"/>
  <c r="E5572" i="14"/>
  <c r="BS916" i="1"/>
  <c r="BS915" i="1"/>
  <c r="BS914" i="1"/>
  <c r="BS913" i="1"/>
  <c r="BS912" i="1"/>
  <c r="BS911" i="1"/>
  <c r="BS910" i="1"/>
  <c r="BS909" i="1"/>
  <c r="BS908" i="1"/>
  <c r="BS907" i="1"/>
  <c r="BS906" i="1"/>
  <c r="BS905" i="1"/>
  <c r="BS904" i="1"/>
  <c r="BS903" i="1"/>
  <c r="BS902" i="1"/>
  <c r="BS901" i="1"/>
  <c r="BS900" i="1"/>
  <c r="BS899" i="1"/>
  <c r="BS898" i="1"/>
  <c r="BS897" i="1"/>
  <c r="BS896" i="1"/>
  <c r="BS895" i="1"/>
  <c r="BS894" i="1"/>
  <c r="BS893" i="1"/>
  <c r="BS892" i="1"/>
  <c r="BS891" i="1"/>
  <c r="BS890" i="1"/>
  <c r="BS889" i="1"/>
  <c r="BS888" i="1"/>
  <c r="BS887" i="1"/>
  <c r="BQ916" i="1"/>
  <c r="BQ915" i="1"/>
  <c r="BQ914" i="1"/>
  <c r="BQ913" i="1"/>
  <c r="BQ912" i="1"/>
  <c r="BQ911" i="1"/>
  <c r="BQ910" i="1"/>
  <c r="BQ909" i="1"/>
  <c r="BQ908" i="1"/>
  <c r="BQ907" i="1"/>
  <c r="BQ906" i="1"/>
  <c r="BQ905" i="1"/>
  <c r="BQ904" i="1"/>
  <c r="BQ903" i="1"/>
  <c r="BQ902" i="1"/>
  <c r="BQ901" i="1"/>
  <c r="BQ900" i="1"/>
  <c r="BQ899" i="1"/>
  <c r="BQ898" i="1"/>
  <c r="BQ897" i="1"/>
  <c r="BQ896" i="1"/>
  <c r="BQ895" i="1"/>
  <c r="BQ894" i="1"/>
  <c r="BQ893" i="1"/>
  <c r="BQ892" i="1"/>
  <c r="BQ891" i="1"/>
  <c r="BQ890" i="1"/>
  <c r="BQ889" i="1"/>
  <c r="BQ888" i="1"/>
  <c r="BQ887" i="1"/>
  <c r="BO916" i="1"/>
  <c r="BO915" i="1"/>
  <c r="BO914" i="1"/>
  <c r="BO913" i="1"/>
  <c r="BO912" i="1"/>
  <c r="BO911" i="1"/>
  <c r="BO910" i="1"/>
  <c r="BO909" i="1"/>
  <c r="BO908" i="1"/>
  <c r="BO907" i="1"/>
  <c r="BO906" i="1"/>
  <c r="BO905" i="1"/>
  <c r="BO904" i="1"/>
  <c r="BO903" i="1"/>
  <c r="BO902" i="1"/>
  <c r="BO901" i="1"/>
  <c r="BO900" i="1"/>
  <c r="BO899" i="1"/>
  <c r="BO898" i="1"/>
  <c r="BO897" i="1"/>
  <c r="BO896" i="1"/>
  <c r="BO895" i="1"/>
  <c r="BO894" i="1"/>
  <c r="BO893" i="1"/>
  <c r="BO892" i="1"/>
  <c r="BO891" i="1"/>
  <c r="BO890" i="1"/>
  <c r="BO889" i="1"/>
  <c r="BO888" i="1"/>
  <c r="BO887" i="1"/>
  <c r="BK916" i="1"/>
  <c r="BK915" i="1"/>
  <c r="BK914" i="1"/>
  <c r="BK913" i="1"/>
  <c r="BK912" i="1"/>
  <c r="BK911" i="1"/>
  <c r="BK910" i="1"/>
  <c r="BK909" i="1"/>
  <c r="BK908" i="1"/>
  <c r="BK907" i="1"/>
  <c r="BK906" i="1"/>
  <c r="BK905" i="1"/>
  <c r="BK904" i="1"/>
  <c r="BK903" i="1"/>
  <c r="BK902" i="1"/>
  <c r="BK901" i="1"/>
  <c r="BK900" i="1"/>
  <c r="BK899" i="1"/>
  <c r="BK898" i="1"/>
  <c r="BK897" i="1"/>
  <c r="BK896" i="1"/>
  <c r="BK895" i="1"/>
  <c r="BK894" i="1"/>
  <c r="BK893" i="1"/>
  <c r="BK892" i="1"/>
  <c r="BK891" i="1"/>
  <c r="BK890" i="1"/>
  <c r="BK889" i="1"/>
  <c r="BK888" i="1"/>
  <c r="BK88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K5575" i="14" l="1"/>
  <c r="K5583" i="14"/>
  <c r="K5591" i="14"/>
  <c r="K5599" i="14"/>
  <c r="K5585" i="14"/>
  <c r="K5593" i="14"/>
  <c r="K5601" i="14"/>
  <c r="K5577" i="14"/>
  <c r="C99" i="10" s="1"/>
  <c r="K5578" i="14"/>
  <c r="K5586" i="14"/>
  <c r="K5594" i="14"/>
  <c r="K5602" i="14"/>
  <c r="K5595" i="14"/>
  <c r="K5580" i="14"/>
  <c r="K5588" i="14"/>
  <c r="K5596" i="14"/>
  <c r="AS397" i="9"/>
  <c r="P161" i="7"/>
  <c r="O162" i="7" s="1"/>
  <c r="G9" i="7" s="1"/>
  <c r="P161" i="6"/>
  <c r="O162" i="6" s="1"/>
  <c r="I10" i="6" s="1"/>
  <c r="P161" i="5"/>
  <c r="O162" i="5" s="1"/>
  <c r="I10" i="5" s="1"/>
  <c r="P161" i="4"/>
  <c r="O162" i="4" s="1"/>
  <c r="M9" i="4" s="1"/>
  <c r="P161" i="3"/>
  <c r="O162" i="3" s="1"/>
  <c r="BM36" i="12"/>
  <c r="AO391" i="9"/>
  <c r="AK393" i="9"/>
  <c r="AK392" i="9"/>
  <c r="AK391" i="9"/>
  <c r="AK390" i="9"/>
  <c r="AK389" i="9"/>
  <c r="AH393" i="9"/>
  <c r="AH392" i="9"/>
  <c r="AH391" i="9"/>
  <c r="AH390" i="9"/>
  <c r="AD393" i="9"/>
  <c r="AD392" i="9"/>
  <c r="AD391" i="9"/>
  <c r="AD390" i="9"/>
  <c r="AD389" i="9"/>
  <c r="AA393" i="9"/>
  <c r="AO393" i="9" s="1"/>
  <c r="AA392" i="9"/>
  <c r="AA391" i="9"/>
  <c r="AA390" i="9"/>
  <c r="W393" i="9"/>
  <c r="W392" i="9"/>
  <c r="W391" i="9"/>
  <c r="W390" i="9"/>
  <c r="W389" i="9"/>
  <c r="T393" i="9"/>
  <c r="T392" i="9"/>
  <c r="T391" i="9"/>
  <c r="T390" i="9"/>
  <c r="P393" i="9"/>
  <c r="P392" i="9"/>
  <c r="P391" i="9"/>
  <c r="P390" i="9"/>
  <c r="P389" i="9"/>
  <c r="L393" i="9"/>
  <c r="L392" i="9"/>
  <c r="L391" i="9"/>
  <c r="L390" i="9"/>
  <c r="D392" i="9"/>
  <c r="AO392" i="9" s="1"/>
  <c r="D391" i="9"/>
  <c r="D390" i="9"/>
  <c r="AO390" i="9" s="1"/>
  <c r="H393" i="9"/>
  <c r="AS393" i="9" s="1"/>
  <c r="H392" i="9"/>
  <c r="AS392" i="9" s="1"/>
  <c r="H391" i="9"/>
  <c r="AS391" i="9" s="1"/>
  <c r="H390" i="9"/>
  <c r="AS390" i="9" s="1"/>
  <c r="H389" i="9"/>
  <c r="AS389" i="9" s="1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59" i="3"/>
  <c r="K158" i="3"/>
  <c r="K157" i="3"/>
  <c r="K156" i="3"/>
  <c r="K155" i="3"/>
  <c r="K154" i="3"/>
  <c r="K153" i="3"/>
  <c r="K152" i="3"/>
  <c r="K151" i="3"/>
  <c r="K150" i="3"/>
  <c r="K149" i="3"/>
  <c r="K148" i="3"/>
  <c r="K146" i="3"/>
  <c r="K145" i="3"/>
  <c r="K144" i="3"/>
  <c r="K143" i="3"/>
  <c r="K142" i="3"/>
  <c r="K141" i="3"/>
  <c r="K138" i="3"/>
  <c r="R9" i="11" l="1"/>
  <c r="AV12" i="3"/>
  <c r="AL11" i="3"/>
  <c r="T17" i="3"/>
  <c r="G99" i="10"/>
  <c r="H21" i="10" s="1"/>
  <c r="Q211" i="13"/>
  <c r="R211" i="13" s="1"/>
  <c r="W44" i="10"/>
  <c r="K161" i="7"/>
  <c r="J162" i="7" s="1"/>
  <c r="G8" i="7" s="1"/>
  <c r="K161" i="5"/>
  <c r="J162" i="5" s="1"/>
  <c r="I9" i="5" s="1"/>
  <c r="I5572" i="14"/>
  <c r="I5571" i="14"/>
  <c r="I5570" i="14"/>
  <c r="I5569" i="14"/>
  <c r="I5568" i="14"/>
  <c r="I5567" i="14"/>
  <c r="I5566" i="14"/>
  <c r="I5565" i="14"/>
  <c r="I5564" i="14"/>
  <c r="I5563" i="14"/>
  <c r="I5562" i="14"/>
  <c r="I5561" i="14"/>
  <c r="I5560" i="14"/>
  <c r="I5559" i="14"/>
  <c r="I5558" i="14"/>
  <c r="I5557" i="14"/>
  <c r="I5556" i="14"/>
  <c r="I5555" i="14"/>
  <c r="I5553" i="14"/>
  <c r="I5552" i="14"/>
  <c r="I5551" i="14"/>
  <c r="I5550" i="14"/>
  <c r="I5549" i="14"/>
  <c r="I5548" i="14"/>
  <c r="I5547" i="14"/>
  <c r="I5546" i="14"/>
  <c r="I5545" i="14"/>
  <c r="I554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2" i="14"/>
  <c r="G5572" i="14"/>
  <c r="G5571" i="14"/>
  <c r="G5570" i="14"/>
  <c r="G5569" i="14"/>
  <c r="G5568" i="14"/>
  <c r="G5567" i="14"/>
  <c r="G5566" i="14"/>
  <c r="G5565" i="14"/>
  <c r="G5564" i="14"/>
  <c r="G5563" i="14"/>
  <c r="G5562" i="14"/>
  <c r="G5561" i="14"/>
  <c r="G5560" i="14"/>
  <c r="G5559" i="14"/>
  <c r="G5558" i="14"/>
  <c r="G5557" i="14"/>
  <c r="G5556" i="14"/>
  <c r="G5555" i="14"/>
  <c r="G5554" i="14"/>
  <c r="G5553" i="14"/>
  <c r="G5552" i="14"/>
  <c r="G5551" i="14"/>
  <c r="G5550" i="14"/>
  <c r="G5549" i="14"/>
  <c r="G5548" i="14"/>
  <c r="G5547" i="14"/>
  <c r="G5546" i="14"/>
  <c r="G5545" i="14"/>
  <c r="G5542" i="14"/>
  <c r="F5572" i="14"/>
  <c r="K5572" i="14" s="1"/>
  <c r="F5571" i="14"/>
  <c r="F5570" i="14"/>
  <c r="F5569" i="14"/>
  <c r="F5568" i="14"/>
  <c r="K5568" i="14" s="1"/>
  <c r="F5567" i="14"/>
  <c r="F5566" i="14"/>
  <c r="F5565" i="14"/>
  <c r="F5564" i="14"/>
  <c r="F5563" i="14"/>
  <c r="F5562" i="14"/>
  <c r="F5561" i="14"/>
  <c r="F5560" i="14"/>
  <c r="K5560" i="14" s="1"/>
  <c r="F5559" i="14"/>
  <c r="F5558" i="14"/>
  <c r="F5557" i="14"/>
  <c r="F5556" i="14"/>
  <c r="F5555" i="14"/>
  <c r="F5554" i="14"/>
  <c r="F5553" i="14"/>
  <c r="F5552" i="14"/>
  <c r="F5551" i="14"/>
  <c r="F5550" i="14"/>
  <c r="F5549" i="14"/>
  <c r="F5548" i="14"/>
  <c r="F5547" i="14"/>
  <c r="F5546" i="14"/>
  <c r="F5545" i="14"/>
  <c r="F5544" i="14"/>
  <c r="F5543" i="14"/>
  <c r="F5542" i="14"/>
  <c r="E5571" i="14"/>
  <c r="E5570" i="14"/>
  <c r="K5570" i="14" s="1"/>
  <c r="E5569" i="14"/>
  <c r="E5568" i="14"/>
  <c r="E5567" i="14"/>
  <c r="K5567" i="14" s="1"/>
  <c r="E5566" i="14"/>
  <c r="E5565" i="14"/>
  <c r="K5565" i="14" s="1"/>
  <c r="E5564" i="14"/>
  <c r="E5563" i="14"/>
  <c r="E5562" i="14"/>
  <c r="K5562" i="14" s="1"/>
  <c r="E5561" i="14"/>
  <c r="E5560" i="14"/>
  <c r="E5559" i="14"/>
  <c r="K5559" i="14" s="1"/>
  <c r="E5558" i="14"/>
  <c r="E5557" i="14"/>
  <c r="K5557" i="14" s="1"/>
  <c r="E5556" i="14"/>
  <c r="E5555" i="14"/>
  <c r="E5554" i="14"/>
  <c r="E5553" i="14"/>
  <c r="E5552" i="14"/>
  <c r="E5551" i="14"/>
  <c r="K5551" i="14" s="1"/>
  <c r="E5550" i="14"/>
  <c r="E5549" i="14"/>
  <c r="K5549" i="14" s="1"/>
  <c r="E5548" i="14"/>
  <c r="K5548" i="14" s="1"/>
  <c r="E5547" i="14"/>
  <c r="K5547" i="14" s="1"/>
  <c r="E5546" i="14"/>
  <c r="K5546" i="14" s="1"/>
  <c r="E5545" i="14"/>
  <c r="E5544" i="14"/>
  <c r="E5543" i="14"/>
  <c r="E5542" i="14"/>
  <c r="BS886" i="1"/>
  <c r="BS885" i="1"/>
  <c r="BS884" i="1"/>
  <c r="BS883" i="1"/>
  <c r="BS882" i="1"/>
  <c r="BS881" i="1"/>
  <c r="BS880" i="1"/>
  <c r="BS879" i="1"/>
  <c r="BS878" i="1"/>
  <c r="BS877" i="1"/>
  <c r="BS876" i="1"/>
  <c r="BS875" i="1"/>
  <c r="BS874" i="1"/>
  <c r="BS873" i="1"/>
  <c r="BS872" i="1"/>
  <c r="BS871" i="1"/>
  <c r="BS870" i="1"/>
  <c r="BS869" i="1"/>
  <c r="BS867" i="1"/>
  <c r="BS866" i="1"/>
  <c r="BS865" i="1"/>
  <c r="BS864" i="1"/>
  <c r="BS863" i="1"/>
  <c r="BS862" i="1"/>
  <c r="BS861" i="1"/>
  <c r="BS860" i="1"/>
  <c r="BS859" i="1"/>
  <c r="BS856" i="1"/>
  <c r="AD886" i="1"/>
  <c r="AD885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8" i="1"/>
  <c r="AD867" i="1"/>
  <c r="AD866" i="1"/>
  <c r="AD865" i="1"/>
  <c r="AD864" i="1"/>
  <c r="AD863" i="1"/>
  <c r="AD862" i="1"/>
  <c r="AD861" i="1"/>
  <c r="AD860" i="1"/>
  <c r="AD859" i="1"/>
  <c r="AD858" i="1"/>
  <c r="K139" i="4" s="1"/>
  <c r="AD857" i="1"/>
  <c r="K138" i="4" s="1"/>
  <c r="AD856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BK886" i="1"/>
  <c r="BK885" i="1"/>
  <c r="BK884" i="1"/>
  <c r="BK883" i="1"/>
  <c r="BK882" i="1"/>
  <c r="BK881" i="1"/>
  <c r="BK880" i="1"/>
  <c r="BK879" i="1"/>
  <c r="BK878" i="1"/>
  <c r="BK877" i="1"/>
  <c r="BK876" i="1"/>
  <c r="BK875" i="1"/>
  <c r="BK874" i="1"/>
  <c r="BK873" i="1"/>
  <c r="BK872" i="1"/>
  <c r="BK871" i="1"/>
  <c r="BK870" i="1"/>
  <c r="BK869" i="1"/>
  <c r="BK868" i="1"/>
  <c r="BK867" i="1"/>
  <c r="BK866" i="1"/>
  <c r="BK865" i="1"/>
  <c r="BK864" i="1"/>
  <c r="BK863" i="1"/>
  <c r="BK862" i="1"/>
  <c r="BK861" i="1"/>
  <c r="BK860" i="1"/>
  <c r="BK859" i="1"/>
  <c r="BK858" i="1"/>
  <c r="K139" i="6" s="1"/>
  <c r="BK857" i="1"/>
  <c r="K138" i="6" s="1"/>
  <c r="BK856" i="1"/>
  <c r="BQ886" i="1"/>
  <c r="BQ885" i="1"/>
  <c r="BQ884" i="1"/>
  <c r="BQ883" i="1"/>
  <c r="BQ882" i="1"/>
  <c r="BQ881" i="1"/>
  <c r="BQ880" i="1"/>
  <c r="BQ879" i="1"/>
  <c r="BQ878" i="1"/>
  <c r="BQ877" i="1"/>
  <c r="BQ876" i="1"/>
  <c r="BQ875" i="1"/>
  <c r="BQ874" i="1"/>
  <c r="BQ873" i="1"/>
  <c r="BQ872" i="1"/>
  <c r="BQ871" i="1"/>
  <c r="BQ870" i="1"/>
  <c r="BQ869" i="1"/>
  <c r="BQ868" i="1"/>
  <c r="K147" i="3" s="1"/>
  <c r="BQ867" i="1"/>
  <c r="BQ866" i="1"/>
  <c r="BQ865" i="1"/>
  <c r="BQ864" i="1"/>
  <c r="BQ863" i="1"/>
  <c r="BQ862" i="1"/>
  <c r="BQ861" i="1"/>
  <c r="BQ860" i="1"/>
  <c r="BQ859" i="1"/>
  <c r="BQ858" i="1"/>
  <c r="K140" i="3" s="1"/>
  <c r="BQ857" i="1"/>
  <c r="K139" i="3" s="1"/>
  <c r="BQ856" i="1"/>
  <c r="BO886" i="1"/>
  <c r="BO885" i="1"/>
  <c r="BO884" i="1"/>
  <c r="BO883" i="1"/>
  <c r="BO882" i="1"/>
  <c r="BO881" i="1"/>
  <c r="BO880" i="1"/>
  <c r="BO879" i="1"/>
  <c r="BO878" i="1"/>
  <c r="BO877" i="1"/>
  <c r="BO876" i="1"/>
  <c r="BO875" i="1"/>
  <c r="BO874" i="1"/>
  <c r="BO873" i="1"/>
  <c r="BO872" i="1"/>
  <c r="BO871" i="1"/>
  <c r="BO870" i="1"/>
  <c r="BO869" i="1"/>
  <c r="BO868" i="1"/>
  <c r="BO867" i="1"/>
  <c r="BO866" i="1"/>
  <c r="BO865" i="1"/>
  <c r="BO864" i="1"/>
  <c r="BO863" i="1"/>
  <c r="BO862" i="1"/>
  <c r="BO861" i="1"/>
  <c r="BO860" i="1"/>
  <c r="BO859" i="1"/>
  <c r="BO858" i="1"/>
  <c r="BO857" i="1"/>
  <c r="BO856" i="1"/>
  <c r="K5542" i="14" l="1"/>
  <c r="K5550" i="14"/>
  <c r="K5558" i="14"/>
  <c r="K5566" i="14"/>
  <c r="K5555" i="14"/>
  <c r="K5563" i="14"/>
  <c r="K5571" i="14"/>
  <c r="K5561" i="14"/>
  <c r="K5569" i="14"/>
  <c r="K5552" i="14"/>
  <c r="K5545" i="14"/>
  <c r="K5553" i="14"/>
  <c r="K5556" i="14"/>
  <c r="K5564" i="14"/>
  <c r="K161" i="4"/>
  <c r="J162" i="4" s="1"/>
  <c r="M8" i="4" s="1"/>
  <c r="H5544" i="14"/>
  <c r="H5543" i="14"/>
  <c r="K161" i="6"/>
  <c r="J162" i="6" s="1"/>
  <c r="I9" i="6" s="1"/>
  <c r="G5544" i="14"/>
  <c r="G5543" i="14"/>
  <c r="I5544" i="14"/>
  <c r="BS858" i="1"/>
  <c r="I5543" i="14"/>
  <c r="K161" i="3"/>
  <c r="J162" i="3" s="1"/>
  <c r="AV11" i="3" s="1"/>
  <c r="BS857" i="1"/>
  <c r="I5554" i="14"/>
  <c r="K5554" i="14" s="1"/>
  <c r="BS868" i="1"/>
  <c r="E96" i="10"/>
  <c r="T16" i="3" l="1"/>
  <c r="AL10" i="3"/>
  <c r="K5544" i="14"/>
  <c r="R8" i="11"/>
  <c r="K5543" i="14"/>
  <c r="C98" i="10" l="1"/>
  <c r="BM31" i="12"/>
  <c r="BM25" i="12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31" i="5"/>
  <c r="Z130" i="5"/>
  <c r="Z129" i="5"/>
  <c r="Z128" i="5"/>
  <c r="Z127" i="5"/>
  <c r="Z126" i="5"/>
  <c r="Z125" i="5"/>
  <c r="Z124" i="5"/>
  <c r="Z123" i="5"/>
  <c r="Z122" i="5"/>
  <c r="Z121" i="5"/>
  <c r="Z120" i="5"/>
  <c r="Z119" i="5"/>
  <c r="Z118" i="5"/>
  <c r="Z117" i="5"/>
  <c r="Z116" i="5"/>
  <c r="Z115" i="5"/>
  <c r="Z114" i="5"/>
  <c r="Z113" i="5"/>
  <c r="Z112" i="5"/>
  <c r="Z111" i="5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31" i="7"/>
  <c r="Z130" i="7"/>
  <c r="Z129" i="7"/>
  <c r="Z128" i="7"/>
  <c r="Z127" i="7"/>
  <c r="Z126" i="7"/>
  <c r="Z125" i="7"/>
  <c r="Z124" i="7"/>
  <c r="Z123" i="7"/>
  <c r="Z122" i="7"/>
  <c r="Z121" i="7"/>
  <c r="Z120" i="7"/>
  <c r="Z119" i="7"/>
  <c r="Z118" i="7"/>
  <c r="Z117" i="7"/>
  <c r="Z116" i="7"/>
  <c r="Z115" i="7"/>
  <c r="Z114" i="7"/>
  <c r="Z113" i="7"/>
  <c r="Z112" i="7"/>
  <c r="Z111" i="7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V44" i="10" l="1"/>
  <c r="Q210" i="13"/>
  <c r="G98" i="10"/>
  <c r="G21" i="10" s="1"/>
  <c r="Z134" i="4"/>
  <c r="Y135" i="4" s="1"/>
  <c r="M7" i="4" s="1"/>
  <c r="Z134" i="5"/>
  <c r="Y135" i="5" s="1"/>
  <c r="I8" i="5" s="1"/>
  <c r="Z134" i="6"/>
  <c r="Y135" i="6" s="1"/>
  <c r="I8" i="6" s="1"/>
  <c r="Z134" i="7"/>
  <c r="Y135" i="7" s="1"/>
  <c r="G7" i="7" s="1"/>
  <c r="Z116" i="3"/>
  <c r="Z115" i="3"/>
  <c r="Z114" i="3"/>
  <c r="Z113" i="3"/>
  <c r="Z112" i="3"/>
  <c r="Z111" i="3"/>
  <c r="I5541" i="14"/>
  <c r="D388" i="9" s="1"/>
  <c r="I5540" i="14"/>
  <c r="I5539" i="14"/>
  <c r="I5538" i="14"/>
  <c r="I5537" i="14"/>
  <c r="I5536" i="14"/>
  <c r="I5535" i="14"/>
  <c r="H387" i="9" s="1"/>
  <c r="I5534" i="14"/>
  <c r="D387" i="9" s="1"/>
  <c r="I5533" i="14"/>
  <c r="I5532" i="14"/>
  <c r="I5531" i="14"/>
  <c r="I5530" i="14"/>
  <c r="I5529" i="14"/>
  <c r="I5528" i="14"/>
  <c r="H386" i="9" s="1"/>
  <c r="I5527" i="14"/>
  <c r="D386" i="9" s="1"/>
  <c r="I5526" i="14"/>
  <c r="I5525" i="14"/>
  <c r="I5524" i="14"/>
  <c r="I5523" i="14"/>
  <c r="I5522" i="14"/>
  <c r="I5521" i="14"/>
  <c r="H385" i="9" s="1"/>
  <c r="I5520" i="14"/>
  <c r="D385" i="9" s="1"/>
  <c r="I5519" i="14"/>
  <c r="I5518" i="14"/>
  <c r="I5517" i="14"/>
  <c r="I5516" i="14"/>
  <c r="I5515" i="14"/>
  <c r="I5514" i="14"/>
  <c r="H384" i="9" s="1"/>
  <c r="I5513" i="14"/>
  <c r="D384" i="9" s="1"/>
  <c r="I5512" i="14"/>
  <c r="H5541" i="14"/>
  <c r="L388" i="9" s="1"/>
  <c r="H5540" i="14"/>
  <c r="H5539" i="14"/>
  <c r="H5538" i="14"/>
  <c r="H5537" i="14"/>
  <c r="H5536" i="14"/>
  <c r="H5535" i="14"/>
  <c r="P387" i="9" s="1"/>
  <c r="H5534" i="14"/>
  <c r="L387" i="9" s="1"/>
  <c r="H5533" i="14"/>
  <c r="H5532" i="14"/>
  <c r="H5531" i="14"/>
  <c r="H5530" i="14"/>
  <c r="H5529" i="14"/>
  <c r="H5528" i="14"/>
  <c r="P386" i="9" s="1"/>
  <c r="H5527" i="14"/>
  <c r="L386" i="9" s="1"/>
  <c r="H5526" i="14"/>
  <c r="H5525" i="14"/>
  <c r="H5524" i="14"/>
  <c r="H5523" i="14"/>
  <c r="H5522" i="14"/>
  <c r="H5521" i="14"/>
  <c r="P385" i="9" s="1"/>
  <c r="H5520" i="14"/>
  <c r="L385" i="9" s="1"/>
  <c r="H5519" i="14"/>
  <c r="H5518" i="14"/>
  <c r="H5517" i="14"/>
  <c r="H5516" i="14"/>
  <c r="H5515" i="14"/>
  <c r="H5514" i="14"/>
  <c r="P384" i="9" s="1"/>
  <c r="H5513" i="14"/>
  <c r="L384" i="9" s="1"/>
  <c r="H5512" i="14"/>
  <c r="G5541" i="14"/>
  <c r="AA388" i="9" s="1"/>
  <c r="G5540" i="14"/>
  <c r="G5539" i="14"/>
  <c r="G5538" i="14"/>
  <c r="G5537" i="14"/>
  <c r="G5536" i="14"/>
  <c r="G5535" i="14"/>
  <c r="AD387" i="9" s="1"/>
  <c r="G5534" i="14"/>
  <c r="AA387" i="9" s="1"/>
  <c r="G5533" i="14"/>
  <c r="G5532" i="14"/>
  <c r="G5531" i="14"/>
  <c r="G5530" i="14"/>
  <c r="G5529" i="14"/>
  <c r="G5528" i="14"/>
  <c r="AD386" i="9" s="1"/>
  <c r="G5527" i="14"/>
  <c r="AA386" i="9" s="1"/>
  <c r="G5526" i="14"/>
  <c r="G5525" i="14"/>
  <c r="G5524" i="14"/>
  <c r="G5523" i="14"/>
  <c r="G5522" i="14"/>
  <c r="G5521" i="14"/>
  <c r="AD385" i="9" s="1"/>
  <c r="G5520" i="14"/>
  <c r="AA385" i="9" s="1"/>
  <c r="G5519" i="14"/>
  <c r="G5518" i="14"/>
  <c r="G5517" i="14"/>
  <c r="G5516" i="14"/>
  <c r="G5515" i="14"/>
  <c r="G5514" i="14"/>
  <c r="AD384" i="9" s="1"/>
  <c r="G5513" i="14"/>
  <c r="AA384" i="9" s="1"/>
  <c r="G5512" i="14"/>
  <c r="F5541" i="14"/>
  <c r="T388" i="9" s="1"/>
  <c r="F5540" i="14"/>
  <c r="F5539" i="14"/>
  <c r="F5538" i="14"/>
  <c r="F5537" i="14"/>
  <c r="F5536" i="14"/>
  <c r="F5535" i="14"/>
  <c r="W387" i="9" s="1"/>
  <c r="F5534" i="14"/>
  <c r="T387" i="9" s="1"/>
  <c r="F5533" i="14"/>
  <c r="F5532" i="14"/>
  <c r="F5531" i="14"/>
  <c r="F5530" i="14"/>
  <c r="F5529" i="14"/>
  <c r="F5528" i="14"/>
  <c r="W386" i="9" s="1"/>
  <c r="F5527" i="14"/>
  <c r="T386" i="9" s="1"/>
  <c r="F5526" i="14"/>
  <c r="F5525" i="14"/>
  <c r="F5524" i="14"/>
  <c r="F5523" i="14"/>
  <c r="F5522" i="14"/>
  <c r="F5521" i="14"/>
  <c r="W385" i="9" s="1"/>
  <c r="F5520" i="14"/>
  <c r="T385" i="9" s="1"/>
  <c r="F5519" i="14"/>
  <c r="F5518" i="14"/>
  <c r="F5517" i="14"/>
  <c r="F5516" i="14"/>
  <c r="F5515" i="14"/>
  <c r="F5514" i="14"/>
  <c r="W384" i="9" s="1"/>
  <c r="F5513" i="14"/>
  <c r="T384" i="9" s="1"/>
  <c r="F5512" i="14"/>
  <c r="E5541" i="14"/>
  <c r="AH388" i="9" s="1"/>
  <c r="E5540" i="14"/>
  <c r="K5540" i="14" s="1"/>
  <c r="E5539" i="14"/>
  <c r="K5539" i="14" s="1"/>
  <c r="E5538" i="14"/>
  <c r="E5537" i="14"/>
  <c r="E5536" i="14"/>
  <c r="E5535" i="14"/>
  <c r="AK387" i="9" s="1"/>
  <c r="E5534" i="14"/>
  <c r="AH387" i="9" s="1"/>
  <c r="E5533" i="14"/>
  <c r="K5533" i="14" s="1"/>
  <c r="E5532" i="14"/>
  <c r="K5532" i="14" s="1"/>
  <c r="E5531" i="14"/>
  <c r="K5531" i="14" s="1"/>
  <c r="E5530" i="14"/>
  <c r="E5529" i="14"/>
  <c r="E5528" i="14"/>
  <c r="AK386" i="9" s="1"/>
  <c r="E5527" i="14"/>
  <c r="AH386" i="9" s="1"/>
  <c r="E5526" i="14"/>
  <c r="E5525" i="14"/>
  <c r="K5525" i="14" s="1"/>
  <c r="E5524" i="14"/>
  <c r="K5524" i="14" s="1"/>
  <c r="E5523" i="14"/>
  <c r="K5523" i="14" s="1"/>
  <c r="E5522" i="14"/>
  <c r="E5521" i="14"/>
  <c r="AK385" i="9" s="1"/>
  <c r="E5520" i="14"/>
  <c r="AH385" i="9" s="1"/>
  <c r="E5519" i="14"/>
  <c r="K5519" i="14" s="1"/>
  <c r="E5518" i="14"/>
  <c r="E5517" i="14"/>
  <c r="K5517" i="14" s="1"/>
  <c r="E5516" i="14"/>
  <c r="K5516" i="14" s="1"/>
  <c r="E5515" i="14"/>
  <c r="K5515" i="14" s="1"/>
  <c r="E5514" i="14"/>
  <c r="AK384" i="9" s="1"/>
  <c r="E5513" i="14"/>
  <c r="AH384" i="9" s="1"/>
  <c r="E5512" i="14"/>
  <c r="BS855" i="1"/>
  <c r="BS854" i="1"/>
  <c r="BS853" i="1"/>
  <c r="BS852" i="1"/>
  <c r="BS851" i="1"/>
  <c r="BS850" i="1"/>
  <c r="BS849" i="1"/>
  <c r="BS848" i="1"/>
  <c r="BS847" i="1"/>
  <c r="BS846" i="1"/>
  <c r="BS845" i="1"/>
  <c r="BS844" i="1"/>
  <c r="BS843" i="1"/>
  <c r="BS842" i="1"/>
  <c r="BS841" i="1"/>
  <c r="BS840" i="1"/>
  <c r="BS839" i="1"/>
  <c r="BS838" i="1"/>
  <c r="BS837" i="1"/>
  <c r="BS836" i="1"/>
  <c r="BS835" i="1"/>
  <c r="BS834" i="1"/>
  <c r="BS833" i="1"/>
  <c r="BS832" i="1"/>
  <c r="BS831" i="1"/>
  <c r="BS830" i="1"/>
  <c r="BS829" i="1"/>
  <c r="BS828" i="1"/>
  <c r="BS827" i="1"/>
  <c r="BS826" i="1"/>
  <c r="BQ855" i="1"/>
  <c r="BQ854" i="1"/>
  <c r="BQ853" i="1"/>
  <c r="BQ852" i="1"/>
  <c r="BQ851" i="1"/>
  <c r="BQ850" i="1"/>
  <c r="BQ849" i="1"/>
  <c r="BQ848" i="1"/>
  <c r="BQ847" i="1"/>
  <c r="BQ846" i="1"/>
  <c r="BQ845" i="1"/>
  <c r="BQ844" i="1"/>
  <c r="BQ843" i="1"/>
  <c r="BQ842" i="1"/>
  <c r="BQ841" i="1"/>
  <c r="BQ840" i="1"/>
  <c r="BQ839" i="1"/>
  <c r="BQ838" i="1"/>
  <c r="BQ837" i="1"/>
  <c r="BQ836" i="1"/>
  <c r="BQ835" i="1"/>
  <c r="BQ834" i="1"/>
  <c r="BQ833" i="1"/>
  <c r="BQ832" i="1"/>
  <c r="BQ831" i="1"/>
  <c r="BQ830" i="1"/>
  <c r="BQ829" i="1"/>
  <c r="BQ828" i="1"/>
  <c r="BQ827" i="1"/>
  <c r="BQ826" i="1"/>
  <c r="BO855" i="1"/>
  <c r="BO854" i="1"/>
  <c r="BO853" i="1"/>
  <c r="BO852" i="1"/>
  <c r="BO851" i="1"/>
  <c r="BO850" i="1"/>
  <c r="BO849" i="1"/>
  <c r="BO848" i="1"/>
  <c r="BO847" i="1"/>
  <c r="BO846" i="1"/>
  <c r="BO845" i="1"/>
  <c r="BO844" i="1"/>
  <c r="BO843" i="1"/>
  <c r="BO842" i="1"/>
  <c r="BO841" i="1"/>
  <c r="BO840" i="1"/>
  <c r="BO839" i="1"/>
  <c r="BO838" i="1"/>
  <c r="BO837" i="1"/>
  <c r="BO836" i="1"/>
  <c r="BO835" i="1"/>
  <c r="BO834" i="1"/>
  <c r="BO833" i="1"/>
  <c r="BO832" i="1"/>
  <c r="BO831" i="1"/>
  <c r="BO830" i="1"/>
  <c r="BO829" i="1"/>
  <c r="BO828" i="1"/>
  <c r="BO827" i="1"/>
  <c r="BO826" i="1"/>
  <c r="BK855" i="1"/>
  <c r="BK854" i="1"/>
  <c r="BK853" i="1"/>
  <c r="BK852" i="1"/>
  <c r="BK851" i="1"/>
  <c r="BK850" i="1"/>
  <c r="BK849" i="1"/>
  <c r="BK848" i="1"/>
  <c r="BK847" i="1"/>
  <c r="BK846" i="1"/>
  <c r="BK845" i="1"/>
  <c r="BK844" i="1"/>
  <c r="BK843" i="1"/>
  <c r="BK842" i="1"/>
  <c r="BK841" i="1"/>
  <c r="BK840" i="1"/>
  <c r="BK839" i="1"/>
  <c r="BK838" i="1"/>
  <c r="BK837" i="1"/>
  <c r="BK836" i="1"/>
  <c r="BK835" i="1"/>
  <c r="BK834" i="1"/>
  <c r="BK833" i="1"/>
  <c r="BK832" i="1"/>
  <c r="BK831" i="1"/>
  <c r="BK830" i="1"/>
  <c r="BK829" i="1"/>
  <c r="BK828" i="1"/>
  <c r="BK827" i="1"/>
  <c r="BK826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K5518" i="14" l="1"/>
  <c r="K5526" i="14"/>
  <c r="K5512" i="14"/>
  <c r="K5536" i="14"/>
  <c r="K5529" i="14"/>
  <c r="K5537" i="14"/>
  <c r="K5522" i="14"/>
  <c r="K5530" i="14"/>
  <c r="K5538" i="14"/>
  <c r="AO384" i="9"/>
  <c r="AS385" i="9"/>
  <c r="AS384" i="9"/>
  <c r="K5541" i="14"/>
  <c r="K5534" i="14"/>
  <c r="AO388" i="9"/>
  <c r="K5527" i="14"/>
  <c r="K5535" i="14"/>
  <c r="AO387" i="9"/>
  <c r="K5520" i="14"/>
  <c r="K5528" i="14"/>
  <c r="AO386" i="9"/>
  <c r="AS387" i="9"/>
  <c r="K5513" i="14"/>
  <c r="C97" i="10" s="1"/>
  <c r="K5521" i="14"/>
  <c r="AO385" i="9"/>
  <c r="AS386" i="9"/>
  <c r="K5514" i="14"/>
  <c r="Z134" i="3"/>
  <c r="Y135" i="3" s="1"/>
  <c r="AV10" i="3" s="1"/>
  <c r="W208" i="13"/>
  <c r="V208" i="13"/>
  <c r="O208" i="13"/>
  <c r="N208" i="13"/>
  <c r="M208" i="13"/>
  <c r="L208" i="13"/>
  <c r="K208" i="13"/>
  <c r="J208" i="13"/>
  <c r="I208" i="13"/>
  <c r="H208" i="13"/>
  <c r="G208" i="13"/>
  <c r="F208" i="13"/>
  <c r="Q209" i="13" l="1"/>
  <c r="U44" i="10"/>
  <c r="G97" i="10"/>
  <c r="F21" i="10" s="1"/>
  <c r="X208" i="13"/>
  <c r="AL9" i="3"/>
  <c r="T15" i="3"/>
  <c r="R7" i="11"/>
  <c r="P208" i="13"/>
  <c r="S208" i="13" l="1"/>
  <c r="T220" i="13"/>
  <c r="F254" i="13"/>
  <c r="Y43" i="10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33" i="4"/>
  <c r="U132" i="4"/>
  <c r="U130" i="4"/>
  <c r="U131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BQ825" i="1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I5511" i="14"/>
  <c r="I5510" i="14"/>
  <c r="I5509" i="14"/>
  <c r="I5508" i="14"/>
  <c r="I5507" i="14"/>
  <c r="H383" i="9" s="1"/>
  <c r="I5506" i="14"/>
  <c r="D383" i="9" s="1"/>
  <c r="I5505" i="14"/>
  <c r="I5504" i="14"/>
  <c r="I5503" i="14"/>
  <c r="I5502" i="14"/>
  <c r="I5501" i="14"/>
  <c r="I5500" i="14"/>
  <c r="H382" i="9" s="1"/>
  <c r="I5499" i="14"/>
  <c r="D382" i="9" s="1"/>
  <c r="I5498" i="14"/>
  <c r="I5497" i="14"/>
  <c r="I5496" i="14"/>
  <c r="I5495" i="14"/>
  <c r="I5494" i="14"/>
  <c r="I5493" i="14"/>
  <c r="H381" i="9" s="1"/>
  <c r="I5492" i="14"/>
  <c r="D381" i="9" s="1"/>
  <c r="I5491" i="14"/>
  <c r="I5490" i="14"/>
  <c r="I5489" i="14"/>
  <c r="I5488" i="14"/>
  <c r="I5487" i="14"/>
  <c r="I5486" i="14"/>
  <c r="H380" i="9" s="1"/>
  <c r="I5485" i="14"/>
  <c r="D380" i="9" s="1"/>
  <c r="I5484" i="14"/>
  <c r="I5483" i="14"/>
  <c r="I5482" i="14"/>
  <c r="I5481" i="14"/>
  <c r="H5511" i="14"/>
  <c r="H5510" i="14"/>
  <c r="H5509" i="14"/>
  <c r="H5508" i="14"/>
  <c r="H5507" i="14"/>
  <c r="P383" i="9" s="1"/>
  <c r="H5506" i="14"/>
  <c r="L383" i="9" s="1"/>
  <c r="H5505" i="14"/>
  <c r="H5504" i="14"/>
  <c r="H5503" i="14"/>
  <c r="H5502" i="14"/>
  <c r="H5501" i="14"/>
  <c r="H5500" i="14"/>
  <c r="P382" i="9" s="1"/>
  <c r="H5499" i="14"/>
  <c r="L382" i="9" s="1"/>
  <c r="H5498" i="14"/>
  <c r="H5497" i="14"/>
  <c r="H5496" i="14"/>
  <c r="H5495" i="14"/>
  <c r="H5494" i="14"/>
  <c r="H5493" i="14"/>
  <c r="P381" i="9" s="1"/>
  <c r="H5492" i="14"/>
  <c r="L381" i="9" s="1"/>
  <c r="H5491" i="14"/>
  <c r="H5490" i="14"/>
  <c r="H5489" i="14"/>
  <c r="H5488" i="14"/>
  <c r="H5487" i="14"/>
  <c r="H5486" i="14"/>
  <c r="P380" i="9" s="1"/>
  <c r="H5485" i="14"/>
  <c r="L380" i="9" s="1"/>
  <c r="H5484" i="14"/>
  <c r="H5483" i="14"/>
  <c r="H5482" i="14"/>
  <c r="H5481" i="14"/>
  <c r="G5511" i="14"/>
  <c r="G5510" i="14"/>
  <c r="G5509" i="14"/>
  <c r="G5508" i="14"/>
  <c r="G5507" i="14"/>
  <c r="AD383" i="9" s="1"/>
  <c r="G5506" i="14"/>
  <c r="AA383" i="9" s="1"/>
  <c r="G5505" i="14"/>
  <c r="G5504" i="14"/>
  <c r="G5503" i="14"/>
  <c r="G5502" i="14"/>
  <c r="G5501" i="14"/>
  <c r="G5500" i="14"/>
  <c r="AD382" i="9" s="1"/>
  <c r="G5499" i="14"/>
  <c r="AA382" i="9" s="1"/>
  <c r="G5498" i="14"/>
  <c r="G5497" i="14"/>
  <c r="G5496" i="14"/>
  <c r="G5495" i="14"/>
  <c r="G5494" i="14"/>
  <c r="G5493" i="14"/>
  <c r="AD381" i="9" s="1"/>
  <c r="G5492" i="14"/>
  <c r="AA381" i="9" s="1"/>
  <c r="G5491" i="14"/>
  <c r="G5490" i="14"/>
  <c r="G5489" i="14"/>
  <c r="G5488" i="14"/>
  <c r="G5487" i="14"/>
  <c r="G5486" i="14"/>
  <c r="AD380" i="9" s="1"/>
  <c r="G5485" i="14"/>
  <c r="AA380" i="9" s="1"/>
  <c r="G5484" i="14"/>
  <c r="G5483" i="14"/>
  <c r="G5482" i="14"/>
  <c r="G5481" i="14"/>
  <c r="F5511" i="14"/>
  <c r="F5510" i="14"/>
  <c r="F5509" i="14"/>
  <c r="F5508" i="14"/>
  <c r="F5507" i="14"/>
  <c r="W383" i="9" s="1"/>
  <c r="F5506" i="14"/>
  <c r="T383" i="9" s="1"/>
  <c r="F5505" i="14"/>
  <c r="F5504" i="14"/>
  <c r="F5503" i="14"/>
  <c r="F5502" i="14"/>
  <c r="F5501" i="14"/>
  <c r="F5500" i="14"/>
  <c r="W382" i="9" s="1"/>
  <c r="F5499" i="14"/>
  <c r="T382" i="9" s="1"/>
  <c r="F5498" i="14"/>
  <c r="F5497" i="14"/>
  <c r="F5496" i="14"/>
  <c r="F5495" i="14"/>
  <c r="F5494" i="14"/>
  <c r="F5493" i="14"/>
  <c r="F5492" i="14"/>
  <c r="T381" i="9" s="1"/>
  <c r="F5491" i="14"/>
  <c r="F5490" i="14"/>
  <c r="F5489" i="14"/>
  <c r="F5488" i="14"/>
  <c r="F5487" i="14"/>
  <c r="F5486" i="14"/>
  <c r="W380" i="9" s="1"/>
  <c r="F5485" i="14"/>
  <c r="T380" i="9" s="1"/>
  <c r="F5484" i="14"/>
  <c r="F5483" i="14"/>
  <c r="F5482" i="14"/>
  <c r="F5481" i="14"/>
  <c r="E5511" i="14"/>
  <c r="K5511" i="14" s="1"/>
  <c r="E5510" i="14"/>
  <c r="K5510" i="14" s="1"/>
  <c r="E5509" i="14"/>
  <c r="E5508" i="14"/>
  <c r="E5507" i="14"/>
  <c r="AK383" i="9" s="1"/>
  <c r="E5506" i="14"/>
  <c r="AH383" i="9" s="1"/>
  <c r="E5505" i="14"/>
  <c r="E5504" i="14"/>
  <c r="K5504" i="14" s="1"/>
  <c r="E5503" i="14"/>
  <c r="K5503" i="14" s="1"/>
  <c r="E5502" i="14"/>
  <c r="K5502" i="14" s="1"/>
  <c r="E5501" i="14"/>
  <c r="E5500" i="14"/>
  <c r="AK382" i="9" s="1"/>
  <c r="E5499" i="14"/>
  <c r="E5498" i="14"/>
  <c r="E5497" i="14"/>
  <c r="E5496" i="14"/>
  <c r="K5496" i="14" s="1"/>
  <c r="E5495" i="14"/>
  <c r="K5495" i="14" s="1"/>
  <c r="E5494" i="14"/>
  <c r="K5494" i="14" s="1"/>
  <c r="E5493" i="14"/>
  <c r="AK381" i="9" s="1"/>
  <c r="E5492" i="14"/>
  <c r="E5491" i="14"/>
  <c r="E5490" i="14"/>
  <c r="E5489" i="14"/>
  <c r="E5488" i="14"/>
  <c r="K5488" i="14" s="1"/>
  <c r="E5487" i="14"/>
  <c r="K5487" i="14" s="1"/>
  <c r="E5486" i="14"/>
  <c r="K5486" i="14" s="1"/>
  <c r="E5485" i="14"/>
  <c r="AH380" i="9" s="1"/>
  <c r="E5484" i="14"/>
  <c r="E5483" i="14"/>
  <c r="E5482" i="14"/>
  <c r="E5481" i="14"/>
  <c r="BS795" i="1"/>
  <c r="BS825" i="1"/>
  <c r="BS824" i="1"/>
  <c r="BS823" i="1"/>
  <c r="BS822" i="1"/>
  <c r="BS821" i="1"/>
  <c r="BS820" i="1"/>
  <c r="BS819" i="1"/>
  <c r="BS818" i="1"/>
  <c r="BS817" i="1"/>
  <c r="BS816" i="1"/>
  <c r="BS815" i="1"/>
  <c r="BS814" i="1"/>
  <c r="BS813" i="1"/>
  <c r="BS812" i="1"/>
  <c r="BS811" i="1"/>
  <c r="BS810" i="1"/>
  <c r="BS809" i="1"/>
  <c r="BS808" i="1"/>
  <c r="BS807" i="1"/>
  <c r="BS806" i="1"/>
  <c r="BS805" i="1"/>
  <c r="BS804" i="1"/>
  <c r="BS803" i="1"/>
  <c r="BS802" i="1"/>
  <c r="BS801" i="1"/>
  <c r="BS800" i="1"/>
  <c r="BS799" i="1"/>
  <c r="BS798" i="1"/>
  <c r="BS797" i="1"/>
  <c r="BS796" i="1"/>
  <c r="BQ824" i="1"/>
  <c r="BQ823" i="1"/>
  <c r="BQ822" i="1"/>
  <c r="BQ821" i="1"/>
  <c r="BQ820" i="1"/>
  <c r="BQ819" i="1"/>
  <c r="BQ818" i="1"/>
  <c r="BQ817" i="1"/>
  <c r="BQ816" i="1"/>
  <c r="BQ815" i="1"/>
  <c r="BQ814" i="1"/>
  <c r="BQ813" i="1"/>
  <c r="BQ812" i="1"/>
  <c r="BQ811" i="1"/>
  <c r="BQ810" i="1"/>
  <c r="BQ809" i="1"/>
  <c r="BQ808" i="1"/>
  <c r="BQ807" i="1"/>
  <c r="BQ806" i="1"/>
  <c r="BQ805" i="1"/>
  <c r="BQ804" i="1"/>
  <c r="BQ803" i="1"/>
  <c r="BQ802" i="1"/>
  <c r="BQ801" i="1"/>
  <c r="BQ800" i="1"/>
  <c r="BQ799" i="1"/>
  <c r="BQ798" i="1"/>
  <c r="BQ797" i="1"/>
  <c r="BQ796" i="1"/>
  <c r="BQ795" i="1"/>
  <c r="BO825" i="1"/>
  <c r="BO824" i="1"/>
  <c r="BO823" i="1"/>
  <c r="BO822" i="1"/>
  <c r="BO821" i="1"/>
  <c r="BO820" i="1"/>
  <c r="BO819" i="1"/>
  <c r="BO818" i="1"/>
  <c r="BO817" i="1"/>
  <c r="BO816" i="1"/>
  <c r="BO815" i="1"/>
  <c r="BO814" i="1"/>
  <c r="BO813" i="1"/>
  <c r="BO812" i="1"/>
  <c r="BO811" i="1"/>
  <c r="BO810" i="1"/>
  <c r="BO809" i="1"/>
  <c r="BO808" i="1"/>
  <c r="BO807" i="1"/>
  <c r="BO806" i="1"/>
  <c r="BO805" i="1"/>
  <c r="BO804" i="1"/>
  <c r="BO803" i="1"/>
  <c r="BO802" i="1"/>
  <c r="BO801" i="1"/>
  <c r="BO800" i="1"/>
  <c r="BO799" i="1"/>
  <c r="BO798" i="1"/>
  <c r="BO797" i="1"/>
  <c r="BO796" i="1"/>
  <c r="BO795" i="1"/>
  <c r="BK825" i="1"/>
  <c r="BK824" i="1"/>
  <c r="BK823" i="1"/>
  <c r="BK822" i="1"/>
  <c r="BK821" i="1"/>
  <c r="BK820" i="1"/>
  <c r="BK819" i="1"/>
  <c r="BK818" i="1"/>
  <c r="BK817" i="1"/>
  <c r="BK816" i="1"/>
  <c r="BK815" i="1"/>
  <c r="BK814" i="1"/>
  <c r="BK813" i="1"/>
  <c r="BK812" i="1"/>
  <c r="BK811" i="1"/>
  <c r="BK810" i="1"/>
  <c r="BK809" i="1"/>
  <c r="BK808" i="1"/>
  <c r="BK807" i="1"/>
  <c r="BK806" i="1"/>
  <c r="BK805" i="1"/>
  <c r="BK804" i="1"/>
  <c r="BK803" i="1"/>
  <c r="BK802" i="1"/>
  <c r="BK801" i="1"/>
  <c r="BK800" i="1"/>
  <c r="BK799" i="1"/>
  <c r="BK798" i="1"/>
  <c r="BK797" i="1"/>
  <c r="BK796" i="1"/>
  <c r="BK795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AD810" i="1"/>
  <c r="AD809" i="1"/>
  <c r="AD808" i="1"/>
  <c r="AD807" i="1"/>
  <c r="AD806" i="1"/>
  <c r="AD805" i="1"/>
  <c r="AD804" i="1"/>
  <c r="AD803" i="1"/>
  <c r="AD802" i="1"/>
  <c r="AD801" i="1"/>
  <c r="AD800" i="1"/>
  <c r="AD799" i="1"/>
  <c r="AD798" i="1"/>
  <c r="AD797" i="1"/>
  <c r="AD796" i="1"/>
  <c r="AD795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F178" i="13"/>
  <c r="W207" i="13"/>
  <c r="V207" i="13"/>
  <c r="K5482" i="14" l="1"/>
  <c r="K5490" i="14"/>
  <c r="K5498" i="14"/>
  <c r="K5483" i="14"/>
  <c r="K5491" i="14"/>
  <c r="K5499" i="14"/>
  <c r="K5484" i="14"/>
  <c r="K5492" i="14"/>
  <c r="K5508" i="14"/>
  <c r="K5493" i="14"/>
  <c r="K5501" i="14"/>
  <c r="K5509" i="14"/>
  <c r="AS383" i="9"/>
  <c r="K5481" i="14"/>
  <c r="K5489" i="14"/>
  <c r="K5497" i="14"/>
  <c r="K5505" i="14"/>
  <c r="AO380" i="9"/>
  <c r="AS382" i="9"/>
  <c r="AO383" i="9"/>
  <c r="K5506" i="14"/>
  <c r="AH382" i="9"/>
  <c r="AO382" i="9" s="1"/>
  <c r="K5507" i="14"/>
  <c r="AH381" i="9"/>
  <c r="AO381" i="9" s="1"/>
  <c r="K5500" i="14"/>
  <c r="AK380" i="9"/>
  <c r="AS380" i="9" s="1"/>
  <c r="W381" i="9"/>
  <c r="AS381" i="9" s="1"/>
  <c r="K5485" i="14"/>
  <c r="X207" i="13"/>
  <c r="U134" i="5"/>
  <c r="T135" i="5" s="1"/>
  <c r="I7" i="5" s="1"/>
  <c r="U134" i="4"/>
  <c r="T135" i="4" s="1"/>
  <c r="M6" i="4" s="1"/>
  <c r="U134" i="6"/>
  <c r="T135" i="6" s="1"/>
  <c r="I7" i="6" s="1"/>
  <c r="U134" i="7"/>
  <c r="T135" i="7" s="1"/>
  <c r="G6" i="7" s="1"/>
  <c r="U134" i="3"/>
  <c r="T135" i="3" s="1"/>
  <c r="AV9" i="3" s="1"/>
  <c r="W180" i="13"/>
  <c r="V180" i="13"/>
  <c r="W179" i="13"/>
  <c r="V179" i="13"/>
  <c r="O179" i="13"/>
  <c r="N179" i="13"/>
  <c r="M179" i="13"/>
  <c r="L179" i="13"/>
  <c r="K179" i="13"/>
  <c r="J179" i="13"/>
  <c r="I179" i="13"/>
  <c r="H179" i="13"/>
  <c r="G179" i="13"/>
  <c r="F179" i="13"/>
  <c r="C96" i="10" l="1"/>
  <c r="Q208" i="13"/>
  <c r="R208" i="13" s="1"/>
  <c r="G96" i="10"/>
  <c r="E21" i="10" s="1"/>
  <c r="T44" i="10"/>
  <c r="X180" i="13"/>
  <c r="AL8" i="3"/>
  <c r="T14" i="3"/>
  <c r="R6" i="11"/>
  <c r="X179" i="13"/>
  <c r="P179" i="13"/>
  <c r="S179" i="13" s="1"/>
  <c r="T206" i="13"/>
  <c r="T205" i="13"/>
  <c r="T204" i="13"/>
  <c r="T203" i="13"/>
  <c r="T202" i="13"/>
  <c r="T201" i="13"/>
  <c r="T200" i="13"/>
  <c r="T199" i="13"/>
  <c r="T198" i="13"/>
  <c r="T197" i="13"/>
  <c r="T196" i="13"/>
  <c r="T195" i="13"/>
  <c r="T194" i="13"/>
  <c r="T193" i="13"/>
  <c r="S206" i="13"/>
  <c r="S205" i="13"/>
  <c r="S204" i="13"/>
  <c r="S203" i="13"/>
  <c r="S202" i="13"/>
  <c r="S201" i="13"/>
  <c r="S200" i="13"/>
  <c r="S199" i="13"/>
  <c r="S198" i="13"/>
  <c r="S197" i="13"/>
  <c r="S196" i="13"/>
  <c r="S195" i="13"/>
  <c r="S194" i="13"/>
  <c r="S193" i="13"/>
  <c r="S192" i="13"/>
  <c r="S191" i="13"/>
  <c r="S190" i="13"/>
  <c r="S189" i="13"/>
  <c r="S188" i="13"/>
  <c r="S187" i="13"/>
  <c r="S186" i="13"/>
  <c r="S185" i="13"/>
  <c r="S184" i="13"/>
  <c r="S183" i="13"/>
  <c r="S182" i="13"/>
  <c r="S181" i="13"/>
  <c r="R206" i="13"/>
  <c r="R205" i="13"/>
  <c r="R204" i="13"/>
  <c r="R203" i="13"/>
  <c r="R202" i="13"/>
  <c r="R201" i="13"/>
  <c r="R200" i="13"/>
  <c r="R199" i="13"/>
  <c r="R198" i="13"/>
  <c r="R197" i="13"/>
  <c r="R196" i="13"/>
  <c r="R195" i="13"/>
  <c r="R194" i="13"/>
  <c r="R193" i="13"/>
  <c r="R192" i="13"/>
  <c r="R191" i="13"/>
  <c r="R190" i="13"/>
  <c r="R189" i="13"/>
  <c r="R188" i="13"/>
  <c r="R187" i="13"/>
  <c r="R186" i="13"/>
  <c r="R185" i="13"/>
  <c r="R184" i="13"/>
  <c r="R183" i="13"/>
  <c r="R182" i="13"/>
  <c r="R181" i="13"/>
  <c r="H207" i="13"/>
  <c r="M207" i="13"/>
  <c r="O207" i="13"/>
  <c r="O180" i="13"/>
  <c r="N207" i="13"/>
  <c r="N180" i="13"/>
  <c r="M180" i="13"/>
  <c r="L207" i="13"/>
  <c r="L180" i="13"/>
  <c r="K207" i="13"/>
  <c r="K180" i="13"/>
  <c r="J207" i="13"/>
  <c r="J180" i="13"/>
  <c r="I207" i="13"/>
  <c r="I180" i="13"/>
  <c r="H180" i="13"/>
  <c r="G207" i="13"/>
  <c r="G180" i="13"/>
  <c r="F207" i="13"/>
  <c r="F180" i="13"/>
  <c r="O253" i="13" l="1"/>
  <c r="T217" i="13"/>
  <c r="T191" i="13"/>
  <c r="P180" i="13"/>
  <c r="P207" i="13"/>
  <c r="S207" i="13" l="1"/>
  <c r="T219" i="13"/>
  <c r="D254" i="13"/>
  <c r="S180" i="13"/>
  <c r="T192" i="13"/>
  <c r="E254" i="13"/>
  <c r="E95" i="10" l="1"/>
  <c r="BM14" i="12" l="1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30" i="4"/>
  <c r="P129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I5480" i="14"/>
  <c r="I5479" i="14"/>
  <c r="H379" i="9" s="1"/>
  <c r="I5478" i="14"/>
  <c r="D379" i="9" s="1"/>
  <c r="I5477" i="14"/>
  <c r="I5476" i="14"/>
  <c r="I5475" i="14"/>
  <c r="I5474" i="14"/>
  <c r="I5473" i="14"/>
  <c r="I5472" i="14"/>
  <c r="H378" i="9" s="1"/>
  <c r="I5471" i="14"/>
  <c r="D378" i="9" s="1"/>
  <c r="I5470" i="14"/>
  <c r="I5469" i="14"/>
  <c r="I5468" i="14"/>
  <c r="I5467" i="14"/>
  <c r="I5466" i="14"/>
  <c r="I5465" i="14"/>
  <c r="H377" i="9" s="1"/>
  <c r="I5464" i="14"/>
  <c r="D377" i="9" s="1"/>
  <c r="I5463" i="14"/>
  <c r="I5462" i="14"/>
  <c r="I5461" i="14"/>
  <c r="I5460" i="14"/>
  <c r="I5459" i="14"/>
  <c r="I5458" i="14"/>
  <c r="H376" i="9" s="1"/>
  <c r="I5457" i="14"/>
  <c r="D376" i="9" s="1"/>
  <c r="I5456" i="14"/>
  <c r="I5455" i="14"/>
  <c r="I5454" i="14"/>
  <c r="I5453" i="14"/>
  <c r="H5480" i="14"/>
  <c r="H5479" i="14"/>
  <c r="P379" i="9" s="1"/>
  <c r="H5478" i="14"/>
  <c r="L379" i="9" s="1"/>
  <c r="H5477" i="14"/>
  <c r="H5476" i="14"/>
  <c r="H5475" i="14"/>
  <c r="H5474" i="14"/>
  <c r="H5473" i="14"/>
  <c r="H5472" i="14"/>
  <c r="P378" i="9" s="1"/>
  <c r="H5471" i="14"/>
  <c r="L378" i="9" s="1"/>
  <c r="H5470" i="14"/>
  <c r="H5469" i="14"/>
  <c r="H5468" i="14"/>
  <c r="H5467" i="14"/>
  <c r="H5466" i="14"/>
  <c r="H5465" i="14"/>
  <c r="P377" i="9" s="1"/>
  <c r="H5464" i="14"/>
  <c r="L377" i="9" s="1"/>
  <c r="H5463" i="14"/>
  <c r="H5462" i="14"/>
  <c r="H5461" i="14"/>
  <c r="H5460" i="14"/>
  <c r="H5459" i="14"/>
  <c r="H5458" i="14"/>
  <c r="P376" i="9" s="1"/>
  <c r="H5457" i="14"/>
  <c r="L376" i="9" s="1"/>
  <c r="H5456" i="14"/>
  <c r="H5455" i="14"/>
  <c r="H5454" i="14"/>
  <c r="H5453" i="14"/>
  <c r="G5480" i="14"/>
  <c r="G5479" i="14"/>
  <c r="AD379" i="9" s="1"/>
  <c r="G5478" i="14"/>
  <c r="AA379" i="9" s="1"/>
  <c r="G5477" i="14"/>
  <c r="G5476" i="14"/>
  <c r="G5475" i="14"/>
  <c r="G5474" i="14"/>
  <c r="G5473" i="14"/>
  <c r="G5472" i="14"/>
  <c r="AD378" i="9" s="1"/>
  <c r="G5471" i="14"/>
  <c r="AA378" i="9" s="1"/>
  <c r="G5470" i="14"/>
  <c r="G5469" i="14"/>
  <c r="G5468" i="14"/>
  <c r="G5467" i="14"/>
  <c r="G5466" i="14"/>
  <c r="G5465" i="14"/>
  <c r="AD377" i="9" s="1"/>
  <c r="G5464" i="14"/>
  <c r="AA377" i="9" s="1"/>
  <c r="G5463" i="14"/>
  <c r="G5462" i="14"/>
  <c r="G5461" i="14"/>
  <c r="G5460" i="14"/>
  <c r="G5459" i="14"/>
  <c r="G5458" i="14"/>
  <c r="AD376" i="9" s="1"/>
  <c r="G5457" i="14"/>
  <c r="AA376" i="9" s="1"/>
  <c r="G5456" i="14"/>
  <c r="G5455" i="14"/>
  <c r="G5454" i="14"/>
  <c r="G5453" i="14"/>
  <c r="F5480" i="14"/>
  <c r="F5479" i="14"/>
  <c r="W379" i="9" s="1"/>
  <c r="F5478" i="14"/>
  <c r="T379" i="9" s="1"/>
  <c r="F5477" i="14"/>
  <c r="F5476" i="14"/>
  <c r="F5475" i="14"/>
  <c r="F5474" i="14"/>
  <c r="F5473" i="14"/>
  <c r="F5472" i="14"/>
  <c r="W378" i="9" s="1"/>
  <c r="F5471" i="14"/>
  <c r="T378" i="9" s="1"/>
  <c r="F5470" i="14"/>
  <c r="F5469" i="14"/>
  <c r="F5468" i="14"/>
  <c r="F5467" i="14"/>
  <c r="F5466" i="14"/>
  <c r="F5465" i="14"/>
  <c r="W377" i="9" s="1"/>
  <c r="F5464" i="14"/>
  <c r="T377" i="9" s="1"/>
  <c r="F5463" i="14"/>
  <c r="F5462" i="14"/>
  <c r="F5461" i="14"/>
  <c r="F5460" i="14"/>
  <c r="F5459" i="14"/>
  <c r="F5458" i="14"/>
  <c r="W376" i="9" s="1"/>
  <c r="F5457" i="14"/>
  <c r="T376" i="9" s="1"/>
  <c r="F5456" i="14"/>
  <c r="F5455" i="14"/>
  <c r="F5454" i="14"/>
  <c r="F5453" i="14"/>
  <c r="E5480" i="14"/>
  <c r="K5480" i="14" s="1"/>
  <c r="E5479" i="14"/>
  <c r="AK379" i="9" s="1"/>
  <c r="E5478" i="14"/>
  <c r="E5477" i="14"/>
  <c r="K5477" i="14" s="1"/>
  <c r="E5476" i="14"/>
  <c r="K5476" i="14" s="1"/>
  <c r="E5475" i="14"/>
  <c r="K5475" i="14" s="1"/>
  <c r="E5474" i="14"/>
  <c r="K5474" i="14" s="1"/>
  <c r="E5473" i="14"/>
  <c r="K5473" i="14" s="1"/>
  <c r="E5472" i="14"/>
  <c r="AK378" i="9" s="1"/>
  <c r="E5471" i="14"/>
  <c r="AH378" i="9" s="1"/>
  <c r="E5470" i="14"/>
  <c r="E5469" i="14"/>
  <c r="K5469" i="14" s="1"/>
  <c r="E5468" i="14"/>
  <c r="K5468" i="14" s="1"/>
  <c r="E5467" i="14"/>
  <c r="K5467" i="14" s="1"/>
  <c r="E5466" i="14"/>
  <c r="K5466" i="14" s="1"/>
  <c r="E5465" i="14"/>
  <c r="AK377" i="9" s="1"/>
  <c r="E5464" i="14"/>
  <c r="AH377" i="9" s="1"/>
  <c r="E5463" i="14"/>
  <c r="K5463" i="14" s="1"/>
  <c r="E5462" i="14"/>
  <c r="E5461" i="14"/>
  <c r="K5461" i="14" s="1"/>
  <c r="E5460" i="14"/>
  <c r="K5460" i="14" s="1"/>
  <c r="E5459" i="14"/>
  <c r="K5459" i="14" s="1"/>
  <c r="E5458" i="14"/>
  <c r="K5458" i="14" s="1"/>
  <c r="E5457" i="14"/>
  <c r="AH376" i="9" s="1"/>
  <c r="E5456" i="14"/>
  <c r="K5456" i="14" s="1"/>
  <c r="E5455" i="14"/>
  <c r="K5455" i="14" s="1"/>
  <c r="E5454" i="14"/>
  <c r="E5453" i="14"/>
  <c r="K5453" i="14" s="1"/>
  <c r="BS794" i="1"/>
  <c r="BS793" i="1"/>
  <c r="BS792" i="1"/>
  <c r="BS791" i="1"/>
  <c r="BS790" i="1"/>
  <c r="BS789" i="1"/>
  <c r="BS788" i="1"/>
  <c r="BS787" i="1"/>
  <c r="BS786" i="1"/>
  <c r="BS785" i="1"/>
  <c r="BS784" i="1"/>
  <c r="BS783" i="1"/>
  <c r="BS782" i="1"/>
  <c r="BS781" i="1"/>
  <c r="BS780" i="1"/>
  <c r="BS779" i="1"/>
  <c r="BS778" i="1"/>
  <c r="BS777" i="1"/>
  <c r="BS776" i="1"/>
  <c r="BS775" i="1"/>
  <c r="BS774" i="1"/>
  <c r="BS773" i="1"/>
  <c r="BS772" i="1"/>
  <c r="BS771" i="1"/>
  <c r="BS770" i="1"/>
  <c r="BS769" i="1"/>
  <c r="BS768" i="1"/>
  <c r="BS767" i="1"/>
  <c r="BQ794" i="1"/>
  <c r="BQ793" i="1"/>
  <c r="BQ792" i="1"/>
  <c r="BQ791" i="1"/>
  <c r="BQ790" i="1"/>
  <c r="BQ789" i="1"/>
  <c r="BQ788" i="1"/>
  <c r="BQ787" i="1"/>
  <c r="BQ786" i="1"/>
  <c r="BQ785" i="1"/>
  <c r="BQ784" i="1"/>
  <c r="BQ783" i="1"/>
  <c r="BQ782" i="1"/>
  <c r="BQ781" i="1"/>
  <c r="BQ780" i="1"/>
  <c r="BQ779" i="1"/>
  <c r="BQ778" i="1"/>
  <c r="BQ777" i="1"/>
  <c r="BQ776" i="1"/>
  <c r="BQ775" i="1"/>
  <c r="BQ774" i="1"/>
  <c r="BQ773" i="1"/>
  <c r="BQ772" i="1"/>
  <c r="BQ771" i="1"/>
  <c r="BQ770" i="1"/>
  <c r="BQ769" i="1"/>
  <c r="BQ768" i="1"/>
  <c r="BQ767" i="1"/>
  <c r="BO794" i="1"/>
  <c r="BO793" i="1"/>
  <c r="BO792" i="1"/>
  <c r="BO791" i="1"/>
  <c r="BO790" i="1"/>
  <c r="BO789" i="1"/>
  <c r="BO788" i="1"/>
  <c r="BO787" i="1"/>
  <c r="BO786" i="1"/>
  <c r="BO785" i="1"/>
  <c r="BO784" i="1"/>
  <c r="BO783" i="1"/>
  <c r="BO782" i="1"/>
  <c r="BO781" i="1"/>
  <c r="BO780" i="1"/>
  <c r="BO779" i="1"/>
  <c r="BO778" i="1"/>
  <c r="BO777" i="1"/>
  <c r="BO776" i="1"/>
  <c r="BO775" i="1"/>
  <c r="BO774" i="1"/>
  <c r="BO773" i="1"/>
  <c r="BO772" i="1"/>
  <c r="BO771" i="1"/>
  <c r="BO770" i="1"/>
  <c r="BO769" i="1"/>
  <c r="BO768" i="1"/>
  <c r="BO767" i="1"/>
  <c r="BK794" i="1"/>
  <c r="BK793" i="1"/>
  <c r="BK792" i="1"/>
  <c r="BK791" i="1"/>
  <c r="BK790" i="1"/>
  <c r="BK789" i="1"/>
  <c r="BK788" i="1"/>
  <c r="BK787" i="1"/>
  <c r="BK786" i="1"/>
  <c r="BK785" i="1"/>
  <c r="BK784" i="1"/>
  <c r="BK783" i="1"/>
  <c r="BK782" i="1"/>
  <c r="BK781" i="1"/>
  <c r="BK780" i="1"/>
  <c r="BK779" i="1"/>
  <c r="BK778" i="1"/>
  <c r="BK777" i="1"/>
  <c r="BK776" i="1"/>
  <c r="BK775" i="1"/>
  <c r="BK774" i="1"/>
  <c r="BK773" i="1"/>
  <c r="BK772" i="1"/>
  <c r="BK771" i="1"/>
  <c r="BK770" i="1"/>
  <c r="BK769" i="1"/>
  <c r="BK768" i="1"/>
  <c r="BK767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E94" i="10"/>
  <c r="K5454" i="14" l="1"/>
  <c r="K5462" i="14"/>
  <c r="K5470" i="14"/>
  <c r="K5478" i="14"/>
  <c r="AO378" i="9"/>
  <c r="AO377" i="9"/>
  <c r="AO376" i="9"/>
  <c r="K5471" i="14"/>
  <c r="K5479" i="14"/>
  <c r="K5464" i="14"/>
  <c r="K5472" i="14"/>
  <c r="K5457" i="14"/>
  <c r="C95" i="10" s="1"/>
  <c r="K5465" i="14"/>
  <c r="AK376" i="9"/>
  <c r="AS376" i="9" s="1"/>
  <c r="AH379" i="9"/>
  <c r="AO379" i="9" s="1"/>
  <c r="AS377" i="9"/>
  <c r="AS378" i="9"/>
  <c r="AS379" i="9"/>
  <c r="P133" i="7"/>
  <c r="O134" i="7" s="1"/>
  <c r="G5" i="7" s="1"/>
  <c r="P133" i="6"/>
  <c r="O134" i="6" s="1"/>
  <c r="I6" i="6" s="1"/>
  <c r="P133" i="5"/>
  <c r="O134" i="5" s="1"/>
  <c r="I6" i="5" s="1"/>
  <c r="P133" i="4"/>
  <c r="O134" i="4" s="1"/>
  <c r="M5" i="4" s="1"/>
  <c r="P133" i="3"/>
  <c r="O134" i="3" s="1"/>
  <c r="E93" i="10"/>
  <c r="BM9" i="12"/>
  <c r="BM4" i="12"/>
  <c r="AR372" i="9"/>
  <c r="AR373" i="9" s="1"/>
  <c r="AR374" i="9" s="1"/>
  <c r="AR375" i="9" s="1"/>
  <c r="AJ372" i="9"/>
  <c r="AJ373" i="9" s="1"/>
  <c r="AJ374" i="9" s="1"/>
  <c r="AJ375" i="9" s="1"/>
  <c r="AC372" i="9"/>
  <c r="AC373" i="9" s="1"/>
  <c r="AC374" i="9" s="1"/>
  <c r="AC375" i="9" s="1"/>
  <c r="V372" i="9"/>
  <c r="V373" i="9" s="1"/>
  <c r="V374" i="9" s="1"/>
  <c r="V375" i="9" s="1"/>
  <c r="O372" i="9"/>
  <c r="O373" i="9" s="1"/>
  <c r="O374" i="9" s="1"/>
  <c r="O375" i="9" s="1"/>
  <c r="G374" i="9"/>
  <c r="G375" i="9" s="1"/>
  <c r="G373" i="9"/>
  <c r="G372" i="9"/>
  <c r="AN375" i="9"/>
  <c r="AN374" i="9"/>
  <c r="AG374" i="9"/>
  <c r="AG375" i="9" s="1"/>
  <c r="Z374" i="9"/>
  <c r="Z375" i="9" s="1"/>
  <c r="S374" i="9"/>
  <c r="S375" i="9" s="1"/>
  <c r="K374" i="9"/>
  <c r="K375" i="9" s="1"/>
  <c r="C374" i="9"/>
  <c r="C375" i="9" s="1"/>
  <c r="AN372" i="9"/>
  <c r="AN373" i="9"/>
  <c r="AG372" i="9"/>
  <c r="Z372" i="9"/>
  <c r="Z373" i="9" s="1"/>
  <c r="S372" i="9"/>
  <c r="K372" i="9"/>
  <c r="AG373" i="9"/>
  <c r="S373" i="9"/>
  <c r="K373" i="9"/>
  <c r="C372" i="9"/>
  <c r="C373" i="9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BO738" i="1"/>
  <c r="BQ738" i="1"/>
  <c r="BO739" i="1"/>
  <c r="BQ739" i="1"/>
  <c r="BO740" i="1"/>
  <c r="BQ740" i="1"/>
  <c r="BO741" i="1"/>
  <c r="BQ741" i="1"/>
  <c r="K114" i="3" s="1"/>
  <c r="BO742" i="1"/>
  <c r="BQ742" i="1"/>
  <c r="BO743" i="1"/>
  <c r="BQ743" i="1"/>
  <c r="I5429" i="14" s="1"/>
  <c r="D372" i="9" s="1"/>
  <c r="BO744" i="1"/>
  <c r="BQ744" i="1"/>
  <c r="BO745" i="1"/>
  <c r="BQ745" i="1"/>
  <c r="BO746" i="1"/>
  <c r="BQ746" i="1"/>
  <c r="BO747" i="1"/>
  <c r="BQ747" i="1"/>
  <c r="K118" i="3" s="1"/>
  <c r="BO748" i="1"/>
  <c r="BQ748" i="1"/>
  <c r="BO749" i="1"/>
  <c r="BQ749" i="1"/>
  <c r="BO750" i="1"/>
  <c r="BQ750" i="1"/>
  <c r="BO751" i="1"/>
  <c r="BQ751" i="1"/>
  <c r="I5437" i="14" s="1"/>
  <c r="H373" i="9" s="1"/>
  <c r="BO752" i="1"/>
  <c r="BQ752" i="1"/>
  <c r="BO753" i="1"/>
  <c r="BQ753" i="1"/>
  <c r="K122" i="3" s="1"/>
  <c r="BO754" i="1"/>
  <c r="BQ754" i="1"/>
  <c r="BO755" i="1"/>
  <c r="BQ755" i="1"/>
  <c r="BO756" i="1"/>
  <c r="BQ756" i="1"/>
  <c r="BO757" i="1"/>
  <c r="BQ757" i="1"/>
  <c r="I5443" i="14" s="1"/>
  <c r="D374" i="9" s="1"/>
  <c r="BO758" i="1"/>
  <c r="BQ758" i="1"/>
  <c r="BO759" i="1"/>
  <c r="BQ759" i="1"/>
  <c r="K126" i="3" s="1"/>
  <c r="BO760" i="1"/>
  <c r="BQ760" i="1"/>
  <c r="BO761" i="1"/>
  <c r="BQ761" i="1"/>
  <c r="BO762" i="1"/>
  <c r="BQ762" i="1"/>
  <c r="K131" i="3"/>
  <c r="K130" i="3"/>
  <c r="K127" i="3"/>
  <c r="K125" i="3"/>
  <c r="K123" i="3"/>
  <c r="K121" i="3"/>
  <c r="K119" i="3"/>
  <c r="K117" i="3"/>
  <c r="K115" i="3"/>
  <c r="K113" i="3"/>
  <c r="K111" i="3"/>
  <c r="I5452" i="14"/>
  <c r="I5451" i="14"/>
  <c r="H375" i="9" s="1"/>
  <c r="I5450" i="14"/>
  <c r="D375" i="9" s="1"/>
  <c r="I5449" i="14"/>
  <c r="I5446" i="14"/>
  <c r="I5444" i="14"/>
  <c r="H374" i="9" s="1"/>
  <c r="I5442" i="14"/>
  <c r="I5440" i="14"/>
  <c r="I5438" i="14"/>
  <c r="I5436" i="14"/>
  <c r="D373" i="9" s="1"/>
  <c r="I5434" i="14"/>
  <c r="I5432" i="14"/>
  <c r="I5430" i="14"/>
  <c r="H372" i="9" s="1"/>
  <c r="I5428" i="14"/>
  <c r="I5426" i="14"/>
  <c r="I5424" i="14"/>
  <c r="I5423" i="14"/>
  <c r="H371" i="9" s="1"/>
  <c r="I5422" i="14"/>
  <c r="D371" i="9" s="1"/>
  <c r="I5421" i="14"/>
  <c r="H5452" i="14"/>
  <c r="H5451" i="14"/>
  <c r="P375" i="9" s="1"/>
  <c r="H5450" i="14"/>
  <c r="L375" i="9" s="1"/>
  <c r="H5449" i="14"/>
  <c r="H5448" i="14"/>
  <c r="H5447" i="14"/>
  <c r="H5446" i="14"/>
  <c r="H5445" i="14"/>
  <c r="H5444" i="14"/>
  <c r="P374" i="9" s="1"/>
  <c r="H5443" i="14"/>
  <c r="L374" i="9" s="1"/>
  <c r="H5442" i="14"/>
  <c r="H5441" i="14"/>
  <c r="H5440" i="14"/>
  <c r="H5439" i="14"/>
  <c r="H5438" i="14"/>
  <c r="H5437" i="14"/>
  <c r="P373" i="9" s="1"/>
  <c r="H5436" i="14"/>
  <c r="L373" i="9" s="1"/>
  <c r="H5435" i="14"/>
  <c r="H5434" i="14"/>
  <c r="H5433" i="14"/>
  <c r="H5432" i="14"/>
  <c r="H5431" i="14"/>
  <c r="H5430" i="14"/>
  <c r="P372" i="9" s="1"/>
  <c r="H5429" i="14"/>
  <c r="L372" i="9" s="1"/>
  <c r="H5428" i="14"/>
  <c r="H5427" i="14"/>
  <c r="H5426" i="14"/>
  <c r="H5425" i="14"/>
  <c r="H5424" i="14"/>
  <c r="H5423" i="14"/>
  <c r="P371" i="9" s="1"/>
  <c r="H5422" i="14"/>
  <c r="L371" i="9" s="1"/>
  <c r="G5452" i="14"/>
  <c r="G5451" i="14"/>
  <c r="AD375" i="9" s="1"/>
  <c r="G5450" i="14"/>
  <c r="AA375" i="9" s="1"/>
  <c r="G5449" i="14"/>
  <c r="G5448" i="14"/>
  <c r="G5447" i="14"/>
  <c r="G5446" i="14"/>
  <c r="G5445" i="14"/>
  <c r="G5444" i="14"/>
  <c r="AD374" i="9" s="1"/>
  <c r="G5443" i="14"/>
  <c r="AA374" i="9" s="1"/>
  <c r="G5442" i="14"/>
  <c r="G5441" i="14"/>
  <c r="G5440" i="14"/>
  <c r="G5439" i="14"/>
  <c r="G5438" i="14"/>
  <c r="G5437" i="14"/>
  <c r="AD373" i="9" s="1"/>
  <c r="G5436" i="14"/>
  <c r="AA373" i="9" s="1"/>
  <c r="G5435" i="14"/>
  <c r="G5434" i="14"/>
  <c r="G5433" i="14"/>
  <c r="G5432" i="14"/>
  <c r="G5431" i="14"/>
  <c r="G5430" i="14"/>
  <c r="AD372" i="9" s="1"/>
  <c r="G5429" i="14"/>
  <c r="AA372" i="9" s="1"/>
  <c r="G5428" i="14"/>
  <c r="G5427" i="14"/>
  <c r="G5426" i="14"/>
  <c r="G5425" i="14"/>
  <c r="G5424" i="14"/>
  <c r="G5423" i="14"/>
  <c r="AD371" i="9" s="1"/>
  <c r="G5422" i="14"/>
  <c r="AA371" i="9" s="1"/>
  <c r="F5452" i="14"/>
  <c r="F5451" i="14"/>
  <c r="W375" i="9" s="1"/>
  <c r="F5450" i="14"/>
  <c r="T375" i="9" s="1"/>
  <c r="F5449" i="14"/>
  <c r="F5448" i="14"/>
  <c r="F5447" i="14"/>
  <c r="F5446" i="14"/>
  <c r="F5445" i="14"/>
  <c r="F5444" i="14"/>
  <c r="W374" i="9" s="1"/>
  <c r="F5443" i="14"/>
  <c r="T374" i="9" s="1"/>
  <c r="F5442" i="14"/>
  <c r="F5441" i="14"/>
  <c r="F5440" i="14"/>
  <c r="F5439" i="14"/>
  <c r="F5438" i="14"/>
  <c r="F5437" i="14"/>
  <c r="W373" i="9" s="1"/>
  <c r="F5436" i="14"/>
  <c r="T373" i="9" s="1"/>
  <c r="F5435" i="14"/>
  <c r="F5434" i="14"/>
  <c r="F5433" i="14"/>
  <c r="F5432" i="14"/>
  <c r="F5431" i="14"/>
  <c r="F5430" i="14"/>
  <c r="W372" i="9" s="1"/>
  <c r="F5429" i="14"/>
  <c r="T372" i="9" s="1"/>
  <c r="F5428" i="14"/>
  <c r="F5427" i="14"/>
  <c r="F5426" i="14"/>
  <c r="F5425" i="14"/>
  <c r="F5424" i="14"/>
  <c r="F5423" i="14"/>
  <c r="W371" i="9" s="1"/>
  <c r="F5422" i="14"/>
  <c r="T371" i="9" s="1"/>
  <c r="E5452" i="14"/>
  <c r="E5451" i="14"/>
  <c r="AK375" i="9" s="1"/>
  <c r="E5450" i="14"/>
  <c r="E5449" i="14"/>
  <c r="E5448" i="14"/>
  <c r="E5447" i="14"/>
  <c r="E5446" i="14"/>
  <c r="E5445" i="14"/>
  <c r="E5444" i="14"/>
  <c r="E5443" i="14"/>
  <c r="AH374" i="9" s="1"/>
  <c r="E5442" i="14"/>
  <c r="E5441" i="14"/>
  <c r="E5440" i="14"/>
  <c r="E5439" i="14"/>
  <c r="E5438" i="14"/>
  <c r="E5437" i="14"/>
  <c r="AK373" i="9" s="1"/>
  <c r="E5436" i="14"/>
  <c r="E5435" i="14"/>
  <c r="E5434" i="14"/>
  <c r="E5433" i="14"/>
  <c r="E5432" i="14"/>
  <c r="E5431" i="14"/>
  <c r="E5430" i="14"/>
  <c r="AK372" i="9" s="1"/>
  <c r="E5429" i="14"/>
  <c r="AH372" i="9" s="1"/>
  <c r="E5428" i="14"/>
  <c r="E5427" i="14"/>
  <c r="E5426" i="14"/>
  <c r="E5425" i="14"/>
  <c r="E5424" i="14"/>
  <c r="E5423" i="14"/>
  <c r="AK371" i="9" s="1"/>
  <c r="E5422" i="14"/>
  <c r="AH371" i="9" s="1"/>
  <c r="C5423" i="14"/>
  <c r="C5424" i="14" s="1"/>
  <c r="C5425" i="14" s="1"/>
  <c r="C5426" i="14" s="1"/>
  <c r="C5427" i="14" s="1"/>
  <c r="C5428" i="14" s="1"/>
  <c r="C5429" i="14" s="1"/>
  <c r="C5430" i="14" s="1"/>
  <c r="C5431" i="14" s="1"/>
  <c r="C5432" i="14" s="1"/>
  <c r="C5433" i="14" s="1"/>
  <c r="C5434" i="14" s="1"/>
  <c r="C5435" i="14" s="1"/>
  <c r="C5436" i="14" s="1"/>
  <c r="C5437" i="14" s="1"/>
  <c r="C5438" i="14" s="1"/>
  <c r="C5439" i="14" s="1"/>
  <c r="C5440" i="14" s="1"/>
  <c r="C5441" i="14" s="1"/>
  <c r="C5442" i="14" s="1"/>
  <c r="C5443" i="14" s="1"/>
  <c r="C5444" i="14" s="1"/>
  <c r="C5445" i="14" s="1"/>
  <c r="C5446" i="14" s="1"/>
  <c r="C5447" i="14" s="1"/>
  <c r="C5448" i="14" s="1"/>
  <c r="C5449" i="14" s="1"/>
  <c r="C5450" i="14" s="1"/>
  <c r="C5451" i="14" s="1"/>
  <c r="C5452" i="14" s="1"/>
  <c r="BS766" i="1"/>
  <c r="BS765" i="1"/>
  <c r="BS764" i="1"/>
  <c r="BS763" i="1"/>
  <c r="BS760" i="1"/>
  <c r="BS758" i="1"/>
  <c r="BS756" i="1"/>
  <c r="BS754" i="1"/>
  <c r="BS752" i="1"/>
  <c r="BS750" i="1"/>
  <c r="BS748" i="1"/>
  <c r="BS746" i="1"/>
  <c r="BS744" i="1"/>
  <c r="BS742" i="1"/>
  <c r="BS740" i="1"/>
  <c r="BS738" i="1"/>
  <c r="BS737" i="1"/>
  <c r="BS736" i="1"/>
  <c r="BO766" i="1"/>
  <c r="BO765" i="1"/>
  <c r="BO764" i="1"/>
  <c r="BO763" i="1"/>
  <c r="BO737" i="1"/>
  <c r="BO736" i="1"/>
  <c r="BQ766" i="1"/>
  <c r="BQ765" i="1"/>
  <c r="BQ764" i="1"/>
  <c r="BQ763" i="1"/>
  <c r="BQ737" i="1"/>
  <c r="BQ736" i="1"/>
  <c r="BK766" i="1"/>
  <c r="BK765" i="1"/>
  <c r="BK764" i="1"/>
  <c r="BK763" i="1"/>
  <c r="BK762" i="1"/>
  <c r="BK761" i="1"/>
  <c r="BK760" i="1"/>
  <c r="BK759" i="1"/>
  <c r="BK758" i="1"/>
  <c r="BK757" i="1"/>
  <c r="BK756" i="1"/>
  <c r="BK755" i="1"/>
  <c r="BK754" i="1"/>
  <c r="BK753" i="1"/>
  <c r="BK752" i="1"/>
  <c r="BK751" i="1"/>
  <c r="BK750" i="1"/>
  <c r="BK749" i="1"/>
  <c r="BK748" i="1"/>
  <c r="BK747" i="1"/>
  <c r="BK746" i="1"/>
  <c r="BK745" i="1"/>
  <c r="BK744" i="1"/>
  <c r="BK743" i="1"/>
  <c r="BK742" i="1"/>
  <c r="BK741" i="1"/>
  <c r="BK740" i="1"/>
  <c r="BK739" i="1"/>
  <c r="BK738" i="1"/>
  <c r="BK737" i="1"/>
  <c r="BK736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K5424" i="14" l="1"/>
  <c r="K5432" i="14"/>
  <c r="K5440" i="14"/>
  <c r="K5449" i="14"/>
  <c r="K5450" i="14"/>
  <c r="AO371" i="9"/>
  <c r="K5436" i="14"/>
  <c r="K5444" i="14"/>
  <c r="K5452" i="14"/>
  <c r="K5428" i="14"/>
  <c r="R5" i="11"/>
  <c r="AO374" i="9"/>
  <c r="AS371" i="9"/>
  <c r="AS373" i="9"/>
  <c r="AO372" i="9"/>
  <c r="AS374" i="9"/>
  <c r="AS375" i="9"/>
  <c r="AS372" i="9"/>
  <c r="S44" i="10"/>
  <c r="G95" i="10"/>
  <c r="D21" i="10" s="1"/>
  <c r="Q207" i="13"/>
  <c r="R207" i="13" s="1"/>
  <c r="AH373" i="9"/>
  <c r="AO373" i="9" s="1"/>
  <c r="K5422" i="14"/>
  <c r="AH375" i="9"/>
  <c r="AO375" i="9" s="1"/>
  <c r="K5423" i="14"/>
  <c r="AK374" i="9"/>
  <c r="K5451" i="14"/>
  <c r="AL7" i="3"/>
  <c r="AV8" i="3"/>
  <c r="T13" i="3"/>
  <c r="F205" i="3"/>
  <c r="K5443" i="14"/>
  <c r="BS741" i="1"/>
  <c r="BS745" i="1"/>
  <c r="BS749" i="1"/>
  <c r="BS753" i="1"/>
  <c r="BS757" i="1"/>
  <c r="BS761" i="1"/>
  <c r="I5427" i="14"/>
  <c r="K5427" i="14" s="1"/>
  <c r="I5431" i="14"/>
  <c r="K5431" i="14" s="1"/>
  <c r="I5435" i="14"/>
  <c r="K5435" i="14" s="1"/>
  <c r="I5439" i="14"/>
  <c r="I5447" i="14"/>
  <c r="K5447" i="14" s="1"/>
  <c r="K112" i="3"/>
  <c r="K116" i="3"/>
  <c r="K120" i="3"/>
  <c r="K124" i="3"/>
  <c r="K128" i="3"/>
  <c r="K133" i="7"/>
  <c r="J134" i="7" s="1"/>
  <c r="G4" i="7" s="1"/>
  <c r="K5429" i="14"/>
  <c r="K5437" i="14"/>
  <c r="K5439" i="14"/>
  <c r="BS739" i="1"/>
  <c r="BS743" i="1"/>
  <c r="BS747" i="1"/>
  <c r="BS751" i="1"/>
  <c r="BS755" i="1"/>
  <c r="BS759" i="1"/>
  <c r="K5426" i="14"/>
  <c r="K5430" i="14"/>
  <c r="K5434" i="14"/>
  <c r="K5438" i="14"/>
  <c r="K5442" i="14"/>
  <c r="K5446" i="14"/>
  <c r="I5425" i="14"/>
  <c r="K5425" i="14" s="1"/>
  <c r="I5433" i="14"/>
  <c r="K5433" i="14" s="1"/>
  <c r="I5441" i="14"/>
  <c r="K5441" i="14" s="1"/>
  <c r="I5445" i="14"/>
  <c r="K5445" i="14" s="1"/>
  <c r="K133" i="5"/>
  <c r="J134" i="5" s="1"/>
  <c r="I5" i="5" s="1"/>
  <c r="K133" i="6"/>
  <c r="J134" i="6" s="1"/>
  <c r="I5" i="6" s="1"/>
  <c r="K129" i="3"/>
  <c r="I5448" i="14"/>
  <c r="K5448" i="14" s="1"/>
  <c r="BS762" i="1"/>
  <c r="K133" i="4"/>
  <c r="J134" i="4" s="1"/>
  <c r="M4" i="4" s="1"/>
  <c r="B738" i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37" i="1"/>
  <c r="X178" i="13"/>
  <c r="W178" i="13"/>
  <c r="V178" i="13"/>
  <c r="O178" i="13"/>
  <c r="N178" i="13"/>
  <c r="M178" i="13"/>
  <c r="L178" i="13"/>
  <c r="K178" i="13"/>
  <c r="J178" i="13"/>
  <c r="I178" i="13"/>
  <c r="H178" i="13"/>
  <c r="G178" i="13"/>
  <c r="P178" i="13" l="1"/>
  <c r="C94" i="10"/>
  <c r="K133" i="3"/>
  <c r="J134" i="3" s="1"/>
  <c r="R4" i="11" s="1"/>
  <c r="C93" i="10"/>
  <c r="T190" i="13" l="1"/>
  <c r="T216" i="13"/>
  <c r="S178" i="13"/>
  <c r="N253" i="13"/>
  <c r="T178" i="13"/>
  <c r="Q180" i="13"/>
  <c r="R180" i="13" s="1"/>
  <c r="G94" i="10"/>
  <c r="C21" i="10" s="1"/>
  <c r="R44" i="10"/>
  <c r="T12" i="3"/>
  <c r="F204" i="3"/>
  <c r="AL6" i="3"/>
  <c r="AV7" i="3" s="1"/>
  <c r="Q179" i="13"/>
  <c r="R179" i="13" s="1"/>
  <c r="AC43" i="10"/>
  <c r="G93" i="10"/>
  <c r="N20" i="10" s="1"/>
  <c r="AS369" i="9"/>
  <c r="AK370" i="9"/>
  <c r="AH370" i="9"/>
  <c r="AK369" i="9"/>
  <c r="AH369" i="9"/>
  <c r="AH368" i="9"/>
  <c r="AK368" i="9"/>
  <c r="AK367" i="9"/>
  <c r="AH367" i="9"/>
  <c r="AD370" i="9"/>
  <c r="AA370" i="9"/>
  <c r="AD369" i="9"/>
  <c r="AA369" i="9"/>
  <c r="AD368" i="9"/>
  <c r="AA368" i="9"/>
  <c r="AD367" i="9"/>
  <c r="AA367" i="9"/>
  <c r="W370" i="9"/>
  <c r="T370" i="9"/>
  <c r="W369" i="9"/>
  <c r="T369" i="9"/>
  <c r="W368" i="9"/>
  <c r="T368" i="9"/>
  <c r="W367" i="9"/>
  <c r="T367" i="9"/>
  <c r="P370" i="9"/>
  <c r="L370" i="9"/>
  <c r="P369" i="9"/>
  <c r="L369" i="9"/>
  <c r="P368" i="9"/>
  <c r="L368" i="9"/>
  <c r="P367" i="9"/>
  <c r="L367" i="9"/>
  <c r="H370" i="9"/>
  <c r="AS370" i="9" s="1"/>
  <c r="H369" i="9"/>
  <c r="H368" i="9"/>
  <c r="AS368" i="9" s="1"/>
  <c r="H367" i="9"/>
  <c r="AS367" i="9" s="1"/>
  <c r="D370" i="9"/>
  <c r="AO370" i="9" s="1"/>
  <c r="D369" i="9"/>
  <c r="AO369" i="9" s="1"/>
  <c r="D368" i="9"/>
  <c r="AO368" i="9" s="1"/>
  <c r="D367" i="9"/>
  <c r="AO367" i="9" s="1"/>
  <c r="BI36" i="12" l="1"/>
  <c r="BI60" i="12"/>
  <c r="BI56" i="12"/>
  <c r="BI55" i="12"/>
  <c r="Z86" i="7"/>
  <c r="Z85" i="7"/>
  <c r="Z84" i="7"/>
  <c r="K77" i="7"/>
  <c r="K77" i="6"/>
  <c r="Z86" i="6"/>
  <c r="Z85" i="6"/>
  <c r="Z84" i="6"/>
  <c r="K77" i="5"/>
  <c r="Z86" i="5"/>
  <c r="Z85" i="5"/>
  <c r="Z84" i="5"/>
  <c r="K77" i="4"/>
  <c r="Z86" i="4"/>
  <c r="Z85" i="4"/>
  <c r="Z84" i="4"/>
  <c r="Z86" i="3"/>
  <c r="Z85" i="3"/>
  <c r="Z84" i="3"/>
  <c r="K77" i="3"/>
  <c r="I5420" i="14"/>
  <c r="I5419" i="14"/>
  <c r="I5418" i="14"/>
  <c r="I5417" i="14"/>
  <c r="I5416" i="14"/>
  <c r="I5415" i="14"/>
  <c r="I5414" i="14"/>
  <c r="I5413" i="14"/>
  <c r="I5412" i="14"/>
  <c r="I5411" i="14"/>
  <c r="I5410" i="14"/>
  <c r="I5409" i="14"/>
  <c r="I5408" i="14"/>
  <c r="I5407" i="14"/>
  <c r="I5406" i="14"/>
  <c r="I5405" i="14"/>
  <c r="I5404" i="14"/>
  <c r="I5403" i="14"/>
  <c r="I5402" i="14"/>
  <c r="I5401" i="14"/>
  <c r="I5400" i="14"/>
  <c r="I5399" i="14"/>
  <c r="I5398" i="14"/>
  <c r="I5397" i="14"/>
  <c r="I5396" i="14"/>
  <c r="I5395" i="14"/>
  <c r="I5394" i="14"/>
  <c r="I5393" i="14"/>
  <c r="I5392" i="14"/>
  <c r="I5391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G5421" i="14"/>
  <c r="G5420" i="14"/>
  <c r="G5419" i="14"/>
  <c r="G5418" i="14"/>
  <c r="G5417" i="14"/>
  <c r="G5416" i="14"/>
  <c r="G5415" i="14"/>
  <c r="G5414" i="14"/>
  <c r="G5413" i="14"/>
  <c r="G5412" i="14"/>
  <c r="G5411" i="14"/>
  <c r="G5410" i="14"/>
  <c r="G5409" i="14"/>
  <c r="G5408" i="14"/>
  <c r="G5407" i="14"/>
  <c r="G5406" i="14"/>
  <c r="G5405" i="14"/>
  <c r="G5404" i="14"/>
  <c r="G5403" i="14"/>
  <c r="G5402" i="14"/>
  <c r="G5401" i="14"/>
  <c r="G5400" i="14"/>
  <c r="G5399" i="14"/>
  <c r="G5398" i="14"/>
  <c r="G5397" i="14"/>
  <c r="G5396" i="14"/>
  <c r="G5395" i="14"/>
  <c r="G5394" i="14"/>
  <c r="G5393" i="14"/>
  <c r="G5392" i="14"/>
  <c r="G5391" i="14"/>
  <c r="F5421" i="14"/>
  <c r="F5420" i="14"/>
  <c r="F5419" i="14"/>
  <c r="F5418" i="14"/>
  <c r="F5417" i="14"/>
  <c r="F5416" i="14"/>
  <c r="F5415" i="14"/>
  <c r="F5414" i="14"/>
  <c r="F5413" i="14"/>
  <c r="F5412" i="14"/>
  <c r="F5411" i="14"/>
  <c r="F5410" i="14"/>
  <c r="F5409" i="14"/>
  <c r="F5408" i="14"/>
  <c r="F5407" i="14"/>
  <c r="F5406" i="14"/>
  <c r="F5405" i="14"/>
  <c r="F5404" i="14"/>
  <c r="F5403" i="14"/>
  <c r="F5402" i="14"/>
  <c r="F5401" i="14"/>
  <c r="F5400" i="14"/>
  <c r="F5399" i="14"/>
  <c r="F5398" i="14"/>
  <c r="F5397" i="14"/>
  <c r="F5396" i="14"/>
  <c r="F5395" i="14"/>
  <c r="F5394" i="14"/>
  <c r="F5393" i="14"/>
  <c r="F5392" i="14"/>
  <c r="F5391" i="14"/>
  <c r="E5421" i="14"/>
  <c r="K5421" i="14" s="1"/>
  <c r="E5420" i="14"/>
  <c r="K5420" i="14" s="1"/>
  <c r="E5419" i="14"/>
  <c r="E5418" i="14"/>
  <c r="E5417" i="14"/>
  <c r="E5416" i="14"/>
  <c r="E5415" i="14"/>
  <c r="E5414" i="14"/>
  <c r="K5414" i="14" s="1"/>
  <c r="E5413" i="14"/>
  <c r="K5413" i="14" s="1"/>
  <c r="E5412" i="14"/>
  <c r="K5412" i="14" s="1"/>
  <c r="E5411" i="14"/>
  <c r="K5411" i="14" s="1"/>
  <c r="E5410" i="14"/>
  <c r="E5409" i="14"/>
  <c r="E5408" i="14"/>
  <c r="E5407" i="14"/>
  <c r="E5406" i="14"/>
  <c r="K5406" i="14" s="1"/>
  <c r="E5405" i="14"/>
  <c r="K5405" i="14" s="1"/>
  <c r="E5404" i="14"/>
  <c r="K5404" i="14" s="1"/>
  <c r="E5403" i="14"/>
  <c r="K5403" i="14" s="1"/>
  <c r="E5402" i="14"/>
  <c r="E5401" i="14"/>
  <c r="E5400" i="14"/>
  <c r="E5399" i="14"/>
  <c r="E5398" i="14"/>
  <c r="K5398" i="14" s="1"/>
  <c r="E5397" i="14"/>
  <c r="K5397" i="14" s="1"/>
  <c r="E5396" i="14"/>
  <c r="K5396" i="14" s="1"/>
  <c r="E5395" i="14"/>
  <c r="K5395" i="14" s="1"/>
  <c r="E5394" i="14"/>
  <c r="E5393" i="14"/>
  <c r="E5392" i="14"/>
  <c r="E5391" i="14"/>
  <c r="K5391" i="14" l="1"/>
  <c r="K5399" i="14"/>
  <c r="K5407" i="14"/>
  <c r="K5415" i="14"/>
  <c r="K5400" i="14"/>
  <c r="K5408" i="14"/>
  <c r="K5416" i="14"/>
  <c r="K5392" i="14"/>
  <c r="K5393" i="14"/>
  <c r="K5401" i="14"/>
  <c r="K5409" i="14"/>
  <c r="K5417" i="14"/>
  <c r="K5410" i="14"/>
  <c r="K5418" i="14"/>
  <c r="K5419" i="14"/>
  <c r="K5394" i="14"/>
  <c r="K5402" i="14"/>
  <c r="BS709" i="1"/>
  <c r="BS708" i="1"/>
  <c r="BS707" i="1"/>
  <c r="BS706" i="1"/>
  <c r="BS705" i="1"/>
  <c r="BQ709" i="1"/>
  <c r="BQ708" i="1"/>
  <c r="BQ707" i="1"/>
  <c r="BQ706" i="1"/>
  <c r="BQ705" i="1"/>
  <c r="BO709" i="1"/>
  <c r="BO708" i="1"/>
  <c r="BO707" i="1"/>
  <c r="BO706" i="1"/>
  <c r="BO705" i="1"/>
  <c r="BK709" i="1"/>
  <c r="BK708" i="1"/>
  <c r="BK707" i="1"/>
  <c r="BK706" i="1"/>
  <c r="BK705" i="1"/>
  <c r="AC709" i="1"/>
  <c r="AC708" i="1"/>
  <c r="AC707" i="1"/>
  <c r="AC706" i="1"/>
  <c r="AC705" i="1"/>
  <c r="AD709" i="1"/>
  <c r="AD708" i="1"/>
  <c r="AD707" i="1"/>
  <c r="AD706" i="1"/>
  <c r="AD705" i="1"/>
  <c r="E92" i="10"/>
  <c r="C91" i="10"/>
  <c r="C92" i="10"/>
  <c r="Q178" i="13" s="1"/>
  <c r="R178" i="13" s="1"/>
  <c r="CW241" i="13" l="1"/>
  <c r="DN182" i="13"/>
  <c r="EK182" i="13"/>
  <c r="EP182" i="13"/>
  <c r="FA182" i="13"/>
  <c r="O245" i="13"/>
  <c r="CL181" i="13"/>
  <c r="CQ181" i="13"/>
  <c r="CW181" i="13"/>
  <c r="CL183" i="13"/>
  <c r="CQ183" i="13"/>
  <c r="CW183" i="13"/>
  <c r="DN184" i="13"/>
  <c r="FA184" i="13"/>
  <c r="FF184" i="13"/>
  <c r="FK184" i="13"/>
  <c r="CV185" i="13"/>
  <c r="DM185" i="13"/>
  <c r="DR185" i="13"/>
  <c r="DY185" i="13"/>
  <c r="EE185" i="13"/>
  <c r="FR185" i="13"/>
  <c r="FX185" i="13"/>
  <c r="DC186" i="13"/>
  <c r="DH186" i="13"/>
  <c r="EU186" i="13"/>
  <c r="FF186" i="13"/>
  <c r="FK186" i="13"/>
  <c r="DR187" i="13"/>
  <c r="DY187" i="13"/>
  <c r="EE187" i="13"/>
  <c r="FE187" i="13"/>
  <c r="FR187" i="13"/>
  <c r="FX187" i="13"/>
  <c r="DC188" i="13"/>
  <c r="DH188" i="13"/>
  <c r="DQ188" i="13"/>
  <c r="DX188" i="13"/>
  <c r="EU188" i="13"/>
  <c r="FJ188" i="13"/>
  <c r="FW188" i="13"/>
  <c r="CL189" i="13"/>
  <c r="CQ189" i="13"/>
  <c r="DG189" i="13"/>
  <c r="ED189" i="13"/>
  <c r="EK189" i="13"/>
  <c r="EP189" i="13"/>
  <c r="ET189" i="13"/>
  <c r="FQ189" i="13"/>
  <c r="BS190" i="13"/>
  <c r="CL191" i="13"/>
  <c r="CQ191" i="13"/>
  <c r="CW191" i="13"/>
  <c r="EK191" i="13"/>
  <c r="EP191" i="13"/>
  <c r="FA191" i="13"/>
  <c r="BS192" i="13"/>
  <c r="DN192" i="13"/>
  <c r="EJ192" i="13"/>
  <c r="EJ204" i="13" s="1"/>
  <c r="CW193" i="13"/>
  <c r="EO193" i="13"/>
  <c r="FA193" i="13"/>
  <c r="CV194" i="13"/>
  <c r="DC194" i="13"/>
  <c r="DN194" i="13"/>
  <c r="EZ194" i="13"/>
  <c r="FF194" i="13"/>
  <c r="FK194" i="13"/>
  <c r="FX194" i="13"/>
  <c r="DM195" i="13"/>
  <c r="DR195" i="13"/>
  <c r="DY195" i="13"/>
  <c r="EE195" i="13"/>
  <c r="EU195" i="13"/>
  <c r="FR195" i="13"/>
  <c r="FF196" i="13"/>
  <c r="FK196" i="13"/>
  <c r="FX196" i="13"/>
  <c r="DR197" i="13"/>
  <c r="DY197" i="13"/>
  <c r="EE197" i="13"/>
  <c r="EU197" i="13"/>
  <c r="FE197" i="13"/>
  <c r="FJ197" i="13"/>
  <c r="FR197" i="13"/>
  <c r="FW197" i="13"/>
  <c r="DQ198" i="13"/>
  <c r="DX198" i="13"/>
  <c r="ED198" i="13"/>
  <c r="ET198" i="13"/>
  <c r="DC199" i="13"/>
  <c r="EK199" i="13"/>
  <c r="CL200" i="13"/>
  <c r="CQ200" i="13"/>
  <c r="EP200" i="13"/>
  <c r="CW201" i="13"/>
  <c r="EK201" i="13"/>
  <c r="FA201" i="13"/>
  <c r="BS202" i="13"/>
  <c r="CL202" i="13"/>
  <c r="CQ202" i="13"/>
  <c r="EP202" i="13"/>
  <c r="EO203" i="13"/>
  <c r="FA203" i="13"/>
  <c r="BS204" i="13"/>
  <c r="EZ204" i="13"/>
  <c r="K205" i="13"/>
  <c r="DC205" i="13"/>
  <c r="K206" i="13"/>
  <c r="DC207" i="13"/>
  <c r="CL222" i="13"/>
  <c r="CQ222" i="13"/>
  <c r="CL224" i="13"/>
  <c r="CQ224" i="13"/>
  <c r="CW224" i="13"/>
  <c r="BS225" i="13"/>
  <c r="CK225" i="13"/>
  <c r="CP225" i="13"/>
  <c r="CW226" i="13"/>
  <c r="BS227" i="13"/>
  <c r="DC227" i="13"/>
  <c r="BQ228" i="13"/>
  <c r="DC229" i="13"/>
  <c r="DB230" i="13"/>
  <c r="CL231" i="13"/>
  <c r="CQ231" i="13"/>
  <c r="CW232" i="13"/>
  <c r="CL233" i="13"/>
  <c r="CQ233" i="13"/>
  <c r="CK234" i="13"/>
  <c r="CP234" i="13"/>
  <c r="CW234" i="13"/>
  <c r="BS235" i="13"/>
  <c r="BS237" i="13"/>
  <c r="CQ237" i="13"/>
  <c r="DC237" i="13"/>
  <c r="BQ238" i="13"/>
  <c r="DC239" i="13"/>
  <c r="CW240" i="13"/>
  <c r="DB240" i="13"/>
  <c r="O246" i="13"/>
  <c r="O247" i="13"/>
  <c r="O248" i="13"/>
  <c r="O249" i="13"/>
  <c r="CV199" i="13" l="1"/>
  <c r="BQ240" i="13"/>
  <c r="FF197" i="13"/>
  <c r="DM200" i="13"/>
  <c r="CP235" i="13"/>
  <c r="BS228" i="13"/>
  <c r="EE198" i="13"/>
  <c r="FX197" i="13"/>
  <c r="DH189" i="13"/>
  <c r="FE199" i="13"/>
  <c r="EO205" i="13"/>
  <c r="CW194" i="13"/>
  <c r="DR198" i="13"/>
  <c r="BS238" i="13"/>
  <c r="CL234" i="13"/>
  <c r="DN195" i="13"/>
  <c r="DC240" i="13"/>
  <c r="DY198" i="13"/>
  <c r="FK197" i="13"/>
  <c r="EP203" i="13"/>
  <c r="FA204" i="13"/>
  <c r="EU198" i="13"/>
  <c r="CK235" i="13"/>
  <c r="CQ234" i="13"/>
  <c r="BS240" i="13" l="1"/>
  <c r="C86" i="10"/>
  <c r="Q172" i="13" s="1"/>
  <c r="E91" i="10"/>
  <c r="E90" i="10"/>
  <c r="E89" i="10"/>
  <c r="E88" i="10"/>
  <c r="E87" i="10"/>
  <c r="E86" i="10"/>
  <c r="E85" i="10"/>
  <c r="E84" i="10"/>
  <c r="E83" i="10"/>
  <c r="E82" i="10"/>
  <c r="C90" i="10"/>
  <c r="C89" i="10"/>
  <c r="C88" i="10"/>
  <c r="C87" i="10"/>
  <c r="C85" i="10"/>
  <c r="C84" i="10"/>
  <c r="C83" i="10"/>
  <c r="C82" i="10"/>
  <c r="K3260" i="14"/>
  <c r="K3259" i="14"/>
  <c r="K3258" i="14"/>
  <c r="K3257" i="14"/>
  <c r="K3256" i="14"/>
  <c r="K3255" i="14"/>
  <c r="K3254" i="14"/>
  <c r="K3253" i="14"/>
  <c r="K3252" i="14"/>
  <c r="K3251" i="14"/>
  <c r="K3250" i="14"/>
  <c r="K3249" i="14"/>
  <c r="K3248" i="14"/>
  <c r="K3247" i="14"/>
  <c r="K3246" i="14"/>
  <c r="K3245" i="14"/>
  <c r="K3244" i="14"/>
  <c r="K3243" i="14"/>
  <c r="K3242" i="14"/>
  <c r="K3241" i="14"/>
  <c r="K3240" i="14"/>
  <c r="K3239" i="14"/>
  <c r="K3238" i="14"/>
  <c r="K3237" i="14"/>
  <c r="K3236" i="14"/>
  <c r="K3235" i="14"/>
  <c r="K3234" i="14"/>
  <c r="K3233" i="14"/>
  <c r="K3232" i="14"/>
  <c r="K3231" i="14"/>
  <c r="K3230" i="14"/>
  <c r="K3229" i="14"/>
  <c r="K3228" i="14"/>
  <c r="K3227" i="14"/>
  <c r="K3226" i="14"/>
  <c r="K3225" i="14"/>
  <c r="K3224" i="14"/>
  <c r="K3223" i="14"/>
  <c r="K3222" i="14"/>
  <c r="K3221" i="14"/>
  <c r="K3220" i="14"/>
  <c r="K3219" i="14"/>
  <c r="K3218" i="14"/>
  <c r="K3217" i="14"/>
  <c r="K3216" i="14"/>
  <c r="K3215" i="14"/>
  <c r="K3214" i="14"/>
  <c r="K3213" i="14"/>
  <c r="K3212" i="14"/>
  <c r="K3211" i="14"/>
  <c r="K3210" i="14"/>
  <c r="K3209" i="14"/>
  <c r="K3208" i="14"/>
  <c r="K3207" i="14"/>
  <c r="K3206" i="14"/>
  <c r="K3205" i="14"/>
  <c r="K3204" i="14"/>
  <c r="K3203" i="14"/>
  <c r="K3202" i="14"/>
  <c r="K3201" i="14"/>
  <c r="K3200" i="14"/>
  <c r="K3199" i="14"/>
  <c r="K3198" i="14"/>
  <c r="K3197" i="14"/>
  <c r="K3196" i="14"/>
  <c r="K3195" i="14"/>
  <c r="K3194" i="14"/>
  <c r="K3193" i="14"/>
  <c r="K3192" i="14"/>
  <c r="K3191" i="14"/>
  <c r="K3190" i="14"/>
  <c r="K3189" i="14"/>
  <c r="K3188" i="14"/>
  <c r="K3187" i="14"/>
  <c r="K3186" i="14"/>
  <c r="K3185" i="14"/>
  <c r="K3184" i="14"/>
  <c r="K3183" i="14"/>
  <c r="K3182" i="14"/>
  <c r="K3181" i="14"/>
  <c r="K3180" i="14"/>
  <c r="K3179" i="14"/>
  <c r="K3178" i="14"/>
  <c r="K3177" i="14"/>
  <c r="K3176" i="14"/>
  <c r="K3175" i="14"/>
  <c r="K3174" i="14"/>
  <c r="K3173" i="14"/>
  <c r="K3172" i="14"/>
  <c r="K3171" i="14"/>
  <c r="K3170" i="14"/>
  <c r="K3169" i="14"/>
  <c r="K3168" i="14"/>
  <c r="K3167" i="14"/>
  <c r="K3166" i="14"/>
  <c r="K3165" i="14"/>
  <c r="K3164" i="14"/>
  <c r="K3163" i="14"/>
  <c r="K3162" i="14"/>
  <c r="K3161" i="14"/>
  <c r="K3160" i="14"/>
  <c r="K3159" i="14"/>
  <c r="K3158" i="14"/>
  <c r="K3157" i="14"/>
  <c r="K3156" i="14"/>
  <c r="K3155" i="14"/>
  <c r="K3154" i="14"/>
  <c r="K3153" i="14"/>
  <c r="K3152" i="14"/>
  <c r="K3151" i="14"/>
  <c r="K3150" i="14"/>
  <c r="K3149" i="14"/>
  <c r="K3148" i="14"/>
  <c r="K3147" i="14"/>
  <c r="K3146" i="14"/>
  <c r="K3145" i="14"/>
  <c r="K3144" i="14"/>
  <c r="K3143" i="14"/>
  <c r="K3142" i="14"/>
  <c r="K3141" i="14"/>
  <c r="K3140" i="14"/>
  <c r="K3139" i="14"/>
  <c r="K3138" i="14"/>
  <c r="K3137" i="14"/>
  <c r="K3136" i="14"/>
  <c r="K3135" i="14"/>
  <c r="K3134" i="14"/>
  <c r="K3133" i="14"/>
  <c r="K3132" i="14"/>
  <c r="K3131" i="14"/>
  <c r="K3130" i="14"/>
  <c r="K3129" i="14"/>
  <c r="K3128" i="14"/>
  <c r="K3127" i="14"/>
  <c r="K3126" i="14"/>
  <c r="K3125" i="14"/>
  <c r="K3124" i="14"/>
  <c r="K3123" i="14"/>
  <c r="K3122" i="14"/>
  <c r="K3121" i="14"/>
  <c r="K3120" i="14"/>
  <c r="K3119" i="14"/>
  <c r="K3118" i="14"/>
  <c r="K3117" i="14"/>
  <c r="K3116" i="14"/>
  <c r="K3115" i="14"/>
  <c r="K3114" i="14"/>
  <c r="K3113" i="14"/>
  <c r="K3112" i="14"/>
  <c r="K3111" i="14"/>
  <c r="K3110" i="14"/>
  <c r="K3109" i="14"/>
  <c r="K3108" i="14"/>
  <c r="K3107" i="14"/>
  <c r="K3106" i="14"/>
  <c r="K3105" i="14"/>
  <c r="K3104" i="14"/>
  <c r="K3103" i="14"/>
  <c r="K3102" i="14"/>
  <c r="K3101" i="14"/>
  <c r="K3100" i="14"/>
  <c r="K3099" i="14"/>
  <c r="K3098" i="14"/>
  <c r="K3097" i="14"/>
  <c r="K3096" i="14"/>
  <c r="K3095" i="14"/>
  <c r="K3094" i="14"/>
  <c r="K3093" i="14"/>
  <c r="K3092" i="14"/>
  <c r="K3091" i="14"/>
  <c r="K3090" i="14"/>
  <c r="K3089" i="14"/>
  <c r="K3088" i="14"/>
  <c r="K3087" i="14"/>
  <c r="K3086" i="14"/>
  <c r="K3085" i="14"/>
  <c r="K3084" i="14"/>
  <c r="K3083" i="14"/>
  <c r="K3082" i="14"/>
  <c r="K3081" i="14"/>
  <c r="K3080" i="14"/>
  <c r="K3079" i="14"/>
  <c r="K3078" i="14"/>
  <c r="K3077" i="14"/>
  <c r="K3076" i="14"/>
  <c r="K3075" i="14"/>
  <c r="K3074" i="14"/>
  <c r="K3073" i="14"/>
  <c r="K3072" i="14"/>
  <c r="K3071" i="14"/>
  <c r="K3070" i="14"/>
  <c r="K3069" i="14"/>
  <c r="K3068" i="14"/>
  <c r="K3067" i="14"/>
  <c r="K3066" i="14"/>
  <c r="K3065" i="14"/>
  <c r="K3064" i="14"/>
  <c r="K3063" i="14"/>
  <c r="K3062" i="14"/>
  <c r="K3061" i="14"/>
  <c r="K3060" i="14"/>
  <c r="K3059" i="14"/>
  <c r="K3058" i="14"/>
  <c r="K3057" i="14"/>
  <c r="K3056" i="14"/>
  <c r="K3055" i="14"/>
  <c r="K3054" i="14"/>
  <c r="K3053" i="14"/>
  <c r="K3052" i="14"/>
  <c r="K3051" i="14"/>
  <c r="K3050" i="14"/>
  <c r="K3049" i="14"/>
  <c r="K3048" i="14"/>
  <c r="K3047" i="14"/>
  <c r="K3046" i="14"/>
  <c r="K3045" i="14"/>
  <c r="K3044" i="14"/>
  <c r="K3043" i="14"/>
  <c r="K3042" i="14"/>
  <c r="K3041" i="14"/>
  <c r="K3040" i="14"/>
  <c r="K3039" i="14"/>
  <c r="K3038" i="14"/>
  <c r="K3037" i="14"/>
  <c r="K3036" i="14"/>
  <c r="K3035" i="14"/>
  <c r="K3034" i="14"/>
  <c r="K3033" i="14"/>
  <c r="K3032" i="14"/>
  <c r="K3031" i="14"/>
  <c r="K3030" i="14"/>
  <c r="K3029" i="14"/>
  <c r="K3028" i="14"/>
  <c r="K3027" i="14"/>
  <c r="K3026" i="14"/>
  <c r="K3025" i="14"/>
  <c r="K3024" i="14"/>
  <c r="K3023" i="14"/>
  <c r="K3022" i="14"/>
  <c r="K3021" i="14"/>
  <c r="K3020" i="14"/>
  <c r="K3019" i="14"/>
  <c r="K3018" i="14"/>
  <c r="K3017" i="14"/>
  <c r="K3016" i="14"/>
  <c r="K3015" i="14"/>
  <c r="K3014" i="14"/>
  <c r="K3013" i="14"/>
  <c r="K3012" i="14"/>
  <c r="K3011" i="14"/>
  <c r="K3010" i="14"/>
  <c r="K3009" i="14"/>
  <c r="K3008" i="14"/>
  <c r="K3007" i="14"/>
  <c r="K3006" i="14"/>
  <c r="K3005" i="14"/>
  <c r="K3004" i="14"/>
  <c r="K3003" i="14"/>
  <c r="K3002" i="14"/>
  <c r="K3001" i="14"/>
  <c r="K3000" i="14"/>
  <c r="K2999" i="14"/>
  <c r="K2998" i="14"/>
  <c r="K2997" i="14"/>
  <c r="K2996" i="14"/>
  <c r="K2995" i="14"/>
  <c r="K2994" i="14"/>
  <c r="K2993" i="14"/>
  <c r="K2992" i="14"/>
  <c r="K2991" i="14"/>
  <c r="K2990" i="14"/>
  <c r="K2989" i="14"/>
  <c r="K2988" i="14"/>
  <c r="K2987" i="14"/>
  <c r="K2986" i="14"/>
  <c r="K2985" i="14"/>
  <c r="K2984" i="14"/>
  <c r="K2983" i="14"/>
  <c r="K2982" i="14"/>
  <c r="K2981" i="14"/>
  <c r="K2980" i="14"/>
  <c r="K2979" i="14"/>
  <c r="K2978" i="14"/>
  <c r="K2977" i="14"/>
  <c r="K2976" i="14"/>
  <c r="K2975" i="14"/>
  <c r="K2974" i="14"/>
  <c r="K2973" i="14"/>
  <c r="K2972" i="14"/>
  <c r="K2971" i="14"/>
  <c r="K2970" i="14"/>
  <c r="K2969" i="14"/>
  <c r="K2968" i="14"/>
  <c r="K2967" i="14"/>
  <c r="K2966" i="14"/>
  <c r="K2965" i="14"/>
  <c r="K2964" i="14"/>
  <c r="K2963" i="14"/>
  <c r="K2962" i="14"/>
  <c r="K2961" i="14"/>
  <c r="K2960" i="14"/>
  <c r="K2959" i="14"/>
  <c r="K2958" i="14"/>
  <c r="K2957" i="14"/>
  <c r="K2956" i="14"/>
  <c r="K2955" i="14"/>
  <c r="K2954" i="14"/>
  <c r="K2953" i="14"/>
  <c r="K2952" i="14"/>
  <c r="K2951" i="14"/>
  <c r="K2950" i="14"/>
  <c r="K2949" i="14"/>
  <c r="K2948" i="14"/>
  <c r="K2947" i="14"/>
  <c r="K2946" i="14"/>
  <c r="K2945" i="14"/>
  <c r="K2944" i="14"/>
  <c r="K2943" i="14"/>
  <c r="K2942" i="14"/>
  <c r="K2941" i="14"/>
  <c r="K2940" i="14"/>
  <c r="K2939" i="14"/>
  <c r="K2938" i="14"/>
  <c r="K2937" i="14"/>
  <c r="K2936" i="14"/>
  <c r="K2935" i="14"/>
  <c r="K2934" i="14"/>
  <c r="K2933" i="14"/>
  <c r="K2932" i="14"/>
  <c r="K2931" i="14"/>
  <c r="K2930" i="14"/>
  <c r="K2929" i="14"/>
  <c r="K2928" i="14"/>
  <c r="K2927" i="14"/>
  <c r="K2926" i="14"/>
  <c r="K2925" i="14"/>
  <c r="K2924" i="14"/>
  <c r="K2923" i="14"/>
  <c r="K2922" i="14"/>
  <c r="K2921" i="14"/>
  <c r="K2920" i="14"/>
  <c r="K2919" i="14"/>
  <c r="K2918" i="14"/>
  <c r="K2917" i="14"/>
  <c r="K2916" i="14"/>
  <c r="K2915" i="14"/>
  <c r="K2914" i="14"/>
  <c r="K2913" i="14"/>
  <c r="K2912" i="14"/>
  <c r="K2911" i="14"/>
  <c r="K2910" i="14"/>
  <c r="K2909" i="14"/>
  <c r="K2908" i="14"/>
  <c r="K2907" i="14"/>
  <c r="K2906" i="14"/>
  <c r="K2905" i="14"/>
  <c r="K2904" i="14"/>
  <c r="K2903" i="14"/>
  <c r="K2902" i="14"/>
  <c r="K2901" i="14"/>
  <c r="K2900" i="14"/>
  <c r="K2899" i="14"/>
  <c r="K2898" i="14"/>
  <c r="K2897" i="14"/>
  <c r="K2896" i="14"/>
  <c r="K2895" i="14"/>
  <c r="K2894" i="14"/>
  <c r="K2893" i="14"/>
  <c r="K2892" i="14"/>
  <c r="K2891" i="14"/>
  <c r="K2890" i="14"/>
  <c r="K2889" i="14"/>
  <c r="K2888" i="14"/>
  <c r="K2887" i="14"/>
  <c r="K2886" i="14"/>
  <c r="K2885" i="14"/>
  <c r="K2884" i="14"/>
  <c r="K2883" i="14"/>
  <c r="K2882" i="14"/>
  <c r="K2881" i="14"/>
  <c r="K2880" i="14"/>
  <c r="K2879" i="14"/>
  <c r="K2878" i="14"/>
  <c r="K2877" i="14"/>
  <c r="K2876" i="14"/>
  <c r="K2875" i="14"/>
  <c r="K2874" i="14"/>
  <c r="K2873" i="14"/>
  <c r="K2872" i="14"/>
  <c r="K2871" i="14"/>
  <c r="K2870" i="14"/>
  <c r="K2869" i="14"/>
  <c r="K2868" i="14"/>
  <c r="K2867" i="14"/>
  <c r="K2866" i="14"/>
  <c r="K2865" i="14"/>
  <c r="K2864" i="14"/>
  <c r="K2863" i="14"/>
  <c r="K2862" i="14"/>
  <c r="K2861" i="14"/>
  <c r="K2860" i="14"/>
  <c r="K2859" i="14"/>
  <c r="K2858" i="14"/>
  <c r="K2857" i="14"/>
  <c r="K2856" i="14"/>
  <c r="K2855" i="14"/>
  <c r="K2854" i="14"/>
  <c r="K2853" i="14"/>
  <c r="K2852" i="14"/>
  <c r="K2851" i="14"/>
  <c r="K2850" i="14"/>
  <c r="K2849" i="14"/>
  <c r="K2848" i="14"/>
  <c r="K2847" i="14"/>
  <c r="K2846" i="14"/>
  <c r="K2845" i="14"/>
  <c r="K2844" i="14"/>
  <c r="K2843" i="14"/>
  <c r="K2842" i="14"/>
  <c r="K2841" i="14"/>
  <c r="K2840" i="14"/>
  <c r="K2839" i="14"/>
  <c r="K2838" i="14"/>
  <c r="K2837" i="14"/>
  <c r="K2836" i="14"/>
  <c r="K2835" i="14"/>
  <c r="K2834" i="14"/>
  <c r="K2833" i="14"/>
  <c r="K2832" i="14"/>
  <c r="K2831" i="14"/>
  <c r="K2830" i="14"/>
  <c r="K2829" i="14"/>
  <c r="K2828" i="14"/>
  <c r="K2827" i="14"/>
  <c r="K2826" i="14"/>
  <c r="K2825" i="14"/>
  <c r="K2824" i="14"/>
  <c r="K2823" i="14"/>
  <c r="K2822" i="14"/>
  <c r="K2821" i="14"/>
  <c r="K2820" i="14"/>
  <c r="K2819" i="14"/>
  <c r="K2818" i="14"/>
  <c r="K2817" i="14"/>
  <c r="K2816" i="14"/>
  <c r="K2815" i="14"/>
  <c r="K2814" i="14"/>
  <c r="K2813" i="14"/>
  <c r="K2812" i="14"/>
  <c r="K2811" i="14"/>
  <c r="K2810" i="14"/>
  <c r="K2809" i="14"/>
  <c r="K2808" i="14"/>
  <c r="K2807" i="14"/>
  <c r="K2806" i="14"/>
  <c r="K2805" i="14"/>
  <c r="K2804" i="14"/>
  <c r="K2803" i="14"/>
  <c r="K2802" i="14"/>
  <c r="K2801" i="14"/>
  <c r="K2800" i="14"/>
  <c r="K2799" i="14"/>
  <c r="K2798" i="14"/>
  <c r="K2797" i="14"/>
  <c r="K2796" i="14"/>
  <c r="K2795" i="14"/>
  <c r="K2794" i="14"/>
  <c r="K2793" i="14"/>
  <c r="K2792" i="14"/>
  <c r="K2791" i="14"/>
  <c r="K2790" i="14"/>
  <c r="K2789" i="14"/>
  <c r="K2788" i="14"/>
  <c r="K2787" i="14"/>
  <c r="K2786" i="14"/>
  <c r="K2785" i="14"/>
  <c r="K2784" i="14"/>
  <c r="K2783" i="14"/>
  <c r="K2782" i="14"/>
  <c r="K2781" i="14"/>
  <c r="K2780" i="14"/>
  <c r="K2779" i="14"/>
  <c r="K2778" i="14"/>
  <c r="K2777" i="14"/>
  <c r="K2776" i="14"/>
  <c r="K2775" i="14"/>
  <c r="K2774" i="14"/>
  <c r="K2773" i="14"/>
  <c r="K2772" i="14"/>
  <c r="K2771" i="14"/>
  <c r="K2770" i="14"/>
  <c r="K2769" i="14"/>
  <c r="K2768" i="14"/>
  <c r="K2767" i="14"/>
  <c r="K2766" i="14"/>
  <c r="K2765" i="14"/>
  <c r="K2764" i="14"/>
  <c r="K2763" i="14"/>
  <c r="K2762" i="14"/>
  <c r="K2761" i="14"/>
  <c r="K2760" i="14"/>
  <c r="K2759" i="14"/>
  <c r="K2758" i="14"/>
  <c r="K2757" i="14"/>
  <c r="K2756" i="14"/>
  <c r="K2755" i="14"/>
  <c r="K2754" i="14"/>
  <c r="K2753" i="14"/>
  <c r="K2752" i="14"/>
  <c r="K2751" i="14"/>
  <c r="K2750" i="14"/>
  <c r="K2749" i="14"/>
  <c r="K2748" i="14"/>
  <c r="K2747" i="14"/>
  <c r="K2746" i="14"/>
  <c r="K2745" i="14"/>
  <c r="K2744" i="14"/>
  <c r="K2743" i="14"/>
  <c r="K2742" i="14"/>
  <c r="K2741" i="14"/>
  <c r="K2740" i="14"/>
  <c r="K2739" i="14"/>
  <c r="K2738" i="14"/>
  <c r="K2737" i="14"/>
  <c r="K2736" i="14"/>
  <c r="K2735" i="14"/>
  <c r="K2734" i="14"/>
  <c r="K2733" i="14"/>
  <c r="K2732" i="14"/>
  <c r="K2731" i="14"/>
  <c r="K2730" i="14"/>
  <c r="K2729" i="14"/>
  <c r="K2728" i="14"/>
  <c r="K2727" i="14"/>
  <c r="K2726" i="14"/>
  <c r="K2725" i="14"/>
  <c r="K2724" i="14"/>
  <c r="K2723" i="14"/>
  <c r="K2722" i="14"/>
  <c r="K2721" i="14"/>
  <c r="K2720" i="14"/>
  <c r="K2719" i="14"/>
  <c r="K2718" i="14"/>
  <c r="K2717" i="14"/>
  <c r="K2716" i="14"/>
  <c r="K2715" i="14"/>
  <c r="K2714" i="14"/>
  <c r="K2713" i="14"/>
  <c r="K2712" i="14"/>
  <c r="K2711" i="14"/>
  <c r="K2710" i="14"/>
  <c r="K2709" i="14"/>
  <c r="K2708" i="14"/>
  <c r="K2707" i="14"/>
  <c r="K2706" i="14"/>
  <c r="K2705" i="14"/>
  <c r="K2704" i="14"/>
  <c r="K2703" i="14"/>
  <c r="K2702" i="14"/>
  <c r="K2701" i="14"/>
  <c r="K2700" i="14"/>
  <c r="K2699" i="14"/>
  <c r="K2698" i="14"/>
  <c r="K2697" i="14"/>
  <c r="K2696" i="14"/>
  <c r="K2695" i="14"/>
  <c r="K2694" i="14"/>
  <c r="K2693" i="14"/>
  <c r="K2692" i="14"/>
  <c r="K2691" i="14"/>
  <c r="K2690" i="14"/>
  <c r="K2689" i="14"/>
  <c r="K2688" i="14"/>
  <c r="K2687" i="14"/>
  <c r="K2686" i="14"/>
  <c r="K2685" i="14"/>
  <c r="K2684" i="14"/>
  <c r="K2683" i="14"/>
  <c r="K2682" i="14"/>
  <c r="K2681" i="14"/>
  <c r="K2680" i="14"/>
  <c r="K2679" i="14"/>
  <c r="K2678" i="14"/>
  <c r="K2677" i="14"/>
  <c r="K2676" i="14"/>
  <c r="K2675" i="14"/>
  <c r="K2674" i="14"/>
  <c r="K2673" i="14"/>
  <c r="K2672" i="14"/>
  <c r="K2671" i="14"/>
  <c r="K2670" i="14"/>
  <c r="K2669" i="14"/>
  <c r="K2668" i="14"/>
  <c r="K2667" i="14"/>
  <c r="K2666" i="14"/>
  <c r="K2665" i="14"/>
  <c r="K2664" i="14"/>
  <c r="K2663" i="14"/>
  <c r="K2662" i="14"/>
  <c r="K2661" i="14"/>
  <c r="K2660" i="14"/>
  <c r="K2659" i="14"/>
  <c r="K2658" i="14"/>
  <c r="K2657" i="14"/>
  <c r="K2656" i="14"/>
  <c r="K2655" i="14"/>
  <c r="K2654" i="14"/>
  <c r="K2653" i="14"/>
  <c r="K2652" i="14"/>
  <c r="K2651" i="14"/>
  <c r="K2650" i="14"/>
  <c r="K2649" i="14"/>
  <c r="K2648" i="14"/>
  <c r="K2647" i="14"/>
  <c r="K2646" i="14"/>
  <c r="K2645" i="14"/>
  <c r="K2644" i="14"/>
  <c r="K2643" i="14"/>
  <c r="K2642" i="14"/>
  <c r="K2641" i="14"/>
  <c r="K2640" i="14"/>
  <c r="K2639" i="14"/>
  <c r="K2638" i="14"/>
  <c r="K2637" i="14"/>
  <c r="K2636" i="14"/>
  <c r="K2635" i="14"/>
  <c r="K2634" i="14"/>
  <c r="K2633" i="14"/>
  <c r="K2632" i="14"/>
  <c r="K2631" i="14"/>
  <c r="K2630" i="14"/>
  <c r="K2629" i="14"/>
  <c r="K2628" i="14"/>
  <c r="K2627" i="14"/>
  <c r="K2626" i="14"/>
  <c r="K2625" i="14"/>
  <c r="K2624" i="14"/>
  <c r="K2623" i="14"/>
  <c r="K2622" i="14"/>
  <c r="K2621" i="14"/>
  <c r="K2620" i="14"/>
  <c r="K2619" i="14"/>
  <c r="K2618" i="14"/>
  <c r="K2617" i="14"/>
  <c r="K2616" i="14"/>
  <c r="K2615" i="14"/>
  <c r="K2614" i="14"/>
  <c r="K2613" i="14"/>
  <c r="K2612" i="14"/>
  <c r="K2611" i="14"/>
  <c r="K2610" i="14"/>
  <c r="K2609" i="14"/>
  <c r="K2608" i="14"/>
  <c r="K2607" i="14"/>
  <c r="K2606" i="14"/>
  <c r="K2605" i="14"/>
  <c r="K2604" i="14"/>
  <c r="K2603" i="14"/>
  <c r="K2602" i="14"/>
  <c r="K2601" i="14"/>
  <c r="K2600" i="14"/>
  <c r="K2599" i="14"/>
  <c r="K2598" i="14"/>
  <c r="K2597" i="14"/>
  <c r="K2596" i="14"/>
  <c r="K2595" i="14"/>
  <c r="K2594" i="14"/>
  <c r="K2593" i="14"/>
  <c r="K2592" i="14"/>
  <c r="K2591" i="14"/>
  <c r="K2590" i="14"/>
  <c r="K2589" i="14"/>
  <c r="K2588" i="14"/>
  <c r="K2587" i="14"/>
  <c r="K2586" i="14"/>
  <c r="K2585" i="14"/>
  <c r="K2584" i="14"/>
  <c r="K2583" i="14"/>
  <c r="K2582" i="14"/>
  <c r="K2581" i="14"/>
  <c r="K2580" i="14"/>
  <c r="K2579" i="14"/>
  <c r="K2578" i="14"/>
  <c r="K2577" i="14"/>
  <c r="K2576" i="14"/>
  <c r="K2575" i="14"/>
  <c r="K2574" i="14"/>
  <c r="K2573" i="14"/>
  <c r="K2572" i="14"/>
  <c r="K2571" i="14"/>
  <c r="K2570" i="14"/>
  <c r="K2569" i="14"/>
  <c r="K2568" i="14"/>
  <c r="K2567" i="14"/>
  <c r="K2566" i="14"/>
  <c r="K2565" i="14"/>
  <c r="K2564" i="14"/>
  <c r="K2563" i="14"/>
  <c r="K2562" i="14"/>
  <c r="K2561" i="14"/>
  <c r="K2560" i="14"/>
  <c r="K2559" i="14"/>
  <c r="K2558" i="14"/>
  <c r="K2557" i="14"/>
  <c r="K2556" i="14"/>
  <c r="K2555" i="14"/>
  <c r="K2554" i="14"/>
  <c r="K2553" i="14"/>
  <c r="K2552" i="14"/>
  <c r="K2551" i="14"/>
  <c r="K2550" i="14"/>
  <c r="K2549" i="14"/>
  <c r="K2548" i="14"/>
  <c r="K2547" i="14"/>
  <c r="K2546" i="14"/>
  <c r="K2545" i="14"/>
  <c r="K2544" i="14"/>
  <c r="K2543" i="14"/>
  <c r="K2542" i="14"/>
  <c r="K2541" i="14"/>
  <c r="K2540" i="14"/>
  <c r="K2539" i="14"/>
  <c r="K2538" i="14"/>
  <c r="K2537" i="14"/>
  <c r="K2536" i="14"/>
  <c r="K2535" i="14"/>
  <c r="K2534" i="14"/>
  <c r="K2533" i="14"/>
  <c r="K2532" i="14"/>
  <c r="K2531" i="14"/>
  <c r="K2530" i="14"/>
  <c r="K2529" i="14"/>
  <c r="K2528" i="14"/>
  <c r="K2527" i="14"/>
  <c r="K2526" i="14"/>
  <c r="K2525" i="14"/>
  <c r="K2524" i="14"/>
  <c r="K2523" i="14"/>
  <c r="K2522" i="14"/>
  <c r="K2521" i="14"/>
  <c r="K2520" i="14"/>
  <c r="K2519" i="14"/>
  <c r="K2518" i="14"/>
  <c r="K2517" i="14"/>
  <c r="K2516" i="14"/>
  <c r="K2515" i="14"/>
  <c r="K2514" i="14"/>
  <c r="K2513" i="14"/>
  <c r="K2512" i="14"/>
  <c r="K2511" i="14"/>
  <c r="K2510" i="14"/>
  <c r="K2509" i="14"/>
  <c r="K2508" i="14"/>
  <c r="K2507" i="14"/>
  <c r="K2506" i="14"/>
  <c r="K2505" i="14"/>
  <c r="K2504" i="14"/>
  <c r="K2503" i="14"/>
  <c r="K2502" i="14"/>
  <c r="K2501" i="14"/>
  <c r="K2500" i="14"/>
  <c r="K2499" i="14"/>
  <c r="K2498" i="14"/>
  <c r="K2497" i="14"/>
  <c r="K2496" i="14"/>
  <c r="K2495" i="14"/>
  <c r="K2494" i="14"/>
  <c r="K2493" i="14"/>
  <c r="K2492" i="14"/>
  <c r="K2491" i="14"/>
  <c r="K2490" i="14"/>
  <c r="K2489" i="14"/>
  <c r="K2488" i="14"/>
  <c r="K2487" i="14"/>
  <c r="K2486" i="14"/>
  <c r="K2485" i="14"/>
  <c r="K2484" i="14"/>
  <c r="K2483" i="14"/>
  <c r="K2482" i="14"/>
  <c r="K2481" i="14"/>
  <c r="K2480" i="14"/>
  <c r="K2479" i="14"/>
  <c r="K2478" i="14"/>
  <c r="K2477" i="14"/>
  <c r="K2476" i="14"/>
  <c r="K2475" i="14"/>
  <c r="K2474" i="14"/>
  <c r="K2473" i="14"/>
  <c r="K2472" i="14"/>
  <c r="K2471" i="14"/>
  <c r="K2470" i="14"/>
  <c r="K2469" i="14"/>
  <c r="K2468" i="14"/>
  <c r="K2467" i="14"/>
  <c r="K2466" i="14"/>
  <c r="K2465" i="14"/>
  <c r="K2464" i="14"/>
  <c r="K2463" i="14"/>
  <c r="K2462" i="14"/>
  <c r="K2461" i="14"/>
  <c r="K2460" i="14"/>
  <c r="K2459" i="14"/>
  <c r="K2458" i="14"/>
  <c r="K2457" i="14"/>
  <c r="K2456" i="14"/>
  <c r="K2455" i="14"/>
  <c r="K2454" i="14"/>
  <c r="K2453" i="14"/>
  <c r="K2452" i="14"/>
  <c r="K2451" i="14"/>
  <c r="K2450" i="14"/>
  <c r="K2449" i="14"/>
  <c r="K2448" i="14"/>
  <c r="K2447" i="14"/>
  <c r="K2446" i="14"/>
  <c r="K2445" i="14"/>
  <c r="K2444" i="14"/>
  <c r="K2443" i="14"/>
  <c r="K2442" i="14"/>
  <c r="K2441" i="14"/>
  <c r="K2440" i="14"/>
  <c r="K2439" i="14"/>
  <c r="K2438" i="14"/>
  <c r="K2437" i="14"/>
  <c r="K2436" i="14"/>
  <c r="K2435" i="14"/>
  <c r="K2434" i="14"/>
  <c r="K2433" i="14"/>
  <c r="K2432" i="14"/>
  <c r="K2431" i="14"/>
  <c r="K2430" i="14"/>
  <c r="K2429" i="14"/>
  <c r="K2428" i="14"/>
  <c r="K2427" i="14"/>
  <c r="K2426" i="14"/>
  <c r="K2425" i="14"/>
  <c r="K2424" i="14"/>
  <c r="K2423" i="14"/>
  <c r="K2422" i="14"/>
  <c r="K2421" i="14"/>
  <c r="K2420" i="14"/>
  <c r="K2419" i="14"/>
  <c r="K2418" i="14"/>
  <c r="K2417" i="14"/>
  <c r="K2416" i="14"/>
  <c r="K2415" i="14"/>
  <c r="K2414" i="14"/>
  <c r="K2413" i="14"/>
  <c r="K2412" i="14"/>
  <c r="K2411" i="14"/>
  <c r="K2410" i="14"/>
  <c r="K2409" i="14"/>
  <c r="K2408" i="14"/>
  <c r="K2407" i="14"/>
  <c r="K2406" i="14"/>
  <c r="K2405" i="14"/>
  <c r="K2404" i="14"/>
  <c r="K2403" i="14"/>
  <c r="K2402" i="14"/>
  <c r="K2401" i="14"/>
  <c r="K2400" i="14"/>
  <c r="K2399" i="14"/>
  <c r="K2398" i="14"/>
  <c r="K2397" i="14"/>
  <c r="K2396" i="14"/>
  <c r="K2395" i="14"/>
  <c r="K2394" i="14"/>
  <c r="K2393" i="14"/>
  <c r="K2392" i="14"/>
  <c r="K2391" i="14"/>
  <c r="K2390" i="14"/>
  <c r="K2389" i="14"/>
  <c r="K2388" i="14"/>
  <c r="K2387" i="14"/>
  <c r="K2386" i="14"/>
  <c r="K2385" i="14"/>
  <c r="K2384" i="14"/>
  <c r="K2383" i="14"/>
  <c r="K2382" i="14"/>
  <c r="K2381" i="14"/>
  <c r="K2380" i="14"/>
  <c r="K2379" i="14"/>
  <c r="K2378" i="14"/>
  <c r="K2377" i="14"/>
  <c r="K2376" i="14"/>
  <c r="K2375" i="14"/>
  <c r="K2374" i="14"/>
  <c r="K2373" i="14"/>
  <c r="K2372" i="14"/>
  <c r="K2371" i="14"/>
  <c r="K2370" i="14"/>
  <c r="K2369" i="14"/>
  <c r="K2368" i="14"/>
  <c r="K2367" i="14"/>
  <c r="K2366" i="14"/>
  <c r="K2365" i="14"/>
  <c r="K2364" i="14"/>
  <c r="K2363" i="14"/>
  <c r="K2362" i="14"/>
  <c r="K2361" i="14"/>
  <c r="K2360" i="14"/>
  <c r="K2359" i="14"/>
  <c r="K2358" i="14"/>
  <c r="K2357" i="14"/>
  <c r="K2356" i="14"/>
  <c r="K2355" i="14"/>
  <c r="K2354" i="14"/>
  <c r="K2353" i="14"/>
  <c r="K2352" i="14"/>
  <c r="K2351" i="14"/>
  <c r="K2350" i="14"/>
  <c r="K2349" i="14"/>
  <c r="K2348" i="14"/>
  <c r="K2347" i="14"/>
  <c r="K2346" i="14"/>
  <c r="K2345" i="14"/>
  <c r="K2344" i="14"/>
  <c r="K2343" i="14"/>
  <c r="K2342" i="14"/>
  <c r="K2341" i="14"/>
  <c r="K2340" i="14"/>
  <c r="K2339" i="14"/>
  <c r="K2338" i="14"/>
  <c r="K2337" i="14"/>
  <c r="K2336" i="14"/>
  <c r="K2335" i="14"/>
  <c r="K2334" i="14"/>
  <c r="K2333" i="14"/>
  <c r="K2332" i="14"/>
  <c r="K2331" i="14"/>
  <c r="K2330" i="14"/>
  <c r="K2329" i="14"/>
  <c r="K2328" i="14"/>
  <c r="K2327" i="14"/>
  <c r="K2326" i="14"/>
  <c r="K2325" i="14"/>
  <c r="K2324" i="14"/>
  <c r="K2323" i="14"/>
  <c r="K2322" i="14"/>
  <c r="K2321" i="14"/>
  <c r="K2320" i="14"/>
  <c r="K2319" i="14"/>
  <c r="K2318" i="14"/>
  <c r="K2317" i="14"/>
  <c r="K2316" i="14"/>
  <c r="K2315" i="14"/>
  <c r="K2314" i="14"/>
  <c r="K2313" i="14"/>
  <c r="K2312" i="14"/>
  <c r="K2311" i="14"/>
  <c r="K2310" i="14"/>
  <c r="K2309" i="14"/>
  <c r="K2308" i="14"/>
  <c r="K2307" i="14"/>
  <c r="K2306" i="14"/>
  <c r="K2305" i="14"/>
  <c r="K2304" i="14"/>
  <c r="K2303" i="14"/>
  <c r="K2302" i="14"/>
  <c r="K2301" i="14"/>
  <c r="K2300" i="14"/>
  <c r="K2299" i="14"/>
  <c r="K2298" i="14"/>
  <c r="K2297" i="14"/>
  <c r="K2296" i="14"/>
  <c r="K2295" i="14"/>
  <c r="K2294" i="14"/>
  <c r="K2293" i="14"/>
  <c r="K2292" i="14"/>
  <c r="K2291" i="14"/>
  <c r="K2290" i="14"/>
  <c r="K2289" i="14"/>
  <c r="K2288" i="14"/>
  <c r="K2287" i="14"/>
  <c r="K2286" i="14"/>
  <c r="K2285" i="14"/>
  <c r="K2284" i="14"/>
  <c r="K2283" i="14"/>
  <c r="K2282" i="14"/>
  <c r="K2281" i="14"/>
  <c r="K2280" i="14"/>
  <c r="K2279" i="14"/>
  <c r="K2278" i="14"/>
  <c r="K2277" i="14"/>
  <c r="K2276" i="14"/>
  <c r="K2275" i="14"/>
  <c r="K2274" i="14"/>
  <c r="K2273" i="14"/>
  <c r="K2272" i="14"/>
  <c r="K2271" i="14"/>
  <c r="K2270" i="14"/>
  <c r="K2269" i="14"/>
  <c r="K2268" i="14"/>
  <c r="K2267" i="14"/>
  <c r="K2266" i="14"/>
  <c r="K2265" i="14"/>
  <c r="K2264" i="14"/>
  <c r="K2263" i="14"/>
  <c r="K2262" i="14"/>
  <c r="K2261" i="14"/>
  <c r="K2260" i="14"/>
  <c r="K2259" i="14"/>
  <c r="K2258" i="14"/>
  <c r="K2257" i="14"/>
  <c r="K2256" i="14"/>
  <c r="K2255" i="14"/>
  <c r="K2254" i="14"/>
  <c r="K2253" i="14"/>
  <c r="K2252" i="14"/>
  <c r="K2251" i="14"/>
  <c r="K2250" i="14"/>
  <c r="K2249" i="14"/>
  <c r="K2248" i="14"/>
  <c r="K2247" i="14"/>
  <c r="K2246" i="14"/>
  <c r="K2245" i="14"/>
  <c r="K2244" i="14"/>
  <c r="K2243" i="14"/>
  <c r="K2242" i="14"/>
  <c r="K2241" i="14"/>
  <c r="K2240" i="14"/>
  <c r="K2239" i="14"/>
  <c r="K2238" i="14"/>
  <c r="K2237" i="14"/>
  <c r="K2236" i="14"/>
  <c r="K2235" i="14"/>
  <c r="K2234" i="14"/>
  <c r="K2233" i="14"/>
  <c r="K2232" i="14"/>
  <c r="K2231" i="14"/>
  <c r="K2230" i="14"/>
  <c r="K2229" i="14"/>
  <c r="K2228" i="14"/>
  <c r="K2227" i="14"/>
  <c r="K2226" i="14"/>
  <c r="K2225" i="14"/>
  <c r="K2224" i="14"/>
  <c r="K2223" i="14"/>
  <c r="K2222" i="14"/>
  <c r="K2221" i="14"/>
  <c r="K2220" i="14"/>
  <c r="K2219" i="14"/>
  <c r="K2218" i="14"/>
  <c r="K2217" i="14"/>
  <c r="K2216" i="14"/>
  <c r="K2215" i="14"/>
  <c r="K2214" i="14"/>
  <c r="K2213" i="14"/>
  <c r="K2212" i="14"/>
  <c r="K2211" i="14"/>
  <c r="K2210" i="14"/>
  <c r="K2209" i="14"/>
  <c r="K2208" i="14"/>
  <c r="K2207" i="14"/>
  <c r="K2206" i="14"/>
  <c r="K2205" i="14"/>
  <c r="K2204" i="14"/>
  <c r="K2203" i="14"/>
  <c r="K2202" i="14"/>
  <c r="K2201" i="14"/>
  <c r="K2200" i="14"/>
  <c r="K2199" i="14"/>
  <c r="K2198" i="14"/>
  <c r="K2197" i="14"/>
  <c r="K2196" i="14"/>
  <c r="K2195" i="14"/>
  <c r="K2194" i="14"/>
  <c r="K2193" i="14"/>
  <c r="K2192" i="14"/>
  <c r="K2191" i="14"/>
  <c r="K2190" i="14"/>
  <c r="K2189" i="14"/>
  <c r="K2188" i="14"/>
  <c r="K2187" i="14"/>
  <c r="K2186" i="14"/>
  <c r="K2185" i="14"/>
  <c r="K2184" i="14"/>
  <c r="K2183" i="14"/>
  <c r="K2182" i="14"/>
  <c r="K2181" i="14"/>
  <c r="K2180" i="14"/>
  <c r="K2179" i="14"/>
  <c r="K2178" i="14"/>
  <c r="K2177" i="14"/>
  <c r="K2176" i="14"/>
  <c r="K2175" i="14"/>
  <c r="K2174" i="14"/>
  <c r="K2173" i="14"/>
  <c r="K2172" i="14"/>
  <c r="K2171" i="14"/>
  <c r="K2170" i="14"/>
  <c r="K2169" i="14"/>
  <c r="K2168" i="14"/>
  <c r="K2167" i="14"/>
  <c r="K2166" i="14"/>
  <c r="K2165" i="14"/>
  <c r="K2164" i="14"/>
  <c r="K2163" i="14"/>
  <c r="K2162" i="14"/>
  <c r="K2161" i="14"/>
  <c r="K2160" i="14"/>
  <c r="K2159" i="14"/>
  <c r="K2158" i="14"/>
  <c r="K2157" i="14"/>
  <c r="K2156" i="14"/>
  <c r="K2155" i="14"/>
  <c r="K2154" i="14"/>
  <c r="K2153" i="14"/>
  <c r="K2152" i="14"/>
  <c r="K2151" i="14"/>
  <c r="K2150" i="14"/>
  <c r="K2149" i="14"/>
  <c r="K2148" i="14"/>
  <c r="K2147" i="14"/>
  <c r="K2146" i="14"/>
  <c r="K2145" i="14"/>
  <c r="K2144" i="14"/>
  <c r="K2143" i="14"/>
  <c r="K2142" i="14"/>
  <c r="K2141" i="14"/>
  <c r="K2140" i="14"/>
  <c r="K2139" i="14"/>
  <c r="K2138" i="14"/>
  <c r="K2137" i="14"/>
  <c r="K2136" i="14"/>
  <c r="K2135" i="14"/>
  <c r="K2134" i="14"/>
  <c r="K2133" i="14"/>
  <c r="K2132" i="14"/>
  <c r="K2131" i="14"/>
  <c r="K2130" i="14"/>
  <c r="K2129" i="14"/>
  <c r="K2128" i="14"/>
  <c r="K2127" i="14"/>
  <c r="K2126" i="14"/>
  <c r="K2125" i="14"/>
  <c r="K2124" i="14"/>
  <c r="K2123" i="14"/>
  <c r="K2122" i="14"/>
  <c r="K2121" i="14"/>
  <c r="K2120" i="14"/>
  <c r="K2119" i="14"/>
  <c r="K2118" i="14"/>
  <c r="K2117" i="14"/>
  <c r="K2116" i="14"/>
  <c r="K2115" i="14"/>
  <c r="K2114" i="14"/>
  <c r="K2113" i="14"/>
  <c r="K2112" i="14"/>
  <c r="K2111" i="14"/>
  <c r="K2110" i="14"/>
  <c r="K2109" i="14"/>
  <c r="K2108" i="14"/>
  <c r="K2107" i="14"/>
  <c r="K2106" i="14"/>
  <c r="K2105" i="14"/>
  <c r="K2104" i="14"/>
  <c r="K2103" i="14"/>
  <c r="K2102" i="14"/>
  <c r="K2101" i="14"/>
  <c r="K2100" i="14"/>
  <c r="K2099" i="14"/>
  <c r="K2098" i="14"/>
  <c r="K2097" i="14"/>
  <c r="K2096" i="14"/>
  <c r="K2095" i="14"/>
  <c r="K2094" i="14"/>
  <c r="K2093" i="14"/>
  <c r="K2092" i="14"/>
  <c r="K2091" i="14"/>
  <c r="K2090" i="14"/>
  <c r="K2089" i="14"/>
  <c r="K2088" i="14"/>
  <c r="K2087" i="14"/>
  <c r="K2086" i="14"/>
  <c r="K2085" i="14"/>
  <c r="K2084" i="14"/>
  <c r="K2083" i="14"/>
  <c r="K2082" i="14"/>
  <c r="K2081" i="14"/>
  <c r="K2080" i="14"/>
  <c r="K2079" i="14"/>
  <c r="K2078" i="14"/>
  <c r="K2077" i="14"/>
  <c r="K2076" i="14"/>
  <c r="K2075" i="14"/>
  <c r="K2074" i="14"/>
  <c r="K2073" i="14"/>
  <c r="K2072" i="14"/>
  <c r="K2071" i="14"/>
  <c r="K2070" i="14"/>
  <c r="K2069" i="14"/>
  <c r="K2068" i="14"/>
  <c r="K2067" i="14"/>
  <c r="K2066" i="14"/>
  <c r="K2065" i="14"/>
  <c r="K2064" i="14"/>
  <c r="K2063" i="14"/>
  <c r="K2062" i="14"/>
  <c r="K2061" i="14"/>
  <c r="K2060" i="14"/>
  <c r="K2059" i="14"/>
  <c r="K2058" i="14"/>
  <c r="K2057" i="14"/>
  <c r="K2056" i="14"/>
  <c r="K2055" i="14"/>
  <c r="K2054" i="14"/>
  <c r="K2053" i="14"/>
  <c r="K2052" i="14"/>
  <c r="K2051" i="14"/>
  <c r="K2050" i="14"/>
  <c r="K2049" i="14"/>
  <c r="K2048" i="14"/>
  <c r="K2047" i="14"/>
  <c r="K2046" i="14"/>
  <c r="K2045" i="14"/>
  <c r="K2044" i="14"/>
  <c r="K2043" i="14"/>
  <c r="K2042" i="14"/>
  <c r="K2041" i="14"/>
  <c r="K2040" i="14"/>
  <c r="K2039" i="14"/>
  <c r="K2038" i="14"/>
  <c r="K2037" i="14"/>
  <c r="K2036" i="14"/>
  <c r="K2035" i="14"/>
  <c r="K2034" i="14"/>
  <c r="K2033" i="14"/>
  <c r="K2032" i="14"/>
  <c r="K2031" i="14"/>
  <c r="K2030" i="14"/>
  <c r="K2029" i="14"/>
  <c r="K2028" i="14"/>
  <c r="K2027" i="14"/>
  <c r="K2026" i="14"/>
  <c r="K2025" i="14"/>
  <c r="K2024" i="14"/>
  <c r="K2023" i="14"/>
  <c r="K2022" i="14"/>
  <c r="K2021" i="14"/>
  <c r="K2020" i="14"/>
  <c r="K2019" i="14"/>
  <c r="K2018" i="14"/>
  <c r="K2017" i="14"/>
  <c r="K2016" i="14"/>
  <c r="K2015" i="14"/>
  <c r="K2014" i="14"/>
  <c r="K2013" i="14"/>
  <c r="K2012" i="14"/>
  <c r="K2011" i="14"/>
  <c r="K2010" i="14"/>
  <c r="K2009" i="14"/>
  <c r="K2008" i="14"/>
  <c r="K2007" i="14"/>
  <c r="K2006" i="14"/>
  <c r="K2005" i="14"/>
  <c r="K2004" i="14"/>
  <c r="K2003" i="14"/>
  <c r="K2002" i="14"/>
  <c r="K2001" i="14"/>
  <c r="K2000" i="14"/>
  <c r="K1999" i="14"/>
  <c r="K1998" i="14"/>
  <c r="K1997" i="14"/>
  <c r="K1996" i="14"/>
  <c r="K1995" i="14"/>
  <c r="K1994" i="14"/>
  <c r="K1993" i="14"/>
  <c r="K1992" i="14"/>
  <c r="K1991" i="14"/>
  <c r="K1990" i="14"/>
  <c r="K1989" i="14"/>
  <c r="K1988" i="14"/>
  <c r="K1987" i="14"/>
  <c r="K1986" i="14"/>
  <c r="K1985" i="14"/>
  <c r="K1984" i="14"/>
  <c r="K1983" i="14"/>
  <c r="K1982" i="14"/>
  <c r="K1981" i="14"/>
  <c r="K1980" i="14"/>
  <c r="K1979" i="14"/>
  <c r="K1978" i="14"/>
  <c r="K1977" i="14"/>
  <c r="K1976" i="14"/>
  <c r="K1975" i="14"/>
  <c r="K1974" i="14"/>
  <c r="K1973" i="14"/>
  <c r="K1972" i="14"/>
  <c r="K1971" i="14"/>
  <c r="K1970" i="14"/>
  <c r="K1969" i="14"/>
  <c r="K1968" i="14"/>
  <c r="K1967" i="14"/>
  <c r="K1966" i="14"/>
  <c r="K1965" i="14"/>
  <c r="K1964" i="14"/>
  <c r="K1963" i="14"/>
  <c r="K1962" i="14"/>
  <c r="K1961" i="14"/>
  <c r="K1960" i="14"/>
  <c r="K1959" i="14"/>
  <c r="K1958" i="14"/>
  <c r="K1957" i="14"/>
  <c r="K1956" i="14"/>
  <c r="K1955" i="14"/>
  <c r="K1954" i="14"/>
  <c r="K1953" i="14"/>
  <c r="K1952" i="14"/>
  <c r="K1951" i="14"/>
  <c r="K1950" i="14"/>
  <c r="K1949" i="14"/>
  <c r="K1948" i="14"/>
  <c r="K1947" i="14"/>
  <c r="K1946" i="14"/>
  <c r="K1945" i="14"/>
  <c r="K1944" i="14"/>
  <c r="K1943" i="14"/>
  <c r="K1942" i="14"/>
  <c r="K1941" i="14"/>
  <c r="K1940" i="14"/>
  <c r="K1939" i="14"/>
  <c r="K1938" i="14"/>
  <c r="K1937" i="14"/>
  <c r="K1936" i="14"/>
  <c r="K1935" i="14"/>
  <c r="K1934" i="14"/>
  <c r="K1933" i="14"/>
  <c r="K1932" i="14"/>
  <c r="K1931" i="14"/>
  <c r="K1930" i="14"/>
  <c r="K1929" i="14"/>
  <c r="K1928" i="14"/>
  <c r="K1927" i="14"/>
  <c r="K1926" i="14"/>
  <c r="K1925" i="14"/>
  <c r="K1924" i="14"/>
  <c r="K1923" i="14"/>
  <c r="K1922" i="14"/>
  <c r="K1921" i="14"/>
  <c r="K1920" i="14"/>
  <c r="K1919" i="14"/>
  <c r="K1918" i="14"/>
  <c r="K1917" i="14"/>
  <c r="K1916" i="14"/>
  <c r="K1915" i="14"/>
  <c r="K1914" i="14"/>
  <c r="K1913" i="14"/>
  <c r="K1912" i="14"/>
  <c r="K1911" i="14"/>
  <c r="K1910" i="14"/>
  <c r="K1909" i="14"/>
  <c r="K1908" i="14"/>
  <c r="K1907" i="14"/>
  <c r="K1906" i="14"/>
  <c r="K1905" i="14"/>
  <c r="K1904" i="14"/>
  <c r="K1903" i="14"/>
  <c r="K1902" i="14"/>
  <c r="K1901" i="14"/>
  <c r="K1900" i="14"/>
  <c r="K1899" i="14"/>
  <c r="K1898" i="14"/>
  <c r="K1897" i="14"/>
  <c r="K1896" i="14"/>
  <c r="K1895" i="14"/>
  <c r="K1894" i="14"/>
  <c r="K1893" i="14"/>
  <c r="K1892" i="14"/>
  <c r="K1891" i="14"/>
  <c r="K1890" i="14"/>
  <c r="K1889" i="14"/>
  <c r="K1888" i="14"/>
  <c r="K1887" i="14"/>
  <c r="K1886" i="14"/>
  <c r="K1885" i="14"/>
  <c r="K1884" i="14"/>
  <c r="K1883" i="14"/>
  <c r="K1882" i="14"/>
  <c r="K1881" i="14"/>
  <c r="K1880" i="14"/>
  <c r="K1879" i="14"/>
  <c r="K1878" i="14"/>
  <c r="K1877" i="14"/>
  <c r="K1876" i="14"/>
  <c r="K1875" i="14"/>
  <c r="K1874" i="14"/>
  <c r="K1873" i="14"/>
  <c r="K1872" i="14"/>
  <c r="K1871" i="14"/>
  <c r="K1870" i="14"/>
  <c r="K1869" i="14"/>
  <c r="K1868" i="14"/>
  <c r="K1867" i="14"/>
  <c r="K1866" i="14"/>
  <c r="K1865" i="14"/>
  <c r="K1864" i="14"/>
  <c r="K1863" i="14"/>
  <c r="K1862" i="14"/>
  <c r="K1861" i="14"/>
  <c r="K1860" i="14"/>
  <c r="K1859" i="14"/>
  <c r="K1858" i="14"/>
  <c r="K1857" i="14"/>
  <c r="K1856" i="14"/>
  <c r="K1855" i="14"/>
  <c r="K1854" i="14"/>
  <c r="K1853" i="14"/>
  <c r="K1852" i="14"/>
  <c r="K1851" i="14"/>
  <c r="K1850" i="14"/>
  <c r="K1849" i="14"/>
  <c r="K1848" i="14"/>
  <c r="K1847" i="14"/>
  <c r="K1846" i="14"/>
  <c r="K1845" i="14"/>
  <c r="K1844" i="14"/>
  <c r="K1843" i="14"/>
  <c r="K1842" i="14"/>
  <c r="K1841" i="14"/>
  <c r="K1840" i="14"/>
  <c r="K1839" i="14"/>
  <c r="K1838" i="14"/>
  <c r="K1837" i="14"/>
  <c r="K1836" i="14"/>
  <c r="K1835" i="14"/>
  <c r="K1834" i="14"/>
  <c r="K1833" i="14"/>
  <c r="K1832" i="14"/>
  <c r="K1831" i="14"/>
  <c r="K1830" i="14"/>
  <c r="K1829" i="14"/>
  <c r="K1828" i="14"/>
  <c r="K1827" i="14"/>
  <c r="K1826" i="14"/>
  <c r="K1825" i="14"/>
  <c r="K1824" i="14"/>
  <c r="K1823" i="14"/>
  <c r="K1822" i="14"/>
  <c r="K1821" i="14"/>
  <c r="K1820" i="14"/>
  <c r="K1819" i="14"/>
  <c r="K1818" i="14"/>
  <c r="K1817" i="14"/>
  <c r="K1816" i="14"/>
  <c r="K1815" i="14"/>
  <c r="K1814" i="14"/>
  <c r="K1813" i="14"/>
  <c r="K1812" i="14"/>
  <c r="K1811" i="14"/>
  <c r="K1810" i="14"/>
  <c r="K1809" i="14"/>
  <c r="K1808" i="14"/>
  <c r="K1807" i="14"/>
  <c r="K1806" i="14"/>
  <c r="K1805" i="14"/>
  <c r="K1804" i="14"/>
  <c r="K1803" i="14"/>
  <c r="K1802" i="14"/>
  <c r="K1801" i="14"/>
  <c r="K1800" i="14"/>
  <c r="K1799" i="14"/>
  <c r="K1798" i="14"/>
  <c r="K1797" i="14"/>
  <c r="K1796" i="14"/>
  <c r="K1795" i="14"/>
  <c r="K1794" i="14"/>
  <c r="K1793" i="14"/>
  <c r="K1792" i="14"/>
  <c r="K1791" i="14"/>
  <c r="K1790" i="14"/>
  <c r="K1789" i="14"/>
  <c r="K1788" i="14"/>
  <c r="K1787" i="14"/>
  <c r="K1786" i="14"/>
  <c r="K1785" i="14"/>
  <c r="K1784" i="14"/>
  <c r="K1783" i="14"/>
  <c r="K1782" i="14"/>
  <c r="K1781" i="14"/>
  <c r="K1780" i="14"/>
  <c r="K1779" i="14"/>
  <c r="K1778" i="14"/>
  <c r="K1777" i="14"/>
  <c r="K1776" i="14"/>
  <c r="K1775" i="14"/>
  <c r="K1774" i="14"/>
  <c r="K1773" i="14"/>
  <c r="K1772" i="14"/>
  <c r="K1771" i="14"/>
  <c r="K1770" i="14"/>
  <c r="K1769" i="14"/>
  <c r="K1768" i="14"/>
  <c r="K1767" i="14"/>
  <c r="K1766" i="14"/>
  <c r="K1765" i="14"/>
  <c r="K1764" i="14"/>
  <c r="K1763" i="14"/>
  <c r="K1762" i="14"/>
  <c r="K1761" i="14"/>
  <c r="K1760" i="14"/>
  <c r="K1759" i="14"/>
  <c r="K1758" i="14"/>
  <c r="K1757" i="14"/>
  <c r="K1756" i="14"/>
  <c r="K1755" i="14"/>
  <c r="K1754" i="14"/>
  <c r="K1753" i="14"/>
  <c r="K1752" i="14"/>
  <c r="K1751" i="14"/>
  <c r="K1750" i="14"/>
  <c r="K1749" i="14"/>
  <c r="K1748" i="14"/>
  <c r="K1747" i="14"/>
  <c r="K1746" i="14"/>
  <c r="K1745" i="14"/>
  <c r="K1744" i="14"/>
  <c r="K1743" i="14"/>
  <c r="K1742" i="14"/>
  <c r="K1741" i="14"/>
  <c r="K1740" i="14"/>
  <c r="K1739" i="14"/>
  <c r="K1738" i="14"/>
  <c r="K1737" i="14"/>
  <c r="K1736" i="14"/>
  <c r="K1735" i="14"/>
  <c r="K1734" i="14"/>
  <c r="K1733" i="14"/>
  <c r="K1732" i="14"/>
  <c r="K1731" i="14"/>
  <c r="K1730" i="14"/>
  <c r="K1729" i="14"/>
  <c r="K1728" i="14"/>
  <c r="K1727" i="14"/>
  <c r="K1726" i="14"/>
  <c r="K1725" i="14"/>
  <c r="K1724" i="14"/>
  <c r="K1723" i="14"/>
  <c r="K1722" i="14"/>
  <c r="K1721" i="14"/>
  <c r="K1720" i="14"/>
  <c r="K1719" i="14"/>
  <c r="K1718" i="14"/>
  <c r="K1717" i="14"/>
  <c r="K1716" i="14"/>
  <c r="K1715" i="14"/>
  <c r="K1714" i="14"/>
  <c r="K1713" i="14"/>
  <c r="K1712" i="14"/>
  <c r="K1711" i="14"/>
  <c r="K1710" i="14"/>
  <c r="K1709" i="14"/>
  <c r="K1708" i="14"/>
  <c r="K1707" i="14"/>
  <c r="K1706" i="14"/>
  <c r="K1705" i="14"/>
  <c r="K1704" i="14"/>
  <c r="K1703" i="14"/>
  <c r="K1702" i="14"/>
  <c r="K1701" i="14"/>
  <c r="K1700" i="14"/>
  <c r="K1699" i="14"/>
  <c r="K1698" i="14"/>
  <c r="K1697" i="14"/>
  <c r="K1696" i="14"/>
  <c r="K1695" i="14"/>
  <c r="K1694" i="14"/>
  <c r="K1693" i="14"/>
  <c r="K1692" i="14"/>
  <c r="K1691" i="14"/>
  <c r="K1690" i="14"/>
  <c r="K1689" i="14"/>
  <c r="K1688" i="14"/>
  <c r="K1687" i="14"/>
  <c r="K1686" i="14"/>
  <c r="K1685" i="14"/>
  <c r="K1684" i="14"/>
  <c r="K1683" i="14"/>
  <c r="K1682" i="14"/>
  <c r="K1681" i="14"/>
  <c r="K1680" i="14"/>
  <c r="K1679" i="14"/>
  <c r="K1678" i="14"/>
  <c r="K1677" i="14"/>
  <c r="K1676" i="14"/>
  <c r="K1675" i="14"/>
  <c r="K1674" i="14"/>
  <c r="K1673" i="14"/>
  <c r="K1672" i="14"/>
  <c r="K1671" i="14"/>
  <c r="K1670" i="14"/>
  <c r="K1669" i="14"/>
  <c r="K1668" i="14"/>
  <c r="K1667" i="14"/>
  <c r="K1666" i="14"/>
  <c r="K1665" i="14"/>
  <c r="K1664" i="14"/>
  <c r="K1663" i="14"/>
  <c r="K1662" i="14"/>
  <c r="K1661" i="14"/>
  <c r="K1660" i="14"/>
  <c r="K1659" i="14"/>
  <c r="K1658" i="14"/>
  <c r="K1657" i="14"/>
  <c r="K1656" i="14"/>
  <c r="K1655" i="14"/>
  <c r="K1654" i="14"/>
  <c r="K1653" i="14"/>
  <c r="K1652" i="14"/>
  <c r="K1651" i="14"/>
  <c r="K1650" i="14"/>
  <c r="K1649" i="14"/>
  <c r="K1648" i="14"/>
  <c r="K1647" i="14"/>
  <c r="K1646" i="14"/>
  <c r="K1645" i="14"/>
  <c r="K1644" i="14"/>
  <c r="K1643" i="14"/>
  <c r="K1642" i="14"/>
  <c r="K1641" i="14"/>
  <c r="K1640" i="14"/>
  <c r="K1639" i="14"/>
  <c r="K1638" i="14"/>
  <c r="K1637" i="14"/>
  <c r="K1636" i="14"/>
  <c r="K1635" i="14"/>
  <c r="K1634" i="14"/>
  <c r="K1633" i="14"/>
  <c r="K1632" i="14"/>
  <c r="K1631" i="14"/>
  <c r="K1630" i="14"/>
  <c r="K1629" i="14"/>
  <c r="K1628" i="14"/>
  <c r="K1627" i="14"/>
  <c r="K1626" i="14"/>
  <c r="K1625" i="14"/>
  <c r="K1624" i="14"/>
  <c r="K1623" i="14"/>
  <c r="K1622" i="14"/>
  <c r="K1621" i="14"/>
  <c r="K1620" i="14"/>
  <c r="K1619" i="14"/>
  <c r="K1618" i="14"/>
  <c r="K1617" i="14"/>
  <c r="K1616" i="14"/>
  <c r="K1615" i="14"/>
  <c r="K1614" i="14"/>
  <c r="K1613" i="14"/>
  <c r="K1612" i="14"/>
  <c r="K1611" i="14"/>
  <c r="K1610" i="14"/>
  <c r="K1609" i="14"/>
  <c r="K1608" i="14"/>
  <c r="K1607" i="14"/>
  <c r="K1606" i="14"/>
  <c r="K1605" i="14"/>
  <c r="K1604" i="14"/>
  <c r="K1603" i="14"/>
  <c r="K1602" i="14"/>
  <c r="K1601" i="14"/>
  <c r="K1600" i="14"/>
  <c r="K1599" i="14"/>
  <c r="K1598" i="14"/>
  <c r="K1597" i="14"/>
  <c r="K1596" i="14"/>
  <c r="K1595" i="14"/>
  <c r="K1594" i="14"/>
  <c r="K1593" i="14"/>
  <c r="K1592" i="14"/>
  <c r="K1591" i="14"/>
  <c r="K1590" i="14"/>
  <c r="K1589" i="14"/>
  <c r="K1588" i="14"/>
  <c r="K1587" i="14"/>
  <c r="K1586" i="14"/>
  <c r="K1585" i="14"/>
  <c r="K1584" i="14"/>
  <c r="K1583" i="14"/>
  <c r="K1582" i="14"/>
  <c r="K1581" i="14"/>
  <c r="K1580" i="14"/>
  <c r="K1579" i="14"/>
  <c r="K1578" i="14"/>
  <c r="K1577" i="14"/>
  <c r="K1576" i="14"/>
  <c r="K1575" i="14"/>
  <c r="K1574" i="14"/>
  <c r="K1573" i="14"/>
  <c r="K1572" i="14"/>
  <c r="K1571" i="14"/>
  <c r="K1570" i="14"/>
  <c r="K1569" i="14"/>
  <c r="K1568" i="14"/>
  <c r="K1567" i="14"/>
  <c r="K1566" i="14"/>
  <c r="K1565" i="14"/>
  <c r="K1564" i="14"/>
  <c r="K1563" i="14"/>
  <c r="K1562" i="14"/>
  <c r="K1561" i="14"/>
  <c r="K1560" i="14"/>
  <c r="K1559" i="14"/>
  <c r="K1558" i="14"/>
  <c r="K1557" i="14"/>
  <c r="K1556" i="14"/>
  <c r="K1555" i="14"/>
  <c r="K1554" i="14"/>
  <c r="K1553" i="14"/>
  <c r="K1552" i="14"/>
  <c r="K1551" i="14"/>
  <c r="K1550" i="14"/>
  <c r="K1549" i="14"/>
  <c r="K1548" i="14"/>
  <c r="K1547" i="14"/>
  <c r="K1546" i="14"/>
  <c r="K1545" i="14"/>
  <c r="K1544" i="14"/>
  <c r="K1543" i="14"/>
  <c r="K1542" i="14"/>
  <c r="K1541" i="14"/>
  <c r="K1540" i="14"/>
  <c r="K1539" i="14"/>
  <c r="K1538" i="14"/>
  <c r="K1537" i="14"/>
  <c r="K1536" i="14"/>
  <c r="K1535" i="14"/>
  <c r="K1534" i="14"/>
  <c r="K1533" i="14"/>
  <c r="K1532" i="14"/>
  <c r="K1531" i="14"/>
  <c r="K1530" i="14"/>
  <c r="K1529" i="14"/>
  <c r="K1528" i="14"/>
  <c r="K1527" i="14"/>
  <c r="K1526" i="14"/>
  <c r="K1525" i="14"/>
  <c r="K1524" i="14"/>
  <c r="K1523" i="14"/>
  <c r="K1522" i="14"/>
  <c r="K1521" i="14"/>
  <c r="K1520" i="14"/>
  <c r="K1519" i="14"/>
  <c r="K1518" i="14"/>
  <c r="K1517" i="14"/>
  <c r="K1516" i="14"/>
  <c r="K1515" i="14"/>
  <c r="K1514" i="14"/>
  <c r="K1513" i="14"/>
  <c r="K1512" i="14"/>
  <c r="K1511" i="14"/>
  <c r="K1510" i="14"/>
  <c r="K1509" i="14"/>
  <c r="K1508" i="14"/>
  <c r="K1507" i="14"/>
  <c r="K1506" i="14"/>
  <c r="K1505" i="14"/>
  <c r="K1504" i="14"/>
  <c r="K1503" i="14"/>
  <c r="K1502" i="14"/>
  <c r="K1501" i="14"/>
  <c r="K1500" i="14"/>
  <c r="K1499" i="14"/>
  <c r="K1498" i="14"/>
  <c r="K1497" i="14"/>
  <c r="K1496" i="14"/>
  <c r="K1495" i="14"/>
  <c r="K1494" i="14"/>
  <c r="K1493" i="14"/>
  <c r="K1492" i="14"/>
  <c r="K1491" i="14"/>
  <c r="K1490" i="14"/>
  <c r="K1489" i="14"/>
  <c r="K1488" i="14"/>
  <c r="K1487" i="14"/>
  <c r="K1486" i="14"/>
  <c r="K1485" i="14"/>
  <c r="K1484" i="14"/>
  <c r="K1483" i="14"/>
  <c r="K1482" i="14"/>
  <c r="K1481" i="14"/>
  <c r="K1480" i="14"/>
  <c r="K1479" i="14"/>
  <c r="K1478" i="14"/>
  <c r="K1477" i="14"/>
  <c r="K1476" i="14"/>
  <c r="K1475" i="14"/>
  <c r="K1474" i="14"/>
  <c r="K1473" i="14"/>
  <c r="K1472" i="14"/>
  <c r="K1471" i="14"/>
  <c r="K1470" i="14"/>
  <c r="K1469" i="14"/>
  <c r="K1468" i="14"/>
  <c r="K1467" i="14"/>
  <c r="K1466" i="14"/>
  <c r="K1465" i="14"/>
  <c r="K1464" i="14"/>
  <c r="K1463" i="14"/>
  <c r="K1462" i="14"/>
  <c r="K1461" i="14"/>
  <c r="K1460" i="14"/>
  <c r="K1459" i="14"/>
  <c r="K1458" i="14"/>
  <c r="K1457" i="14"/>
  <c r="K1456" i="14"/>
  <c r="K1455" i="14"/>
  <c r="K1454" i="14"/>
  <c r="K1453" i="14"/>
  <c r="K1452" i="14"/>
  <c r="K1451" i="14"/>
  <c r="K1450" i="14"/>
  <c r="K1449" i="14"/>
  <c r="K1448" i="14"/>
  <c r="K1447" i="14"/>
  <c r="K1446" i="14"/>
  <c r="K1445" i="14"/>
  <c r="K1444" i="14"/>
  <c r="K1443" i="14"/>
  <c r="K1442" i="14"/>
  <c r="K1441" i="14"/>
  <c r="K1440" i="14"/>
  <c r="K1439" i="14"/>
  <c r="K1438" i="14"/>
  <c r="K1437" i="14"/>
  <c r="K1436" i="14"/>
  <c r="K1435" i="14"/>
  <c r="K1434" i="14"/>
  <c r="K1433" i="14"/>
  <c r="K1432" i="14"/>
  <c r="K1431" i="14"/>
  <c r="K1430" i="14"/>
  <c r="K1429" i="14"/>
  <c r="K1428" i="14"/>
  <c r="K1427" i="14"/>
  <c r="K1426" i="14"/>
  <c r="K1425" i="14"/>
  <c r="K1424" i="14"/>
  <c r="K1423" i="14"/>
  <c r="K1422" i="14"/>
  <c r="K1421" i="14"/>
  <c r="K1420" i="14"/>
  <c r="K1419" i="14"/>
  <c r="K1418" i="14"/>
  <c r="K1417" i="14"/>
  <c r="K1416" i="14"/>
  <c r="K1415" i="14"/>
  <c r="K1414" i="14"/>
  <c r="K1413" i="14"/>
  <c r="K1412" i="14"/>
  <c r="K1411" i="14"/>
  <c r="K1410" i="14"/>
  <c r="K1409" i="14"/>
  <c r="K1408" i="14"/>
  <c r="K1407" i="14"/>
  <c r="K1406" i="14"/>
  <c r="K1405" i="14"/>
  <c r="K1404" i="14"/>
  <c r="K1403" i="14"/>
  <c r="K1402" i="14"/>
  <c r="K1401" i="14"/>
  <c r="K1400" i="14"/>
  <c r="K1399" i="14"/>
  <c r="K1398" i="14"/>
  <c r="K1397" i="14"/>
  <c r="K1396" i="14"/>
  <c r="K1395" i="14"/>
  <c r="K1394" i="14"/>
  <c r="K1393" i="14"/>
  <c r="K1392" i="14"/>
  <c r="K1391" i="14"/>
  <c r="K1390" i="14"/>
  <c r="K1389" i="14"/>
  <c r="K1388" i="14"/>
  <c r="K1387" i="14"/>
  <c r="K1386" i="14"/>
  <c r="K1385" i="14"/>
  <c r="K1384" i="14"/>
  <c r="K1383" i="14"/>
  <c r="K1382" i="14"/>
  <c r="K1381" i="14"/>
  <c r="K1380" i="14"/>
  <c r="K1379" i="14"/>
  <c r="K1378" i="14"/>
  <c r="K1377" i="14"/>
  <c r="K1376" i="14"/>
  <c r="K1375" i="14"/>
  <c r="K1374" i="14"/>
  <c r="K1373" i="14"/>
  <c r="K1372" i="14"/>
  <c r="K1371" i="14"/>
  <c r="K1370" i="14"/>
  <c r="K1369" i="14"/>
  <c r="K1368" i="14"/>
  <c r="K1367" i="14"/>
  <c r="K1366" i="14"/>
  <c r="K1365" i="14"/>
  <c r="K1364" i="14"/>
  <c r="K1363" i="14"/>
  <c r="K1362" i="14"/>
  <c r="K1361" i="14"/>
  <c r="K1360" i="14"/>
  <c r="K1359" i="14"/>
  <c r="K1358" i="14"/>
  <c r="K1357" i="14"/>
  <c r="K1356" i="14"/>
  <c r="K1355" i="14"/>
  <c r="K1354" i="14"/>
  <c r="K1353" i="14"/>
  <c r="K1352" i="14"/>
  <c r="K1351" i="14"/>
  <c r="K1350" i="14"/>
  <c r="K1349" i="14"/>
  <c r="K1348" i="14"/>
  <c r="K1347" i="14"/>
  <c r="K1346" i="14"/>
  <c r="K1345" i="14"/>
  <c r="K1344" i="14"/>
  <c r="K1343" i="14"/>
  <c r="K1342" i="14"/>
  <c r="K1341" i="14"/>
  <c r="K1340" i="14"/>
  <c r="K1339" i="14"/>
  <c r="K1338" i="14"/>
  <c r="K1337" i="14"/>
  <c r="K1336" i="14"/>
  <c r="K1335" i="14"/>
  <c r="K1334" i="14"/>
  <c r="K1333" i="14"/>
  <c r="K1332" i="14"/>
  <c r="K1331" i="14"/>
  <c r="K1330" i="14"/>
  <c r="K1329" i="14"/>
  <c r="K1328" i="14"/>
  <c r="K1327" i="14"/>
  <c r="K1326" i="14"/>
  <c r="K1325" i="14"/>
  <c r="K1324" i="14"/>
  <c r="K1323" i="14"/>
  <c r="K1322" i="14"/>
  <c r="K1321" i="14"/>
  <c r="K1320" i="14"/>
  <c r="K1319" i="14"/>
  <c r="K1318" i="14"/>
  <c r="K1317" i="14"/>
  <c r="K1316" i="14"/>
  <c r="K1315" i="14"/>
  <c r="K1314" i="14"/>
  <c r="K1313" i="14"/>
  <c r="K1312" i="14"/>
  <c r="K1311" i="14"/>
  <c r="K1310" i="14"/>
  <c r="K1309" i="14"/>
  <c r="K1308" i="14"/>
  <c r="K1307" i="14"/>
  <c r="K1306" i="14"/>
  <c r="K1305" i="14"/>
  <c r="K1304" i="14"/>
  <c r="K1303" i="14"/>
  <c r="K1302" i="14"/>
  <c r="K1301" i="14"/>
  <c r="K1300" i="14"/>
  <c r="K1299" i="14"/>
  <c r="K1298" i="14"/>
  <c r="K1297" i="14"/>
  <c r="K1296" i="14"/>
  <c r="K1295" i="14"/>
  <c r="K1294" i="14"/>
  <c r="K1293" i="14"/>
  <c r="K1292" i="14"/>
  <c r="K1291" i="14"/>
  <c r="K1290" i="14"/>
  <c r="K1289" i="14"/>
  <c r="K1288" i="14"/>
  <c r="K1287" i="14"/>
  <c r="K1286" i="14"/>
  <c r="K1285" i="14"/>
  <c r="K1284" i="14"/>
  <c r="K1283" i="14"/>
  <c r="K1282" i="14"/>
  <c r="K1281" i="14"/>
  <c r="K1280" i="14"/>
  <c r="K1279" i="14"/>
  <c r="K1278" i="14"/>
  <c r="K1277" i="14"/>
  <c r="K1276" i="14"/>
  <c r="K1275" i="14"/>
  <c r="K1274" i="14"/>
  <c r="K1273" i="14"/>
  <c r="K1272" i="14"/>
  <c r="K1271" i="14"/>
  <c r="K1270" i="14"/>
  <c r="K1269" i="14"/>
  <c r="K1268" i="14"/>
  <c r="K1267" i="14"/>
  <c r="K1266" i="14"/>
  <c r="K1265" i="14"/>
  <c r="K1264" i="14"/>
  <c r="K1263" i="14"/>
  <c r="K1262" i="14"/>
  <c r="K1261" i="14"/>
  <c r="K1260" i="14"/>
  <c r="K1259" i="14"/>
  <c r="K1258" i="14"/>
  <c r="K1257" i="14"/>
  <c r="K1256" i="14"/>
  <c r="K1255" i="14"/>
  <c r="K1254" i="14"/>
  <c r="K1253" i="14"/>
  <c r="K1252" i="14"/>
  <c r="K1251" i="14"/>
  <c r="K1250" i="14"/>
  <c r="K1249" i="14"/>
  <c r="K1248" i="14"/>
  <c r="K1247" i="14"/>
  <c r="K1246" i="14"/>
  <c r="K1245" i="14"/>
  <c r="K1244" i="14"/>
  <c r="K1243" i="14"/>
  <c r="K1242" i="14"/>
  <c r="K1241" i="14"/>
  <c r="K1240" i="14"/>
  <c r="K1239" i="14"/>
  <c r="K1238" i="14"/>
  <c r="K1237" i="14"/>
  <c r="K1236" i="14"/>
  <c r="K1235" i="14"/>
  <c r="K1234" i="14"/>
  <c r="K1233" i="14"/>
  <c r="K1232" i="14"/>
  <c r="K1231" i="14"/>
  <c r="K1230" i="14"/>
  <c r="K1229" i="14"/>
  <c r="K1228" i="14"/>
  <c r="K1227" i="14"/>
  <c r="K1226" i="14"/>
  <c r="K1225" i="14"/>
  <c r="K1224" i="14"/>
  <c r="K1223" i="14"/>
  <c r="K1222" i="14"/>
  <c r="K1221" i="14"/>
  <c r="K1220" i="14"/>
  <c r="K1219" i="14"/>
  <c r="K1218" i="14"/>
  <c r="K1217" i="14"/>
  <c r="K1216" i="14"/>
  <c r="K1215" i="14"/>
  <c r="K1214" i="14"/>
  <c r="K1213" i="14"/>
  <c r="K1212" i="14"/>
  <c r="K1211" i="14"/>
  <c r="K1210" i="14"/>
  <c r="K1209" i="14"/>
  <c r="K1208" i="14"/>
  <c r="K1207" i="14"/>
  <c r="K1206" i="14"/>
  <c r="K1205" i="14"/>
  <c r="K1204" i="14"/>
  <c r="K1203" i="14"/>
  <c r="K1202" i="14"/>
  <c r="K1201" i="14"/>
  <c r="K1200" i="14"/>
  <c r="K1199" i="14"/>
  <c r="K1198" i="14"/>
  <c r="K1197" i="14"/>
  <c r="K1196" i="14"/>
  <c r="K1195" i="14"/>
  <c r="K1194" i="14"/>
  <c r="K1193" i="14"/>
  <c r="K1192" i="14"/>
  <c r="K1191" i="14"/>
  <c r="K1190" i="14"/>
  <c r="K1189" i="14"/>
  <c r="K1188" i="14"/>
  <c r="K1187" i="14"/>
  <c r="K1186" i="14"/>
  <c r="K1185" i="14"/>
  <c r="K1184" i="14"/>
  <c r="K1183" i="14"/>
  <c r="K1182" i="14"/>
  <c r="K1181" i="14"/>
  <c r="K1180" i="14"/>
  <c r="K1179" i="14"/>
  <c r="K1178" i="14"/>
  <c r="K1177" i="14"/>
  <c r="K1176" i="14"/>
  <c r="K1175" i="14"/>
  <c r="K1174" i="14"/>
  <c r="K1173" i="14"/>
  <c r="K1172" i="14"/>
  <c r="K1171" i="14"/>
  <c r="K1170" i="14"/>
  <c r="K1169" i="14"/>
  <c r="K1168" i="14"/>
  <c r="K1167" i="14"/>
  <c r="K1166" i="14"/>
  <c r="K1165" i="14"/>
  <c r="K1164" i="14"/>
  <c r="K1163" i="14"/>
  <c r="K1162" i="14"/>
  <c r="K1161" i="14"/>
  <c r="K1160" i="14"/>
  <c r="K1159" i="14"/>
  <c r="K1158" i="14"/>
  <c r="K1157" i="14"/>
  <c r="K1156" i="14"/>
  <c r="K1155" i="14"/>
  <c r="K1154" i="14"/>
  <c r="K1153" i="14"/>
  <c r="K1152" i="14"/>
  <c r="K1151" i="14"/>
  <c r="K1150" i="14"/>
  <c r="K1149" i="14"/>
  <c r="K1148" i="14"/>
  <c r="K1147" i="14"/>
  <c r="K1146" i="14"/>
  <c r="K1145" i="14"/>
  <c r="K1144" i="14"/>
  <c r="K1143" i="14"/>
  <c r="K1142" i="14"/>
  <c r="K1141" i="14"/>
  <c r="K1140" i="14"/>
  <c r="K1139" i="14"/>
  <c r="K1138" i="14"/>
  <c r="K1137" i="14"/>
  <c r="K1136" i="14"/>
  <c r="K1135" i="14"/>
  <c r="K1134" i="14"/>
  <c r="K1133" i="14"/>
  <c r="K1132" i="14"/>
  <c r="K1131" i="14"/>
  <c r="K1130" i="14"/>
  <c r="K1129" i="14"/>
  <c r="K1128" i="14"/>
  <c r="K1127" i="14"/>
  <c r="K1126" i="14"/>
  <c r="K1125" i="14"/>
  <c r="K1124" i="14"/>
  <c r="K1123" i="14"/>
  <c r="K1122" i="14"/>
  <c r="K1121" i="14"/>
  <c r="K1120" i="14"/>
  <c r="K1119" i="14"/>
  <c r="K1118" i="14"/>
  <c r="K1117" i="14"/>
  <c r="K1116" i="14"/>
  <c r="K1115" i="14"/>
  <c r="K1114" i="14"/>
  <c r="K1113" i="14"/>
  <c r="K1112" i="14"/>
  <c r="K1111" i="14"/>
  <c r="K1110" i="14"/>
  <c r="K1109" i="14"/>
  <c r="K1108" i="14"/>
  <c r="K1107" i="14"/>
  <c r="K1106" i="14"/>
  <c r="K1105" i="14"/>
  <c r="K1104" i="14"/>
  <c r="K1103" i="14"/>
  <c r="K1102" i="14"/>
  <c r="K1101" i="14"/>
  <c r="K1100" i="14"/>
  <c r="K1099" i="14"/>
  <c r="K1098" i="14"/>
  <c r="K1097" i="14"/>
  <c r="K1096" i="14"/>
  <c r="K1095" i="14"/>
  <c r="K1094" i="14"/>
  <c r="K1093" i="14"/>
  <c r="K1092" i="14"/>
  <c r="K1091" i="14"/>
  <c r="K1090" i="14"/>
  <c r="K1089" i="14"/>
  <c r="K1088" i="14"/>
  <c r="K1087" i="14"/>
  <c r="K1086" i="14"/>
  <c r="K1085" i="14"/>
  <c r="K1084" i="14"/>
  <c r="K1083" i="14"/>
  <c r="K1082" i="14"/>
  <c r="K1081" i="14"/>
  <c r="K1080" i="14"/>
  <c r="K1079" i="14"/>
  <c r="K1078" i="14"/>
  <c r="K1077" i="14"/>
  <c r="K1076" i="14"/>
  <c r="K1075" i="14"/>
  <c r="K1074" i="14"/>
  <c r="K1073" i="14"/>
  <c r="K1072" i="14"/>
  <c r="K1071" i="14"/>
  <c r="K1070" i="14"/>
  <c r="K1069" i="14"/>
  <c r="K1068" i="14"/>
  <c r="K1067" i="14"/>
  <c r="K1066" i="14"/>
  <c r="K1065" i="14"/>
  <c r="K1064" i="14"/>
  <c r="K1063" i="14"/>
  <c r="K1062" i="14"/>
  <c r="K1061" i="14"/>
  <c r="K1060" i="14"/>
  <c r="K1059" i="14"/>
  <c r="K1058" i="14"/>
  <c r="K1057" i="14"/>
  <c r="K1056" i="14"/>
  <c r="K1055" i="14"/>
  <c r="K1054" i="14"/>
  <c r="K1053" i="14"/>
  <c r="K1052" i="14"/>
  <c r="K1051" i="14"/>
  <c r="K1050" i="14"/>
  <c r="K1049" i="14"/>
  <c r="K1048" i="14"/>
  <c r="K1047" i="14"/>
  <c r="K1046" i="14"/>
  <c r="K1045" i="14"/>
  <c r="K1044" i="14"/>
  <c r="K1043" i="14"/>
  <c r="K1042" i="14"/>
  <c r="K1041" i="14"/>
  <c r="K1040" i="14"/>
  <c r="K1039" i="14"/>
  <c r="K1038" i="14"/>
  <c r="K1037" i="14"/>
  <c r="K1036" i="14"/>
  <c r="K1035" i="14"/>
  <c r="K1034" i="14"/>
  <c r="K1033" i="14"/>
  <c r="K1032" i="14"/>
  <c r="K1031" i="14"/>
  <c r="K1030" i="14"/>
  <c r="K1029" i="14"/>
  <c r="K1028" i="14"/>
  <c r="K1027" i="14"/>
  <c r="K1026" i="14"/>
  <c r="K1025" i="14"/>
  <c r="K1024" i="14"/>
  <c r="K1023" i="14"/>
  <c r="K1022" i="14"/>
  <c r="K1021" i="14"/>
  <c r="K1020" i="14"/>
  <c r="K1019" i="14"/>
  <c r="K1018" i="14"/>
  <c r="K1017" i="14"/>
  <c r="K1016" i="14"/>
  <c r="K1015" i="14"/>
  <c r="K1014" i="14"/>
  <c r="K1013" i="14"/>
  <c r="K1012" i="14"/>
  <c r="K1011" i="14"/>
  <c r="K1010" i="14"/>
  <c r="K1009" i="14"/>
  <c r="K1008" i="14"/>
  <c r="K1007" i="14"/>
  <c r="K1006" i="14"/>
  <c r="K1005" i="14"/>
  <c r="K1004" i="14"/>
  <c r="K1003" i="14"/>
  <c r="K1002" i="14"/>
  <c r="K1001" i="14"/>
  <c r="K1000" i="14"/>
  <c r="K999" i="14"/>
  <c r="K998" i="14"/>
  <c r="K997" i="14"/>
  <c r="K996" i="14"/>
  <c r="K995" i="14"/>
  <c r="K994" i="14"/>
  <c r="K993" i="14"/>
  <c r="K992" i="14"/>
  <c r="K991" i="14"/>
  <c r="K990" i="14"/>
  <c r="K989" i="14"/>
  <c r="K988" i="14"/>
  <c r="K987" i="14"/>
  <c r="K986" i="14"/>
  <c r="K985" i="14"/>
  <c r="K984" i="14"/>
  <c r="K983" i="14"/>
  <c r="K982" i="14"/>
  <c r="K981" i="14"/>
  <c r="K980" i="14"/>
  <c r="K979" i="14"/>
  <c r="K978" i="14"/>
  <c r="K977" i="14"/>
  <c r="K976" i="14"/>
  <c r="K975" i="14"/>
  <c r="K974" i="14"/>
  <c r="K973" i="14"/>
  <c r="K972" i="14"/>
  <c r="K971" i="14"/>
  <c r="K970" i="14"/>
  <c r="K969" i="14"/>
  <c r="K968" i="14"/>
  <c r="K967" i="14"/>
  <c r="K966" i="14"/>
  <c r="K965" i="14"/>
  <c r="K964" i="14"/>
  <c r="K963" i="14"/>
  <c r="K962" i="14"/>
  <c r="K961" i="14"/>
  <c r="K960" i="14"/>
  <c r="K959" i="14"/>
  <c r="K958" i="14"/>
  <c r="K957" i="14"/>
  <c r="K956" i="14"/>
  <c r="K955" i="14"/>
  <c r="K954" i="14"/>
  <c r="K953" i="14"/>
  <c r="K952" i="14"/>
  <c r="K951" i="14"/>
  <c r="K950" i="14"/>
  <c r="K949" i="14"/>
  <c r="K948" i="14"/>
  <c r="K947" i="14"/>
  <c r="K946" i="14"/>
  <c r="K945" i="14"/>
  <c r="K944" i="14"/>
  <c r="K943" i="14"/>
  <c r="K942" i="14"/>
  <c r="K941" i="14"/>
  <c r="K940" i="14"/>
  <c r="K939" i="14"/>
  <c r="K938" i="14"/>
  <c r="K937" i="14"/>
  <c r="K936" i="14"/>
  <c r="K935" i="14"/>
  <c r="K934" i="14"/>
  <c r="K933" i="14"/>
  <c r="K932" i="14"/>
  <c r="K931" i="14"/>
  <c r="K930" i="14"/>
  <c r="K929" i="14"/>
  <c r="K928" i="14"/>
  <c r="K927" i="14"/>
  <c r="K926" i="14"/>
  <c r="K925" i="14"/>
  <c r="K924" i="14"/>
  <c r="K923" i="14"/>
  <c r="K922" i="14"/>
  <c r="K921" i="14"/>
  <c r="K920" i="14"/>
  <c r="K919" i="14"/>
  <c r="K918" i="14"/>
  <c r="K917" i="14"/>
  <c r="K916" i="14"/>
  <c r="K915" i="14"/>
  <c r="K914" i="14"/>
  <c r="K913" i="14"/>
  <c r="K912" i="14"/>
  <c r="K911" i="14"/>
  <c r="K910" i="14"/>
  <c r="K909" i="14"/>
  <c r="K908" i="14"/>
  <c r="K907" i="14"/>
  <c r="K906" i="14"/>
  <c r="K905" i="14"/>
  <c r="K904" i="14"/>
  <c r="K903" i="14"/>
  <c r="K902" i="14"/>
  <c r="K901" i="14"/>
  <c r="K900" i="14"/>
  <c r="K899" i="14"/>
  <c r="K898" i="14"/>
  <c r="K897" i="14"/>
  <c r="K896" i="14"/>
  <c r="K895" i="14"/>
  <c r="K894" i="14"/>
  <c r="K893" i="14"/>
  <c r="K892" i="14"/>
  <c r="K891" i="14"/>
  <c r="K890" i="14"/>
  <c r="K889" i="14"/>
  <c r="K888" i="14"/>
  <c r="K887" i="14"/>
  <c r="K886" i="14"/>
  <c r="K885" i="14"/>
  <c r="K884" i="14"/>
  <c r="K883" i="14"/>
  <c r="K882" i="14"/>
  <c r="K881" i="14"/>
  <c r="K880" i="14"/>
  <c r="K879" i="14"/>
  <c r="K878" i="14"/>
  <c r="K877" i="14"/>
  <c r="K876" i="14"/>
  <c r="K875" i="14"/>
  <c r="K874" i="14"/>
  <c r="K873" i="14"/>
  <c r="K872" i="14"/>
  <c r="K871" i="14"/>
  <c r="K870" i="14"/>
  <c r="K869" i="14"/>
  <c r="K868" i="14"/>
  <c r="K867" i="14"/>
  <c r="K866" i="14"/>
  <c r="K865" i="14"/>
  <c r="K864" i="14"/>
  <c r="K863" i="14"/>
  <c r="K862" i="14"/>
  <c r="K861" i="14"/>
  <c r="K860" i="14"/>
  <c r="K859" i="14"/>
  <c r="K858" i="14"/>
  <c r="K857" i="14"/>
  <c r="K856" i="14"/>
  <c r="K855" i="14"/>
  <c r="K854" i="14"/>
  <c r="K853" i="14"/>
  <c r="K852" i="14"/>
  <c r="K851" i="14"/>
  <c r="K850" i="14"/>
  <c r="K849" i="14"/>
  <c r="K848" i="14"/>
  <c r="K847" i="14"/>
  <c r="K846" i="14"/>
  <c r="K845" i="14"/>
  <c r="K844" i="14"/>
  <c r="K843" i="14"/>
  <c r="K842" i="14"/>
  <c r="K841" i="14"/>
  <c r="K840" i="14"/>
  <c r="K839" i="14"/>
  <c r="K838" i="14"/>
  <c r="K837" i="14"/>
  <c r="K836" i="14"/>
  <c r="K835" i="14"/>
  <c r="K834" i="14"/>
  <c r="K833" i="14"/>
  <c r="K832" i="14"/>
  <c r="K831" i="14"/>
  <c r="K830" i="14"/>
  <c r="K829" i="14"/>
  <c r="K828" i="14"/>
  <c r="K827" i="14"/>
  <c r="K826" i="14"/>
  <c r="K825" i="14"/>
  <c r="K824" i="14"/>
  <c r="K823" i="14"/>
  <c r="K822" i="14"/>
  <c r="K821" i="14"/>
  <c r="K820" i="14"/>
  <c r="K819" i="14"/>
  <c r="K818" i="14"/>
  <c r="K817" i="14"/>
  <c r="K816" i="14"/>
  <c r="K815" i="14"/>
  <c r="K814" i="14"/>
  <c r="K813" i="14"/>
  <c r="K812" i="14"/>
  <c r="K811" i="14"/>
  <c r="K810" i="14"/>
  <c r="K809" i="14"/>
  <c r="K808" i="14"/>
  <c r="K807" i="14"/>
  <c r="K806" i="14"/>
  <c r="K805" i="14"/>
  <c r="K804" i="14"/>
  <c r="K803" i="14"/>
  <c r="K802" i="14"/>
  <c r="K801" i="14"/>
  <c r="K800" i="14"/>
  <c r="K799" i="14"/>
  <c r="K798" i="14"/>
  <c r="K797" i="14"/>
  <c r="K796" i="14"/>
  <c r="K795" i="14"/>
  <c r="K794" i="14"/>
  <c r="K793" i="14"/>
  <c r="K792" i="14"/>
  <c r="K791" i="14"/>
  <c r="K790" i="14"/>
  <c r="K789" i="14"/>
  <c r="K788" i="14"/>
  <c r="K787" i="14"/>
  <c r="K786" i="14"/>
  <c r="K785" i="14"/>
  <c r="K784" i="14"/>
  <c r="K783" i="14"/>
  <c r="K782" i="14"/>
  <c r="K781" i="14"/>
  <c r="K780" i="14"/>
  <c r="K779" i="14"/>
  <c r="K778" i="14"/>
  <c r="K777" i="14"/>
  <c r="K776" i="14"/>
  <c r="K775" i="14"/>
  <c r="K774" i="14"/>
  <c r="K773" i="14"/>
  <c r="K772" i="14"/>
  <c r="K771" i="14"/>
  <c r="K770" i="14"/>
  <c r="K769" i="14"/>
  <c r="K768" i="14"/>
  <c r="K767" i="14"/>
  <c r="K766" i="14"/>
  <c r="K765" i="14"/>
  <c r="K764" i="14"/>
  <c r="K763" i="14"/>
  <c r="K762" i="14"/>
  <c r="K761" i="14"/>
  <c r="K760" i="14"/>
  <c r="K759" i="14"/>
  <c r="K758" i="14"/>
  <c r="K757" i="14"/>
  <c r="K756" i="14"/>
  <c r="K755" i="14"/>
  <c r="K754" i="14"/>
  <c r="K753" i="14"/>
  <c r="K752" i="14"/>
  <c r="K751" i="14"/>
  <c r="K750" i="14"/>
  <c r="K749" i="14"/>
  <c r="K748" i="14"/>
  <c r="K747" i="14"/>
  <c r="K746" i="14"/>
  <c r="K745" i="14"/>
  <c r="K744" i="14"/>
  <c r="K743" i="14"/>
  <c r="K742" i="14"/>
  <c r="K741" i="14"/>
  <c r="K740" i="14"/>
  <c r="K739" i="14"/>
  <c r="K738" i="14"/>
  <c r="K737" i="14"/>
  <c r="K736" i="14"/>
  <c r="K735" i="14"/>
  <c r="K734" i="14"/>
  <c r="K733" i="14"/>
  <c r="K732" i="14"/>
  <c r="K731" i="14"/>
  <c r="K730" i="14"/>
  <c r="K729" i="14"/>
  <c r="K728" i="14"/>
  <c r="K727" i="14"/>
  <c r="K726" i="14"/>
  <c r="K725" i="14"/>
  <c r="K724" i="14"/>
  <c r="K723" i="14"/>
  <c r="K722" i="14"/>
  <c r="K721" i="14"/>
  <c r="K720" i="14"/>
  <c r="K719" i="14"/>
  <c r="K718" i="14"/>
  <c r="K717" i="14"/>
  <c r="K716" i="14"/>
  <c r="K715" i="14"/>
  <c r="K714" i="14"/>
  <c r="K713" i="14"/>
  <c r="K712" i="14"/>
  <c r="K711" i="14"/>
  <c r="K710" i="14"/>
  <c r="K709" i="14"/>
  <c r="K708" i="14"/>
  <c r="K707" i="14"/>
  <c r="K706" i="14"/>
  <c r="K705" i="14"/>
  <c r="K704" i="14"/>
  <c r="K703" i="14"/>
  <c r="K702" i="14"/>
  <c r="K701" i="14"/>
  <c r="K700" i="14"/>
  <c r="K699" i="14"/>
  <c r="K698" i="14"/>
  <c r="K697" i="14"/>
  <c r="K696" i="14"/>
  <c r="K695" i="14"/>
  <c r="K694" i="14"/>
  <c r="K693" i="14"/>
  <c r="K692" i="14"/>
  <c r="K691" i="14"/>
  <c r="K690" i="14"/>
  <c r="K689" i="14"/>
  <c r="K688" i="14"/>
  <c r="K687" i="14"/>
  <c r="K686" i="14"/>
  <c r="K685" i="14"/>
  <c r="K684" i="14"/>
  <c r="K683" i="14"/>
  <c r="K682" i="14"/>
  <c r="K681" i="14"/>
  <c r="K680" i="14"/>
  <c r="K679" i="14"/>
  <c r="K678" i="14"/>
  <c r="K677" i="14"/>
  <c r="K676" i="14"/>
  <c r="K675" i="14"/>
  <c r="K674" i="14"/>
  <c r="K673" i="14"/>
  <c r="K672" i="14"/>
  <c r="K671" i="14"/>
  <c r="K670" i="14"/>
  <c r="K669" i="14"/>
  <c r="K668" i="14"/>
  <c r="K667" i="14"/>
  <c r="K666" i="14"/>
  <c r="K665" i="14"/>
  <c r="K664" i="14"/>
  <c r="K663" i="14"/>
  <c r="K662" i="14"/>
  <c r="K661" i="14"/>
  <c r="K660" i="14"/>
  <c r="K659" i="14"/>
  <c r="K658" i="14"/>
  <c r="K657" i="14"/>
  <c r="K656" i="14"/>
  <c r="K655" i="14"/>
  <c r="K654" i="14"/>
  <c r="K653" i="14"/>
  <c r="K652" i="14"/>
  <c r="K651" i="14"/>
  <c r="K650" i="14"/>
  <c r="K649" i="14"/>
  <c r="K648" i="14"/>
  <c r="K647" i="14"/>
  <c r="K646" i="14"/>
  <c r="K645" i="14"/>
  <c r="K644" i="14"/>
  <c r="K643" i="14"/>
  <c r="K642" i="14"/>
  <c r="K641" i="14"/>
  <c r="K640" i="14"/>
  <c r="K639" i="14"/>
  <c r="K638" i="14"/>
  <c r="K637" i="14"/>
  <c r="K636" i="14"/>
  <c r="K635" i="14"/>
  <c r="K634" i="14"/>
  <c r="K633" i="14"/>
  <c r="K632" i="14"/>
  <c r="K631" i="14"/>
  <c r="K630" i="14"/>
  <c r="K629" i="14"/>
  <c r="K628" i="14"/>
  <c r="K627" i="14"/>
  <c r="K626" i="14"/>
  <c r="K625" i="14"/>
  <c r="K624" i="14"/>
  <c r="K623" i="14"/>
  <c r="K622" i="14"/>
  <c r="K621" i="14"/>
  <c r="K620" i="14"/>
  <c r="K619" i="14"/>
  <c r="K618" i="14"/>
  <c r="K617" i="14"/>
  <c r="K616" i="14"/>
  <c r="K615" i="14"/>
  <c r="K614" i="14"/>
  <c r="K613" i="14"/>
  <c r="K612" i="14"/>
  <c r="K611" i="14"/>
  <c r="K610" i="14"/>
  <c r="K609" i="14"/>
  <c r="K608" i="14"/>
  <c r="K607" i="14"/>
  <c r="K606" i="14"/>
  <c r="K605" i="14"/>
  <c r="K604" i="14"/>
  <c r="K603" i="14"/>
  <c r="K602" i="14"/>
  <c r="K601" i="14"/>
  <c r="K600" i="14"/>
  <c r="K599" i="14"/>
  <c r="K598" i="14"/>
  <c r="K597" i="14"/>
  <c r="K596" i="14"/>
  <c r="K595" i="14"/>
  <c r="K594" i="14"/>
  <c r="K593" i="14"/>
  <c r="K592" i="14"/>
  <c r="K591" i="14"/>
  <c r="K590" i="14"/>
  <c r="K589" i="14"/>
  <c r="K588" i="14"/>
  <c r="K587" i="14"/>
  <c r="K586" i="14"/>
  <c r="K585" i="14"/>
  <c r="K584" i="14"/>
  <c r="K583" i="14"/>
  <c r="K582" i="14"/>
  <c r="K581" i="14"/>
  <c r="K580" i="14"/>
  <c r="K579" i="14"/>
  <c r="K578" i="14"/>
  <c r="K577" i="14"/>
  <c r="K576" i="14"/>
  <c r="K575" i="14"/>
  <c r="K574" i="14"/>
  <c r="K573" i="14"/>
  <c r="K572" i="14"/>
  <c r="K571" i="14"/>
  <c r="K570" i="14"/>
  <c r="K569" i="14"/>
  <c r="K568" i="14"/>
  <c r="K567" i="14"/>
  <c r="K566" i="14"/>
  <c r="K565" i="14"/>
  <c r="K564" i="14"/>
  <c r="K563" i="14"/>
  <c r="K562" i="14"/>
  <c r="K561" i="14"/>
  <c r="K560" i="14"/>
  <c r="K559" i="14"/>
  <c r="K558" i="14"/>
  <c r="K557" i="14"/>
  <c r="K556" i="14"/>
  <c r="K555" i="14"/>
  <c r="K554" i="14"/>
  <c r="K553" i="14"/>
  <c r="K552" i="14"/>
  <c r="K551" i="14"/>
  <c r="K550" i="14"/>
  <c r="K549" i="14"/>
  <c r="K548" i="14"/>
  <c r="K547" i="14"/>
  <c r="K546" i="14"/>
  <c r="K545" i="14"/>
  <c r="K544" i="14"/>
  <c r="K543" i="14"/>
  <c r="K542" i="14"/>
  <c r="K541" i="14"/>
  <c r="K540" i="14"/>
  <c r="K539" i="14"/>
  <c r="K538" i="14"/>
  <c r="K537" i="14"/>
  <c r="K536" i="14"/>
  <c r="K535" i="14"/>
  <c r="K534" i="14"/>
  <c r="K533" i="14"/>
  <c r="K532" i="14"/>
  <c r="K531" i="14"/>
  <c r="K530" i="14"/>
  <c r="K529" i="14"/>
  <c r="K528" i="14"/>
  <c r="K527" i="14"/>
  <c r="K526" i="14"/>
  <c r="K525" i="14"/>
  <c r="K524" i="14"/>
  <c r="K523" i="14"/>
  <c r="K522" i="14"/>
  <c r="K521" i="14"/>
  <c r="K520" i="14"/>
  <c r="K519" i="14"/>
  <c r="K518" i="14"/>
  <c r="K517" i="14"/>
  <c r="K516" i="14"/>
  <c r="K515" i="14"/>
  <c r="K514" i="14"/>
  <c r="K513" i="14"/>
  <c r="K512" i="14"/>
  <c r="K511" i="14"/>
  <c r="K510" i="14"/>
  <c r="K509" i="14"/>
  <c r="K508" i="14"/>
  <c r="K507" i="14"/>
  <c r="K506" i="14"/>
  <c r="K505" i="14"/>
  <c r="K504" i="14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2" i="14"/>
  <c r="K481" i="14"/>
  <c r="K480" i="14"/>
  <c r="K479" i="14"/>
  <c r="K478" i="14"/>
  <c r="K477" i="14"/>
  <c r="K476" i="14"/>
  <c r="K475" i="14"/>
  <c r="K474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6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2" i="14"/>
  <c r="K441" i="14"/>
  <c r="K440" i="14"/>
  <c r="K439" i="14"/>
  <c r="K438" i="14"/>
  <c r="K437" i="14"/>
  <c r="K436" i="14"/>
  <c r="K435" i="14"/>
  <c r="K434" i="14"/>
  <c r="K433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5" i="14"/>
  <c r="K414" i="14"/>
  <c r="K413" i="14"/>
  <c r="K412" i="14"/>
  <c r="K411" i="14"/>
  <c r="K410" i="14"/>
  <c r="K409" i="14"/>
  <c r="K408" i="14"/>
  <c r="K407" i="14"/>
  <c r="K406" i="14"/>
  <c r="K405" i="14"/>
  <c r="K404" i="14"/>
  <c r="K403" i="14"/>
  <c r="K402" i="14"/>
  <c r="K401" i="14"/>
  <c r="K400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1" i="14"/>
  <c r="K380" i="14"/>
  <c r="K379" i="14"/>
  <c r="K378" i="14"/>
  <c r="K377" i="14"/>
  <c r="K376" i="14"/>
  <c r="K375" i="14"/>
  <c r="K374" i="14"/>
  <c r="K373" i="14"/>
  <c r="K372" i="14"/>
  <c r="K371" i="14"/>
  <c r="K370" i="14"/>
  <c r="K369" i="14"/>
  <c r="K368" i="14"/>
  <c r="K367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6" i="14"/>
  <c r="K345" i="14"/>
  <c r="K344" i="14"/>
  <c r="K343" i="14"/>
  <c r="K342" i="14"/>
  <c r="K341" i="14"/>
  <c r="K340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92" i="14"/>
  <c r="K291" i="14"/>
  <c r="K290" i="14"/>
  <c r="K289" i="14"/>
  <c r="K288" i="14"/>
  <c r="K287" i="14"/>
  <c r="K286" i="14"/>
  <c r="K285" i="14"/>
  <c r="K284" i="14"/>
  <c r="K283" i="14"/>
  <c r="K282" i="14"/>
  <c r="K281" i="14"/>
  <c r="K280" i="14"/>
  <c r="K279" i="14"/>
  <c r="K278" i="14"/>
  <c r="K277" i="14"/>
  <c r="K276" i="14"/>
  <c r="K275" i="14"/>
  <c r="K274" i="14"/>
  <c r="K273" i="14"/>
  <c r="K272" i="14"/>
  <c r="K271" i="14"/>
  <c r="K270" i="14"/>
  <c r="K269" i="14"/>
  <c r="K268" i="14"/>
  <c r="K267" i="14"/>
  <c r="K266" i="14"/>
  <c r="K265" i="14"/>
  <c r="K264" i="14"/>
  <c r="K263" i="14"/>
  <c r="K262" i="14"/>
  <c r="K261" i="14"/>
  <c r="K260" i="14"/>
  <c r="K259" i="14"/>
  <c r="K258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K245" i="14"/>
  <c r="K244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9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I4690" i="14"/>
  <c r="I4689" i="14"/>
  <c r="I4688" i="14"/>
  <c r="I4687" i="14"/>
  <c r="I4686" i="14"/>
  <c r="I4685" i="14"/>
  <c r="I4684" i="14"/>
  <c r="I4683" i="14"/>
  <c r="I4682" i="14"/>
  <c r="I4681" i="14"/>
  <c r="I4680" i="14"/>
  <c r="I4679" i="14"/>
  <c r="I4678" i="14"/>
  <c r="I4677" i="14"/>
  <c r="I4676" i="14"/>
  <c r="I4675" i="14"/>
  <c r="I4674" i="14"/>
  <c r="I4673" i="14"/>
  <c r="I4672" i="14"/>
  <c r="I4671" i="14"/>
  <c r="I4670" i="14"/>
  <c r="I4669" i="14"/>
  <c r="I4668" i="14"/>
  <c r="I4667" i="14"/>
  <c r="I4666" i="14"/>
  <c r="I4665" i="14"/>
  <c r="I4664" i="14"/>
  <c r="I4663" i="14"/>
  <c r="I4662" i="14"/>
  <c r="I4661" i="14"/>
  <c r="I4660" i="14"/>
  <c r="I4659" i="14"/>
  <c r="I4658" i="14"/>
  <c r="I4657" i="14"/>
  <c r="I4656" i="14"/>
  <c r="I4655" i="14"/>
  <c r="I4654" i="14"/>
  <c r="I4653" i="14"/>
  <c r="I4652" i="14"/>
  <c r="I4651" i="14"/>
  <c r="I4650" i="14"/>
  <c r="I4649" i="14"/>
  <c r="I4648" i="14"/>
  <c r="I4647" i="14"/>
  <c r="I4646" i="14"/>
  <c r="I4645" i="14"/>
  <c r="I4644" i="14"/>
  <c r="I4643" i="14"/>
  <c r="I4642" i="14"/>
  <c r="I4641" i="14"/>
  <c r="I4640" i="14"/>
  <c r="I4639" i="14"/>
  <c r="I4638" i="14"/>
  <c r="I4637" i="14"/>
  <c r="I4636" i="14"/>
  <c r="I4635" i="14"/>
  <c r="I4634" i="14"/>
  <c r="I4633" i="14"/>
  <c r="I4632" i="14"/>
  <c r="I4631" i="14"/>
  <c r="I4630" i="14"/>
  <c r="I4629" i="14"/>
  <c r="I4628" i="14"/>
  <c r="I4627" i="14"/>
  <c r="I4626" i="14"/>
  <c r="I4625" i="14"/>
  <c r="I4624" i="14"/>
  <c r="I4623" i="14"/>
  <c r="I4622" i="14"/>
  <c r="I4621" i="14"/>
  <c r="I4620" i="14"/>
  <c r="I4619" i="14"/>
  <c r="I4618" i="14"/>
  <c r="I4617" i="14"/>
  <c r="I4616" i="14"/>
  <c r="I4615" i="14"/>
  <c r="I4614" i="14"/>
  <c r="I4613" i="14"/>
  <c r="I4612" i="14"/>
  <c r="I4611" i="14"/>
  <c r="I4610" i="14"/>
  <c r="I4609" i="14"/>
  <c r="I4608" i="14"/>
  <c r="I4607" i="14"/>
  <c r="I4606" i="14"/>
  <c r="I4605" i="14"/>
  <c r="I4604" i="14"/>
  <c r="I4603" i="14"/>
  <c r="I4602" i="14"/>
  <c r="I4601" i="14"/>
  <c r="I4600" i="14"/>
  <c r="I4599" i="14"/>
  <c r="I4598" i="14"/>
  <c r="I4597" i="14"/>
  <c r="I4596" i="14"/>
  <c r="I4595" i="14"/>
  <c r="I4594" i="14"/>
  <c r="I4593" i="14"/>
  <c r="I4592" i="14"/>
  <c r="I4591" i="14"/>
  <c r="I4590" i="14"/>
  <c r="I4589" i="14"/>
  <c r="I4588" i="14"/>
  <c r="I4587" i="14"/>
  <c r="I4586" i="14"/>
  <c r="I4585" i="14"/>
  <c r="I4584" i="14"/>
  <c r="I4583" i="14"/>
  <c r="I4582" i="14"/>
  <c r="I4581" i="14"/>
  <c r="I4580" i="14"/>
  <c r="I4579" i="14"/>
  <c r="I4578" i="14"/>
  <c r="I4577" i="14"/>
  <c r="I4576" i="14"/>
  <c r="I4575" i="14"/>
  <c r="I4574" i="14"/>
  <c r="I4573" i="14"/>
  <c r="I4572" i="14"/>
  <c r="I4571" i="14"/>
  <c r="I4570" i="14"/>
  <c r="I4569" i="14"/>
  <c r="I4568" i="14"/>
  <c r="I4567" i="14"/>
  <c r="I4566" i="14"/>
  <c r="I4565" i="14"/>
  <c r="I4564" i="14"/>
  <c r="I4563" i="14"/>
  <c r="I4562" i="14"/>
  <c r="I4561" i="14"/>
  <c r="I4560" i="14"/>
  <c r="I4559" i="14"/>
  <c r="I4558" i="14"/>
  <c r="I4557" i="14"/>
  <c r="I4556" i="14"/>
  <c r="I4555" i="14"/>
  <c r="I4554" i="14"/>
  <c r="I4553" i="14"/>
  <c r="I4552" i="14"/>
  <c r="I4551" i="14"/>
  <c r="I4550" i="14"/>
  <c r="I4549" i="14"/>
  <c r="I4548" i="14"/>
  <c r="I4547" i="14"/>
  <c r="I4546" i="14"/>
  <c r="I4545" i="14"/>
  <c r="I4544" i="14"/>
  <c r="I4543" i="14"/>
  <c r="I4542" i="14"/>
  <c r="I4541" i="14"/>
  <c r="I4540" i="14"/>
  <c r="I4539" i="14"/>
  <c r="I4538" i="14"/>
  <c r="I4537" i="14"/>
  <c r="I4536" i="14"/>
  <c r="I4535" i="14"/>
  <c r="I4534" i="14"/>
  <c r="I4533" i="14"/>
  <c r="I4532" i="14"/>
  <c r="I4531" i="14"/>
  <c r="I4530" i="14"/>
  <c r="I4529" i="14"/>
  <c r="I4528" i="14"/>
  <c r="I4527" i="14"/>
  <c r="I4526" i="14"/>
  <c r="I4525" i="14"/>
  <c r="I4524" i="14"/>
  <c r="I4523" i="14"/>
  <c r="I4522" i="14"/>
  <c r="I4521" i="14"/>
  <c r="I4520" i="14"/>
  <c r="I4519" i="14"/>
  <c r="I4518" i="14"/>
  <c r="I4517" i="14"/>
  <c r="I4516" i="14"/>
  <c r="I4515" i="14"/>
  <c r="I4514" i="14"/>
  <c r="I4513" i="14"/>
  <c r="I4512" i="14"/>
  <c r="I4511" i="14"/>
  <c r="I4510" i="14"/>
  <c r="I4509" i="14"/>
  <c r="I4508" i="14"/>
  <c r="I4507" i="14"/>
  <c r="I4506" i="14"/>
  <c r="I4505" i="14"/>
  <c r="I4504" i="14"/>
  <c r="I4503" i="14"/>
  <c r="I4502" i="14"/>
  <c r="I4501" i="14"/>
  <c r="I4500" i="14"/>
  <c r="I4499" i="14"/>
  <c r="I4498" i="14"/>
  <c r="I4497" i="14"/>
  <c r="I4496" i="14"/>
  <c r="I4495" i="14"/>
  <c r="I4494" i="14"/>
  <c r="I4493" i="14"/>
  <c r="I4492" i="14"/>
  <c r="I4491" i="14"/>
  <c r="I4490" i="14"/>
  <c r="I4489" i="14"/>
  <c r="I4488" i="14"/>
  <c r="I4487" i="14"/>
  <c r="I4486" i="14"/>
  <c r="I4485" i="14"/>
  <c r="I4484" i="14"/>
  <c r="I4483" i="14"/>
  <c r="I4482" i="14"/>
  <c r="I4481" i="14"/>
  <c r="I4480" i="14"/>
  <c r="I4479" i="14"/>
  <c r="I4478" i="14"/>
  <c r="I4477" i="14"/>
  <c r="I4476" i="14"/>
  <c r="I4475" i="14"/>
  <c r="I4474" i="14"/>
  <c r="I4473" i="14"/>
  <c r="I4472" i="14"/>
  <c r="I4471" i="14"/>
  <c r="I4470" i="14"/>
  <c r="I4469" i="14"/>
  <c r="I4468" i="14"/>
  <c r="I4467" i="14"/>
  <c r="I4466" i="14"/>
  <c r="I4465" i="14"/>
  <c r="I4464" i="14"/>
  <c r="I4463" i="14"/>
  <c r="I4462" i="14"/>
  <c r="I4461" i="14"/>
  <c r="I4460" i="14"/>
  <c r="I4459" i="14"/>
  <c r="I4458" i="14"/>
  <c r="I4457" i="14"/>
  <c r="I4456" i="14"/>
  <c r="I4455" i="14"/>
  <c r="I4454" i="14"/>
  <c r="I4453" i="14"/>
  <c r="I4452" i="14"/>
  <c r="I4451" i="14"/>
  <c r="I4450" i="14"/>
  <c r="I4449" i="14"/>
  <c r="I4448" i="14"/>
  <c r="I4447" i="14"/>
  <c r="I4446" i="14"/>
  <c r="I4445" i="14"/>
  <c r="I4444" i="14"/>
  <c r="I4443" i="14"/>
  <c r="I4442" i="14"/>
  <c r="I4441" i="14"/>
  <c r="I4440" i="14"/>
  <c r="I4439" i="14"/>
  <c r="I4438" i="14"/>
  <c r="I4437" i="14"/>
  <c r="I4436" i="14"/>
  <c r="I4435" i="14"/>
  <c r="I4434" i="14"/>
  <c r="I4433" i="14"/>
  <c r="I4432" i="14"/>
  <c r="I4431" i="14"/>
  <c r="I4430" i="14"/>
  <c r="I4429" i="14"/>
  <c r="I4428" i="14"/>
  <c r="I4427" i="14"/>
  <c r="I4426" i="14"/>
  <c r="I4425" i="14"/>
  <c r="I4424" i="14"/>
  <c r="I4423" i="14"/>
  <c r="I4422" i="14"/>
  <c r="I4421" i="14"/>
  <c r="I4420" i="14"/>
  <c r="I4419" i="14"/>
  <c r="I4418" i="14"/>
  <c r="I4417" i="14"/>
  <c r="I4416" i="14"/>
  <c r="I4415" i="14"/>
  <c r="I4414" i="14"/>
  <c r="I4413" i="14"/>
  <c r="I4412" i="14"/>
  <c r="I4411" i="14"/>
  <c r="I4410" i="14"/>
  <c r="I4409" i="14"/>
  <c r="I4408" i="14"/>
  <c r="I4407" i="14"/>
  <c r="I4406" i="14"/>
  <c r="I4405" i="14"/>
  <c r="I4404" i="14"/>
  <c r="I4403" i="14"/>
  <c r="I4402" i="14"/>
  <c r="I4401" i="14"/>
  <c r="I4400" i="14"/>
  <c r="I4399" i="14"/>
  <c r="I4398" i="14"/>
  <c r="I4397" i="14"/>
  <c r="I4396" i="14"/>
  <c r="I4395" i="14"/>
  <c r="I4394" i="14"/>
  <c r="I4393" i="14"/>
  <c r="I4392" i="14"/>
  <c r="I4391" i="14"/>
  <c r="I4390" i="14"/>
  <c r="I4389" i="14"/>
  <c r="I4388" i="14"/>
  <c r="I4387" i="14"/>
  <c r="I4386" i="14"/>
  <c r="I4385" i="14"/>
  <c r="I4384" i="14"/>
  <c r="I4383" i="14"/>
  <c r="I4382" i="14"/>
  <c r="I4381" i="14"/>
  <c r="I4380" i="14"/>
  <c r="I4379" i="14"/>
  <c r="I4378" i="14"/>
  <c r="I4377" i="14"/>
  <c r="I4376" i="14"/>
  <c r="I4375" i="14"/>
  <c r="I4374" i="14"/>
  <c r="I4373" i="14"/>
  <c r="I4372" i="14"/>
  <c r="I4371" i="14"/>
  <c r="I4370" i="14"/>
  <c r="I4369" i="14"/>
  <c r="I4368" i="14"/>
  <c r="I4367" i="14"/>
  <c r="I4366" i="14"/>
  <c r="I4365" i="14"/>
  <c r="I4364" i="14"/>
  <c r="I4363" i="14"/>
  <c r="I4362" i="14"/>
  <c r="I4361" i="14"/>
  <c r="I4360" i="14"/>
  <c r="I4359" i="14"/>
  <c r="I4358" i="14"/>
  <c r="I4357" i="14"/>
  <c r="I4356" i="14"/>
  <c r="I4355" i="14"/>
  <c r="I4354" i="14"/>
  <c r="I4353" i="14"/>
  <c r="I4352" i="14"/>
  <c r="I4351" i="14"/>
  <c r="I4350" i="14"/>
  <c r="I4349" i="14"/>
  <c r="I4348" i="14"/>
  <c r="I4347" i="14"/>
  <c r="I4346" i="14"/>
  <c r="I4345" i="14"/>
  <c r="I4344" i="14"/>
  <c r="I4343" i="14"/>
  <c r="I4342" i="14"/>
  <c r="I4341" i="14"/>
  <c r="I4340" i="14"/>
  <c r="I4339" i="14"/>
  <c r="I4338" i="14"/>
  <c r="I4337" i="14"/>
  <c r="I4336" i="14"/>
  <c r="I4335" i="14"/>
  <c r="I4334" i="14"/>
  <c r="I4333" i="14"/>
  <c r="I4332" i="14"/>
  <c r="I4331" i="14"/>
  <c r="I4330" i="14"/>
  <c r="I4329" i="14"/>
  <c r="I4328" i="14"/>
  <c r="I4327" i="14"/>
  <c r="I4326" i="14"/>
  <c r="I4325" i="14"/>
  <c r="I4324" i="14"/>
  <c r="I4323" i="14"/>
  <c r="I4322" i="14"/>
  <c r="I4321" i="14"/>
  <c r="I4320" i="14"/>
  <c r="I4319" i="14"/>
  <c r="I4318" i="14"/>
  <c r="I4317" i="14"/>
  <c r="I4316" i="14"/>
  <c r="I4315" i="14"/>
  <c r="I4314" i="14"/>
  <c r="I4313" i="14"/>
  <c r="I4312" i="14"/>
  <c r="I4311" i="14"/>
  <c r="I4310" i="14"/>
  <c r="I4309" i="14"/>
  <c r="I4308" i="14"/>
  <c r="I4307" i="14"/>
  <c r="I4306" i="14"/>
  <c r="I4305" i="14"/>
  <c r="I4304" i="14"/>
  <c r="I4303" i="14"/>
  <c r="I4302" i="14"/>
  <c r="I4301" i="14"/>
  <c r="I4300" i="14"/>
  <c r="I4299" i="14"/>
  <c r="I4298" i="14"/>
  <c r="I4297" i="14"/>
  <c r="I4296" i="14"/>
  <c r="I4295" i="14"/>
  <c r="I4294" i="14"/>
  <c r="I4293" i="14"/>
  <c r="I4292" i="14"/>
  <c r="I4291" i="14"/>
  <c r="I4290" i="14"/>
  <c r="I4289" i="14"/>
  <c r="I4288" i="14"/>
  <c r="I4287" i="14"/>
  <c r="I4286" i="14"/>
  <c r="I4285" i="14"/>
  <c r="I4284" i="14"/>
  <c r="I4283" i="14"/>
  <c r="I4282" i="14"/>
  <c r="I4281" i="14"/>
  <c r="I4280" i="14"/>
  <c r="I4279" i="14"/>
  <c r="I4278" i="14"/>
  <c r="I4277" i="14"/>
  <c r="I4276" i="14"/>
  <c r="I4275" i="14"/>
  <c r="I4274" i="14"/>
  <c r="I4273" i="14"/>
  <c r="I4272" i="14"/>
  <c r="I4271" i="14"/>
  <c r="I4270" i="14"/>
  <c r="I4269" i="14"/>
  <c r="I4268" i="14"/>
  <c r="I4267" i="14"/>
  <c r="I4266" i="14"/>
  <c r="I4265" i="14"/>
  <c r="I4264" i="14"/>
  <c r="I4263" i="14"/>
  <c r="I4262" i="14"/>
  <c r="I4261" i="14"/>
  <c r="I4260" i="14"/>
  <c r="I4259" i="14"/>
  <c r="I4258" i="14"/>
  <c r="I4257" i="14"/>
  <c r="I4256" i="14"/>
  <c r="I4255" i="14"/>
  <c r="I4254" i="14"/>
  <c r="I4253" i="14"/>
  <c r="I4252" i="14"/>
  <c r="I4251" i="14"/>
  <c r="I4250" i="14"/>
  <c r="I4249" i="14"/>
  <c r="I4248" i="14"/>
  <c r="I4247" i="14"/>
  <c r="I4246" i="14"/>
  <c r="I4245" i="14"/>
  <c r="I4244" i="14"/>
  <c r="I4243" i="14"/>
  <c r="I4242" i="14"/>
  <c r="I4241" i="14"/>
  <c r="I4240" i="14"/>
  <c r="I4239" i="14"/>
  <c r="I4238" i="14"/>
  <c r="I4237" i="14"/>
  <c r="I4236" i="14"/>
  <c r="I4235" i="14"/>
  <c r="I4234" i="14"/>
  <c r="I4233" i="14"/>
  <c r="I4232" i="14"/>
  <c r="I4231" i="14"/>
  <c r="I4230" i="14"/>
  <c r="I4229" i="14"/>
  <c r="I4228" i="14"/>
  <c r="I4227" i="14"/>
  <c r="I4226" i="14"/>
  <c r="I4225" i="14"/>
  <c r="I4224" i="14"/>
  <c r="I4223" i="14"/>
  <c r="I4222" i="14"/>
  <c r="I4221" i="14"/>
  <c r="I4220" i="14"/>
  <c r="I4219" i="14"/>
  <c r="I4218" i="14"/>
  <c r="I4217" i="14"/>
  <c r="I4216" i="14"/>
  <c r="I4215" i="14"/>
  <c r="I4214" i="14"/>
  <c r="I4213" i="14"/>
  <c r="I4212" i="14"/>
  <c r="I4211" i="14"/>
  <c r="I4210" i="14"/>
  <c r="I4209" i="14"/>
  <c r="I4208" i="14"/>
  <c r="I4207" i="14"/>
  <c r="I4206" i="14"/>
  <c r="I4205" i="14"/>
  <c r="I4204" i="14"/>
  <c r="I4203" i="14"/>
  <c r="I4202" i="14"/>
  <c r="I4201" i="14"/>
  <c r="I4200" i="14"/>
  <c r="I4199" i="14"/>
  <c r="I4198" i="14"/>
  <c r="I4197" i="14"/>
  <c r="I4196" i="14"/>
  <c r="I4195" i="14"/>
  <c r="I4194" i="14"/>
  <c r="I4193" i="14"/>
  <c r="I4192" i="14"/>
  <c r="I4191" i="14"/>
  <c r="I4190" i="14"/>
  <c r="I4189" i="14"/>
  <c r="I4188" i="14"/>
  <c r="I4187" i="14"/>
  <c r="I4186" i="14"/>
  <c r="I4185" i="14"/>
  <c r="I4184" i="14"/>
  <c r="I4183" i="14"/>
  <c r="I4182" i="14"/>
  <c r="I4181" i="14"/>
  <c r="I4180" i="14"/>
  <c r="I4179" i="14"/>
  <c r="I4178" i="14"/>
  <c r="I4177" i="14"/>
  <c r="I4176" i="14"/>
  <c r="I4175" i="14"/>
  <c r="I4174" i="14"/>
  <c r="I4173" i="14"/>
  <c r="I4172" i="14"/>
  <c r="I4171" i="14"/>
  <c r="I4170" i="14"/>
  <c r="I4169" i="14"/>
  <c r="I4168" i="14"/>
  <c r="I4167" i="14"/>
  <c r="I4166" i="14"/>
  <c r="I4165" i="14"/>
  <c r="I4164" i="14"/>
  <c r="I4163" i="14"/>
  <c r="I4162" i="14"/>
  <c r="I4161" i="14"/>
  <c r="I4160" i="14"/>
  <c r="I4159" i="14"/>
  <c r="I4158" i="14"/>
  <c r="I4157" i="14"/>
  <c r="I4156" i="14"/>
  <c r="I4155" i="14"/>
  <c r="I4154" i="14"/>
  <c r="I4153" i="14"/>
  <c r="I4152" i="14"/>
  <c r="I4151" i="14"/>
  <c r="I4150" i="14"/>
  <c r="I4149" i="14"/>
  <c r="I4148" i="14"/>
  <c r="I4147" i="14"/>
  <c r="I4146" i="14"/>
  <c r="I4145" i="14"/>
  <c r="I4144" i="14"/>
  <c r="I4143" i="14"/>
  <c r="I4142" i="14"/>
  <c r="I4141" i="14"/>
  <c r="I4140" i="14"/>
  <c r="I4139" i="14"/>
  <c r="I4138" i="14"/>
  <c r="I4137" i="14"/>
  <c r="I4136" i="14"/>
  <c r="I4135" i="14"/>
  <c r="I4134" i="14"/>
  <c r="I4133" i="14"/>
  <c r="I4132" i="14"/>
  <c r="I4131" i="14"/>
  <c r="I4130" i="14"/>
  <c r="I4129" i="14"/>
  <c r="I4128" i="14"/>
  <c r="I4127" i="14"/>
  <c r="I4126" i="14"/>
  <c r="I4125" i="14"/>
  <c r="I4124" i="14"/>
  <c r="I4123" i="14"/>
  <c r="I4122" i="14"/>
  <c r="I4121" i="14"/>
  <c r="I4120" i="14"/>
  <c r="I4119" i="14"/>
  <c r="I4118" i="14"/>
  <c r="I4117" i="14"/>
  <c r="I4116" i="14"/>
  <c r="I4115" i="14"/>
  <c r="I4114" i="14"/>
  <c r="I4113" i="14"/>
  <c r="I4112" i="14"/>
  <c r="I4111" i="14"/>
  <c r="I4110" i="14"/>
  <c r="I4109" i="14"/>
  <c r="I4108" i="14"/>
  <c r="I4107" i="14"/>
  <c r="I4106" i="14"/>
  <c r="I4105" i="14"/>
  <c r="I4104" i="14"/>
  <c r="I4103" i="14"/>
  <c r="I4102" i="14"/>
  <c r="I4101" i="14"/>
  <c r="I4100" i="14"/>
  <c r="I4099" i="14"/>
  <c r="I4098" i="14"/>
  <c r="I4097" i="14"/>
  <c r="I4096" i="14"/>
  <c r="I4095" i="14"/>
  <c r="I4094" i="14"/>
  <c r="I4093" i="14"/>
  <c r="I4092" i="14"/>
  <c r="I4091" i="14"/>
  <c r="I4090" i="14"/>
  <c r="I4089" i="14"/>
  <c r="I4088" i="14"/>
  <c r="I4087" i="14"/>
  <c r="I4086" i="14"/>
  <c r="I4085" i="14"/>
  <c r="I4084" i="14"/>
  <c r="I4083" i="14"/>
  <c r="I4082" i="14"/>
  <c r="I4081" i="14"/>
  <c r="I4080" i="14"/>
  <c r="I4079" i="14"/>
  <c r="I4078" i="14"/>
  <c r="I4077" i="14"/>
  <c r="I4076" i="14"/>
  <c r="I4075" i="14"/>
  <c r="I4074" i="14"/>
  <c r="I4073" i="14"/>
  <c r="I4072" i="14"/>
  <c r="I4071" i="14"/>
  <c r="I4070" i="14"/>
  <c r="I4069" i="14"/>
  <c r="I4068" i="14"/>
  <c r="I4067" i="14"/>
  <c r="I4066" i="14"/>
  <c r="I4065" i="14"/>
  <c r="I4064" i="14"/>
  <c r="I4063" i="14"/>
  <c r="I4062" i="14"/>
  <c r="I4061" i="14"/>
  <c r="I4060" i="14"/>
  <c r="I4059" i="14"/>
  <c r="I4058" i="14"/>
  <c r="I4057" i="14"/>
  <c r="I4056" i="14"/>
  <c r="I4055" i="14"/>
  <c r="I4054" i="14"/>
  <c r="I4053" i="14"/>
  <c r="I4052" i="14"/>
  <c r="I4051" i="14"/>
  <c r="I4050" i="14"/>
  <c r="I4049" i="14"/>
  <c r="I4048" i="14"/>
  <c r="I4047" i="14"/>
  <c r="I4046" i="14"/>
  <c r="I4045" i="14"/>
  <c r="I4044" i="14"/>
  <c r="I4043" i="14"/>
  <c r="I4042" i="14"/>
  <c r="I4041" i="14"/>
  <c r="I4040" i="14"/>
  <c r="I4039" i="14"/>
  <c r="I4038" i="14"/>
  <c r="I4037" i="14"/>
  <c r="I4036" i="14"/>
  <c r="I4035" i="14"/>
  <c r="I4034" i="14"/>
  <c r="I4033" i="14"/>
  <c r="I4032" i="14"/>
  <c r="I4031" i="14"/>
  <c r="I4030" i="14"/>
  <c r="I4029" i="14"/>
  <c r="I4028" i="14"/>
  <c r="I4027" i="14"/>
  <c r="I4026" i="14"/>
  <c r="I4025" i="14"/>
  <c r="I4024" i="14"/>
  <c r="I4023" i="14"/>
  <c r="I4022" i="14"/>
  <c r="I4021" i="14"/>
  <c r="I4020" i="14"/>
  <c r="I4019" i="14"/>
  <c r="I4018" i="14"/>
  <c r="I4017" i="14"/>
  <c r="I4016" i="14"/>
  <c r="I4015" i="14"/>
  <c r="I4014" i="14"/>
  <c r="I4013" i="14"/>
  <c r="I4012" i="14"/>
  <c r="I4011" i="14"/>
  <c r="I4010" i="14"/>
  <c r="I4009" i="14"/>
  <c r="I4008" i="14"/>
  <c r="I4007" i="14"/>
  <c r="I4006" i="14"/>
  <c r="I4005" i="14"/>
  <c r="I4004" i="14"/>
  <c r="I4003" i="14"/>
  <c r="I4002" i="14"/>
  <c r="I4001" i="14"/>
  <c r="I4000" i="14"/>
  <c r="I3999" i="14"/>
  <c r="I3998" i="14"/>
  <c r="I3997" i="14"/>
  <c r="I3996" i="14"/>
  <c r="I3995" i="14"/>
  <c r="I3994" i="14"/>
  <c r="I3993" i="14"/>
  <c r="I3992" i="14"/>
  <c r="I3991" i="14"/>
  <c r="I3990" i="14"/>
  <c r="I3989" i="14"/>
  <c r="I3988" i="14"/>
  <c r="I3987" i="14"/>
  <c r="I3986" i="14"/>
  <c r="I3985" i="14"/>
  <c r="I3984" i="14"/>
  <c r="I3983" i="14"/>
  <c r="I3982" i="14"/>
  <c r="I3981" i="14"/>
  <c r="I3980" i="14"/>
  <c r="I3979" i="14"/>
  <c r="I3978" i="14"/>
  <c r="I3977" i="14"/>
  <c r="I3976" i="14"/>
  <c r="I3975" i="14"/>
  <c r="I3974" i="14"/>
  <c r="I3973" i="14"/>
  <c r="I3972" i="14"/>
  <c r="I3971" i="14"/>
  <c r="I3970" i="14"/>
  <c r="I3969" i="14"/>
  <c r="I3968" i="14"/>
  <c r="I3967" i="14"/>
  <c r="I3966" i="14"/>
  <c r="I3965" i="14"/>
  <c r="I3964" i="14"/>
  <c r="I3963" i="14"/>
  <c r="I3962" i="14"/>
  <c r="I3961" i="14"/>
  <c r="I3960" i="14"/>
  <c r="I3959" i="14"/>
  <c r="I3958" i="14"/>
  <c r="I3957" i="14"/>
  <c r="I3956" i="14"/>
  <c r="I3955" i="14"/>
  <c r="I3954" i="14"/>
  <c r="I3953" i="14"/>
  <c r="I3952" i="14"/>
  <c r="I3951" i="14"/>
  <c r="I3950" i="14"/>
  <c r="I3949" i="14"/>
  <c r="I3948" i="14"/>
  <c r="I3947" i="14"/>
  <c r="I3946" i="14"/>
  <c r="I3945" i="14"/>
  <c r="I3944" i="14"/>
  <c r="I3943" i="14"/>
  <c r="I3942" i="14"/>
  <c r="I3941" i="14"/>
  <c r="I3940" i="14"/>
  <c r="I3939" i="14"/>
  <c r="I3938" i="14"/>
  <c r="I3937" i="14"/>
  <c r="I3936" i="14"/>
  <c r="I3935" i="14"/>
  <c r="I3934" i="14"/>
  <c r="I3933" i="14"/>
  <c r="I3932" i="14"/>
  <c r="I3931" i="14"/>
  <c r="I3930" i="14"/>
  <c r="I3929" i="14"/>
  <c r="I3928" i="14"/>
  <c r="I3927" i="14"/>
  <c r="I3926" i="14"/>
  <c r="I3925" i="14"/>
  <c r="I3924" i="14"/>
  <c r="I3923" i="14"/>
  <c r="I3922" i="14"/>
  <c r="I3921" i="14"/>
  <c r="I3920" i="14"/>
  <c r="I3919" i="14"/>
  <c r="I3918" i="14"/>
  <c r="I3917" i="14"/>
  <c r="I3916" i="14"/>
  <c r="I3915" i="14"/>
  <c r="I3914" i="14"/>
  <c r="I3913" i="14"/>
  <c r="I3912" i="14"/>
  <c r="I3911" i="14"/>
  <c r="I3910" i="14"/>
  <c r="I3909" i="14"/>
  <c r="I3908" i="14"/>
  <c r="I3907" i="14"/>
  <c r="I3906" i="14"/>
  <c r="I3905" i="14"/>
  <c r="I3904" i="14"/>
  <c r="I3903" i="14"/>
  <c r="I3902" i="14"/>
  <c r="I3901" i="14"/>
  <c r="I3900" i="14"/>
  <c r="I3899" i="14"/>
  <c r="I3898" i="14"/>
  <c r="I3897" i="14"/>
  <c r="I3896" i="14"/>
  <c r="I3895" i="14"/>
  <c r="I3894" i="14"/>
  <c r="I3893" i="14"/>
  <c r="I3892" i="14"/>
  <c r="I3891" i="14"/>
  <c r="I3890" i="14"/>
  <c r="I3889" i="14"/>
  <c r="I3888" i="14"/>
  <c r="I3887" i="14"/>
  <c r="I3886" i="14"/>
  <c r="I3885" i="14"/>
  <c r="I3884" i="14"/>
  <c r="I3883" i="14"/>
  <c r="I3882" i="14"/>
  <c r="I3881" i="14"/>
  <c r="I3880" i="14"/>
  <c r="I3879" i="14"/>
  <c r="I3878" i="14"/>
  <c r="I3877" i="14"/>
  <c r="I3876" i="14"/>
  <c r="I3875" i="14"/>
  <c r="I3874" i="14"/>
  <c r="I3873" i="14"/>
  <c r="I3872" i="14"/>
  <c r="I3871" i="14"/>
  <c r="I3870" i="14"/>
  <c r="I3869" i="14"/>
  <c r="I3868" i="14"/>
  <c r="I3867" i="14"/>
  <c r="I3866" i="14"/>
  <c r="I3865" i="14"/>
  <c r="I3864" i="14"/>
  <c r="I3863" i="14"/>
  <c r="I3862" i="14"/>
  <c r="I3861" i="14"/>
  <c r="I3860" i="14"/>
  <c r="I3859" i="14"/>
  <c r="I3858" i="14"/>
  <c r="I3857" i="14"/>
  <c r="I3856" i="14"/>
  <c r="I3855" i="14"/>
  <c r="I3854" i="14"/>
  <c r="I3853" i="14"/>
  <c r="I3852" i="14"/>
  <c r="I3851" i="14"/>
  <c r="I3850" i="14"/>
  <c r="I3849" i="14"/>
  <c r="I3848" i="14"/>
  <c r="I3847" i="14"/>
  <c r="I3846" i="14"/>
  <c r="I3845" i="14"/>
  <c r="I3844" i="14"/>
  <c r="I3843" i="14"/>
  <c r="I3842" i="14"/>
  <c r="I3841" i="14"/>
  <c r="I3840" i="14"/>
  <c r="I3839" i="14"/>
  <c r="I3838" i="14"/>
  <c r="I3837" i="14"/>
  <c r="I3836" i="14"/>
  <c r="I3835" i="14"/>
  <c r="I3834" i="14"/>
  <c r="I3833" i="14"/>
  <c r="I3832" i="14"/>
  <c r="I3831" i="14"/>
  <c r="I3830" i="14"/>
  <c r="I3829" i="14"/>
  <c r="I3828" i="14"/>
  <c r="I3827" i="14"/>
  <c r="I3826" i="14"/>
  <c r="I3825" i="14"/>
  <c r="I3824" i="14"/>
  <c r="I3823" i="14"/>
  <c r="I3822" i="14"/>
  <c r="I3821" i="14"/>
  <c r="I3820" i="14"/>
  <c r="I3819" i="14"/>
  <c r="I3818" i="14"/>
  <c r="I3817" i="14"/>
  <c r="I3816" i="14"/>
  <c r="I3815" i="14"/>
  <c r="I3814" i="14"/>
  <c r="I3813" i="14"/>
  <c r="I3812" i="14"/>
  <c r="I3811" i="14"/>
  <c r="I3810" i="14"/>
  <c r="I3809" i="14"/>
  <c r="I3808" i="14"/>
  <c r="I3807" i="14"/>
  <c r="I3806" i="14"/>
  <c r="I3805" i="14"/>
  <c r="I3804" i="14"/>
  <c r="I3803" i="14"/>
  <c r="I3802" i="14"/>
  <c r="I3801" i="14"/>
  <c r="I3800" i="14"/>
  <c r="I3799" i="14"/>
  <c r="I3798" i="14"/>
  <c r="I3797" i="14"/>
  <c r="I3796" i="14"/>
  <c r="I3795" i="14"/>
  <c r="I3794" i="14"/>
  <c r="I3793" i="14"/>
  <c r="I3792" i="14"/>
  <c r="I3791" i="14"/>
  <c r="I3790" i="14"/>
  <c r="I3789" i="14"/>
  <c r="I3788" i="14"/>
  <c r="I3787" i="14"/>
  <c r="I3786" i="14"/>
  <c r="I3785" i="14"/>
  <c r="I3784" i="14"/>
  <c r="I3783" i="14"/>
  <c r="I3782" i="14"/>
  <c r="I3781" i="14"/>
  <c r="I3780" i="14"/>
  <c r="I3779" i="14"/>
  <c r="I3778" i="14"/>
  <c r="I3777" i="14"/>
  <c r="I3776" i="14"/>
  <c r="I3775" i="14"/>
  <c r="I3774" i="14"/>
  <c r="I3773" i="14"/>
  <c r="I3772" i="14"/>
  <c r="I3771" i="14"/>
  <c r="I3770" i="14"/>
  <c r="I3769" i="14"/>
  <c r="I3768" i="14"/>
  <c r="I3767" i="14"/>
  <c r="I3766" i="14"/>
  <c r="I3765" i="14"/>
  <c r="I3764" i="14"/>
  <c r="I3763" i="14"/>
  <c r="I3762" i="14"/>
  <c r="I3761" i="14"/>
  <c r="I3760" i="14"/>
  <c r="I3759" i="14"/>
  <c r="I3758" i="14"/>
  <c r="I3757" i="14"/>
  <c r="I3756" i="14"/>
  <c r="I3755" i="14"/>
  <c r="I3754" i="14"/>
  <c r="I3753" i="14"/>
  <c r="I3752" i="14"/>
  <c r="I3751" i="14"/>
  <c r="I3750" i="14"/>
  <c r="I3749" i="14"/>
  <c r="I3748" i="14"/>
  <c r="I3747" i="14"/>
  <c r="I3746" i="14"/>
  <c r="I3745" i="14"/>
  <c r="I3744" i="14"/>
  <c r="I3743" i="14"/>
  <c r="I3742" i="14"/>
  <c r="I3741" i="14"/>
  <c r="I3740" i="14"/>
  <c r="I3739" i="14"/>
  <c r="I3738" i="14"/>
  <c r="I3737" i="14"/>
  <c r="I3736" i="14"/>
  <c r="I3735" i="14"/>
  <c r="I3734" i="14"/>
  <c r="I3733" i="14"/>
  <c r="I3732" i="14"/>
  <c r="I3731" i="14"/>
  <c r="I3730" i="14"/>
  <c r="I3729" i="14"/>
  <c r="I3728" i="14"/>
  <c r="I3727" i="14"/>
  <c r="I3726" i="14"/>
  <c r="I3725" i="14"/>
  <c r="I3724" i="14"/>
  <c r="I3723" i="14"/>
  <c r="I3722" i="14"/>
  <c r="I3721" i="14"/>
  <c r="I3720" i="14"/>
  <c r="I3719" i="14"/>
  <c r="I3718" i="14"/>
  <c r="I3717" i="14"/>
  <c r="I3716" i="14"/>
  <c r="I3715" i="14"/>
  <c r="I3714" i="14"/>
  <c r="I3713" i="14"/>
  <c r="I3712" i="14"/>
  <c r="I3711" i="14"/>
  <c r="I3710" i="14"/>
  <c r="I3709" i="14"/>
  <c r="I3708" i="14"/>
  <c r="I3707" i="14"/>
  <c r="I3706" i="14"/>
  <c r="I3705" i="14"/>
  <c r="I3704" i="14"/>
  <c r="I3703" i="14"/>
  <c r="I3702" i="14"/>
  <c r="I3701" i="14"/>
  <c r="I3700" i="14"/>
  <c r="I3699" i="14"/>
  <c r="I3698" i="14"/>
  <c r="I3697" i="14"/>
  <c r="I3696" i="14"/>
  <c r="I3695" i="14"/>
  <c r="I3694" i="14"/>
  <c r="I3693" i="14"/>
  <c r="I3692" i="14"/>
  <c r="I3691" i="14"/>
  <c r="I3690" i="14"/>
  <c r="I3689" i="14"/>
  <c r="I3688" i="14"/>
  <c r="I3687" i="14"/>
  <c r="I3686" i="14"/>
  <c r="I3685" i="14"/>
  <c r="I3684" i="14"/>
  <c r="I3683" i="14"/>
  <c r="I3682" i="14"/>
  <c r="I3681" i="14"/>
  <c r="I3680" i="14"/>
  <c r="I3679" i="14"/>
  <c r="I3678" i="14"/>
  <c r="I3677" i="14"/>
  <c r="I3676" i="14"/>
  <c r="I3675" i="14"/>
  <c r="I3674" i="14"/>
  <c r="I3673" i="14"/>
  <c r="I3672" i="14"/>
  <c r="I3671" i="14"/>
  <c r="I3670" i="14"/>
  <c r="I3669" i="14"/>
  <c r="I3668" i="14"/>
  <c r="I3667" i="14"/>
  <c r="I3666" i="14"/>
  <c r="I3665" i="14"/>
  <c r="I3664" i="14"/>
  <c r="I3663" i="14"/>
  <c r="I3662" i="14"/>
  <c r="I3661" i="14"/>
  <c r="I3660" i="14"/>
  <c r="I3659" i="14"/>
  <c r="I3658" i="14"/>
  <c r="I3657" i="14"/>
  <c r="I3656" i="14"/>
  <c r="I3655" i="14"/>
  <c r="I3654" i="14"/>
  <c r="I3653" i="14"/>
  <c r="I3652" i="14"/>
  <c r="I3651" i="14"/>
  <c r="I3650" i="14"/>
  <c r="I3649" i="14"/>
  <c r="I3648" i="14"/>
  <c r="I3647" i="14"/>
  <c r="I3646" i="14"/>
  <c r="I3645" i="14"/>
  <c r="I3644" i="14"/>
  <c r="I3643" i="14"/>
  <c r="I3642" i="14"/>
  <c r="I3641" i="14"/>
  <c r="I3640" i="14"/>
  <c r="I3639" i="14"/>
  <c r="I3638" i="14"/>
  <c r="I3637" i="14"/>
  <c r="I3636" i="14"/>
  <c r="I3635" i="14"/>
  <c r="I3634" i="14"/>
  <c r="I3633" i="14"/>
  <c r="I3632" i="14"/>
  <c r="I3631" i="14"/>
  <c r="I3630" i="14"/>
  <c r="I3629" i="14"/>
  <c r="I3628" i="14"/>
  <c r="I3627" i="14"/>
  <c r="I3626" i="14"/>
  <c r="I3625" i="14"/>
  <c r="I3624" i="14"/>
  <c r="I3623" i="14"/>
  <c r="I3622" i="14"/>
  <c r="I3621" i="14"/>
  <c r="I3620" i="14"/>
  <c r="I3619" i="14"/>
  <c r="I3618" i="14"/>
  <c r="I3617" i="14"/>
  <c r="I3616" i="14"/>
  <c r="I3615" i="14"/>
  <c r="I3614" i="14"/>
  <c r="I3613" i="14"/>
  <c r="I3612" i="14"/>
  <c r="I3611" i="14"/>
  <c r="I3610" i="14"/>
  <c r="I3609" i="14"/>
  <c r="I3608" i="14"/>
  <c r="I3607" i="14"/>
  <c r="I3606" i="14"/>
  <c r="I3605" i="14"/>
  <c r="I3604" i="14"/>
  <c r="I3603" i="14"/>
  <c r="I3602" i="14"/>
  <c r="I3601" i="14"/>
  <c r="I3600" i="14"/>
  <c r="I3599" i="14"/>
  <c r="I3598" i="14"/>
  <c r="I3597" i="14"/>
  <c r="I3596" i="14"/>
  <c r="I3595" i="14"/>
  <c r="I3594" i="14"/>
  <c r="I3593" i="14"/>
  <c r="I3592" i="14"/>
  <c r="I3591" i="14"/>
  <c r="I3590" i="14"/>
  <c r="I3589" i="14"/>
  <c r="I3588" i="14"/>
  <c r="I3587" i="14"/>
  <c r="I3586" i="14"/>
  <c r="I3585" i="14"/>
  <c r="I3584" i="14"/>
  <c r="I3583" i="14"/>
  <c r="I3582" i="14"/>
  <c r="I3581" i="14"/>
  <c r="I3580" i="14"/>
  <c r="I3579" i="14"/>
  <c r="I3578" i="14"/>
  <c r="I3577" i="14"/>
  <c r="I3576" i="14"/>
  <c r="I3575" i="14"/>
  <c r="I3574" i="14"/>
  <c r="I3573" i="14"/>
  <c r="I3572" i="14"/>
  <c r="I3571" i="14"/>
  <c r="I3570" i="14"/>
  <c r="I3569" i="14"/>
  <c r="I3568" i="14"/>
  <c r="I3567" i="14"/>
  <c r="I3566" i="14"/>
  <c r="I3565" i="14"/>
  <c r="I3564" i="14"/>
  <c r="I3563" i="14"/>
  <c r="I3562" i="14"/>
  <c r="I3561" i="14"/>
  <c r="I3560" i="14"/>
  <c r="I3559" i="14"/>
  <c r="I3558" i="14"/>
  <c r="I3557" i="14"/>
  <c r="I3556" i="14"/>
  <c r="I3555" i="14"/>
  <c r="I3554" i="14"/>
  <c r="I3553" i="14"/>
  <c r="I3552" i="14"/>
  <c r="I3551" i="14"/>
  <c r="I3550" i="14"/>
  <c r="I3549" i="14"/>
  <c r="I3548" i="14"/>
  <c r="I3547" i="14"/>
  <c r="I3546" i="14"/>
  <c r="I3545" i="14"/>
  <c r="I3544" i="14"/>
  <c r="I3543" i="14"/>
  <c r="I3542" i="14"/>
  <c r="I3541" i="14"/>
  <c r="I3540" i="14"/>
  <c r="I3539" i="14"/>
  <c r="I3538" i="14"/>
  <c r="I3537" i="14"/>
  <c r="I3536" i="14"/>
  <c r="I3535" i="14"/>
  <c r="I3534" i="14"/>
  <c r="I3533" i="14"/>
  <c r="I3532" i="14"/>
  <c r="I3531" i="14"/>
  <c r="I3530" i="14"/>
  <c r="I3529" i="14"/>
  <c r="I3528" i="14"/>
  <c r="I3527" i="14"/>
  <c r="I3526" i="14"/>
  <c r="I3525" i="14"/>
  <c r="I3524" i="14"/>
  <c r="I3523" i="14"/>
  <c r="I3522" i="14"/>
  <c r="I3521" i="14"/>
  <c r="I3520" i="14"/>
  <c r="I3519" i="14"/>
  <c r="I3518" i="14"/>
  <c r="I3517" i="14"/>
  <c r="I3516" i="14"/>
  <c r="I3515" i="14"/>
  <c r="I3514" i="14"/>
  <c r="I3513" i="14"/>
  <c r="I3512" i="14"/>
  <c r="I3511" i="14"/>
  <c r="I3510" i="14"/>
  <c r="I3509" i="14"/>
  <c r="I3508" i="14"/>
  <c r="I3507" i="14"/>
  <c r="I3506" i="14"/>
  <c r="I3505" i="14"/>
  <c r="I3504" i="14"/>
  <c r="I3503" i="14"/>
  <c r="I3502" i="14"/>
  <c r="I3501" i="14"/>
  <c r="I3500" i="14"/>
  <c r="I3499" i="14"/>
  <c r="I3498" i="14"/>
  <c r="I3497" i="14"/>
  <c r="I3496" i="14"/>
  <c r="I3495" i="14"/>
  <c r="I3494" i="14"/>
  <c r="I3493" i="14"/>
  <c r="I3492" i="14"/>
  <c r="I3491" i="14"/>
  <c r="I3490" i="14"/>
  <c r="I3489" i="14"/>
  <c r="I3488" i="14"/>
  <c r="I3487" i="14"/>
  <c r="I3486" i="14"/>
  <c r="I3485" i="14"/>
  <c r="I3484" i="14"/>
  <c r="I3483" i="14"/>
  <c r="I3482" i="14"/>
  <c r="I3481" i="14"/>
  <c r="I3480" i="14"/>
  <c r="I3479" i="14"/>
  <c r="I3478" i="14"/>
  <c r="I3477" i="14"/>
  <c r="I3476" i="14"/>
  <c r="I3475" i="14"/>
  <c r="I3474" i="14"/>
  <c r="I3473" i="14"/>
  <c r="I3472" i="14"/>
  <c r="I3471" i="14"/>
  <c r="I3470" i="14"/>
  <c r="I3469" i="14"/>
  <c r="I3468" i="14"/>
  <c r="I3467" i="14"/>
  <c r="I3466" i="14"/>
  <c r="I3465" i="14"/>
  <c r="I3464" i="14"/>
  <c r="I3463" i="14"/>
  <c r="I3462" i="14"/>
  <c r="I3461" i="14"/>
  <c r="I3460" i="14"/>
  <c r="I3459" i="14"/>
  <c r="I3458" i="14"/>
  <c r="I3457" i="14"/>
  <c r="I3456" i="14"/>
  <c r="I3455" i="14"/>
  <c r="I3454" i="14"/>
  <c r="I3453" i="14"/>
  <c r="I3452" i="14"/>
  <c r="I3451" i="14"/>
  <c r="I3450" i="14"/>
  <c r="I3449" i="14"/>
  <c r="I3448" i="14"/>
  <c r="I3447" i="14"/>
  <c r="I3446" i="14"/>
  <c r="I3445" i="14"/>
  <c r="I3444" i="14"/>
  <c r="I3443" i="14"/>
  <c r="I3442" i="14"/>
  <c r="I3441" i="14"/>
  <c r="I3440" i="14"/>
  <c r="I3439" i="14"/>
  <c r="I3438" i="14"/>
  <c r="I3437" i="14"/>
  <c r="I3436" i="14"/>
  <c r="I3435" i="14"/>
  <c r="I3434" i="14"/>
  <c r="I3433" i="14"/>
  <c r="I3432" i="14"/>
  <c r="I3431" i="14"/>
  <c r="I3430" i="14"/>
  <c r="I3429" i="14"/>
  <c r="I3428" i="14"/>
  <c r="I3427" i="14"/>
  <c r="I3426" i="14"/>
  <c r="I3425" i="14"/>
  <c r="I3424" i="14"/>
  <c r="I3423" i="14"/>
  <c r="I3422" i="14"/>
  <c r="I3421" i="14"/>
  <c r="I3420" i="14"/>
  <c r="I3419" i="14"/>
  <c r="I3418" i="14"/>
  <c r="I3417" i="14"/>
  <c r="I3416" i="14"/>
  <c r="I3415" i="14"/>
  <c r="I3414" i="14"/>
  <c r="I3413" i="14"/>
  <c r="I3412" i="14"/>
  <c r="I3411" i="14"/>
  <c r="I3410" i="14"/>
  <c r="I3409" i="14"/>
  <c r="I3408" i="14"/>
  <c r="I3407" i="14"/>
  <c r="I3406" i="14"/>
  <c r="I3405" i="14"/>
  <c r="I3404" i="14"/>
  <c r="I3403" i="14"/>
  <c r="I3402" i="14"/>
  <c r="I3401" i="14"/>
  <c r="I3400" i="14"/>
  <c r="I3399" i="14"/>
  <c r="I3398" i="14"/>
  <c r="I3397" i="14"/>
  <c r="I3396" i="14"/>
  <c r="I3395" i="14"/>
  <c r="I3394" i="14"/>
  <c r="I3393" i="14"/>
  <c r="I3392" i="14"/>
  <c r="I3391" i="14"/>
  <c r="I3390" i="14"/>
  <c r="I3389" i="14"/>
  <c r="I3388" i="14"/>
  <c r="I3387" i="14"/>
  <c r="I3386" i="14"/>
  <c r="I3385" i="14"/>
  <c r="I3384" i="14"/>
  <c r="I3383" i="14"/>
  <c r="I3382" i="14"/>
  <c r="I3381" i="14"/>
  <c r="I3380" i="14"/>
  <c r="I3379" i="14"/>
  <c r="I3378" i="14"/>
  <c r="I3377" i="14"/>
  <c r="I3376" i="14"/>
  <c r="I3375" i="14"/>
  <c r="I3374" i="14"/>
  <c r="I3373" i="14"/>
  <c r="I3372" i="14"/>
  <c r="I3371" i="14"/>
  <c r="I3370" i="14"/>
  <c r="I3369" i="14"/>
  <c r="I3368" i="14"/>
  <c r="I3367" i="14"/>
  <c r="I3366" i="14"/>
  <c r="I3365" i="14"/>
  <c r="I3364" i="14"/>
  <c r="I3363" i="14"/>
  <c r="I3362" i="14"/>
  <c r="I3361" i="14"/>
  <c r="I3360" i="14"/>
  <c r="I3359" i="14"/>
  <c r="I3358" i="14"/>
  <c r="I3357" i="14"/>
  <c r="I3356" i="14"/>
  <c r="I3355" i="14"/>
  <c r="I3354" i="14"/>
  <c r="I3353" i="14"/>
  <c r="I3352" i="14"/>
  <c r="I3351" i="14"/>
  <c r="I3350" i="14"/>
  <c r="I3349" i="14"/>
  <c r="I3348" i="14"/>
  <c r="I3347" i="14"/>
  <c r="I3346" i="14"/>
  <c r="I3345" i="14"/>
  <c r="I3344" i="14"/>
  <c r="I3343" i="14"/>
  <c r="I3342" i="14"/>
  <c r="I3341" i="14"/>
  <c r="I3340" i="14"/>
  <c r="I3339" i="14"/>
  <c r="I3338" i="14"/>
  <c r="I3337" i="14"/>
  <c r="I3336" i="14"/>
  <c r="I3335" i="14"/>
  <c r="I3334" i="14"/>
  <c r="I3333" i="14"/>
  <c r="I3332" i="14"/>
  <c r="I3331" i="14"/>
  <c r="I3330" i="14"/>
  <c r="I3329" i="14"/>
  <c r="I3328" i="14"/>
  <c r="I3327" i="14"/>
  <c r="I3326" i="14"/>
  <c r="I3325" i="14"/>
  <c r="I3324" i="14"/>
  <c r="I3323" i="14"/>
  <c r="I3322" i="14"/>
  <c r="I3321" i="14"/>
  <c r="F4690" i="14"/>
  <c r="F4689" i="14"/>
  <c r="F4688" i="14"/>
  <c r="F4687" i="14"/>
  <c r="F4686" i="14"/>
  <c r="F4685" i="14"/>
  <c r="F4684" i="14"/>
  <c r="F4683" i="14"/>
  <c r="F4682" i="14"/>
  <c r="F4681" i="14"/>
  <c r="F4680" i="14"/>
  <c r="F4679" i="14"/>
  <c r="F4678" i="14"/>
  <c r="F4677" i="14"/>
  <c r="F4676" i="14"/>
  <c r="F4675" i="14"/>
  <c r="F4674" i="14"/>
  <c r="F4673" i="14"/>
  <c r="F4672" i="14"/>
  <c r="F4671" i="14"/>
  <c r="F4670" i="14"/>
  <c r="F4669" i="14"/>
  <c r="F4668" i="14"/>
  <c r="F4667" i="14"/>
  <c r="F4666" i="14"/>
  <c r="F4665" i="14"/>
  <c r="F4664" i="14"/>
  <c r="F4663" i="14"/>
  <c r="F4662" i="14"/>
  <c r="F4661" i="14"/>
  <c r="F4660" i="14"/>
  <c r="F4659" i="14"/>
  <c r="F4658" i="14"/>
  <c r="F4657" i="14"/>
  <c r="F4656" i="14"/>
  <c r="F4655" i="14"/>
  <c r="F4654" i="14"/>
  <c r="F4653" i="14"/>
  <c r="F4652" i="14"/>
  <c r="F4651" i="14"/>
  <c r="F4650" i="14"/>
  <c r="F4649" i="14"/>
  <c r="F4648" i="14"/>
  <c r="F4647" i="14"/>
  <c r="F4646" i="14"/>
  <c r="F4645" i="14"/>
  <c r="F4644" i="14"/>
  <c r="F4643" i="14"/>
  <c r="F4642" i="14"/>
  <c r="F4641" i="14"/>
  <c r="F4640" i="14"/>
  <c r="F4639" i="14"/>
  <c r="F4638" i="14"/>
  <c r="F4637" i="14"/>
  <c r="F4636" i="14"/>
  <c r="F4635" i="14"/>
  <c r="F4634" i="14"/>
  <c r="F4633" i="14"/>
  <c r="F4632" i="14"/>
  <c r="F4631" i="14"/>
  <c r="F4630" i="14"/>
  <c r="F4629" i="14"/>
  <c r="F4628" i="14"/>
  <c r="F4627" i="14"/>
  <c r="F4626" i="14"/>
  <c r="F4625" i="14"/>
  <c r="F4624" i="14"/>
  <c r="F4623" i="14"/>
  <c r="F4622" i="14"/>
  <c r="F4621" i="14"/>
  <c r="F4620" i="14"/>
  <c r="F4619" i="14"/>
  <c r="F4618" i="14"/>
  <c r="F4617" i="14"/>
  <c r="F4616" i="14"/>
  <c r="F4615" i="14"/>
  <c r="F4614" i="14"/>
  <c r="F4613" i="14"/>
  <c r="F4612" i="14"/>
  <c r="F4611" i="14"/>
  <c r="F4610" i="14"/>
  <c r="F4609" i="14"/>
  <c r="F4608" i="14"/>
  <c r="F4607" i="14"/>
  <c r="F4606" i="14"/>
  <c r="F4605" i="14"/>
  <c r="F4604" i="14"/>
  <c r="F4603" i="14"/>
  <c r="F4602" i="14"/>
  <c r="F4601" i="14"/>
  <c r="F4600" i="14"/>
  <c r="F4599" i="14"/>
  <c r="F4598" i="14"/>
  <c r="F4597" i="14"/>
  <c r="F4596" i="14"/>
  <c r="F4595" i="14"/>
  <c r="F4594" i="14"/>
  <c r="F4593" i="14"/>
  <c r="F4592" i="14"/>
  <c r="F4591" i="14"/>
  <c r="F4590" i="14"/>
  <c r="F4589" i="14"/>
  <c r="F4588" i="14"/>
  <c r="F4587" i="14"/>
  <c r="F4586" i="14"/>
  <c r="F4585" i="14"/>
  <c r="F4584" i="14"/>
  <c r="F4583" i="14"/>
  <c r="F4582" i="14"/>
  <c r="F4581" i="14"/>
  <c r="F4580" i="14"/>
  <c r="F4579" i="14"/>
  <c r="F4578" i="14"/>
  <c r="F4577" i="14"/>
  <c r="F4576" i="14"/>
  <c r="F4575" i="14"/>
  <c r="F4574" i="14"/>
  <c r="F4573" i="14"/>
  <c r="F4572" i="14"/>
  <c r="F4571" i="14"/>
  <c r="F4570" i="14"/>
  <c r="F4569" i="14"/>
  <c r="F4568" i="14"/>
  <c r="F4567" i="14"/>
  <c r="F4566" i="14"/>
  <c r="F4565" i="14"/>
  <c r="F4564" i="14"/>
  <c r="F4563" i="14"/>
  <c r="F4562" i="14"/>
  <c r="F4561" i="14"/>
  <c r="F4560" i="14"/>
  <c r="F4559" i="14"/>
  <c r="F4558" i="14"/>
  <c r="F4557" i="14"/>
  <c r="F4556" i="14"/>
  <c r="F4555" i="14"/>
  <c r="F4554" i="14"/>
  <c r="F4553" i="14"/>
  <c r="F4552" i="14"/>
  <c r="F4551" i="14"/>
  <c r="F4550" i="14"/>
  <c r="F4549" i="14"/>
  <c r="F4548" i="14"/>
  <c r="F4547" i="14"/>
  <c r="F4546" i="14"/>
  <c r="F4545" i="14"/>
  <c r="F4544" i="14"/>
  <c r="F4543" i="14"/>
  <c r="F4542" i="14"/>
  <c r="F4541" i="14"/>
  <c r="F4540" i="14"/>
  <c r="F4539" i="14"/>
  <c r="F4538" i="14"/>
  <c r="F4537" i="14"/>
  <c r="F4536" i="14"/>
  <c r="F4535" i="14"/>
  <c r="F4534" i="14"/>
  <c r="F4533" i="14"/>
  <c r="F4532" i="14"/>
  <c r="F4531" i="14"/>
  <c r="F4530" i="14"/>
  <c r="F4529" i="14"/>
  <c r="F4528" i="14"/>
  <c r="F4527" i="14"/>
  <c r="F4526" i="14"/>
  <c r="F4525" i="14"/>
  <c r="F4524" i="14"/>
  <c r="F4523" i="14"/>
  <c r="F4522" i="14"/>
  <c r="F4521" i="14"/>
  <c r="F4520" i="14"/>
  <c r="F4519" i="14"/>
  <c r="F4518" i="14"/>
  <c r="F4517" i="14"/>
  <c r="F4516" i="14"/>
  <c r="F4515" i="14"/>
  <c r="F4514" i="14"/>
  <c r="F4513" i="14"/>
  <c r="F4512" i="14"/>
  <c r="F4511" i="14"/>
  <c r="F4510" i="14"/>
  <c r="F4509" i="14"/>
  <c r="F4508" i="14"/>
  <c r="F4507" i="14"/>
  <c r="F4506" i="14"/>
  <c r="F4505" i="14"/>
  <c r="F4504" i="14"/>
  <c r="F4503" i="14"/>
  <c r="F4502" i="14"/>
  <c r="F4501" i="14"/>
  <c r="F4500" i="14"/>
  <c r="F4499" i="14"/>
  <c r="F4498" i="14"/>
  <c r="F4497" i="14"/>
  <c r="F4496" i="14"/>
  <c r="F4495" i="14"/>
  <c r="F4494" i="14"/>
  <c r="F4493" i="14"/>
  <c r="F4492" i="14"/>
  <c r="F4491" i="14"/>
  <c r="F4490" i="14"/>
  <c r="F4489" i="14"/>
  <c r="F4488" i="14"/>
  <c r="F4487" i="14"/>
  <c r="F4486" i="14"/>
  <c r="F4485" i="14"/>
  <c r="F4484" i="14"/>
  <c r="F4483" i="14"/>
  <c r="F4482" i="14"/>
  <c r="F4481" i="14"/>
  <c r="F4480" i="14"/>
  <c r="F4479" i="14"/>
  <c r="F4478" i="14"/>
  <c r="F4477" i="14"/>
  <c r="F4476" i="14"/>
  <c r="F4475" i="14"/>
  <c r="F4474" i="14"/>
  <c r="F4473" i="14"/>
  <c r="F4472" i="14"/>
  <c r="F4471" i="14"/>
  <c r="F4470" i="14"/>
  <c r="F4469" i="14"/>
  <c r="F4468" i="14"/>
  <c r="F4467" i="14"/>
  <c r="F4466" i="14"/>
  <c r="F4465" i="14"/>
  <c r="F4464" i="14"/>
  <c r="F4463" i="14"/>
  <c r="F4462" i="14"/>
  <c r="F4461" i="14"/>
  <c r="F4460" i="14"/>
  <c r="F4459" i="14"/>
  <c r="F4458" i="14"/>
  <c r="F4457" i="14"/>
  <c r="F4456" i="14"/>
  <c r="F4455" i="14"/>
  <c r="F4454" i="14"/>
  <c r="F4453" i="14"/>
  <c r="F4452" i="14"/>
  <c r="F4451" i="14"/>
  <c r="F4450" i="14"/>
  <c r="F4449" i="14"/>
  <c r="F4448" i="14"/>
  <c r="F4447" i="14"/>
  <c r="F4446" i="14"/>
  <c r="F4445" i="14"/>
  <c r="F4444" i="14"/>
  <c r="F4443" i="14"/>
  <c r="F4442" i="14"/>
  <c r="F4441" i="14"/>
  <c r="F4440" i="14"/>
  <c r="F4439" i="14"/>
  <c r="F4438" i="14"/>
  <c r="F4437" i="14"/>
  <c r="F4436" i="14"/>
  <c r="F4435" i="14"/>
  <c r="F4434" i="14"/>
  <c r="F4433" i="14"/>
  <c r="F4432" i="14"/>
  <c r="F4431" i="14"/>
  <c r="F4430" i="14"/>
  <c r="F4429" i="14"/>
  <c r="F4428" i="14"/>
  <c r="F4427" i="14"/>
  <c r="F4426" i="14"/>
  <c r="F4425" i="14"/>
  <c r="F4424" i="14"/>
  <c r="F4423" i="14"/>
  <c r="F4422" i="14"/>
  <c r="F4421" i="14"/>
  <c r="F4420" i="14"/>
  <c r="F4419" i="14"/>
  <c r="F4418" i="14"/>
  <c r="F4417" i="14"/>
  <c r="F4416" i="14"/>
  <c r="F4415" i="14"/>
  <c r="F4414" i="14"/>
  <c r="F4413" i="14"/>
  <c r="F4412" i="14"/>
  <c r="F4411" i="14"/>
  <c r="F4410" i="14"/>
  <c r="F4409" i="14"/>
  <c r="F4408" i="14"/>
  <c r="F4407" i="14"/>
  <c r="F4406" i="14"/>
  <c r="F4405" i="14"/>
  <c r="F4404" i="14"/>
  <c r="F4403" i="14"/>
  <c r="F4402" i="14"/>
  <c r="F4401" i="14"/>
  <c r="F4400" i="14"/>
  <c r="F4399" i="14"/>
  <c r="F4398" i="14"/>
  <c r="F4397" i="14"/>
  <c r="F4396" i="14"/>
  <c r="F4395" i="14"/>
  <c r="F4394" i="14"/>
  <c r="F4393" i="14"/>
  <c r="F4392" i="14"/>
  <c r="F4391" i="14"/>
  <c r="F4390" i="14"/>
  <c r="F4389" i="14"/>
  <c r="F4388" i="14"/>
  <c r="F4387" i="14"/>
  <c r="F4386" i="14"/>
  <c r="F4385" i="14"/>
  <c r="F4384" i="14"/>
  <c r="F4383" i="14"/>
  <c r="F4382" i="14"/>
  <c r="F4381" i="14"/>
  <c r="F4380" i="14"/>
  <c r="F4379" i="14"/>
  <c r="F4378" i="14"/>
  <c r="F4377" i="14"/>
  <c r="F4376" i="14"/>
  <c r="F4375" i="14"/>
  <c r="F4374" i="14"/>
  <c r="F4373" i="14"/>
  <c r="F4372" i="14"/>
  <c r="F4371" i="14"/>
  <c r="F4370" i="14"/>
  <c r="F4369" i="14"/>
  <c r="F4368" i="14"/>
  <c r="F4367" i="14"/>
  <c r="F4366" i="14"/>
  <c r="F4365" i="14"/>
  <c r="F4364" i="14"/>
  <c r="F4363" i="14"/>
  <c r="F4362" i="14"/>
  <c r="F4361" i="14"/>
  <c r="F4360" i="14"/>
  <c r="F4359" i="14"/>
  <c r="F4358" i="14"/>
  <c r="F4357" i="14"/>
  <c r="F4356" i="14"/>
  <c r="F4355" i="14"/>
  <c r="F4354" i="14"/>
  <c r="F4353" i="14"/>
  <c r="F4352" i="14"/>
  <c r="F4351" i="14"/>
  <c r="F4350" i="14"/>
  <c r="F4349" i="14"/>
  <c r="F4348" i="14"/>
  <c r="F4347" i="14"/>
  <c r="F4346" i="14"/>
  <c r="F4345" i="14"/>
  <c r="F4344" i="14"/>
  <c r="F4343" i="14"/>
  <c r="F4342" i="14"/>
  <c r="F4341" i="14"/>
  <c r="F4340" i="14"/>
  <c r="F4339" i="14"/>
  <c r="F4338" i="14"/>
  <c r="F4337" i="14"/>
  <c r="F4336" i="14"/>
  <c r="F4335" i="14"/>
  <c r="F4334" i="14"/>
  <c r="F4333" i="14"/>
  <c r="F4332" i="14"/>
  <c r="F4331" i="14"/>
  <c r="F4330" i="14"/>
  <c r="F4329" i="14"/>
  <c r="F4328" i="14"/>
  <c r="F4327" i="14"/>
  <c r="F4326" i="14"/>
  <c r="F4325" i="14"/>
  <c r="F4324" i="14"/>
  <c r="F4323" i="14"/>
  <c r="F4322" i="14"/>
  <c r="F4321" i="14"/>
  <c r="F4320" i="14"/>
  <c r="F4319" i="14"/>
  <c r="F4318" i="14"/>
  <c r="F4317" i="14"/>
  <c r="F4316" i="14"/>
  <c r="F4315" i="14"/>
  <c r="F4314" i="14"/>
  <c r="F4313" i="14"/>
  <c r="F4312" i="14"/>
  <c r="F4311" i="14"/>
  <c r="F4310" i="14"/>
  <c r="F4309" i="14"/>
  <c r="F4308" i="14"/>
  <c r="F4307" i="14"/>
  <c r="F4306" i="14"/>
  <c r="F4305" i="14"/>
  <c r="F4304" i="14"/>
  <c r="F4303" i="14"/>
  <c r="F4302" i="14"/>
  <c r="F4301" i="14"/>
  <c r="F4300" i="14"/>
  <c r="F4299" i="14"/>
  <c r="F4298" i="14"/>
  <c r="F4297" i="14"/>
  <c r="F4296" i="14"/>
  <c r="F4295" i="14"/>
  <c r="F4294" i="14"/>
  <c r="F4293" i="14"/>
  <c r="F4292" i="14"/>
  <c r="F4291" i="14"/>
  <c r="F4290" i="14"/>
  <c r="F4289" i="14"/>
  <c r="F4288" i="14"/>
  <c r="F4287" i="14"/>
  <c r="F4286" i="14"/>
  <c r="F4285" i="14"/>
  <c r="F4284" i="14"/>
  <c r="F4283" i="14"/>
  <c r="F4282" i="14"/>
  <c r="F4281" i="14"/>
  <c r="F4280" i="14"/>
  <c r="F4279" i="14"/>
  <c r="F4278" i="14"/>
  <c r="F4277" i="14"/>
  <c r="F4276" i="14"/>
  <c r="F4275" i="14"/>
  <c r="F4274" i="14"/>
  <c r="F4273" i="14"/>
  <c r="F4272" i="14"/>
  <c r="F4271" i="14"/>
  <c r="F4270" i="14"/>
  <c r="F4269" i="14"/>
  <c r="F4268" i="14"/>
  <c r="F4267" i="14"/>
  <c r="F4266" i="14"/>
  <c r="F4265" i="14"/>
  <c r="F4264" i="14"/>
  <c r="F4263" i="14"/>
  <c r="F4262" i="14"/>
  <c r="F4261" i="14"/>
  <c r="F4260" i="14"/>
  <c r="F4259" i="14"/>
  <c r="F4258" i="14"/>
  <c r="F4257" i="14"/>
  <c r="F4256" i="14"/>
  <c r="F4255" i="14"/>
  <c r="F4254" i="14"/>
  <c r="F4253" i="14"/>
  <c r="F4252" i="14"/>
  <c r="F4251" i="14"/>
  <c r="F4250" i="14"/>
  <c r="F4249" i="14"/>
  <c r="F4248" i="14"/>
  <c r="F4247" i="14"/>
  <c r="F4246" i="14"/>
  <c r="F4245" i="14"/>
  <c r="F4244" i="14"/>
  <c r="F4243" i="14"/>
  <c r="F4242" i="14"/>
  <c r="F4241" i="14"/>
  <c r="F4240" i="14"/>
  <c r="F4239" i="14"/>
  <c r="F4238" i="14"/>
  <c r="F4237" i="14"/>
  <c r="F4236" i="14"/>
  <c r="F4235" i="14"/>
  <c r="F4234" i="14"/>
  <c r="F4233" i="14"/>
  <c r="F4232" i="14"/>
  <c r="F4231" i="14"/>
  <c r="F4230" i="14"/>
  <c r="F4229" i="14"/>
  <c r="F4228" i="14"/>
  <c r="F4227" i="14"/>
  <c r="F4226" i="14"/>
  <c r="F4225" i="14"/>
  <c r="F4224" i="14"/>
  <c r="F4223" i="14"/>
  <c r="F4222" i="14"/>
  <c r="F4221" i="14"/>
  <c r="F4220" i="14"/>
  <c r="F4219" i="14"/>
  <c r="F4218" i="14"/>
  <c r="F4217" i="14"/>
  <c r="F4216" i="14"/>
  <c r="F4215" i="14"/>
  <c r="F4214" i="14"/>
  <c r="F4213" i="14"/>
  <c r="F4212" i="14"/>
  <c r="F4211" i="14"/>
  <c r="F4210" i="14"/>
  <c r="F4209" i="14"/>
  <c r="F4208" i="14"/>
  <c r="F4207" i="14"/>
  <c r="F4206" i="14"/>
  <c r="F4205" i="14"/>
  <c r="F4204" i="14"/>
  <c r="F4203" i="14"/>
  <c r="F4202" i="14"/>
  <c r="F4201" i="14"/>
  <c r="F4200" i="14"/>
  <c r="F4199" i="14"/>
  <c r="F4198" i="14"/>
  <c r="F4197" i="14"/>
  <c r="F4196" i="14"/>
  <c r="F4195" i="14"/>
  <c r="F4194" i="14"/>
  <c r="F4193" i="14"/>
  <c r="F4192" i="14"/>
  <c r="F4191" i="14"/>
  <c r="F4190" i="14"/>
  <c r="F4189" i="14"/>
  <c r="F4188" i="14"/>
  <c r="F4187" i="14"/>
  <c r="F4186" i="14"/>
  <c r="F4185" i="14"/>
  <c r="F4184" i="14"/>
  <c r="F4183" i="14"/>
  <c r="F4182" i="14"/>
  <c r="F4181" i="14"/>
  <c r="F4180" i="14"/>
  <c r="F4179" i="14"/>
  <c r="F4178" i="14"/>
  <c r="F4177" i="14"/>
  <c r="F4176" i="14"/>
  <c r="F4175" i="14"/>
  <c r="F4174" i="14"/>
  <c r="F4173" i="14"/>
  <c r="F4172" i="14"/>
  <c r="F4171" i="14"/>
  <c r="F4170" i="14"/>
  <c r="F4169" i="14"/>
  <c r="F4168" i="14"/>
  <c r="F4167" i="14"/>
  <c r="F4166" i="14"/>
  <c r="F4165" i="14"/>
  <c r="F4164" i="14"/>
  <c r="F4163" i="14"/>
  <c r="F4162" i="14"/>
  <c r="F4161" i="14"/>
  <c r="F4160" i="14"/>
  <c r="F4159" i="14"/>
  <c r="F4158" i="14"/>
  <c r="F4157" i="14"/>
  <c r="F4156" i="14"/>
  <c r="F4155" i="14"/>
  <c r="F4154" i="14"/>
  <c r="F4153" i="14"/>
  <c r="F4152" i="14"/>
  <c r="F4151" i="14"/>
  <c r="F4150" i="14"/>
  <c r="F4149" i="14"/>
  <c r="F4148" i="14"/>
  <c r="F4147" i="14"/>
  <c r="F4146" i="14"/>
  <c r="F4145" i="14"/>
  <c r="F4144" i="14"/>
  <c r="F4143" i="14"/>
  <c r="F4142" i="14"/>
  <c r="F4141" i="14"/>
  <c r="F4140" i="14"/>
  <c r="F4139" i="14"/>
  <c r="F4138" i="14"/>
  <c r="F4137" i="14"/>
  <c r="F4136" i="14"/>
  <c r="F4135" i="14"/>
  <c r="F4134" i="14"/>
  <c r="F4133" i="14"/>
  <c r="F4132" i="14"/>
  <c r="F4131" i="14"/>
  <c r="F4130" i="14"/>
  <c r="F4129" i="14"/>
  <c r="F4128" i="14"/>
  <c r="F4127" i="14"/>
  <c r="F4126" i="14"/>
  <c r="F4125" i="14"/>
  <c r="F4124" i="14"/>
  <c r="F4123" i="14"/>
  <c r="F4122" i="14"/>
  <c r="F4121" i="14"/>
  <c r="F4120" i="14"/>
  <c r="F4119" i="14"/>
  <c r="F4118" i="14"/>
  <c r="F4117" i="14"/>
  <c r="F4116" i="14"/>
  <c r="F4115" i="14"/>
  <c r="F4114" i="14"/>
  <c r="F4113" i="14"/>
  <c r="F4112" i="14"/>
  <c r="F4111" i="14"/>
  <c r="F4110" i="14"/>
  <c r="F4109" i="14"/>
  <c r="F4108" i="14"/>
  <c r="F4107" i="14"/>
  <c r="F4106" i="14"/>
  <c r="F4105" i="14"/>
  <c r="F4104" i="14"/>
  <c r="F4103" i="14"/>
  <c r="F4102" i="14"/>
  <c r="F4101" i="14"/>
  <c r="F4100" i="14"/>
  <c r="F4099" i="14"/>
  <c r="F4098" i="14"/>
  <c r="F4097" i="14"/>
  <c r="F4096" i="14"/>
  <c r="F4095" i="14"/>
  <c r="F4094" i="14"/>
  <c r="F4093" i="14"/>
  <c r="F4092" i="14"/>
  <c r="F4091" i="14"/>
  <c r="F4090" i="14"/>
  <c r="F4089" i="14"/>
  <c r="F4088" i="14"/>
  <c r="F4087" i="14"/>
  <c r="F4086" i="14"/>
  <c r="F4085" i="14"/>
  <c r="F4084" i="14"/>
  <c r="F4083" i="14"/>
  <c r="F4082" i="14"/>
  <c r="F4081" i="14"/>
  <c r="F4080" i="14"/>
  <c r="F4079" i="14"/>
  <c r="F4078" i="14"/>
  <c r="F4077" i="14"/>
  <c r="F4076" i="14"/>
  <c r="F4075" i="14"/>
  <c r="F4074" i="14"/>
  <c r="F4073" i="14"/>
  <c r="F4072" i="14"/>
  <c r="F4071" i="14"/>
  <c r="F4070" i="14"/>
  <c r="F4069" i="14"/>
  <c r="F4068" i="14"/>
  <c r="F4067" i="14"/>
  <c r="F4066" i="14"/>
  <c r="F4065" i="14"/>
  <c r="F4064" i="14"/>
  <c r="F4063" i="14"/>
  <c r="F4062" i="14"/>
  <c r="F4061" i="14"/>
  <c r="F4060" i="14"/>
  <c r="F4059" i="14"/>
  <c r="F4058" i="14"/>
  <c r="F4057" i="14"/>
  <c r="F4056" i="14"/>
  <c r="F4055" i="14"/>
  <c r="F4054" i="14"/>
  <c r="F4053" i="14"/>
  <c r="F4052" i="14"/>
  <c r="F4051" i="14"/>
  <c r="F4050" i="14"/>
  <c r="F4049" i="14"/>
  <c r="F4048" i="14"/>
  <c r="F4047" i="14"/>
  <c r="F4046" i="14"/>
  <c r="F4045" i="14"/>
  <c r="F4044" i="14"/>
  <c r="F4043" i="14"/>
  <c r="F4042" i="14"/>
  <c r="F4041" i="14"/>
  <c r="F4040" i="14"/>
  <c r="F4039" i="14"/>
  <c r="F4038" i="14"/>
  <c r="F4037" i="14"/>
  <c r="F4036" i="14"/>
  <c r="F4035" i="14"/>
  <c r="F4034" i="14"/>
  <c r="F4033" i="14"/>
  <c r="F4032" i="14"/>
  <c r="F4031" i="14"/>
  <c r="F4030" i="14"/>
  <c r="F4029" i="14"/>
  <c r="F4028" i="14"/>
  <c r="F4027" i="14"/>
  <c r="F4026" i="14"/>
  <c r="F4025" i="14"/>
  <c r="F4024" i="14"/>
  <c r="F4023" i="14"/>
  <c r="F4022" i="14"/>
  <c r="F4021" i="14"/>
  <c r="F4020" i="14"/>
  <c r="F4019" i="14"/>
  <c r="F4018" i="14"/>
  <c r="F4017" i="14"/>
  <c r="F4016" i="14"/>
  <c r="F4015" i="14"/>
  <c r="F4014" i="14"/>
  <c r="F4013" i="14"/>
  <c r="F4012" i="14"/>
  <c r="F4011" i="14"/>
  <c r="F4010" i="14"/>
  <c r="F4009" i="14"/>
  <c r="F4008" i="14"/>
  <c r="F4007" i="14"/>
  <c r="F4006" i="14"/>
  <c r="F4005" i="14"/>
  <c r="F4004" i="14"/>
  <c r="F4003" i="14"/>
  <c r="F4002" i="14"/>
  <c r="F4001" i="14"/>
  <c r="F4000" i="14"/>
  <c r="F3999" i="14"/>
  <c r="F3998" i="14"/>
  <c r="F3997" i="14"/>
  <c r="F3996" i="14"/>
  <c r="F3995" i="14"/>
  <c r="F3994" i="14"/>
  <c r="F3993" i="14"/>
  <c r="F3992" i="14"/>
  <c r="F3991" i="14"/>
  <c r="F3990" i="14"/>
  <c r="F3989" i="14"/>
  <c r="F3988" i="14"/>
  <c r="F3987" i="14"/>
  <c r="F3986" i="14"/>
  <c r="F3985" i="14"/>
  <c r="F3984" i="14"/>
  <c r="F3983" i="14"/>
  <c r="F3982" i="14"/>
  <c r="F3981" i="14"/>
  <c r="F3980" i="14"/>
  <c r="F3979" i="14"/>
  <c r="F3978" i="14"/>
  <c r="F3977" i="14"/>
  <c r="F3976" i="14"/>
  <c r="F3975" i="14"/>
  <c r="F3974" i="14"/>
  <c r="F3973" i="14"/>
  <c r="F3972" i="14"/>
  <c r="F3971" i="14"/>
  <c r="F3970" i="14"/>
  <c r="F3969" i="14"/>
  <c r="F3968" i="14"/>
  <c r="F3967" i="14"/>
  <c r="F3966" i="14"/>
  <c r="F3965" i="14"/>
  <c r="F3964" i="14"/>
  <c r="F3963" i="14"/>
  <c r="F3962" i="14"/>
  <c r="F3961" i="14"/>
  <c r="F3960" i="14"/>
  <c r="F3959" i="14"/>
  <c r="F3958" i="14"/>
  <c r="F3957" i="14"/>
  <c r="F3956" i="14"/>
  <c r="F3955" i="14"/>
  <c r="F3954" i="14"/>
  <c r="F3953" i="14"/>
  <c r="F3952" i="14"/>
  <c r="F3951" i="14"/>
  <c r="F3950" i="14"/>
  <c r="F3949" i="14"/>
  <c r="F3948" i="14"/>
  <c r="F3947" i="14"/>
  <c r="F3946" i="14"/>
  <c r="F3945" i="14"/>
  <c r="F3944" i="14"/>
  <c r="F3943" i="14"/>
  <c r="F3942" i="14"/>
  <c r="F3941" i="14"/>
  <c r="F3940" i="14"/>
  <c r="F3939" i="14"/>
  <c r="F3938" i="14"/>
  <c r="F3937" i="14"/>
  <c r="F3936" i="14"/>
  <c r="F3935" i="14"/>
  <c r="F3934" i="14"/>
  <c r="F3933" i="14"/>
  <c r="F3932" i="14"/>
  <c r="F3931" i="14"/>
  <c r="F3930" i="14"/>
  <c r="F3929" i="14"/>
  <c r="F3928" i="14"/>
  <c r="F3927" i="14"/>
  <c r="F3926" i="14"/>
  <c r="F3925" i="14"/>
  <c r="F3924" i="14"/>
  <c r="F3923" i="14"/>
  <c r="F3922" i="14"/>
  <c r="F3921" i="14"/>
  <c r="F3920" i="14"/>
  <c r="F3919" i="14"/>
  <c r="F3918" i="14"/>
  <c r="F3917" i="14"/>
  <c r="F3916" i="14"/>
  <c r="F3915" i="14"/>
  <c r="F3914" i="14"/>
  <c r="F3913" i="14"/>
  <c r="F3912" i="14"/>
  <c r="F3911" i="14"/>
  <c r="F3910" i="14"/>
  <c r="F3909" i="14"/>
  <c r="F3908" i="14"/>
  <c r="F3907" i="14"/>
  <c r="F3906" i="14"/>
  <c r="F3905" i="14"/>
  <c r="F3904" i="14"/>
  <c r="F3903" i="14"/>
  <c r="F3902" i="14"/>
  <c r="F3901" i="14"/>
  <c r="F3900" i="14"/>
  <c r="F3899" i="14"/>
  <c r="F3898" i="14"/>
  <c r="F3897" i="14"/>
  <c r="F3896" i="14"/>
  <c r="F3895" i="14"/>
  <c r="F3894" i="14"/>
  <c r="F3893" i="14"/>
  <c r="F3892" i="14"/>
  <c r="F3891" i="14"/>
  <c r="F3890" i="14"/>
  <c r="F3889" i="14"/>
  <c r="F3888" i="14"/>
  <c r="F3887" i="14"/>
  <c r="F3886" i="14"/>
  <c r="F3885" i="14"/>
  <c r="F3884" i="14"/>
  <c r="F3883" i="14"/>
  <c r="F3882" i="14"/>
  <c r="F3881" i="14"/>
  <c r="F3880" i="14"/>
  <c r="F3879" i="14"/>
  <c r="F3878" i="14"/>
  <c r="F3877" i="14"/>
  <c r="F3876" i="14"/>
  <c r="F3875" i="14"/>
  <c r="F3874" i="14"/>
  <c r="F3873" i="14"/>
  <c r="F3872" i="14"/>
  <c r="F3871" i="14"/>
  <c r="F3870" i="14"/>
  <c r="F3869" i="14"/>
  <c r="F3868" i="14"/>
  <c r="F3867" i="14"/>
  <c r="F3866" i="14"/>
  <c r="F3865" i="14"/>
  <c r="F3864" i="14"/>
  <c r="F3863" i="14"/>
  <c r="F3862" i="14"/>
  <c r="F3861" i="14"/>
  <c r="F3860" i="14"/>
  <c r="F3859" i="14"/>
  <c r="F3858" i="14"/>
  <c r="F3857" i="14"/>
  <c r="F3856" i="14"/>
  <c r="F3855" i="14"/>
  <c r="F3854" i="14"/>
  <c r="F3853" i="14"/>
  <c r="F3852" i="14"/>
  <c r="F3851" i="14"/>
  <c r="F3850" i="14"/>
  <c r="F3849" i="14"/>
  <c r="F3848" i="14"/>
  <c r="F3847" i="14"/>
  <c r="F3846" i="14"/>
  <c r="F3845" i="14"/>
  <c r="F3844" i="14"/>
  <c r="F3843" i="14"/>
  <c r="F3842" i="14"/>
  <c r="F3841" i="14"/>
  <c r="F3840" i="14"/>
  <c r="F3839" i="14"/>
  <c r="F3838" i="14"/>
  <c r="F3837" i="14"/>
  <c r="F3836" i="14"/>
  <c r="F3835" i="14"/>
  <c r="F3834" i="14"/>
  <c r="F3833" i="14"/>
  <c r="F3832" i="14"/>
  <c r="F3831" i="14"/>
  <c r="F3830" i="14"/>
  <c r="F3829" i="14"/>
  <c r="F3828" i="14"/>
  <c r="F3827" i="14"/>
  <c r="F3826" i="14"/>
  <c r="F3825" i="14"/>
  <c r="F3824" i="14"/>
  <c r="F3823" i="14"/>
  <c r="F3822" i="14"/>
  <c r="F3821" i="14"/>
  <c r="F3820" i="14"/>
  <c r="F3819" i="14"/>
  <c r="F3818" i="14"/>
  <c r="F3817" i="14"/>
  <c r="F3816" i="14"/>
  <c r="F3815" i="14"/>
  <c r="F3814" i="14"/>
  <c r="F3813" i="14"/>
  <c r="F3812" i="14"/>
  <c r="F3811" i="14"/>
  <c r="F3810" i="14"/>
  <c r="F3809" i="14"/>
  <c r="F3808" i="14"/>
  <c r="F3807" i="14"/>
  <c r="F3806" i="14"/>
  <c r="F3805" i="14"/>
  <c r="F3804" i="14"/>
  <c r="F3803" i="14"/>
  <c r="F3802" i="14"/>
  <c r="F3801" i="14"/>
  <c r="F3800" i="14"/>
  <c r="F3799" i="14"/>
  <c r="F3798" i="14"/>
  <c r="F3797" i="14"/>
  <c r="F3796" i="14"/>
  <c r="F3795" i="14"/>
  <c r="F3794" i="14"/>
  <c r="F3793" i="14"/>
  <c r="F3792" i="14"/>
  <c r="F3791" i="14"/>
  <c r="F3790" i="14"/>
  <c r="F3789" i="14"/>
  <c r="F3788" i="14"/>
  <c r="F3787" i="14"/>
  <c r="F3786" i="14"/>
  <c r="F3785" i="14"/>
  <c r="F3784" i="14"/>
  <c r="F3783" i="14"/>
  <c r="F3782" i="14"/>
  <c r="F3781" i="14"/>
  <c r="F3780" i="14"/>
  <c r="F3779" i="14"/>
  <c r="F3778" i="14"/>
  <c r="F3777" i="14"/>
  <c r="F3776" i="14"/>
  <c r="F3775" i="14"/>
  <c r="F3774" i="14"/>
  <c r="F3773" i="14"/>
  <c r="F3772" i="14"/>
  <c r="F3771" i="14"/>
  <c r="F3770" i="14"/>
  <c r="F3769" i="14"/>
  <c r="F3768" i="14"/>
  <c r="F3767" i="14"/>
  <c r="F3766" i="14"/>
  <c r="F3765" i="14"/>
  <c r="F3764" i="14"/>
  <c r="F3763" i="14"/>
  <c r="F3762" i="14"/>
  <c r="F3761" i="14"/>
  <c r="F3760" i="14"/>
  <c r="F3759" i="14"/>
  <c r="F3758" i="14"/>
  <c r="F3757" i="14"/>
  <c r="F3756" i="14"/>
  <c r="F3755" i="14"/>
  <c r="F3754" i="14"/>
  <c r="F3753" i="14"/>
  <c r="F3752" i="14"/>
  <c r="F3751" i="14"/>
  <c r="F3750" i="14"/>
  <c r="F3749" i="14"/>
  <c r="F3748" i="14"/>
  <c r="F3747" i="14"/>
  <c r="F3746" i="14"/>
  <c r="F3745" i="14"/>
  <c r="F3744" i="14"/>
  <c r="F3743" i="14"/>
  <c r="F3742" i="14"/>
  <c r="F3741" i="14"/>
  <c r="F3740" i="14"/>
  <c r="F3739" i="14"/>
  <c r="F3738" i="14"/>
  <c r="F3737" i="14"/>
  <c r="F3736" i="14"/>
  <c r="F3735" i="14"/>
  <c r="F3734" i="14"/>
  <c r="F3733" i="14"/>
  <c r="F3732" i="14"/>
  <c r="F3731" i="14"/>
  <c r="F3730" i="14"/>
  <c r="F3729" i="14"/>
  <c r="F3728" i="14"/>
  <c r="F3727" i="14"/>
  <c r="F3726" i="14"/>
  <c r="F3725" i="14"/>
  <c r="F3724" i="14"/>
  <c r="F3723" i="14"/>
  <c r="F3722" i="14"/>
  <c r="F3721" i="14"/>
  <c r="F3720" i="14"/>
  <c r="F3719" i="14"/>
  <c r="F3718" i="14"/>
  <c r="F3717" i="14"/>
  <c r="F3716" i="14"/>
  <c r="F3715" i="14"/>
  <c r="F3714" i="14"/>
  <c r="F3713" i="14"/>
  <c r="F3712" i="14"/>
  <c r="F3711" i="14"/>
  <c r="F3710" i="14"/>
  <c r="F3709" i="14"/>
  <c r="F3708" i="14"/>
  <c r="F3707" i="14"/>
  <c r="F3706" i="14"/>
  <c r="F3705" i="14"/>
  <c r="F3704" i="14"/>
  <c r="F3703" i="14"/>
  <c r="F3702" i="14"/>
  <c r="F3701" i="14"/>
  <c r="F3700" i="14"/>
  <c r="F3699" i="14"/>
  <c r="F3698" i="14"/>
  <c r="F3697" i="14"/>
  <c r="F3696" i="14"/>
  <c r="F3695" i="14"/>
  <c r="F3694" i="14"/>
  <c r="F3693" i="14"/>
  <c r="F3692" i="14"/>
  <c r="F3691" i="14"/>
  <c r="F3690" i="14"/>
  <c r="F3689" i="14"/>
  <c r="F3688" i="14"/>
  <c r="F3687" i="14"/>
  <c r="F3686" i="14"/>
  <c r="F3685" i="14"/>
  <c r="F3684" i="14"/>
  <c r="F3683" i="14"/>
  <c r="F3682" i="14"/>
  <c r="F3681" i="14"/>
  <c r="F3680" i="14"/>
  <c r="F3679" i="14"/>
  <c r="F3678" i="14"/>
  <c r="F3677" i="14"/>
  <c r="F3676" i="14"/>
  <c r="F3675" i="14"/>
  <c r="F3674" i="14"/>
  <c r="F3673" i="14"/>
  <c r="F3672" i="14"/>
  <c r="F3671" i="14"/>
  <c r="F3670" i="14"/>
  <c r="F3669" i="14"/>
  <c r="F3668" i="14"/>
  <c r="F3667" i="14"/>
  <c r="F3666" i="14"/>
  <c r="F3665" i="14"/>
  <c r="F3664" i="14"/>
  <c r="F3663" i="14"/>
  <c r="F3662" i="14"/>
  <c r="F3661" i="14"/>
  <c r="F3660" i="14"/>
  <c r="F3659" i="14"/>
  <c r="F3658" i="14"/>
  <c r="F3657" i="14"/>
  <c r="F3656" i="14"/>
  <c r="F3655" i="14"/>
  <c r="F3654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K4205" i="14" s="1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K4141" i="14" s="1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K3653" i="14" s="1"/>
  <c r="H3652" i="14"/>
  <c r="K3652" i="14" s="1"/>
  <c r="H3651" i="14"/>
  <c r="K3651" i="14" s="1"/>
  <c r="H3650" i="14"/>
  <c r="K3650" i="14" s="1"/>
  <c r="H3649" i="14"/>
  <c r="K3649" i="14" s="1"/>
  <c r="H3648" i="14"/>
  <c r="K3648" i="14" s="1"/>
  <c r="H3647" i="14"/>
  <c r="K3647" i="14" s="1"/>
  <c r="H3646" i="14"/>
  <c r="K3646" i="14" s="1"/>
  <c r="H3645" i="14"/>
  <c r="K3645" i="14" s="1"/>
  <c r="H3644" i="14"/>
  <c r="K3644" i="14" s="1"/>
  <c r="H3643" i="14"/>
  <c r="K3643" i="14" s="1"/>
  <c r="H3642" i="14"/>
  <c r="K3642" i="14" s="1"/>
  <c r="H3641" i="14"/>
  <c r="K3641" i="14" s="1"/>
  <c r="H3640" i="14"/>
  <c r="K3640" i="14" s="1"/>
  <c r="H3639" i="14"/>
  <c r="K3639" i="14" s="1"/>
  <c r="H3638" i="14"/>
  <c r="K3638" i="14" s="1"/>
  <c r="H3637" i="14"/>
  <c r="K3637" i="14" s="1"/>
  <c r="H3636" i="14"/>
  <c r="K3636" i="14" s="1"/>
  <c r="H3635" i="14"/>
  <c r="K3635" i="14" s="1"/>
  <c r="H3634" i="14"/>
  <c r="K3634" i="14" s="1"/>
  <c r="H3633" i="14"/>
  <c r="K3633" i="14" s="1"/>
  <c r="H3632" i="14"/>
  <c r="K3632" i="14" s="1"/>
  <c r="H3631" i="14"/>
  <c r="K3631" i="14" s="1"/>
  <c r="H3630" i="14"/>
  <c r="K3630" i="14" s="1"/>
  <c r="H3629" i="14"/>
  <c r="K3629" i="14" s="1"/>
  <c r="H3628" i="14"/>
  <c r="K3628" i="14" s="1"/>
  <c r="H3627" i="14"/>
  <c r="K3627" i="14" s="1"/>
  <c r="H3626" i="14"/>
  <c r="K3626" i="14" s="1"/>
  <c r="H3625" i="14"/>
  <c r="K3625" i="14" s="1"/>
  <c r="H3624" i="14"/>
  <c r="K3624" i="14" s="1"/>
  <c r="H3623" i="14"/>
  <c r="K3623" i="14" s="1"/>
  <c r="H3622" i="14"/>
  <c r="K3622" i="14" s="1"/>
  <c r="H3621" i="14"/>
  <c r="K3621" i="14" s="1"/>
  <c r="H3620" i="14"/>
  <c r="K3620" i="14" s="1"/>
  <c r="H3619" i="14"/>
  <c r="K3619" i="14" s="1"/>
  <c r="H3618" i="14"/>
  <c r="K3618" i="14" s="1"/>
  <c r="H3617" i="14"/>
  <c r="K3617" i="14" s="1"/>
  <c r="H3616" i="14"/>
  <c r="K3616" i="14" s="1"/>
  <c r="H3615" i="14"/>
  <c r="K3615" i="14" s="1"/>
  <c r="H3614" i="14"/>
  <c r="K3614" i="14" s="1"/>
  <c r="H3613" i="14"/>
  <c r="K3613" i="14" s="1"/>
  <c r="H3612" i="14"/>
  <c r="K3612" i="14" s="1"/>
  <c r="H3611" i="14"/>
  <c r="K3611" i="14" s="1"/>
  <c r="H3610" i="14"/>
  <c r="K3610" i="14" s="1"/>
  <c r="H3609" i="14"/>
  <c r="K3609" i="14" s="1"/>
  <c r="H3608" i="14"/>
  <c r="K3608" i="14" s="1"/>
  <c r="H3607" i="14"/>
  <c r="K3607" i="14" s="1"/>
  <c r="H3606" i="14"/>
  <c r="K3606" i="14" s="1"/>
  <c r="H3605" i="14"/>
  <c r="K3605" i="14" s="1"/>
  <c r="H3604" i="14"/>
  <c r="K3604" i="14" s="1"/>
  <c r="H3603" i="14"/>
  <c r="K3603" i="14" s="1"/>
  <c r="H3602" i="14"/>
  <c r="K3602" i="14" s="1"/>
  <c r="H3601" i="14"/>
  <c r="K3601" i="14" s="1"/>
  <c r="H3600" i="14"/>
  <c r="K3600" i="14" s="1"/>
  <c r="H3599" i="14"/>
  <c r="K3599" i="14" s="1"/>
  <c r="H3598" i="14"/>
  <c r="K3598" i="14" s="1"/>
  <c r="H3597" i="14"/>
  <c r="K3597" i="14" s="1"/>
  <c r="H3596" i="14"/>
  <c r="K3596" i="14" s="1"/>
  <c r="H3595" i="14"/>
  <c r="K3595" i="14" s="1"/>
  <c r="H3594" i="14"/>
  <c r="K3594" i="14" s="1"/>
  <c r="H3593" i="14"/>
  <c r="K3593" i="14" s="1"/>
  <c r="H3592" i="14"/>
  <c r="K3592" i="14" s="1"/>
  <c r="H3591" i="14"/>
  <c r="K3591" i="14" s="1"/>
  <c r="H3590" i="14"/>
  <c r="K3590" i="14" s="1"/>
  <c r="H3589" i="14"/>
  <c r="K3589" i="14" s="1"/>
  <c r="H3588" i="14"/>
  <c r="K3588" i="14" s="1"/>
  <c r="H3587" i="14"/>
  <c r="K3587" i="14" s="1"/>
  <c r="H3586" i="14"/>
  <c r="K3586" i="14" s="1"/>
  <c r="H3585" i="14"/>
  <c r="K3585" i="14" s="1"/>
  <c r="H3584" i="14"/>
  <c r="K3584" i="14" s="1"/>
  <c r="H3583" i="14"/>
  <c r="K3583" i="14" s="1"/>
  <c r="H3582" i="14"/>
  <c r="K3582" i="14" s="1"/>
  <c r="H3581" i="14"/>
  <c r="K3581" i="14" s="1"/>
  <c r="H3580" i="14"/>
  <c r="K3580" i="14" s="1"/>
  <c r="H3579" i="14"/>
  <c r="K3579" i="14" s="1"/>
  <c r="H3578" i="14"/>
  <c r="K3578" i="14" s="1"/>
  <c r="H3577" i="14"/>
  <c r="K3577" i="14" s="1"/>
  <c r="H3576" i="14"/>
  <c r="K3576" i="14" s="1"/>
  <c r="H3575" i="14"/>
  <c r="K3575" i="14" s="1"/>
  <c r="H3574" i="14"/>
  <c r="K3574" i="14" s="1"/>
  <c r="H3573" i="14"/>
  <c r="K3573" i="14" s="1"/>
  <c r="H3572" i="14"/>
  <c r="K3572" i="14" s="1"/>
  <c r="H3571" i="14"/>
  <c r="K3571" i="14" s="1"/>
  <c r="H3570" i="14"/>
  <c r="K3570" i="14" s="1"/>
  <c r="H3569" i="14"/>
  <c r="K3569" i="14" s="1"/>
  <c r="H3568" i="14"/>
  <c r="K3568" i="14" s="1"/>
  <c r="H3567" i="14"/>
  <c r="K3567" i="14" s="1"/>
  <c r="H3566" i="14"/>
  <c r="K3566" i="14" s="1"/>
  <c r="H3565" i="14"/>
  <c r="K3565" i="14" s="1"/>
  <c r="H3564" i="14"/>
  <c r="K3564" i="14" s="1"/>
  <c r="H3563" i="14"/>
  <c r="K3563" i="14" s="1"/>
  <c r="H3562" i="14"/>
  <c r="K3562" i="14" s="1"/>
  <c r="H3561" i="14"/>
  <c r="K3561" i="14" s="1"/>
  <c r="H3560" i="14"/>
  <c r="K3560" i="14" s="1"/>
  <c r="H3559" i="14"/>
  <c r="K3559" i="14" s="1"/>
  <c r="H3558" i="14"/>
  <c r="K3558" i="14" s="1"/>
  <c r="H3557" i="14"/>
  <c r="K3557" i="14" s="1"/>
  <c r="H3556" i="14"/>
  <c r="K3556" i="14" s="1"/>
  <c r="H3555" i="14"/>
  <c r="K3555" i="14" s="1"/>
  <c r="H3554" i="14"/>
  <c r="K3554" i="14" s="1"/>
  <c r="H3553" i="14"/>
  <c r="K3553" i="14" s="1"/>
  <c r="H3552" i="14"/>
  <c r="K3552" i="14" s="1"/>
  <c r="H3551" i="14"/>
  <c r="K3551" i="14" s="1"/>
  <c r="H3550" i="14"/>
  <c r="K3550" i="14" s="1"/>
  <c r="H3549" i="14"/>
  <c r="K3549" i="14" s="1"/>
  <c r="H3548" i="14"/>
  <c r="K3548" i="14" s="1"/>
  <c r="H3547" i="14"/>
  <c r="K3547" i="14" s="1"/>
  <c r="H3546" i="14"/>
  <c r="K3546" i="14" s="1"/>
  <c r="H3545" i="14"/>
  <c r="K3545" i="14" s="1"/>
  <c r="H3544" i="14"/>
  <c r="K3544" i="14" s="1"/>
  <c r="H3543" i="14"/>
  <c r="K3543" i="14" s="1"/>
  <c r="H3542" i="14"/>
  <c r="K3542" i="14" s="1"/>
  <c r="H3541" i="14"/>
  <c r="K3541" i="14" s="1"/>
  <c r="H3540" i="14"/>
  <c r="K3540" i="14" s="1"/>
  <c r="H3539" i="14"/>
  <c r="K3539" i="14" s="1"/>
  <c r="H3538" i="14"/>
  <c r="K3538" i="14" s="1"/>
  <c r="H3537" i="14"/>
  <c r="K3537" i="14" s="1"/>
  <c r="H3536" i="14"/>
  <c r="K3536" i="14" s="1"/>
  <c r="H3535" i="14"/>
  <c r="K3535" i="14" s="1"/>
  <c r="H3534" i="14"/>
  <c r="K3534" i="14" s="1"/>
  <c r="H3533" i="14"/>
  <c r="K3533" i="14" s="1"/>
  <c r="H3532" i="14"/>
  <c r="K3532" i="14" s="1"/>
  <c r="H3531" i="14"/>
  <c r="K3531" i="14" s="1"/>
  <c r="H3530" i="14"/>
  <c r="K3530" i="14" s="1"/>
  <c r="H3529" i="14"/>
  <c r="K3529" i="14" s="1"/>
  <c r="H3528" i="14"/>
  <c r="K3528" i="14" s="1"/>
  <c r="H3527" i="14"/>
  <c r="K3527" i="14" s="1"/>
  <c r="H3526" i="14"/>
  <c r="K3526" i="14" s="1"/>
  <c r="H3525" i="14"/>
  <c r="K3525" i="14" s="1"/>
  <c r="H3524" i="14"/>
  <c r="K3524" i="14" s="1"/>
  <c r="H3523" i="14"/>
  <c r="K3523" i="14" s="1"/>
  <c r="H3522" i="14"/>
  <c r="K3522" i="14" s="1"/>
  <c r="H3521" i="14"/>
  <c r="K3521" i="14" s="1"/>
  <c r="H3520" i="14"/>
  <c r="K3520" i="14" s="1"/>
  <c r="H3519" i="14"/>
  <c r="K3519" i="14" s="1"/>
  <c r="H3518" i="14"/>
  <c r="K3518" i="14" s="1"/>
  <c r="H3517" i="14"/>
  <c r="K3517" i="14" s="1"/>
  <c r="H3516" i="14"/>
  <c r="K3516" i="14" s="1"/>
  <c r="H3515" i="14"/>
  <c r="K3515" i="14" s="1"/>
  <c r="H3514" i="14"/>
  <c r="K3514" i="14" s="1"/>
  <c r="H3513" i="14"/>
  <c r="K3513" i="14" s="1"/>
  <c r="H3512" i="14"/>
  <c r="K3512" i="14" s="1"/>
  <c r="H3511" i="14"/>
  <c r="K3511" i="14" s="1"/>
  <c r="H3510" i="14"/>
  <c r="K3510" i="14" s="1"/>
  <c r="H3509" i="14"/>
  <c r="K3509" i="14" s="1"/>
  <c r="H3508" i="14"/>
  <c r="K3508" i="14" s="1"/>
  <c r="H3507" i="14"/>
  <c r="K3507" i="14" s="1"/>
  <c r="H3506" i="14"/>
  <c r="K3506" i="14" s="1"/>
  <c r="H3505" i="14"/>
  <c r="K3505" i="14" s="1"/>
  <c r="H3504" i="14"/>
  <c r="K3504" i="14" s="1"/>
  <c r="H3503" i="14"/>
  <c r="K3503" i="14" s="1"/>
  <c r="H3502" i="14"/>
  <c r="K3502" i="14" s="1"/>
  <c r="H3501" i="14"/>
  <c r="K3501" i="14" s="1"/>
  <c r="H3500" i="14"/>
  <c r="K3500" i="14" s="1"/>
  <c r="H3499" i="14"/>
  <c r="K3499" i="14" s="1"/>
  <c r="H3498" i="14"/>
  <c r="K3498" i="14" s="1"/>
  <c r="H3497" i="14"/>
  <c r="K3497" i="14" s="1"/>
  <c r="H3496" i="14"/>
  <c r="K3496" i="14" s="1"/>
  <c r="H3495" i="14"/>
  <c r="K3495" i="14" s="1"/>
  <c r="H3494" i="14"/>
  <c r="K3494" i="14" s="1"/>
  <c r="H3493" i="14"/>
  <c r="K3493" i="14" s="1"/>
  <c r="H3492" i="14"/>
  <c r="K3492" i="14" s="1"/>
  <c r="H3491" i="14"/>
  <c r="K3491" i="14" s="1"/>
  <c r="H3490" i="14"/>
  <c r="K3490" i="14" s="1"/>
  <c r="H3489" i="14"/>
  <c r="K3489" i="14" s="1"/>
  <c r="H3488" i="14"/>
  <c r="K3488" i="14" s="1"/>
  <c r="H3487" i="14"/>
  <c r="K3487" i="14" s="1"/>
  <c r="H3486" i="14"/>
  <c r="K3486" i="14" s="1"/>
  <c r="H3485" i="14"/>
  <c r="K3485" i="14" s="1"/>
  <c r="H3484" i="14"/>
  <c r="K3484" i="14" s="1"/>
  <c r="H3483" i="14"/>
  <c r="K3483" i="14" s="1"/>
  <c r="H3482" i="14"/>
  <c r="K3482" i="14" s="1"/>
  <c r="H3481" i="14"/>
  <c r="K3481" i="14" s="1"/>
  <c r="H3480" i="14"/>
  <c r="K3480" i="14" s="1"/>
  <c r="H3479" i="14"/>
  <c r="K3479" i="14" s="1"/>
  <c r="H3478" i="14"/>
  <c r="K3478" i="14" s="1"/>
  <c r="H3477" i="14"/>
  <c r="K3477" i="14" s="1"/>
  <c r="H3476" i="14"/>
  <c r="K3476" i="14" s="1"/>
  <c r="H3475" i="14"/>
  <c r="K3475" i="14" s="1"/>
  <c r="H3474" i="14"/>
  <c r="K3474" i="14" s="1"/>
  <c r="H3473" i="14"/>
  <c r="K3473" i="14" s="1"/>
  <c r="H3472" i="14"/>
  <c r="K3472" i="14" s="1"/>
  <c r="H3471" i="14"/>
  <c r="K3471" i="14" s="1"/>
  <c r="H3470" i="14"/>
  <c r="K3470" i="14" s="1"/>
  <c r="H3469" i="14"/>
  <c r="K3469" i="14" s="1"/>
  <c r="H3468" i="14"/>
  <c r="K3468" i="14" s="1"/>
  <c r="H3467" i="14"/>
  <c r="K3467" i="14" s="1"/>
  <c r="H3466" i="14"/>
  <c r="K3466" i="14" s="1"/>
  <c r="H3465" i="14"/>
  <c r="K3465" i="14" s="1"/>
  <c r="H3464" i="14"/>
  <c r="K3464" i="14" s="1"/>
  <c r="H3463" i="14"/>
  <c r="K3463" i="14" s="1"/>
  <c r="H3462" i="14"/>
  <c r="K3462" i="14" s="1"/>
  <c r="H3461" i="14"/>
  <c r="K3461" i="14" s="1"/>
  <c r="H3460" i="14"/>
  <c r="K3460" i="14" s="1"/>
  <c r="H3459" i="14"/>
  <c r="K3459" i="14" s="1"/>
  <c r="H3458" i="14"/>
  <c r="K3458" i="14" s="1"/>
  <c r="H3457" i="14"/>
  <c r="K3457" i="14" s="1"/>
  <c r="H3456" i="14"/>
  <c r="K3456" i="14" s="1"/>
  <c r="H3455" i="14"/>
  <c r="K3455" i="14" s="1"/>
  <c r="H3454" i="14"/>
  <c r="K3454" i="14" s="1"/>
  <c r="H3453" i="14"/>
  <c r="K3453" i="14" s="1"/>
  <c r="H3452" i="14"/>
  <c r="K3452" i="14" s="1"/>
  <c r="H3451" i="14"/>
  <c r="K3451" i="14" s="1"/>
  <c r="H3450" i="14"/>
  <c r="K3450" i="14" s="1"/>
  <c r="H3449" i="14"/>
  <c r="K3449" i="14" s="1"/>
  <c r="H3448" i="14"/>
  <c r="K3448" i="14" s="1"/>
  <c r="H3447" i="14"/>
  <c r="K3447" i="14" s="1"/>
  <c r="H3446" i="14"/>
  <c r="K3446" i="14" s="1"/>
  <c r="H3445" i="14"/>
  <c r="K3445" i="14" s="1"/>
  <c r="H3444" i="14"/>
  <c r="K3444" i="14" s="1"/>
  <c r="H3443" i="14"/>
  <c r="K3443" i="14" s="1"/>
  <c r="H3442" i="14"/>
  <c r="K3442" i="14" s="1"/>
  <c r="H3441" i="14"/>
  <c r="K3441" i="14" s="1"/>
  <c r="H3440" i="14"/>
  <c r="K3440" i="14" s="1"/>
  <c r="H3439" i="14"/>
  <c r="K3439" i="14" s="1"/>
  <c r="H3438" i="14"/>
  <c r="K3438" i="14" s="1"/>
  <c r="H3437" i="14"/>
  <c r="K3437" i="14" s="1"/>
  <c r="H3436" i="14"/>
  <c r="K3436" i="14" s="1"/>
  <c r="H3435" i="14"/>
  <c r="K3435" i="14" s="1"/>
  <c r="H3434" i="14"/>
  <c r="K3434" i="14" s="1"/>
  <c r="H3433" i="14"/>
  <c r="K3433" i="14" s="1"/>
  <c r="H3432" i="14"/>
  <c r="K3432" i="14" s="1"/>
  <c r="H3431" i="14"/>
  <c r="K3431" i="14" s="1"/>
  <c r="H3430" i="14"/>
  <c r="K3430" i="14" s="1"/>
  <c r="H3429" i="14"/>
  <c r="K3429" i="14" s="1"/>
  <c r="H3428" i="14"/>
  <c r="K3428" i="14" s="1"/>
  <c r="H3427" i="14"/>
  <c r="K3427" i="14" s="1"/>
  <c r="H3426" i="14"/>
  <c r="K3426" i="14" s="1"/>
  <c r="H3425" i="14"/>
  <c r="K3425" i="14" s="1"/>
  <c r="H3424" i="14"/>
  <c r="K3424" i="14" s="1"/>
  <c r="H3423" i="14"/>
  <c r="K3423" i="14" s="1"/>
  <c r="H3422" i="14"/>
  <c r="K3422" i="14" s="1"/>
  <c r="H3421" i="14"/>
  <c r="K3421" i="14" s="1"/>
  <c r="H3420" i="14"/>
  <c r="K3420" i="14" s="1"/>
  <c r="H3419" i="14"/>
  <c r="K3419" i="14" s="1"/>
  <c r="H3418" i="14"/>
  <c r="K3418" i="14" s="1"/>
  <c r="H3417" i="14"/>
  <c r="K3417" i="14" s="1"/>
  <c r="H3416" i="14"/>
  <c r="K3416" i="14" s="1"/>
  <c r="H3415" i="14"/>
  <c r="K3415" i="14" s="1"/>
  <c r="H3414" i="14"/>
  <c r="K3414" i="14" s="1"/>
  <c r="H3413" i="14"/>
  <c r="K3413" i="14" s="1"/>
  <c r="H3412" i="14"/>
  <c r="K3412" i="14" s="1"/>
  <c r="H3411" i="14"/>
  <c r="K3411" i="14" s="1"/>
  <c r="H3410" i="14"/>
  <c r="K3410" i="14" s="1"/>
  <c r="H3409" i="14"/>
  <c r="K3409" i="14" s="1"/>
  <c r="H3408" i="14"/>
  <c r="K3408" i="14" s="1"/>
  <c r="H3407" i="14"/>
  <c r="K3407" i="14" s="1"/>
  <c r="H3406" i="14"/>
  <c r="K3406" i="14" s="1"/>
  <c r="H3405" i="14"/>
  <c r="K3405" i="14" s="1"/>
  <c r="H3404" i="14"/>
  <c r="K3404" i="14" s="1"/>
  <c r="H3403" i="14"/>
  <c r="K3403" i="14" s="1"/>
  <c r="H3402" i="14"/>
  <c r="K3402" i="14" s="1"/>
  <c r="H3401" i="14"/>
  <c r="K3401" i="14" s="1"/>
  <c r="H3400" i="14"/>
  <c r="K3400" i="14" s="1"/>
  <c r="H3399" i="14"/>
  <c r="K3399" i="14" s="1"/>
  <c r="H3398" i="14"/>
  <c r="K3398" i="14" s="1"/>
  <c r="H3397" i="14"/>
  <c r="K3397" i="14" s="1"/>
  <c r="H3396" i="14"/>
  <c r="K3396" i="14" s="1"/>
  <c r="H3395" i="14"/>
  <c r="K3395" i="14" s="1"/>
  <c r="H3394" i="14"/>
  <c r="K3394" i="14" s="1"/>
  <c r="H3393" i="14"/>
  <c r="K3393" i="14" s="1"/>
  <c r="H3392" i="14"/>
  <c r="K3392" i="14" s="1"/>
  <c r="H3391" i="14"/>
  <c r="K3391" i="14" s="1"/>
  <c r="H3390" i="14"/>
  <c r="K3390" i="14" s="1"/>
  <c r="H3389" i="14"/>
  <c r="K3389" i="14" s="1"/>
  <c r="H3388" i="14"/>
  <c r="K3388" i="14" s="1"/>
  <c r="H3387" i="14"/>
  <c r="K3387" i="14" s="1"/>
  <c r="H3386" i="14"/>
  <c r="K3386" i="14" s="1"/>
  <c r="H3385" i="14"/>
  <c r="K3385" i="14" s="1"/>
  <c r="H3384" i="14"/>
  <c r="K3384" i="14" s="1"/>
  <c r="H3383" i="14"/>
  <c r="K3383" i="14" s="1"/>
  <c r="H3382" i="14"/>
  <c r="K3382" i="14" s="1"/>
  <c r="H3381" i="14"/>
  <c r="K3381" i="14" s="1"/>
  <c r="H3380" i="14"/>
  <c r="K3380" i="14" s="1"/>
  <c r="H3379" i="14"/>
  <c r="K3379" i="14" s="1"/>
  <c r="H3378" i="14"/>
  <c r="K3378" i="14" s="1"/>
  <c r="H3377" i="14"/>
  <c r="K3377" i="14" s="1"/>
  <c r="H3376" i="14"/>
  <c r="K3376" i="14" s="1"/>
  <c r="H3375" i="14"/>
  <c r="K3375" i="14" s="1"/>
  <c r="H3374" i="14"/>
  <c r="K3374" i="14" s="1"/>
  <c r="H3373" i="14"/>
  <c r="K3373" i="14" s="1"/>
  <c r="H3372" i="14"/>
  <c r="K3372" i="14" s="1"/>
  <c r="H3371" i="14"/>
  <c r="K3371" i="14" s="1"/>
  <c r="H3370" i="14"/>
  <c r="K3370" i="14" s="1"/>
  <c r="H3369" i="14"/>
  <c r="K3369" i="14" s="1"/>
  <c r="H3368" i="14"/>
  <c r="K3368" i="14" s="1"/>
  <c r="H3367" i="14"/>
  <c r="K3367" i="14" s="1"/>
  <c r="H3366" i="14"/>
  <c r="K3366" i="14" s="1"/>
  <c r="H3365" i="14"/>
  <c r="K3365" i="14" s="1"/>
  <c r="H3364" i="14"/>
  <c r="K3364" i="14" s="1"/>
  <c r="H3363" i="14"/>
  <c r="K3363" i="14" s="1"/>
  <c r="H3362" i="14"/>
  <c r="K3362" i="14" s="1"/>
  <c r="H3361" i="14"/>
  <c r="K3361" i="14" s="1"/>
  <c r="H3360" i="14"/>
  <c r="K3360" i="14" s="1"/>
  <c r="H3359" i="14"/>
  <c r="K3359" i="14" s="1"/>
  <c r="H3358" i="14"/>
  <c r="K3358" i="14" s="1"/>
  <c r="H3357" i="14"/>
  <c r="K3357" i="14" s="1"/>
  <c r="H3356" i="14"/>
  <c r="K3356" i="14" s="1"/>
  <c r="H3355" i="14"/>
  <c r="K3355" i="14" s="1"/>
  <c r="H3354" i="14"/>
  <c r="K3354" i="14" s="1"/>
  <c r="H3353" i="14"/>
  <c r="K3353" i="14" s="1"/>
  <c r="H3352" i="14"/>
  <c r="K3352" i="14" s="1"/>
  <c r="H3351" i="14"/>
  <c r="K3351" i="14" s="1"/>
  <c r="H3350" i="14"/>
  <c r="K3350" i="14" s="1"/>
  <c r="H3349" i="14"/>
  <c r="K3349" i="14" s="1"/>
  <c r="H3348" i="14"/>
  <c r="K3348" i="14" s="1"/>
  <c r="H3347" i="14"/>
  <c r="K3347" i="14" s="1"/>
  <c r="H3346" i="14"/>
  <c r="K3346" i="14" s="1"/>
  <c r="H3345" i="14"/>
  <c r="K3345" i="14" s="1"/>
  <c r="H3344" i="14"/>
  <c r="K3344" i="14" s="1"/>
  <c r="H3343" i="14"/>
  <c r="K3343" i="14" s="1"/>
  <c r="H3342" i="14"/>
  <c r="K3342" i="14" s="1"/>
  <c r="H3341" i="14"/>
  <c r="K3341" i="14" s="1"/>
  <c r="H3340" i="14"/>
  <c r="K3340" i="14" s="1"/>
  <c r="H3339" i="14"/>
  <c r="K3339" i="14" s="1"/>
  <c r="H3338" i="14"/>
  <c r="K3338" i="14" s="1"/>
  <c r="H3337" i="14"/>
  <c r="K3337" i="14" s="1"/>
  <c r="H3336" i="14"/>
  <c r="K3336" i="14" s="1"/>
  <c r="H3335" i="14"/>
  <c r="K3335" i="14" s="1"/>
  <c r="H3334" i="14"/>
  <c r="K3334" i="14" s="1"/>
  <c r="H3333" i="14"/>
  <c r="K3333" i="14" s="1"/>
  <c r="H3332" i="14"/>
  <c r="K3332" i="14" s="1"/>
  <c r="H3331" i="14"/>
  <c r="K3331" i="14" s="1"/>
  <c r="H3330" i="14"/>
  <c r="K3330" i="14" s="1"/>
  <c r="H3329" i="14"/>
  <c r="K3329" i="14" s="1"/>
  <c r="H3328" i="14"/>
  <c r="K3328" i="14" s="1"/>
  <c r="H3327" i="14"/>
  <c r="K3327" i="14" s="1"/>
  <c r="H3326" i="14"/>
  <c r="K3326" i="14" s="1"/>
  <c r="H3325" i="14"/>
  <c r="K3325" i="14" s="1"/>
  <c r="H3324" i="14"/>
  <c r="K3324" i="14" s="1"/>
  <c r="H3323" i="14"/>
  <c r="K3323" i="14" s="1"/>
  <c r="H3322" i="14"/>
  <c r="K3322" i="14" s="1"/>
  <c r="H3321" i="14"/>
  <c r="K3321" i="14" s="1"/>
  <c r="H3320" i="14"/>
  <c r="K3320" i="14" s="1"/>
  <c r="H3319" i="14"/>
  <c r="K3319" i="14" s="1"/>
  <c r="H3318" i="14"/>
  <c r="K3318" i="14" s="1"/>
  <c r="H3317" i="14"/>
  <c r="K3317" i="14" s="1"/>
  <c r="H3316" i="14"/>
  <c r="K3316" i="14" s="1"/>
  <c r="H3315" i="14"/>
  <c r="K3315" i="14" s="1"/>
  <c r="H3314" i="14"/>
  <c r="K3314" i="14" s="1"/>
  <c r="H3313" i="14"/>
  <c r="K3313" i="14" s="1"/>
  <c r="H3312" i="14"/>
  <c r="K3312" i="14" s="1"/>
  <c r="H3311" i="14"/>
  <c r="K3311" i="14" s="1"/>
  <c r="H3310" i="14"/>
  <c r="K3310" i="14" s="1"/>
  <c r="H3309" i="14"/>
  <c r="K3309" i="14" s="1"/>
  <c r="H3308" i="14"/>
  <c r="K3308" i="14" s="1"/>
  <c r="H3307" i="14"/>
  <c r="K3307" i="14" s="1"/>
  <c r="H3306" i="14"/>
  <c r="K3306" i="14" s="1"/>
  <c r="H3305" i="14"/>
  <c r="K3305" i="14" s="1"/>
  <c r="H3304" i="14"/>
  <c r="K3304" i="14" s="1"/>
  <c r="H3303" i="14"/>
  <c r="K3303" i="14" s="1"/>
  <c r="H3302" i="14"/>
  <c r="K3302" i="14" s="1"/>
  <c r="H3301" i="14"/>
  <c r="K3301" i="14" s="1"/>
  <c r="H3300" i="14"/>
  <c r="K3300" i="14" s="1"/>
  <c r="H3299" i="14"/>
  <c r="K3299" i="14" s="1"/>
  <c r="H3298" i="14"/>
  <c r="K3298" i="14" s="1"/>
  <c r="H3297" i="14"/>
  <c r="K3297" i="14" s="1"/>
  <c r="H3296" i="14"/>
  <c r="K3296" i="14" s="1"/>
  <c r="H3295" i="14"/>
  <c r="K3295" i="14" s="1"/>
  <c r="H3294" i="14"/>
  <c r="K3294" i="14" s="1"/>
  <c r="H3293" i="14"/>
  <c r="K3293" i="14" s="1"/>
  <c r="H3292" i="14"/>
  <c r="K3292" i="14" s="1"/>
  <c r="H3291" i="14"/>
  <c r="K3291" i="14" s="1"/>
  <c r="H3290" i="14"/>
  <c r="K3290" i="14" s="1"/>
  <c r="H3289" i="14"/>
  <c r="K3289" i="14" s="1"/>
  <c r="H3288" i="14"/>
  <c r="K3288" i="14" s="1"/>
  <c r="H3287" i="14"/>
  <c r="K3287" i="14" s="1"/>
  <c r="H3286" i="14"/>
  <c r="K3286" i="14" s="1"/>
  <c r="H3285" i="14"/>
  <c r="K3285" i="14" s="1"/>
  <c r="H3284" i="14"/>
  <c r="K3284" i="14" s="1"/>
  <c r="H3283" i="14"/>
  <c r="K3283" i="14" s="1"/>
  <c r="H3282" i="14"/>
  <c r="K3282" i="14" s="1"/>
  <c r="H3281" i="14"/>
  <c r="K3281" i="14" s="1"/>
  <c r="H3280" i="14"/>
  <c r="K3280" i="14" s="1"/>
  <c r="H3279" i="14"/>
  <c r="K3279" i="14" s="1"/>
  <c r="H3278" i="14"/>
  <c r="K3278" i="14" s="1"/>
  <c r="H3277" i="14"/>
  <c r="K3277" i="14" s="1"/>
  <c r="H3276" i="14"/>
  <c r="K3276" i="14" s="1"/>
  <c r="H3275" i="14"/>
  <c r="K3275" i="14" s="1"/>
  <c r="H3274" i="14"/>
  <c r="K3274" i="14" s="1"/>
  <c r="H3273" i="14"/>
  <c r="K3273" i="14" s="1"/>
  <c r="H3272" i="14"/>
  <c r="K3272" i="14" s="1"/>
  <c r="H3271" i="14"/>
  <c r="K3271" i="14" s="1"/>
  <c r="H3270" i="14"/>
  <c r="K3270" i="14" s="1"/>
  <c r="H3269" i="14"/>
  <c r="K3269" i="14" s="1"/>
  <c r="H3268" i="14"/>
  <c r="K3268" i="14" s="1"/>
  <c r="H3267" i="14"/>
  <c r="K3267" i="14" s="1"/>
  <c r="H3266" i="14"/>
  <c r="K3266" i="14" s="1"/>
  <c r="H3265" i="14"/>
  <c r="K3265" i="14" s="1"/>
  <c r="H3264" i="14"/>
  <c r="K3264" i="14" s="1"/>
  <c r="H3263" i="14"/>
  <c r="K3263" i="14" s="1"/>
  <c r="H3262" i="14"/>
  <c r="K3262" i="14" s="1"/>
  <c r="H3261" i="14"/>
  <c r="K3261" i="14" s="1"/>
  <c r="G4690" i="14"/>
  <c r="G4689" i="14"/>
  <c r="G4688" i="14"/>
  <c r="G4687" i="14"/>
  <c r="K4687" i="14" s="1"/>
  <c r="G4686" i="14"/>
  <c r="K4686" i="14" s="1"/>
  <c r="G4685" i="14"/>
  <c r="G4684" i="14"/>
  <c r="G4683" i="14"/>
  <c r="K4683" i="14" s="1"/>
  <c r="G4682" i="14"/>
  <c r="K4682" i="14" s="1"/>
  <c r="G4681" i="14"/>
  <c r="G4680" i="14"/>
  <c r="G4679" i="14"/>
  <c r="G4678" i="14"/>
  <c r="K4678" i="14" s="1"/>
  <c r="G4677" i="14"/>
  <c r="G4676" i="14"/>
  <c r="G4675" i="14"/>
  <c r="K4675" i="14" s="1"/>
  <c r="G4674" i="14"/>
  <c r="K4674" i="14" s="1"/>
  <c r="G4673" i="14"/>
  <c r="G4672" i="14"/>
  <c r="G4671" i="14"/>
  <c r="K4671" i="14" s="1"/>
  <c r="G4670" i="14"/>
  <c r="K4670" i="14" s="1"/>
  <c r="G4669" i="14"/>
  <c r="G4668" i="14"/>
  <c r="G4667" i="14"/>
  <c r="K4667" i="14" s="1"/>
  <c r="G4666" i="14"/>
  <c r="K4666" i="14" s="1"/>
  <c r="G4665" i="14"/>
  <c r="G4664" i="14"/>
  <c r="G4663" i="14"/>
  <c r="G4662" i="14"/>
  <c r="K4662" i="14" s="1"/>
  <c r="G4661" i="14"/>
  <c r="G4660" i="14"/>
  <c r="G4538" i="14"/>
  <c r="K4538" i="14" s="1"/>
  <c r="G4539" i="14"/>
  <c r="K4539" i="14" s="1"/>
  <c r="G4540" i="14"/>
  <c r="G4541" i="14"/>
  <c r="G4542" i="14"/>
  <c r="K4542" i="14" s="1"/>
  <c r="G4543" i="14"/>
  <c r="K4543" i="14" s="1"/>
  <c r="G4544" i="14"/>
  <c r="G4545" i="14"/>
  <c r="G4546" i="14"/>
  <c r="K4546" i="14" s="1"/>
  <c r="G4547" i="14"/>
  <c r="K4547" i="14" s="1"/>
  <c r="G4548" i="14"/>
  <c r="G4549" i="14"/>
  <c r="G4550" i="14"/>
  <c r="K4550" i="14" s="1"/>
  <c r="G4551" i="14"/>
  <c r="K4551" i="14" s="1"/>
  <c r="G4552" i="14"/>
  <c r="G4553" i="14"/>
  <c r="G4554" i="14"/>
  <c r="K4554" i="14" s="1"/>
  <c r="G4555" i="14"/>
  <c r="K4555" i="14" s="1"/>
  <c r="G4556" i="14"/>
  <c r="G4557" i="14"/>
  <c r="G4558" i="14"/>
  <c r="K4558" i="14" s="1"/>
  <c r="G4559" i="14"/>
  <c r="K4559" i="14" s="1"/>
  <c r="G4560" i="14"/>
  <c r="G4561" i="14"/>
  <c r="G4562" i="14"/>
  <c r="K4562" i="14" s="1"/>
  <c r="G4563" i="14"/>
  <c r="K4563" i="14" s="1"/>
  <c r="G4564" i="14"/>
  <c r="G4565" i="14"/>
  <c r="G4566" i="14"/>
  <c r="K4566" i="14" s="1"/>
  <c r="G4567" i="14"/>
  <c r="K4567" i="14" s="1"/>
  <c r="G4568" i="14"/>
  <c r="G4569" i="14"/>
  <c r="G4570" i="14"/>
  <c r="K4570" i="14" s="1"/>
  <c r="G4571" i="14"/>
  <c r="K4571" i="14" s="1"/>
  <c r="G4572" i="14"/>
  <c r="G4573" i="14"/>
  <c r="G4574" i="14"/>
  <c r="K4574" i="14" s="1"/>
  <c r="G4575" i="14"/>
  <c r="K4575" i="14" s="1"/>
  <c r="G4576" i="14"/>
  <c r="G4577" i="14"/>
  <c r="G4578" i="14"/>
  <c r="K4578" i="14" s="1"/>
  <c r="G4579" i="14"/>
  <c r="K4579" i="14" s="1"/>
  <c r="G4580" i="14"/>
  <c r="G4581" i="14"/>
  <c r="G4582" i="14"/>
  <c r="K4582" i="14" s="1"/>
  <c r="G4583" i="14"/>
  <c r="K4583" i="14" s="1"/>
  <c r="G4584" i="14"/>
  <c r="G4585" i="14"/>
  <c r="G4586" i="14"/>
  <c r="K4586" i="14" s="1"/>
  <c r="G4587" i="14"/>
  <c r="K4587" i="14" s="1"/>
  <c r="G4588" i="14"/>
  <c r="G4589" i="14"/>
  <c r="G4590" i="14"/>
  <c r="K4590" i="14" s="1"/>
  <c r="G4591" i="14"/>
  <c r="K4591" i="14" s="1"/>
  <c r="G4592" i="14"/>
  <c r="G4593" i="14"/>
  <c r="G4594" i="14"/>
  <c r="K4594" i="14" s="1"/>
  <c r="G4595" i="14"/>
  <c r="K4595" i="14" s="1"/>
  <c r="G4596" i="14"/>
  <c r="G4597" i="14"/>
  <c r="G4598" i="14"/>
  <c r="K4598" i="14" s="1"/>
  <c r="G4537" i="14"/>
  <c r="K4537" i="14" s="1"/>
  <c r="AD5" i="1"/>
  <c r="H4691" i="14" s="1"/>
  <c r="K4110" i="14" l="1"/>
  <c r="K4142" i="14"/>
  <c r="K4174" i="14"/>
  <c r="K4206" i="14"/>
  <c r="K4238" i="14"/>
  <c r="K3655" i="14"/>
  <c r="K3663" i="14"/>
  <c r="K3671" i="14"/>
  <c r="K3679" i="14"/>
  <c r="K3687" i="14"/>
  <c r="K3695" i="14"/>
  <c r="K3703" i="14"/>
  <c r="K3711" i="14"/>
  <c r="K3719" i="14"/>
  <c r="K3727" i="14"/>
  <c r="K3735" i="14"/>
  <c r="K3743" i="14"/>
  <c r="K3751" i="14"/>
  <c r="K3759" i="14"/>
  <c r="K3767" i="14"/>
  <c r="K3775" i="14"/>
  <c r="K3783" i="14"/>
  <c r="K3791" i="14"/>
  <c r="K3799" i="14"/>
  <c r="K3807" i="14"/>
  <c r="K3815" i="14"/>
  <c r="K3823" i="14"/>
  <c r="K3831" i="14"/>
  <c r="K3839" i="14"/>
  <c r="K3847" i="14"/>
  <c r="K3855" i="14"/>
  <c r="K3863" i="14"/>
  <c r="K3871" i="14"/>
  <c r="K3879" i="14"/>
  <c r="K3887" i="14"/>
  <c r="K3895" i="14"/>
  <c r="K3903" i="14"/>
  <c r="K3911" i="14"/>
  <c r="K3919" i="14"/>
  <c r="K3927" i="14"/>
  <c r="K3935" i="14"/>
  <c r="K3943" i="14"/>
  <c r="K3951" i="14"/>
  <c r="K3959" i="14"/>
  <c r="K4679" i="14"/>
  <c r="K3659" i="14"/>
  <c r="K3667" i="14"/>
  <c r="K3675" i="14"/>
  <c r="K3683" i="14"/>
  <c r="K3691" i="14"/>
  <c r="K3699" i="14"/>
  <c r="K3707" i="14"/>
  <c r="K3715" i="14"/>
  <c r="K3723" i="14"/>
  <c r="K3731" i="14"/>
  <c r="K3739" i="14"/>
  <c r="K3747" i="14"/>
  <c r="K3755" i="14"/>
  <c r="K3763" i="14"/>
  <c r="K3771" i="14"/>
  <c r="K3779" i="14"/>
  <c r="K3787" i="14"/>
  <c r="K3795" i="14"/>
  <c r="K3803" i="14"/>
  <c r="K3811" i="14"/>
  <c r="K3819" i="14"/>
  <c r="K3827" i="14"/>
  <c r="K3835" i="14"/>
  <c r="K3843" i="14"/>
  <c r="K3851" i="14"/>
  <c r="K3859" i="14"/>
  <c r="K3867" i="14"/>
  <c r="K3875" i="14"/>
  <c r="K3883" i="14"/>
  <c r="K3891" i="14"/>
  <c r="K3899" i="14"/>
  <c r="K3907" i="14"/>
  <c r="K3915" i="14"/>
  <c r="K3923" i="14"/>
  <c r="K3931" i="14"/>
  <c r="K3939" i="14"/>
  <c r="K3947" i="14"/>
  <c r="K3668" i="14"/>
  <c r="K3684" i="14"/>
  <c r="K3700" i="14"/>
  <c r="K3716" i="14"/>
  <c r="K3732" i="14"/>
  <c r="K3748" i="14"/>
  <c r="K3764" i="14"/>
  <c r="K3780" i="14"/>
  <c r="K3796" i="14"/>
  <c r="K3812" i="14"/>
  <c r="K3828" i="14"/>
  <c r="K4109" i="14"/>
  <c r="K4173" i="14"/>
  <c r="K4237" i="14"/>
  <c r="K3844" i="14"/>
  <c r="K3860" i="14"/>
  <c r="K3876" i="14"/>
  <c r="K3892" i="14"/>
  <c r="K3908" i="14"/>
  <c r="K3924" i="14"/>
  <c r="K3940" i="14"/>
  <c r="K3956" i="14"/>
  <c r="K3972" i="14"/>
  <c r="K3988" i="14"/>
  <c r="K4004" i="14"/>
  <c r="K4020" i="14"/>
  <c r="K4036" i="14"/>
  <c r="K4052" i="14"/>
  <c r="K4068" i="14"/>
  <c r="K4084" i="14"/>
  <c r="K4094" i="14"/>
  <c r="K4126" i="14"/>
  <c r="K4158" i="14"/>
  <c r="K4190" i="14"/>
  <c r="K4222" i="14"/>
  <c r="K4254" i="14"/>
  <c r="K4630" i="14"/>
  <c r="K3967" i="14"/>
  <c r="K3975" i="14"/>
  <c r="K3983" i="14"/>
  <c r="K3991" i="14"/>
  <c r="K3999" i="14"/>
  <c r="K4007" i="14"/>
  <c r="K4015" i="14"/>
  <c r="K4023" i="14"/>
  <c r="K4031" i="14"/>
  <c r="K4039" i="14"/>
  <c r="K4047" i="14"/>
  <c r="K4055" i="14"/>
  <c r="K4063" i="14"/>
  <c r="K4071" i="14"/>
  <c r="K4079" i="14"/>
  <c r="K4087" i="14"/>
  <c r="K4095" i="14"/>
  <c r="K4103" i="14"/>
  <c r="K4111" i="14"/>
  <c r="K4119" i="14"/>
  <c r="K4127" i="14"/>
  <c r="K4135" i="14"/>
  <c r="K4143" i="14"/>
  <c r="K4151" i="14"/>
  <c r="K4159" i="14"/>
  <c r="K4167" i="14"/>
  <c r="K4175" i="14"/>
  <c r="K4183" i="14"/>
  <c r="K4191" i="14"/>
  <c r="K4199" i="14"/>
  <c r="K4207" i="14"/>
  <c r="K4215" i="14"/>
  <c r="K4223" i="14"/>
  <c r="K4231" i="14"/>
  <c r="K4239" i="14"/>
  <c r="K4247" i="14"/>
  <c r="K4255" i="14"/>
  <c r="K4263" i="14"/>
  <c r="K4271" i="14"/>
  <c r="K4279" i="14"/>
  <c r="K4287" i="14"/>
  <c r="K4295" i="14"/>
  <c r="K4303" i="14"/>
  <c r="K4311" i="14"/>
  <c r="K4319" i="14"/>
  <c r="K4327" i="14"/>
  <c r="K4335" i="14"/>
  <c r="K4343" i="14"/>
  <c r="K4351" i="14"/>
  <c r="K4359" i="14"/>
  <c r="K4367" i="14"/>
  <c r="K4375" i="14"/>
  <c r="K4383" i="14"/>
  <c r="K4391" i="14"/>
  <c r="K4399" i="14"/>
  <c r="K4407" i="14"/>
  <c r="K4415" i="14"/>
  <c r="K4423" i="14"/>
  <c r="K4431" i="14"/>
  <c r="K4439" i="14"/>
  <c r="K4447" i="14"/>
  <c r="K4455" i="14"/>
  <c r="K4463" i="14"/>
  <c r="K4471" i="14"/>
  <c r="K4479" i="14"/>
  <c r="K4487" i="14"/>
  <c r="K4495" i="14"/>
  <c r="K4503" i="14"/>
  <c r="K4511" i="14"/>
  <c r="K4519" i="14"/>
  <c r="K4527" i="14"/>
  <c r="K4535" i="14"/>
  <c r="K4599" i="14"/>
  <c r="K4607" i="14"/>
  <c r="K4615" i="14"/>
  <c r="K4623" i="14"/>
  <c r="K4631" i="14"/>
  <c r="K4280" i="14"/>
  <c r="K4344" i="14"/>
  <c r="K4408" i="14"/>
  <c r="K4472" i="14"/>
  <c r="K4536" i="14"/>
  <c r="K3955" i="14"/>
  <c r="K3963" i="14"/>
  <c r="K3971" i="14"/>
  <c r="K3979" i="14"/>
  <c r="K3987" i="14"/>
  <c r="K3995" i="14"/>
  <c r="K4003" i="14"/>
  <c r="K4011" i="14"/>
  <c r="K4019" i="14"/>
  <c r="K4027" i="14"/>
  <c r="K4035" i="14"/>
  <c r="K4043" i="14"/>
  <c r="K4051" i="14"/>
  <c r="K4059" i="14"/>
  <c r="K4067" i="14"/>
  <c r="K4075" i="14"/>
  <c r="K4083" i="14"/>
  <c r="K4091" i="14"/>
  <c r="K4099" i="14"/>
  <c r="K4107" i="14"/>
  <c r="K4115" i="14"/>
  <c r="K4123" i="14"/>
  <c r="K4131" i="14"/>
  <c r="K4139" i="14"/>
  <c r="K4147" i="14"/>
  <c r="K4155" i="14"/>
  <c r="K4163" i="14"/>
  <c r="K4171" i="14"/>
  <c r="K4179" i="14"/>
  <c r="K4187" i="14"/>
  <c r="K4195" i="14"/>
  <c r="K4203" i="14"/>
  <c r="K4211" i="14"/>
  <c r="K4219" i="14"/>
  <c r="K4227" i="14"/>
  <c r="K4235" i="14"/>
  <c r="K4243" i="14"/>
  <c r="K4251" i="14"/>
  <c r="K4259" i="14"/>
  <c r="K4267" i="14"/>
  <c r="K4275" i="14"/>
  <c r="K4283" i="14"/>
  <c r="K4291" i="14"/>
  <c r="K4299" i="14"/>
  <c r="K4307" i="14"/>
  <c r="K4315" i="14"/>
  <c r="K4323" i="14"/>
  <c r="K4331" i="14"/>
  <c r="K4339" i="14"/>
  <c r="K4347" i="14"/>
  <c r="K4355" i="14"/>
  <c r="K4363" i="14"/>
  <c r="K4371" i="14"/>
  <c r="K4379" i="14"/>
  <c r="K4387" i="14"/>
  <c r="K4395" i="14"/>
  <c r="K4403" i="14"/>
  <c r="K4411" i="14"/>
  <c r="K4419" i="14"/>
  <c r="K4427" i="14"/>
  <c r="K4435" i="14"/>
  <c r="K4443" i="14"/>
  <c r="K4451" i="14"/>
  <c r="K4459" i="14"/>
  <c r="K4467" i="14"/>
  <c r="K4475" i="14"/>
  <c r="K4483" i="14"/>
  <c r="K4491" i="14"/>
  <c r="K4499" i="14"/>
  <c r="K4507" i="14"/>
  <c r="K4515" i="14"/>
  <c r="K4523" i="14"/>
  <c r="K4531" i="14"/>
  <c r="K4603" i="14"/>
  <c r="K4611" i="14"/>
  <c r="K4619" i="14"/>
  <c r="K4627" i="14"/>
  <c r="K4635" i="14"/>
  <c r="K3656" i="14"/>
  <c r="K3664" i="14"/>
  <c r="K3672" i="14"/>
  <c r="K3680" i="14"/>
  <c r="K3692" i="14"/>
  <c r="K3708" i="14"/>
  <c r="K3720" i="14"/>
  <c r="K3728" i="14"/>
  <c r="K3736" i="14"/>
  <c r="K3744" i="14"/>
  <c r="K3752" i="14"/>
  <c r="K3760" i="14"/>
  <c r="K3772" i="14"/>
  <c r="K3784" i="14"/>
  <c r="K3792" i="14"/>
  <c r="K3804" i="14"/>
  <c r="K3816" i="14"/>
  <c r="K3824" i="14"/>
  <c r="K3836" i="14"/>
  <c r="K3848" i="14"/>
  <c r="K3856" i="14"/>
  <c r="K3868" i="14"/>
  <c r="K3880" i="14"/>
  <c r="K3888" i="14"/>
  <c r="K3904" i="14"/>
  <c r="K3912" i="14"/>
  <c r="K3920" i="14"/>
  <c r="K3928" i="14"/>
  <c r="K3936" i="14"/>
  <c r="K3944" i="14"/>
  <c r="K3952" i="14"/>
  <c r="K3960" i="14"/>
  <c r="K3968" i="14"/>
  <c r="K3976" i="14"/>
  <c r="K3984" i="14"/>
  <c r="K3996" i="14"/>
  <c r="K4000" i="14"/>
  <c r="K4008" i="14"/>
  <c r="K4016" i="14"/>
  <c r="K4028" i="14"/>
  <c r="K4048" i="14"/>
  <c r="K4060" i="14"/>
  <c r="K4076" i="14"/>
  <c r="K4092" i="14"/>
  <c r="K4100" i="14"/>
  <c r="K4104" i="14"/>
  <c r="K4112" i="14"/>
  <c r="K4120" i="14"/>
  <c r="K4128" i="14"/>
  <c r="K4136" i="14"/>
  <c r="K4144" i="14"/>
  <c r="K4148" i="14"/>
  <c r="K4156" i="14"/>
  <c r="K4164" i="14"/>
  <c r="K4172" i="14"/>
  <c r="K4180" i="14"/>
  <c r="K4188" i="14"/>
  <c r="K4196" i="14"/>
  <c r="K4204" i="14"/>
  <c r="K4212" i="14"/>
  <c r="K4220" i="14"/>
  <c r="K4228" i="14"/>
  <c r="K4236" i="14"/>
  <c r="K4244" i="14"/>
  <c r="K4248" i="14"/>
  <c r="K4260" i="14"/>
  <c r="K4268" i="14"/>
  <c r="K4272" i="14"/>
  <c r="K4284" i="14"/>
  <c r="K4292" i="14"/>
  <c r="K4300" i="14"/>
  <c r="K4308" i="14"/>
  <c r="K4316" i="14"/>
  <c r="K4324" i="14"/>
  <c r="K4332" i="14"/>
  <c r="K4336" i="14"/>
  <c r="K4352" i="14"/>
  <c r="K4360" i="14"/>
  <c r="K4368" i="14"/>
  <c r="K4376" i="14"/>
  <c r="K4384" i="14"/>
  <c r="K4392" i="14"/>
  <c r="K4400" i="14"/>
  <c r="K4416" i="14"/>
  <c r="K4424" i="14"/>
  <c r="K4432" i="14"/>
  <c r="K4444" i="14"/>
  <c r="K4452" i="14"/>
  <c r="K4456" i="14"/>
  <c r="K4464" i="14"/>
  <c r="K4480" i="14"/>
  <c r="K4488" i="14"/>
  <c r="K4492" i="14"/>
  <c r="K4500" i="14"/>
  <c r="K4508" i="14"/>
  <c r="K4516" i="14"/>
  <c r="K4524" i="14"/>
  <c r="K4532" i="14"/>
  <c r="K4604" i="14"/>
  <c r="K4608" i="14"/>
  <c r="K4616" i="14"/>
  <c r="K4620" i="14"/>
  <c r="K4624" i="14"/>
  <c r="K4628" i="14"/>
  <c r="K4636" i="14"/>
  <c r="K4597" i="14"/>
  <c r="K4593" i="14"/>
  <c r="K4589" i="14"/>
  <c r="K4093" i="14"/>
  <c r="K4125" i="14"/>
  <c r="K4157" i="14"/>
  <c r="K4189" i="14"/>
  <c r="K4221" i="14"/>
  <c r="K4253" i="14"/>
  <c r="K4629" i="14"/>
  <c r="K3660" i="14"/>
  <c r="K3676" i="14"/>
  <c r="K3688" i="14"/>
  <c r="K3696" i="14"/>
  <c r="K3704" i="14"/>
  <c r="K3712" i="14"/>
  <c r="K3724" i="14"/>
  <c r="K3740" i="14"/>
  <c r="K3756" i="14"/>
  <c r="K3768" i="14"/>
  <c r="K3776" i="14"/>
  <c r="K3788" i="14"/>
  <c r="K3800" i="14"/>
  <c r="K3808" i="14"/>
  <c r="K3820" i="14"/>
  <c r="K3832" i="14"/>
  <c r="K3840" i="14"/>
  <c r="K3852" i="14"/>
  <c r="K3864" i="14"/>
  <c r="K3872" i="14"/>
  <c r="K3884" i="14"/>
  <c r="K3896" i="14"/>
  <c r="K3900" i="14"/>
  <c r="K3916" i="14"/>
  <c r="K3932" i="14"/>
  <c r="K3948" i="14"/>
  <c r="K3964" i="14"/>
  <c r="K3980" i="14"/>
  <c r="K3992" i="14"/>
  <c r="K4012" i="14"/>
  <c r="K4024" i="14"/>
  <c r="K4032" i="14"/>
  <c r="K4040" i="14"/>
  <c r="K4044" i="14"/>
  <c r="K4056" i="14"/>
  <c r="K4064" i="14"/>
  <c r="K4072" i="14"/>
  <c r="K4080" i="14"/>
  <c r="K4088" i="14"/>
  <c r="K4096" i="14"/>
  <c r="K4108" i="14"/>
  <c r="K4116" i="14"/>
  <c r="K4124" i="14"/>
  <c r="K4132" i="14"/>
  <c r="K4140" i="14"/>
  <c r="K4152" i="14"/>
  <c r="K4160" i="14"/>
  <c r="K4168" i="14"/>
  <c r="K4176" i="14"/>
  <c r="K4184" i="14"/>
  <c r="K4192" i="14"/>
  <c r="K4200" i="14"/>
  <c r="K4208" i="14"/>
  <c r="K4216" i="14"/>
  <c r="K4224" i="14"/>
  <c r="K4232" i="14"/>
  <c r="K4240" i="14"/>
  <c r="K4252" i="14"/>
  <c r="K4256" i="14"/>
  <c r="K4264" i="14"/>
  <c r="K4276" i="14"/>
  <c r="K4288" i="14"/>
  <c r="K4296" i="14"/>
  <c r="K4304" i="14"/>
  <c r="K4312" i="14"/>
  <c r="K4320" i="14"/>
  <c r="K4328" i="14"/>
  <c r="K4340" i="14"/>
  <c r="K4348" i="14"/>
  <c r="K4356" i="14"/>
  <c r="K4364" i="14"/>
  <c r="K4372" i="14"/>
  <c r="K4380" i="14"/>
  <c r="K4388" i="14"/>
  <c r="K4396" i="14"/>
  <c r="K4404" i="14"/>
  <c r="K4412" i="14"/>
  <c r="K4420" i="14"/>
  <c r="K4428" i="14"/>
  <c r="K4436" i="14"/>
  <c r="K4440" i="14"/>
  <c r="K4448" i="14"/>
  <c r="K4460" i="14"/>
  <c r="K4468" i="14"/>
  <c r="K4476" i="14"/>
  <c r="K4484" i="14"/>
  <c r="K4496" i="14"/>
  <c r="K4504" i="14"/>
  <c r="K4512" i="14"/>
  <c r="K4520" i="14"/>
  <c r="K4528" i="14"/>
  <c r="K4600" i="14"/>
  <c r="K4612" i="14"/>
  <c r="K4632" i="14"/>
  <c r="K4581" i="14"/>
  <c r="K4573" i="14"/>
  <c r="K4565" i="14"/>
  <c r="K4553" i="14"/>
  <c r="K4541" i="14"/>
  <c r="K4664" i="14"/>
  <c r="K4676" i="14"/>
  <c r="K4688" i="14"/>
  <c r="K3657" i="14"/>
  <c r="K3661" i="14"/>
  <c r="K3665" i="14"/>
  <c r="K3669" i="14"/>
  <c r="K3673" i="14"/>
  <c r="K3677" i="14"/>
  <c r="K3681" i="14"/>
  <c r="K3685" i="14"/>
  <c r="K3689" i="14"/>
  <c r="K3693" i="14"/>
  <c r="K3697" i="14"/>
  <c r="K3701" i="14"/>
  <c r="K3705" i="14"/>
  <c r="K3709" i="14"/>
  <c r="K3713" i="14"/>
  <c r="K3717" i="14"/>
  <c r="K3721" i="14"/>
  <c r="K3725" i="14"/>
  <c r="K3729" i="14"/>
  <c r="K3733" i="14"/>
  <c r="K3737" i="14"/>
  <c r="K3741" i="14"/>
  <c r="K3745" i="14"/>
  <c r="K3749" i="14"/>
  <c r="K3753" i="14"/>
  <c r="K3757" i="14"/>
  <c r="K3761" i="14"/>
  <c r="K3765" i="14"/>
  <c r="K3769" i="14"/>
  <c r="K3773" i="14"/>
  <c r="K3777" i="14"/>
  <c r="K3781" i="14"/>
  <c r="K3785" i="14"/>
  <c r="K3789" i="14"/>
  <c r="K3793" i="14"/>
  <c r="K3797" i="14"/>
  <c r="K3801" i="14"/>
  <c r="K3805" i="14"/>
  <c r="K3809" i="14"/>
  <c r="K3813" i="14"/>
  <c r="K3817" i="14"/>
  <c r="K3821" i="14"/>
  <c r="K3825" i="14"/>
  <c r="K3829" i="14"/>
  <c r="K3833" i="14"/>
  <c r="K3837" i="14"/>
  <c r="K3841" i="14"/>
  <c r="K3845" i="14"/>
  <c r="K3849" i="14"/>
  <c r="K3853" i="14"/>
  <c r="K3857" i="14"/>
  <c r="K3861" i="14"/>
  <c r="K3865" i="14"/>
  <c r="K3869" i="14"/>
  <c r="K3873" i="14"/>
  <c r="K3877" i="14"/>
  <c r="K3881" i="14"/>
  <c r="K3885" i="14"/>
  <c r="K3889" i="14"/>
  <c r="K3893" i="14"/>
  <c r="K3897" i="14"/>
  <c r="K3901" i="14"/>
  <c r="K3905" i="14"/>
  <c r="K3909" i="14"/>
  <c r="K3913" i="14"/>
  <c r="K3917" i="14"/>
  <c r="K3921" i="14"/>
  <c r="K3925" i="14"/>
  <c r="K3929" i="14"/>
  <c r="K3933" i="14"/>
  <c r="K3937" i="14"/>
  <c r="K3941" i="14"/>
  <c r="K3945" i="14"/>
  <c r="K3949" i="14"/>
  <c r="K3953" i="14"/>
  <c r="K3957" i="14"/>
  <c r="K3961" i="14"/>
  <c r="K3965" i="14"/>
  <c r="K3969" i="14"/>
  <c r="K3973" i="14"/>
  <c r="K3977" i="14"/>
  <c r="K3981" i="14"/>
  <c r="K3985" i="14"/>
  <c r="K3989" i="14"/>
  <c r="K3993" i="14"/>
  <c r="K3997" i="14"/>
  <c r="K4001" i="14"/>
  <c r="K4005" i="14"/>
  <c r="K4009" i="14"/>
  <c r="K4013" i="14"/>
  <c r="K4017" i="14"/>
  <c r="K4021" i="14"/>
  <c r="K4025" i="14"/>
  <c r="K4029" i="14"/>
  <c r="K4033" i="14"/>
  <c r="K4037" i="14"/>
  <c r="K4041" i="14"/>
  <c r="K4045" i="14"/>
  <c r="K4049" i="14"/>
  <c r="K4053" i="14"/>
  <c r="K4057" i="14"/>
  <c r="K4061" i="14"/>
  <c r="K4065" i="14"/>
  <c r="K4069" i="14"/>
  <c r="K4073" i="14"/>
  <c r="K4077" i="14"/>
  <c r="K4081" i="14"/>
  <c r="K4085" i="14"/>
  <c r="K4089" i="14"/>
  <c r="K4097" i="14"/>
  <c r="K4101" i="14"/>
  <c r="K4105" i="14"/>
  <c r="K4113" i="14"/>
  <c r="K4117" i="14"/>
  <c r="K4121" i="14"/>
  <c r="K4129" i="14"/>
  <c r="K4133" i="14"/>
  <c r="K4137" i="14"/>
  <c r="K4145" i="14"/>
  <c r="K4149" i="14"/>
  <c r="K4153" i="14"/>
  <c r="K4161" i="14"/>
  <c r="K4165" i="14"/>
  <c r="K4169" i="14"/>
  <c r="K4177" i="14"/>
  <c r="K4181" i="14"/>
  <c r="K4185" i="14"/>
  <c r="K4193" i="14"/>
  <c r="K4197" i="14"/>
  <c r="K4201" i="14"/>
  <c r="K4209" i="14"/>
  <c r="K4213" i="14"/>
  <c r="K4217" i="14"/>
  <c r="K4225" i="14"/>
  <c r="K4229" i="14"/>
  <c r="K4233" i="14"/>
  <c r="K4241" i="14"/>
  <c r="K4245" i="14"/>
  <c r="K4249" i="14"/>
  <c r="K4257" i="14"/>
  <c r="K4261" i="14"/>
  <c r="K4265" i="14"/>
  <c r="K4269" i="14"/>
  <c r="K4273" i="14"/>
  <c r="K4277" i="14"/>
  <c r="K4281" i="14"/>
  <c r="K4285" i="14"/>
  <c r="K4289" i="14"/>
  <c r="K4293" i="14"/>
  <c r="K4297" i="14"/>
  <c r="K4301" i="14"/>
  <c r="K4305" i="14"/>
  <c r="K4309" i="14"/>
  <c r="K4313" i="14"/>
  <c r="K4317" i="14"/>
  <c r="K4321" i="14"/>
  <c r="K4325" i="14"/>
  <c r="K4329" i="14"/>
  <c r="K4333" i="14"/>
  <c r="K4337" i="14"/>
  <c r="K4341" i="14"/>
  <c r="K4345" i="14"/>
  <c r="K4349" i="14"/>
  <c r="K4353" i="14"/>
  <c r="K4357" i="14"/>
  <c r="K4361" i="14"/>
  <c r="K4365" i="14"/>
  <c r="K4369" i="14"/>
  <c r="K4373" i="14"/>
  <c r="K4377" i="14"/>
  <c r="K4381" i="14"/>
  <c r="K4385" i="14"/>
  <c r="K4389" i="14"/>
  <c r="K4393" i="14"/>
  <c r="K4397" i="14"/>
  <c r="K4401" i="14"/>
  <c r="K4405" i="14"/>
  <c r="K4409" i="14"/>
  <c r="K4413" i="14"/>
  <c r="K4417" i="14"/>
  <c r="K4421" i="14"/>
  <c r="K4425" i="14"/>
  <c r="K4429" i="14"/>
  <c r="K4433" i="14"/>
  <c r="K4437" i="14"/>
  <c r="K4441" i="14"/>
  <c r="K4445" i="14"/>
  <c r="K4449" i="14"/>
  <c r="K4453" i="14"/>
  <c r="K4457" i="14"/>
  <c r="K4461" i="14"/>
  <c r="K4465" i="14"/>
  <c r="K4469" i="14"/>
  <c r="K4473" i="14"/>
  <c r="K4477" i="14"/>
  <c r="K4481" i="14"/>
  <c r="K4485" i="14"/>
  <c r="K4489" i="14"/>
  <c r="K4493" i="14"/>
  <c r="K4497" i="14"/>
  <c r="K4501" i="14"/>
  <c r="K4505" i="14"/>
  <c r="K4509" i="14"/>
  <c r="K4513" i="14"/>
  <c r="K4517" i="14"/>
  <c r="K4521" i="14"/>
  <c r="K4525" i="14"/>
  <c r="K4529" i="14"/>
  <c r="K4533" i="14"/>
  <c r="K4601" i="14"/>
  <c r="K4605" i="14"/>
  <c r="K4609" i="14"/>
  <c r="K4613" i="14"/>
  <c r="K4617" i="14"/>
  <c r="K4621" i="14"/>
  <c r="K4625" i="14"/>
  <c r="K4633" i="14"/>
  <c r="K4637" i="14"/>
  <c r="K4641" i="14"/>
  <c r="K4645" i="14"/>
  <c r="K4649" i="14"/>
  <c r="K4653" i="14"/>
  <c r="K4657" i="14"/>
  <c r="K4585" i="14"/>
  <c r="K4577" i="14"/>
  <c r="K4569" i="14"/>
  <c r="K4561" i="14"/>
  <c r="K4557" i="14"/>
  <c r="K4549" i="14"/>
  <c r="K4545" i="14"/>
  <c r="K4660" i="14"/>
  <c r="K4668" i="14"/>
  <c r="K4672" i="14"/>
  <c r="K4680" i="14"/>
  <c r="K4684" i="14"/>
  <c r="K4596" i="14"/>
  <c r="K4592" i="14"/>
  <c r="K4588" i="14"/>
  <c r="K4584" i="14"/>
  <c r="K4580" i="14"/>
  <c r="K4576" i="14"/>
  <c r="K4572" i="14"/>
  <c r="K4568" i="14"/>
  <c r="K4564" i="14"/>
  <c r="K4560" i="14"/>
  <c r="K4556" i="14"/>
  <c r="K4552" i="14"/>
  <c r="K4548" i="14"/>
  <c r="K4544" i="14"/>
  <c r="K4540" i="14"/>
  <c r="K4661" i="14"/>
  <c r="K4665" i="14"/>
  <c r="K4669" i="14"/>
  <c r="K4673" i="14"/>
  <c r="K4677" i="14"/>
  <c r="K4681" i="14"/>
  <c r="K4685" i="14"/>
  <c r="K4689" i="14"/>
  <c r="K3654" i="14"/>
  <c r="K3658" i="14"/>
  <c r="K3662" i="14"/>
  <c r="K3666" i="14"/>
  <c r="K3670" i="14"/>
  <c r="K3674" i="14"/>
  <c r="K3678" i="14"/>
  <c r="K3682" i="14"/>
  <c r="K3686" i="14"/>
  <c r="K3690" i="14"/>
  <c r="K3694" i="14"/>
  <c r="K3698" i="14"/>
  <c r="K3702" i="14"/>
  <c r="K3706" i="14"/>
  <c r="K3710" i="14"/>
  <c r="K3714" i="14"/>
  <c r="K3718" i="14"/>
  <c r="K3722" i="14"/>
  <c r="K3726" i="14"/>
  <c r="K3730" i="14"/>
  <c r="K3734" i="14"/>
  <c r="K3738" i="14"/>
  <c r="K3742" i="14"/>
  <c r="K3746" i="14"/>
  <c r="K3750" i="14"/>
  <c r="K3754" i="14"/>
  <c r="K3758" i="14"/>
  <c r="K3762" i="14"/>
  <c r="K3766" i="14"/>
  <c r="K3770" i="14"/>
  <c r="K3774" i="14"/>
  <c r="K3778" i="14"/>
  <c r="K3782" i="14"/>
  <c r="K3786" i="14"/>
  <c r="K3790" i="14"/>
  <c r="K3794" i="14"/>
  <c r="K3798" i="14"/>
  <c r="K3802" i="14"/>
  <c r="K3806" i="14"/>
  <c r="K3810" i="14"/>
  <c r="K3814" i="14"/>
  <c r="K3818" i="14"/>
  <c r="K3822" i="14"/>
  <c r="K3826" i="14"/>
  <c r="K3830" i="14"/>
  <c r="K3834" i="14"/>
  <c r="K3838" i="14"/>
  <c r="K3842" i="14"/>
  <c r="K3846" i="14"/>
  <c r="K3850" i="14"/>
  <c r="K3854" i="14"/>
  <c r="K3858" i="14"/>
  <c r="K3862" i="14"/>
  <c r="K3866" i="14"/>
  <c r="K3870" i="14"/>
  <c r="K3874" i="14"/>
  <c r="K3878" i="14"/>
  <c r="K3882" i="14"/>
  <c r="K3886" i="14"/>
  <c r="K3890" i="14"/>
  <c r="K3894" i="14"/>
  <c r="K3898" i="14"/>
  <c r="K3902" i="14"/>
  <c r="K3906" i="14"/>
  <c r="K3910" i="14"/>
  <c r="K3914" i="14"/>
  <c r="K3918" i="14"/>
  <c r="K3922" i="14"/>
  <c r="K3926" i="14"/>
  <c r="K3930" i="14"/>
  <c r="K3934" i="14"/>
  <c r="K3938" i="14"/>
  <c r="K3942" i="14"/>
  <c r="K3946" i="14"/>
  <c r="K3950" i="14"/>
  <c r="K3954" i="14"/>
  <c r="K3958" i="14"/>
  <c r="K3962" i="14"/>
  <c r="K3966" i="14"/>
  <c r="K3970" i="14"/>
  <c r="K3974" i="14"/>
  <c r="K3978" i="14"/>
  <c r="K3982" i="14"/>
  <c r="K3986" i="14"/>
  <c r="K3990" i="14"/>
  <c r="K3994" i="14"/>
  <c r="K3998" i="14"/>
  <c r="K4002" i="14"/>
  <c r="K4006" i="14"/>
  <c r="K4010" i="14"/>
  <c r="K4014" i="14"/>
  <c r="K4018" i="14"/>
  <c r="K4022" i="14"/>
  <c r="K4026" i="14"/>
  <c r="K4030" i="14"/>
  <c r="K4034" i="14"/>
  <c r="K4038" i="14"/>
  <c r="K4042" i="14"/>
  <c r="K4046" i="14"/>
  <c r="K4050" i="14"/>
  <c r="K4054" i="14"/>
  <c r="K4058" i="14"/>
  <c r="K4062" i="14"/>
  <c r="K4066" i="14"/>
  <c r="K4070" i="14"/>
  <c r="K4074" i="14"/>
  <c r="K4078" i="14"/>
  <c r="K4082" i="14"/>
  <c r="K4086" i="14"/>
  <c r="K4090" i="14"/>
  <c r="K4098" i="14"/>
  <c r="K4102" i="14"/>
  <c r="K4106" i="14"/>
  <c r="K4114" i="14"/>
  <c r="K4118" i="14"/>
  <c r="K4122" i="14"/>
  <c r="K4130" i="14"/>
  <c r="K4134" i="14"/>
  <c r="K4138" i="14"/>
  <c r="K4146" i="14"/>
  <c r="K4150" i="14"/>
  <c r="K4154" i="14"/>
  <c r="K4162" i="14"/>
  <c r="K4166" i="14"/>
  <c r="K4170" i="14"/>
  <c r="K4178" i="14"/>
  <c r="K4182" i="14"/>
  <c r="K4186" i="14"/>
  <c r="K4194" i="14"/>
  <c r="K4198" i="14"/>
  <c r="K4202" i="14"/>
  <c r="K4210" i="14"/>
  <c r="K4214" i="14"/>
  <c r="K4218" i="14"/>
  <c r="K4226" i="14"/>
  <c r="K4230" i="14"/>
  <c r="K4234" i="14"/>
  <c r="K4242" i="14"/>
  <c r="K4246" i="14"/>
  <c r="K4250" i="14"/>
  <c r="K4258" i="14"/>
  <c r="K4262" i="14"/>
  <c r="K4266" i="14"/>
  <c r="K4270" i="14"/>
  <c r="K4274" i="14"/>
  <c r="K4278" i="14"/>
  <c r="K4282" i="14"/>
  <c r="K4286" i="14"/>
  <c r="K4290" i="14"/>
  <c r="K4294" i="14"/>
  <c r="K4298" i="14"/>
  <c r="K4302" i="14"/>
  <c r="K4306" i="14"/>
  <c r="K4310" i="14"/>
  <c r="K4314" i="14"/>
  <c r="K4318" i="14"/>
  <c r="K4322" i="14"/>
  <c r="K4326" i="14"/>
  <c r="K4330" i="14"/>
  <c r="K4334" i="14"/>
  <c r="K4338" i="14"/>
  <c r="K4342" i="14"/>
  <c r="K4346" i="14"/>
  <c r="K4350" i="14"/>
  <c r="K4354" i="14"/>
  <c r="K4358" i="14"/>
  <c r="K4362" i="14"/>
  <c r="K4366" i="14"/>
  <c r="K4370" i="14"/>
  <c r="K4374" i="14"/>
  <c r="K4378" i="14"/>
  <c r="K4382" i="14"/>
  <c r="K4386" i="14"/>
  <c r="K4390" i="14"/>
  <c r="K4394" i="14"/>
  <c r="K4398" i="14"/>
  <c r="K4402" i="14"/>
  <c r="K4406" i="14"/>
  <c r="K4410" i="14"/>
  <c r="K4414" i="14"/>
  <c r="K4418" i="14"/>
  <c r="K4422" i="14"/>
  <c r="K4426" i="14"/>
  <c r="K4430" i="14"/>
  <c r="K4434" i="14"/>
  <c r="K4438" i="14"/>
  <c r="K4442" i="14"/>
  <c r="K4446" i="14"/>
  <c r="K4450" i="14"/>
  <c r="K4454" i="14"/>
  <c r="K4458" i="14"/>
  <c r="K4462" i="14"/>
  <c r="K4466" i="14"/>
  <c r="K4470" i="14"/>
  <c r="K4474" i="14"/>
  <c r="K4478" i="14"/>
  <c r="K4482" i="14"/>
  <c r="K4486" i="14"/>
  <c r="K4490" i="14"/>
  <c r="K4494" i="14"/>
  <c r="K4498" i="14"/>
  <c r="K4502" i="14"/>
  <c r="K4506" i="14"/>
  <c r="K4510" i="14"/>
  <c r="K4514" i="14"/>
  <c r="K4518" i="14"/>
  <c r="K4522" i="14"/>
  <c r="K4526" i="14"/>
  <c r="K4530" i="14"/>
  <c r="K4534" i="14"/>
  <c r="K4602" i="14"/>
  <c r="K4606" i="14"/>
  <c r="K4610" i="14"/>
  <c r="K4614" i="14"/>
  <c r="K4618" i="14"/>
  <c r="K4622" i="14"/>
  <c r="K4626" i="14"/>
  <c r="K4634" i="14"/>
  <c r="K4638" i="14"/>
  <c r="K4642" i="14"/>
  <c r="K4646" i="14"/>
  <c r="K4650" i="14"/>
  <c r="K4654" i="14"/>
  <c r="K4658" i="14"/>
  <c r="K4639" i="14"/>
  <c r="K4643" i="14"/>
  <c r="K4647" i="14"/>
  <c r="K4651" i="14"/>
  <c r="K4655" i="14"/>
  <c r="K4659" i="14"/>
  <c r="K4663" i="14"/>
  <c r="K4640" i="14"/>
  <c r="K4644" i="14"/>
  <c r="K4648" i="14"/>
  <c r="K4652" i="14"/>
  <c r="K4656" i="14"/>
  <c r="K4690" i="14"/>
  <c r="W177" i="13"/>
  <c r="V177" i="13"/>
  <c r="N177" i="13"/>
  <c r="I177" i="13"/>
  <c r="FX179" i="13"/>
  <c r="O177" i="13" s="1"/>
  <c r="FX177" i="13"/>
  <c r="J177" i="13" s="1"/>
  <c r="FX171" i="13"/>
  <c r="M177" i="13" s="1"/>
  <c r="FX169" i="13"/>
  <c r="H177" i="13" s="1"/>
  <c r="FX163" i="13"/>
  <c r="L177" i="13" s="1"/>
  <c r="FX161" i="13"/>
  <c r="G177" i="13" s="1"/>
  <c r="FX155" i="13"/>
  <c r="K177" i="13" s="1"/>
  <c r="FX153" i="13"/>
  <c r="F177" i="13" l="1"/>
  <c r="P177" i="13" s="1"/>
  <c r="T215" i="13" s="1"/>
  <c r="FX188" i="13"/>
  <c r="FX199" i="13" s="1"/>
  <c r="X177" i="13"/>
  <c r="BO670" i="1"/>
  <c r="E5356" i="14" s="1"/>
  <c r="M253" i="13" l="1"/>
  <c r="T189" i="13"/>
  <c r="S177" i="13"/>
  <c r="W176" i="13"/>
  <c r="V176" i="13"/>
  <c r="N176" i="13"/>
  <c r="I176" i="13"/>
  <c r="FR177" i="13"/>
  <c r="J176" i="13" s="1"/>
  <c r="FR179" i="13"/>
  <c r="O176" i="13" s="1"/>
  <c r="FR171" i="13"/>
  <c r="M176" i="13" s="1"/>
  <c r="FR169" i="13"/>
  <c r="H176" i="13" s="1"/>
  <c r="FR163" i="13"/>
  <c r="L176" i="13" s="1"/>
  <c r="FR161" i="13"/>
  <c r="G176" i="13" s="1"/>
  <c r="FR155" i="13"/>
  <c r="K176" i="13" s="1"/>
  <c r="FR153" i="13"/>
  <c r="G199" i="13" l="1"/>
  <c r="J199" i="13"/>
  <c r="F176" i="13"/>
  <c r="F199" i="13" s="1"/>
  <c r="FR189" i="13"/>
  <c r="FR199" i="13" s="1"/>
  <c r="H199" i="13"/>
  <c r="I199" i="13"/>
  <c r="X176" i="13"/>
  <c r="W175" i="13"/>
  <c r="N175" i="13"/>
  <c r="I175" i="13"/>
  <c r="FK178" i="13"/>
  <c r="O175" i="13" s="1"/>
  <c r="FK176" i="13"/>
  <c r="J175" i="13" s="1"/>
  <c r="FK170" i="13"/>
  <c r="M175" i="13" s="1"/>
  <c r="FK168" i="13"/>
  <c r="H175" i="13" s="1"/>
  <c r="FK162" i="13"/>
  <c r="L175" i="13" s="1"/>
  <c r="FK160" i="13"/>
  <c r="G175" i="13" s="1"/>
  <c r="FK154" i="13"/>
  <c r="K175" i="13" s="1"/>
  <c r="FK152" i="13"/>
  <c r="P176" i="13" l="1"/>
  <c r="H198" i="13"/>
  <c r="F175" i="13"/>
  <c r="F198" i="13" s="1"/>
  <c r="FK188" i="13"/>
  <c r="FK199" i="13" s="1"/>
  <c r="G198" i="13"/>
  <c r="J198" i="13"/>
  <c r="I198" i="13"/>
  <c r="V175" i="13"/>
  <c r="X175" i="13" s="1"/>
  <c r="S176" i="13" l="1"/>
  <c r="T214" i="13"/>
  <c r="T188" i="13"/>
  <c r="L253" i="13"/>
  <c r="P175" i="13"/>
  <c r="T213" i="13" s="1"/>
  <c r="K253" i="13" l="1"/>
  <c r="T187" i="13"/>
  <c r="S175" i="13"/>
  <c r="I174" i="13"/>
  <c r="W174" i="13"/>
  <c r="V174" i="13"/>
  <c r="N174" i="13"/>
  <c r="FF178" i="13"/>
  <c r="O174" i="13" s="1"/>
  <c r="FF176" i="13"/>
  <c r="J174" i="13" s="1"/>
  <c r="FF170" i="13"/>
  <c r="M174" i="13" s="1"/>
  <c r="FF168" i="13"/>
  <c r="H174" i="13" s="1"/>
  <c r="FF162" i="13"/>
  <c r="L174" i="13" s="1"/>
  <c r="FF160" i="13"/>
  <c r="FF154" i="13"/>
  <c r="K174" i="13" s="1"/>
  <c r="FF152" i="13"/>
  <c r="FA156" i="13"/>
  <c r="FA158" i="13"/>
  <c r="FA164" i="13"/>
  <c r="FA166" i="13"/>
  <c r="FA173" i="13"/>
  <c r="FA175" i="13"/>
  <c r="H197" i="13" l="1"/>
  <c r="FA194" i="13"/>
  <c r="FA207" i="13" s="1"/>
  <c r="F174" i="13"/>
  <c r="F197" i="13" s="1"/>
  <c r="FF187" i="13"/>
  <c r="FF199" i="13" s="1"/>
  <c r="J197" i="13"/>
  <c r="I197" i="13"/>
  <c r="X174" i="13"/>
  <c r="G174" i="13"/>
  <c r="O173" i="13"/>
  <c r="N173" i="13"/>
  <c r="M173" i="13"/>
  <c r="L173" i="13"/>
  <c r="K173" i="13"/>
  <c r="J173" i="13"/>
  <c r="I173" i="13"/>
  <c r="H173" i="13"/>
  <c r="G173" i="13"/>
  <c r="F173" i="13"/>
  <c r="W173" i="13"/>
  <c r="F196" i="13" l="1"/>
  <c r="I196" i="13"/>
  <c r="J196" i="13"/>
  <c r="G196" i="13"/>
  <c r="H196" i="13"/>
  <c r="P174" i="13"/>
  <c r="T212" i="13" s="1"/>
  <c r="G197" i="13"/>
  <c r="V173" i="13"/>
  <c r="X173" i="13" s="1"/>
  <c r="P173" i="13"/>
  <c r="T185" i="13" l="1"/>
  <c r="T211" i="13"/>
  <c r="J253" i="13"/>
  <c r="T186" i="13"/>
  <c r="S174" i="13"/>
  <c r="S173" i="13"/>
  <c r="I253" i="13"/>
  <c r="W172" i="13"/>
  <c r="V172" i="13"/>
  <c r="N172" i="13"/>
  <c r="I172" i="13"/>
  <c r="EU180" i="13"/>
  <c r="O172" i="13" s="1"/>
  <c r="EU178" i="13"/>
  <c r="J172" i="13" s="1"/>
  <c r="EU172" i="13"/>
  <c r="M172" i="13" s="1"/>
  <c r="EU170" i="13"/>
  <c r="H172" i="13" s="1"/>
  <c r="EU164" i="13"/>
  <c r="L172" i="13" s="1"/>
  <c r="EU162" i="13"/>
  <c r="G172" i="13" s="1"/>
  <c r="EU155" i="13"/>
  <c r="K172" i="13" s="1"/>
  <c r="EU153" i="13"/>
  <c r="G195" i="13" l="1"/>
  <c r="J195" i="13"/>
  <c r="X172" i="13"/>
  <c r="EU189" i="13"/>
  <c r="EU200" i="13" s="1"/>
  <c r="H195" i="13"/>
  <c r="I195" i="13"/>
  <c r="F172" i="13"/>
  <c r="F195" i="13" s="1"/>
  <c r="P172" i="13" l="1"/>
  <c r="W171" i="13"/>
  <c r="V171" i="13"/>
  <c r="N171" i="13"/>
  <c r="I171" i="13"/>
  <c r="O171" i="13"/>
  <c r="EP180" i="13"/>
  <c r="J171" i="13" s="1"/>
  <c r="EP173" i="13"/>
  <c r="M171" i="13" s="1"/>
  <c r="EP171" i="13"/>
  <c r="H171" i="13" s="1"/>
  <c r="EP164" i="13"/>
  <c r="L171" i="13" s="1"/>
  <c r="EP162" i="13"/>
  <c r="G171" i="13" s="1"/>
  <c r="EP155" i="13"/>
  <c r="K171" i="13" s="1"/>
  <c r="EP153" i="13"/>
  <c r="G194" i="13" l="1"/>
  <c r="H253" i="13"/>
  <c r="T184" i="13"/>
  <c r="EP193" i="13"/>
  <c r="EP205" i="13" s="1"/>
  <c r="J194" i="13"/>
  <c r="H194" i="13"/>
  <c r="I194" i="13"/>
  <c r="X171" i="13"/>
  <c r="S172" i="13"/>
  <c r="F171" i="13"/>
  <c r="F194" i="13" s="1"/>
  <c r="P171" i="13" l="1"/>
  <c r="BO484" i="1"/>
  <c r="E5170" i="14" s="1"/>
  <c r="T183" i="13" l="1"/>
  <c r="S171" i="13"/>
  <c r="G253" i="13"/>
  <c r="W170" i="13"/>
  <c r="V170" i="13"/>
  <c r="X170" i="13" s="1"/>
  <c r="N170" i="13"/>
  <c r="I170" i="13"/>
  <c r="O170" i="13"/>
  <c r="EK180" i="13"/>
  <c r="J170" i="13" s="1"/>
  <c r="EK173" i="13"/>
  <c r="M170" i="13" s="1"/>
  <c r="EK171" i="13"/>
  <c r="H170" i="13" s="1"/>
  <c r="EK164" i="13"/>
  <c r="L170" i="13" s="1"/>
  <c r="EK162" i="13"/>
  <c r="G170" i="13" s="1"/>
  <c r="EK155" i="13"/>
  <c r="K170" i="13" s="1"/>
  <c r="EK153" i="13"/>
  <c r="I193" i="13" l="1"/>
  <c r="H193" i="13"/>
  <c r="G193" i="13"/>
  <c r="J193" i="13"/>
  <c r="EK192" i="13"/>
  <c r="EK204" i="13" s="1"/>
  <c r="F170" i="13"/>
  <c r="F193" i="13" s="1"/>
  <c r="BQ473" i="1"/>
  <c r="I5159" i="14" s="1"/>
  <c r="BQ474" i="1"/>
  <c r="I5160" i="14" s="1"/>
  <c r="BQ475" i="1"/>
  <c r="I5161" i="14" s="1"/>
  <c r="BQ476" i="1"/>
  <c r="I5162" i="14" s="1"/>
  <c r="BQ477" i="1"/>
  <c r="I5163" i="14" s="1"/>
  <c r="BQ478" i="1"/>
  <c r="I5164" i="14" s="1"/>
  <c r="BQ479" i="1"/>
  <c r="I5165" i="14" s="1"/>
  <c r="BQ480" i="1"/>
  <c r="I5166" i="14" s="1"/>
  <c r="BQ481" i="1"/>
  <c r="I5167" i="14" s="1"/>
  <c r="BQ482" i="1"/>
  <c r="I5168" i="14" s="1"/>
  <c r="BQ483" i="1"/>
  <c r="I5169" i="14" s="1"/>
  <c r="BQ484" i="1"/>
  <c r="I5170" i="14" s="1"/>
  <c r="BQ485" i="1"/>
  <c r="I5171" i="14" s="1"/>
  <c r="BQ486" i="1"/>
  <c r="I5172" i="14" s="1"/>
  <c r="BQ487" i="1"/>
  <c r="I5173" i="14" s="1"/>
  <c r="BQ488" i="1"/>
  <c r="I5174" i="14" s="1"/>
  <c r="BQ489" i="1"/>
  <c r="I5175" i="14" s="1"/>
  <c r="BQ490" i="1"/>
  <c r="I5176" i="14" s="1"/>
  <c r="BQ491" i="1"/>
  <c r="I5177" i="14" s="1"/>
  <c r="BQ492" i="1"/>
  <c r="I5178" i="14" s="1"/>
  <c r="BQ493" i="1"/>
  <c r="I5179" i="14" s="1"/>
  <c r="BQ494" i="1"/>
  <c r="I5180" i="14" s="1"/>
  <c r="BQ495" i="1"/>
  <c r="I5181" i="14" s="1"/>
  <c r="BQ496" i="1"/>
  <c r="I5182" i="14" s="1"/>
  <c r="BQ497" i="1"/>
  <c r="I5183" i="14" s="1"/>
  <c r="BQ498" i="1"/>
  <c r="I5184" i="14" s="1"/>
  <c r="BQ499" i="1"/>
  <c r="I5185" i="14" s="1"/>
  <c r="BQ500" i="1"/>
  <c r="I5186" i="14" s="1"/>
  <c r="BQ501" i="1"/>
  <c r="I5187" i="14" s="1"/>
  <c r="BQ502" i="1"/>
  <c r="I5188" i="14" s="1"/>
  <c r="BQ503" i="1"/>
  <c r="I5189" i="14" s="1"/>
  <c r="BQ504" i="1"/>
  <c r="I5190" i="14" s="1"/>
  <c r="BQ505" i="1"/>
  <c r="I5191" i="14" s="1"/>
  <c r="BQ506" i="1"/>
  <c r="I5192" i="14" s="1"/>
  <c r="BQ507" i="1"/>
  <c r="I5193" i="14" s="1"/>
  <c r="BQ508" i="1"/>
  <c r="I5194" i="14" s="1"/>
  <c r="BQ509" i="1"/>
  <c r="I5195" i="14" s="1"/>
  <c r="BQ510" i="1"/>
  <c r="I5196" i="14" s="1"/>
  <c r="BQ511" i="1"/>
  <c r="I5197" i="14" s="1"/>
  <c r="BQ512" i="1"/>
  <c r="I5198" i="14" s="1"/>
  <c r="BQ513" i="1"/>
  <c r="I5199" i="14" s="1"/>
  <c r="BQ514" i="1"/>
  <c r="I5200" i="14" s="1"/>
  <c r="BQ515" i="1"/>
  <c r="I5201" i="14" s="1"/>
  <c r="BQ516" i="1"/>
  <c r="I5202" i="14" s="1"/>
  <c r="BQ517" i="1"/>
  <c r="I5203" i="14" s="1"/>
  <c r="BQ518" i="1"/>
  <c r="I5204" i="14" s="1"/>
  <c r="BQ519" i="1"/>
  <c r="I5205" i="14" s="1"/>
  <c r="BQ520" i="1"/>
  <c r="I5206" i="14" s="1"/>
  <c r="BQ521" i="1"/>
  <c r="I5207" i="14" s="1"/>
  <c r="BQ522" i="1"/>
  <c r="I5208" i="14" s="1"/>
  <c r="BQ523" i="1"/>
  <c r="I5209" i="14" s="1"/>
  <c r="BQ524" i="1"/>
  <c r="I5210" i="14" s="1"/>
  <c r="BQ525" i="1"/>
  <c r="I5211" i="14" s="1"/>
  <c r="BQ526" i="1"/>
  <c r="I5212" i="14" s="1"/>
  <c r="BQ527" i="1"/>
  <c r="I5213" i="14" s="1"/>
  <c r="BQ528" i="1"/>
  <c r="I5214" i="14" s="1"/>
  <c r="BQ529" i="1"/>
  <c r="I5215" i="14" s="1"/>
  <c r="BQ530" i="1"/>
  <c r="I5216" i="14" s="1"/>
  <c r="BQ531" i="1"/>
  <c r="I5217" i="14" s="1"/>
  <c r="BQ532" i="1"/>
  <c r="I5218" i="14" s="1"/>
  <c r="BQ533" i="1"/>
  <c r="I5219" i="14" s="1"/>
  <c r="BQ534" i="1"/>
  <c r="I5220" i="14" s="1"/>
  <c r="BQ535" i="1"/>
  <c r="I5221" i="14" s="1"/>
  <c r="BQ536" i="1"/>
  <c r="I5222" i="14" s="1"/>
  <c r="BQ537" i="1"/>
  <c r="I5223" i="14" s="1"/>
  <c r="BQ538" i="1"/>
  <c r="I5224" i="14" s="1"/>
  <c r="BQ539" i="1"/>
  <c r="I5225" i="14" s="1"/>
  <c r="BQ540" i="1"/>
  <c r="I5226" i="14" s="1"/>
  <c r="BQ541" i="1"/>
  <c r="I5227" i="14" s="1"/>
  <c r="BQ542" i="1"/>
  <c r="I5228" i="14" s="1"/>
  <c r="BQ543" i="1"/>
  <c r="I5229" i="14" s="1"/>
  <c r="BQ544" i="1"/>
  <c r="I5230" i="14" s="1"/>
  <c r="BQ545" i="1"/>
  <c r="I5231" i="14" s="1"/>
  <c r="BQ546" i="1"/>
  <c r="I5232" i="14" s="1"/>
  <c r="BQ547" i="1"/>
  <c r="I5233" i="14" s="1"/>
  <c r="BQ548" i="1"/>
  <c r="I5234" i="14" s="1"/>
  <c r="BQ549" i="1"/>
  <c r="I5235" i="14" s="1"/>
  <c r="BQ550" i="1"/>
  <c r="I5236" i="14" s="1"/>
  <c r="BQ551" i="1"/>
  <c r="I5237" i="14" s="1"/>
  <c r="BQ552" i="1"/>
  <c r="I5238" i="14" s="1"/>
  <c r="BQ553" i="1"/>
  <c r="I5239" i="14" s="1"/>
  <c r="BQ554" i="1"/>
  <c r="I5240" i="14" s="1"/>
  <c r="BQ555" i="1"/>
  <c r="I5241" i="14" s="1"/>
  <c r="BQ556" i="1"/>
  <c r="I5242" i="14" s="1"/>
  <c r="BQ557" i="1"/>
  <c r="I5243" i="14" s="1"/>
  <c r="BQ558" i="1"/>
  <c r="I5244" i="14" s="1"/>
  <c r="BQ559" i="1"/>
  <c r="I5245" i="14" s="1"/>
  <c r="BQ560" i="1"/>
  <c r="I5246" i="14" s="1"/>
  <c r="BQ561" i="1"/>
  <c r="I5247" i="14" s="1"/>
  <c r="BQ562" i="1"/>
  <c r="I5248" i="14" s="1"/>
  <c r="BQ563" i="1"/>
  <c r="I5249" i="14" s="1"/>
  <c r="BQ564" i="1"/>
  <c r="I5250" i="14" s="1"/>
  <c r="BQ565" i="1"/>
  <c r="I5251" i="14" s="1"/>
  <c r="BQ566" i="1"/>
  <c r="I5252" i="14" s="1"/>
  <c r="BQ567" i="1"/>
  <c r="I5253" i="14" s="1"/>
  <c r="BQ568" i="1"/>
  <c r="I5254" i="14" s="1"/>
  <c r="BQ569" i="1"/>
  <c r="I5255" i="14" s="1"/>
  <c r="BQ570" i="1"/>
  <c r="I5256" i="14" s="1"/>
  <c r="BQ571" i="1"/>
  <c r="I5257" i="14" s="1"/>
  <c r="BQ572" i="1"/>
  <c r="I5258" i="14" s="1"/>
  <c r="BQ573" i="1"/>
  <c r="I5259" i="14" s="1"/>
  <c r="BQ574" i="1"/>
  <c r="I5260" i="14" s="1"/>
  <c r="BQ575" i="1"/>
  <c r="I5261" i="14" s="1"/>
  <c r="BQ576" i="1"/>
  <c r="I5262" i="14" s="1"/>
  <c r="BQ577" i="1"/>
  <c r="I5263" i="14" s="1"/>
  <c r="BQ578" i="1"/>
  <c r="I5264" i="14" s="1"/>
  <c r="BQ579" i="1"/>
  <c r="I5265" i="14" s="1"/>
  <c r="BQ580" i="1"/>
  <c r="I5266" i="14" s="1"/>
  <c r="BQ581" i="1"/>
  <c r="I5267" i="14" s="1"/>
  <c r="BQ582" i="1"/>
  <c r="I5268" i="14" s="1"/>
  <c r="BQ583" i="1"/>
  <c r="I5269" i="14" s="1"/>
  <c r="BQ584" i="1"/>
  <c r="I5270" i="14" s="1"/>
  <c r="BQ585" i="1"/>
  <c r="I5271" i="14" s="1"/>
  <c r="BQ586" i="1"/>
  <c r="I5272" i="14" s="1"/>
  <c r="BQ587" i="1"/>
  <c r="I5273" i="14" s="1"/>
  <c r="BQ588" i="1"/>
  <c r="I5274" i="14" s="1"/>
  <c r="BQ589" i="1"/>
  <c r="I5275" i="14" s="1"/>
  <c r="BQ590" i="1"/>
  <c r="I5276" i="14" s="1"/>
  <c r="BQ591" i="1"/>
  <c r="I5277" i="14" s="1"/>
  <c r="BQ592" i="1"/>
  <c r="I5278" i="14" s="1"/>
  <c r="BQ593" i="1"/>
  <c r="I5279" i="14" s="1"/>
  <c r="BQ594" i="1"/>
  <c r="I5280" i="14" s="1"/>
  <c r="BQ595" i="1"/>
  <c r="I5281" i="14" s="1"/>
  <c r="BQ596" i="1"/>
  <c r="I5282" i="14" s="1"/>
  <c r="BQ597" i="1"/>
  <c r="I5283" i="14" s="1"/>
  <c r="BQ598" i="1"/>
  <c r="I5284" i="14" s="1"/>
  <c r="BQ599" i="1"/>
  <c r="I5285" i="14" s="1"/>
  <c r="BQ600" i="1"/>
  <c r="I5286" i="14" s="1"/>
  <c r="BQ601" i="1"/>
  <c r="I5287" i="14" s="1"/>
  <c r="BQ602" i="1"/>
  <c r="I5288" i="14" s="1"/>
  <c r="BQ603" i="1"/>
  <c r="I5289" i="14" s="1"/>
  <c r="BQ604" i="1"/>
  <c r="I5290" i="14" s="1"/>
  <c r="BQ605" i="1"/>
  <c r="I5291" i="14" s="1"/>
  <c r="BQ606" i="1"/>
  <c r="I5292" i="14" s="1"/>
  <c r="BQ607" i="1"/>
  <c r="I5293" i="14" s="1"/>
  <c r="BQ608" i="1"/>
  <c r="I5294" i="14" s="1"/>
  <c r="BQ609" i="1"/>
  <c r="I5295" i="14" s="1"/>
  <c r="BQ610" i="1"/>
  <c r="I5296" i="14" s="1"/>
  <c r="BQ611" i="1"/>
  <c r="I5297" i="14" s="1"/>
  <c r="BQ612" i="1"/>
  <c r="I5298" i="14" s="1"/>
  <c r="BQ613" i="1"/>
  <c r="I5299" i="14" s="1"/>
  <c r="BQ614" i="1"/>
  <c r="I5300" i="14" s="1"/>
  <c r="BQ615" i="1"/>
  <c r="I5301" i="14" s="1"/>
  <c r="BQ616" i="1"/>
  <c r="I5302" i="14" s="1"/>
  <c r="BQ617" i="1"/>
  <c r="I5303" i="14" s="1"/>
  <c r="BQ618" i="1"/>
  <c r="I5304" i="14" s="1"/>
  <c r="BQ619" i="1"/>
  <c r="I5305" i="14" s="1"/>
  <c r="BQ620" i="1"/>
  <c r="I5306" i="14" s="1"/>
  <c r="BQ621" i="1"/>
  <c r="I5307" i="14" s="1"/>
  <c r="BQ622" i="1"/>
  <c r="I5308" i="14" s="1"/>
  <c r="BQ623" i="1"/>
  <c r="I5309" i="14" s="1"/>
  <c r="BQ624" i="1"/>
  <c r="I5310" i="14" s="1"/>
  <c r="BQ625" i="1"/>
  <c r="I5311" i="14" s="1"/>
  <c r="BQ626" i="1"/>
  <c r="I5312" i="14" s="1"/>
  <c r="BQ627" i="1"/>
  <c r="I5313" i="14" s="1"/>
  <c r="BQ628" i="1"/>
  <c r="I5314" i="14" s="1"/>
  <c r="BQ629" i="1"/>
  <c r="I5315" i="14" s="1"/>
  <c r="BQ630" i="1"/>
  <c r="I5316" i="14" s="1"/>
  <c r="BQ631" i="1"/>
  <c r="I5317" i="14" s="1"/>
  <c r="BQ632" i="1"/>
  <c r="I5318" i="14" s="1"/>
  <c r="BQ633" i="1"/>
  <c r="I5319" i="14" s="1"/>
  <c r="BQ634" i="1"/>
  <c r="I5320" i="14" s="1"/>
  <c r="BQ635" i="1"/>
  <c r="I5321" i="14" s="1"/>
  <c r="BQ636" i="1"/>
  <c r="I5322" i="14" s="1"/>
  <c r="BQ637" i="1"/>
  <c r="I5323" i="14" s="1"/>
  <c r="BQ638" i="1"/>
  <c r="I5324" i="14" s="1"/>
  <c r="BQ639" i="1"/>
  <c r="I5325" i="14" s="1"/>
  <c r="BQ640" i="1"/>
  <c r="I5326" i="14" s="1"/>
  <c r="BQ641" i="1"/>
  <c r="I5327" i="14" s="1"/>
  <c r="BQ642" i="1"/>
  <c r="I5328" i="14" s="1"/>
  <c r="BQ643" i="1"/>
  <c r="I5329" i="14" s="1"/>
  <c r="BQ644" i="1"/>
  <c r="I5330" i="14" s="1"/>
  <c r="BQ645" i="1"/>
  <c r="I5331" i="14" s="1"/>
  <c r="BQ646" i="1"/>
  <c r="I5332" i="14" s="1"/>
  <c r="BQ647" i="1"/>
  <c r="I5333" i="14" s="1"/>
  <c r="BQ648" i="1"/>
  <c r="I5334" i="14" s="1"/>
  <c r="BQ649" i="1"/>
  <c r="I5335" i="14" s="1"/>
  <c r="BQ650" i="1"/>
  <c r="I5336" i="14" s="1"/>
  <c r="BQ651" i="1"/>
  <c r="I5337" i="14" s="1"/>
  <c r="BQ652" i="1"/>
  <c r="I5338" i="14" s="1"/>
  <c r="BQ653" i="1"/>
  <c r="I5339" i="14" s="1"/>
  <c r="BQ654" i="1"/>
  <c r="I5340" i="14" s="1"/>
  <c r="BQ655" i="1"/>
  <c r="I5341" i="14" s="1"/>
  <c r="BQ656" i="1"/>
  <c r="I5342" i="14" s="1"/>
  <c r="BQ657" i="1"/>
  <c r="I5343" i="14" s="1"/>
  <c r="BQ658" i="1"/>
  <c r="I5344" i="14" s="1"/>
  <c r="BQ659" i="1"/>
  <c r="I5345" i="14" s="1"/>
  <c r="BQ660" i="1"/>
  <c r="I5346" i="14" s="1"/>
  <c r="BQ661" i="1"/>
  <c r="I5347" i="14" s="1"/>
  <c r="BQ662" i="1"/>
  <c r="I5348" i="14" s="1"/>
  <c r="BQ663" i="1"/>
  <c r="I5349" i="14" s="1"/>
  <c r="BQ664" i="1"/>
  <c r="I5350" i="14" s="1"/>
  <c r="BQ665" i="1"/>
  <c r="I5351" i="14" s="1"/>
  <c r="BQ666" i="1"/>
  <c r="I5352" i="14" s="1"/>
  <c r="BQ667" i="1"/>
  <c r="I5353" i="14" s="1"/>
  <c r="BQ668" i="1"/>
  <c r="I5354" i="14" s="1"/>
  <c r="BQ669" i="1"/>
  <c r="I5355" i="14" s="1"/>
  <c r="BQ670" i="1"/>
  <c r="I5356" i="14" s="1"/>
  <c r="BQ671" i="1"/>
  <c r="I5357" i="14" s="1"/>
  <c r="BQ672" i="1"/>
  <c r="I5358" i="14" s="1"/>
  <c r="BQ673" i="1"/>
  <c r="I5359" i="14" s="1"/>
  <c r="BQ674" i="1"/>
  <c r="I5360" i="14" s="1"/>
  <c r="BQ675" i="1"/>
  <c r="I5361" i="14" s="1"/>
  <c r="BQ676" i="1"/>
  <c r="I5362" i="14" s="1"/>
  <c r="BQ677" i="1"/>
  <c r="I5363" i="14" s="1"/>
  <c r="BQ678" i="1"/>
  <c r="I5364" i="14" s="1"/>
  <c r="BQ679" i="1"/>
  <c r="I5365" i="14" s="1"/>
  <c r="BQ680" i="1"/>
  <c r="I5366" i="14" s="1"/>
  <c r="BQ681" i="1"/>
  <c r="I5367" i="14" s="1"/>
  <c r="BQ682" i="1"/>
  <c r="I5368" i="14" s="1"/>
  <c r="BQ683" i="1"/>
  <c r="I5369" i="14" s="1"/>
  <c r="BQ684" i="1"/>
  <c r="I5370" i="14" s="1"/>
  <c r="BQ685" i="1"/>
  <c r="I5371" i="14" s="1"/>
  <c r="BQ686" i="1"/>
  <c r="I5372" i="14" s="1"/>
  <c r="BQ687" i="1"/>
  <c r="I5373" i="14" s="1"/>
  <c r="BQ688" i="1"/>
  <c r="I5374" i="14" s="1"/>
  <c r="BQ689" i="1"/>
  <c r="I5375" i="14" s="1"/>
  <c r="BQ690" i="1"/>
  <c r="I5376" i="14" s="1"/>
  <c r="BQ691" i="1"/>
  <c r="I5377" i="14" s="1"/>
  <c r="BQ692" i="1"/>
  <c r="I5378" i="14" s="1"/>
  <c r="BQ693" i="1"/>
  <c r="I5379" i="14" s="1"/>
  <c r="BQ694" i="1"/>
  <c r="I5380" i="14" s="1"/>
  <c r="BQ695" i="1"/>
  <c r="I5381" i="14" s="1"/>
  <c r="BQ696" i="1"/>
  <c r="I5382" i="14" s="1"/>
  <c r="BQ697" i="1"/>
  <c r="I5383" i="14" s="1"/>
  <c r="BQ698" i="1"/>
  <c r="I5384" i="14" s="1"/>
  <c r="BQ699" i="1"/>
  <c r="I5385" i="14" s="1"/>
  <c r="BQ700" i="1"/>
  <c r="I5386" i="14" s="1"/>
  <c r="BQ701" i="1"/>
  <c r="I5387" i="14" s="1"/>
  <c r="BQ702" i="1"/>
  <c r="I5388" i="14" s="1"/>
  <c r="BQ703" i="1"/>
  <c r="I5389" i="14" s="1"/>
  <c r="BQ704" i="1"/>
  <c r="I5390" i="14" s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AD473" i="1"/>
  <c r="H5159" i="14" s="1"/>
  <c r="AD474" i="1"/>
  <c r="H5160" i="14" s="1"/>
  <c r="AD475" i="1"/>
  <c r="H5161" i="14" s="1"/>
  <c r="AD476" i="1"/>
  <c r="H5162" i="14" s="1"/>
  <c r="AD477" i="1"/>
  <c r="H5163" i="14" s="1"/>
  <c r="AD478" i="1"/>
  <c r="H5164" i="14" s="1"/>
  <c r="AD479" i="1"/>
  <c r="H5165" i="14" s="1"/>
  <c r="AD480" i="1"/>
  <c r="H5166" i="14" s="1"/>
  <c r="AD481" i="1"/>
  <c r="H5167" i="14" s="1"/>
  <c r="AD482" i="1"/>
  <c r="H5168" i="14" s="1"/>
  <c r="AD483" i="1"/>
  <c r="H5169" i="14" s="1"/>
  <c r="AD484" i="1"/>
  <c r="H5170" i="14" s="1"/>
  <c r="AD485" i="1"/>
  <c r="H5171" i="14" s="1"/>
  <c r="AD486" i="1"/>
  <c r="H5172" i="14" s="1"/>
  <c r="AD487" i="1"/>
  <c r="H5173" i="14" s="1"/>
  <c r="AD488" i="1"/>
  <c r="H5174" i="14" s="1"/>
  <c r="AD489" i="1"/>
  <c r="H5175" i="14" s="1"/>
  <c r="AD490" i="1"/>
  <c r="H5176" i="14" s="1"/>
  <c r="AD491" i="1"/>
  <c r="H5177" i="14" s="1"/>
  <c r="AD492" i="1"/>
  <c r="H5178" i="14" s="1"/>
  <c r="AD493" i="1"/>
  <c r="H5179" i="14" s="1"/>
  <c r="AD494" i="1"/>
  <c r="H5180" i="14" s="1"/>
  <c r="AD495" i="1"/>
  <c r="H5181" i="14" s="1"/>
  <c r="AD496" i="1"/>
  <c r="H5182" i="14" s="1"/>
  <c r="AD497" i="1"/>
  <c r="H5183" i="14" s="1"/>
  <c r="AD498" i="1"/>
  <c r="H5184" i="14" s="1"/>
  <c r="AD499" i="1"/>
  <c r="H5185" i="14" s="1"/>
  <c r="AD500" i="1"/>
  <c r="H5186" i="14" s="1"/>
  <c r="AD501" i="1"/>
  <c r="H5187" i="14" s="1"/>
  <c r="AD502" i="1"/>
  <c r="H5188" i="14" s="1"/>
  <c r="AD503" i="1"/>
  <c r="H5189" i="14" s="1"/>
  <c r="AD504" i="1"/>
  <c r="H5190" i="14" s="1"/>
  <c r="AD505" i="1"/>
  <c r="H5191" i="14" s="1"/>
  <c r="AD506" i="1"/>
  <c r="H5192" i="14" s="1"/>
  <c r="AD507" i="1"/>
  <c r="H5193" i="14" s="1"/>
  <c r="AD508" i="1"/>
  <c r="H5194" i="14" s="1"/>
  <c r="AD509" i="1"/>
  <c r="H5195" i="14" s="1"/>
  <c r="AD510" i="1"/>
  <c r="H5196" i="14" s="1"/>
  <c r="AD511" i="1"/>
  <c r="H5197" i="14" s="1"/>
  <c r="AD512" i="1"/>
  <c r="H5198" i="14" s="1"/>
  <c r="AD513" i="1"/>
  <c r="H5199" i="14" s="1"/>
  <c r="AD514" i="1"/>
  <c r="H5200" i="14" s="1"/>
  <c r="AD515" i="1"/>
  <c r="H5201" i="14" s="1"/>
  <c r="AD516" i="1"/>
  <c r="H5202" i="14" s="1"/>
  <c r="AD517" i="1"/>
  <c r="H5203" i="14" s="1"/>
  <c r="AD518" i="1"/>
  <c r="H5204" i="14" s="1"/>
  <c r="AD519" i="1"/>
  <c r="H5205" i="14" s="1"/>
  <c r="AD520" i="1"/>
  <c r="H5206" i="14" s="1"/>
  <c r="AD521" i="1"/>
  <c r="H5207" i="14" s="1"/>
  <c r="AD522" i="1"/>
  <c r="H5208" i="14" s="1"/>
  <c r="AD523" i="1"/>
  <c r="H5209" i="14" s="1"/>
  <c r="AD524" i="1"/>
  <c r="H5210" i="14" s="1"/>
  <c r="AD525" i="1"/>
  <c r="H5211" i="14" s="1"/>
  <c r="AD526" i="1"/>
  <c r="H5212" i="14" s="1"/>
  <c r="AD527" i="1"/>
  <c r="H5213" i="14" s="1"/>
  <c r="AD528" i="1"/>
  <c r="H5214" i="14" s="1"/>
  <c r="AD529" i="1"/>
  <c r="H5215" i="14" s="1"/>
  <c r="AD530" i="1"/>
  <c r="H5216" i="14" s="1"/>
  <c r="AD531" i="1"/>
  <c r="H5217" i="14" s="1"/>
  <c r="AD532" i="1"/>
  <c r="H5218" i="14" s="1"/>
  <c r="AD533" i="1"/>
  <c r="H5219" i="14" s="1"/>
  <c r="AD534" i="1"/>
  <c r="H5220" i="14" s="1"/>
  <c r="AD535" i="1"/>
  <c r="H5221" i="14" s="1"/>
  <c r="AD536" i="1"/>
  <c r="H5222" i="14" s="1"/>
  <c r="AD537" i="1"/>
  <c r="H5223" i="14" s="1"/>
  <c r="AD538" i="1"/>
  <c r="H5224" i="14" s="1"/>
  <c r="AD539" i="1"/>
  <c r="H5225" i="14" s="1"/>
  <c r="AD540" i="1"/>
  <c r="H5226" i="14" s="1"/>
  <c r="AD541" i="1"/>
  <c r="H5227" i="14" s="1"/>
  <c r="AD542" i="1"/>
  <c r="H5228" i="14" s="1"/>
  <c r="AD543" i="1"/>
  <c r="H5229" i="14" s="1"/>
  <c r="AD544" i="1"/>
  <c r="H5230" i="14" s="1"/>
  <c r="AD545" i="1"/>
  <c r="H5231" i="14" s="1"/>
  <c r="AD546" i="1"/>
  <c r="H5232" i="14" s="1"/>
  <c r="AD547" i="1"/>
  <c r="H5233" i="14" s="1"/>
  <c r="AD548" i="1"/>
  <c r="H5234" i="14" s="1"/>
  <c r="AD549" i="1"/>
  <c r="H5235" i="14" s="1"/>
  <c r="AD550" i="1"/>
  <c r="H5236" i="14" s="1"/>
  <c r="AD551" i="1"/>
  <c r="H5237" i="14" s="1"/>
  <c r="AD552" i="1"/>
  <c r="H5238" i="14" s="1"/>
  <c r="AD553" i="1"/>
  <c r="H5239" i="14" s="1"/>
  <c r="AD554" i="1"/>
  <c r="H5240" i="14" s="1"/>
  <c r="AD555" i="1"/>
  <c r="H5241" i="14" s="1"/>
  <c r="AD556" i="1"/>
  <c r="H5242" i="14" s="1"/>
  <c r="AD557" i="1"/>
  <c r="H5243" i="14" s="1"/>
  <c r="AD558" i="1"/>
  <c r="H5244" i="14" s="1"/>
  <c r="AD559" i="1"/>
  <c r="H5245" i="14" s="1"/>
  <c r="AD560" i="1"/>
  <c r="H5246" i="14" s="1"/>
  <c r="AD561" i="1"/>
  <c r="H5247" i="14" s="1"/>
  <c r="AD562" i="1"/>
  <c r="H5248" i="14" s="1"/>
  <c r="AD563" i="1"/>
  <c r="H5249" i="14" s="1"/>
  <c r="AD564" i="1"/>
  <c r="H5250" i="14" s="1"/>
  <c r="AD565" i="1"/>
  <c r="H5251" i="14" s="1"/>
  <c r="AD566" i="1"/>
  <c r="H5252" i="14" s="1"/>
  <c r="AD567" i="1"/>
  <c r="H5253" i="14" s="1"/>
  <c r="AD568" i="1"/>
  <c r="H5254" i="14" s="1"/>
  <c r="AD569" i="1"/>
  <c r="H5255" i="14" s="1"/>
  <c r="AD570" i="1"/>
  <c r="H5256" i="14" s="1"/>
  <c r="AD571" i="1"/>
  <c r="H5257" i="14" s="1"/>
  <c r="AD572" i="1"/>
  <c r="H5258" i="14" s="1"/>
  <c r="AD573" i="1"/>
  <c r="H5259" i="14" s="1"/>
  <c r="AD574" i="1"/>
  <c r="H5260" i="14" s="1"/>
  <c r="AD575" i="1"/>
  <c r="H5261" i="14" s="1"/>
  <c r="AD576" i="1"/>
  <c r="H5262" i="14" s="1"/>
  <c r="AD577" i="1"/>
  <c r="H5263" i="14" s="1"/>
  <c r="AD578" i="1"/>
  <c r="H5264" i="14" s="1"/>
  <c r="AD579" i="1"/>
  <c r="H5265" i="14" s="1"/>
  <c r="AD580" i="1"/>
  <c r="H5266" i="14" s="1"/>
  <c r="AD581" i="1"/>
  <c r="H5267" i="14" s="1"/>
  <c r="AD582" i="1"/>
  <c r="H5268" i="14" s="1"/>
  <c r="AD583" i="1"/>
  <c r="H5269" i="14" s="1"/>
  <c r="AD584" i="1"/>
  <c r="H5270" i="14" s="1"/>
  <c r="AD585" i="1"/>
  <c r="H5271" i="14" s="1"/>
  <c r="AD586" i="1"/>
  <c r="H5272" i="14" s="1"/>
  <c r="AD587" i="1"/>
  <c r="H5273" i="14" s="1"/>
  <c r="AD588" i="1"/>
  <c r="H5274" i="14" s="1"/>
  <c r="AD589" i="1"/>
  <c r="H5275" i="14" s="1"/>
  <c r="AD590" i="1"/>
  <c r="H5276" i="14" s="1"/>
  <c r="AD591" i="1"/>
  <c r="H5277" i="14" s="1"/>
  <c r="AD592" i="1"/>
  <c r="H5278" i="14" s="1"/>
  <c r="AD593" i="1"/>
  <c r="H5279" i="14" s="1"/>
  <c r="AD594" i="1"/>
  <c r="H5280" i="14" s="1"/>
  <c r="AD595" i="1"/>
  <c r="H5281" i="14" s="1"/>
  <c r="AD596" i="1"/>
  <c r="H5282" i="14" s="1"/>
  <c r="AD597" i="1"/>
  <c r="H5283" i="14" s="1"/>
  <c r="AD598" i="1"/>
  <c r="H5284" i="14" s="1"/>
  <c r="AD599" i="1"/>
  <c r="H5285" i="14" s="1"/>
  <c r="AD600" i="1"/>
  <c r="H5286" i="14" s="1"/>
  <c r="AD601" i="1"/>
  <c r="H5287" i="14" s="1"/>
  <c r="AD602" i="1"/>
  <c r="H5288" i="14" s="1"/>
  <c r="AD603" i="1"/>
  <c r="H5289" i="14" s="1"/>
  <c r="AD604" i="1"/>
  <c r="H5290" i="14" s="1"/>
  <c r="AD605" i="1"/>
  <c r="H5291" i="14" s="1"/>
  <c r="AD606" i="1"/>
  <c r="H5292" i="14" s="1"/>
  <c r="AD607" i="1"/>
  <c r="H5293" i="14" s="1"/>
  <c r="AD608" i="1"/>
  <c r="H5294" i="14" s="1"/>
  <c r="AD609" i="1"/>
  <c r="H5295" i="14" s="1"/>
  <c r="AD610" i="1"/>
  <c r="H5296" i="14" s="1"/>
  <c r="AD611" i="1"/>
  <c r="H5297" i="14" s="1"/>
  <c r="AD612" i="1"/>
  <c r="H5298" i="14" s="1"/>
  <c r="AD613" i="1"/>
  <c r="H5299" i="14" s="1"/>
  <c r="AD614" i="1"/>
  <c r="H5300" i="14" s="1"/>
  <c r="AD615" i="1"/>
  <c r="H5301" i="14" s="1"/>
  <c r="AD616" i="1"/>
  <c r="H5302" i="14" s="1"/>
  <c r="AD617" i="1"/>
  <c r="H5303" i="14" s="1"/>
  <c r="AD618" i="1"/>
  <c r="H5304" i="14" s="1"/>
  <c r="AD619" i="1"/>
  <c r="H5305" i="14" s="1"/>
  <c r="AD620" i="1"/>
  <c r="H5306" i="14" s="1"/>
  <c r="AD621" i="1"/>
  <c r="H5307" i="14" s="1"/>
  <c r="AD622" i="1"/>
  <c r="H5308" i="14" s="1"/>
  <c r="AD623" i="1"/>
  <c r="H5309" i="14" s="1"/>
  <c r="AD624" i="1"/>
  <c r="H5310" i="14" s="1"/>
  <c r="AD625" i="1"/>
  <c r="H5311" i="14" s="1"/>
  <c r="AD626" i="1"/>
  <c r="H5312" i="14" s="1"/>
  <c r="AD627" i="1"/>
  <c r="H5313" i="14" s="1"/>
  <c r="AD628" i="1"/>
  <c r="H5314" i="14" s="1"/>
  <c r="AD629" i="1"/>
  <c r="H5315" i="14" s="1"/>
  <c r="AD630" i="1"/>
  <c r="H5316" i="14" s="1"/>
  <c r="AD631" i="1"/>
  <c r="H5317" i="14" s="1"/>
  <c r="AD632" i="1"/>
  <c r="H5318" i="14" s="1"/>
  <c r="AD633" i="1"/>
  <c r="H5319" i="14" s="1"/>
  <c r="AD634" i="1"/>
  <c r="H5320" i="14" s="1"/>
  <c r="AD635" i="1"/>
  <c r="H5321" i="14" s="1"/>
  <c r="AD636" i="1"/>
  <c r="H5322" i="14" s="1"/>
  <c r="AD637" i="1"/>
  <c r="H5323" i="14" s="1"/>
  <c r="AD638" i="1"/>
  <c r="H5324" i="14" s="1"/>
  <c r="AD639" i="1"/>
  <c r="H5325" i="14" s="1"/>
  <c r="AD640" i="1"/>
  <c r="H5326" i="14" s="1"/>
  <c r="AD641" i="1"/>
  <c r="H5327" i="14" s="1"/>
  <c r="AD642" i="1"/>
  <c r="H5328" i="14" s="1"/>
  <c r="AD643" i="1"/>
  <c r="H5329" i="14" s="1"/>
  <c r="AD644" i="1"/>
  <c r="H5330" i="14" s="1"/>
  <c r="AD645" i="1"/>
  <c r="H5331" i="14" s="1"/>
  <c r="AD646" i="1"/>
  <c r="H5332" i="14" s="1"/>
  <c r="AD647" i="1"/>
  <c r="H5333" i="14" s="1"/>
  <c r="AD648" i="1"/>
  <c r="H5334" i="14" s="1"/>
  <c r="AD649" i="1"/>
  <c r="H5335" i="14" s="1"/>
  <c r="AD650" i="1"/>
  <c r="H5336" i="14" s="1"/>
  <c r="AD651" i="1"/>
  <c r="H5337" i="14" s="1"/>
  <c r="AD652" i="1"/>
  <c r="H5338" i="14" s="1"/>
  <c r="AD653" i="1"/>
  <c r="H5339" i="14" s="1"/>
  <c r="AD654" i="1"/>
  <c r="H5340" i="14" s="1"/>
  <c r="AD655" i="1"/>
  <c r="H5341" i="14" s="1"/>
  <c r="AD656" i="1"/>
  <c r="H5342" i="14" s="1"/>
  <c r="AD657" i="1"/>
  <c r="H5343" i="14" s="1"/>
  <c r="AD658" i="1"/>
  <c r="H5344" i="14" s="1"/>
  <c r="AD659" i="1"/>
  <c r="H5345" i="14" s="1"/>
  <c r="AD660" i="1"/>
  <c r="H5346" i="14" s="1"/>
  <c r="AD661" i="1"/>
  <c r="H5347" i="14" s="1"/>
  <c r="AD662" i="1"/>
  <c r="H5348" i="14" s="1"/>
  <c r="AD663" i="1"/>
  <c r="H5349" i="14" s="1"/>
  <c r="AD664" i="1"/>
  <c r="H5350" i="14" s="1"/>
  <c r="AD665" i="1"/>
  <c r="H5351" i="14" s="1"/>
  <c r="AD666" i="1"/>
  <c r="H5352" i="14" s="1"/>
  <c r="AD667" i="1"/>
  <c r="H5353" i="14" s="1"/>
  <c r="AD668" i="1"/>
  <c r="H5354" i="14" s="1"/>
  <c r="AD669" i="1"/>
  <c r="H5355" i="14" s="1"/>
  <c r="AD670" i="1"/>
  <c r="H5356" i="14" s="1"/>
  <c r="AD671" i="1"/>
  <c r="H5357" i="14" s="1"/>
  <c r="AD672" i="1"/>
  <c r="H5358" i="14" s="1"/>
  <c r="AD673" i="1"/>
  <c r="H5359" i="14" s="1"/>
  <c r="AD674" i="1"/>
  <c r="H5360" i="14" s="1"/>
  <c r="AD675" i="1"/>
  <c r="H5361" i="14" s="1"/>
  <c r="AD676" i="1"/>
  <c r="H5362" i="14" s="1"/>
  <c r="AD677" i="1"/>
  <c r="H5363" i="14" s="1"/>
  <c r="AD678" i="1"/>
  <c r="H5364" i="14" s="1"/>
  <c r="AD679" i="1"/>
  <c r="H5365" i="14" s="1"/>
  <c r="AD680" i="1"/>
  <c r="H5366" i="14" s="1"/>
  <c r="AD681" i="1"/>
  <c r="H5367" i="14" s="1"/>
  <c r="AD682" i="1"/>
  <c r="H5368" i="14" s="1"/>
  <c r="AD683" i="1"/>
  <c r="H5369" i="14" s="1"/>
  <c r="AD684" i="1"/>
  <c r="H5370" i="14" s="1"/>
  <c r="AD685" i="1"/>
  <c r="H5371" i="14" s="1"/>
  <c r="AD686" i="1"/>
  <c r="H5372" i="14" s="1"/>
  <c r="AD687" i="1"/>
  <c r="H5373" i="14" s="1"/>
  <c r="AD688" i="1"/>
  <c r="H5374" i="14" s="1"/>
  <c r="AD689" i="1"/>
  <c r="H5375" i="14" s="1"/>
  <c r="AD690" i="1"/>
  <c r="H5376" i="14" s="1"/>
  <c r="AD691" i="1"/>
  <c r="H5377" i="14" s="1"/>
  <c r="AD692" i="1"/>
  <c r="H5378" i="14" s="1"/>
  <c r="AD693" i="1"/>
  <c r="H5379" i="14" s="1"/>
  <c r="AD694" i="1"/>
  <c r="H5380" i="14" s="1"/>
  <c r="AD695" i="1"/>
  <c r="H5381" i="14" s="1"/>
  <c r="AD696" i="1"/>
  <c r="H5382" i="14" s="1"/>
  <c r="AD697" i="1"/>
  <c r="H5383" i="14" s="1"/>
  <c r="AD698" i="1"/>
  <c r="H5384" i="14" s="1"/>
  <c r="AD699" i="1"/>
  <c r="H5385" i="14" s="1"/>
  <c r="AD700" i="1"/>
  <c r="H5386" i="14" s="1"/>
  <c r="AD701" i="1"/>
  <c r="H5387" i="14" s="1"/>
  <c r="AD702" i="1"/>
  <c r="H5388" i="14" s="1"/>
  <c r="AD703" i="1"/>
  <c r="H5389" i="14" s="1"/>
  <c r="AD704" i="1"/>
  <c r="H5390" i="14" s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C473" i="1"/>
  <c r="F5159" i="14" s="1"/>
  <c r="AC474" i="1"/>
  <c r="F5160" i="14" s="1"/>
  <c r="AC475" i="1"/>
  <c r="F5161" i="14" s="1"/>
  <c r="AC476" i="1"/>
  <c r="F5162" i="14" s="1"/>
  <c r="AC477" i="1"/>
  <c r="F5163" i="14" s="1"/>
  <c r="AC478" i="1"/>
  <c r="F5164" i="14" s="1"/>
  <c r="AC479" i="1"/>
  <c r="F5165" i="14" s="1"/>
  <c r="AC480" i="1"/>
  <c r="F5166" i="14" s="1"/>
  <c r="AC481" i="1"/>
  <c r="F5167" i="14" s="1"/>
  <c r="AC482" i="1"/>
  <c r="F5168" i="14" s="1"/>
  <c r="AC483" i="1"/>
  <c r="F5169" i="14" s="1"/>
  <c r="AC484" i="1"/>
  <c r="F5170" i="14" s="1"/>
  <c r="AC485" i="1"/>
  <c r="F5171" i="14" s="1"/>
  <c r="AC486" i="1"/>
  <c r="F5172" i="14" s="1"/>
  <c r="AC487" i="1"/>
  <c r="F5173" i="14" s="1"/>
  <c r="AC488" i="1"/>
  <c r="F5174" i="14" s="1"/>
  <c r="AC489" i="1"/>
  <c r="F5175" i="14" s="1"/>
  <c r="AC490" i="1"/>
  <c r="F5176" i="14" s="1"/>
  <c r="AC491" i="1"/>
  <c r="F5177" i="14" s="1"/>
  <c r="AC492" i="1"/>
  <c r="F5178" i="14" s="1"/>
  <c r="AC493" i="1"/>
  <c r="F5179" i="14" s="1"/>
  <c r="AC494" i="1"/>
  <c r="F5180" i="14" s="1"/>
  <c r="AC495" i="1"/>
  <c r="F5181" i="14" s="1"/>
  <c r="AC496" i="1"/>
  <c r="F5182" i="14" s="1"/>
  <c r="AC497" i="1"/>
  <c r="F5183" i="14" s="1"/>
  <c r="AC498" i="1"/>
  <c r="F5184" i="14" s="1"/>
  <c r="AC499" i="1"/>
  <c r="F5185" i="14" s="1"/>
  <c r="AC500" i="1"/>
  <c r="F5186" i="14" s="1"/>
  <c r="AC501" i="1"/>
  <c r="F5187" i="14" s="1"/>
  <c r="AC502" i="1"/>
  <c r="F5188" i="14" s="1"/>
  <c r="AC503" i="1"/>
  <c r="F5189" i="14" s="1"/>
  <c r="AC504" i="1"/>
  <c r="F5190" i="14" s="1"/>
  <c r="AC505" i="1"/>
  <c r="F5191" i="14" s="1"/>
  <c r="AC506" i="1"/>
  <c r="F5192" i="14" s="1"/>
  <c r="AC507" i="1"/>
  <c r="F5193" i="14" s="1"/>
  <c r="AC508" i="1"/>
  <c r="F5194" i="14" s="1"/>
  <c r="AC509" i="1"/>
  <c r="F5195" i="14" s="1"/>
  <c r="AC510" i="1"/>
  <c r="F5196" i="14" s="1"/>
  <c r="AC511" i="1"/>
  <c r="F5197" i="14" s="1"/>
  <c r="AC512" i="1"/>
  <c r="F5198" i="14" s="1"/>
  <c r="AC513" i="1"/>
  <c r="F5199" i="14" s="1"/>
  <c r="AC514" i="1"/>
  <c r="F5200" i="14" s="1"/>
  <c r="AC515" i="1"/>
  <c r="F5201" i="14" s="1"/>
  <c r="AC516" i="1"/>
  <c r="F5202" i="14" s="1"/>
  <c r="AC517" i="1"/>
  <c r="F5203" i="14" s="1"/>
  <c r="AC518" i="1"/>
  <c r="F5204" i="14" s="1"/>
  <c r="AC519" i="1"/>
  <c r="F5205" i="14" s="1"/>
  <c r="AC520" i="1"/>
  <c r="F5206" i="14" s="1"/>
  <c r="AC521" i="1"/>
  <c r="F5207" i="14" s="1"/>
  <c r="AC522" i="1"/>
  <c r="F5208" i="14" s="1"/>
  <c r="AC523" i="1"/>
  <c r="F5209" i="14" s="1"/>
  <c r="AC524" i="1"/>
  <c r="F5210" i="14" s="1"/>
  <c r="AC525" i="1"/>
  <c r="F5211" i="14" s="1"/>
  <c r="AC526" i="1"/>
  <c r="F5212" i="14" s="1"/>
  <c r="AC527" i="1"/>
  <c r="F5213" i="14" s="1"/>
  <c r="AC528" i="1"/>
  <c r="F5214" i="14" s="1"/>
  <c r="AC529" i="1"/>
  <c r="F5215" i="14" s="1"/>
  <c r="AC530" i="1"/>
  <c r="F5216" i="14" s="1"/>
  <c r="AC531" i="1"/>
  <c r="F5217" i="14" s="1"/>
  <c r="AC532" i="1"/>
  <c r="F5218" i="14" s="1"/>
  <c r="AC533" i="1"/>
  <c r="F5219" i="14" s="1"/>
  <c r="AC534" i="1"/>
  <c r="F5220" i="14" s="1"/>
  <c r="AC535" i="1"/>
  <c r="F5221" i="14" s="1"/>
  <c r="AC536" i="1"/>
  <c r="F5222" i="14" s="1"/>
  <c r="AC537" i="1"/>
  <c r="F5223" i="14" s="1"/>
  <c r="AC538" i="1"/>
  <c r="F5224" i="14" s="1"/>
  <c r="AC539" i="1"/>
  <c r="F5225" i="14" s="1"/>
  <c r="AC540" i="1"/>
  <c r="F5226" i="14" s="1"/>
  <c r="AC541" i="1"/>
  <c r="F5227" i="14" s="1"/>
  <c r="AC542" i="1"/>
  <c r="F5228" i="14" s="1"/>
  <c r="AC543" i="1"/>
  <c r="F5229" i="14" s="1"/>
  <c r="AC544" i="1"/>
  <c r="F5230" i="14" s="1"/>
  <c r="AC545" i="1"/>
  <c r="F5231" i="14" s="1"/>
  <c r="AC546" i="1"/>
  <c r="F5232" i="14" s="1"/>
  <c r="AC547" i="1"/>
  <c r="F5233" i="14" s="1"/>
  <c r="AC548" i="1"/>
  <c r="F5234" i="14" s="1"/>
  <c r="AC549" i="1"/>
  <c r="F5235" i="14" s="1"/>
  <c r="AC550" i="1"/>
  <c r="F5236" i="14" s="1"/>
  <c r="AC551" i="1"/>
  <c r="F5237" i="14" s="1"/>
  <c r="AC552" i="1"/>
  <c r="F5238" i="14" s="1"/>
  <c r="AC553" i="1"/>
  <c r="F5239" i="14" s="1"/>
  <c r="AC554" i="1"/>
  <c r="F5240" i="14" s="1"/>
  <c r="AC555" i="1"/>
  <c r="F5241" i="14" s="1"/>
  <c r="AC556" i="1"/>
  <c r="F5242" i="14" s="1"/>
  <c r="AC557" i="1"/>
  <c r="F5243" i="14" s="1"/>
  <c r="AC558" i="1"/>
  <c r="F5244" i="14" s="1"/>
  <c r="AC559" i="1"/>
  <c r="F5245" i="14" s="1"/>
  <c r="AC560" i="1"/>
  <c r="F5246" i="14" s="1"/>
  <c r="AC561" i="1"/>
  <c r="F5247" i="14" s="1"/>
  <c r="AC562" i="1"/>
  <c r="F5248" i="14" s="1"/>
  <c r="AC563" i="1"/>
  <c r="F5249" i="14" s="1"/>
  <c r="AC564" i="1"/>
  <c r="F5250" i="14" s="1"/>
  <c r="AC565" i="1"/>
  <c r="F5251" i="14" s="1"/>
  <c r="AC566" i="1"/>
  <c r="F5252" i="14" s="1"/>
  <c r="AC567" i="1"/>
  <c r="F5253" i="14" s="1"/>
  <c r="AC568" i="1"/>
  <c r="F5254" i="14" s="1"/>
  <c r="AC569" i="1"/>
  <c r="F5255" i="14" s="1"/>
  <c r="AC570" i="1"/>
  <c r="F5256" i="14" s="1"/>
  <c r="AC571" i="1"/>
  <c r="F5257" i="14" s="1"/>
  <c r="AC572" i="1"/>
  <c r="F5258" i="14" s="1"/>
  <c r="AC573" i="1"/>
  <c r="F5259" i="14" s="1"/>
  <c r="AC574" i="1"/>
  <c r="F5260" i="14" s="1"/>
  <c r="AC575" i="1"/>
  <c r="F5261" i="14" s="1"/>
  <c r="AC576" i="1"/>
  <c r="F5262" i="14" s="1"/>
  <c r="AC577" i="1"/>
  <c r="F5263" i="14" s="1"/>
  <c r="AC578" i="1"/>
  <c r="F5264" i="14" s="1"/>
  <c r="AC579" i="1"/>
  <c r="F5265" i="14" s="1"/>
  <c r="AC580" i="1"/>
  <c r="F5266" i="14" s="1"/>
  <c r="AC581" i="1"/>
  <c r="F5267" i="14" s="1"/>
  <c r="AC582" i="1"/>
  <c r="F5268" i="14" s="1"/>
  <c r="AC583" i="1"/>
  <c r="F5269" i="14" s="1"/>
  <c r="AC584" i="1"/>
  <c r="F5270" i="14" s="1"/>
  <c r="AC585" i="1"/>
  <c r="F5271" i="14" s="1"/>
  <c r="AC586" i="1"/>
  <c r="F5272" i="14" s="1"/>
  <c r="AC587" i="1"/>
  <c r="F5273" i="14" s="1"/>
  <c r="AC588" i="1"/>
  <c r="F5274" i="14" s="1"/>
  <c r="AC589" i="1"/>
  <c r="F5275" i="14" s="1"/>
  <c r="AC590" i="1"/>
  <c r="F5276" i="14" s="1"/>
  <c r="AC591" i="1"/>
  <c r="F5277" i="14" s="1"/>
  <c r="AC592" i="1"/>
  <c r="F5278" i="14" s="1"/>
  <c r="AC593" i="1"/>
  <c r="F5279" i="14" s="1"/>
  <c r="AC594" i="1"/>
  <c r="F5280" i="14" s="1"/>
  <c r="AC595" i="1"/>
  <c r="F5281" i="14" s="1"/>
  <c r="AC596" i="1"/>
  <c r="F5282" i="14" s="1"/>
  <c r="AC597" i="1"/>
  <c r="F5283" i="14" s="1"/>
  <c r="AC598" i="1"/>
  <c r="F5284" i="14" s="1"/>
  <c r="AC599" i="1"/>
  <c r="F5285" i="14" s="1"/>
  <c r="AC600" i="1"/>
  <c r="F5286" i="14" s="1"/>
  <c r="AC601" i="1"/>
  <c r="F5287" i="14" s="1"/>
  <c r="AC602" i="1"/>
  <c r="F5288" i="14" s="1"/>
  <c r="AC603" i="1"/>
  <c r="F5289" i="14" s="1"/>
  <c r="AC604" i="1"/>
  <c r="F5290" i="14" s="1"/>
  <c r="AC605" i="1"/>
  <c r="F5291" i="14" s="1"/>
  <c r="AC606" i="1"/>
  <c r="F5292" i="14" s="1"/>
  <c r="AC607" i="1"/>
  <c r="F5293" i="14" s="1"/>
  <c r="AC608" i="1"/>
  <c r="F5294" i="14" s="1"/>
  <c r="AC609" i="1"/>
  <c r="F5295" i="14" s="1"/>
  <c r="AC610" i="1"/>
  <c r="F5296" i="14" s="1"/>
  <c r="AC611" i="1"/>
  <c r="F5297" i="14" s="1"/>
  <c r="AC612" i="1"/>
  <c r="F5298" i="14" s="1"/>
  <c r="AC613" i="1"/>
  <c r="F5299" i="14" s="1"/>
  <c r="AC614" i="1"/>
  <c r="F5300" i="14" s="1"/>
  <c r="AC615" i="1"/>
  <c r="F5301" i="14" s="1"/>
  <c r="AC616" i="1"/>
  <c r="F5302" i="14" s="1"/>
  <c r="AC617" i="1"/>
  <c r="F5303" i="14" s="1"/>
  <c r="AC618" i="1"/>
  <c r="F5304" i="14" s="1"/>
  <c r="AC619" i="1"/>
  <c r="F5305" i="14" s="1"/>
  <c r="AC620" i="1"/>
  <c r="F5306" i="14" s="1"/>
  <c r="AC621" i="1"/>
  <c r="F5307" i="14" s="1"/>
  <c r="AC622" i="1"/>
  <c r="F5308" i="14" s="1"/>
  <c r="AC623" i="1"/>
  <c r="F5309" i="14" s="1"/>
  <c r="AC624" i="1"/>
  <c r="F5310" i="14" s="1"/>
  <c r="AC625" i="1"/>
  <c r="F5311" i="14" s="1"/>
  <c r="AC626" i="1"/>
  <c r="F5312" i="14" s="1"/>
  <c r="AC627" i="1"/>
  <c r="F5313" i="14" s="1"/>
  <c r="AC628" i="1"/>
  <c r="F5314" i="14" s="1"/>
  <c r="AC629" i="1"/>
  <c r="F5315" i="14" s="1"/>
  <c r="AC630" i="1"/>
  <c r="F5316" i="14" s="1"/>
  <c r="AC631" i="1"/>
  <c r="F5317" i="14" s="1"/>
  <c r="AC632" i="1"/>
  <c r="F5318" i="14" s="1"/>
  <c r="AC633" i="1"/>
  <c r="F5319" i="14" s="1"/>
  <c r="AC634" i="1"/>
  <c r="F5320" i="14" s="1"/>
  <c r="AC635" i="1"/>
  <c r="F5321" i="14" s="1"/>
  <c r="AC636" i="1"/>
  <c r="F5322" i="14" s="1"/>
  <c r="AC637" i="1"/>
  <c r="F5323" i="14" s="1"/>
  <c r="AC638" i="1"/>
  <c r="F5324" i="14" s="1"/>
  <c r="AC639" i="1"/>
  <c r="F5325" i="14" s="1"/>
  <c r="AC640" i="1"/>
  <c r="F5326" i="14" s="1"/>
  <c r="AC641" i="1"/>
  <c r="F5327" i="14" s="1"/>
  <c r="AC642" i="1"/>
  <c r="F5328" i="14" s="1"/>
  <c r="AC643" i="1"/>
  <c r="F5329" i="14" s="1"/>
  <c r="AC644" i="1"/>
  <c r="F5330" i="14" s="1"/>
  <c r="AC645" i="1"/>
  <c r="F5331" i="14" s="1"/>
  <c r="AC646" i="1"/>
  <c r="F5332" i="14" s="1"/>
  <c r="AC647" i="1"/>
  <c r="F5333" i="14" s="1"/>
  <c r="AC648" i="1"/>
  <c r="F5334" i="14" s="1"/>
  <c r="AC649" i="1"/>
  <c r="F5335" i="14" s="1"/>
  <c r="AC650" i="1"/>
  <c r="F5336" i="14" s="1"/>
  <c r="AC651" i="1"/>
  <c r="F5337" i="14" s="1"/>
  <c r="AC652" i="1"/>
  <c r="F5338" i="14" s="1"/>
  <c r="AC653" i="1"/>
  <c r="F5339" i="14" s="1"/>
  <c r="AC654" i="1"/>
  <c r="F5340" i="14" s="1"/>
  <c r="AC655" i="1"/>
  <c r="F5341" i="14" s="1"/>
  <c r="AC656" i="1"/>
  <c r="F5342" i="14" s="1"/>
  <c r="AC657" i="1"/>
  <c r="F5343" i="14" s="1"/>
  <c r="AC658" i="1"/>
  <c r="F5344" i="14" s="1"/>
  <c r="AC659" i="1"/>
  <c r="F5345" i="14" s="1"/>
  <c r="AC660" i="1"/>
  <c r="F5346" i="14" s="1"/>
  <c r="AC661" i="1"/>
  <c r="F5347" i="14" s="1"/>
  <c r="AC662" i="1"/>
  <c r="F5348" i="14" s="1"/>
  <c r="AC663" i="1"/>
  <c r="F5349" i="14" s="1"/>
  <c r="AC664" i="1"/>
  <c r="F5350" i="14" s="1"/>
  <c r="AC665" i="1"/>
  <c r="F5351" i="14" s="1"/>
  <c r="AC666" i="1"/>
  <c r="F5352" i="14" s="1"/>
  <c r="AC667" i="1"/>
  <c r="F5353" i="14" s="1"/>
  <c r="AC668" i="1"/>
  <c r="F5354" i="14" s="1"/>
  <c r="AC669" i="1"/>
  <c r="F5355" i="14" s="1"/>
  <c r="AC670" i="1"/>
  <c r="F5356" i="14" s="1"/>
  <c r="AC671" i="1"/>
  <c r="F5357" i="14" s="1"/>
  <c r="AC672" i="1"/>
  <c r="F5358" i="14" s="1"/>
  <c r="AC673" i="1"/>
  <c r="F5359" i="14" s="1"/>
  <c r="AC674" i="1"/>
  <c r="F5360" i="14" s="1"/>
  <c r="AC675" i="1"/>
  <c r="F5361" i="14" s="1"/>
  <c r="AC676" i="1"/>
  <c r="F5362" i="14" s="1"/>
  <c r="AC677" i="1"/>
  <c r="F5363" i="14" s="1"/>
  <c r="AC678" i="1"/>
  <c r="F5364" i="14" s="1"/>
  <c r="AC679" i="1"/>
  <c r="F5365" i="14" s="1"/>
  <c r="AC680" i="1"/>
  <c r="F5366" i="14" s="1"/>
  <c r="AC681" i="1"/>
  <c r="F5367" i="14" s="1"/>
  <c r="AC682" i="1"/>
  <c r="F5368" i="14" s="1"/>
  <c r="AC683" i="1"/>
  <c r="F5369" i="14" s="1"/>
  <c r="AC684" i="1"/>
  <c r="F5370" i="14" s="1"/>
  <c r="AC685" i="1"/>
  <c r="F5371" i="14" s="1"/>
  <c r="AC686" i="1"/>
  <c r="F5372" i="14" s="1"/>
  <c r="AC687" i="1"/>
  <c r="F5373" i="14" s="1"/>
  <c r="AC688" i="1"/>
  <c r="F5374" i="14" s="1"/>
  <c r="AC689" i="1"/>
  <c r="F5375" i="14" s="1"/>
  <c r="AC690" i="1"/>
  <c r="F5376" i="14" s="1"/>
  <c r="AC691" i="1"/>
  <c r="F5377" i="14" s="1"/>
  <c r="AC692" i="1"/>
  <c r="F5378" i="14" s="1"/>
  <c r="AC693" i="1"/>
  <c r="F5379" i="14" s="1"/>
  <c r="AC694" i="1"/>
  <c r="F5380" i="14" s="1"/>
  <c r="AC695" i="1"/>
  <c r="F5381" i="14" s="1"/>
  <c r="AC696" i="1"/>
  <c r="F5382" i="14" s="1"/>
  <c r="AC697" i="1"/>
  <c r="F5383" i="14" s="1"/>
  <c r="AC698" i="1"/>
  <c r="F5384" i="14" s="1"/>
  <c r="AC699" i="1"/>
  <c r="F5385" i="14" s="1"/>
  <c r="AC700" i="1"/>
  <c r="F5386" i="14" s="1"/>
  <c r="AC701" i="1"/>
  <c r="F5387" i="14" s="1"/>
  <c r="AC702" i="1"/>
  <c r="F5388" i="14" s="1"/>
  <c r="AC703" i="1"/>
  <c r="F5389" i="14" s="1"/>
  <c r="AC704" i="1"/>
  <c r="F5390" i="14" s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BO613" i="1"/>
  <c r="E5299" i="14" s="1"/>
  <c r="BO614" i="1"/>
  <c r="E5300" i="14" s="1"/>
  <c r="BO615" i="1"/>
  <c r="E5301" i="14" s="1"/>
  <c r="BO616" i="1"/>
  <c r="E5302" i="14" s="1"/>
  <c r="BO617" i="1"/>
  <c r="E5303" i="14" s="1"/>
  <c r="BO618" i="1"/>
  <c r="E5304" i="14" s="1"/>
  <c r="BO619" i="1"/>
  <c r="E5305" i="14" s="1"/>
  <c r="BO620" i="1"/>
  <c r="E5306" i="14" s="1"/>
  <c r="BO621" i="1"/>
  <c r="E5307" i="14" s="1"/>
  <c r="BO622" i="1"/>
  <c r="E5308" i="14" s="1"/>
  <c r="BO623" i="1"/>
  <c r="E5309" i="14" s="1"/>
  <c r="BO624" i="1"/>
  <c r="E5310" i="14" s="1"/>
  <c r="BO625" i="1"/>
  <c r="E5311" i="14" s="1"/>
  <c r="BO626" i="1"/>
  <c r="E5312" i="14" s="1"/>
  <c r="BO627" i="1"/>
  <c r="E5313" i="14" s="1"/>
  <c r="BO628" i="1"/>
  <c r="E5314" i="14" s="1"/>
  <c r="BO629" i="1"/>
  <c r="E5315" i="14" s="1"/>
  <c r="BO630" i="1"/>
  <c r="E5316" i="14" s="1"/>
  <c r="BO631" i="1"/>
  <c r="E5317" i="14" s="1"/>
  <c r="BO632" i="1"/>
  <c r="E5318" i="14" s="1"/>
  <c r="BO633" i="1"/>
  <c r="E5319" i="14" s="1"/>
  <c r="BO634" i="1"/>
  <c r="E5320" i="14" s="1"/>
  <c r="BO635" i="1"/>
  <c r="E5321" i="14" s="1"/>
  <c r="BO636" i="1"/>
  <c r="E5322" i="14" s="1"/>
  <c r="BO637" i="1"/>
  <c r="E5323" i="14" s="1"/>
  <c r="BO638" i="1"/>
  <c r="E5324" i="14" s="1"/>
  <c r="BO639" i="1"/>
  <c r="E5325" i="14" s="1"/>
  <c r="BO640" i="1"/>
  <c r="E5326" i="14" s="1"/>
  <c r="BO641" i="1"/>
  <c r="E5327" i="14" s="1"/>
  <c r="BO642" i="1"/>
  <c r="E5328" i="14" s="1"/>
  <c r="BO643" i="1"/>
  <c r="E5329" i="14" s="1"/>
  <c r="BO644" i="1"/>
  <c r="E5330" i="14" s="1"/>
  <c r="BO645" i="1"/>
  <c r="E5331" i="14" s="1"/>
  <c r="BO646" i="1"/>
  <c r="E5332" i="14" s="1"/>
  <c r="BO647" i="1"/>
  <c r="E5333" i="14" s="1"/>
  <c r="BO648" i="1"/>
  <c r="E5334" i="14" s="1"/>
  <c r="BO649" i="1"/>
  <c r="E5335" i="14" s="1"/>
  <c r="BO650" i="1"/>
  <c r="E5336" i="14" s="1"/>
  <c r="BO651" i="1"/>
  <c r="E5337" i="14" s="1"/>
  <c r="BO652" i="1"/>
  <c r="E5338" i="14" s="1"/>
  <c r="BO653" i="1"/>
  <c r="E5339" i="14" s="1"/>
  <c r="BO654" i="1"/>
  <c r="E5340" i="14" s="1"/>
  <c r="BO655" i="1"/>
  <c r="E5341" i="14" s="1"/>
  <c r="BO656" i="1"/>
  <c r="E5342" i="14" s="1"/>
  <c r="BO657" i="1"/>
  <c r="E5343" i="14" s="1"/>
  <c r="BO658" i="1"/>
  <c r="E5344" i="14" s="1"/>
  <c r="BO659" i="1"/>
  <c r="E5345" i="14" s="1"/>
  <c r="BO660" i="1"/>
  <c r="E5346" i="14" s="1"/>
  <c r="BO661" i="1"/>
  <c r="E5347" i="14" s="1"/>
  <c r="BO662" i="1"/>
  <c r="E5348" i="14" s="1"/>
  <c r="BO663" i="1"/>
  <c r="E5349" i="14" s="1"/>
  <c r="BO664" i="1"/>
  <c r="E5350" i="14" s="1"/>
  <c r="BO665" i="1"/>
  <c r="E5351" i="14" s="1"/>
  <c r="BO666" i="1"/>
  <c r="E5352" i="14" s="1"/>
  <c r="BO667" i="1"/>
  <c r="E5353" i="14" s="1"/>
  <c r="BO668" i="1"/>
  <c r="E5354" i="14" s="1"/>
  <c r="BO669" i="1"/>
  <c r="E5355" i="14" s="1"/>
  <c r="BO671" i="1"/>
  <c r="E5357" i="14" s="1"/>
  <c r="BO672" i="1"/>
  <c r="E5358" i="14" s="1"/>
  <c r="BO673" i="1"/>
  <c r="E5359" i="14" s="1"/>
  <c r="BO674" i="1"/>
  <c r="E5360" i="14" s="1"/>
  <c r="BO675" i="1"/>
  <c r="E5361" i="14" s="1"/>
  <c r="BO676" i="1"/>
  <c r="E5362" i="14" s="1"/>
  <c r="BO677" i="1"/>
  <c r="E5363" i="14" s="1"/>
  <c r="BO678" i="1"/>
  <c r="E5364" i="14" s="1"/>
  <c r="BO679" i="1"/>
  <c r="E5365" i="14" s="1"/>
  <c r="BO680" i="1"/>
  <c r="E5366" i="14" s="1"/>
  <c r="BO681" i="1"/>
  <c r="E5367" i="14" s="1"/>
  <c r="BO682" i="1"/>
  <c r="E5368" i="14" s="1"/>
  <c r="BO683" i="1"/>
  <c r="E5369" i="14" s="1"/>
  <c r="BO684" i="1"/>
  <c r="E5370" i="14" s="1"/>
  <c r="BO685" i="1"/>
  <c r="E5371" i="14" s="1"/>
  <c r="BO686" i="1"/>
  <c r="E5372" i="14" s="1"/>
  <c r="BO687" i="1"/>
  <c r="E5373" i="14" s="1"/>
  <c r="BO688" i="1"/>
  <c r="E5374" i="14" s="1"/>
  <c r="BO689" i="1"/>
  <c r="E5375" i="14" s="1"/>
  <c r="BO690" i="1"/>
  <c r="E5376" i="14" s="1"/>
  <c r="BO691" i="1"/>
  <c r="E5377" i="14" s="1"/>
  <c r="BO692" i="1"/>
  <c r="E5378" i="14" s="1"/>
  <c r="BO693" i="1"/>
  <c r="E5379" i="14" s="1"/>
  <c r="BO694" i="1"/>
  <c r="E5380" i="14" s="1"/>
  <c r="BO695" i="1"/>
  <c r="E5381" i="14" s="1"/>
  <c r="BO696" i="1"/>
  <c r="E5382" i="14" s="1"/>
  <c r="BO697" i="1"/>
  <c r="E5383" i="14" s="1"/>
  <c r="BO698" i="1"/>
  <c r="E5384" i="14" s="1"/>
  <c r="BO699" i="1"/>
  <c r="E5385" i="14" s="1"/>
  <c r="BO700" i="1"/>
  <c r="E5386" i="14" s="1"/>
  <c r="BO701" i="1"/>
  <c r="E5387" i="14" s="1"/>
  <c r="BO702" i="1"/>
  <c r="E5388" i="14" s="1"/>
  <c r="BO703" i="1"/>
  <c r="E5389" i="14" s="1"/>
  <c r="BO704" i="1"/>
  <c r="E5390" i="14" s="1"/>
  <c r="BO710" i="1"/>
  <c r="BO711" i="1"/>
  <c r="BO712" i="1"/>
  <c r="BO713" i="1"/>
  <c r="BO714" i="1"/>
  <c r="BO715" i="1"/>
  <c r="BO716" i="1"/>
  <c r="BO717" i="1"/>
  <c r="BO718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31" i="1"/>
  <c r="BO732" i="1"/>
  <c r="BO733" i="1"/>
  <c r="BO734" i="1"/>
  <c r="BO735" i="1"/>
  <c r="BK473" i="1"/>
  <c r="G5159" i="14" s="1"/>
  <c r="BK474" i="1"/>
  <c r="G5160" i="14" s="1"/>
  <c r="BK475" i="1"/>
  <c r="G5161" i="14" s="1"/>
  <c r="BK476" i="1"/>
  <c r="G5162" i="14" s="1"/>
  <c r="BK477" i="1"/>
  <c r="G5163" i="14" s="1"/>
  <c r="BK478" i="1"/>
  <c r="G5164" i="14" s="1"/>
  <c r="BK479" i="1"/>
  <c r="G5165" i="14" s="1"/>
  <c r="BK480" i="1"/>
  <c r="G5166" i="14" s="1"/>
  <c r="BK481" i="1"/>
  <c r="G5167" i="14" s="1"/>
  <c r="BK482" i="1"/>
  <c r="G5168" i="14" s="1"/>
  <c r="BK483" i="1"/>
  <c r="G5169" i="14" s="1"/>
  <c r="BK484" i="1"/>
  <c r="G5170" i="14" s="1"/>
  <c r="BK485" i="1"/>
  <c r="G5171" i="14" s="1"/>
  <c r="BK486" i="1"/>
  <c r="G5172" i="14" s="1"/>
  <c r="BK487" i="1"/>
  <c r="G5173" i="14" s="1"/>
  <c r="BK488" i="1"/>
  <c r="G5174" i="14" s="1"/>
  <c r="BK489" i="1"/>
  <c r="G5175" i="14" s="1"/>
  <c r="BK490" i="1"/>
  <c r="G5176" i="14" s="1"/>
  <c r="BK491" i="1"/>
  <c r="G5177" i="14" s="1"/>
  <c r="BK492" i="1"/>
  <c r="G5178" i="14" s="1"/>
  <c r="BK493" i="1"/>
  <c r="G5179" i="14" s="1"/>
  <c r="BK494" i="1"/>
  <c r="G5180" i="14" s="1"/>
  <c r="BK495" i="1"/>
  <c r="G5181" i="14" s="1"/>
  <c r="BK496" i="1"/>
  <c r="G5182" i="14" s="1"/>
  <c r="BK497" i="1"/>
  <c r="G5183" i="14" s="1"/>
  <c r="BK498" i="1"/>
  <c r="G5184" i="14" s="1"/>
  <c r="BK499" i="1"/>
  <c r="G5185" i="14" s="1"/>
  <c r="BK500" i="1"/>
  <c r="G5186" i="14" s="1"/>
  <c r="BK501" i="1"/>
  <c r="G5187" i="14" s="1"/>
  <c r="BK502" i="1"/>
  <c r="G5188" i="14" s="1"/>
  <c r="BK503" i="1"/>
  <c r="G5189" i="14" s="1"/>
  <c r="BK504" i="1"/>
  <c r="G5190" i="14" s="1"/>
  <c r="BK505" i="1"/>
  <c r="G5191" i="14" s="1"/>
  <c r="BK506" i="1"/>
  <c r="G5192" i="14" s="1"/>
  <c r="BK507" i="1"/>
  <c r="G5193" i="14" s="1"/>
  <c r="BK508" i="1"/>
  <c r="G5194" i="14" s="1"/>
  <c r="BK509" i="1"/>
  <c r="G5195" i="14" s="1"/>
  <c r="BK510" i="1"/>
  <c r="G5196" i="14" s="1"/>
  <c r="BK511" i="1"/>
  <c r="G5197" i="14" s="1"/>
  <c r="BK512" i="1"/>
  <c r="G5198" i="14" s="1"/>
  <c r="BK513" i="1"/>
  <c r="G5199" i="14" s="1"/>
  <c r="BK514" i="1"/>
  <c r="G5200" i="14" s="1"/>
  <c r="BK515" i="1"/>
  <c r="G5201" i="14" s="1"/>
  <c r="BK516" i="1"/>
  <c r="G5202" i="14" s="1"/>
  <c r="BK517" i="1"/>
  <c r="G5203" i="14" s="1"/>
  <c r="BK518" i="1"/>
  <c r="G5204" i="14" s="1"/>
  <c r="BK519" i="1"/>
  <c r="G5205" i="14" s="1"/>
  <c r="BK520" i="1"/>
  <c r="G5206" i="14" s="1"/>
  <c r="BK521" i="1"/>
  <c r="G5207" i="14" s="1"/>
  <c r="BK522" i="1"/>
  <c r="G5208" i="14" s="1"/>
  <c r="BK523" i="1"/>
  <c r="G5209" i="14" s="1"/>
  <c r="BK524" i="1"/>
  <c r="G5210" i="14" s="1"/>
  <c r="BK525" i="1"/>
  <c r="G5211" i="14" s="1"/>
  <c r="BK526" i="1"/>
  <c r="G5212" i="14" s="1"/>
  <c r="BK527" i="1"/>
  <c r="G5213" i="14" s="1"/>
  <c r="BK528" i="1"/>
  <c r="G5214" i="14" s="1"/>
  <c r="BK529" i="1"/>
  <c r="G5215" i="14" s="1"/>
  <c r="BK530" i="1"/>
  <c r="G5216" i="14" s="1"/>
  <c r="BK531" i="1"/>
  <c r="G5217" i="14" s="1"/>
  <c r="BK532" i="1"/>
  <c r="G5218" i="14" s="1"/>
  <c r="BK533" i="1"/>
  <c r="G5219" i="14" s="1"/>
  <c r="BK534" i="1"/>
  <c r="G5220" i="14" s="1"/>
  <c r="BK535" i="1"/>
  <c r="G5221" i="14" s="1"/>
  <c r="BK536" i="1"/>
  <c r="G5222" i="14" s="1"/>
  <c r="BK537" i="1"/>
  <c r="G5223" i="14" s="1"/>
  <c r="BK538" i="1"/>
  <c r="G5224" i="14" s="1"/>
  <c r="BK539" i="1"/>
  <c r="G5225" i="14" s="1"/>
  <c r="BK540" i="1"/>
  <c r="G5226" i="14" s="1"/>
  <c r="BK541" i="1"/>
  <c r="G5227" i="14" s="1"/>
  <c r="BK542" i="1"/>
  <c r="G5228" i="14" s="1"/>
  <c r="BK543" i="1"/>
  <c r="G5229" i="14" s="1"/>
  <c r="BK544" i="1"/>
  <c r="G5230" i="14" s="1"/>
  <c r="BK545" i="1"/>
  <c r="G5231" i="14" s="1"/>
  <c r="BK546" i="1"/>
  <c r="G5232" i="14" s="1"/>
  <c r="BK547" i="1"/>
  <c r="G5233" i="14" s="1"/>
  <c r="BK548" i="1"/>
  <c r="G5234" i="14" s="1"/>
  <c r="BK549" i="1"/>
  <c r="G5235" i="14" s="1"/>
  <c r="BK550" i="1"/>
  <c r="G5236" i="14" s="1"/>
  <c r="BK551" i="1"/>
  <c r="G5237" i="14" s="1"/>
  <c r="BK552" i="1"/>
  <c r="G5238" i="14" s="1"/>
  <c r="BK553" i="1"/>
  <c r="G5239" i="14" s="1"/>
  <c r="BK554" i="1"/>
  <c r="G5240" i="14" s="1"/>
  <c r="BK555" i="1"/>
  <c r="G5241" i="14" s="1"/>
  <c r="BK556" i="1"/>
  <c r="G5242" i="14" s="1"/>
  <c r="BK557" i="1"/>
  <c r="G5243" i="14" s="1"/>
  <c r="BK558" i="1"/>
  <c r="G5244" i="14" s="1"/>
  <c r="BK559" i="1"/>
  <c r="G5245" i="14" s="1"/>
  <c r="BK560" i="1"/>
  <c r="G5246" i="14" s="1"/>
  <c r="BK561" i="1"/>
  <c r="G5247" i="14" s="1"/>
  <c r="BK562" i="1"/>
  <c r="G5248" i="14" s="1"/>
  <c r="BK563" i="1"/>
  <c r="G5249" i="14" s="1"/>
  <c r="BK564" i="1"/>
  <c r="G5250" i="14" s="1"/>
  <c r="BK565" i="1"/>
  <c r="G5251" i="14" s="1"/>
  <c r="BK566" i="1"/>
  <c r="G5252" i="14" s="1"/>
  <c r="BK567" i="1"/>
  <c r="G5253" i="14" s="1"/>
  <c r="BK568" i="1"/>
  <c r="G5254" i="14" s="1"/>
  <c r="BK569" i="1"/>
  <c r="G5255" i="14" s="1"/>
  <c r="BK570" i="1"/>
  <c r="G5256" i="14" s="1"/>
  <c r="BK571" i="1"/>
  <c r="G5257" i="14" s="1"/>
  <c r="BK572" i="1"/>
  <c r="G5258" i="14" s="1"/>
  <c r="BK573" i="1"/>
  <c r="G5259" i="14" s="1"/>
  <c r="BK574" i="1"/>
  <c r="G5260" i="14" s="1"/>
  <c r="BK575" i="1"/>
  <c r="G5261" i="14" s="1"/>
  <c r="BK576" i="1"/>
  <c r="G5262" i="14" s="1"/>
  <c r="BK577" i="1"/>
  <c r="G5263" i="14" s="1"/>
  <c r="BK578" i="1"/>
  <c r="G5264" i="14" s="1"/>
  <c r="BK579" i="1"/>
  <c r="G5265" i="14" s="1"/>
  <c r="BK580" i="1"/>
  <c r="G5266" i="14" s="1"/>
  <c r="BK581" i="1"/>
  <c r="G5267" i="14" s="1"/>
  <c r="BK582" i="1"/>
  <c r="G5268" i="14" s="1"/>
  <c r="BK583" i="1"/>
  <c r="G5269" i="14" s="1"/>
  <c r="BK584" i="1"/>
  <c r="G5270" i="14" s="1"/>
  <c r="BK585" i="1"/>
  <c r="G5271" i="14" s="1"/>
  <c r="BK586" i="1"/>
  <c r="G5272" i="14" s="1"/>
  <c r="BK587" i="1"/>
  <c r="G5273" i="14" s="1"/>
  <c r="BK588" i="1"/>
  <c r="G5274" i="14" s="1"/>
  <c r="BK589" i="1"/>
  <c r="G5275" i="14" s="1"/>
  <c r="BK590" i="1"/>
  <c r="G5276" i="14" s="1"/>
  <c r="BK591" i="1"/>
  <c r="G5277" i="14" s="1"/>
  <c r="BK592" i="1"/>
  <c r="G5278" i="14" s="1"/>
  <c r="BK593" i="1"/>
  <c r="G5279" i="14" s="1"/>
  <c r="BK594" i="1"/>
  <c r="G5280" i="14" s="1"/>
  <c r="BK595" i="1"/>
  <c r="G5281" i="14" s="1"/>
  <c r="BK596" i="1"/>
  <c r="G5282" i="14" s="1"/>
  <c r="BK597" i="1"/>
  <c r="G5283" i="14" s="1"/>
  <c r="BK598" i="1"/>
  <c r="G5284" i="14" s="1"/>
  <c r="BK599" i="1"/>
  <c r="G5285" i="14" s="1"/>
  <c r="BK600" i="1"/>
  <c r="G5286" i="14" s="1"/>
  <c r="BK601" i="1"/>
  <c r="G5287" i="14" s="1"/>
  <c r="BK602" i="1"/>
  <c r="G5288" i="14" s="1"/>
  <c r="BK603" i="1"/>
  <c r="G5289" i="14" s="1"/>
  <c r="BK604" i="1"/>
  <c r="G5290" i="14" s="1"/>
  <c r="BK605" i="1"/>
  <c r="G5291" i="14" s="1"/>
  <c r="BK606" i="1"/>
  <c r="G5292" i="14" s="1"/>
  <c r="BK607" i="1"/>
  <c r="G5293" i="14" s="1"/>
  <c r="BK608" i="1"/>
  <c r="G5294" i="14" s="1"/>
  <c r="BK609" i="1"/>
  <c r="G5295" i="14" s="1"/>
  <c r="BK610" i="1"/>
  <c r="G5296" i="14" s="1"/>
  <c r="BK611" i="1"/>
  <c r="G5297" i="14" s="1"/>
  <c r="BK612" i="1"/>
  <c r="G5298" i="14" s="1"/>
  <c r="BK613" i="1"/>
  <c r="G5299" i="14" s="1"/>
  <c r="BK614" i="1"/>
  <c r="G5300" i="14" s="1"/>
  <c r="BK615" i="1"/>
  <c r="G5301" i="14" s="1"/>
  <c r="BK616" i="1"/>
  <c r="G5302" i="14" s="1"/>
  <c r="BK617" i="1"/>
  <c r="G5303" i="14" s="1"/>
  <c r="BK618" i="1"/>
  <c r="G5304" i="14" s="1"/>
  <c r="BK619" i="1"/>
  <c r="G5305" i="14" s="1"/>
  <c r="BK620" i="1"/>
  <c r="G5306" i="14" s="1"/>
  <c r="BK621" i="1"/>
  <c r="G5307" i="14" s="1"/>
  <c r="BK622" i="1"/>
  <c r="G5308" i="14" s="1"/>
  <c r="BK623" i="1"/>
  <c r="G5309" i="14" s="1"/>
  <c r="BK624" i="1"/>
  <c r="G5310" i="14" s="1"/>
  <c r="BK625" i="1"/>
  <c r="G5311" i="14" s="1"/>
  <c r="BK626" i="1"/>
  <c r="G5312" i="14" s="1"/>
  <c r="BK627" i="1"/>
  <c r="G5313" i="14" s="1"/>
  <c r="BK628" i="1"/>
  <c r="G5314" i="14" s="1"/>
  <c r="BK629" i="1"/>
  <c r="G5315" i="14" s="1"/>
  <c r="BK630" i="1"/>
  <c r="G5316" i="14" s="1"/>
  <c r="BK631" i="1"/>
  <c r="G5317" i="14" s="1"/>
  <c r="BK632" i="1"/>
  <c r="G5318" i="14" s="1"/>
  <c r="BK633" i="1"/>
  <c r="G5319" i="14" s="1"/>
  <c r="BK634" i="1"/>
  <c r="G5320" i="14" s="1"/>
  <c r="BK635" i="1"/>
  <c r="G5321" i="14" s="1"/>
  <c r="BK636" i="1"/>
  <c r="G5322" i="14" s="1"/>
  <c r="BK637" i="1"/>
  <c r="G5323" i="14" s="1"/>
  <c r="BK638" i="1"/>
  <c r="G5324" i="14" s="1"/>
  <c r="BK639" i="1"/>
  <c r="G5325" i="14" s="1"/>
  <c r="BK640" i="1"/>
  <c r="G5326" i="14" s="1"/>
  <c r="BK641" i="1"/>
  <c r="G5327" i="14" s="1"/>
  <c r="BK642" i="1"/>
  <c r="G5328" i="14" s="1"/>
  <c r="BK643" i="1"/>
  <c r="G5329" i="14" s="1"/>
  <c r="BK644" i="1"/>
  <c r="G5330" i="14" s="1"/>
  <c r="BK645" i="1"/>
  <c r="G5331" i="14" s="1"/>
  <c r="BK646" i="1"/>
  <c r="G5332" i="14" s="1"/>
  <c r="BK647" i="1"/>
  <c r="G5333" i="14" s="1"/>
  <c r="BK648" i="1"/>
  <c r="G5334" i="14" s="1"/>
  <c r="BK649" i="1"/>
  <c r="G5335" i="14" s="1"/>
  <c r="BK650" i="1"/>
  <c r="G5336" i="14" s="1"/>
  <c r="BK651" i="1"/>
  <c r="G5337" i="14" s="1"/>
  <c r="BK652" i="1"/>
  <c r="G5338" i="14" s="1"/>
  <c r="BK653" i="1"/>
  <c r="G5339" i="14" s="1"/>
  <c r="BK654" i="1"/>
  <c r="G5340" i="14" s="1"/>
  <c r="BK655" i="1"/>
  <c r="G5341" i="14" s="1"/>
  <c r="BK656" i="1"/>
  <c r="G5342" i="14" s="1"/>
  <c r="BK657" i="1"/>
  <c r="G5343" i="14" s="1"/>
  <c r="BK658" i="1"/>
  <c r="G5344" i="14" s="1"/>
  <c r="BK659" i="1"/>
  <c r="G5345" i="14" s="1"/>
  <c r="BK660" i="1"/>
  <c r="G5346" i="14" s="1"/>
  <c r="BK661" i="1"/>
  <c r="G5347" i="14" s="1"/>
  <c r="BK662" i="1"/>
  <c r="G5348" i="14" s="1"/>
  <c r="BK663" i="1"/>
  <c r="G5349" i="14" s="1"/>
  <c r="BK664" i="1"/>
  <c r="G5350" i="14" s="1"/>
  <c r="BK665" i="1"/>
  <c r="G5351" i="14" s="1"/>
  <c r="BK666" i="1"/>
  <c r="G5352" i="14" s="1"/>
  <c r="BK667" i="1"/>
  <c r="G5353" i="14" s="1"/>
  <c r="BK668" i="1"/>
  <c r="G5354" i="14" s="1"/>
  <c r="BK669" i="1"/>
  <c r="G5355" i="14" s="1"/>
  <c r="BK670" i="1"/>
  <c r="G5356" i="14" s="1"/>
  <c r="BK671" i="1"/>
  <c r="G5357" i="14" s="1"/>
  <c r="BK672" i="1"/>
  <c r="G5358" i="14" s="1"/>
  <c r="BK673" i="1"/>
  <c r="G5359" i="14" s="1"/>
  <c r="BK674" i="1"/>
  <c r="G5360" i="14" s="1"/>
  <c r="BK675" i="1"/>
  <c r="G5361" i="14" s="1"/>
  <c r="BK676" i="1"/>
  <c r="G5362" i="14" s="1"/>
  <c r="BK677" i="1"/>
  <c r="G5363" i="14" s="1"/>
  <c r="BK678" i="1"/>
  <c r="G5364" i="14" s="1"/>
  <c r="BK679" i="1"/>
  <c r="G5365" i="14" s="1"/>
  <c r="BK680" i="1"/>
  <c r="G5366" i="14" s="1"/>
  <c r="BK681" i="1"/>
  <c r="G5367" i="14" s="1"/>
  <c r="BK682" i="1"/>
  <c r="G5368" i="14" s="1"/>
  <c r="BK683" i="1"/>
  <c r="G5369" i="14" s="1"/>
  <c r="BK684" i="1"/>
  <c r="G5370" i="14" s="1"/>
  <c r="BK685" i="1"/>
  <c r="G5371" i="14" s="1"/>
  <c r="BK686" i="1"/>
  <c r="G5372" i="14" s="1"/>
  <c r="BK687" i="1"/>
  <c r="G5373" i="14" s="1"/>
  <c r="BK688" i="1"/>
  <c r="G5374" i="14" s="1"/>
  <c r="BK689" i="1"/>
  <c r="G5375" i="14" s="1"/>
  <c r="BK690" i="1"/>
  <c r="G5376" i="14" s="1"/>
  <c r="BK691" i="1"/>
  <c r="G5377" i="14" s="1"/>
  <c r="BK692" i="1"/>
  <c r="G5378" i="14" s="1"/>
  <c r="BK693" i="1"/>
  <c r="G5379" i="14" s="1"/>
  <c r="BK694" i="1"/>
  <c r="G5380" i="14" s="1"/>
  <c r="BK695" i="1"/>
  <c r="G5381" i="14" s="1"/>
  <c r="BK696" i="1"/>
  <c r="G5382" i="14" s="1"/>
  <c r="BK697" i="1"/>
  <c r="G5383" i="14" s="1"/>
  <c r="BK698" i="1"/>
  <c r="G5384" i="14" s="1"/>
  <c r="BK699" i="1"/>
  <c r="G5385" i="14" s="1"/>
  <c r="BK700" i="1"/>
  <c r="G5386" i="14" s="1"/>
  <c r="BK701" i="1"/>
  <c r="G5387" i="14" s="1"/>
  <c r="BK702" i="1"/>
  <c r="G5388" i="14" s="1"/>
  <c r="BK703" i="1"/>
  <c r="G5389" i="14" s="1"/>
  <c r="BK704" i="1"/>
  <c r="G5390" i="14" s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O473" i="1"/>
  <c r="E5159" i="14" s="1"/>
  <c r="BO474" i="1"/>
  <c r="E5160" i="14" s="1"/>
  <c r="BO475" i="1"/>
  <c r="E5161" i="14" s="1"/>
  <c r="BO476" i="1"/>
  <c r="E5162" i="14" s="1"/>
  <c r="BO477" i="1"/>
  <c r="E5163" i="14" s="1"/>
  <c r="BO478" i="1"/>
  <c r="E5164" i="14" s="1"/>
  <c r="BO479" i="1"/>
  <c r="E5165" i="14" s="1"/>
  <c r="K5165" i="14" s="1"/>
  <c r="BO480" i="1"/>
  <c r="E5166" i="14" s="1"/>
  <c r="BO481" i="1"/>
  <c r="E5167" i="14" s="1"/>
  <c r="BO482" i="1"/>
  <c r="E5168" i="14" s="1"/>
  <c r="BO483" i="1"/>
  <c r="E5169" i="14" s="1"/>
  <c r="BO485" i="1"/>
  <c r="E5171" i="14" s="1"/>
  <c r="BO486" i="1"/>
  <c r="E5172" i="14" s="1"/>
  <c r="BO487" i="1"/>
  <c r="E5173" i="14" s="1"/>
  <c r="BO488" i="1"/>
  <c r="E5174" i="14" s="1"/>
  <c r="K5174" i="14" s="1"/>
  <c r="BO489" i="1"/>
  <c r="E5175" i="14" s="1"/>
  <c r="BO490" i="1"/>
  <c r="E5176" i="14" s="1"/>
  <c r="BO491" i="1"/>
  <c r="E5177" i="14" s="1"/>
  <c r="BO492" i="1"/>
  <c r="E5178" i="14" s="1"/>
  <c r="BO493" i="1"/>
  <c r="E5179" i="14" s="1"/>
  <c r="BO494" i="1"/>
  <c r="E5180" i="14" s="1"/>
  <c r="BO495" i="1"/>
  <c r="E5181" i="14" s="1"/>
  <c r="BO496" i="1"/>
  <c r="E5182" i="14" s="1"/>
  <c r="K5182" i="14" s="1"/>
  <c r="BO497" i="1"/>
  <c r="E5183" i="14" s="1"/>
  <c r="BO498" i="1"/>
  <c r="E5184" i="14" s="1"/>
  <c r="BO499" i="1"/>
  <c r="E5185" i="14" s="1"/>
  <c r="BO500" i="1"/>
  <c r="E5186" i="14" s="1"/>
  <c r="BO501" i="1"/>
  <c r="E5187" i="14" s="1"/>
  <c r="BO502" i="1"/>
  <c r="E5188" i="14" s="1"/>
  <c r="BO503" i="1"/>
  <c r="E5189" i="14" s="1"/>
  <c r="BO504" i="1"/>
  <c r="E5190" i="14" s="1"/>
  <c r="K5190" i="14" s="1"/>
  <c r="BO505" i="1"/>
  <c r="E5191" i="14" s="1"/>
  <c r="BO506" i="1"/>
  <c r="E5192" i="14" s="1"/>
  <c r="BO507" i="1"/>
  <c r="E5193" i="14" s="1"/>
  <c r="BO508" i="1"/>
  <c r="E5194" i="14" s="1"/>
  <c r="BO509" i="1"/>
  <c r="E5195" i="14" s="1"/>
  <c r="BO510" i="1"/>
  <c r="E5196" i="14" s="1"/>
  <c r="BO511" i="1"/>
  <c r="E5197" i="14" s="1"/>
  <c r="BO512" i="1"/>
  <c r="E5198" i="14" s="1"/>
  <c r="K5198" i="14" s="1"/>
  <c r="BO513" i="1"/>
  <c r="E5199" i="14" s="1"/>
  <c r="BO514" i="1"/>
  <c r="E5200" i="14" s="1"/>
  <c r="BO515" i="1"/>
  <c r="E5201" i="14" s="1"/>
  <c r="BO516" i="1"/>
  <c r="E5202" i="14" s="1"/>
  <c r="BO517" i="1"/>
  <c r="E5203" i="14" s="1"/>
  <c r="BO518" i="1"/>
  <c r="E5204" i="14" s="1"/>
  <c r="BO519" i="1"/>
  <c r="E5205" i="14" s="1"/>
  <c r="BO520" i="1"/>
  <c r="E5206" i="14" s="1"/>
  <c r="K5206" i="14" s="1"/>
  <c r="BO521" i="1"/>
  <c r="E5207" i="14" s="1"/>
  <c r="BO522" i="1"/>
  <c r="E5208" i="14" s="1"/>
  <c r="BO523" i="1"/>
  <c r="E5209" i="14" s="1"/>
  <c r="BO524" i="1"/>
  <c r="E5210" i="14" s="1"/>
  <c r="BO525" i="1"/>
  <c r="E5211" i="14" s="1"/>
  <c r="BO526" i="1"/>
  <c r="E5212" i="14" s="1"/>
  <c r="BO527" i="1"/>
  <c r="E5213" i="14" s="1"/>
  <c r="BO528" i="1"/>
  <c r="E5214" i="14" s="1"/>
  <c r="K5214" i="14" s="1"/>
  <c r="BO529" i="1"/>
  <c r="E5215" i="14" s="1"/>
  <c r="BO530" i="1"/>
  <c r="E5216" i="14" s="1"/>
  <c r="BO531" i="1"/>
  <c r="E5217" i="14" s="1"/>
  <c r="BO532" i="1"/>
  <c r="E5218" i="14" s="1"/>
  <c r="BO533" i="1"/>
  <c r="E5219" i="14" s="1"/>
  <c r="BO534" i="1"/>
  <c r="E5220" i="14" s="1"/>
  <c r="BO535" i="1"/>
  <c r="E5221" i="14" s="1"/>
  <c r="BO536" i="1"/>
  <c r="E5222" i="14" s="1"/>
  <c r="K5222" i="14" s="1"/>
  <c r="BO537" i="1"/>
  <c r="E5223" i="14" s="1"/>
  <c r="BO538" i="1"/>
  <c r="E5224" i="14" s="1"/>
  <c r="BO539" i="1"/>
  <c r="E5225" i="14" s="1"/>
  <c r="BO540" i="1"/>
  <c r="E5226" i="14" s="1"/>
  <c r="BO541" i="1"/>
  <c r="E5227" i="14" s="1"/>
  <c r="BO542" i="1"/>
  <c r="E5228" i="14" s="1"/>
  <c r="BO543" i="1"/>
  <c r="E5229" i="14" s="1"/>
  <c r="BO544" i="1"/>
  <c r="E5230" i="14" s="1"/>
  <c r="K5230" i="14" s="1"/>
  <c r="BO545" i="1"/>
  <c r="E5231" i="14" s="1"/>
  <c r="BO546" i="1"/>
  <c r="E5232" i="14" s="1"/>
  <c r="BO547" i="1"/>
  <c r="E5233" i="14" s="1"/>
  <c r="BO548" i="1"/>
  <c r="E5234" i="14" s="1"/>
  <c r="BO549" i="1"/>
  <c r="E5235" i="14" s="1"/>
  <c r="BO550" i="1"/>
  <c r="E5236" i="14" s="1"/>
  <c r="BO551" i="1"/>
  <c r="E5237" i="14" s="1"/>
  <c r="BO552" i="1"/>
  <c r="E5238" i="14" s="1"/>
  <c r="K5238" i="14" s="1"/>
  <c r="BO553" i="1"/>
  <c r="E5239" i="14" s="1"/>
  <c r="BO554" i="1"/>
  <c r="E5240" i="14" s="1"/>
  <c r="BO555" i="1"/>
  <c r="E5241" i="14" s="1"/>
  <c r="BO556" i="1"/>
  <c r="E5242" i="14" s="1"/>
  <c r="BO557" i="1"/>
  <c r="E5243" i="14" s="1"/>
  <c r="BO558" i="1"/>
  <c r="E5244" i="14" s="1"/>
  <c r="BO559" i="1"/>
  <c r="E5245" i="14" s="1"/>
  <c r="BO560" i="1"/>
  <c r="E5246" i="14" s="1"/>
  <c r="K5246" i="14" s="1"/>
  <c r="BO561" i="1"/>
  <c r="E5247" i="14" s="1"/>
  <c r="BO562" i="1"/>
  <c r="E5248" i="14" s="1"/>
  <c r="BO563" i="1"/>
  <c r="E5249" i="14" s="1"/>
  <c r="BO564" i="1"/>
  <c r="E5250" i="14" s="1"/>
  <c r="BO565" i="1"/>
  <c r="E5251" i="14" s="1"/>
  <c r="BO566" i="1"/>
  <c r="E5252" i="14" s="1"/>
  <c r="BO567" i="1"/>
  <c r="E5253" i="14" s="1"/>
  <c r="K5253" i="14" s="1"/>
  <c r="BO568" i="1"/>
  <c r="E5254" i="14" s="1"/>
  <c r="K5254" i="14" s="1"/>
  <c r="BO569" i="1"/>
  <c r="E5255" i="14" s="1"/>
  <c r="BO570" i="1"/>
  <c r="E5256" i="14" s="1"/>
  <c r="BO571" i="1"/>
  <c r="E5257" i="14" s="1"/>
  <c r="K5257" i="14" s="1"/>
  <c r="BO572" i="1"/>
  <c r="E5258" i="14" s="1"/>
  <c r="BO573" i="1"/>
  <c r="E5259" i="14" s="1"/>
  <c r="BO574" i="1"/>
  <c r="E5260" i="14" s="1"/>
  <c r="BO575" i="1"/>
  <c r="E5261" i="14" s="1"/>
  <c r="K5261" i="14" s="1"/>
  <c r="BO576" i="1"/>
  <c r="E5262" i="14" s="1"/>
  <c r="K5262" i="14" s="1"/>
  <c r="BO577" i="1"/>
  <c r="E5263" i="14" s="1"/>
  <c r="BO578" i="1"/>
  <c r="E5264" i="14" s="1"/>
  <c r="BO579" i="1"/>
  <c r="E5265" i="14" s="1"/>
  <c r="K5265" i="14" s="1"/>
  <c r="BO580" i="1"/>
  <c r="E5266" i="14" s="1"/>
  <c r="BO581" i="1"/>
  <c r="E5267" i="14" s="1"/>
  <c r="BO582" i="1"/>
  <c r="E5268" i="14" s="1"/>
  <c r="BO583" i="1"/>
  <c r="E5269" i="14" s="1"/>
  <c r="K5269" i="14" s="1"/>
  <c r="BO584" i="1"/>
  <c r="E5270" i="14" s="1"/>
  <c r="K5270" i="14" s="1"/>
  <c r="BO585" i="1"/>
  <c r="E5271" i="14" s="1"/>
  <c r="BO586" i="1"/>
  <c r="E5272" i="14" s="1"/>
  <c r="BO587" i="1"/>
  <c r="E5273" i="14" s="1"/>
  <c r="K5273" i="14" s="1"/>
  <c r="BO588" i="1"/>
  <c r="E5274" i="14" s="1"/>
  <c r="BO589" i="1"/>
  <c r="E5275" i="14" s="1"/>
  <c r="BO590" i="1"/>
  <c r="E5276" i="14" s="1"/>
  <c r="BO591" i="1"/>
  <c r="E5277" i="14" s="1"/>
  <c r="K5277" i="14" s="1"/>
  <c r="BO592" i="1"/>
  <c r="E5278" i="14" s="1"/>
  <c r="K5278" i="14" s="1"/>
  <c r="BO593" i="1"/>
  <c r="E5279" i="14" s="1"/>
  <c r="BO594" i="1"/>
  <c r="E5280" i="14" s="1"/>
  <c r="BO595" i="1"/>
  <c r="E5281" i="14" s="1"/>
  <c r="K5281" i="14" s="1"/>
  <c r="BO596" i="1"/>
  <c r="E5282" i="14" s="1"/>
  <c r="BO597" i="1"/>
  <c r="E5283" i="14" s="1"/>
  <c r="BO598" i="1"/>
  <c r="E5284" i="14" s="1"/>
  <c r="BO599" i="1"/>
  <c r="E5285" i="14" s="1"/>
  <c r="K5285" i="14" s="1"/>
  <c r="BO600" i="1"/>
  <c r="E5286" i="14" s="1"/>
  <c r="K5286" i="14" s="1"/>
  <c r="BO601" i="1"/>
  <c r="E5287" i="14" s="1"/>
  <c r="BO602" i="1"/>
  <c r="E5288" i="14" s="1"/>
  <c r="BO603" i="1"/>
  <c r="E5289" i="14" s="1"/>
  <c r="K5289" i="14" s="1"/>
  <c r="BO604" i="1"/>
  <c r="E5290" i="14" s="1"/>
  <c r="BO605" i="1"/>
  <c r="E5291" i="14" s="1"/>
  <c r="BO606" i="1"/>
  <c r="E5292" i="14" s="1"/>
  <c r="BO607" i="1"/>
  <c r="E5293" i="14" s="1"/>
  <c r="K5293" i="14" s="1"/>
  <c r="BO608" i="1"/>
  <c r="E5294" i="14" s="1"/>
  <c r="K5294" i="14" s="1"/>
  <c r="BO609" i="1"/>
  <c r="E5295" i="14" s="1"/>
  <c r="BO610" i="1"/>
  <c r="E5296" i="14" s="1"/>
  <c r="BO611" i="1"/>
  <c r="E5297" i="14" s="1"/>
  <c r="K5297" i="14" s="1"/>
  <c r="BO612" i="1"/>
  <c r="E5298" i="14" s="1"/>
  <c r="K5298" i="14" l="1"/>
  <c r="K5290" i="14"/>
  <c r="K5282" i="14"/>
  <c r="K5274" i="14"/>
  <c r="K5266" i="14"/>
  <c r="K5258" i="14"/>
  <c r="K5250" i="14"/>
  <c r="K5242" i="14"/>
  <c r="K5234" i="14"/>
  <c r="K5226" i="14"/>
  <c r="K5218" i="14"/>
  <c r="K5210" i="14"/>
  <c r="K5202" i="14"/>
  <c r="K5194" i="14"/>
  <c r="K5186" i="14"/>
  <c r="K5178" i="14"/>
  <c r="K5169" i="14"/>
  <c r="K5161" i="14"/>
  <c r="K5249" i="14"/>
  <c r="K5245" i="14"/>
  <c r="K5241" i="14"/>
  <c r="K5237" i="14"/>
  <c r="K5233" i="14"/>
  <c r="K5229" i="14"/>
  <c r="K5225" i="14"/>
  <c r="K5221" i="14"/>
  <c r="K5217" i="14"/>
  <c r="K5213" i="14"/>
  <c r="K5209" i="14"/>
  <c r="K5205" i="14"/>
  <c r="K5201" i="14"/>
  <c r="K5197" i="14"/>
  <c r="K5193" i="14"/>
  <c r="K5189" i="14"/>
  <c r="K5185" i="14"/>
  <c r="K5181" i="14"/>
  <c r="K5177" i="14"/>
  <c r="K5173" i="14"/>
  <c r="K5168" i="14"/>
  <c r="K5164" i="14"/>
  <c r="K5160" i="14"/>
  <c r="K5296" i="14"/>
  <c r="K5288" i="14"/>
  <c r="K5280" i="14"/>
  <c r="K5272" i="14"/>
  <c r="K5264" i="14"/>
  <c r="K5256" i="14"/>
  <c r="K5248" i="14"/>
  <c r="K5240" i="14"/>
  <c r="K5232" i="14"/>
  <c r="K5220" i="14"/>
  <c r="K5212" i="14"/>
  <c r="K5204" i="14"/>
  <c r="K5192" i="14"/>
  <c r="K5180" i="14"/>
  <c r="K5159" i="14"/>
  <c r="K5292" i="14"/>
  <c r="K5284" i="14"/>
  <c r="K5276" i="14"/>
  <c r="K5268" i="14"/>
  <c r="K5260" i="14"/>
  <c r="K5252" i="14"/>
  <c r="K5244" i="14"/>
  <c r="K5236" i="14"/>
  <c r="K5228" i="14"/>
  <c r="K5224" i="14"/>
  <c r="K5216" i="14"/>
  <c r="K5208" i="14"/>
  <c r="K5200" i="14"/>
  <c r="K5196" i="14"/>
  <c r="K5188" i="14"/>
  <c r="K5184" i="14"/>
  <c r="K5176" i="14"/>
  <c r="K5172" i="14"/>
  <c r="K5167" i="14"/>
  <c r="K5163" i="14"/>
  <c r="K5295" i="14"/>
  <c r="K5291" i="14"/>
  <c r="K5287" i="14"/>
  <c r="K5283" i="14"/>
  <c r="K5279" i="14"/>
  <c r="K5275" i="14"/>
  <c r="K5271" i="14"/>
  <c r="K5267" i="14"/>
  <c r="K5263" i="14"/>
  <c r="K5259" i="14"/>
  <c r="K5255" i="14"/>
  <c r="K5251" i="14"/>
  <c r="K5247" i="14"/>
  <c r="K5243" i="14"/>
  <c r="K5239" i="14"/>
  <c r="K5235" i="14"/>
  <c r="K5231" i="14"/>
  <c r="K5227" i="14"/>
  <c r="K5223" i="14"/>
  <c r="K5219" i="14"/>
  <c r="K5215" i="14"/>
  <c r="K5211" i="14"/>
  <c r="K5207" i="14"/>
  <c r="K5203" i="14"/>
  <c r="K5199" i="14"/>
  <c r="K5195" i="14"/>
  <c r="K5191" i="14"/>
  <c r="K5187" i="14"/>
  <c r="K5183" i="14"/>
  <c r="K5179" i="14"/>
  <c r="K5175" i="14"/>
  <c r="K5171" i="14"/>
  <c r="K5166" i="14"/>
  <c r="K5162" i="14"/>
  <c r="K5389" i="14"/>
  <c r="K5385" i="14"/>
  <c r="K5381" i="14"/>
  <c r="K5377" i="14"/>
  <c r="K5373" i="14"/>
  <c r="K5369" i="14"/>
  <c r="K5365" i="14"/>
  <c r="K5361" i="14"/>
  <c r="K5357" i="14"/>
  <c r="K5352" i="14"/>
  <c r="K5348" i="14"/>
  <c r="K5344" i="14"/>
  <c r="K5340" i="14"/>
  <c r="K5336" i="14"/>
  <c r="K5332" i="14"/>
  <c r="K5328" i="14"/>
  <c r="K5324" i="14"/>
  <c r="K5320" i="14"/>
  <c r="K5316" i="14"/>
  <c r="K5312" i="14"/>
  <c r="K5308" i="14"/>
  <c r="K5304" i="14"/>
  <c r="K5300" i="14"/>
  <c r="K5170" i="14"/>
  <c r="K5388" i="14"/>
  <c r="K5384" i="14"/>
  <c r="K5380" i="14"/>
  <c r="K5376" i="14"/>
  <c r="K5372" i="14"/>
  <c r="K5368" i="14"/>
  <c r="K5364" i="14"/>
  <c r="K5360" i="14"/>
  <c r="K5355" i="14"/>
  <c r="K5351" i="14"/>
  <c r="K5347" i="14"/>
  <c r="K5343" i="14"/>
  <c r="K5339" i="14"/>
  <c r="K5335" i="14"/>
  <c r="K5331" i="14"/>
  <c r="K5327" i="14"/>
  <c r="K5323" i="14"/>
  <c r="K5319" i="14"/>
  <c r="K5315" i="14"/>
  <c r="K5311" i="14"/>
  <c r="K5307" i="14"/>
  <c r="K5303" i="14"/>
  <c r="K5299" i="14"/>
  <c r="K5387" i="14"/>
  <c r="K5383" i="14"/>
  <c r="K5379" i="14"/>
  <c r="K5375" i="14"/>
  <c r="K5371" i="14"/>
  <c r="K5367" i="14"/>
  <c r="K5363" i="14"/>
  <c r="K5359" i="14"/>
  <c r="K5354" i="14"/>
  <c r="K5350" i="14"/>
  <c r="K5346" i="14"/>
  <c r="K5342" i="14"/>
  <c r="K5338" i="14"/>
  <c r="K5334" i="14"/>
  <c r="K5330" i="14"/>
  <c r="K5326" i="14"/>
  <c r="K5322" i="14"/>
  <c r="K5318" i="14"/>
  <c r="K5314" i="14"/>
  <c r="K5310" i="14"/>
  <c r="K5306" i="14"/>
  <c r="K5302" i="14"/>
  <c r="K5356" i="14"/>
  <c r="K5390" i="14"/>
  <c r="K5386" i="14"/>
  <c r="K5382" i="14"/>
  <c r="K5378" i="14"/>
  <c r="K5374" i="14"/>
  <c r="K5370" i="14"/>
  <c r="K5366" i="14"/>
  <c r="K5362" i="14"/>
  <c r="K5358" i="14"/>
  <c r="K5353" i="14"/>
  <c r="K5349" i="14"/>
  <c r="K5345" i="14"/>
  <c r="K5341" i="14"/>
  <c r="K5337" i="14"/>
  <c r="K5333" i="14"/>
  <c r="K5329" i="14"/>
  <c r="K5325" i="14"/>
  <c r="K5321" i="14"/>
  <c r="K5317" i="14"/>
  <c r="K5313" i="14"/>
  <c r="K5309" i="14"/>
  <c r="K5305" i="14"/>
  <c r="K5301" i="14"/>
  <c r="BS730" i="1"/>
  <c r="BS714" i="1"/>
  <c r="BS698" i="1"/>
  <c r="BS682" i="1"/>
  <c r="BS666" i="1"/>
  <c r="BS650" i="1"/>
  <c r="BS634" i="1"/>
  <c r="BS618" i="1"/>
  <c r="P170" i="13"/>
  <c r="T208" i="13" s="1"/>
  <c r="BS586" i="1"/>
  <c r="BS722" i="1"/>
  <c r="BS690" i="1"/>
  <c r="BS674" i="1"/>
  <c r="BS658" i="1"/>
  <c r="BS642" i="1"/>
  <c r="BS626" i="1"/>
  <c r="BS610" i="1"/>
  <c r="BS594" i="1"/>
  <c r="BS578" i="1"/>
  <c r="BS562" i="1"/>
  <c r="BS606" i="1"/>
  <c r="BS590" i="1"/>
  <c r="BS574" i="1"/>
  <c r="BS602" i="1"/>
  <c r="BS570" i="1"/>
  <c r="BS554" i="1"/>
  <c r="BS598" i="1"/>
  <c r="BS582" i="1"/>
  <c r="BS566" i="1"/>
  <c r="BS630" i="1"/>
  <c r="BS735" i="1"/>
  <c r="BS719" i="1"/>
  <c r="BS703" i="1"/>
  <c r="BS687" i="1"/>
  <c r="BS671" i="1"/>
  <c r="BS655" i="1"/>
  <c r="BS639" i="1"/>
  <c r="BS623" i="1"/>
  <c r="BS607" i="1"/>
  <c r="BS591" i="1"/>
  <c r="BS575" i="1"/>
  <c r="BS559" i="1"/>
  <c r="BS734" i="1"/>
  <c r="BS718" i="1"/>
  <c r="BS702" i="1"/>
  <c r="BS686" i="1"/>
  <c r="BS654" i="1"/>
  <c r="BS558" i="1"/>
  <c r="BS670" i="1"/>
  <c r="BS733" i="1"/>
  <c r="BS717" i="1"/>
  <c r="BS701" i="1"/>
  <c r="BS685" i="1"/>
  <c r="BS669" i="1"/>
  <c r="BS653" i="1"/>
  <c r="BS637" i="1"/>
  <c r="BS621" i="1"/>
  <c r="BS605" i="1"/>
  <c r="BS589" i="1"/>
  <c r="BS573" i="1"/>
  <c r="BS557" i="1"/>
  <c r="BS732" i="1"/>
  <c r="BS716" i="1"/>
  <c r="BS700" i="1"/>
  <c r="BS684" i="1"/>
  <c r="BS668" i="1"/>
  <c r="BS652" i="1"/>
  <c r="BS636" i="1"/>
  <c r="BS620" i="1"/>
  <c r="BS604" i="1"/>
  <c r="BS588" i="1"/>
  <c r="BS572" i="1"/>
  <c r="BS556" i="1"/>
  <c r="BI47" i="12" s="1"/>
  <c r="BS731" i="1"/>
  <c r="BS715" i="1"/>
  <c r="BS699" i="1"/>
  <c r="BS683" i="1"/>
  <c r="BS667" i="1"/>
  <c r="BS651" i="1"/>
  <c r="BS635" i="1"/>
  <c r="BS619" i="1"/>
  <c r="BI50" i="12" s="1"/>
  <c r="BS603" i="1"/>
  <c r="BS587" i="1"/>
  <c r="BS571" i="1"/>
  <c r="BS555" i="1"/>
  <c r="BI46" i="12" s="1"/>
  <c r="BS638" i="1"/>
  <c r="BS622" i="1"/>
  <c r="BS729" i="1"/>
  <c r="BS713" i="1"/>
  <c r="BS697" i="1"/>
  <c r="BS681" i="1"/>
  <c r="BS665" i="1"/>
  <c r="BS649" i="1"/>
  <c r="BS633" i="1"/>
  <c r="BS617" i="1"/>
  <c r="BS601" i="1"/>
  <c r="BS585" i="1"/>
  <c r="BS569" i="1"/>
  <c r="BS553" i="1"/>
  <c r="BS728" i="1"/>
  <c r="BS712" i="1"/>
  <c r="BS696" i="1"/>
  <c r="BS680" i="1"/>
  <c r="BS664" i="1"/>
  <c r="BS648" i="1"/>
  <c r="BS632" i="1"/>
  <c r="BS616" i="1"/>
  <c r="BS600" i="1"/>
  <c r="BS584" i="1"/>
  <c r="BS568" i="1"/>
  <c r="BS552" i="1"/>
  <c r="BS727" i="1"/>
  <c r="BS711" i="1"/>
  <c r="BS695" i="1"/>
  <c r="BS679" i="1"/>
  <c r="BS663" i="1"/>
  <c r="BS647" i="1"/>
  <c r="BS631" i="1"/>
  <c r="BS615" i="1"/>
  <c r="BS599" i="1"/>
  <c r="BS583" i="1"/>
  <c r="BS567" i="1"/>
  <c r="BS551" i="1"/>
  <c r="BS614" i="1"/>
  <c r="BS550" i="1"/>
  <c r="BS662" i="1"/>
  <c r="BS725" i="1"/>
  <c r="BS693" i="1"/>
  <c r="BS677" i="1"/>
  <c r="BS661" i="1"/>
  <c r="BS645" i="1"/>
  <c r="BS629" i="1"/>
  <c r="BS613" i="1"/>
  <c r="BS597" i="1"/>
  <c r="BS581" i="1"/>
  <c r="BS565" i="1"/>
  <c r="BS549" i="1"/>
  <c r="BS678" i="1"/>
  <c r="BS724" i="1"/>
  <c r="BS692" i="1"/>
  <c r="BS676" i="1"/>
  <c r="BS660" i="1"/>
  <c r="BS644" i="1"/>
  <c r="BS628" i="1"/>
  <c r="BS612" i="1"/>
  <c r="BS596" i="1"/>
  <c r="BS580" i="1"/>
  <c r="BS564" i="1"/>
  <c r="BS548" i="1"/>
  <c r="BS710" i="1"/>
  <c r="BS723" i="1"/>
  <c r="BS691" i="1"/>
  <c r="BS675" i="1"/>
  <c r="BS659" i="1"/>
  <c r="BS643" i="1"/>
  <c r="BS627" i="1"/>
  <c r="BS611" i="1"/>
  <c r="BS595" i="1"/>
  <c r="BS579" i="1"/>
  <c r="BS563" i="1"/>
  <c r="BS547" i="1"/>
  <c r="BS646" i="1"/>
  <c r="BS726" i="1"/>
  <c r="BS721" i="1"/>
  <c r="BS689" i="1"/>
  <c r="BS673" i="1"/>
  <c r="BS657" i="1"/>
  <c r="BS641" i="1"/>
  <c r="BS625" i="1"/>
  <c r="BS609" i="1"/>
  <c r="BS593" i="1"/>
  <c r="BS577" i="1"/>
  <c r="BS561" i="1"/>
  <c r="BS545" i="1"/>
  <c r="BS546" i="1"/>
  <c r="BS694" i="1"/>
  <c r="BS720" i="1"/>
  <c r="BS704" i="1"/>
  <c r="BS688" i="1"/>
  <c r="BS672" i="1"/>
  <c r="BS656" i="1"/>
  <c r="BS640" i="1"/>
  <c r="BS624" i="1"/>
  <c r="BS608" i="1"/>
  <c r="BS592" i="1"/>
  <c r="BS576" i="1"/>
  <c r="BS560" i="1"/>
  <c r="BS544" i="1"/>
  <c r="BS543" i="1"/>
  <c r="BS531" i="1"/>
  <c r="BS530" i="1"/>
  <c r="BS529" i="1"/>
  <c r="S170" i="13"/>
  <c r="BS542" i="1"/>
  <c r="BS541" i="1"/>
  <c r="BS540" i="1"/>
  <c r="BS539" i="1"/>
  <c r="BS538" i="1"/>
  <c r="BS535" i="1"/>
  <c r="BS537" i="1"/>
  <c r="BS536" i="1"/>
  <c r="BS534" i="1"/>
  <c r="BS533" i="1"/>
  <c r="BS532" i="1"/>
  <c r="BS528" i="1"/>
  <c r="BS527" i="1"/>
  <c r="BS526" i="1"/>
  <c r="BS525" i="1"/>
  <c r="BS524" i="1"/>
  <c r="BS523" i="1"/>
  <c r="BS522" i="1"/>
  <c r="BS514" i="1"/>
  <c r="BS506" i="1"/>
  <c r="BS498" i="1"/>
  <c r="BS521" i="1"/>
  <c r="BS513" i="1"/>
  <c r="BS505" i="1"/>
  <c r="BS497" i="1"/>
  <c r="BS520" i="1"/>
  <c r="BS512" i="1"/>
  <c r="BS504" i="1"/>
  <c r="BS496" i="1"/>
  <c r="BS519" i="1"/>
  <c r="BS511" i="1"/>
  <c r="BS503" i="1"/>
  <c r="BS495" i="1"/>
  <c r="BS518" i="1"/>
  <c r="BS510" i="1"/>
  <c r="BS502" i="1"/>
  <c r="BS494" i="1"/>
  <c r="BS517" i="1"/>
  <c r="BS509" i="1"/>
  <c r="BS501" i="1"/>
  <c r="BS493" i="1"/>
  <c r="BS516" i="1"/>
  <c r="BS508" i="1"/>
  <c r="BS500" i="1"/>
  <c r="BS492" i="1"/>
  <c r="BS515" i="1"/>
  <c r="BS507" i="1"/>
  <c r="BS499" i="1"/>
  <c r="BS491" i="1"/>
  <c r="BS490" i="1"/>
  <c r="BS489" i="1"/>
  <c r="BS488" i="1"/>
  <c r="BS487" i="1"/>
  <c r="BS486" i="1"/>
  <c r="BS485" i="1"/>
  <c r="BS484" i="1"/>
  <c r="BS483" i="1"/>
  <c r="BS482" i="1"/>
  <c r="BS481" i="1"/>
  <c r="BS480" i="1"/>
  <c r="BS479" i="1"/>
  <c r="BS478" i="1"/>
  <c r="BS477" i="1"/>
  <c r="BS476" i="1"/>
  <c r="BS475" i="1"/>
  <c r="BS474" i="1"/>
  <c r="BS473" i="1"/>
  <c r="AD472" i="1"/>
  <c r="H5158" i="14" s="1"/>
  <c r="BQ472" i="1"/>
  <c r="I5158" i="14" s="1"/>
  <c r="BK472" i="1"/>
  <c r="G5158" i="14" s="1"/>
  <c r="BO472" i="1"/>
  <c r="E5158" i="14" s="1"/>
  <c r="AC472" i="1"/>
  <c r="F5158" i="14" s="1"/>
  <c r="F253" i="13" l="1"/>
  <c r="T182" i="13"/>
  <c r="K5158" i="14"/>
  <c r="BS472" i="1"/>
  <c r="BO471" i="1"/>
  <c r="E5157" i="14" s="1"/>
  <c r="BO470" i="1"/>
  <c r="E5156" i="14" s="1"/>
  <c r="BO469" i="1"/>
  <c r="E5155" i="14" s="1"/>
  <c r="AC471" i="1" l="1"/>
  <c r="F5157" i="14" s="1"/>
  <c r="AC470" i="1"/>
  <c r="F5156" i="14" s="1"/>
  <c r="AC469" i="1"/>
  <c r="F5155" i="14" s="1"/>
  <c r="BK471" i="1"/>
  <c r="G5157" i="14" s="1"/>
  <c r="BK470" i="1"/>
  <c r="G5156" i="14" s="1"/>
  <c r="BK469" i="1"/>
  <c r="G5155" i="14" s="1"/>
  <c r="AD471" i="1"/>
  <c r="H5157" i="14" s="1"/>
  <c r="AD470" i="1"/>
  <c r="H5156" i="14" s="1"/>
  <c r="AD469" i="1"/>
  <c r="H5155" i="14" s="1"/>
  <c r="BQ471" i="1"/>
  <c r="I5157" i="14" s="1"/>
  <c r="BQ470" i="1"/>
  <c r="I5156" i="14" s="1"/>
  <c r="BQ469" i="1"/>
  <c r="I5155" i="14" s="1"/>
  <c r="K5156" i="14" l="1"/>
  <c r="K5157" i="14"/>
  <c r="K5155" i="14"/>
  <c r="BS469" i="1"/>
  <c r="BS470" i="1"/>
  <c r="BS471" i="1"/>
  <c r="BO468" i="1"/>
  <c r="E5154" i="14" s="1"/>
  <c r="AC468" i="1"/>
  <c r="F5154" i="14" s="1"/>
  <c r="BK468" i="1"/>
  <c r="G5154" i="14" s="1"/>
  <c r="AD468" i="1"/>
  <c r="H5154" i="14" s="1"/>
  <c r="BQ468" i="1"/>
  <c r="I5154" i="14" s="1"/>
  <c r="K5154" i="14" l="1"/>
  <c r="BS468" i="1"/>
  <c r="BO467" i="1"/>
  <c r="E5153" i="14" s="1"/>
  <c r="AC467" i="1"/>
  <c r="F5153" i="14" s="1"/>
  <c r="BK467" i="1"/>
  <c r="G5153" i="14" s="1"/>
  <c r="AD467" i="1"/>
  <c r="H5153" i="14" s="1"/>
  <c r="BQ467" i="1"/>
  <c r="I5153" i="14" s="1"/>
  <c r="K5153" i="14" l="1"/>
  <c r="BS467" i="1"/>
  <c r="AD466" i="1"/>
  <c r="H5152" i="14" s="1"/>
  <c r="BQ466" i="1"/>
  <c r="I5152" i="14" s="1"/>
  <c r="BK466" i="1"/>
  <c r="G5152" i="14" s="1"/>
  <c r="BO466" i="1"/>
  <c r="E5152" i="14" s="1"/>
  <c r="AC466" i="1"/>
  <c r="F5152" i="14" s="1"/>
  <c r="K5152" i="14" l="1"/>
  <c r="BS466" i="1"/>
  <c r="BQ465" i="1"/>
  <c r="I5151" i="14" s="1"/>
  <c r="BK465" i="1"/>
  <c r="G5151" i="14" s="1"/>
  <c r="AC465" i="1"/>
  <c r="F5151" i="14" s="1"/>
  <c r="AD465" i="1"/>
  <c r="H5151" i="14" s="1"/>
  <c r="BO465" i="1"/>
  <c r="E5151" i="14" s="1"/>
  <c r="K5151" i="14" l="1"/>
  <c r="BS465" i="1"/>
  <c r="BQ464" i="1" l="1"/>
  <c r="I5150" i="14" s="1"/>
  <c r="AD464" i="1"/>
  <c r="H5150" i="14" s="1"/>
  <c r="BK464" i="1"/>
  <c r="G5150" i="14" s="1"/>
  <c r="BO464" i="1"/>
  <c r="E5150" i="14" s="1"/>
  <c r="AC464" i="1"/>
  <c r="F5150" i="14" s="1"/>
  <c r="K5150" i="14" l="1"/>
  <c r="BS464" i="1"/>
  <c r="BI31" i="12" s="1"/>
  <c r="AD463" i="1"/>
  <c r="H5149" i="14" s="1"/>
  <c r="AC463" i="1"/>
  <c r="F5149" i="14" s="1"/>
  <c r="BQ463" i="1"/>
  <c r="I5149" i="14" s="1"/>
  <c r="BO463" i="1"/>
  <c r="E5149" i="14" s="1"/>
  <c r="BK463" i="1"/>
  <c r="G5149" i="14" s="1"/>
  <c r="AD462" i="1"/>
  <c r="H5148" i="14" s="1"/>
  <c r="AC462" i="1"/>
  <c r="F5148" i="14" s="1"/>
  <c r="BQ462" i="1"/>
  <c r="I5148" i="14" s="1"/>
  <c r="BO462" i="1"/>
  <c r="E5148" i="14" s="1"/>
  <c r="BK462" i="1"/>
  <c r="G5148" i="14" s="1"/>
  <c r="K5148" i="14" l="1"/>
  <c r="K5149" i="14"/>
  <c r="BS463" i="1"/>
  <c r="BS462" i="1"/>
  <c r="BI25" i="12" s="1"/>
  <c r="BO461" i="1" l="1"/>
  <c r="E5147" i="14" s="1"/>
  <c r="AC461" i="1"/>
  <c r="F5147" i="14" s="1"/>
  <c r="BK461" i="1"/>
  <c r="G5147" i="14" s="1"/>
  <c r="AD461" i="1"/>
  <c r="H5147" i="14" s="1"/>
  <c r="BQ461" i="1"/>
  <c r="I5147" i="14" s="1"/>
  <c r="K5147" i="14" l="1"/>
  <c r="BS461" i="1"/>
  <c r="EE153" i="13"/>
  <c r="W169" i="13"/>
  <c r="V169" i="13"/>
  <c r="N169" i="13"/>
  <c r="I169" i="13"/>
  <c r="EE179" i="13"/>
  <c r="O169" i="13" s="1"/>
  <c r="EE177" i="13"/>
  <c r="J169" i="13" s="1"/>
  <c r="EE169" i="13"/>
  <c r="H169" i="13" s="1"/>
  <c r="EE171" i="13"/>
  <c r="M169" i="13" s="1"/>
  <c r="EE163" i="13"/>
  <c r="L169" i="13" s="1"/>
  <c r="EE161" i="13"/>
  <c r="G169" i="13" s="1"/>
  <c r="EE155" i="13"/>
  <c r="K169" i="13" s="1"/>
  <c r="I192" i="13" l="1"/>
  <c r="G192" i="13"/>
  <c r="J192" i="13"/>
  <c r="EE189" i="13"/>
  <c r="EE200" i="13" s="1"/>
  <c r="H192" i="13"/>
  <c r="Q171" i="13"/>
  <c r="R171" i="13" s="1"/>
  <c r="X169" i="13"/>
  <c r="F169" i="13"/>
  <c r="F192" i="13" s="1"/>
  <c r="BK444" i="1"/>
  <c r="G5130" i="14" s="1"/>
  <c r="U43" i="10" l="1"/>
  <c r="G85" i="10"/>
  <c r="F20" i="10" s="1"/>
  <c r="P169" i="13"/>
  <c r="AD415" i="1"/>
  <c r="H5101" i="14" s="1"/>
  <c r="T181" i="13" l="1"/>
  <c r="T207" i="13"/>
  <c r="S169" i="13"/>
  <c r="E253" i="13"/>
  <c r="W168" i="13"/>
  <c r="N168" i="13"/>
  <c r="I168" i="13"/>
  <c r="DY179" i="13"/>
  <c r="O168" i="13" s="1"/>
  <c r="DY177" i="13"/>
  <c r="J168" i="13" s="1"/>
  <c r="DY171" i="13"/>
  <c r="M168" i="13" s="1"/>
  <c r="DY169" i="13"/>
  <c r="H168" i="13" s="1"/>
  <c r="DY163" i="13"/>
  <c r="L168" i="13" s="1"/>
  <c r="DY161" i="13"/>
  <c r="G168" i="13" s="1"/>
  <c r="G191" i="13" s="1"/>
  <c r="G203" i="13" s="1"/>
  <c r="DY155" i="13"/>
  <c r="K168" i="13" s="1"/>
  <c r="DY153" i="13"/>
  <c r="J191" i="13" l="1"/>
  <c r="J203" i="13" s="1"/>
  <c r="F168" i="13"/>
  <c r="F191" i="13" s="1"/>
  <c r="F203" i="13" s="1"/>
  <c r="DY188" i="13"/>
  <c r="DY201" i="13" s="1"/>
  <c r="H191" i="13"/>
  <c r="H203" i="13" s="1"/>
  <c r="I191" i="13"/>
  <c r="I203" i="13" s="1"/>
  <c r="V168" i="13"/>
  <c r="X168" i="13" s="1"/>
  <c r="P168" i="13" l="1"/>
  <c r="D253" i="13" l="1"/>
  <c r="T180" i="13"/>
  <c r="S168" i="13"/>
  <c r="BO387" i="1"/>
  <c r="E5073" i="14" s="1"/>
  <c r="BK387" i="1"/>
  <c r="G5073" i="14" s="1"/>
  <c r="AC387" i="1"/>
  <c r="F5073" i="14" s="1"/>
  <c r="AD387" i="1"/>
  <c r="H5073" i="14" s="1"/>
  <c r="BQ387" i="1"/>
  <c r="I5073" i="14" s="1"/>
  <c r="BO388" i="1"/>
  <c r="E5074" i="14" s="1"/>
  <c r="BK388" i="1"/>
  <c r="G5074" i="14" s="1"/>
  <c r="AC388" i="1"/>
  <c r="F5074" i="14" s="1"/>
  <c r="AD388" i="1"/>
  <c r="H5074" i="14" s="1"/>
  <c r="BQ388" i="1"/>
  <c r="I5074" i="14" s="1"/>
  <c r="BO389" i="1"/>
  <c r="E5075" i="14" s="1"/>
  <c r="BK389" i="1"/>
  <c r="G5075" i="14" s="1"/>
  <c r="AC389" i="1"/>
  <c r="F5075" i="14" s="1"/>
  <c r="AD389" i="1"/>
  <c r="H5075" i="14" s="1"/>
  <c r="BQ389" i="1"/>
  <c r="I5075" i="14" s="1"/>
  <c r="K5075" i="14" l="1"/>
  <c r="K5073" i="14"/>
  <c r="K5074" i="14"/>
  <c r="BS388" i="1"/>
  <c r="BI9" i="12" s="1"/>
  <c r="BS387" i="1"/>
  <c r="BS389" i="1"/>
  <c r="Q167" i="13" l="1"/>
  <c r="W167" i="13"/>
  <c r="V167" i="13"/>
  <c r="DR169" i="13"/>
  <c r="H167" i="13" s="1"/>
  <c r="DR161" i="13"/>
  <c r="G167" i="13" s="1"/>
  <c r="DR153" i="13"/>
  <c r="N167" i="13"/>
  <c r="I167" i="13"/>
  <c r="DR179" i="13"/>
  <c r="O167" i="13" s="1"/>
  <c r="DR177" i="13"/>
  <c r="J167" i="13" s="1"/>
  <c r="DR171" i="13"/>
  <c r="M167" i="13" s="1"/>
  <c r="DR163" i="13"/>
  <c r="L167" i="13" s="1"/>
  <c r="DR155" i="13"/>
  <c r="K167" i="13" s="1"/>
  <c r="DN150" i="13"/>
  <c r="DN152" i="13"/>
  <c r="DN158" i="13"/>
  <c r="DN160" i="13"/>
  <c r="DN166" i="13"/>
  <c r="DN168" i="13"/>
  <c r="DN174" i="13"/>
  <c r="DN176" i="13"/>
  <c r="DN185" i="13" l="1"/>
  <c r="DN200" i="13" s="1"/>
  <c r="F167" i="13"/>
  <c r="P167" i="13" s="1"/>
  <c r="DR188" i="13"/>
  <c r="DR200" i="13" s="1"/>
  <c r="X167" i="13"/>
  <c r="G18" i="5"/>
  <c r="G19" i="5" s="1"/>
  <c r="AJ19" i="3"/>
  <c r="AJ21" i="3" s="1"/>
  <c r="R20" i="3"/>
  <c r="R22" i="3" s="1"/>
  <c r="F191" i="3"/>
  <c r="F190" i="3"/>
  <c r="F189" i="3"/>
  <c r="O252" i="13" l="1"/>
  <c r="T179" i="13"/>
  <c r="X43" i="10"/>
  <c r="Q174" i="13"/>
  <c r="R174" i="13" s="1"/>
  <c r="R167" i="13"/>
  <c r="S167" i="13"/>
  <c r="BO373" i="1"/>
  <c r="E5059" i="14" s="1"/>
  <c r="BO371" i="1" l="1"/>
  <c r="E5057" i="14" s="1"/>
  <c r="BK371" i="1"/>
  <c r="G5057" i="14" s="1"/>
  <c r="AC371" i="1"/>
  <c r="F5057" i="14" s="1"/>
  <c r="AD371" i="1"/>
  <c r="H5057" i="14" s="1"/>
  <c r="BQ371" i="1"/>
  <c r="I5057" i="14" s="1"/>
  <c r="BO372" i="1"/>
  <c r="E5058" i="14" s="1"/>
  <c r="BK372" i="1"/>
  <c r="G5058" i="14" s="1"/>
  <c r="AC372" i="1"/>
  <c r="F5058" i="14" s="1"/>
  <c r="AD372" i="1"/>
  <c r="H5058" i="14" s="1"/>
  <c r="BQ372" i="1"/>
  <c r="I5058" i="14" s="1"/>
  <c r="BK373" i="1"/>
  <c r="G5059" i="14" s="1"/>
  <c r="AC373" i="1"/>
  <c r="F5059" i="14" s="1"/>
  <c r="AD373" i="1"/>
  <c r="H5059" i="14" s="1"/>
  <c r="BQ373" i="1"/>
  <c r="I5059" i="14" s="1"/>
  <c r="BO374" i="1"/>
  <c r="E5060" i="14" s="1"/>
  <c r="BK374" i="1"/>
  <c r="G5060" i="14" s="1"/>
  <c r="AC374" i="1"/>
  <c r="F5060" i="14" s="1"/>
  <c r="AD374" i="1"/>
  <c r="H5060" i="14" s="1"/>
  <c r="BQ374" i="1"/>
  <c r="I5060" i="14" s="1"/>
  <c r="BO375" i="1"/>
  <c r="E5061" i="14" s="1"/>
  <c r="BK375" i="1"/>
  <c r="G5061" i="14" s="1"/>
  <c r="AC375" i="1"/>
  <c r="F5061" i="14" s="1"/>
  <c r="AD375" i="1"/>
  <c r="H5061" i="14" s="1"/>
  <c r="BQ375" i="1"/>
  <c r="I5061" i="14" s="1"/>
  <c r="BO376" i="1"/>
  <c r="E5062" i="14" s="1"/>
  <c r="BK376" i="1"/>
  <c r="G5062" i="14" s="1"/>
  <c r="AC376" i="1"/>
  <c r="F5062" i="14" s="1"/>
  <c r="AD376" i="1"/>
  <c r="H5062" i="14" s="1"/>
  <c r="BQ376" i="1"/>
  <c r="I5062" i="14" s="1"/>
  <c r="BO377" i="1"/>
  <c r="E5063" i="14" s="1"/>
  <c r="BK377" i="1"/>
  <c r="G5063" i="14" s="1"/>
  <c r="AC377" i="1"/>
  <c r="F5063" i="14" s="1"/>
  <c r="AD377" i="1"/>
  <c r="H5063" i="14" s="1"/>
  <c r="BQ377" i="1"/>
  <c r="I5063" i="14" s="1"/>
  <c r="BO378" i="1"/>
  <c r="E5064" i="14" s="1"/>
  <c r="BK378" i="1"/>
  <c r="G5064" i="14" s="1"/>
  <c r="AC378" i="1"/>
  <c r="F5064" i="14" s="1"/>
  <c r="AD378" i="1"/>
  <c r="H5064" i="14" s="1"/>
  <c r="BQ378" i="1"/>
  <c r="I5064" i="14" s="1"/>
  <c r="BO379" i="1"/>
  <c r="E5065" i="14" s="1"/>
  <c r="BK379" i="1"/>
  <c r="G5065" i="14" s="1"/>
  <c r="AC379" i="1"/>
  <c r="F5065" i="14" s="1"/>
  <c r="AD379" i="1"/>
  <c r="H5065" i="14" s="1"/>
  <c r="BQ379" i="1"/>
  <c r="I5065" i="14" s="1"/>
  <c r="BO380" i="1"/>
  <c r="E5066" i="14" s="1"/>
  <c r="BK380" i="1"/>
  <c r="G5066" i="14" s="1"/>
  <c r="AC380" i="1"/>
  <c r="F5066" i="14" s="1"/>
  <c r="AD380" i="1"/>
  <c r="H5066" i="14" s="1"/>
  <c r="BQ380" i="1"/>
  <c r="I5066" i="14" s="1"/>
  <c r="BO381" i="1"/>
  <c r="E5067" i="14" s="1"/>
  <c r="BK381" i="1"/>
  <c r="G5067" i="14" s="1"/>
  <c r="AC381" i="1"/>
  <c r="F5067" i="14" s="1"/>
  <c r="AD381" i="1"/>
  <c r="H5067" i="14" s="1"/>
  <c r="BQ381" i="1"/>
  <c r="I5067" i="14" s="1"/>
  <c r="BO382" i="1"/>
  <c r="E5068" i="14" s="1"/>
  <c r="BK382" i="1"/>
  <c r="G5068" i="14" s="1"/>
  <c r="AC382" i="1"/>
  <c r="F5068" i="14" s="1"/>
  <c r="AD382" i="1"/>
  <c r="H5068" i="14" s="1"/>
  <c r="BQ382" i="1"/>
  <c r="I5068" i="14" s="1"/>
  <c r="BO383" i="1"/>
  <c r="E5069" i="14" s="1"/>
  <c r="BK383" i="1"/>
  <c r="G5069" i="14" s="1"/>
  <c r="AC383" i="1"/>
  <c r="F5069" i="14" s="1"/>
  <c r="AD383" i="1"/>
  <c r="H5069" i="14" s="1"/>
  <c r="BQ383" i="1"/>
  <c r="I5069" i="14" s="1"/>
  <c r="BO384" i="1"/>
  <c r="E5070" i="14" s="1"/>
  <c r="BK384" i="1"/>
  <c r="G5070" i="14" s="1"/>
  <c r="AC384" i="1"/>
  <c r="F5070" i="14" s="1"/>
  <c r="AD384" i="1"/>
  <c r="H5070" i="14" s="1"/>
  <c r="BQ384" i="1"/>
  <c r="I5070" i="14" s="1"/>
  <c r="BO385" i="1"/>
  <c r="E5071" i="14" s="1"/>
  <c r="BK385" i="1"/>
  <c r="G5071" i="14" s="1"/>
  <c r="AC385" i="1"/>
  <c r="F5071" i="14" s="1"/>
  <c r="AD385" i="1"/>
  <c r="H5071" i="14" s="1"/>
  <c r="BQ385" i="1"/>
  <c r="I5071" i="14" s="1"/>
  <c r="BO386" i="1"/>
  <c r="E5072" i="14" s="1"/>
  <c r="BK386" i="1"/>
  <c r="G5072" i="14" s="1"/>
  <c r="AC386" i="1"/>
  <c r="F5072" i="14" s="1"/>
  <c r="AD386" i="1"/>
  <c r="H5072" i="14" s="1"/>
  <c r="BQ386" i="1"/>
  <c r="I5072" i="14" s="1"/>
  <c r="BO390" i="1"/>
  <c r="E5076" i="14" s="1"/>
  <c r="BK390" i="1"/>
  <c r="G5076" i="14" s="1"/>
  <c r="AC390" i="1"/>
  <c r="F5076" i="14" s="1"/>
  <c r="AD390" i="1"/>
  <c r="H5076" i="14" s="1"/>
  <c r="BQ390" i="1"/>
  <c r="I5076" i="14" s="1"/>
  <c r="BO391" i="1"/>
  <c r="E5077" i="14" s="1"/>
  <c r="BK391" i="1"/>
  <c r="G5077" i="14" s="1"/>
  <c r="AC391" i="1"/>
  <c r="F5077" i="14" s="1"/>
  <c r="AD391" i="1"/>
  <c r="H5077" i="14" s="1"/>
  <c r="BQ391" i="1"/>
  <c r="I5077" i="14" s="1"/>
  <c r="BO392" i="1"/>
  <c r="E5078" i="14" s="1"/>
  <c r="BK392" i="1"/>
  <c r="G5078" i="14" s="1"/>
  <c r="AC392" i="1"/>
  <c r="F5078" i="14" s="1"/>
  <c r="AD392" i="1"/>
  <c r="H5078" i="14" s="1"/>
  <c r="BQ392" i="1"/>
  <c r="I5078" i="14" s="1"/>
  <c r="BO393" i="1"/>
  <c r="E5079" i="14" s="1"/>
  <c r="BK393" i="1"/>
  <c r="G5079" i="14" s="1"/>
  <c r="AC393" i="1"/>
  <c r="F5079" i="14" s="1"/>
  <c r="AD393" i="1"/>
  <c r="H5079" i="14" s="1"/>
  <c r="BQ393" i="1"/>
  <c r="I5079" i="14" s="1"/>
  <c r="BO394" i="1"/>
  <c r="E5080" i="14" s="1"/>
  <c r="BK394" i="1"/>
  <c r="G5080" i="14" s="1"/>
  <c r="AC394" i="1"/>
  <c r="F5080" i="14" s="1"/>
  <c r="AD394" i="1"/>
  <c r="H5080" i="14" s="1"/>
  <c r="BQ394" i="1"/>
  <c r="I5080" i="14" s="1"/>
  <c r="BO395" i="1"/>
  <c r="E5081" i="14" s="1"/>
  <c r="BK395" i="1"/>
  <c r="G5081" i="14" s="1"/>
  <c r="AC395" i="1"/>
  <c r="F5081" i="14" s="1"/>
  <c r="AD395" i="1"/>
  <c r="H5081" i="14" s="1"/>
  <c r="BQ395" i="1"/>
  <c r="I5081" i="14" s="1"/>
  <c r="BO396" i="1"/>
  <c r="E5082" i="14" s="1"/>
  <c r="BK396" i="1"/>
  <c r="G5082" i="14" s="1"/>
  <c r="AC396" i="1"/>
  <c r="F5082" i="14" s="1"/>
  <c r="AD396" i="1"/>
  <c r="H5082" i="14" s="1"/>
  <c r="BQ396" i="1"/>
  <c r="I5082" i="14" s="1"/>
  <c r="BO397" i="1"/>
  <c r="E5083" i="14" s="1"/>
  <c r="BK397" i="1"/>
  <c r="G5083" i="14" s="1"/>
  <c r="AC397" i="1"/>
  <c r="F5083" i="14" s="1"/>
  <c r="AD397" i="1"/>
  <c r="H5083" i="14" s="1"/>
  <c r="BQ397" i="1"/>
  <c r="I5083" i="14" s="1"/>
  <c r="BO398" i="1"/>
  <c r="E5084" i="14" s="1"/>
  <c r="BK398" i="1"/>
  <c r="G5084" i="14" s="1"/>
  <c r="AC398" i="1"/>
  <c r="F5084" i="14" s="1"/>
  <c r="AD398" i="1"/>
  <c r="H5084" i="14" s="1"/>
  <c r="BQ398" i="1"/>
  <c r="I5084" i="14" s="1"/>
  <c r="BO399" i="1"/>
  <c r="E5085" i="14" s="1"/>
  <c r="BK399" i="1"/>
  <c r="G5085" i="14" s="1"/>
  <c r="AC399" i="1"/>
  <c r="F5085" i="14" s="1"/>
  <c r="AD399" i="1"/>
  <c r="H5085" i="14" s="1"/>
  <c r="BQ399" i="1"/>
  <c r="I5085" i="14" s="1"/>
  <c r="BO400" i="1"/>
  <c r="E5086" i="14" s="1"/>
  <c r="BK400" i="1"/>
  <c r="G5086" i="14" s="1"/>
  <c r="AC400" i="1"/>
  <c r="F5086" i="14" s="1"/>
  <c r="AD400" i="1"/>
  <c r="H5086" i="14" s="1"/>
  <c r="BQ400" i="1"/>
  <c r="I5086" i="14" s="1"/>
  <c r="BO401" i="1"/>
  <c r="E5087" i="14" s="1"/>
  <c r="BK401" i="1"/>
  <c r="G5087" i="14" s="1"/>
  <c r="AC401" i="1"/>
  <c r="F5087" i="14" s="1"/>
  <c r="AD401" i="1"/>
  <c r="H5087" i="14" s="1"/>
  <c r="BQ401" i="1"/>
  <c r="I5087" i="14" s="1"/>
  <c r="BO402" i="1"/>
  <c r="E5088" i="14" s="1"/>
  <c r="BK402" i="1"/>
  <c r="G5088" i="14" s="1"/>
  <c r="AC402" i="1"/>
  <c r="F5088" i="14" s="1"/>
  <c r="AD402" i="1"/>
  <c r="H5088" i="14" s="1"/>
  <c r="BQ402" i="1"/>
  <c r="I5088" i="14" s="1"/>
  <c r="BO403" i="1"/>
  <c r="E5089" i="14" s="1"/>
  <c r="BK403" i="1"/>
  <c r="G5089" i="14" s="1"/>
  <c r="AC403" i="1"/>
  <c r="F5089" i="14" s="1"/>
  <c r="AD403" i="1"/>
  <c r="H5089" i="14" s="1"/>
  <c r="BQ403" i="1"/>
  <c r="I5089" i="14" s="1"/>
  <c r="BO404" i="1"/>
  <c r="E5090" i="14" s="1"/>
  <c r="BK404" i="1"/>
  <c r="G5090" i="14" s="1"/>
  <c r="AC404" i="1"/>
  <c r="F5090" i="14" s="1"/>
  <c r="AD404" i="1"/>
  <c r="H5090" i="14" s="1"/>
  <c r="BQ404" i="1"/>
  <c r="I5090" i="14" s="1"/>
  <c r="BO405" i="1"/>
  <c r="E5091" i="14" s="1"/>
  <c r="BK405" i="1"/>
  <c r="G5091" i="14" s="1"/>
  <c r="AC405" i="1"/>
  <c r="F5091" i="14" s="1"/>
  <c r="AD405" i="1"/>
  <c r="H5091" i="14" s="1"/>
  <c r="BQ405" i="1"/>
  <c r="I5091" i="14" s="1"/>
  <c r="BO406" i="1"/>
  <c r="E5092" i="14" s="1"/>
  <c r="BK406" i="1"/>
  <c r="G5092" i="14" s="1"/>
  <c r="AC406" i="1"/>
  <c r="F5092" i="14" s="1"/>
  <c r="AD406" i="1"/>
  <c r="H5092" i="14" s="1"/>
  <c r="BQ406" i="1"/>
  <c r="I5092" i="14" s="1"/>
  <c r="BO407" i="1"/>
  <c r="E5093" i="14" s="1"/>
  <c r="BK407" i="1"/>
  <c r="G5093" i="14" s="1"/>
  <c r="AC407" i="1"/>
  <c r="F5093" i="14" s="1"/>
  <c r="AD407" i="1"/>
  <c r="H5093" i="14" s="1"/>
  <c r="BQ407" i="1"/>
  <c r="I5093" i="14" s="1"/>
  <c r="BO408" i="1"/>
  <c r="E5094" i="14" s="1"/>
  <c r="BK408" i="1"/>
  <c r="G5094" i="14" s="1"/>
  <c r="AC408" i="1"/>
  <c r="F5094" i="14" s="1"/>
  <c r="AD408" i="1"/>
  <c r="H5094" i="14" s="1"/>
  <c r="BQ408" i="1"/>
  <c r="I5094" i="14" s="1"/>
  <c r="BO409" i="1"/>
  <c r="E5095" i="14" s="1"/>
  <c r="BK409" i="1"/>
  <c r="G5095" i="14" s="1"/>
  <c r="AC409" i="1"/>
  <c r="F5095" i="14" s="1"/>
  <c r="AD409" i="1"/>
  <c r="H5095" i="14" s="1"/>
  <c r="BQ409" i="1"/>
  <c r="I5095" i="14" s="1"/>
  <c r="BO410" i="1"/>
  <c r="E5096" i="14" s="1"/>
  <c r="BK410" i="1"/>
  <c r="G5096" i="14" s="1"/>
  <c r="AC410" i="1"/>
  <c r="F5096" i="14" s="1"/>
  <c r="AD410" i="1"/>
  <c r="H5096" i="14" s="1"/>
  <c r="BQ410" i="1"/>
  <c r="I5096" i="14" s="1"/>
  <c r="BO411" i="1"/>
  <c r="E5097" i="14" s="1"/>
  <c r="BK411" i="1"/>
  <c r="G5097" i="14" s="1"/>
  <c r="AC411" i="1"/>
  <c r="F5097" i="14" s="1"/>
  <c r="AD411" i="1"/>
  <c r="H5097" i="14" s="1"/>
  <c r="BQ411" i="1"/>
  <c r="I5097" i="14" s="1"/>
  <c r="BO412" i="1"/>
  <c r="E5098" i="14" s="1"/>
  <c r="BK412" i="1"/>
  <c r="G5098" i="14" s="1"/>
  <c r="AC412" i="1"/>
  <c r="F5098" i="14" s="1"/>
  <c r="AD412" i="1"/>
  <c r="H5098" i="14" s="1"/>
  <c r="BQ412" i="1"/>
  <c r="I5098" i="14" s="1"/>
  <c r="BO413" i="1"/>
  <c r="E5099" i="14" s="1"/>
  <c r="BK413" i="1"/>
  <c r="G5099" i="14" s="1"/>
  <c r="AC413" i="1"/>
  <c r="F5099" i="14" s="1"/>
  <c r="AD413" i="1"/>
  <c r="H5099" i="14" s="1"/>
  <c r="BQ413" i="1"/>
  <c r="I5099" i="14" s="1"/>
  <c r="BO414" i="1"/>
  <c r="E5100" i="14" s="1"/>
  <c r="BK414" i="1"/>
  <c r="G5100" i="14" s="1"/>
  <c r="AC414" i="1"/>
  <c r="F5100" i="14" s="1"/>
  <c r="AD414" i="1"/>
  <c r="H5100" i="14" s="1"/>
  <c r="BQ414" i="1"/>
  <c r="I5100" i="14" s="1"/>
  <c r="BO415" i="1"/>
  <c r="E5101" i="14" s="1"/>
  <c r="BK415" i="1"/>
  <c r="G5101" i="14" s="1"/>
  <c r="AC415" i="1"/>
  <c r="F5101" i="14" s="1"/>
  <c r="BQ415" i="1"/>
  <c r="I5101" i="14" s="1"/>
  <c r="BO416" i="1"/>
  <c r="E5102" i="14" s="1"/>
  <c r="BK416" i="1"/>
  <c r="G5102" i="14" s="1"/>
  <c r="AC416" i="1"/>
  <c r="F5102" i="14" s="1"/>
  <c r="AD416" i="1"/>
  <c r="H5102" i="14" s="1"/>
  <c r="BQ416" i="1"/>
  <c r="I5102" i="14" s="1"/>
  <c r="BO417" i="1"/>
  <c r="E5103" i="14" s="1"/>
  <c r="BK417" i="1"/>
  <c r="G5103" i="14" s="1"/>
  <c r="AC417" i="1"/>
  <c r="F5103" i="14" s="1"/>
  <c r="AD417" i="1"/>
  <c r="H5103" i="14" s="1"/>
  <c r="BQ417" i="1"/>
  <c r="I5103" i="14" s="1"/>
  <c r="BO418" i="1"/>
  <c r="E5104" i="14" s="1"/>
  <c r="BK418" i="1"/>
  <c r="G5104" i="14" s="1"/>
  <c r="AC418" i="1"/>
  <c r="F5104" i="14" s="1"/>
  <c r="AD418" i="1"/>
  <c r="H5104" i="14" s="1"/>
  <c r="BQ418" i="1"/>
  <c r="I5104" i="14" s="1"/>
  <c r="BO419" i="1"/>
  <c r="E5105" i="14" s="1"/>
  <c r="BK419" i="1"/>
  <c r="G5105" i="14" s="1"/>
  <c r="AC419" i="1"/>
  <c r="F5105" i="14" s="1"/>
  <c r="AD419" i="1"/>
  <c r="H5105" i="14" s="1"/>
  <c r="BQ419" i="1"/>
  <c r="I5105" i="14" s="1"/>
  <c r="BO420" i="1"/>
  <c r="E5106" i="14" s="1"/>
  <c r="BK420" i="1"/>
  <c r="G5106" i="14" s="1"/>
  <c r="AC420" i="1"/>
  <c r="F5106" i="14" s="1"/>
  <c r="AD420" i="1"/>
  <c r="H5106" i="14" s="1"/>
  <c r="BQ420" i="1"/>
  <c r="I5106" i="14" s="1"/>
  <c r="BO421" i="1"/>
  <c r="E5107" i="14" s="1"/>
  <c r="BK421" i="1"/>
  <c r="G5107" i="14" s="1"/>
  <c r="AC421" i="1"/>
  <c r="F5107" i="14" s="1"/>
  <c r="AD421" i="1"/>
  <c r="H5107" i="14" s="1"/>
  <c r="BQ421" i="1"/>
  <c r="I5107" i="14" s="1"/>
  <c r="BO422" i="1"/>
  <c r="E5108" i="14" s="1"/>
  <c r="BK422" i="1"/>
  <c r="G5108" i="14" s="1"/>
  <c r="AC422" i="1"/>
  <c r="F5108" i="14" s="1"/>
  <c r="AD422" i="1"/>
  <c r="H5108" i="14" s="1"/>
  <c r="BQ422" i="1"/>
  <c r="I5108" i="14" s="1"/>
  <c r="BO423" i="1"/>
  <c r="E5109" i="14" s="1"/>
  <c r="BK423" i="1"/>
  <c r="G5109" i="14" s="1"/>
  <c r="AC423" i="1"/>
  <c r="F5109" i="14" s="1"/>
  <c r="AD423" i="1"/>
  <c r="H5109" i="14" s="1"/>
  <c r="BQ423" i="1"/>
  <c r="I5109" i="14" s="1"/>
  <c r="BO424" i="1"/>
  <c r="E5110" i="14" s="1"/>
  <c r="BK424" i="1"/>
  <c r="G5110" i="14" s="1"/>
  <c r="AC424" i="1"/>
  <c r="F5110" i="14" s="1"/>
  <c r="AD424" i="1"/>
  <c r="H5110" i="14" s="1"/>
  <c r="BQ424" i="1"/>
  <c r="I5110" i="14" s="1"/>
  <c r="BO425" i="1"/>
  <c r="E5111" i="14" s="1"/>
  <c r="BK425" i="1"/>
  <c r="G5111" i="14" s="1"/>
  <c r="AC425" i="1"/>
  <c r="F5111" i="14" s="1"/>
  <c r="AD425" i="1"/>
  <c r="H5111" i="14" s="1"/>
  <c r="BQ425" i="1"/>
  <c r="I5111" i="14" s="1"/>
  <c r="BO426" i="1"/>
  <c r="E5112" i="14" s="1"/>
  <c r="BK426" i="1"/>
  <c r="G5112" i="14" s="1"/>
  <c r="AC426" i="1"/>
  <c r="F5112" i="14" s="1"/>
  <c r="AD426" i="1"/>
  <c r="H5112" i="14" s="1"/>
  <c r="BQ426" i="1"/>
  <c r="I5112" i="14" s="1"/>
  <c r="BO427" i="1"/>
  <c r="E5113" i="14" s="1"/>
  <c r="BK427" i="1"/>
  <c r="G5113" i="14" s="1"/>
  <c r="AC427" i="1"/>
  <c r="F5113" i="14" s="1"/>
  <c r="AD427" i="1"/>
  <c r="H5113" i="14" s="1"/>
  <c r="BQ427" i="1"/>
  <c r="I5113" i="14" s="1"/>
  <c r="BO428" i="1"/>
  <c r="E5114" i="14" s="1"/>
  <c r="BK428" i="1"/>
  <c r="G5114" i="14" s="1"/>
  <c r="AC428" i="1"/>
  <c r="F5114" i="14" s="1"/>
  <c r="AD428" i="1"/>
  <c r="H5114" i="14" s="1"/>
  <c r="BQ428" i="1"/>
  <c r="I5114" i="14" s="1"/>
  <c r="BO429" i="1"/>
  <c r="E5115" i="14" s="1"/>
  <c r="BK429" i="1"/>
  <c r="G5115" i="14" s="1"/>
  <c r="AC429" i="1"/>
  <c r="F5115" i="14" s="1"/>
  <c r="AD429" i="1"/>
  <c r="H5115" i="14" s="1"/>
  <c r="BQ429" i="1"/>
  <c r="I5115" i="14" s="1"/>
  <c r="BO430" i="1"/>
  <c r="E5116" i="14" s="1"/>
  <c r="BK430" i="1"/>
  <c r="G5116" i="14" s="1"/>
  <c r="AC430" i="1"/>
  <c r="F5116" i="14" s="1"/>
  <c r="AD430" i="1"/>
  <c r="H5116" i="14" s="1"/>
  <c r="BQ430" i="1"/>
  <c r="I5116" i="14" s="1"/>
  <c r="BO431" i="1"/>
  <c r="E5117" i="14" s="1"/>
  <c r="BK431" i="1"/>
  <c r="G5117" i="14" s="1"/>
  <c r="AC431" i="1"/>
  <c r="F5117" i="14" s="1"/>
  <c r="AD431" i="1"/>
  <c r="H5117" i="14" s="1"/>
  <c r="BQ431" i="1"/>
  <c r="I5117" i="14" s="1"/>
  <c r="BO432" i="1"/>
  <c r="E5118" i="14" s="1"/>
  <c r="BK432" i="1"/>
  <c r="G5118" i="14" s="1"/>
  <c r="AC432" i="1"/>
  <c r="F5118" i="14" s="1"/>
  <c r="AD432" i="1"/>
  <c r="H5118" i="14" s="1"/>
  <c r="BQ432" i="1"/>
  <c r="I5118" i="14" s="1"/>
  <c r="BO433" i="1"/>
  <c r="E5119" i="14" s="1"/>
  <c r="BK433" i="1"/>
  <c r="G5119" i="14" s="1"/>
  <c r="AC433" i="1"/>
  <c r="F5119" i="14" s="1"/>
  <c r="AD433" i="1"/>
  <c r="H5119" i="14" s="1"/>
  <c r="BQ433" i="1"/>
  <c r="I5119" i="14" s="1"/>
  <c r="BO434" i="1"/>
  <c r="E5120" i="14" s="1"/>
  <c r="BK434" i="1"/>
  <c r="G5120" i="14" s="1"/>
  <c r="AC434" i="1"/>
  <c r="F5120" i="14" s="1"/>
  <c r="AD434" i="1"/>
  <c r="H5120" i="14" s="1"/>
  <c r="BQ434" i="1"/>
  <c r="I5120" i="14" s="1"/>
  <c r="BO435" i="1"/>
  <c r="E5121" i="14" s="1"/>
  <c r="BK435" i="1"/>
  <c r="G5121" i="14" s="1"/>
  <c r="AC435" i="1"/>
  <c r="F5121" i="14" s="1"/>
  <c r="AD435" i="1"/>
  <c r="H5121" i="14" s="1"/>
  <c r="BQ435" i="1"/>
  <c r="I5121" i="14" s="1"/>
  <c r="BO436" i="1"/>
  <c r="E5122" i="14" s="1"/>
  <c r="BK436" i="1"/>
  <c r="G5122" i="14" s="1"/>
  <c r="AC436" i="1"/>
  <c r="F5122" i="14" s="1"/>
  <c r="AD436" i="1"/>
  <c r="H5122" i="14" s="1"/>
  <c r="BQ436" i="1"/>
  <c r="I5122" i="14" s="1"/>
  <c r="BO437" i="1"/>
  <c r="E5123" i="14" s="1"/>
  <c r="BK437" i="1"/>
  <c r="G5123" i="14" s="1"/>
  <c r="AC437" i="1"/>
  <c r="F5123" i="14" s="1"/>
  <c r="AD437" i="1"/>
  <c r="H5123" i="14" s="1"/>
  <c r="BQ437" i="1"/>
  <c r="I5123" i="14" s="1"/>
  <c r="BO438" i="1"/>
  <c r="E5124" i="14" s="1"/>
  <c r="BK438" i="1"/>
  <c r="G5124" i="14" s="1"/>
  <c r="AC438" i="1"/>
  <c r="F5124" i="14" s="1"/>
  <c r="AD438" i="1"/>
  <c r="H5124" i="14" s="1"/>
  <c r="BQ438" i="1"/>
  <c r="I5124" i="14" s="1"/>
  <c r="BO439" i="1"/>
  <c r="E5125" i="14" s="1"/>
  <c r="BK439" i="1"/>
  <c r="G5125" i="14" s="1"/>
  <c r="AC439" i="1"/>
  <c r="F5125" i="14" s="1"/>
  <c r="AD439" i="1"/>
  <c r="H5125" i="14" s="1"/>
  <c r="BQ439" i="1"/>
  <c r="I5125" i="14" s="1"/>
  <c r="BO440" i="1"/>
  <c r="E5126" i="14" s="1"/>
  <c r="BK440" i="1"/>
  <c r="G5126" i="14" s="1"/>
  <c r="AC440" i="1"/>
  <c r="F5126" i="14" s="1"/>
  <c r="AD440" i="1"/>
  <c r="H5126" i="14" s="1"/>
  <c r="BQ440" i="1"/>
  <c r="I5126" i="14" s="1"/>
  <c r="BO441" i="1"/>
  <c r="E5127" i="14" s="1"/>
  <c r="BK441" i="1"/>
  <c r="G5127" i="14" s="1"/>
  <c r="AC441" i="1"/>
  <c r="F5127" i="14" s="1"/>
  <c r="AD441" i="1"/>
  <c r="H5127" i="14" s="1"/>
  <c r="BQ441" i="1"/>
  <c r="I5127" i="14" s="1"/>
  <c r="BO442" i="1"/>
  <c r="E5128" i="14" s="1"/>
  <c r="BK442" i="1"/>
  <c r="G5128" i="14" s="1"/>
  <c r="AC442" i="1"/>
  <c r="F5128" i="14" s="1"/>
  <c r="AD442" i="1"/>
  <c r="H5128" i="14" s="1"/>
  <c r="BQ442" i="1"/>
  <c r="I5128" i="14" s="1"/>
  <c r="BO443" i="1"/>
  <c r="E5129" i="14" s="1"/>
  <c r="BK443" i="1"/>
  <c r="G5129" i="14" s="1"/>
  <c r="AC443" i="1"/>
  <c r="F5129" i="14" s="1"/>
  <c r="AD443" i="1"/>
  <c r="H5129" i="14" s="1"/>
  <c r="BQ443" i="1"/>
  <c r="I5129" i="14" s="1"/>
  <c r="BO444" i="1"/>
  <c r="E5130" i="14" s="1"/>
  <c r="AC444" i="1"/>
  <c r="F5130" i="14" s="1"/>
  <c r="AD444" i="1"/>
  <c r="H5130" i="14" s="1"/>
  <c r="BQ444" i="1"/>
  <c r="I5130" i="14" s="1"/>
  <c r="BO445" i="1"/>
  <c r="E5131" i="14" s="1"/>
  <c r="BK445" i="1"/>
  <c r="G5131" i="14" s="1"/>
  <c r="AC445" i="1"/>
  <c r="F5131" i="14" s="1"/>
  <c r="AD445" i="1"/>
  <c r="H5131" i="14" s="1"/>
  <c r="BQ445" i="1"/>
  <c r="I5131" i="14" s="1"/>
  <c r="BO446" i="1"/>
  <c r="E5132" i="14" s="1"/>
  <c r="BK446" i="1"/>
  <c r="G5132" i="14" s="1"/>
  <c r="AC446" i="1"/>
  <c r="F5132" i="14" s="1"/>
  <c r="AD446" i="1"/>
  <c r="H5132" i="14" s="1"/>
  <c r="BQ446" i="1"/>
  <c r="I5132" i="14" s="1"/>
  <c r="BO447" i="1"/>
  <c r="E5133" i="14" s="1"/>
  <c r="BK447" i="1"/>
  <c r="G5133" i="14" s="1"/>
  <c r="AC447" i="1"/>
  <c r="F5133" i="14" s="1"/>
  <c r="AD447" i="1"/>
  <c r="H5133" i="14" s="1"/>
  <c r="BQ447" i="1"/>
  <c r="I5133" i="14" s="1"/>
  <c r="BO448" i="1"/>
  <c r="E5134" i="14" s="1"/>
  <c r="BK448" i="1"/>
  <c r="G5134" i="14" s="1"/>
  <c r="AC448" i="1"/>
  <c r="F5134" i="14" s="1"/>
  <c r="AD448" i="1"/>
  <c r="H5134" i="14" s="1"/>
  <c r="BQ448" i="1"/>
  <c r="I5134" i="14" s="1"/>
  <c r="BO449" i="1"/>
  <c r="E5135" i="14" s="1"/>
  <c r="BK449" i="1"/>
  <c r="G5135" i="14" s="1"/>
  <c r="AC449" i="1"/>
  <c r="F5135" i="14" s="1"/>
  <c r="AD449" i="1"/>
  <c r="H5135" i="14" s="1"/>
  <c r="BQ449" i="1"/>
  <c r="I5135" i="14" s="1"/>
  <c r="BO450" i="1"/>
  <c r="E5136" i="14" s="1"/>
  <c r="BK450" i="1"/>
  <c r="G5136" i="14" s="1"/>
  <c r="AC450" i="1"/>
  <c r="F5136" i="14" s="1"/>
  <c r="AD450" i="1"/>
  <c r="H5136" i="14" s="1"/>
  <c r="BQ450" i="1"/>
  <c r="I5136" i="14" s="1"/>
  <c r="BO451" i="1"/>
  <c r="E5137" i="14" s="1"/>
  <c r="BK451" i="1"/>
  <c r="G5137" i="14" s="1"/>
  <c r="AC451" i="1"/>
  <c r="F5137" i="14" s="1"/>
  <c r="AD451" i="1"/>
  <c r="H5137" i="14" s="1"/>
  <c r="BQ451" i="1"/>
  <c r="I5137" i="14" s="1"/>
  <c r="BO452" i="1"/>
  <c r="E5138" i="14" s="1"/>
  <c r="BK452" i="1"/>
  <c r="G5138" i="14" s="1"/>
  <c r="AC452" i="1"/>
  <c r="F5138" i="14" s="1"/>
  <c r="AD452" i="1"/>
  <c r="H5138" i="14" s="1"/>
  <c r="BQ452" i="1"/>
  <c r="I5138" i="14" s="1"/>
  <c r="BO453" i="1"/>
  <c r="E5139" i="14" s="1"/>
  <c r="BK453" i="1"/>
  <c r="G5139" i="14" s="1"/>
  <c r="AC453" i="1"/>
  <c r="F5139" i="14" s="1"/>
  <c r="AD453" i="1"/>
  <c r="H5139" i="14" s="1"/>
  <c r="BQ453" i="1"/>
  <c r="I5139" i="14" s="1"/>
  <c r="BO454" i="1"/>
  <c r="E5140" i="14" s="1"/>
  <c r="BK454" i="1"/>
  <c r="G5140" i="14" s="1"/>
  <c r="AC454" i="1"/>
  <c r="F5140" i="14" s="1"/>
  <c r="AD454" i="1"/>
  <c r="H5140" i="14" s="1"/>
  <c r="BQ454" i="1"/>
  <c r="I5140" i="14" s="1"/>
  <c r="BO455" i="1"/>
  <c r="E5141" i="14" s="1"/>
  <c r="BK455" i="1"/>
  <c r="G5141" i="14" s="1"/>
  <c r="AC455" i="1"/>
  <c r="F5141" i="14" s="1"/>
  <c r="AD455" i="1"/>
  <c r="H5141" i="14" s="1"/>
  <c r="BQ455" i="1"/>
  <c r="I5141" i="14" s="1"/>
  <c r="BO456" i="1"/>
  <c r="E5142" i="14" s="1"/>
  <c r="BK456" i="1"/>
  <c r="G5142" i="14" s="1"/>
  <c r="AC456" i="1"/>
  <c r="F5142" i="14" s="1"/>
  <c r="AD456" i="1"/>
  <c r="H5142" i="14" s="1"/>
  <c r="BQ456" i="1"/>
  <c r="I5142" i="14" s="1"/>
  <c r="BO457" i="1"/>
  <c r="E5143" i="14" s="1"/>
  <c r="BK457" i="1"/>
  <c r="G5143" i="14" s="1"/>
  <c r="AC457" i="1"/>
  <c r="F5143" i="14" s="1"/>
  <c r="AD457" i="1"/>
  <c r="H5143" i="14" s="1"/>
  <c r="BQ457" i="1"/>
  <c r="I5143" i="14" s="1"/>
  <c r="BO458" i="1"/>
  <c r="E5144" i="14" s="1"/>
  <c r="BK458" i="1"/>
  <c r="G5144" i="14" s="1"/>
  <c r="AC458" i="1"/>
  <c r="F5144" i="14" s="1"/>
  <c r="AD458" i="1"/>
  <c r="H5144" i="14" s="1"/>
  <c r="BQ458" i="1"/>
  <c r="I5144" i="14" s="1"/>
  <c r="BO459" i="1"/>
  <c r="E5145" i="14" s="1"/>
  <c r="BK459" i="1"/>
  <c r="G5145" i="14" s="1"/>
  <c r="AC459" i="1"/>
  <c r="F5145" i="14" s="1"/>
  <c r="AD459" i="1"/>
  <c r="H5145" i="14" s="1"/>
  <c r="BQ459" i="1"/>
  <c r="I5145" i="14" s="1"/>
  <c r="BO460" i="1"/>
  <c r="E5146" i="14" s="1"/>
  <c r="BK460" i="1"/>
  <c r="G5146" i="14" s="1"/>
  <c r="AC460" i="1"/>
  <c r="F5146" i="14" s="1"/>
  <c r="AD460" i="1"/>
  <c r="H5146" i="14" s="1"/>
  <c r="BQ460" i="1"/>
  <c r="I5146" i="14" s="1"/>
  <c r="K5059" i="14" l="1"/>
  <c r="K5141" i="14"/>
  <c r="K5137" i="14"/>
  <c r="K5133" i="14"/>
  <c r="K5128" i="14"/>
  <c r="K5124" i="14"/>
  <c r="K5120" i="14"/>
  <c r="K5116" i="14"/>
  <c r="K5112" i="14"/>
  <c r="K5108" i="14"/>
  <c r="K5104" i="14"/>
  <c r="K5099" i="14"/>
  <c r="K5095" i="14"/>
  <c r="K5091" i="14"/>
  <c r="K5087" i="14"/>
  <c r="K5083" i="14"/>
  <c r="K5079" i="14"/>
  <c r="K5072" i="14"/>
  <c r="K5068" i="14"/>
  <c r="K5064" i="14"/>
  <c r="K5060" i="14"/>
  <c r="K5145" i="14"/>
  <c r="K5144" i="14"/>
  <c r="K5140" i="14"/>
  <c r="K5136" i="14"/>
  <c r="K5132" i="14"/>
  <c r="K5127" i="14"/>
  <c r="K5123" i="14"/>
  <c r="K5119" i="14"/>
  <c r="K5115" i="14"/>
  <c r="K5111" i="14"/>
  <c r="K5107" i="14"/>
  <c r="K5103" i="14"/>
  <c r="K5098" i="14"/>
  <c r="K5094" i="14"/>
  <c r="K5090" i="14"/>
  <c r="K5086" i="14"/>
  <c r="K5082" i="14"/>
  <c r="K5078" i="14"/>
  <c r="K5071" i="14"/>
  <c r="K5067" i="14"/>
  <c r="K5063" i="14"/>
  <c r="K5058" i="14"/>
  <c r="K5143" i="14"/>
  <c r="K5139" i="14"/>
  <c r="K5135" i="14"/>
  <c r="K5131" i="14"/>
  <c r="K5130" i="14"/>
  <c r="K5126" i="14"/>
  <c r="K5122" i="14"/>
  <c r="K5118" i="14"/>
  <c r="K5114" i="14"/>
  <c r="K5110" i="14"/>
  <c r="K5106" i="14"/>
  <c r="K5102" i="14"/>
  <c r="K5101" i="14"/>
  <c r="K5097" i="14"/>
  <c r="K5093" i="14"/>
  <c r="K5089" i="14"/>
  <c r="K5085" i="14"/>
  <c r="K5081" i="14"/>
  <c r="K5077" i="14"/>
  <c r="K5070" i="14"/>
  <c r="K5066" i="14"/>
  <c r="K5062" i="14"/>
  <c r="K5057" i="14"/>
  <c r="K5146" i="14"/>
  <c r="K5142" i="14"/>
  <c r="K5138" i="14"/>
  <c r="K5134" i="14"/>
  <c r="K5129" i="14"/>
  <c r="K5125" i="14"/>
  <c r="K5121" i="14"/>
  <c r="K5117" i="14"/>
  <c r="K5113" i="14"/>
  <c r="K5109" i="14"/>
  <c r="K5105" i="14"/>
  <c r="K5100" i="14"/>
  <c r="K5096" i="14"/>
  <c r="K5092" i="14"/>
  <c r="K5088" i="14"/>
  <c r="K5084" i="14"/>
  <c r="K5080" i="14"/>
  <c r="K5076" i="14"/>
  <c r="K5069" i="14"/>
  <c r="K5065" i="14"/>
  <c r="K5061" i="14"/>
  <c r="BS386" i="1"/>
  <c r="BS437" i="1"/>
  <c r="BS432" i="1"/>
  <c r="BS436" i="1"/>
  <c r="BS441" i="1"/>
  <c r="K46" i="4"/>
  <c r="K40" i="4"/>
  <c r="K38" i="4"/>
  <c r="BS414" i="1"/>
  <c r="BS409" i="1"/>
  <c r="K47" i="4"/>
  <c r="K41" i="4"/>
  <c r="BS384" i="1"/>
  <c r="BS405" i="1"/>
  <c r="K48" i="4"/>
  <c r="K44" i="4"/>
  <c r="K42" i="4"/>
  <c r="K45" i="4"/>
  <c r="K43" i="4"/>
  <c r="K39" i="4"/>
  <c r="K37" i="4"/>
  <c r="K36" i="4"/>
  <c r="K35" i="4"/>
  <c r="K34" i="4"/>
  <c r="BS380" i="1"/>
  <c r="K33" i="4"/>
  <c r="K32" i="4"/>
  <c r="K31" i="4"/>
  <c r="K30" i="4"/>
  <c r="BS374" i="1"/>
  <c r="BS431" i="1"/>
  <c r="BS423" i="1"/>
  <c r="BS410" i="1"/>
  <c r="BS415" i="1"/>
  <c r="BS373" i="1"/>
  <c r="BS457" i="1"/>
  <c r="BS438" i="1"/>
  <c r="BS399" i="1"/>
  <c r="BS417" i="1"/>
  <c r="BS382" i="1"/>
  <c r="BS433" i="1"/>
  <c r="BS401" i="1"/>
  <c r="BS393" i="1"/>
  <c r="BS424" i="1"/>
  <c r="BS419" i="1"/>
  <c r="BS398" i="1"/>
  <c r="BS453" i="1"/>
  <c r="BS413" i="1"/>
  <c r="BS403" i="1"/>
  <c r="BS434" i="1"/>
  <c r="BS408" i="1"/>
  <c r="BS400" i="1"/>
  <c r="BS397" i="1"/>
  <c r="BS449" i="1"/>
  <c r="BS448" i="1"/>
  <c r="BS456" i="1"/>
  <c r="BS455" i="1"/>
  <c r="BS452" i="1"/>
  <c r="BS450" i="1"/>
  <c r="BS454" i="1"/>
  <c r="BS447" i="1"/>
  <c r="BS459" i="1"/>
  <c r="BS412" i="1"/>
  <c r="BS407" i="1"/>
  <c r="BS444" i="1"/>
  <c r="BS439" i="1"/>
  <c r="BS427" i="1"/>
  <c r="BS392" i="1"/>
  <c r="BS394" i="1"/>
  <c r="BS451" i="1"/>
  <c r="BS446" i="1"/>
  <c r="BS429" i="1"/>
  <c r="BS421" i="1"/>
  <c r="BS416" i="1"/>
  <c r="BI14" i="12" s="1"/>
  <c r="BS372" i="1"/>
  <c r="BS406" i="1"/>
  <c r="BS443" i="1"/>
  <c r="BS440" i="1"/>
  <c r="BS426" i="1"/>
  <c r="BS391" i="1"/>
  <c r="BS458" i="1"/>
  <c r="BS411" i="1"/>
  <c r="BS396" i="1"/>
  <c r="BS460" i="1"/>
  <c r="BS445" i="1"/>
  <c r="BS428" i="1"/>
  <c r="BS420" i="1"/>
  <c r="BS425" i="1"/>
  <c r="BS390" i="1"/>
  <c r="BS442" i="1"/>
  <c r="BS435" i="1"/>
  <c r="BS395" i="1"/>
  <c r="BS378" i="1"/>
  <c r="BS376" i="1"/>
  <c r="BS402" i="1"/>
  <c r="BS383" i="1"/>
  <c r="BS430" i="1"/>
  <c r="BS404" i="1"/>
  <c r="BS385" i="1"/>
  <c r="BS418" i="1"/>
  <c r="BS422" i="1"/>
  <c r="BS375" i="1"/>
  <c r="BS377" i="1"/>
  <c r="BS379" i="1"/>
  <c r="BS381" i="1"/>
  <c r="BS371" i="1"/>
  <c r="BI4" i="12" l="1"/>
  <c r="N252" i="13"/>
  <c r="N251" i="13"/>
  <c r="M251" i="13"/>
  <c r="G81" i="10"/>
  <c r="F18" i="5"/>
  <c r="F19" i="5" s="1"/>
  <c r="E18" i="5"/>
  <c r="E19" i="5" s="1"/>
  <c r="D18" i="5"/>
  <c r="D19" i="5" s="1"/>
  <c r="AT18" i="3"/>
  <c r="AT17" i="3"/>
  <c r="G88" i="10" l="1"/>
  <c r="I20" i="10" s="1"/>
  <c r="BS282" i="13"/>
  <c r="BK149" i="13" s="1"/>
  <c r="BL149" i="13" s="1"/>
  <c r="BS278" i="13"/>
  <c r="W149" i="13" s="1"/>
  <c r="BS276" i="13"/>
  <c r="V149" i="13" s="1"/>
  <c r="CW272" i="13"/>
  <c r="BQ269" i="13"/>
  <c r="CV268" i="13"/>
  <c r="CW267" i="13"/>
  <c r="W161" i="13" s="1"/>
  <c r="BS267" i="13"/>
  <c r="M149" i="13" s="1"/>
  <c r="CW265" i="13"/>
  <c r="BS265" i="13"/>
  <c r="H149" i="13" s="1"/>
  <c r="BS259" i="13"/>
  <c r="L149" i="13" s="1"/>
  <c r="CV258" i="13"/>
  <c r="CW257" i="13"/>
  <c r="N161" i="13" s="1"/>
  <c r="BS257" i="13"/>
  <c r="G149" i="13" s="1"/>
  <c r="CW255" i="13"/>
  <c r="I161" i="13" s="1"/>
  <c r="BS251" i="13"/>
  <c r="K149" i="13" s="1"/>
  <c r="CW249" i="13"/>
  <c r="O161" i="13" s="1"/>
  <c r="BS249" i="13"/>
  <c r="F149" i="13" s="1"/>
  <c r="CW247" i="13"/>
  <c r="J161" i="13" s="1"/>
  <c r="M161" i="13"/>
  <c r="H161" i="13"/>
  <c r="W163" i="13"/>
  <c r="V163" i="13"/>
  <c r="W148" i="13"/>
  <c r="L161" i="13"/>
  <c r="W159" i="13"/>
  <c r="W158" i="13"/>
  <c r="G161" i="13"/>
  <c r="V159" i="13"/>
  <c r="V158" i="13"/>
  <c r="N163" i="13"/>
  <c r="I163" i="13"/>
  <c r="M148" i="13"/>
  <c r="N159" i="13"/>
  <c r="N158" i="13"/>
  <c r="I159" i="13"/>
  <c r="I158" i="13"/>
  <c r="O163" i="13"/>
  <c r="L148" i="13"/>
  <c r="O159" i="13"/>
  <c r="O158" i="13"/>
  <c r="G148" i="13"/>
  <c r="J158" i="13"/>
  <c r="M163" i="13"/>
  <c r="W165" i="13"/>
  <c r="H163" i="13"/>
  <c r="N250" i="13"/>
  <c r="M250" i="13"/>
  <c r="L250" i="13"/>
  <c r="K250" i="13"/>
  <c r="J250" i="13"/>
  <c r="I250" i="13"/>
  <c r="H250" i="13"/>
  <c r="G250" i="13"/>
  <c r="F250" i="13"/>
  <c r="E250" i="13"/>
  <c r="D250" i="13"/>
  <c r="W160" i="13"/>
  <c r="N249" i="13"/>
  <c r="M249" i="13"/>
  <c r="L249" i="13"/>
  <c r="K249" i="13"/>
  <c r="J249" i="13"/>
  <c r="I249" i="13"/>
  <c r="V165" i="13"/>
  <c r="V160" i="13"/>
  <c r="M159" i="13"/>
  <c r="M158" i="13"/>
  <c r="H159" i="13"/>
  <c r="H158" i="13"/>
  <c r="W164" i="13"/>
  <c r="L163" i="13"/>
  <c r="G163" i="13"/>
  <c r="N160" i="13"/>
  <c r="L159" i="13"/>
  <c r="L158" i="13"/>
  <c r="I160" i="13"/>
  <c r="G159" i="13"/>
  <c r="DG180" i="13"/>
  <c r="DC180" i="13"/>
  <c r="K163" i="13" s="1"/>
  <c r="BS180" i="13"/>
  <c r="DH179" i="13"/>
  <c r="N164" i="13" s="1"/>
  <c r="DC178" i="13"/>
  <c r="DH177" i="13"/>
  <c r="I164" i="13" s="1"/>
  <c r="BQ176" i="13"/>
  <c r="CQ175" i="13"/>
  <c r="K159" i="13" s="1"/>
  <c r="CL175" i="13"/>
  <c r="K158" i="13" s="1"/>
  <c r="BS175" i="13"/>
  <c r="W147" i="13" s="1"/>
  <c r="CW174" i="13"/>
  <c r="O160" i="13" s="1"/>
  <c r="CQ173" i="13"/>
  <c r="CL173" i="13"/>
  <c r="BS173" i="13"/>
  <c r="V147" i="13" s="1"/>
  <c r="CW172" i="13"/>
  <c r="J160" i="13" s="1"/>
  <c r="DH171" i="13"/>
  <c r="O164" i="13" s="1"/>
  <c r="DH169" i="13"/>
  <c r="J164" i="13" s="1"/>
  <c r="DC169" i="13"/>
  <c r="BX168" i="13"/>
  <c r="BY167" i="13"/>
  <c r="BK152" i="13" s="1"/>
  <c r="DB166" i="13"/>
  <c r="BQ166" i="13"/>
  <c r="DC165" i="13"/>
  <c r="W162" i="13" s="1"/>
  <c r="CW165" i="13"/>
  <c r="M160" i="13" s="1"/>
  <c r="BY165" i="13"/>
  <c r="BJ152" i="13" s="1"/>
  <c r="Q165" i="13"/>
  <c r="O165" i="13"/>
  <c r="N165" i="13"/>
  <c r="M165" i="13"/>
  <c r="J165" i="13"/>
  <c r="I165" i="13"/>
  <c r="H165" i="13"/>
  <c r="CL164" i="13"/>
  <c r="BS164" i="13"/>
  <c r="M147" i="13" s="1"/>
  <c r="Q164" i="13"/>
  <c r="DH163" i="13"/>
  <c r="M164" i="13" s="1"/>
  <c r="DC163" i="13"/>
  <c r="V162" i="13" s="1"/>
  <c r="CW163" i="13"/>
  <c r="H160" i="13" s="1"/>
  <c r="Q163" i="13"/>
  <c r="J163" i="13"/>
  <c r="CE162" i="13"/>
  <c r="BS162" i="13"/>
  <c r="H147" i="13" s="1"/>
  <c r="Q162" i="13"/>
  <c r="DH161" i="13"/>
  <c r="H164" i="13" s="1"/>
  <c r="CK161" i="13"/>
  <c r="CF161" i="13"/>
  <c r="W156" i="13" s="1"/>
  <c r="Q161" i="13"/>
  <c r="K161" i="13"/>
  <c r="L165" i="13"/>
  <c r="CL160" i="13"/>
  <c r="W157" i="13" s="1"/>
  <c r="Q160" i="13"/>
  <c r="CF159" i="13"/>
  <c r="Q159" i="13"/>
  <c r="J159" i="13"/>
  <c r="G165" i="13"/>
  <c r="CL158" i="13"/>
  <c r="V157" i="13" s="1"/>
  <c r="BY158" i="13"/>
  <c r="W152" i="13" s="1"/>
  <c r="Q158" i="13"/>
  <c r="G158" i="13"/>
  <c r="Q157" i="13"/>
  <c r="DB156" i="13"/>
  <c r="CW156" i="13"/>
  <c r="L160" i="13" s="1"/>
  <c r="BY156" i="13"/>
  <c r="Q156" i="13"/>
  <c r="DH155" i="13"/>
  <c r="L164" i="13" s="1"/>
  <c r="BS155" i="13"/>
  <c r="L147" i="13" s="1"/>
  <c r="P155" i="13"/>
  <c r="O251" i="13" s="1"/>
  <c r="DC154" i="13"/>
  <c r="N162" i="13" s="1"/>
  <c r="CW154" i="13"/>
  <c r="G160" i="13" s="1"/>
  <c r="DH153" i="13"/>
  <c r="G164" i="13" s="1"/>
  <c r="BS153" i="13"/>
  <c r="G147" i="13" s="1"/>
  <c r="K165" i="13"/>
  <c r="DC152" i="13"/>
  <c r="I162" i="13" s="1"/>
  <c r="Q152" i="13"/>
  <c r="CK151" i="13"/>
  <c r="CE151" i="13"/>
  <c r="Q151" i="13"/>
  <c r="F165" i="13"/>
  <c r="CL150" i="13"/>
  <c r="N157" i="13" s="1"/>
  <c r="CF150" i="13"/>
  <c r="N156" i="13" s="1"/>
  <c r="BX150" i="13"/>
  <c r="Q150" i="13"/>
  <c r="BY149" i="13"/>
  <c r="N152" i="13" s="1"/>
  <c r="Q149" i="13"/>
  <c r="CL148" i="13"/>
  <c r="I157" i="13" s="1"/>
  <c r="CF148" i="13"/>
  <c r="I156" i="13" s="1"/>
  <c r="V148" i="13"/>
  <c r="Q148" i="13"/>
  <c r="K148" i="13"/>
  <c r="H148" i="13"/>
  <c r="DH147" i="13"/>
  <c r="K164" i="13" s="1"/>
  <c r="CW147" i="13"/>
  <c r="K160" i="13" s="1"/>
  <c r="BY147" i="13"/>
  <c r="I152" i="13" s="1"/>
  <c r="Q147" i="13"/>
  <c r="BS146" i="13"/>
  <c r="K147" i="13" s="1"/>
  <c r="Q146" i="13"/>
  <c r="DH145" i="13"/>
  <c r="F164" i="13" s="1"/>
  <c r="DC145" i="13"/>
  <c r="O162" i="13" s="1"/>
  <c r="CW145" i="13"/>
  <c r="Q145" i="13"/>
  <c r="BS144" i="13"/>
  <c r="Q144" i="13"/>
  <c r="DC143" i="13"/>
  <c r="J162" i="13" s="1"/>
  <c r="P143" i="13"/>
  <c r="O250" i="13" s="1"/>
  <c r="CL142" i="13"/>
  <c r="O157" i="13" s="1"/>
  <c r="CF142" i="13"/>
  <c r="O156" i="13" s="1"/>
  <c r="BY141" i="13"/>
  <c r="M152" i="13" s="1"/>
  <c r="CL140" i="13"/>
  <c r="CF140" i="13"/>
  <c r="J156" i="13" s="1"/>
  <c r="BY139" i="13"/>
  <c r="H152" i="13" s="1"/>
  <c r="DC136" i="13"/>
  <c r="M162" i="13" s="1"/>
  <c r="DC134" i="13"/>
  <c r="H162" i="13" s="1"/>
  <c r="CL134" i="13"/>
  <c r="M157" i="13" s="1"/>
  <c r="CF134" i="13"/>
  <c r="M156" i="13" s="1"/>
  <c r="BY133" i="13"/>
  <c r="L152" i="13" s="1"/>
  <c r="CL132" i="13"/>
  <c r="H157" i="13" s="1"/>
  <c r="CF132" i="13"/>
  <c r="H156" i="13" s="1"/>
  <c r="BQ132" i="13"/>
  <c r="BY131" i="13"/>
  <c r="G152" i="13" s="1"/>
  <c r="BS131" i="13"/>
  <c r="W146" i="13" s="1"/>
  <c r="BS129" i="13"/>
  <c r="DC127" i="13"/>
  <c r="L162" i="13" s="1"/>
  <c r="CL126" i="13"/>
  <c r="L157" i="13" s="1"/>
  <c r="CF126" i="13"/>
  <c r="L156" i="13" s="1"/>
  <c r="DC125" i="13"/>
  <c r="G162" i="13" s="1"/>
  <c r="BY125" i="13"/>
  <c r="K152" i="13" s="1"/>
  <c r="CL124" i="13"/>
  <c r="G157" i="13" s="1"/>
  <c r="CF124" i="13"/>
  <c r="G156" i="13" s="1"/>
  <c r="BY123" i="13"/>
  <c r="BQ123" i="13"/>
  <c r="BS121" i="13"/>
  <c r="M146" i="13" s="1"/>
  <c r="BS119" i="13"/>
  <c r="H146" i="13" s="1"/>
  <c r="DC118" i="13"/>
  <c r="K162" i="13" s="1"/>
  <c r="CL118" i="13"/>
  <c r="K157" i="13" s="1"/>
  <c r="CF118" i="13"/>
  <c r="K156" i="13" s="1"/>
  <c r="DC116" i="13"/>
  <c r="CL116" i="13"/>
  <c r="F157" i="13" s="1"/>
  <c r="CF116" i="13"/>
  <c r="BS113" i="13"/>
  <c r="L146" i="13" s="1"/>
  <c r="BX112" i="13"/>
  <c r="BS111" i="13"/>
  <c r="G146" i="13" s="1"/>
  <c r="BY110" i="13"/>
  <c r="BK151" i="13" s="1"/>
  <c r="BY108" i="13"/>
  <c r="BJ151" i="13" s="1"/>
  <c r="BS105" i="13"/>
  <c r="K146" i="13" s="1"/>
  <c r="BS103" i="13"/>
  <c r="BY102" i="13"/>
  <c r="W151" i="13" s="1"/>
  <c r="BY100" i="13"/>
  <c r="V151" i="13" s="1"/>
  <c r="BX92" i="13"/>
  <c r="BQ91" i="13"/>
  <c r="BY90" i="13"/>
  <c r="N151" i="13" s="1"/>
  <c r="BS90" i="13"/>
  <c r="W145" i="13" s="1"/>
  <c r="BS88" i="13"/>
  <c r="V145" i="13" s="1"/>
  <c r="BY87" i="13"/>
  <c r="M151" i="13" s="1"/>
  <c r="BY85" i="13"/>
  <c r="H151" i="13" s="1"/>
  <c r="BQ81" i="13"/>
  <c r="BY79" i="13"/>
  <c r="L151" i="13" s="1"/>
  <c r="BS79" i="13"/>
  <c r="M145" i="13" s="1"/>
  <c r="BY77" i="13"/>
  <c r="G151" i="13" s="1"/>
  <c r="BS77" i="13"/>
  <c r="H145" i="13" s="1"/>
  <c r="BY71" i="13"/>
  <c r="K151" i="13" s="1"/>
  <c r="BS71" i="13"/>
  <c r="L145" i="13" s="1"/>
  <c r="BY69" i="13"/>
  <c r="F151" i="13" s="1"/>
  <c r="BS69" i="13"/>
  <c r="G145" i="13" s="1"/>
  <c r="BS63" i="13"/>
  <c r="K145" i="13" s="1"/>
  <c r="BS61" i="13"/>
  <c r="F145" i="13" s="1"/>
  <c r="BY58" i="13"/>
  <c r="BK150" i="13" s="1"/>
  <c r="BY56" i="13"/>
  <c r="BJ150" i="13" s="1"/>
  <c r="BY49" i="13"/>
  <c r="W150" i="13" s="1"/>
  <c r="BS48" i="13"/>
  <c r="W144" i="13" s="1"/>
  <c r="BY47" i="13"/>
  <c r="V150" i="13" s="1"/>
  <c r="BS46" i="13"/>
  <c r="V144" i="13" s="1"/>
  <c r="BX41" i="13"/>
  <c r="BQ40" i="13"/>
  <c r="BY39" i="13"/>
  <c r="M150" i="13" s="1"/>
  <c r="BS38" i="13"/>
  <c r="M144" i="13" s="1"/>
  <c r="BY37" i="13"/>
  <c r="H150" i="13" s="1"/>
  <c r="BS36" i="13"/>
  <c r="H144" i="13" s="1"/>
  <c r="BY30" i="13"/>
  <c r="L150" i="13" s="1"/>
  <c r="BS30" i="13"/>
  <c r="L144" i="13" s="1"/>
  <c r="BY28" i="13"/>
  <c r="G150" i="13" s="1"/>
  <c r="BS28" i="13"/>
  <c r="G144" i="13" s="1"/>
  <c r="BS22" i="13"/>
  <c r="K144" i="13" s="1"/>
  <c r="BY21" i="13"/>
  <c r="K150" i="13" s="1"/>
  <c r="BS20" i="13"/>
  <c r="BY19" i="13"/>
  <c r="BA56" i="12"/>
  <c r="AV56" i="12"/>
  <c r="BA55" i="12"/>
  <c r="AV55" i="12"/>
  <c r="BE50" i="12"/>
  <c r="BA50" i="12"/>
  <c r="AV50" i="12"/>
  <c r="AQ50" i="12"/>
  <c r="BE46" i="12"/>
  <c r="AQ46" i="12"/>
  <c r="BE45" i="12"/>
  <c r="BA45" i="12"/>
  <c r="AV45" i="12"/>
  <c r="AQ45" i="12"/>
  <c r="BE36" i="12"/>
  <c r="BA36" i="12"/>
  <c r="AY36" i="12"/>
  <c r="AV36" i="12"/>
  <c r="AT36" i="12"/>
  <c r="AQ36" i="12"/>
  <c r="BE31" i="12"/>
  <c r="BA31" i="12"/>
  <c r="AV31" i="12"/>
  <c r="AQ31" i="12"/>
  <c r="BE25" i="12"/>
  <c r="BA25" i="12"/>
  <c r="AV25" i="12"/>
  <c r="AQ25" i="12"/>
  <c r="BA19" i="12"/>
  <c r="AV19" i="12"/>
  <c r="AQ19" i="12"/>
  <c r="BE14" i="12"/>
  <c r="BA14" i="12"/>
  <c r="AV14" i="12"/>
  <c r="AQ14" i="12"/>
  <c r="BE9" i="12"/>
  <c r="BA9" i="12"/>
  <c r="AV9" i="12"/>
  <c r="AQ9" i="12"/>
  <c r="BE4" i="12"/>
  <c r="BA4" i="12"/>
  <c r="AV4" i="12"/>
  <c r="AR4" i="12"/>
  <c r="P14" i="11"/>
  <c r="P13" i="11"/>
  <c r="P12" i="11"/>
  <c r="P11" i="11"/>
  <c r="P10" i="11"/>
  <c r="P9" i="11"/>
  <c r="P8" i="11"/>
  <c r="P7" i="11"/>
  <c r="P6" i="11"/>
  <c r="P5" i="11"/>
  <c r="P4" i="11"/>
  <c r="F158" i="13" l="1"/>
  <c r="P158" i="13" s="1"/>
  <c r="CL225" i="13"/>
  <c r="F163" i="13"/>
  <c r="P163" i="13" s="1"/>
  <c r="S163" i="13" s="1"/>
  <c r="DC230" i="13"/>
  <c r="DC241" i="13" s="1"/>
  <c r="F159" i="13"/>
  <c r="P159" i="13" s="1"/>
  <c r="CQ225" i="13"/>
  <c r="CQ235" i="13" s="1"/>
  <c r="CW185" i="13"/>
  <c r="CW199" i="13" s="1"/>
  <c r="DB168" i="13"/>
  <c r="BL150" i="13"/>
  <c r="BL151" i="13"/>
  <c r="CF162" i="13"/>
  <c r="X159" i="13"/>
  <c r="CE164" i="13"/>
  <c r="CW258" i="13"/>
  <c r="BS132" i="13"/>
  <c r="X160" i="13"/>
  <c r="X147" i="13"/>
  <c r="BL152" i="13"/>
  <c r="X144" i="13"/>
  <c r="BS166" i="13"/>
  <c r="X157" i="13"/>
  <c r="CW268" i="13"/>
  <c r="X150" i="13"/>
  <c r="P151" i="13"/>
  <c r="K251" i="13" s="1"/>
  <c r="BS81" i="13"/>
  <c r="F148" i="13"/>
  <c r="P148" i="13" s="1"/>
  <c r="X158" i="13"/>
  <c r="X145" i="13"/>
  <c r="V161" i="13"/>
  <c r="X161" i="13" s="1"/>
  <c r="BY168" i="13"/>
  <c r="V152" i="13"/>
  <c r="X152" i="13" s="1"/>
  <c r="CV270" i="13"/>
  <c r="BY150" i="13"/>
  <c r="CK162" i="13"/>
  <c r="X163" i="13"/>
  <c r="BS91" i="13"/>
  <c r="P164" i="13"/>
  <c r="X149" i="13"/>
  <c r="F161" i="13"/>
  <c r="P161" i="13" s="1"/>
  <c r="BY41" i="13"/>
  <c r="BY61" i="13" s="1"/>
  <c r="CL151" i="13"/>
  <c r="T155" i="13"/>
  <c r="T167" i="13"/>
  <c r="X162" i="13"/>
  <c r="BQ178" i="13"/>
  <c r="BS176" i="13"/>
  <c r="BS40" i="13"/>
  <c r="BS51" i="13" s="1"/>
  <c r="CF151" i="13"/>
  <c r="F147" i="13"/>
  <c r="P147" i="13" s="1"/>
  <c r="S147" i="13" s="1"/>
  <c r="BM155" i="13"/>
  <c r="V164" i="13"/>
  <c r="X164" i="13" s="1"/>
  <c r="BS123" i="13"/>
  <c r="DC166" i="13"/>
  <c r="DC156" i="13"/>
  <c r="F156" i="13"/>
  <c r="P156" i="13" s="1"/>
  <c r="T168" i="13" s="1"/>
  <c r="S143" i="13"/>
  <c r="X148" i="13"/>
  <c r="CL161" i="13"/>
  <c r="P149" i="13"/>
  <c r="P165" i="13"/>
  <c r="X151" i="13"/>
  <c r="X165" i="13"/>
  <c r="P145" i="13"/>
  <c r="BS269" i="13"/>
  <c r="BS287" i="13" s="1"/>
  <c r="BY92" i="13"/>
  <c r="F144" i="13"/>
  <c r="P144" i="13" s="1"/>
  <c r="F146" i="13"/>
  <c r="P146" i="13" s="1"/>
  <c r="F152" i="13"/>
  <c r="P152" i="13" s="1"/>
  <c r="F160" i="13"/>
  <c r="P160" i="13" s="1"/>
  <c r="BY112" i="13"/>
  <c r="F150" i="13"/>
  <c r="P150" i="13" s="1"/>
  <c r="J157" i="13"/>
  <c r="P157" i="13" s="1"/>
  <c r="F162" i="13"/>
  <c r="P162" i="13" s="1"/>
  <c r="V146" i="13"/>
  <c r="X146" i="13" s="1"/>
  <c r="DH180" i="13"/>
  <c r="DH192" i="13" s="1"/>
  <c r="V156" i="13"/>
  <c r="X156" i="13" s="1"/>
  <c r="BS178" i="13" l="1"/>
  <c r="CL235" i="13"/>
  <c r="CL237" i="13" s="1"/>
  <c r="L252" i="13"/>
  <c r="T176" i="13"/>
  <c r="BS135" i="13"/>
  <c r="M252" i="13"/>
  <c r="T177" i="13"/>
  <c r="BY170" i="13"/>
  <c r="K252" i="13"/>
  <c r="T175" i="13"/>
  <c r="J252" i="13"/>
  <c r="T174" i="13"/>
  <c r="H252" i="13"/>
  <c r="T172" i="13"/>
  <c r="CW270" i="13"/>
  <c r="I252" i="13"/>
  <c r="T173" i="13"/>
  <c r="G252" i="13"/>
  <c r="T171" i="13"/>
  <c r="CF164" i="13"/>
  <c r="F252" i="13"/>
  <c r="T170" i="13"/>
  <c r="R163" i="13"/>
  <c r="T147" i="13"/>
  <c r="E252" i="13"/>
  <c r="T169" i="13"/>
  <c r="R164" i="13"/>
  <c r="G251" i="13"/>
  <c r="BM149" i="13"/>
  <c r="T163" i="13"/>
  <c r="BM150" i="13"/>
  <c r="BM156" i="13"/>
  <c r="S158" i="13"/>
  <c r="R158" i="13"/>
  <c r="S151" i="13"/>
  <c r="T151" i="13"/>
  <c r="BS94" i="13"/>
  <c r="T158" i="13"/>
  <c r="S164" i="13"/>
  <c r="R151" i="13"/>
  <c r="BM151" i="13"/>
  <c r="T148" i="13"/>
  <c r="H251" i="13"/>
  <c r="S148" i="13"/>
  <c r="R148" i="13"/>
  <c r="T161" i="13"/>
  <c r="R147" i="13"/>
  <c r="BY114" i="13"/>
  <c r="R161" i="13"/>
  <c r="S161" i="13"/>
  <c r="R149" i="13"/>
  <c r="R159" i="13"/>
  <c r="T149" i="13"/>
  <c r="S159" i="13"/>
  <c r="I251" i="13"/>
  <c r="T159" i="13"/>
  <c r="D252" i="13"/>
  <c r="DC168" i="13"/>
  <c r="T164" i="13"/>
  <c r="L251" i="13"/>
  <c r="S149" i="13"/>
  <c r="CL162" i="13"/>
  <c r="R165" i="13"/>
  <c r="S165" i="13"/>
  <c r="T165" i="13"/>
  <c r="T144" i="13"/>
  <c r="S144" i="13"/>
  <c r="D251" i="13"/>
  <c r="R144" i="13"/>
  <c r="J251" i="13"/>
  <c r="T150" i="13"/>
  <c r="S150" i="13"/>
  <c r="R150" i="13"/>
  <c r="T157" i="13"/>
  <c r="S157" i="13"/>
  <c r="R157" i="13"/>
  <c r="E251" i="13"/>
  <c r="T145" i="13"/>
  <c r="R145" i="13"/>
  <c r="S145" i="13"/>
  <c r="F251" i="13"/>
  <c r="T146" i="13"/>
  <c r="S146" i="13"/>
  <c r="R146" i="13"/>
  <c r="R162" i="13"/>
  <c r="S162" i="13"/>
  <c r="T162" i="13"/>
  <c r="T160" i="13"/>
  <c r="S160" i="13"/>
  <c r="R160" i="13"/>
  <c r="T156" i="13"/>
  <c r="S156" i="13"/>
  <c r="R156" i="13"/>
  <c r="T152" i="13"/>
  <c r="S152" i="13"/>
  <c r="R152" i="13"/>
  <c r="BM152" i="13"/>
  <c r="AB43" i="10" l="1"/>
  <c r="Q177" i="13"/>
  <c r="R177" i="13" s="1"/>
  <c r="R172" i="13"/>
  <c r="E80" i="10"/>
  <c r="C80" i="10"/>
  <c r="AB42" i="10" s="1"/>
  <c r="E79" i="10"/>
  <c r="C79" i="10"/>
  <c r="AA42" i="10" s="1"/>
  <c r="E78" i="10"/>
  <c r="C78" i="10"/>
  <c r="Z42" i="10" s="1"/>
  <c r="E77" i="10"/>
  <c r="C77" i="10"/>
  <c r="E76" i="10"/>
  <c r="C76" i="10"/>
  <c r="E75" i="10"/>
  <c r="C75" i="10"/>
  <c r="W42" i="10" s="1"/>
  <c r="E74" i="10"/>
  <c r="C74" i="10"/>
  <c r="V42" i="10" s="1"/>
  <c r="E73" i="10"/>
  <c r="C73" i="10"/>
  <c r="U42" i="10" s="1"/>
  <c r="E72" i="10"/>
  <c r="C72" i="10"/>
  <c r="T42" i="10" s="1"/>
  <c r="E71" i="10"/>
  <c r="C71" i="10"/>
  <c r="S42" i="10" s="1"/>
  <c r="E70" i="10"/>
  <c r="C70" i="10"/>
  <c r="R42" i="10" s="1"/>
  <c r="G69" i="10"/>
  <c r="N18" i="10" s="1"/>
  <c r="AC41" i="10"/>
  <c r="AB41" i="10"/>
  <c r="AA41" i="10"/>
  <c r="Z41" i="10"/>
  <c r="Y41" i="10"/>
  <c r="X41" i="10"/>
  <c r="W41" i="10"/>
  <c r="V41" i="10"/>
  <c r="U41" i="10"/>
  <c r="T41" i="10"/>
  <c r="S41" i="10"/>
  <c r="R41" i="10"/>
  <c r="AC40" i="10"/>
  <c r="M18" i="10"/>
  <c r="L18" i="10"/>
  <c r="K18" i="10"/>
  <c r="J18" i="10"/>
  <c r="I18" i="10"/>
  <c r="H18" i="10"/>
  <c r="G18" i="10"/>
  <c r="F18" i="10"/>
  <c r="E18" i="10"/>
  <c r="D18" i="10"/>
  <c r="C18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N15" i="10"/>
  <c r="M15" i="10"/>
  <c r="L15" i="10"/>
  <c r="Z43" i="10" l="1"/>
  <c r="Q176" i="13"/>
  <c r="R176" i="13" s="1"/>
  <c r="G92" i="10"/>
  <c r="M20" i="10" s="1"/>
  <c r="AA43" i="10"/>
  <c r="G91" i="10"/>
  <c r="L20" i="10" s="1"/>
  <c r="G90" i="10"/>
  <c r="K20" i="10" s="1"/>
  <c r="Q173" i="13"/>
  <c r="R173" i="13" s="1"/>
  <c r="W43" i="10"/>
  <c r="G87" i="10"/>
  <c r="H20" i="10" s="1"/>
  <c r="V43" i="10"/>
  <c r="P15" i="10"/>
  <c r="G76" i="10"/>
  <c r="I19" i="10" s="1"/>
  <c r="P17" i="10"/>
  <c r="P18" i="10"/>
  <c r="X42" i="10"/>
  <c r="G78" i="10"/>
  <c r="K19" i="10" s="1"/>
  <c r="G75" i="10"/>
  <c r="H19" i="10" s="1"/>
  <c r="G72" i="10"/>
  <c r="E19" i="10" s="1"/>
  <c r="G79" i="10"/>
  <c r="L19" i="10" s="1"/>
  <c r="G80" i="10"/>
  <c r="M19" i="10" s="1"/>
  <c r="G71" i="10"/>
  <c r="D19" i="10" s="1"/>
  <c r="G70" i="10"/>
  <c r="C19" i="10" s="1"/>
  <c r="G77" i="10"/>
  <c r="J19" i="10" s="1"/>
  <c r="Y42" i="10"/>
  <c r="G73" i="10"/>
  <c r="F19" i="10" s="1"/>
  <c r="G74" i="10"/>
  <c r="G19" i="10" s="1"/>
  <c r="G89" i="10" l="1"/>
  <c r="J20" i="10" s="1"/>
  <c r="Q175" i="13"/>
  <c r="R175" i="13" s="1"/>
  <c r="G86" i="10"/>
  <c r="G20" i="10" s="1"/>
  <c r="P19" i="10"/>
  <c r="AH366" i="9"/>
  <c r="AK366" i="9"/>
  <c r="AH365" i="9"/>
  <c r="AK365" i="9"/>
  <c r="AH364" i="9"/>
  <c r="AK364" i="9"/>
  <c r="AH363" i="9"/>
  <c r="AK363" i="9"/>
  <c r="AH362" i="9"/>
  <c r="AK362" i="9"/>
  <c r="AH361" i="9"/>
  <c r="AK361" i="9"/>
  <c r="AH360" i="9"/>
  <c r="AK360" i="9"/>
  <c r="AH359" i="9"/>
  <c r="AK359" i="9"/>
  <c r="AH358" i="9"/>
  <c r="AK358" i="9"/>
  <c r="AH357" i="9"/>
  <c r="AK357" i="9"/>
  <c r="AH356" i="9"/>
  <c r="AK356" i="9"/>
  <c r="AH355" i="9"/>
  <c r="AK355" i="9"/>
  <c r="AH354" i="9"/>
  <c r="AK354" i="9"/>
  <c r="AH353" i="9"/>
  <c r="AK353" i="9"/>
  <c r="AH352" i="9"/>
  <c r="AK352" i="9"/>
  <c r="AH351" i="9"/>
  <c r="AK351" i="9"/>
  <c r="AH350" i="9"/>
  <c r="AK350" i="9"/>
  <c r="AH349" i="9"/>
  <c r="AK349" i="9"/>
  <c r="AH348" i="9"/>
  <c r="AK348" i="9"/>
  <c r="AH347" i="9"/>
  <c r="AK347" i="9"/>
  <c r="AH346" i="9"/>
  <c r="AK346" i="9"/>
  <c r="AH345" i="9"/>
  <c r="AK345" i="9"/>
  <c r="AH344" i="9"/>
  <c r="AK344" i="9"/>
  <c r="AH343" i="9"/>
  <c r="AK343" i="9"/>
  <c r="AH342" i="9"/>
  <c r="AK342" i="9"/>
  <c r="AH341" i="9"/>
  <c r="AK341" i="9"/>
  <c r="AH340" i="9"/>
  <c r="AK340" i="9"/>
  <c r="AH339" i="9"/>
  <c r="AK339" i="9"/>
  <c r="AH338" i="9"/>
  <c r="AK338" i="9"/>
  <c r="AH337" i="9"/>
  <c r="AK337" i="9"/>
  <c r="AH336" i="9"/>
  <c r="AK336" i="9"/>
  <c r="AH335" i="9"/>
  <c r="AK335" i="9"/>
  <c r="AH334" i="9"/>
  <c r="AK334" i="9"/>
  <c r="AH333" i="9"/>
  <c r="AK333" i="9"/>
  <c r="AH332" i="9"/>
  <c r="AK332" i="9"/>
  <c r="AH331" i="9"/>
  <c r="AK331" i="9"/>
  <c r="AH330" i="9"/>
  <c r="AK330" i="9"/>
  <c r="AH329" i="9"/>
  <c r="AK329" i="9"/>
  <c r="AH328" i="9"/>
  <c r="AK328" i="9"/>
  <c r="AH327" i="9"/>
  <c r="AK327" i="9"/>
  <c r="AH326" i="9"/>
  <c r="AK326" i="9"/>
  <c r="AH325" i="9"/>
  <c r="AK325" i="9"/>
  <c r="AH324" i="9"/>
  <c r="AK324" i="9"/>
  <c r="AA366" i="9" l="1"/>
  <c r="AD366" i="9"/>
  <c r="AA365" i="9"/>
  <c r="AD365" i="9"/>
  <c r="AA364" i="9"/>
  <c r="AD364" i="9"/>
  <c r="AA363" i="9"/>
  <c r="AD363" i="9"/>
  <c r="AA362" i="9"/>
  <c r="AD362" i="9"/>
  <c r="AA361" i="9"/>
  <c r="AD361" i="9"/>
  <c r="AA360" i="9"/>
  <c r="AD360" i="9"/>
  <c r="AA359" i="9"/>
  <c r="AD359" i="9"/>
  <c r="AA358" i="9"/>
  <c r="AD358" i="9"/>
  <c r="AA357" i="9"/>
  <c r="AD357" i="9"/>
  <c r="AA356" i="9"/>
  <c r="AD356" i="9"/>
  <c r="AA355" i="9"/>
  <c r="AD355" i="9"/>
  <c r="AA354" i="9"/>
  <c r="AD354" i="9"/>
  <c r="AA353" i="9"/>
  <c r="AD353" i="9"/>
  <c r="AA352" i="9"/>
  <c r="AD352" i="9"/>
  <c r="AA351" i="9"/>
  <c r="AD351" i="9"/>
  <c r="AA350" i="9"/>
  <c r="AD350" i="9"/>
  <c r="AA349" i="9"/>
  <c r="AD349" i="9"/>
  <c r="AA348" i="9"/>
  <c r="AD348" i="9"/>
  <c r="AA347" i="9"/>
  <c r="AD347" i="9"/>
  <c r="AA346" i="9"/>
  <c r="AD346" i="9"/>
  <c r="AA345" i="9"/>
  <c r="AD345" i="9"/>
  <c r="AA344" i="9"/>
  <c r="AD344" i="9"/>
  <c r="AA343" i="9"/>
  <c r="AD343" i="9"/>
  <c r="AA342" i="9"/>
  <c r="AD342" i="9"/>
  <c r="AA341" i="9"/>
  <c r="AD341" i="9"/>
  <c r="AA340" i="9"/>
  <c r="AD340" i="9"/>
  <c r="AA339" i="9"/>
  <c r="AD339" i="9"/>
  <c r="AA338" i="9"/>
  <c r="AD338" i="9"/>
  <c r="AA337" i="9"/>
  <c r="AD337" i="9"/>
  <c r="AA336" i="9"/>
  <c r="AD336" i="9"/>
  <c r="AA335" i="9"/>
  <c r="AD335" i="9"/>
  <c r="AA334" i="9"/>
  <c r="AD334" i="9"/>
  <c r="AA333" i="9"/>
  <c r="AD333" i="9"/>
  <c r="AA332" i="9"/>
  <c r="AD332" i="9"/>
  <c r="AA331" i="9"/>
  <c r="AD331" i="9"/>
  <c r="AA330" i="9"/>
  <c r="AD330" i="9"/>
  <c r="AA329" i="9"/>
  <c r="AD329" i="9"/>
  <c r="AA328" i="9"/>
  <c r="AD328" i="9"/>
  <c r="AA327" i="9"/>
  <c r="AD327" i="9"/>
  <c r="AA326" i="9"/>
  <c r="AD326" i="9"/>
  <c r="AA325" i="9"/>
  <c r="AD325" i="9"/>
  <c r="AA324" i="9"/>
  <c r="AD324" i="9"/>
  <c r="AA323" i="9"/>
  <c r="AD323" i="9"/>
  <c r="AA322" i="9"/>
  <c r="AD322" i="9"/>
  <c r="AA321" i="9"/>
  <c r="AD321" i="9"/>
  <c r="AA320" i="9"/>
  <c r="AD320" i="9"/>
  <c r="AA319" i="9"/>
  <c r="AD319" i="9"/>
  <c r="T366" i="9" l="1"/>
  <c r="W366" i="9"/>
  <c r="T365" i="9"/>
  <c r="W365" i="9"/>
  <c r="T364" i="9"/>
  <c r="W364" i="9"/>
  <c r="T363" i="9"/>
  <c r="W363" i="9"/>
  <c r="T362" i="9"/>
  <c r="W362" i="9"/>
  <c r="T361" i="9"/>
  <c r="W361" i="9"/>
  <c r="T360" i="9"/>
  <c r="W360" i="9"/>
  <c r="T359" i="9"/>
  <c r="W359" i="9"/>
  <c r="T358" i="9"/>
  <c r="W358" i="9"/>
  <c r="T357" i="9"/>
  <c r="W357" i="9"/>
  <c r="T356" i="9"/>
  <c r="W356" i="9"/>
  <c r="T355" i="9"/>
  <c r="W355" i="9"/>
  <c r="T354" i="9"/>
  <c r="W354" i="9"/>
  <c r="T353" i="9"/>
  <c r="W353" i="9"/>
  <c r="T352" i="9"/>
  <c r="W352" i="9"/>
  <c r="T351" i="9"/>
  <c r="W351" i="9"/>
  <c r="T350" i="9"/>
  <c r="W350" i="9"/>
  <c r="T349" i="9"/>
  <c r="W349" i="9"/>
  <c r="T348" i="9"/>
  <c r="W348" i="9"/>
  <c r="T347" i="9"/>
  <c r="W347" i="9"/>
  <c r="T346" i="9"/>
  <c r="W346" i="9"/>
  <c r="T345" i="9"/>
  <c r="W345" i="9"/>
  <c r="T344" i="9"/>
  <c r="W344" i="9"/>
  <c r="T343" i="9"/>
  <c r="W343" i="9"/>
  <c r="T342" i="9"/>
  <c r="W342" i="9"/>
  <c r="T341" i="9"/>
  <c r="W341" i="9"/>
  <c r="T340" i="9"/>
  <c r="W340" i="9"/>
  <c r="T339" i="9"/>
  <c r="W339" i="9"/>
  <c r="T338" i="9"/>
  <c r="W338" i="9"/>
  <c r="T337" i="9"/>
  <c r="W337" i="9"/>
  <c r="T336" i="9"/>
  <c r="W336" i="9"/>
  <c r="T335" i="9"/>
  <c r="W335" i="9"/>
  <c r="T334" i="9"/>
  <c r="W334" i="9"/>
  <c r="T333" i="9"/>
  <c r="W333" i="9"/>
  <c r="T332" i="9"/>
  <c r="W332" i="9"/>
  <c r="T331" i="9"/>
  <c r="W331" i="9"/>
  <c r="T330" i="9"/>
  <c r="W330" i="9"/>
  <c r="T329" i="9"/>
  <c r="W329" i="9"/>
  <c r="T328" i="9"/>
  <c r="W328" i="9"/>
  <c r="T327" i="9"/>
  <c r="W327" i="9"/>
  <c r="T326" i="9"/>
  <c r="W326" i="9"/>
  <c r="T325" i="9"/>
  <c r="W325" i="9"/>
  <c r="T324" i="9"/>
  <c r="W324" i="9"/>
  <c r="K29" i="7" l="1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50" i="6" l="1"/>
  <c r="J51" i="6" s="1"/>
  <c r="K50" i="7"/>
  <c r="J51" i="7" s="1"/>
  <c r="K50" i="5"/>
  <c r="J51" i="5" s="1"/>
  <c r="L366" i="9"/>
  <c r="P366" i="9"/>
  <c r="L365" i="9"/>
  <c r="P365" i="9"/>
  <c r="L364" i="9"/>
  <c r="P364" i="9"/>
  <c r="L363" i="9"/>
  <c r="P363" i="9"/>
  <c r="L362" i="9"/>
  <c r="P362" i="9"/>
  <c r="L361" i="9"/>
  <c r="P361" i="9"/>
  <c r="L360" i="9"/>
  <c r="P360" i="9"/>
  <c r="L359" i="9"/>
  <c r="P359" i="9"/>
  <c r="L358" i="9"/>
  <c r="P358" i="9"/>
  <c r="L357" i="9"/>
  <c r="P357" i="9"/>
  <c r="L356" i="9"/>
  <c r="P356" i="9"/>
  <c r="L355" i="9"/>
  <c r="P355" i="9"/>
  <c r="L354" i="9"/>
  <c r="P354" i="9"/>
  <c r="L353" i="9"/>
  <c r="P353" i="9"/>
  <c r="L352" i="9"/>
  <c r="P352" i="9"/>
  <c r="L351" i="9"/>
  <c r="P351" i="9"/>
  <c r="L350" i="9"/>
  <c r="P350" i="9"/>
  <c r="L349" i="9"/>
  <c r="P349" i="9"/>
  <c r="L348" i="9"/>
  <c r="P348" i="9"/>
  <c r="L347" i="9"/>
  <c r="P347" i="9"/>
  <c r="L346" i="9"/>
  <c r="P346" i="9"/>
  <c r="L345" i="9"/>
  <c r="P345" i="9"/>
  <c r="L344" i="9"/>
  <c r="P344" i="9"/>
  <c r="L343" i="9"/>
  <c r="P343" i="9"/>
  <c r="L342" i="9"/>
  <c r="P342" i="9"/>
  <c r="L341" i="9"/>
  <c r="P341" i="9"/>
  <c r="L340" i="9"/>
  <c r="P340" i="9"/>
  <c r="L339" i="9"/>
  <c r="P339" i="9"/>
  <c r="L338" i="9"/>
  <c r="P338" i="9"/>
  <c r="L337" i="9" l="1"/>
  <c r="P337" i="9"/>
  <c r="L336" i="9"/>
  <c r="P336" i="9"/>
  <c r="L335" i="9"/>
  <c r="P335" i="9"/>
  <c r="L334" i="9"/>
  <c r="P334" i="9"/>
  <c r="L333" i="9"/>
  <c r="P333" i="9"/>
  <c r="L332" i="9"/>
  <c r="P332" i="9"/>
  <c r="L331" i="9"/>
  <c r="P331" i="9"/>
  <c r="L330" i="9"/>
  <c r="P330" i="9"/>
  <c r="H5" i="5"/>
  <c r="F4" i="7"/>
  <c r="L329" i="9"/>
  <c r="P329" i="9"/>
  <c r="L328" i="9"/>
  <c r="P328" i="9"/>
  <c r="L327" i="9"/>
  <c r="P327" i="9"/>
  <c r="L326" i="9"/>
  <c r="P326" i="9"/>
  <c r="L325" i="9"/>
  <c r="P325" i="9"/>
  <c r="L324" i="9"/>
  <c r="P324" i="9"/>
  <c r="D366" i="9"/>
  <c r="AO366" i="9" s="1"/>
  <c r="H366" i="9"/>
  <c r="AS366" i="9" s="1"/>
  <c r="D365" i="9"/>
  <c r="AO365" i="9" s="1"/>
  <c r="H365" i="9"/>
  <c r="AS365" i="9" s="1"/>
  <c r="D364" i="9"/>
  <c r="AO364" i="9" s="1"/>
  <c r="H364" i="9"/>
  <c r="AS364" i="9" s="1"/>
  <c r="D363" i="9"/>
  <c r="AO363" i="9" s="1"/>
  <c r="H363" i="9"/>
  <c r="AS363" i="9" s="1"/>
  <c r="D362" i="9"/>
  <c r="AO362" i="9" s="1"/>
  <c r="H362" i="9"/>
  <c r="AS362" i="9" s="1"/>
  <c r="D361" i="9"/>
  <c r="AO361" i="9" s="1"/>
  <c r="H361" i="9"/>
  <c r="AS361" i="9" s="1"/>
  <c r="D360" i="9"/>
  <c r="AO360" i="9" s="1"/>
  <c r="H360" i="9"/>
  <c r="AS360" i="9" s="1"/>
  <c r="D359" i="9"/>
  <c r="AO359" i="9" s="1"/>
  <c r="H359" i="9"/>
  <c r="AS359" i="9" s="1"/>
  <c r="D358" i="9"/>
  <c r="AO358" i="9" s="1"/>
  <c r="H358" i="9"/>
  <c r="AS358" i="9" s="1"/>
  <c r="D357" i="9"/>
  <c r="AO357" i="9" s="1"/>
  <c r="H357" i="9"/>
  <c r="AS357" i="9" s="1"/>
  <c r="D356" i="9"/>
  <c r="AO356" i="9" s="1"/>
  <c r="H356" i="9"/>
  <c r="AS356" i="9" s="1"/>
  <c r="D355" i="9"/>
  <c r="AO355" i="9" s="1"/>
  <c r="H355" i="9"/>
  <c r="AS355" i="9" s="1"/>
  <c r="D354" i="9"/>
  <c r="AO354" i="9" s="1"/>
  <c r="H354" i="9"/>
  <c r="AS354" i="9" s="1"/>
  <c r="D353" i="9"/>
  <c r="AO353" i="9" s="1"/>
  <c r="H353" i="9"/>
  <c r="AS353" i="9" s="1"/>
  <c r="D352" i="9"/>
  <c r="AO352" i="9" s="1"/>
  <c r="H352" i="9"/>
  <c r="AS352" i="9" s="1"/>
  <c r="D351" i="9"/>
  <c r="AO351" i="9" s="1"/>
  <c r="H351" i="9"/>
  <c r="AS351" i="9" s="1"/>
  <c r="D350" i="9"/>
  <c r="AO350" i="9" s="1"/>
  <c r="H350" i="9"/>
  <c r="AS350" i="9" s="1"/>
  <c r="D349" i="9"/>
  <c r="AO349" i="9" s="1"/>
  <c r="H349" i="9"/>
  <c r="AS349" i="9" s="1"/>
  <c r="D348" i="9"/>
  <c r="AO348" i="9" s="1"/>
  <c r="H348" i="9"/>
  <c r="AS348" i="9" s="1"/>
  <c r="D347" i="9"/>
  <c r="AO347" i="9" s="1"/>
  <c r="H347" i="9"/>
  <c r="AS347" i="9" s="1"/>
  <c r="D346" i="9"/>
  <c r="AO346" i="9" s="1"/>
  <c r="H346" i="9"/>
  <c r="AS346" i="9" s="1"/>
  <c r="D345" i="9"/>
  <c r="AO345" i="9" s="1"/>
  <c r="H345" i="9"/>
  <c r="AS345" i="9" s="1"/>
  <c r="D344" i="9"/>
  <c r="AO344" i="9" s="1"/>
  <c r="H344" i="9"/>
  <c r="AS344" i="9" s="1"/>
  <c r="D343" i="9"/>
  <c r="AO343" i="9" s="1"/>
  <c r="H343" i="9"/>
  <c r="AS343" i="9" s="1"/>
  <c r="D342" i="9"/>
  <c r="AO342" i="9" s="1"/>
  <c r="H342" i="9"/>
  <c r="AS342" i="9" s="1"/>
  <c r="D341" i="9"/>
  <c r="AO341" i="9" s="1"/>
  <c r="H341" i="9"/>
  <c r="AS341" i="9" s="1"/>
  <c r="D340" i="9"/>
  <c r="AO340" i="9" s="1"/>
  <c r="H340" i="9"/>
  <c r="AS340" i="9" s="1"/>
  <c r="D339" i="9"/>
  <c r="AO339" i="9" s="1"/>
  <c r="H339" i="9"/>
  <c r="AS339" i="9" s="1"/>
  <c r="D338" i="9"/>
  <c r="AO338" i="9" s="1"/>
  <c r="H338" i="9"/>
  <c r="AS338" i="9" s="1"/>
  <c r="D337" i="9"/>
  <c r="H337" i="9"/>
  <c r="D336" i="9"/>
  <c r="H336" i="9"/>
  <c r="D335" i="9"/>
  <c r="H335" i="9"/>
  <c r="AS335" i="9" s="1"/>
  <c r="D334" i="9"/>
  <c r="H334" i="9"/>
  <c r="D333" i="9"/>
  <c r="H333" i="9"/>
  <c r="D332" i="9"/>
  <c r="H332" i="9"/>
  <c r="U33" i="3"/>
  <c r="D331" i="9"/>
  <c r="H331" i="9"/>
  <c r="D330" i="9"/>
  <c r="H330" i="9"/>
  <c r="D329" i="9"/>
  <c r="H329" i="9"/>
  <c r="D328" i="9"/>
  <c r="H328" i="9"/>
  <c r="D327" i="9"/>
  <c r="H327" i="9"/>
  <c r="D326" i="9"/>
  <c r="H326" i="9"/>
  <c r="D325" i="9"/>
  <c r="H325" i="9"/>
  <c r="D324" i="9"/>
  <c r="H324" i="9"/>
  <c r="AS334" i="9" l="1"/>
  <c r="AO335" i="9"/>
  <c r="AO337" i="9"/>
  <c r="AS336" i="9"/>
  <c r="AO334" i="9"/>
  <c r="AO336" i="9"/>
  <c r="AS337" i="9"/>
  <c r="AS324" i="9"/>
  <c r="AO333" i="9"/>
  <c r="AO332" i="9"/>
  <c r="AS333" i="9"/>
  <c r="AS332" i="9"/>
  <c r="AS325" i="9"/>
  <c r="AO325" i="9"/>
  <c r="AO324" i="9"/>
  <c r="AS326" i="9"/>
  <c r="AO326" i="9"/>
  <c r="AS327" i="9"/>
  <c r="AO328" i="9"/>
  <c r="AO329" i="9"/>
  <c r="AS329" i="9"/>
  <c r="AS328" i="9"/>
  <c r="AO330" i="9"/>
  <c r="AO327" i="9"/>
  <c r="AS331" i="9"/>
  <c r="AO331" i="9"/>
  <c r="AS330" i="9"/>
  <c r="AH323" i="9"/>
  <c r="AK323" i="9"/>
  <c r="AH322" i="9"/>
  <c r="AK322" i="9"/>
  <c r="AH321" i="9"/>
  <c r="AK321" i="9"/>
  <c r="AH320" i="9"/>
  <c r="AK320" i="9"/>
  <c r="AH319" i="9"/>
  <c r="AK319" i="9"/>
  <c r="T323" i="9"/>
  <c r="W323" i="9"/>
  <c r="T322" i="9"/>
  <c r="W322" i="9"/>
  <c r="T321" i="9"/>
  <c r="W321" i="9"/>
  <c r="T320" i="9"/>
  <c r="W320" i="9"/>
  <c r="T319" i="9"/>
  <c r="W319" i="9"/>
  <c r="L323" i="9"/>
  <c r="P323" i="9"/>
  <c r="L322" i="9"/>
  <c r="P322" i="9"/>
  <c r="L321" i="9"/>
  <c r="P321" i="9"/>
  <c r="L320" i="9"/>
  <c r="P320" i="9"/>
  <c r="L319" i="9"/>
  <c r="P319" i="9"/>
  <c r="D323" i="9"/>
  <c r="H323" i="9"/>
  <c r="D322" i="9"/>
  <c r="H322" i="9"/>
  <c r="D321" i="9"/>
  <c r="H321" i="9"/>
  <c r="D320" i="9"/>
  <c r="H320" i="9"/>
  <c r="D319" i="9"/>
  <c r="H319" i="9"/>
  <c r="AS210" i="9"/>
  <c r="AS211" i="9"/>
  <c r="AO210" i="9"/>
  <c r="AO211" i="9"/>
  <c r="AS109" i="9"/>
  <c r="AO110" i="9"/>
  <c r="AO109" i="9"/>
  <c r="AS7" i="9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O8" i="9"/>
  <c r="AO9" i="9"/>
  <c r="AO10" i="9"/>
  <c r="AO11" i="9"/>
  <c r="AO12" i="9"/>
  <c r="AO13" i="9"/>
  <c r="AO14" i="9"/>
  <c r="AO15" i="9"/>
  <c r="AO16" i="9"/>
  <c r="AO17" i="9"/>
  <c r="AO18" i="9"/>
  <c r="AO19" i="9"/>
  <c r="AO20" i="9"/>
  <c r="AO21" i="9"/>
  <c r="AO22" i="9"/>
  <c r="AO23" i="9"/>
  <c r="AO24" i="9"/>
  <c r="AO25" i="9"/>
  <c r="AO26" i="9"/>
  <c r="AO27" i="9"/>
  <c r="AO28" i="9"/>
  <c r="AO29" i="9"/>
  <c r="AO30" i="9"/>
  <c r="AO31" i="9"/>
  <c r="AO32" i="9"/>
  <c r="AO33" i="9"/>
  <c r="AO34" i="9"/>
  <c r="AO35" i="9"/>
  <c r="AO36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O54" i="9"/>
  <c r="AO55" i="9"/>
  <c r="AO56" i="9"/>
  <c r="AO57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O84" i="9"/>
  <c r="AO85" i="9"/>
  <c r="AO86" i="9"/>
  <c r="AO87" i="9"/>
  <c r="AO88" i="9"/>
  <c r="AO89" i="9"/>
  <c r="AO90" i="9"/>
  <c r="AO91" i="9"/>
  <c r="AO92" i="9"/>
  <c r="AO93" i="9"/>
  <c r="AO94" i="9"/>
  <c r="AO95" i="9"/>
  <c r="AO96" i="9"/>
  <c r="AO97" i="9"/>
  <c r="AO98" i="9"/>
  <c r="AO99" i="9"/>
  <c r="AO100" i="9"/>
  <c r="AO101" i="9"/>
  <c r="AO102" i="9"/>
  <c r="AO103" i="9"/>
  <c r="AO104" i="9"/>
  <c r="AO105" i="9"/>
  <c r="AO106" i="9"/>
  <c r="AO107" i="9"/>
  <c r="AO108" i="9"/>
  <c r="AO7" i="9"/>
  <c r="AS6" i="9"/>
  <c r="AO6" i="9"/>
  <c r="AK317" i="9"/>
  <c r="AH317" i="9"/>
  <c r="AD317" i="9"/>
  <c r="AA317" i="9"/>
  <c r="W317" i="9"/>
  <c r="T317" i="9"/>
  <c r="P317" i="9"/>
  <c r="L317" i="9"/>
  <c r="H317" i="9"/>
  <c r="D317" i="9"/>
  <c r="AK316" i="9"/>
  <c r="AH316" i="9"/>
  <c r="AD316" i="9"/>
  <c r="AA316" i="9"/>
  <c r="W316" i="9"/>
  <c r="T316" i="9"/>
  <c r="P316" i="9"/>
  <c r="L316" i="9"/>
  <c r="H316" i="9"/>
  <c r="D316" i="9"/>
  <c r="AK315" i="9"/>
  <c r="AH315" i="9"/>
  <c r="AD315" i="9"/>
  <c r="AA315" i="9"/>
  <c r="W315" i="9"/>
  <c r="T315" i="9"/>
  <c r="P315" i="9"/>
  <c r="L315" i="9"/>
  <c r="H315" i="9"/>
  <c r="D315" i="9"/>
  <c r="AK314" i="9"/>
  <c r="AH314" i="9"/>
  <c r="AD314" i="9"/>
  <c r="AA314" i="9"/>
  <c r="W314" i="9"/>
  <c r="T314" i="9"/>
  <c r="P314" i="9"/>
  <c r="L314" i="9"/>
  <c r="H314" i="9"/>
  <c r="D314" i="9"/>
  <c r="AK313" i="9"/>
  <c r="AH313" i="9"/>
  <c r="AD313" i="9"/>
  <c r="AA313" i="9"/>
  <c r="W313" i="9"/>
  <c r="T313" i="9"/>
  <c r="P313" i="9"/>
  <c r="L313" i="9"/>
  <c r="H313" i="9"/>
  <c r="D313" i="9"/>
  <c r="AK312" i="9"/>
  <c r="AH312" i="9"/>
  <c r="AD312" i="9"/>
  <c r="AA312" i="9"/>
  <c r="W312" i="9"/>
  <c r="T312" i="9"/>
  <c r="P312" i="9"/>
  <c r="L312" i="9"/>
  <c r="H312" i="9"/>
  <c r="D312" i="9"/>
  <c r="AK311" i="9"/>
  <c r="AH311" i="9"/>
  <c r="AD311" i="9"/>
  <c r="AA311" i="9"/>
  <c r="W311" i="9"/>
  <c r="T311" i="9"/>
  <c r="P311" i="9"/>
  <c r="L311" i="9"/>
  <c r="H311" i="9"/>
  <c r="D311" i="9"/>
  <c r="AK310" i="9"/>
  <c r="AH310" i="9"/>
  <c r="AD310" i="9"/>
  <c r="AA310" i="9"/>
  <c r="W310" i="9"/>
  <c r="T310" i="9"/>
  <c r="P310" i="9"/>
  <c r="L310" i="9"/>
  <c r="H310" i="9"/>
  <c r="D310" i="9"/>
  <c r="AK309" i="9"/>
  <c r="AH309" i="9"/>
  <c r="AD309" i="9"/>
  <c r="AA309" i="9"/>
  <c r="W309" i="9"/>
  <c r="T309" i="9"/>
  <c r="P309" i="9"/>
  <c r="L309" i="9"/>
  <c r="H309" i="9"/>
  <c r="D309" i="9"/>
  <c r="AK308" i="9"/>
  <c r="AH308" i="9"/>
  <c r="AD308" i="9"/>
  <c r="AA308" i="9"/>
  <c r="W308" i="9"/>
  <c r="T308" i="9"/>
  <c r="P308" i="9"/>
  <c r="L308" i="9"/>
  <c r="H308" i="9"/>
  <c r="D308" i="9"/>
  <c r="AK307" i="9"/>
  <c r="AH307" i="9"/>
  <c r="AD307" i="9"/>
  <c r="AA307" i="9"/>
  <c r="W307" i="9"/>
  <c r="T307" i="9"/>
  <c r="P307" i="9"/>
  <c r="L307" i="9"/>
  <c r="H307" i="9"/>
  <c r="D307" i="9"/>
  <c r="AK306" i="9"/>
  <c r="AH306" i="9"/>
  <c r="AD306" i="9"/>
  <c r="AA306" i="9"/>
  <c r="W306" i="9"/>
  <c r="T306" i="9"/>
  <c r="P306" i="9"/>
  <c r="L306" i="9"/>
  <c r="H306" i="9"/>
  <c r="D306" i="9"/>
  <c r="AK305" i="9"/>
  <c r="AH305" i="9"/>
  <c r="AD305" i="9"/>
  <c r="AA305" i="9"/>
  <c r="W305" i="9"/>
  <c r="T305" i="9"/>
  <c r="P305" i="9"/>
  <c r="L305" i="9"/>
  <c r="H305" i="9"/>
  <c r="D305" i="9"/>
  <c r="AK304" i="9"/>
  <c r="AH304" i="9"/>
  <c r="AD304" i="9"/>
  <c r="AA304" i="9"/>
  <c r="W304" i="9"/>
  <c r="T304" i="9"/>
  <c r="P304" i="9"/>
  <c r="L304" i="9"/>
  <c r="H304" i="9"/>
  <c r="D304" i="9"/>
  <c r="AK303" i="9"/>
  <c r="AH303" i="9"/>
  <c r="AD303" i="9"/>
  <c r="AA303" i="9"/>
  <c r="W303" i="9"/>
  <c r="T303" i="9"/>
  <c r="P303" i="9"/>
  <c r="L303" i="9"/>
  <c r="H303" i="9"/>
  <c r="D303" i="9"/>
  <c r="AK302" i="9"/>
  <c r="AH302" i="9"/>
  <c r="AD302" i="9"/>
  <c r="AA302" i="9"/>
  <c r="W302" i="9"/>
  <c r="T302" i="9"/>
  <c r="P302" i="9"/>
  <c r="L302" i="9"/>
  <c r="H302" i="9"/>
  <c r="D302" i="9"/>
  <c r="AK301" i="9"/>
  <c r="AH301" i="9"/>
  <c r="AD301" i="9"/>
  <c r="AA301" i="9"/>
  <c r="W301" i="9"/>
  <c r="T301" i="9"/>
  <c r="P301" i="9"/>
  <c r="L301" i="9"/>
  <c r="H301" i="9"/>
  <c r="D301" i="9"/>
  <c r="AK300" i="9"/>
  <c r="AH300" i="9"/>
  <c r="AD300" i="9"/>
  <c r="AA300" i="9"/>
  <c r="W300" i="9"/>
  <c r="T300" i="9"/>
  <c r="P300" i="9"/>
  <c r="L300" i="9"/>
  <c r="H300" i="9"/>
  <c r="D300" i="9"/>
  <c r="AK299" i="9"/>
  <c r="AH299" i="9"/>
  <c r="AD299" i="9"/>
  <c r="AA299" i="9"/>
  <c r="W299" i="9"/>
  <c r="T299" i="9"/>
  <c r="P299" i="9"/>
  <c r="L299" i="9"/>
  <c r="H299" i="9"/>
  <c r="D299" i="9"/>
  <c r="AK298" i="9"/>
  <c r="AH298" i="9"/>
  <c r="AD298" i="9"/>
  <c r="AA298" i="9"/>
  <c r="W298" i="9"/>
  <c r="T298" i="9"/>
  <c r="P298" i="9"/>
  <c r="L298" i="9"/>
  <c r="H298" i="9"/>
  <c r="D298" i="9"/>
  <c r="AK297" i="9"/>
  <c r="AH297" i="9"/>
  <c r="AD297" i="9"/>
  <c r="AA297" i="9"/>
  <c r="W297" i="9"/>
  <c r="T297" i="9"/>
  <c r="P297" i="9"/>
  <c r="L297" i="9"/>
  <c r="H297" i="9"/>
  <c r="D297" i="9"/>
  <c r="AK296" i="9"/>
  <c r="AH296" i="9"/>
  <c r="AD296" i="9"/>
  <c r="AA296" i="9"/>
  <c r="W296" i="9"/>
  <c r="T296" i="9"/>
  <c r="P296" i="9"/>
  <c r="L296" i="9"/>
  <c r="H296" i="9"/>
  <c r="D296" i="9"/>
  <c r="AK295" i="9"/>
  <c r="AH295" i="9"/>
  <c r="AD295" i="9"/>
  <c r="AA295" i="9"/>
  <c r="W295" i="9"/>
  <c r="T295" i="9"/>
  <c r="P295" i="9"/>
  <c r="L295" i="9"/>
  <c r="H295" i="9"/>
  <c r="D295" i="9"/>
  <c r="AK294" i="9"/>
  <c r="AH294" i="9"/>
  <c r="AD294" i="9"/>
  <c r="AA294" i="9"/>
  <c r="W294" i="9"/>
  <c r="T294" i="9"/>
  <c r="P294" i="9"/>
  <c r="L294" i="9"/>
  <c r="H294" i="9"/>
  <c r="D294" i="9"/>
  <c r="AK293" i="9"/>
  <c r="AH293" i="9"/>
  <c r="AD293" i="9"/>
  <c r="AA293" i="9"/>
  <c r="W293" i="9"/>
  <c r="T293" i="9"/>
  <c r="P293" i="9"/>
  <c r="L293" i="9"/>
  <c r="H293" i="9"/>
  <c r="D293" i="9"/>
  <c r="AK292" i="9"/>
  <c r="AH292" i="9"/>
  <c r="AD292" i="9"/>
  <c r="AA292" i="9"/>
  <c r="W292" i="9"/>
  <c r="T292" i="9"/>
  <c r="P292" i="9"/>
  <c r="L292" i="9"/>
  <c r="H292" i="9"/>
  <c r="D292" i="9"/>
  <c r="AK291" i="9"/>
  <c r="AH291" i="9"/>
  <c r="AD291" i="9"/>
  <c r="AA291" i="9"/>
  <c r="W291" i="9"/>
  <c r="T291" i="9"/>
  <c r="P291" i="9"/>
  <c r="L291" i="9"/>
  <c r="H291" i="9"/>
  <c r="D291" i="9"/>
  <c r="AK290" i="9"/>
  <c r="AH290" i="9"/>
  <c r="AD290" i="9"/>
  <c r="AA290" i="9"/>
  <c r="W290" i="9"/>
  <c r="T290" i="9"/>
  <c r="P290" i="9"/>
  <c r="L290" i="9"/>
  <c r="H290" i="9"/>
  <c r="D290" i="9"/>
  <c r="AK289" i="9"/>
  <c r="AH289" i="9"/>
  <c r="AD289" i="9"/>
  <c r="AA289" i="9"/>
  <c r="W289" i="9"/>
  <c r="T289" i="9"/>
  <c r="P289" i="9"/>
  <c r="L289" i="9"/>
  <c r="H289" i="9"/>
  <c r="D289" i="9"/>
  <c r="AK288" i="9"/>
  <c r="AH288" i="9"/>
  <c r="AD288" i="9"/>
  <c r="AA288" i="9"/>
  <c r="W288" i="9"/>
  <c r="T288" i="9"/>
  <c r="P288" i="9"/>
  <c r="L288" i="9"/>
  <c r="H288" i="9"/>
  <c r="D288" i="9"/>
  <c r="AK287" i="9"/>
  <c r="AH287" i="9"/>
  <c r="AD287" i="9"/>
  <c r="AA287" i="9"/>
  <c r="W287" i="9"/>
  <c r="T287" i="9"/>
  <c r="P287" i="9"/>
  <c r="L287" i="9"/>
  <c r="H287" i="9"/>
  <c r="D287" i="9"/>
  <c r="AK286" i="9"/>
  <c r="AH286" i="9"/>
  <c r="AD286" i="9"/>
  <c r="AA286" i="9"/>
  <c r="W286" i="9"/>
  <c r="T286" i="9"/>
  <c r="P286" i="9"/>
  <c r="L286" i="9"/>
  <c r="H286" i="9"/>
  <c r="D286" i="9"/>
  <c r="AK285" i="9"/>
  <c r="AH285" i="9"/>
  <c r="AD285" i="9"/>
  <c r="AA285" i="9"/>
  <c r="W285" i="9"/>
  <c r="T285" i="9"/>
  <c r="P285" i="9"/>
  <c r="L285" i="9"/>
  <c r="H285" i="9"/>
  <c r="D285" i="9"/>
  <c r="AK284" i="9"/>
  <c r="AH284" i="9"/>
  <c r="AD284" i="9"/>
  <c r="AA284" i="9"/>
  <c r="W284" i="9"/>
  <c r="T284" i="9"/>
  <c r="P284" i="9"/>
  <c r="L284" i="9"/>
  <c r="H284" i="9"/>
  <c r="D284" i="9"/>
  <c r="AK283" i="9"/>
  <c r="AH283" i="9"/>
  <c r="AD283" i="9"/>
  <c r="AA283" i="9"/>
  <c r="W283" i="9"/>
  <c r="T283" i="9"/>
  <c r="P283" i="9"/>
  <c r="L283" i="9"/>
  <c r="H283" i="9"/>
  <c r="D283" i="9"/>
  <c r="AK282" i="9"/>
  <c r="AH282" i="9"/>
  <c r="AD282" i="9"/>
  <c r="AA282" i="9"/>
  <c r="W282" i="9"/>
  <c r="T282" i="9"/>
  <c r="P282" i="9"/>
  <c r="L282" i="9"/>
  <c r="H282" i="9"/>
  <c r="D282" i="9"/>
  <c r="AK281" i="9"/>
  <c r="AH281" i="9"/>
  <c r="AD281" i="9"/>
  <c r="AA281" i="9"/>
  <c r="W281" i="9"/>
  <c r="T281" i="9"/>
  <c r="P281" i="9"/>
  <c r="L281" i="9"/>
  <c r="H281" i="9"/>
  <c r="D281" i="9"/>
  <c r="AK280" i="9"/>
  <c r="AH280" i="9"/>
  <c r="AD280" i="9"/>
  <c r="AA280" i="9"/>
  <c r="W280" i="9"/>
  <c r="T280" i="9"/>
  <c r="P280" i="9"/>
  <c r="L280" i="9"/>
  <c r="H280" i="9"/>
  <c r="D280" i="9"/>
  <c r="AK279" i="9"/>
  <c r="AH279" i="9"/>
  <c r="AD279" i="9"/>
  <c r="AA279" i="9"/>
  <c r="W279" i="9"/>
  <c r="T279" i="9"/>
  <c r="P279" i="9"/>
  <c r="L279" i="9"/>
  <c r="H279" i="9"/>
  <c r="D279" i="9"/>
  <c r="AK278" i="9"/>
  <c r="AH278" i="9"/>
  <c r="AD278" i="9"/>
  <c r="AA278" i="9"/>
  <c r="W278" i="9"/>
  <c r="T278" i="9"/>
  <c r="P278" i="9"/>
  <c r="L278" i="9"/>
  <c r="H278" i="9"/>
  <c r="D278" i="9"/>
  <c r="AK277" i="9"/>
  <c r="AH277" i="9"/>
  <c r="AD277" i="9"/>
  <c r="AA277" i="9"/>
  <c r="W277" i="9"/>
  <c r="T277" i="9"/>
  <c r="P277" i="9"/>
  <c r="L277" i="9"/>
  <c r="H277" i="9"/>
  <c r="D277" i="9"/>
  <c r="AK276" i="9"/>
  <c r="AH276" i="9"/>
  <c r="AD276" i="9"/>
  <c r="AA276" i="9"/>
  <c r="W276" i="9"/>
  <c r="T276" i="9"/>
  <c r="P276" i="9"/>
  <c r="L276" i="9"/>
  <c r="H276" i="9"/>
  <c r="D276" i="9"/>
  <c r="AK275" i="9"/>
  <c r="AH275" i="9"/>
  <c r="AD275" i="9"/>
  <c r="AA275" i="9"/>
  <c r="W275" i="9"/>
  <c r="T275" i="9"/>
  <c r="P275" i="9"/>
  <c r="L275" i="9"/>
  <c r="H275" i="9"/>
  <c r="D275" i="9"/>
  <c r="AK274" i="9"/>
  <c r="AH274" i="9"/>
  <c r="AD274" i="9"/>
  <c r="AA274" i="9"/>
  <c r="W274" i="9"/>
  <c r="T274" i="9"/>
  <c r="P274" i="9"/>
  <c r="L274" i="9"/>
  <c r="H274" i="9"/>
  <c r="D274" i="9"/>
  <c r="AK273" i="9"/>
  <c r="AH273" i="9"/>
  <c r="AD273" i="9"/>
  <c r="AA273" i="9"/>
  <c r="W273" i="9"/>
  <c r="T273" i="9"/>
  <c r="P273" i="9"/>
  <c r="L273" i="9"/>
  <c r="H273" i="9"/>
  <c r="D273" i="9"/>
  <c r="AK272" i="9"/>
  <c r="AH272" i="9"/>
  <c r="AD272" i="9"/>
  <c r="AA272" i="9"/>
  <c r="W272" i="9"/>
  <c r="T272" i="9"/>
  <c r="P272" i="9"/>
  <c r="L272" i="9"/>
  <c r="H272" i="9"/>
  <c r="D272" i="9"/>
  <c r="AK271" i="9"/>
  <c r="AH271" i="9"/>
  <c r="AD271" i="9"/>
  <c r="AA271" i="9"/>
  <c r="W271" i="9"/>
  <c r="T271" i="9"/>
  <c r="P271" i="9"/>
  <c r="L271" i="9"/>
  <c r="H271" i="9"/>
  <c r="D271" i="9"/>
  <c r="AK270" i="9"/>
  <c r="AH270" i="9"/>
  <c r="AD270" i="9"/>
  <c r="AA270" i="9"/>
  <c r="W270" i="9"/>
  <c r="T270" i="9"/>
  <c r="P270" i="9"/>
  <c r="L270" i="9"/>
  <c r="H270" i="9"/>
  <c r="D270" i="9"/>
  <c r="AK269" i="9"/>
  <c r="AH269" i="9"/>
  <c r="AD269" i="9"/>
  <c r="AA269" i="9"/>
  <c r="W269" i="9"/>
  <c r="T269" i="9"/>
  <c r="P269" i="9"/>
  <c r="L269" i="9"/>
  <c r="H269" i="9"/>
  <c r="D269" i="9"/>
  <c r="AK268" i="9"/>
  <c r="AH268" i="9"/>
  <c r="AD268" i="9"/>
  <c r="AA268" i="9"/>
  <c r="W268" i="9"/>
  <c r="T268" i="9"/>
  <c r="P268" i="9"/>
  <c r="L268" i="9"/>
  <c r="H268" i="9"/>
  <c r="D268" i="9"/>
  <c r="AK267" i="9"/>
  <c r="AH267" i="9"/>
  <c r="AD267" i="9"/>
  <c r="AA267" i="9"/>
  <c r="W267" i="9"/>
  <c r="T267" i="9"/>
  <c r="P267" i="9"/>
  <c r="L267" i="9"/>
  <c r="H267" i="9"/>
  <c r="D267" i="9"/>
  <c r="AK266" i="9"/>
  <c r="AH266" i="9"/>
  <c r="AD266" i="9"/>
  <c r="AA266" i="9"/>
  <c r="W266" i="9"/>
  <c r="T266" i="9"/>
  <c r="P266" i="9"/>
  <c r="L266" i="9"/>
  <c r="H266" i="9"/>
  <c r="D266" i="9"/>
  <c r="AK265" i="9"/>
  <c r="AH265" i="9"/>
  <c r="AD265" i="9"/>
  <c r="AA265" i="9"/>
  <c r="W265" i="9"/>
  <c r="T265" i="9"/>
  <c r="P265" i="9"/>
  <c r="L265" i="9"/>
  <c r="H265" i="9"/>
  <c r="D265" i="9"/>
  <c r="AK264" i="9"/>
  <c r="AH264" i="9"/>
  <c r="AD264" i="9"/>
  <c r="AA264" i="9"/>
  <c r="W264" i="9"/>
  <c r="T264" i="9"/>
  <c r="P264" i="9"/>
  <c r="L264" i="9"/>
  <c r="H264" i="9"/>
  <c r="D264" i="9"/>
  <c r="AK263" i="9"/>
  <c r="AH263" i="9"/>
  <c r="AD263" i="9"/>
  <c r="AA263" i="9"/>
  <c r="W263" i="9"/>
  <c r="T263" i="9"/>
  <c r="P263" i="9"/>
  <c r="L263" i="9"/>
  <c r="H263" i="9"/>
  <c r="D263" i="9"/>
  <c r="AK262" i="9"/>
  <c r="AH262" i="9"/>
  <c r="AD262" i="9"/>
  <c r="AA262" i="9"/>
  <c r="W262" i="9"/>
  <c r="T262" i="9"/>
  <c r="P262" i="9"/>
  <c r="L262" i="9"/>
  <c r="H262" i="9"/>
  <c r="D262" i="9"/>
  <c r="AK261" i="9"/>
  <c r="AH261" i="9"/>
  <c r="AD261" i="9"/>
  <c r="AA261" i="9"/>
  <c r="W261" i="9"/>
  <c r="T261" i="9"/>
  <c r="P261" i="9"/>
  <c r="L261" i="9"/>
  <c r="H261" i="9"/>
  <c r="D261" i="9"/>
  <c r="AK260" i="9"/>
  <c r="AH260" i="9"/>
  <c r="AD260" i="9"/>
  <c r="AA260" i="9"/>
  <c r="W260" i="9"/>
  <c r="T260" i="9"/>
  <c r="P260" i="9"/>
  <c r="L260" i="9"/>
  <c r="H260" i="9"/>
  <c r="D260" i="9"/>
  <c r="AK259" i="9"/>
  <c r="AH259" i="9"/>
  <c r="AD259" i="9"/>
  <c r="AA259" i="9"/>
  <c r="W259" i="9"/>
  <c r="T259" i="9"/>
  <c r="P259" i="9"/>
  <c r="L259" i="9"/>
  <c r="H259" i="9"/>
  <c r="D259" i="9"/>
  <c r="AK258" i="9"/>
  <c r="AH258" i="9"/>
  <c r="AD258" i="9"/>
  <c r="AA258" i="9"/>
  <c r="W258" i="9"/>
  <c r="T258" i="9"/>
  <c r="P258" i="9"/>
  <c r="L258" i="9"/>
  <c r="H258" i="9"/>
  <c r="D258" i="9"/>
  <c r="AK257" i="9"/>
  <c r="AH257" i="9"/>
  <c r="AD257" i="9"/>
  <c r="AA257" i="9"/>
  <c r="W257" i="9"/>
  <c r="T257" i="9"/>
  <c r="P257" i="9"/>
  <c r="L257" i="9"/>
  <c r="H257" i="9"/>
  <c r="D257" i="9"/>
  <c r="AK256" i="9"/>
  <c r="AH256" i="9"/>
  <c r="AD256" i="9"/>
  <c r="AA256" i="9"/>
  <c r="W256" i="9"/>
  <c r="T256" i="9"/>
  <c r="P256" i="9"/>
  <c r="L256" i="9"/>
  <c r="H256" i="9"/>
  <c r="D256" i="9"/>
  <c r="AK255" i="9"/>
  <c r="AH255" i="9"/>
  <c r="AD255" i="9"/>
  <c r="AA255" i="9"/>
  <c r="W255" i="9"/>
  <c r="T255" i="9"/>
  <c r="P255" i="9"/>
  <c r="L255" i="9"/>
  <c r="H255" i="9"/>
  <c r="D255" i="9"/>
  <c r="AK254" i="9"/>
  <c r="AH254" i="9"/>
  <c r="AD254" i="9"/>
  <c r="AA254" i="9"/>
  <c r="W254" i="9"/>
  <c r="T254" i="9"/>
  <c r="P254" i="9"/>
  <c r="L254" i="9"/>
  <c r="H254" i="9"/>
  <c r="D254" i="9"/>
  <c r="AK253" i="9"/>
  <c r="AH253" i="9"/>
  <c r="AD253" i="9"/>
  <c r="AA253" i="9"/>
  <c r="W253" i="9"/>
  <c r="T253" i="9"/>
  <c r="P253" i="9"/>
  <c r="L253" i="9"/>
  <c r="H253" i="9"/>
  <c r="D253" i="9"/>
  <c r="AK252" i="9"/>
  <c r="AH252" i="9"/>
  <c r="AD252" i="9"/>
  <c r="AA252" i="9"/>
  <c r="W252" i="9"/>
  <c r="T252" i="9"/>
  <c r="P252" i="9"/>
  <c r="L252" i="9"/>
  <c r="H252" i="9"/>
  <c r="D252" i="9"/>
  <c r="AK251" i="9"/>
  <c r="AH251" i="9"/>
  <c r="AD251" i="9"/>
  <c r="AA251" i="9"/>
  <c r="W251" i="9"/>
  <c r="T251" i="9"/>
  <c r="P251" i="9"/>
  <c r="L251" i="9"/>
  <c r="H251" i="9"/>
  <c r="D251" i="9"/>
  <c r="AK250" i="9"/>
  <c r="AH250" i="9"/>
  <c r="AD250" i="9"/>
  <c r="AA250" i="9"/>
  <c r="W250" i="9"/>
  <c r="T250" i="9"/>
  <c r="P250" i="9"/>
  <c r="L250" i="9"/>
  <c r="H250" i="9"/>
  <c r="D250" i="9"/>
  <c r="AK249" i="9"/>
  <c r="AH249" i="9"/>
  <c r="AD249" i="9"/>
  <c r="AA249" i="9"/>
  <c r="W249" i="9"/>
  <c r="T249" i="9"/>
  <c r="P249" i="9"/>
  <c r="L249" i="9"/>
  <c r="H249" i="9"/>
  <c r="D249" i="9"/>
  <c r="AK248" i="9"/>
  <c r="AH248" i="9"/>
  <c r="AD248" i="9"/>
  <c r="AA248" i="9"/>
  <c r="W248" i="9"/>
  <c r="T248" i="9"/>
  <c r="P248" i="9"/>
  <c r="L248" i="9"/>
  <c r="H248" i="9"/>
  <c r="D248" i="9"/>
  <c r="AK247" i="9"/>
  <c r="AH247" i="9"/>
  <c r="AD247" i="9"/>
  <c r="AA247" i="9"/>
  <c r="W247" i="9"/>
  <c r="T247" i="9"/>
  <c r="P247" i="9"/>
  <c r="L247" i="9"/>
  <c r="H247" i="9"/>
  <c r="D247" i="9"/>
  <c r="AK246" i="9"/>
  <c r="AH246" i="9"/>
  <c r="AD246" i="9"/>
  <c r="AA246" i="9"/>
  <c r="W246" i="9"/>
  <c r="T246" i="9"/>
  <c r="P246" i="9"/>
  <c r="L246" i="9"/>
  <c r="H246" i="9"/>
  <c r="D246" i="9"/>
  <c r="AK245" i="9"/>
  <c r="AH245" i="9"/>
  <c r="AD245" i="9"/>
  <c r="AA245" i="9"/>
  <c r="W245" i="9"/>
  <c r="T245" i="9"/>
  <c r="P245" i="9"/>
  <c r="L245" i="9"/>
  <c r="H245" i="9"/>
  <c r="D245" i="9"/>
  <c r="AK244" i="9"/>
  <c r="AH244" i="9"/>
  <c r="AD244" i="9"/>
  <c r="AA244" i="9"/>
  <c r="W244" i="9"/>
  <c r="T244" i="9"/>
  <c r="P244" i="9"/>
  <c r="L244" i="9"/>
  <c r="H244" i="9"/>
  <c r="D244" i="9"/>
  <c r="AK243" i="9"/>
  <c r="AH243" i="9"/>
  <c r="AD243" i="9"/>
  <c r="AA243" i="9"/>
  <c r="W243" i="9"/>
  <c r="T243" i="9"/>
  <c r="P243" i="9"/>
  <c r="L243" i="9"/>
  <c r="H243" i="9"/>
  <c r="D243" i="9"/>
  <c r="AK242" i="9"/>
  <c r="AH242" i="9"/>
  <c r="AD242" i="9"/>
  <c r="AA242" i="9"/>
  <c r="W242" i="9"/>
  <c r="T242" i="9"/>
  <c r="P242" i="9"/>
  <c r="L242" i="9"/>
  <c r="H242" i="9"/>
  <c r="D242" i="9"/>
  <c r="AK241" i="9"/>
  <c r="AH241" i="9"/>
  <c r="AD241" i="9"/>
  <c r="AA241" i="9"/>
  <c r="W241" i="9"/>
  <c r="T241" i="9"/>
  <c r="P241" i="9"/>
  <c r="L241" i="9"/>
  <c r="H241" i="9"/>
  <c r="D241" i="9"/>
  <c r="AK240" i="9"/>
  <c r="AH240" i="9"/>
  <c r="W240" i="9"/>
  <c r="T240" i="9"/>
  <c r="P240" i="9"/>
  <c r="L240" i="9"/>
  <c r="H240" i="9"/>
  <c r="D240" i="9"/>
  <c r="AK239" i="9"/>
  <c r="AH239" i="9"/>
  <c r="W239" i="9"/>
  <c r="T239" i="9"/>
  <c r="P239" i="9"/>
  <c r="L239" i="9"/>
  <c r="H239" i="9"/>
  <c r="D239" i="9"/>
  <c r="AK238" i="9"/>
  <c r="AH238" i="9"/>
  <c r="W238" i="9"/>
  <c r="T238" i="9"/>
  <c r="P238" i="9"/>
  <c r="L238" i="9"/>
  <c r="H238" i="9"/>
  <c r="D238" i="9"/>
  <c r="AK237" i="9"/>
  <c r="AH237" i="9"/>
  <c r="W237" i="9"/>
  <c r="T237" i="9"/>
  <c r="P237" i="9"/>
  <c r="L237" i="9"/>
  <c r="H237" i="9"/>
  <c r="D237" i="9"/>
  <c r="AK236" i="9"/>
  <c r="AH236" i="9"/>
  <c r="W236" i="9"/>
  <c r="T236" i="9"/>
  <c r="P236" i="9"/>
  <c r="L236" i="9"/>
  <c r="H236" i="9"/>
  <c r="D236" i="9"/>
  <c r="W235" i="9"/>
  <c r="T235" i="9"/>
  <c r="P235" i="9"/>
  <c r="L235" i="9"/>
  <c r="H235" i="9"/>
  <c r="D235" i="9"/>
  <c r="W234" i="9"/>
  <c r="T234" i="9"/>
  <c r="P234" i="9"/>
  <c r="L234" i="9"/>
  <c r="H234" i="9"/>
  <c r="D234" i="9"/>
  <c r="W233" i="9"/>
  <c r="T233" i="9"/>
  <c r="P233" i="9"/>
  <c r="L233" i="9"/>
  <c r="H233" i="9"/>
  <c r="D233" i="9"/>
  <c r="W232" i="9"/>
  <c r="T232" i="9"/>
  <c r="P232" i="9"/>
  <c r="L232" i="9"/>
  <c r="H232" i="9"/>
  <c r="D232" i="9"/>
  <c r="W231" i="9"/>
  <c r="T231" i="9"/>
  <c r="P231" i="9"/>
  <c r="L231" i="9"/>
  <c r="H231" i="9"/>
  <c r="D231" i="9"/>
  <c r="W230" i="9"/>
  <c r="T230" i="9"/>
  <c r="P230" i="9"/>
  <c r="L230" i="9"/>
  <c r="H230" i="9"/>
  <c r="D230" i="9"/>
  <c r="W229" i="9"/>
  <c r="T229" i="9"/>
  <c r="P229" i="9"/>
  <c r="L229" i="9"/>
  <c r="H229" i="9"/>
  <c r="D229" i="9"/>
  <c r="W228" i="9"/>
  <c r="T228" i="9"/>
  <c r="P228" i="9"/>
  <c r="L228" i="9"/>
  <c r="H228" i="9"/>
  <c r="D228" i="9"/>
  <c r="W227" i="9"/>
  <c r="T227" i="9"/>
  <c r="P227" i="9"/>
  <c r="L227" i="9"/>
  <c r="H227" i="9"/>
  <c r="D227" i="9"/>
  <c r="W226" i="9"/>
  <c r="T226" i="9"/>
  <c r="P226" i="9"/>
  <c r="L226" i="9"/>
  <c r="H226" i="9"/>
  <c r="D226" i="9"/>
  <c r="W225" i="9"/>
  <c r="T225" i="9"/>
  <c r="P225" i="9"/>
  <c r="L225" i="9"/>
  <c r="H225" i="9"/>
  <c r="D225" i="9"/>
  <c r="W224" i="9"/>
  <c r="T224" i="9"/>
  <c r="P224" i="9"/>
  <c r="L224" i="9"/>
  <c r="H224" i="9"/>
  <c r="D224" i="9"/>
  <c r="W223" i="9"/>
  <c r="T223" i="9"/>
  <c r="P223" i="9"/>
  <c r="L223" i="9"/>
  <c r="H223" i="9"/>
  <c r="D223" i="9"/>
  <c r="W222" i="9"/>
  <c r="T222" i="9"/>
  <c r="P222" i="9"/>
  <c r="L222" i="9"/>
  <c r="H222" i="9"/>
  <c r="D222" i="9"/>
  <c r="W221" i="9"/>
  <c r="T221" i="9"/>
  <c r="P221" i="9"/>
  <c r="L221" i="9"/>
  <c r="H221" i="9"/>
  <c r="D221" i="9"/>
  <c r="W220" i="9"/>
  <c r="T220" i="9"/>
  <c r="P220" i="9"/>
  <c r="L220" i="9"/>
  <c r="H220" i="9"/>
  <c r="D220" i="9"/>
  <c r="W219" i="9"/>
  <c r="T219" i="9"/>
  <c r="P219" i="9"/>
  <c r="L219" i="9"/>
  <c r="H219" i="9"/>
  <c r="D219" i="9"/>
  <c r="W218" i="9"/>
  <c r="T218" i="9"/>
  <c r="P218" i="9"/>
  <c r="L218" i="9"/>
  <c r="H218" i="9"/>
  <c r="D218" i="9"/>
  <c r="W217" i="9"/>
  <c r="T217" i="9"/>
  <c r="P217" i="9"/>
  <c r="L217" i="9"/>
  <c r="H217" i="9"/>
  <c r="D217" i="9"/>
  <c r="W216" i="9"/>
  <c r="T216" i="9"/>
  <c r="P216" i="9"/>
  <c r="L216" i="9"/>
  <c r="H216" i="9"/>
  <c r="D216" i="9"/>
  <c r="W215" i="9"/>
  <c r="T215" i="9"/>
  <c r="P215" i="9"/>
  <c r="L215" i="9"/>
  <c r="H215" i="9"/>
  <c r="D215" i="9"/>
  <c r="W214" i="9"/>
  <c r="T214" i="9"/>
  <c r="P214" i="9"/>
  <c r="L214" i="9"/>
  <c r="H214" i="9"/>
  <c r="D214" i="9"/>
  <c r="W213" i="9"/>
  <c r="T213" i="9"/>
  <c r="P213" i="9"/>
  <c r="L213" i="9"/>
  <c r="H213" i="9"/>
  <c r="D213" i="9"/>
  <c r="W212" i="9"/>
  <c r="T212" i="9"/>
  <c r="P212" i="9"/>
  <c r="L212" i="9"/>
  <c r="H212" i="9"/>
  <c r="D212" i="9"/>
  <c r="W209" i="9"/>
  <c r="T209" i="9"/>
  <c r="P209" i="9"/>
  <c r="L209" i="9"/>
  <c r="H209" i="9"/>
  <c r="D209" i="9"/>
  <c r="W208" i="9"/>
  <c r="T208" i="9"/>
  <c r="P208" i="9"/>
  <c r="L208" i="9"/>
  <c r="H208" i="9"/>
  <c r="D208" i="9"/>
  <c r="W207" i="9"/>
  <c r="T207" i="9"/>
  <c r="P207" i="9"/>
  <c r="L207" i="9"/>
  <c r="H207" i="9"/>
  <c r="D207" i="9"/>
  <c r="W206" i="9"/>
  <c r="T206" i="9"/>
  <c r="P206" i="9"/>
  <c r="L206" i="9"/>
  <c r="H206" i="9"/>
  <c r="D206" i="9"/>
  <c r="W205" i="9"/>
  <c r="T205" i="9"/>
  <c r="P205" i="9"/>
  <c r="L205" i="9"/>
  <c r="H205" i="9"/>
  <c r="D205" i="9"/>
  <c r="W204" i="9"/>
  <c r="T204" i="9"/>
  <c r="P204" i="9"/>
  <c r="L204" i="9"/>
  <c r="H204" i="9"/>
  <c r="D204" i="9"/>
  <c r="W203" i="9"/>
  <c r="T203" i="9"/>
  <c r="P203" i="9"/>
  <c r="L203" i="9"/>
  <c r="H203" i="9"/>
  <c r="D203" i="9"/>
  <c r="W202" i="9"/>
  <c r="T202" i="9"/>
  <c r="P202" i="9"/>
  <c r="L202" i="9"/>
  <c r="H202" i="9"/>
  <c r="D202" i="9"/>
  <c r="W201" i="9"/>
  <c r="T201" i="9"/>
  <c r="P201" i="9"/>
  <c r="L201" i="9"/>
  <c r="H201" i="9"/>
  <c r="D201" i="9"/>
  <c r="W200" i="9"/>
  <c r="T200" i="9"/>
  <c r="P200" i="9"/>
  <c r="L200" i="9"/>
  <c r="H200" i="9"/>
  <c r="D200" i="9"/>
  <c r="W199" i="9"/>
  <c r="T199" i="9"/>
  <c r="P199" i="9"/>
  <c r="L199" i="9"/>
  <c r="H199" i="9"/>
  <c r="D199" i="9"/>
  <c r="W198" i="9"/>
  <c r="T198" i="9"/>
  <c r="P198" i="9"/>
  <c r="L198" i="9"/>
  <c r="H198" i="9"/>
  <c r="D198" i="9"/>
  <c r="W197" i="9"/>
  <c r="T197" i="9"/>
  <c r="P197" i="9"/>
  <c r="L197" i="9"/>
  <c r="H197" i="9"/>
  <c r="D197" i="9"/>
  <c r="W196" i="9"/>
  <c r="T196" i="9"/>
  <c r="P196" i="9"/>
  <c r="L196" i="9"/>
  <c r="H196" i="9"/>
  <c r="D196" i="9"/>
  <c r="W195" i="9"/>
  <c r="T195" i="9"/>
  <c r="P195" i="9"/>
  <c r="L195" i="9"/>
  <c r="H195" i="9"/>
  <c r="D195" i="9"/>
  <c r="W194" i="9"/>
  <c r="T194" i="9"/>
  <c r="P194" i="9"/>
  <c r="L194" i="9"/>
  <c r="H194" i="9"/>
  <c r="D194" i="9"/>
  <c r="W193" i="9"/>
  <c r="T193" i="9"/>
  <c r="P193" i="9"/>
  <c r="L193" i="9"/>
  <c r="H193" i="9"/>
  <c r="D193" i="9"/>
  <c r="W192" i="9"/>
  <c r="T192" i="9"/>
  <c r="P192" i="9"/>
  <c r="L192" i="9"/>
  <c r="H192" i="9"/>
  <c r="D192" i="9"/>
  <c r="W191" i="9"/>
  <c r="T191" i="9"/>
  <c r="P191" i="9"/>
  <c r="L191" i="9"/>
  <c r="H191" i="9"/>
  <c r="D191" i="9"/>
  <c r="W190" i="9"/>
  <c r="T190" i="9"/>
  <c r="P190" i="9"/>
  <c r="L190" i="9"/>
  <c r="H190" i="9"/>
  <c r="D190" i="9"/>
  <c r="W189" i="9"/>
  <c r="T189" i="9"/>
  <c r="P189" i="9"/>
  <c r="L189" i="9"/>
  <c r="H189" i="9"/>
  <c r="D189" i="9"/>
  <c r="W188" i="9"/>
  <c r="T188" i="9"/>
  <c r="P188" i="9"/>
  <c r="L188" i="9"/>
  <c r="H188" i="9"/>
  <c r="D188" i="9"/>
  <c r="W187" i="9"/>
  <c r="T187" i="9"/>
  <c r="P187" i="9"/>
  <c r="L187" i="9"/>
  <c r="H187" i="9"/>
  <c r="D187" i="9"/>
  <c r="W186" i="9"/>
  <c r="T186" i="9"/>
  <c r="P186" i="9"/>
  <c r="L186" i="9"/>
  <c r="H186" i="9"/>
  <c r="D186" i="9"/>
  <c r="W185" i="9"/>
  <c r="T185" i="9"/>
  <c r="P185" i="9"/>
  <c r="L185" i="9"/>
  <c r="H185" i="9"/>
  <c r="D185" i="9"/>
  <c r="W184" i="9"/>
  <c r="T184" i="9"/>
  <c r="P184" i="9"/>
  <c r="L184" i="9"/>
  <c r="H184" i="9"/>
  <c r="D184" i="9"/>
  <c r="W183" i="9"/>
  <c r="T183" i="9"/>
  <c r="P183" i="9"/>
  <c r="L183" i="9"/>
  <c r="H183" i="9"/>
  <c r="D183" i="9"/>
  <c r="W182" i="9"/>
  <c r="T182" i="9"/>
  <c r="P182" i="9"/>
  <c r="L182" i="9"/>
  <c r="H182" i="9"/>
  <c r="D182" i="9"/>
  <c r="W181" i="9"/>
  <c r="T181" i="9"/>
  <c r="P181" i="9"/>
  <c r="L181" i="9"/>
  <c r="H181" i="9"/>
  <c r="D181" i="9"/>
  <c r="W180" i="9"/>
  <c r="T180" i="9"/>
  <c r="P180" i="9"/>
  <c r="L180" i="9"/>
  <c r="H180" i="9"/>
  <c r="D180" i="9"/>
  <c r="W179" i="9"/>
  <c r="T179" i="9"/>
  <c r="P179" i="9"/>
  <c r="L179" i="9"/>
  <c r="H179" i="9"/>
  <c r="D179" i="9"/>
  <c r="W178" i="9"/>
  <c r="T178" i="9"/>
  <c r="P178" i="9"/>
  <c r="L178" i="9"/>
  <c r="H178" i="9"/>
  <c r="D178" i="9"/>
  <c r="W177" i="9"/>
  <c r="T177" i="9"/>
  <c r="P177" i="9"/>
  <c r="L177" i="9"/>
  <c r="H177" i="9"/>
  <c r="D177" i="9"/>
  <c r="W176" i="9"/>
  <c r="T176" i="9"/>
  <c r="P176" i="9"/>
  <c r="L176" i="9"/>
  <c r="H176" i="9"/>
  <c r="D176" i="9"/>
  <c r="W175" i="9"/>
  <c r="T175" i="9"/>
  <c r="P175" i="9"/>
  <c r="L175" i="9"/>
  <c r="H175" i="9"/>
  <c r="D175" i="9"/>
  <c r="W174" i="9"/>
  <c r="T174" i="9"/>
  <c r="P174" i="9"/>
  <c r="L174" i="9"/>
  <c r="H174" i="9"/>
  <c r="D174" i="9"/>
  <c r="W173" i="9"/>
  <c r="T173" i="9"/>
  <c r="P173" i="9"/>
  <c r="L173" i="9"/>
  <c r="H173" i="9"/>
  <c r="D173" i="9"/>
  <c r="W172" i="9"/>
  <c r="T172" i="9"/>
  <c r="P172" i="9"/>
  <c r="L172" i="9"/>
  <c r="H172" i="9"/>
  <c r="D172" i="9"/>
  <c r="W171" i="9"/>
  <c r="T171" i="9"/>
  <c r="P171" i="9"/>
  <c r="L171" i="9"/>
  <c r="H171" i="9"/>
  <c r="D171" i="9"/>
  <c r="W170" i="9"/>
  <c r="T170" i="9"/>
  <c r="P170" i="9"/>
  <c r="L170" i="9"/>
  <c r="H170" i="9"/>
  <c r="D170" i="9"/>
  <c r="W169" i="9"/>
  <c r="T169" i="9"/>
  <c r="P169" i="9"/>
  <c r="L169" i="9"/>
  <c r="H169" i="9"/>
  <c r="D169" i="9"/>
  <c r="W168" i="9"/>
  <c r="T168" i="9"/>
  <c r="P168" i="9"/>
  <c r="L168" i="9"/>
  <c r="H168" i="9"/>
  <c r="D168" i="9"/>
  <c r="W167" i="9"/>
  <c r="T167" i="9"/>
  <c r="P167" i="9"/>
  <c r="L167" i="9"/>
  <c r="H167" i="9"/>
  <c r="D167" i="9"/>
  <c r="W166" i="9"/>
  <c r="T166" i="9"/>
  <c r="P166" i="9"/>
  <c r="L166" i="9"/>
  <c r="H166" i="9"/>
  <c r="D166" i="9"/>
  <c r="W165" i="9"/>
  <c r="T165" i="9"/>
  <c r="P165" i="9"/>
  <c r="L165" i="9"/>
  <c r="H165" i="9"/>
  <c r="D165" i="9"/>
  <c r="W164" i="9"/>
  <c r="T164" i="9"/>
  <c r="P164" i="9"/>
  <c r="L164" i="9"/>
  <c r="H164" i="9"/>
  <c r="D164" i="9"/>
  <c r="W163" i="9"/>
  <c r="T163" i="9"/>
  <c r="P163" i="9"/>
  <c r="L163" i="9"/>
  <c r="H163" i="9"/>
  <c r="D163" i="9"/>
  <c r="W162" i="9"/>
  <c r="T162" i="9"/>
  <c r="P162" i="9"/>
  <c r="L162" i="9"/>
  <c r="H162" i="9"/>
  <c r="D162" i="9"/>
  <c r="W161" i="9"/>
  <c r="T161" i="9"/>
  <c r="P161" i="9"/>
  <c r="L161" i="9"/>
  <c r="H161" i="9"/>
  <c r="D161" i="9"/>
  <c r="W160" i="9"/>
  <c r="T160" i="9"/>
  <c r="P160" i="9"/>
  <c r="L160" i="9"/>
  <c r="H160" i="9"/>
  <c r="D160" i="9"/>
  <c r="W159" i="9"/>
  <c r="T159" i="9"/>
  <c r="P159" i="9"/>
  <c r="L159" i="9"/>
  <c r="H159" i="9"/>
  <c r="D159" i="9"/>
  <c r="W158" i="9"/>
  <c r="T158" i="9"/>
  <c r="P158" i="9"/>
  <c r="L158" i="9"/>
  <c r="H158" i="9"/>
  <c r="D158" i="9"/>
  <c r="W157" i="9"/>
  <c r="T157" i="9"/>
  <c r="P157" i="9"/>
  <c r="L157" i="9"/>
  <c r="H157" i="9"/>
  <c r="D157" i="9"/>
  <c r="W156" i="9"/>
  <c r="T156" i="9"/>
  <c r="P156" i="9"/>
  <c r="L156" i="9"/>
  <c r="H156" i="9"/>
  <c r="D156" i="9"/>
  <c r="W155" i="9"/>
  <c r="T155" i="9"/>
  <c r="P155" i="9"/>
  <c r="L155" i="9"/>
  <c r="H155" i="9"/>
  <c r="D155" i="9"/>
  <c r="W154" i="9"/>
  <c r="T154" i="9"/>
  <c r="P154" i="9"/>
  <c r="L154" i="9"/>
  <c r="H154" i="9"/>
  <c r="D154" i="9"/>
  <c r="W153" i="9"/>
  <c r="T153" i="9"/>
  <c r="P153" i="9"/>
  <c r="L153" i="9"/>
  <c r="H153" i="9"/>
  <c r="D153" i="9"/>
  <c r="W152" i="9"/>
  <c r="T152" i="9"/>
  <c r="P152" i="9"/>
  <c r="L152" i="9"/>
  <c r="H152" i="9"/>
  <c r="D152" i="9"/>
  <c r="W151" i="9"/>
  <c r="T151" i="9"/>
  <c r="P151" i="9"/>
  <c r="L151" i="9"/>
  <c r="H151" i="9"/>
  <c r="D151" i="9"/>
  <c r="W150" i="9"/>
  <c r="T150" i="9"/>
  <c r="P150" i="9"/>
  <c r="L150" i="9"/>
  <c r="H150" i="9"/>
  <c r="D150" i="9"/>
  <c r="W149" i="9"/>
  <c r="T149" i="9"/>
  <c r="P149" i="9"/>
  <c r="L149" i="9"/>
  <c r="H149" i="9"/>
  <c r="D149" i="9"/>
  <c r="W148" i="9"/>
  <c r="T148" i="9"/>
  <c r="P148" i="9"/>
  <c r="L148" i="9"/>
  <c r="H148" i="9"/>
  <c r="D148" i="9"/>
  <c r="W147" i="9"/>
  <c r="T147" i="9"/>
  <c r="P147" i="9"/>
  <c r="L147" i="9"/>
  <c r="H147" i="9"/>
  <c r="D147" i="9"/>
  <c r="W146" i="9"/>
  <c r="T146" i="9"/>
  <c r="P146" i="9"/>
  <c r="L146" i="9"/>
  <c r="H146" i="9"/>
  <c r="D146" i="9"/>
  <c r="W145" i="9"/>
  <c r="T145" i="9"/>
  <c r="P145" i="9"/>
  <c r="L145" i="9"/>
  <c r="H145" i="9"/>
  <c r="D145" i="9"/>
  <c r="W144" i="9"/>
  <c r="T144" i="9"/>
  <c r="P144" i="9"/>
  <c r="L144" i="9"/>
  <c r="H144" i="9"/>
  <c r="D144" i="9"/>
  <c r="W143" i="9"/>
  <c r="T143" i="9"/>
  <c r="P143" i="9"/>
  <c r="L143" i="9"/>
  <c r="H143" i="9"/>
  <c r="D143" i="9"/>
  <c r="W142" i="9"/>
  <c r="T142" i="9"/>
  <c r="P142" i="9"/>
  <c r="L142" i="9"/>
  <c r="H142" i="9"/>
  <c r="D142" i="9"/>
  <c r="W141" i="9"/>
  <c r="T141" i="9"/>
  <c r="P141" i="9"/>
  <c r="L141" i="9"/>
  <c r="H141" i="9"/>
  <c r="D141" i="9"/>
  <c r="W140" i="9"/>
  <c r="T140" i="9"/>
  <c r="P140" i="9"/>
  <c r="L140" i="9"/>
  <c r="H140" i="9"/>
  <c r="D140" i="9"/>
  <c r="W139" i="9"/>
  <c r="T139" i="9"/>
  <c r="P139" i="9"/>
  <c r="L139" i="9"/>
  <c r="H139" i="9"/>
  <c r="D139" i="9"/>
  <c r="W138" i="9"/>
  <c r="T138" i="9"/>
  <c r="P138" i="9"/>
  <c r="L138" i="9"/>
  <c r="H138" i="9"/>
  <c r="D138" i="9"/>
  <c r="W137" i="9"/>
  <c r="T137" i="9"/>
  <c r="P137" i="9"/>
  <c r="L137" i="9"/>
  <c r="H137" i="9"/>
  <c r="D137" i="9"/>
  <c r="W136" i="9"/>
  <c r="T136" i="9"/>
  <c r="P136" i="9"/>
  <c r="L136" i="9"/>
  <c r="H136" i="9"/>
  <c r="D136" i="9"/>
  <c r="W135" i="9"/>
  <c r="T135" i="9"/>
  <c r="P135" i="9"/>
  <c r="L135" i="9"/>
  <c r="H135" i="9"/>
  <c r="D135" i="9"/>
  <c r="W134" i="9"/>
  <c r="T134" i="9"/>
  <c r="P134" i="9"/>
  <c r="L134" i="9"/>
  <c r="H134" i="9"/>
  <c r="D134" i="9"/>
  <c r="W133" i="9"/>
  <c r="T133" i="9"/>
  <c r="P133" i="9"/>
  <c r="L133" i="9"/>
  <c r="H133" i="9"/>
  <c r="D133" i="9"/>
  <c r="W132" i="9"/>
  <c r="T132" i="9"/>
  <c r="P132" i="9"/>
  <c r="L132" i="9"/>
  <c r="H132" i="9"/>
  <c r="D132" i="9"/>
  <c r="W131" i="9"/>
  <c r="T131" i="9"/>
  <c r="P131" i="9"/>
  <c r="L131" i="9"/>
  <c r="H131" i="9"/>
  <c r="D131" i="9"/>
  <c r="W130" i="9"/>
  <c r="T130" i="9"/>
  <c r="P130" i="9"/>
  <c r="L130" i="9"/>
  <c r="H130" i="9"/>
  <c r="D130" i="9"/>
  <c r="W129" i="9"/>
  <c r="T129" i="9"/>
  <c r="P129" i="9"/>
  <c r="L129" i="9"/>
  <c r="H129" i="9"/>
  <c r="D129" i="9"/>
  <c r="W128" i="9"/>
  <c r="T128" i="9"/>
  <c r="P128" i="9"/>
  <c r="L128" i="9"/>
  <c r="H128" i="9"/>
  <c r="D128" i="9"/>
  <c r="W127" i="9"/>
  <c r="T127" i="9"/>
  <c r="P127" i="9"/>
  <c r="L127" i="9"/>
  <c r="H127" i="9"/>
  <c r="D127" i="9"/>
  <c r="W126" i="9"/>
  <c r="T126" i="9"/>
  <c r="P126" i="9"/>
  <c r="L126" i="9"/>
  <c r="H126" i="9"/>
  <c r="D126" i="9"/>
  <c r="W125" i="9"/>
  <c r="T125" i="9"/>
  <c r="P125" i="9"/>
  <c r="L125" i="9"/>
  <c r="H125" i="9"/>
  <c r="D125" i="9"/>
  <c r="W124" i="9"/>
  <c r="T124" i="9"/>
  <c r="P124" i="9"/>
  <c r="L124" i="9"/>
  <c r="H124" i="9"/>
  <c r="D124" i="9"/>
  <c r="W123" i="9"/>
  <c r="T123" i="9"/>
  <c r="P123" i="9"/>
  <c r="L123" i="9"/>
  <c r="H123" i="9"/>
  <c r="D123" i="9"/>
  <c r="W122" i="9"/>
  <c r="T122" i="9"/>
  <c r="P122" i="9"/>
  <c r="L122" i="9"/>
  <c r="H122" i="9"/>
  <c r="D122" i="9"/>
  <c r="W121" i="9"/>
  <c r="T121" i="9"/>
  <c r="P121" i="9"/>
  <c r="L121" i="9"/>
  <c r="H121" i="9"/>
  <c r="D121" i="9"/>
  <c r="W120" i="9"/>
  <c r="T120" i="9"/>
  <c r="P120" i="9"/>
  <c r="L120" i="9"/>
  <c r="H120" i="9"/>
  <c r="D120" i="9"/>
  <c r="W119" i="9"/>
  <c r="T119" i="9"/>
  <c r="P119" i="9"/>
  <c r="L119" i="9"/>
  <c r="H119" i="9"/>
  <c r="D119" i="9"/>
  <c r="P118" i="9"/>
  <c r="L118" i="9"/>
  <c r="H118" i="9"/>
  <c r="D118" i="9"/>
  <c r="P117" i="9"/>
  <c r="L117" i="9"/>
  <c r="H117" i="9"/>
  <c r="D117" i="9"/>
  <c r="P116" i="9"/>
  <c r="L116" i="9"/>
  <c r="H116" i="9"/>
  <c r="D116" i="9"/>
  <c r="P115" i="9"/>
  <c r="L115" i="9"/>
  <c r="H115" i="9"/>
  <c r="D115" i="9"/>
  <c r="P114" i="9"/>
  <c r="L114" i="9"/>
  <c r="H114" i="9"/>
  <c r="D114" i="9"/>
  <c r="P113" i="9"/>
  <c r="L113" i="9"/>
  <c r="H113" i="9"/>
  <c r="D113" i="9"/>
  <c r="P112" i="9"/>
  <c r="L112" i="9"/>
  <c r="H112" i="9"/>
  <c r="D112" i="9"/>
  <c r="P111" i="9"/>
  <c r="L111" i="9"/>
  <c r="H111" i="9"/>
  <c r="D111" i="9"/>
  <c r="P110" i="9"/>
  <c r="H110" i="9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H5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K29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6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U29" i="3"/>
  <c r="U30" i="3"/>
  <c r="U31" i="3"/>
  <c r="U32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P105" i="3" l="1"/>
  <c r="O106" i="3" s="1"/>
  <c r="F201" i="3" s="1"/>
  <c r="P79" i="3"/>
  <c r="O80" i="3" s="1"/>
  <c r="U106" i="6"/>
  <c r="T107" i="6" s="1"/>
  <c r="U79" i="7"/>
  <c r="T80" i="7" s="1"/>
  <c r="Z107" i="4"/>
  <c r="Y108" i="4" s="1"/>
  <c r="L15" i="4" s="1"/>
  <c r="U79" i="3"/>
  <c r="T80" i="3" s="1"/>
  <c r="Z107" i="5"/>
  <c r="Y108" i="5" s="1"/>
  <c r="H16" i="5" s="1"/>
  <c r="Z107" i="6"/>
  <c r="Y108" i="6" s="1"/>
  <c r="H16" i="6" s="1"/>
  <c r="Z79" i="7"/>
  <c r="Y80" i="7" s="1"/>
  <c r="U106" i="5"/>
  <c r="T107" i="5" s="1"/>
  <c r="U106" i="3"/>
  <c r="T107" i="3" s="1"/>
  <c r="F202" i="3" s="1"/>
  <c r="K106" i="5"/>
  <c r="J107" i="5" s="1"/>
  <c r="K106" i="6"/>
  <c r="J107" i="6" s="1"/>
  <c r="Z107" i="7"/>
  <c r="Y108" i="7" s="1"/>
  <c r="F15" i="7" s="1"/>
  <c r="Z79" i="3"/>
  <c r="Y80" i="3" s="1"/>
  <c r="K106" i="7"/>
  <c r="J107" i="7" s="1"/>
  <c r="U106" i="7"/>
  <c r="T107" i="7" s="1"/>
  <c r="Z107" i="3"/>
  <c r="Y108" i="3" s="1"/>
  <c r="F203" i="3" s="1"/>
  <c r="P105" i="5"/>
  <c r="O106" i="5" s="1"/>
  <c r="P105" i="6"/>
  <c r="O106" i="6" s="1"/>
  <c r="K106" i="3"/>
  <c r="J107" i="3" s="1"/>
  <c r="P105" i="7"/>
  <c r="O106" i="7" s="1"/>
  <c r="Z79" i="5"/>
  <c r="Y80" i="5" s="1"/>
  <c r="Z79" i="6"/>
  <c r="Y80" i="6" s="1"/>
  <c r="U106" i="4"/>
  <c r="T107" i="4" s="1"/>
  <c r="U79" i="5"/>
  <c r="T80" i="5" s="1"/>
  <c r="U79" i="6"/>
  <c r="T80" i="6" s="1"/>
  <c r="Z51" i="5"/>
  <c r="Y52" i="5" s="1"/>
  <c r="Z51" i="6"/>
  <c r="Y52" i="6" s="1"/>
  <c r="K78" i="3"/>
  <c r="J79" i="3" s="1"/>
  <c r="Z51" i="7"/>
  <c r="Y52" i="7" s="1"/>
  <c r="P79" i="5"/>
  <c r="O80" i="5" s="1"/>
  <c r="P79" i="6"/>
  <c r="O80" i="6" s="1"/>
  <c r="P79" i="7"/>
  <c r="O80" i="7" s="1"/>
  <c r="K78" i="5"/>
  <c r="J79" i="5" s="1"/>
  <c r="K78" i="6"/>
  <c r="J79" i="6" s="1"/>
  <c r="K78" i="7"/>
  <c r="J79" i="7" s="1"/>
  <c r="U52" i="5"/>
  <c r="T53" i="5" s="1"/>
  <c r="U52" i="6"/>
  <c r="T53" i="6" s="1"/>
  <c r="U52" i="7"/>
  <c r="T53" i="7" s="1"/>
  <c r="P49" i="5"/>
  <c r="O50" i="5" s="1"/>
  <c r="P49" i="6"/>
  <c r="O50" i="6" s="1"/>
  <c r="P49" i="7"/>
  <c r="O50" i="7" s="1"/>
  <c r="AS320" i="9"/>
  <c r="AO320" i="9"/>
  <c r="AO319" i="9"/>
  <c r="AO323" i="9"/>
  <c r="AS321" i="9"/>
  <c r="AO321" i="9"/>
  <c r="AS322" i="9"/>
  <c r="AO322" i="9"/>
  <c r="AS319" i="9"/>
  <c r="AS323" i="9"/>
  <c r="P105" i="4"/>
  <c r="O106" i="4" s="1"/>
  <c r="K106" i="4"/>
  <c r="J107" i="4" s="1"/>
  <c r="Z79" i="4"/>
  <c r="Y80" i="4" s="1"/>
  <c r="U79" i="4"/>
  <c r="T80" i="4" s="1"/>
  <c r="K78" i="4"/>
  <c r="J79" i="4" s="1"/>
  <c r="P79" i="4"/>
  <c r="O80" i="4" s="1"/>
  <c r="Z51" i="4"/>
  <c r="Y52" i="4" s="1"/>
  <c r="P49" i="4"/>
  <c r="O50" i="4" s="1"/>
  <c r="K50" i="4"/>
  <c r="J51" i="4" s="1"/>
  <c r="U52" i="4"/>
  <c r="T53" i="4" s="1"/>
  <c r="Z51" i="3"/>
  <c r="Y52" i="3" s="1"/>
  <c r="F195" i="3" s="1"/>
  <c r="U52" i="3"/>
  <c r="P49" i="3"/>
  <c r="O50" i="3" s="1"/>
  <c r="F193" i="3" s="1"/>
  <c r="K50" i="3"/>
  <c r="J51" i="3" s="1"/>
  <c r="Q4" i="11" s="1"/>
  <c r="AO114" i="9"/>
  <c r="AS114" i="9"/>
  <c r="AS118" i="9"/>
  <c r="AS237" i="9"/>
  <c r="AS241" i="9"/>
  <c r="AS243" i="9"/>
  <c r="AS245" i="9"/>
  <c r="AS247" i="9"/>
  <c r="AS249" i="9"/>
  <c r="AS251" i="9"/>
  <c r="AS253" i="9"/>
  <c r="AS255" i="9"/>
  <c r="AS257" i="9"/>
  <c r="AS259" i="9"/>
  <c r="AS261" i="9"/>
  <c r="AS263" i="9"/>
  <c r="AS265" i="9"/>
  <c r="AS111" i="9"/>
  <c r="AS115" i="9"/>
  <c r="AS119" i="9"/>
  <c r="AS120" i="9"/>
  <c r="AS260" i="9"/>
  <c r="AS308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S173" i="9"/>
  <c r="AS174" i="9"/>
  <c r="AS175" i="9"/>
  <c r="AS176" i="9"/>
  <c r="AS177" i="9"/>
  <c r="AS178" i="9"/>
  <c r="AS179" i="9"/>
  <c r="AS180" i="9"/>
  <c r="AS181" i="9"/>
  <c r="AS182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S216" i="9"/>
  <c r="AS224" i="9"/>
  <c r="AS232" i="9"/>
  <c r="AS240" i="9"/>
  <c r="AS252" i="9"/>
  <c r="AO118" i="9"/>
  <c r="AO237" i="9"/>
  <c r="AO241" i="9"/>
  <c r="AO243" i="9"/>
  <c r="AO245" i="9"/>
  <c r="AO249" i="9"/>
  <c r="AO251" i="9"/>
  <c r="AO253" i="9"/>
  <c r="AO257" i="9"/>
  <c r="AO259" i="9"/>
  <c r="AO261" i="9"/>
  <c r="AO265" i="9"/>
  <c r="AO238" i="9"/>
  <c r="AS110" i="9"/>
  <c r="AS113" i="9"/>
  <c r="AS117" i="9"/>
  <c r="AS300" i="9"/>
  <c r="AS316" i="9"/>
  <c r="AO267" i="9"/>
  <c r="AO269" i="9"/>
  <c r="AO273" i="9"/>
  <c r="AO275" i="9"/>
  <c r="AO277" i="9"/>
  <c r="AO281" i="9"/>
  <c r="AO283" i="9"/>
  <c r="AO285" i="9"/>
  <c r="AO289" i="9"/>
  <c r="AO291" i="9"/>
  <c r="AO293" i="9"/>
  <c r="AO297" i="9"/>
  <c r="AO299" i="9"/>
  <c r="AO301" i="9"/>
  <c r="AO305" i="9"/>
  <c r="AO307" i="9"/>
  <c r="AO309" i="9"/>
  <c r="AO313" i="9"/>
  <c r="AO315" i="9"/>
  <c r="AO317" i="9"/>
  <c r="AO113" i="9"/>
  <c r="AO117" i="9"/>
  <c r="AS267" i="9"/>
  <c r="AS269" i="9"/>
  <c r="AS271" i="9"/>
  <c r="AS273" i="9"/>
  <c r="AS275" i="9"/>
  <c r="AS277" i="9"/>
  <c r="AS279" i="9"/>
  <c r="AS281" i="9"/>
  <c r="AS283" i="9"/>
  <c r="AS285" i="9"/>
  <c r="AS287" i="9"/>
  <c r="AS289" i="9"/>
  <c r="AS291" i="9"/>
  <c r="AS293" i="9"/>
  <c r="AS295" i="9"/>
  <c r="AS297" i="9"/>
  <c r="AS299" i="9"/>
  <c r="AS301" i="9"/>
  <c r="AS303" i="9"/>
  <c r="AS305" i="9"/>
  <c r="AS307" i="9"/>
  <c r="AS309" i="9"/>
  <c r="AS311" i="9"/>
  <c r="AS313" i="9"/>
  <c r="AS315" i="9"/>
  <c r="AS317" i="9"/>
  <c r="AS268" i="9"/>
  <c r="AS276" i="9"/>
  <c r="AS284" i="9"/>
  <c r="AS292" i="9"/>
  <c r="AS200" i="9"/>
  <c r="AS201" i="9"/>
  <c r="AS208" i="9"/>
  <c r="AO121" i="9"/>
  <c r="AO129" i="9"/>
  <c r="AO112" i="9"/>
  <c r="AO116" i="9"/>
  <c r="AO239" i="9"/>
  <c r="AS112" i="9"/>
  <c r="AS116" i="9"/>
  <c r="AO111" i="9"/>
  <c r="AO115" i="9"/>
  <c r="AO119" i="9"/>
  <c r="AO120" i="9"/>
  <c r="AO122" i="9"/>
  <c r="AO123" i="9"/>
  <c r="AO124" i="9"/>
  <c r="AO125" i="9"/>
  <c r="AO126" i="9"/>
  <c r="AO127" i="9"/>
  <c r="AO128" i="9"/>
  <c r="AO130" i="9"/>
  <c r="AO131" i="9"/>
  <c r="AO132" i="9"/>
  <c r="AO133" i="9"/>
  <c r="AO134" i="9"/>
  <c r="AO135" i="9"/>
  <c r="AO136" i="9"/>
  <c r="AO138" i="9"/>
  <c r="AO139" i="9"/>
  <c r="AO140" i="9"/>
  <c r="AO141" i="9"/>
  <c r="AO137" i="9"/>
  <c r="AO145" i="9"/>
  <c r="AO153" i="9"/>
  <c r="AO161" i="9"/>
  <c r="AO169" i="9"/>
  <c r="AO171" i="9"/>
  <c r="AO179" i="9"/>
  <c r="AO187" i="9"/>
  <c r="AO195" i="9"/>
  <c r="AO203" i="9"/>
  <c r="AO213" i="9"/>
  <c r="AO221" i="9"/>
  <c r="AO229" i="9"/>
  <c r="AO236" i="9"/>
  <c r="AO247" i="9"/>
  <c r="AO255" i="9"/>
  <c r="AO263" i="9"/>
  <c r="AO271" i="9"/>
  <c r="AO279" i="9"/>
  <c r="AO287" i="9"/>
  <c r="AO295" i="9"/>
  <c r="AO303" i="9"/>
  <c r="AO311" i="9"/>
  <c r="AS238" i="9"/>
  <c r="AO242" i="9"/>
  <c r="AO244" i="9"/>
  <c r="AO246" i="9"/>
  <c r="AO248" i="9"/>
  <c r="AO250" i="9"/>
  <c r="AO252" i="9"/>
  <c r="AO254" i="9"/>
  <c r="AO256" i="9"/>
  <c r="AO258" i="9"/>
  <c r="AO260" i="9"/>
  <c r="AO262" i="9"/>
  <c r="AO264" i="9"/>
  <c r="AO266" i="9"/>
  <c r="AO268" i="9"/>
  <c r="AO270" i="9"/>
  <c r="AO272" i="9"/>
  <c r="AO274" i="9"/>
  <c r="AO276" i="9"/>
  <c r="AO278" i="9"/>
  <c r="AO280" i="9"/>
  <c r="AO282" i="9"/>
  <c r="AO284" i="9"/>
  <c r="AO286" i="9"/>
  <c r="AO288" i="9"/>
  <c r="AO290" i="9"/>
  <c r="AO292" i="9"/>
  <c r="AO294" i="9"/>
  <c r="AO296" i="9"/>
  <c r="AO298" i="9"/>
  <c r="AO300" i="9"/>
  <c r="AO302" i="9"/>
  <c r="AO304" i="9"/>
  <c r="AO306" i="9"/>
  <c r="AO308" i="9"/>
  <c r="AO310" i="9"/>
  <c r="AO312" i="9"/>
  <c r="AO314" i="9"/>
  <c r="AO316" i="9"/>
  <c r="AO318" i="9"/>
  <c r="AS239" i="9"/>
  <c r="AS242" i="9"/>
  <c r="AS244" i="9"/>
  <c r="AS246" i="9"/>
  <c r="AS248" i="9"/>
  <c r="AS250" i="9"/>
  <c r="AS254" i="9"/>
  <c r="AS256" i="9"/>
  <c r="AS258" i="9"/>
  <c r="AS262" i="9"/>
  <c r="AS264" i="9"/>
  <c r="AS266" i="9"/>
  <c r="AS270" i="9"/>
  <c r="AS272" i="9"/>
  <c r="AS274" i="9"/>
  <c r="AS278" i="9"/>
  <c r="AS280" i="9"/>
  <c r="AS282" i="9"/>
  <c r="AS286" i="9"/>
  <c r="AS288" i="9"/>
  <c r="AS290" i="9"/>
  <c r="AS294" i="9"/>
  <c r="AS296" i="9"/>
  <c r="AS298" i="9"/>
  <c r="AS302" i="9"/>
  <c r="AS304" i="9"/>
  <c r="AS306" i="9"/>
  <c r="AS310" i="9"/>
  <c r="AS312" i="9"/>
  <c r="AS314" i="9"/>
  <c r="AS318" i="9"/>
  <c r="AO142" i="9"/>
  <c r="AO143" i="9"/>
  <c r="AO144" i="9"/>
  <c r="AO146" i="9"/>
  <c r="AO147" i="9"/>
  <c r="AO148" i="9"/>
  <c r="AO149" i="9"/>
  <c r="AO150" i="9"/>
  <c r="AO151" i="9"/>
  <c r="AO152" i="9"/>
  <c r="AO154" i="9"/>
  <c r="AO155" i="9"/>
  <c r="AO156" i="9"/>
  <c r="AO157" i="9"/>
  <c r="AO158" i="9"/>
  <c r="AO159" i="9"/>
  <c r="AO160" i="9"/>
  <c r="AO162" i="9"/>
  <c r="AO163" i="9"/>
  <c r="AO164" i="9"/>
  <c r="AO165" i="9"/>
  <c r="AO166" i="9"/>
  <c r="AO167" i="9"/>
  <c r="AO168" i="9"/>
  <c r="AO170" i="9"/>
  <c r="AO172" i="9"/>
  <c r="AO173" i="9"/>
  <c r="AO174" i="9"/>
  <c r="AO175" i="9"/>
  <c r="AO176" i="9"/>
  <c r="AO177" i="9"/>
  <c r="AO178" i="9"/>
  <c r="AO180" i="9"/>
  <c r="AO181" i="9"/>
  <c r="AO182" i="9"/>
  <c r="AO183" i="9"/>
  <c r="AO184" i="9"/>
  <c r="AO185" i="9"/>
  <c r="AO186" i="9"/>
  <c r="AO188" i="9"/>
  <c r="AO189" i="9"/>
  <c r="AO190" i="9"/>
  <c r="AO191" i="9"/>
  <c r="AO192" i="9"/>
  <c r="AO193" i="9"/>
  <c r="AO194" i="9"/>
  <c r="AO196" i="9"/>
  <c r="AO197" i="9"/>
  <c r="AO198" i="9"/>
  <c r="AO199" i="9"/>
  <c r="AO200" i="9"/>
  <c r="AO201" i="9"/>
  <c r="AO202" i="9"/>
  <c r="AO204" i="9"/>
  <c r="AO205" i="9"/>
  <c r="AO206" i="9"/>
  <c r="AO207" i="9"/>
  <c r="AO208" i="9"/>
  <c r="AO209" i="9"/>
  <c r="AO212" i="9"/>
  <c r="AO214" i="9"/>
  <c r="AO215" i="9"/>
  <c r="AO216" i="9"/>
  <c r="AO217" i="9"/>
  <c r="AO218" i="9"/>
  <c r="AO219" i="9"/>
  <c r="AO220" i="9"/>
  <c r="AO222" i="9"/>
  <c r="AO223" i="9"/>
  <c r="AO224" i="9"/>
  <c r="AO225" i="9"/>
  <c r="AO226" i="9"/>
  <c r="AO227" i="9"/>
  <c r="AO228" i="9"/>
  <c r="AO230" i="9"/>
  <c r="AO231" i="9"/>
  <c r="AO232" i="9"/>
  <c r="AO233" i="9"/>
  <c r="AO234" i="9"/>
  <c r="AO235" i="9"/>
  <c r="AO240" i="9"/>
  <c r="AS202" i="9"/>
  <c r="AS203" i="9"/>
  <c r="AS204" i="9"/>
  <c r="AS205" i="9"/>
  <c r="AS206" i="9"/>
  <c r="AS207" i="9"/>
  <c r="AS209" i="9"/>
  <c r="AS212" i="9"/>
  <c r="AS213" i="9"/>
  <c r="AS214" i="9"/>
  <c r="AS215" i="9"/>
  <c r="AS217" i="9"/>
  <c r="AS218" i="9"/>
  <c r="AS219" i="9"/>
  <c r="AS220" i="9"/>
  <c r="AS221" i="9"/>
  <c r="AS222" i="9"/>
  <c r="AS223" i="9"/>
  <c r="AS225" i="9"/>
  <c r="AS226" i="9"/>
  <c r="AS227" i="9"/>
  <c r="AS228" i="9"/>
  <c r="AS229" i="9"/>
  <c r="AS230" i="9"/>
  <c r="AS231" i="9"/>
  <c r="AS233" i="9"/>
  <c r="AS234" i="9"/>
  <c r="AS235" i="9"/>
  <c r="AS236" i="9"/>
  <c r="Q15" i="11" l="1"/>
  <c r="AK17" i="3"/>
  <c r="AU18" i="3"/>
  <c r="S11" i="3"/>
  <c r="T53" i="3"/>
  <c r="F194" i="3" s="1"/>
  <c r="L14" i="4"/>
  <c r="H15" i="6"/>
  <c r="H15" i="5"/>
  <c r="S10" i="3"/>
  <c r="AK16" i="3" s="1"/>
  <c r="AU17" i="3" s="1"/>
  <c r="F14" i="7"/>
  <c r="F13" i="7"/>
  <c r="H14" i="5"/>
  <c r="H14" i="6"/>
  <c r="L13" i="4"/>
  <c r="S9" i="3"/>
  <c r="F12" i="7"/>
  <c r="H13" i="6"/>
  <c r="F200" i="3"/>
  <c r="S8" i="3"/>
  <c r="L12" i="4"/>
  <c r="F11" i="7"/>
  <c r="H12" i="5"/>
  <c r="H12" i="6"/>
  <c r="L11" i="4"/>
  <c r="S7" i="3"/>
  <c r="F10" i="7"/>
  <c r="H11" i="5"/>
  <c r="H11" i="6"/>
  <c r="L10" i="4"/>
  <c r="S6" i="3"/>
  <c r="AK12" i="3" s="1"/>
  <c r="AU13" i="3" s="1"/>
  <c r="F198" i="3"/>
  <c r="F9" i="7"/>
  <c r="H10" i="5"/>
  <c r="H10" i="6"/>
  <c r="L9" i="4"/>
  <c r="S17" i="3"/>
  <c r="AK11" i="3" s="1"/>
  <c r="AU12" i="3" s="1"/>
  <c r="F197" i="3"/>
  <c r="L8" i="4"/>
  <c r="H9" i="6"/>
  <c r="H9" i="5"/>
  <c r="F8" i="7"/>
  <c r="F196" i="3"/>
  <c r="S16" i="3"/>
  <c r="AK10" i="3" s="1"/>
  <c r="AU11" i="3" s="1"/>
  <c r="H8" i="6"/>
  <c r="H8" i="5"/>
  <c r="L7" i="4"/>
  <c r="F7" i="7"/>
  <c r="S15" i="3"/>
  <c r="AK9" i="3" s="1"/>
  <c r="AU10" i="3" s="1"/>
  <c r="H7" i="5"/>
  <c r="F6" i="7"/>
  <c r="L6" i="4"/>
  <c r="H7" i="6"/>
  <c r="L5" i="4"/>
  <c r="H6" i="6"/>
  <c r="H6" i="5"/>
  <c r="F5" i="7"/>
  <c r="AU8" i="3"/>
  <c r="S13" i="3"/>
  <c r="AK7" i="3"/>
  <c r="L4" i="4"/>
  <c r="S12" i="3"/>
  <c r="F192" i="3"/>
  <c r="BK307" i="1"/>
  <c r="G4993" i="14" s="1"/>
  <c r="BK308" i="1"/>
  <c r="G4994" i="14" s="1"/>
  <c r="BK309" i="1"/>
  <c r="G4995" i="14" s="1"/>
  <c r="BK310" i="1"/>
  <c r="G4996" i="14" s="1"/>
  <c r="BK311" i="1"/>
  <c r="G4997" i="14" s="1"/>
  <c r="BK312" i="1"/>
  <c r="G4998" i="14" s="1"/>
  <c r="BK313" i="1"/>
  <c r="G4999" i="14" s="1"/>
  <c r="BK314" i="1"/>
  <c r="G5000" i="14" s="1"/>
  <c r="BK315" i="1"/>
  <c r="G5001" i="14" s="1"/>
  <c r="BK316" i="1"/>
  <c r="G5002" i="14" s="1"/>
  <c r="BK317" i="1"/>
  <c r="G5003" i="14" s="1"/>
  <c r="BK318" i="1"/>
  <c r="G5004" i="14" s="1"/>
  <c r="BK319" i="1"/>
  <c r="G5005" i="14" s="1"/>
  <c r="BK320" i="1"/>
  <c r="G5006" i="14" s="1"/>
  <c r="BK321" i="1"/>
  <c r="G5007" i="14" s="1"/>
  <c r="BK322" i="1"/>
  <c r="G5008" i="14" s="1"/>
  <c r="BK323" i="1"/>
  <c r="G5009" i="14" s="1"/>
  <c r="BK324" i="1"/>
  <c r="G5010" i="14" s="1"/>
  <c r="BK325" i="1"/>
  <c r="G5011" i="14" s="1"/>
  <c r="BK326" i="1"/>
  <c r="G5012" i="14" s="1"/>
  <c r="BK327" i="1"/>
  <c r="G5013" i="14" s="1"/>
  <c r="BK328" i="1"/>
  <c r="G5014" i="14" s="1"/>
  <c r="BK329" i="1"/>
  <c r="G5015" i="14" s="1"/>
  <c r="BK330" i="1"/>
  <c r="G5016" i="14" s="1"/>
  <c r="BK331" i="1"/>
  <c r="G5017" i="14" s="1"/>
  <c r="BK332" i="1"/>
  <c r="G5018" i="14" s="1"/>
  <c r="BK333" i="1"/>
  <c r="G5019" i="14" s="1"/>
  <c r="BK334" i="1"/>
  <c r="G5020" i="14" s="1"/>
  <c r="BK335" i="1"/>
  <c r="G5021" i="14" s="1"/>
  <c r="BK336" i="1"/>
  <c r="G5022" i="14" s="1"/>
  <c r="BK337" i="1"/>
  <c r="G5023" i="14" s="1"/>
  <c r="BK338" i="1"/>
  <c r="G5024" i="14" s="1"/>
  <c r="BK339" i="1"/>
  <c r="G5025" i="14" s="1"/>
  <c r="BK340" i="1"/>
  <c r="G5026" i="14" s="1"/>
  <c r="BK341" i="1"/>
  <c r="G5027" i="14" s="1"/>
  <c r="BK342" i="1"/>
  <c r="G5028" i="14" s="1"/>
  <c r="BK343" i="1"/>
  <c r="G5029" i="14" s="1"/>
  <c r="BK344" i="1"/>
  <c r="G5030" i="14" s="1"/>
  <c r="BK345" i="1"/>
  <c r="G5031" i="14" s="1"/>
  <c r="BK346" i="1"/>
  <c r="G5032" i="14" s="1"/>
  <c r="BK347" i="1"/>
  <c r="G5033" i="14" s="1"/>
  <c r="BK348" i="1"/>
  <c r="G5034" i="14" s="1"/>
  <c r="BK349" i="1"/>
  <c r="G5035" i="14" s="1"/>
  <c r="BK350" i="1"/>
  <c r="G5036" i="14" s="1"/>
  <c r="BK351" i="1"/>
  <c r="G5037" i="14" s="1"/>
  <c r="BK352" i="1"/>
  <c r="G5038" i="14" s="1"/>
  <c r="BK353" i="1"/>
  <c r="G5039" i="14" s="1"/>
  <c r="BK354" i="1"/>
  <c r="G5040" i="14" s="1"/>
  <c r="BK355" i="1"/>
  <c r="G5041" i="14" s="1"/>
  <c r="BK356" i="1"/>
  <c r="G5042" i="14" s="1"/>
  <c r="BK357" i="1"/>
  <c r="G5043" i="14" s="1"/>
  <c r="BK358" i="1"/>
  <c r="G5044" i="14" s="1"/>
  <c r="BK359" i="1"/>
  <c r="G5045" i="14" s="1"/>
  <c r="BK360" i="1"/>
  <c r="G5046" i="14" s="1"/>
  <c r="BK361" i="1"/>
  <c r="G5047" i="14" s="1"/>
  <c r="BK362" i="1"/>
  <c r="G5048" i="14" s="1"/>
  <c r="BK363" i="1"/>
  <c r="G5049" i="14" s="1"/>
  <c r="BK364" i="1"/>
  <c r="G5050" i="14" s="1"/>
  <c r="BK365" i="1"/>
  <c r="G5051" i="14" s="1"/>
  <c r="BK366" i="1"/>
  <c r="G5052" i="14" s="1"/>
  <c r="BK367" i="1"/>
  <c r="G5053" i="14" s="1"/>
  <c r="BK368" i="1"/>
  <c r="G5054" i="14" s="1"/>
  <c r="BK369" i="1"/>
  <c r="G5055" i="14" s="1"/>
  <c r="BK370" i="1"/>
  <c r="G5056" i="14" s="1"/>
  <c r="BK7" i="1"/>
  <c r="G4693" i="14" s="1"/>
  <c r="BK8" i="1"/>
  <c r="G4694" i="14" s="1"/>
  <c r="BK9" i="1"/>
  <c r="G4695" i="14" s="1"/>
  <c r="BK10" i="1"/>
  <c r="G4696" i="14" s="1"/>
  <c r="BK11" i="1"/>
  <c r="G4697" i="14" s="1"/>
  <c r="BK12" i="1"/>
  <c r="G4698" i="14" s="1"/>
  <c r="BK13" i="1"/>
  <c r="G4699" i="14" s="1"/>
  <c r="BK14" i="1"/>
  <c r="G4700" i="14" s="1"/>
  <c r="BK15" i="1"/>
  <c r="G4701" i="14" s="1"/>
  <c r="BK16" i="1"/>
  <c r="G4702" i="14" s="1"/>
  <c r="BK17" i="1"/>
  <c r="G4703" i="14" s="1"/>
  <c r="BK18" i="1"/>
  <c r="G4704" i="14" s="1"/>
  <c r="BK19" i="1"/>
  <c r="G4705" i="14" s="1"/>
  <c r="BK20" i="1"/>
  <c r="G4706" i="14" s="1"/>
  <c r="BK21" i="1"/>
  <c r="G4707" i="14" s="1"/>
  <c r="BK22" i="1"/>
  <c r="G4708" i="14" s="1"/>
  <c r="BK23" i="1"/>
  <c r="G4709" i="14" s="1"/>
  <c r="BK24" i="1"/>
  <c r="G4710" i="14" s="1"/>
  <c r="BK25" i="1"/>
  <c r="G4711" i="14" s="1"/>
  <c r="BK26" i="1"/>
  <c r="G4712" i="14" s="1"/>
  <c r="BK27" i="1"/>
  <c r="G4713" i="14" s="1"/>
  <c r="BK28" i="1"/>
  <c r="G4714" i="14" s="1"/>
  <c r="BK29" i="1"/>
  <c r="G4715" i="14" s="1"/>
  <c r="BK30" i="1"/>
  <c r="G4716" i="14" s="1"/>
  <c r="BK31" i="1"/>
  <c r="G4717" i="14" s="1"/>
  <c r="BK32" i="1"/>
  <c r="G4718" i="14" s="1"/>
  <c r="BK33" i="1"/>
  <c r="G4719" i="14" s="1"/>
  <c r="BK34" i="1"/>
  <c r="G4720" i="14" s="1"/>
  <c r="BK35" i="1"/>
  <c r="G4721" i="14" s="1"/>
  <c r="BK36" i="1"/>
  <c r="G4722" i="14" s="1"/>
  <c r="BK37" i="1"/>
  <c r="G4723" i="14" s="1"/>
  <c r="BK38" i="1"/>
  <c r="G4724" i="14" s="1"/>
  <c r="BK39" i="1"/>
  <c r="G4725" i="14" s="1"/>
  <c r="BK40" i="1"/>
  <c r="G4726" i="14" s="1"/>
  <c r="BK41" i="1"/>
  <c r="G4727" i="14" s="1"/>
  <c r="BK42" i="1"/>
  <c r="G4728" i="14" s="1"/>
  <c r="BK43" i="1"/>
  <c r="G4729" i="14" s="1"/>
  <c r="BK44" i="1"/>
  <c r="G4730" i="14" s="1"/>
  <c r="BK45" i="1"/>
  <c r="G4731" i="14" s="1"/>
  <c r="BK46" i="1"/>
  <c r="G4732" i="14" s="1"/>
  <c r="BK47" i="1"/>
  <c r="G4733" i="14" s="1"/>
  <c r="BK48" i="1"/>
  <c r="G4734" i="14" s="1"/>
  <c r="BK49" i="1"/>
  <c r="G4735" i="14" s="1"/>
  <c r="BK50" i="1"/>
  <c r="G4736" i="14" s="1"/>
  <c r="BK51" i="1"/>
  <c r="G4737" i="14" s="1"/>
  <c r="BK52" i="1"/>
  <c r="G4738" i="14" s="1"/>
  <c r="BK53" i="1"/>
  <c r="G4739" i="14" s="1"/>
  <c r="BK54" i="1"/>
  <c r="G4740" i="14" s="1"/>
  <c r="BK55" i="1"/>
  <c r="G4741" i="14" s="1"/>
  <c r="BK56" i="1"/>
  <c r="G4742" i="14" s="1"/>
  <c r="BK57" i="1"/>
  <c r="G4743" i="14" s="1"/>
  <c r="BK58" i="1"/>
  <c r="G4744" i="14" s="1"/>
  <c r="BK59" i="1"/>
  <c r="G4745" i="14" s="1"/>
  <c r="BK60" i="1"/>
  <c r="G4746" i="14" s="1"/>
  <c r="BK61" i="1"/>
  <c r="G4747" i="14" s="1"/>
  <c r="BK62" i="1"/>
  <c r="G4748" i="14" s="1"/>
  <c r="BK63" i="1"/>
  <c r="G4749" i="14" s="1"/>
  <c r="BK64" i="1"/>
  <c r="G4750" i="14" s="1"/>
  <c r="BK65" i="1"/>
  <c r="G4751" i="14" s="1"/>
  <c r="BK66" i="1"/>
  <c r="G4752" i="14" s="1"/>
  <c r="BK67" i="1"/>
  <c r="G4753" i="14" s="1"/>
  <c r="BK68" i="1"/>
  <c r="G4754" i="14" s="1"/>
  <c r="BK69" i="1"/>
  <c r="G4755" i="14" s="1"/>
  <c r="BK70" i="1"/>
  <c r="G4756" i="14" s="1"/>
  <c r="BK71" i="1"/>
  <c r="G4757" i="14" s="1"/>
  <c r="BK72" i="1"/>
  <c r="G4758" i="14" s="1"/>
  <c r="BK73" i="1"/>
  <c r="G4759" i="14" s="1"/>
  <c r="BK74" i="1"/>
  <c r="G4760" i="14" s="1"/>
  <c r="BK75" i="1"/>
  <c r="G4761" i="14" s="1"/>
  <c r="BK76" i="1"/>
  <c r="G4762" i="14" s="1"/>
  <c r="BK77" i="1"/>
  <c r="G4763" i="14" s="1"/>
  <c r="BK78" i="1"/>
  <c r="G4764" i="14" s="1"/>
  <c r="BK79" i="1"/>
  <c r="G4765" i="14" s="1"/>
  <c r="BK80" i="1"/>
  <c r="G4766" i="14" s="1"/>
  <c r="BK81" i="1"/>
  <c r="G4767" i="14" s="1"/>
  <c r="BK82" i="1"/>
  <c r="G4768" i="14" s="1"/>
  <c r="BK83" i="1"/>
  <c r="G4769" i="14" s="1"/>
  <c r="BK84" i="1"/>
  <c r="G4770" i="14" s="1"/>
  <c r="BK85" i="1"/>
  <c r="G4771" i="14" s="1"/>
  <c r="BK86" i="1"/>
  <c r="G4772" i="14" s="1"/>
  <c r="BK87" i="1"/>
  <c r="G4773" i="14" s="1"/>
  <c r="BK88" i="1"/>
  <c r="G4774" i="14" s="1"/>
  <c r="BK89" i="1"/>
  <c r="G4775" i="14" s="1"/>
  <c r="BK90" i="1"/>
  <c r="G4776" i="14" s="1"/>
  <c r="BK91" i="1"/>
  <c r="G4777" i="14" s="1"/>
  <c r="BK92" i="1"/>
  <c r="G4778" i="14" s="1"/>
  <c r="BK93" i="1"/>
  <c r="G4779" i="14" s="1"/>
  <c r="BK94" i="1"/>
  <c r="G4780" i="14" s="1"/>
  <c r="BK95" i="1"/>
  <c r="G4781" i="14" s="1"/>
  <c r="BK96" i="1"/>
  <c r="G4782" i="14" s="1"/>
  <c r="BK97" i="1"/>
  <c r="G4783" i="14" s="1"/>
  <c r="BK98" i="1"/>
  <c r="G4784" i="14" s="1"/>
  <c r="BK99" i="1"/>
  <c r="G4785" i="14" s="1"/>
  <c r="BK100" i="1"/>
  <c r="G4786" i="14" s="1"/>
  <c r="BK101" i="1"/>
  <c r="G4787" i="14" s="1"/>
  <c r="BK102" i="1"/>
  <c r="G4788" i="14" s="1"/>
  <c r="BK103" i="1"/>
  <c r="G4789" i="14" s="1"/>
  <c r="BK104" i="1"/>
  <c r="G4790" i="14" s="1"/>
  <c r="BK105" i="1"/>
  <c r="G4791" i="14" s="1"/>
  <c r="BK106" i="1"/>
  <c r="G4792" i="14" s="1"/>
  <c r="BK107" i="1"/>
  <c r="G4793" i="14" s="1"/>
  <c r="BK108" i="1"/>
  <c r="G4794" i="14" s="1"/>
  <c r="BK109" i="1"/>
  <c r="G4795" i="14" s="1"/>
  <c r="BK110" i="1"/>
  <c r="G4796" i="14" s="1"/>
  <c r="BK111" i="1"/>
  <c r="G4797" i="14" s="1"/>
  <c r="BK112" i="1"/>
  <c r="G4798" i="14" s="1"/>
  <c r="BK113" i="1"/>
  <c r="G4799" i="14" s="1"/>
  <c r="BK114" i="1"/>
  <c r="G4800" i="14" s="1"/>
  <c r="BK115" i="1"/>
  <c r="G4801" i="14" s="1"/>
  <c r="BK116" i="1"/>
  <c r="G4802" i="14" s="1"/>
  <c r="BK117" i="1"/>
  <c r="G4803" i="14" s="1"/>
  <c r="BK118" i="1"/>
  <c r="G4804" i="14" s="1"/>
  <c r="BK119" i="1"/>
  <c r="G4805" i="14" s="1"/>
  <c r="BK120" i="1"/>
  <c r="G4806" i="14" s="1"/>
  <c r="BK121" i="1"/>
  <c r="G4807" i="14" s="1"/>
  <c r="BK122" i="1"/>
  <c r="G4808" i="14" s="1"/>
  <c r="BK123" i="1"/>
  <c r="G4809" i="14" s="1"/>
  <c r="BK124" i="1"/>
  <c r="G4810" i="14" s="1"/>
  <c r="BK125" i="1"/>
  <c r="G4811" i="14" s="1"/>
  <c r="BK126" i="1"/>
  <c r="G4812" i="14" s="1"/>
  <c r="BK127" i="1"/>
  <c r="G4813" i="14" s="1"/>
  <c r="BK128" i="1"/>
  <c r="G4814" i="14" s="1"/>
  <c r="BK129" i="1"/>
  <c r="G4815" i="14" s="1"/>
  <c r="BK130" i="1"/>
  <c r="G4816" i="14" s="1"/>
  <c r="BK131" i="1"/>
  <c r="G4817" i="14" s="1"/>
  <c r="BK132" i="1"/>
  <c r="G4818" i="14" s="1"/>
  <c r="BK133" i="1"/>
  <c r="G4819" i="14" s="1"/>
  <c r="BK134" i="1"/>
  <c r="G4820" i="14" s="1"/>
  <c r="BK135" i="1"/>
  <c r="G4821" i="14" s="1"/>
  <c r="BK136" i="1"/>
  <c r="G4822" i="14" s="1"/>
  <c r="BK137" i="1"/>
  <c r="G4823" i="14" s="1"/>
  <c r="BK138" i="1"/>
  <c r="G4824" i="14" s="1"/>
  <c r="BK139" i="1"/>
  <c r="G4825" i="14" s="1"/>
  <c r="BK140" i="1"/>
  <c r="G4826" i="14" s="1"/>
  <c r="BK141" i="1"/>
  <c r="G4827" i="14" s="1"/>
  <c r="BK142" i="1"/>
  <c r="G4828" i="14" s="1"/>
  <c r="BK143" i="1"/>
  <c r="G4829" i="14" s="1"/>
  <c r="BK144" i="1"/>
  <c r="G4830" i="14" s="1"/>
  <c r="BK145" i="1"/>
  <c r="G4831" i="14" s="1"/>
  <c r="BK146" i="1"/>
  <c r="G4832" i="14" s="1"/>
  <c r="BK147" i="1"/>
  <c r="G4833" i="14" s="1"/>
  <c r="BK148" i="1"/>
  <c r="G4834" i="14" s="1"/>
  <c r="BK149" i="1"/>
  <c r="G4835" i="14" s="1"/>
  <c r="BK150" i="1"/>
  <c r="G4836" i="14" s="1"/>
  <c r="BK151" i="1"/>
  <c r="G4837" i="14" s="1"/>
  <c r="BK152" i="1"/>
  <c r="G4838" i="14" s="1"/>
  <c r="BK153" i="1"/>
  <c r="G4839" i="14" s="1"/>
  <c r="BK154" i="1"/>
  <c r="G4840" i="14" s="1"/>
  <c r="BK155" i="1"/>
  <c r="G4841" i="14" s="1"/>
  <c r="BK156" i="1"/>
  <c r="G4842" i="14" s="1"/>
  <c r="BK157" i="1"/>
  <c r="G4843" i="14" s="1"/>
  <c r="BK158" i="1"/>
  <c r="G4844" i="14" s="1"/>
  <c r="BK159" i="1"/>
  <c r="G4845" i="14" s="1"/>
  <c r="BK160" i="1"/>
  <c r="G4846" i="14" s="1"/>
  <c r="BK161" i="1"/>
  <c r="G4847" i="14" s="1"/>
  <c r="BK162" i="1"/>
  <c r="G4848" i="14" s="1"/>
  <c r="BK163" i="1"/>
  <c r="G4849" i="14" s="1"/>
  <c r="BK164" i="1"/>
  <c r="G4850" i="14" s="1"/>
  <c r="BK165" i="1"/>
  <c r="G4851" i="14" s="1"/>
  <c r="BK166" i="1"/>
  <c r="G4852" i="14" s="1"/>
  <c r="BK167" i="1"/>
  <c r="G4853" i="14" s="1"/>
  <c r="BK168" i="1"/>
  <c r="G4854" i="14" s="1"/>
  <c r="BK169" i="1"/>
  <c r="G4855" i="14" s="1"/>
  <c r="BK170" i="1"/>
  <c r="G4856" i="14" s="1"/>
  <c r="BK171" i="1"/>
  <c r="G4857" i="14" s="1"/>
  <c r="BK172" i="1"/>
  <c r="G4858" i="14" s="1"/>
  <c r="BK173" i="1"/>
  <c r="G4859" i="14" s="1"/>
  <c r="BK174" i="1"/>
  <c r="G4860" i="14" s="1"/>
  <c r="BK175" i="1"/>
  <c r="G4861" i="14" s="1"/>
  <c r="BK176" i="1"/>
  <c r="G4862" i="14" s="1"/>
  <c r="BK177" i="1"/>
  <c r="G4863" i="14" s="1"/>
  <c r="BK178" i="1"/>
  <c r="G4864" i="14" s="1"/>
  <c r="BK179" i="1"/>
  <c r="G4865" i="14" s="1"/>
  <c r="BK180" i="1"/>
  <c r="G4866" i="14" s="1"/>
  <c r="BK181" i="1"/>
  <c r="G4867" i="14" s="1"/>
  <c r="BK182" i="1"/>
  <c r="G4868" i="14" s="1"/>
  <c r="BK183" i="1"/>
  <c r="G4869" i="14" s="1"/>
  <c r="BK184" i="1"/>
  <c r="G4870" i="14" s="1"/>
  <c r="BK185" i="1"/>
  <c r="G4871" i="14" s="1"/>
  <c r="BK186" i="1"/>
  <c r="G4872" i="14" s="1"/>
  <c r="BK187" i="1"/>
  <c r="G4873" i="14" s="1"/>
  <c r="BK188" i="1"/>
  <c r="G4874" i="14" s="1"/>
  <c r="BK189" i="1"/>
  <c r="G4875" i="14" s="1"/>
  <c r="BK190" i="1"/>
  <c r="G4876" i="14" s="1"/>
  <c r="BK191" i="1"/>
  <c r="G4877" i="14" s="1"/>
  <c r="BK192" i="1"/>
  <c r="G4878" i="14" s="1"/>
  <c r="BK193" i="1"/>
  <c r="G4879" i="14" s="1"/>
  <c r="BK194" i="1"/>
  <c r="G4880" i="14" s="1"/>
  <c r="BK195" i="1"/>
  <c r="G4881" i="14" s="1"/>
  <c r="BK196" i="1"/>
  <c r="G4882" i="14" s="1"/>
  <c r="BK197" i="1"/>
  <c r="G4883" i="14" s="1"/>
  <c r="BK198" i="1"/>
  <c r="G4884" i="14" s="1"/>
  <c r="BK199" i="1"/>
  <c r="G4885" i="14" s="1"/>
  <c r="BK200" i="1"/>
  <c r="G4886" i="14" s="1"/>
  <c r="BK201" i="1"/>
  <c r="G4887" i="14" s="1"/>
  <c r="BK202" i="1"/>
  <c r="G4888" i="14" s="1"/>
  <c r="BK203" i="1"/>
  <c r="G4889" i="14" s="1"/>
  <c r="BK204" i="1"/>
  <c r="G4890" i="14" s="1"/>
  <c r="BK205" i="1"/>
  <c r="G4891" i="14" s="1"/>
  <c r="BK206" i="1"/>
  <c r="G4892" i="14" s="1"/>
  <c r="BK207" i="1"/>
  <c r="G4893" i="14" s="1"/>
  <c r="BK208" i="1"/>
  <c r="G4894" i="14" s="1"/>
  <c r="BK209" i="1"/>
  <c r="G4895" i="14" s="1"/>
  <c r="BK210" i="1"/>
  <c r="G4896" i="14" s="1"/>
  <c r="BK211" i="1"/>
  <c r="G4897" i="14" s="1"/>
  <c r="BK212" i="1"/>
  <c r="G4898" i="14" s="1"/>
  <c r="BK213" i="1"/>
  <c r="G4899" i="14" s="1"/>
  <c r="BK214" i="1"/>
  <c r="G4900" i="14" s="1"/>
  <c r="BK215" i="1"/>
  <c r="G4901" i="14" s="1"/>
  <c r="BK216" i="1"/>
  <c r="G4902" i="14" s="1"/>
  <c r="BK217" i="1"/>
  <c r="G4903" i="14" s="1"/>
  <c r="BK218" i="1"/>
  <c r="G4904" i="14" s="1"/>
  <c r="BK219" i="1"/>
  <c r="G4905" i="14" s="1"/>
  <c r="BK220" i="1"/>
  <c r="G4906" i="14" s="1"/>
  <c r="BK221" i="1"/>
  <c r="G4907" i="14" s="1"/>
  <c r="BK222" i="1"/>
  <c r="G4908" i="14" s="1"/>
  <c r="BK223" i="1"/>
  <c r="G4909" i="14" s="1"/>
  <c r="BK224" i="1"/>
  <c r="G4910" i="14" s="1"/>
  <c r="BK225" i="1"/>
  <c r="G4911" i="14" s="1"/>
  <c r="BK226" i="1"/>
  <c r="G4912" i="14" s="1"/>
  <c r="BK227" i="1"/>
  <c r="G4913" i="14" s="1"/>
  <c r="BK228" i="1"/>
  <c r="G4914" i="14" s="1"/>
  <c r="BK229" i="1"/>
  <c r="G4915" i="14" s="1"/>
  <c r="BK230" i="1"/>
  <c r="G4916" i="14" s="1"/>
  <c r="BK231" i="1"/>
  <c r="G4917" i="14" s="1"/>
  <c r="BK232" i="1"/>
  <c r="G4918" i="14" s="1"/>
  <c r="BK233" i="1"/>
  <c r="G4919" i="14" s="1"/>
  <c r="BK234" i="1"/>
  <c r="G4920" i="14" s="1"/>
  <c r="BK235" i="1"/>
  <c r="G4921" i="14" s="1"/>
  <c r="BK236" i="1"/>
  <c r="G4922" i="14" s="1"/>
  <c r="BK237" i="1"/>
  <c r="G4923" i="14" s="1"/>
  <c r="BK238" i="1"/>
  <c r="G4924" i="14" s="1"/>
  <c r="BK239" i="1"/>
  <c r="G4925" i="14" s="1"/>
  <c r="BK240" i="1"/>
  <c r="G4926" i="14" s="1"/>
  <c r="BK241" i="1"/>
  <c r="G4927" i="14" s="1"/>
  <c r="BK242" i="1"/>
  <c r="G4928" i="14" s="1"/>
  <c r="BK243" i="1"/>
  <c r="G4929" i="14" s="1"/>
  <c r="BK244" i="1"/>
  <c r="G4930" i="14" s="1"/>
  <c r="BK245" i="1"/>
  <c r="G4931" i="14" s="1"/>
  <c r="BK246" i="1"/>
  <c r="G4932" i="14" s="1"/>
  <c r="BK247" i="1"/>
  <c r="G4933" i="14" s="1"/>
  <c r="BK248" i="1"/>
  <c r="G4934" i="14" s="1"/>
  <c r="BK249" i="1"/>
  <c r="G4935" i="14" s="1"/>
  <c r="BK250" i="1"/>
  <c r="G4936" i="14" s="1"/>
  <c r="BK251" i="1"/>
  <c r="G4937" i="14" s="1"/>
  <c r="BK252" i="1"/>
  <c r="G4938" i="14" s="1"/>
  <c r="BK253" i="1"/>
  <c r="G4939" i="14" s="1"/>
  <c r="BK254" i="1"/>
  <c r="G4940" i="14" s="1"/>
  <c r="BK255" i="1"/>
  <c r="G4941" i="14" s="1"/>
  <c r="BK256" i="1"/>
  <c r="G4942" i="14" s="1"/>
  <c r="BK257" i="1"/>
  <c r="G4943" i="14" s="1"/>
  <c r="BK258" i="1"/>
  <c r="G4944" i="14" s="1"/>
  <c r="BK259" i="1"/>
  <c r="G4945" i="14" s="1"/>
  <c r="BK260" i="1"/>
  <c r="G4946" i="14" s="1"/>
  <c r="BK261" i="1"/>
  <c r="G4947" i="14" s="1"/>
  <c r="BK262" i="1"/>
  <c r="G4948" i="14" s="1"/>
  <c r="BK263" i="1"/>
  <c r="G4949" i="14" s="1"/>
  <c r="BK264" i="1"/>
  <c r="G4950" i="14" s="1"/>
  <c r="BK265" i="1"/>
  <c r="G4951" i="14" s="1"/>
  <c r="BK266" i="1"/>
  <c r="G4952" i="14" s="1"/>
  <c r="BK267" i="1"/>
  <c r="G4953" i="14" s="1"/>
  <c r="BK268" i="1"/>
  <c r="G4954" i="14" s="1"/>
  <c r="BK269" i="1"/>
  <c r="G4955" i="14" s="1"/>
  <c r="BK270" i="1"/>
  <c r="G4956" i="14" s="1"/>
  <c r="BK271" i="1"/>
  <c r="G4957" i="14" s="1"/>
  <c r="BK272" i="1"/>
  <c r="G4958" i="14" s="1"/>
  <c r="BK273" i="1"/>
  <c r="G4959" i="14" s="1"/>
  <c r="BK274" i="1"/>
  <c r="G4960" i="14" s="1"/>
  <c r="BK275" i="1"/>
  <c r="G4961" i="14" s="1"/>
  <c r="BK276" i="1"/>
  <c r="G4962" i="14" s="1"/>
  <c r="BK277" i="1"/>
  <c r="G4963" i="14" s="1"/>
  <c r="BK278" i="1"/>
  <c r="G4964" i="14" s="1"/>
  <c r="BK279" i="1"/>
  <c r="G4965" i="14" s="1"/>
  <c r="BK280" i="1"/>
  <c r="G4966" i="14" s="1"/>
  <c r="BK281" i="1"/>
  <c r="G4967" i="14" s="1"/>
  <c r="BK282" i="1"/>
  <c r="G4968" i="14" s="1"/>
  <c r="BK283" i="1"/>
  <c r="G4969" i="14" s="1"/>
  <c r="BK284" i="1"/>
  <c r="G4970" i="14" s="1"/>
  <c r="BK285" i="1"/>
  <c r="G4971" i="14" s="1"/>
  <c r="BK286" i="1"/>
  <c r="G4972" i="14" s="1"/>
  <c r="BK287" i="1"/>
  <c r="G4973" i="14" s="1"/>
  <c r="BK288" i="1"/>
  <c r="G4974" i="14" s="1"/>
  <c r="BK289" i="1"/>
  <c r="G4975" i="14" s="1"/>
  <c r="BK290" i="1"/>
  <c r="G4976" i="14" s="1"/>
  <c r="BK291" i="1"/>
  <c r="G4977" i="14" s="1"/>
  <c r="BK292" i="1"/>
  <c r="G4978" i="14" s="1"/>
  <c r="BK293" i="1"/>
  <c r="G4979" i="14" s="1"/>
  <c r="BK294" i="1"/>
  <c r="G4980" i="14" s="1"/>
  <c r="BK295" i="1"/>
  <c r="G4981" i="14" s="1"/>
  <c r="BK296" i="1"/>
  <c r="G4982" i="14" s="1"/>
  <c r="BK297" i="1"/>
  <c r="G4983" i="14" s="1"/>
  <c r="BK298" i="1"/>
  <c r="G4984" i="14" s="1"/>
  <c r="BK299" i="1"/>
  <c r="G4985" i="14" s="1"/>
  <c r="BK300" i="1"/>
  <c r="G4986" i="14" s="1"/>
  <c r="BK301" i="1"/>
  <c r="G4987" i="14" s="1"/>
  <c r="BK302" i="1"/>
  <c r="G4988" i="14" s="1"/>
  <c r="BK303" i="1"/>
  <c r="G4989" i="14" s="1"/>
  <c r="BK304" i="1"/>
  <c r="G4990" i="14" s="1"/>
  <c r="BK305" i="1"/>
  <c r="G4991" i="14" s="1"/>
  <c r="BK306" i="1"/>
  <c r="G4992" i="14" s="1"/>
  <c r="BK6" i="1"/>
  <c r="G4692" i="14" s="1"/>
  <c r="BK5" i="1"/>
  <c r="G4691" i="14" s="1"/>
  <c r="S14" i="3" l="1"/>
  <c r="AK8" i="3" s="1"/>
  <c r="AU9" i="3" s="1"/>
  <c r="Q14" i="11"/>
  <c r="Q13" i="11"/>
  <c r="AU16" i="3"/>
  <c r="AK15" i="3" s="1"/>
  <c r="H13" i="5"/>
  <c r="H18" i="5" s="1"/>
  <c r="H19" i="5" s="1"/>
  <c r="Q12" i="11"/>
  <c r="AK14" i="3"/>
  <c r="AU15" i="3" s="1"/>
  <c r="Q11" i="11"/>
  <c r="F199" i="3"/>
  <c r="AK13" i="3"/>
  <c r="AU14" i="3" s="1"/>
  <c r="Q10" i="11"/>
  <c r="Q9" i="11"/>
  <c r="Q8" i="11"/>
  <c r="Q7" i="11"/>
  <c r="AK6" i="3"/>
  <c r="Q6" i="11"/>
  <c r="Q5" i="11"/>
  <c r="BQ370" i="1"/>
  <c r="I5056" i="14" s="1"/>
  <c r="AD370" i="1"/>
  <c r="H5056" i="14" s="1"/>
  <c r="AC370" i="1"/>
  <c r="F5056" i="14" s="1"/>
  <c r="BO370" i="1"/>
  <c r="E5056" i="14" s="1"/>
  <c r="BQ369" i="1"/>
  <c r="I5055" i="14" s="1"/>
  <c r="AD369" i="1"/>
  <c r="H5055" i="14" s="1"/>
  <c r="AC369" i="1"/>
  <c r="F5055" i="14" s="1"/>
  <c r="BO369" i="1"/>
  <c r="E5055" i="14" s="1"/>
  <c r="BQ368" i="1"/>
  <c r="I5054" i="14" s="1"/>
  <c r="AD368" i="1"/>
  <c r="H5054" i="14" s="1"/>
  <c r="AC368" i="1"/>
  <c r="F5054" i="14" s="1"/>
  <c r="BO368" i="1"/>
  <c r="E5054" i="14" s="1"/>
  <c r="BQ367" i="1"/>
  <c r="I5053" i="14" s="1"/>
  <c r="AD367" i="1"/>
  <c r="H5053" i="14" s="1"/>
  <c r="AC367" i="1"/>
  <c r="F5053" i="14" s="1"/>
  <c r="BO367" i="1"/>
  <c r="E5053" i="14" s="1"/>
  <c r="BQ366" i="1"/>
  <c r="I5052" i="14" s="1"/>
  <c r="AD366" i="1"/>
  <c r="H5052" i="14" s="1"/>
  <c r="AC366" i="1"/>
  <c r="F5052" i="14" s="1"/>
  <c r="BO366" i="1"/>
  <c r="E5052" i="14" s="1"/>
  <c r="BQ365" i="1"/>
  <c r="I5051" i="14" s="1"/>
  <c r="AD365" i="1"/>
  <c r="H5051" i="14" s="1"/>
  <c r="AC365" i="1"/>
  <c r="F5051" i="14" s="1"/>
  <c r="BO365" i="1"/>
  <c r="E5051" i="14" s="1"/>
  <c r="BQ364" i="1"/>
  <c r="I5050" i="14" s="1"/>
  <c r="AD364" i="1"/>
  <c r="H5050" i="14" s="1"/>
  <c r="AC364" i="1"/>
  <c r="F5050" i="14" s="1"/>
  <c r="BO364" i="1"/>
  <c r="E5050" i="14" s="1"/>
  <c r="BQ363" i="1"/>
  <c r="I5049" i="14" s="1"/>
  <c r="AD363" i="1"/>
  <c r="H5049" i="14" s="1"/>
  <c r="AC363" i="1"/>
  <c r="F5049" i="14" s="1"/>
  <c r="BO363" i="1"/>
  <c r="E5049" i="14" s="1"/>
  <c r="BQ362" i="1"/>
  <c r="I5048" i="14" s="1"/>
  <c r="AD362" i="1"/>
  <c r="H5048" i="14" s="1"/>
  <c r="AC362" i="1"/>
  <c r="F5048" i="14" s="1"/>
  <c r="BO362" i="1"/>
  <c r="E5048" i="14" s="1"/>
  <c r="BQ361" i="1"/>
  <c r="I5047" i="14" s="1"/>
  <c r="AD361" i="1"/>
  <c r="H5047" i="14" s="1"/>
  <c r="AC361" i="1"/>
  <c r="F5047" i="14" s="1"/>
  <c r="BO361" i="1"/>
  <c r="E5047" i="14" s="1"/>
  <c r="BQ360" i="1"/>
  <c r="I5046" i="14" s="1"/>
  <c r="AD360" i="1"/>
  <c r="H5046" i="14" s="1"/>
  <c r="AC360" i="1"/>
  <c r="F5046" i="14" s="1"/>
  <c r="BO360" i="1"/>
  <c r="E5046" i="14" s="1"/>
  <c r="BQ359" i="1"/>
  <c r="I5045" i="14" s="1"/>
  <c r="AD359" i="1"/>
  <c r="H5045" i="14" s="1"/>
  <c r="AC359" i="1"/>
  <c r="F5045" i="14" s="1"/>
  <c r="BO359" i="1"/>
  <c r="E5045" i="14" s="1"/>
  <c r="BQ358" i="1"/>
  <c r="I5044" i="14" s="1"/>
  <c r="AD358" i="1"/>
  <c r="H5044" i="14" s="1"/>
  <c r="AC358" i="1"/>
  <c r="F5044" i="14" s="1"/>
  <c r="BO358" i="1"/>
  <c r="E5044" i="14" s="1"/>
  <c r="BQ357" i="1"/>
  <c r="I5043" i="14" s="1"/>
  <c r="AD357" i="1"/>
  <c r="H5043" i="14" s="1"/>
  <c r="AC357" i="1"/>
  <c r="F5043" i="14" s="1"/>
  <c r="BO357" i="1"/>
  <c r="E5043" i="14" s="1"/>
  <c r="BQ356" i="1"/>
  <c r="I5042" i="14" s="1"/>
  <c r="AD356" i="1"/>
  <c r="H5042" i="14" s="1"/>
  <c r="AC356" i="1"/>
  <c r="F5042" i="14" s="1"/>
  <c r="BO356" i="1"/>
  <c r="E5042" i="14" s="1"/>
  <c r="BQ355" i="1"/>
  <c r="I5041" i="14" s="1"/>
  <c r="AD355" i="1"/>
  <c r="H5041" i="14" s="1"/>
  <c r="AC355" i="1"/>
  <c r="F5041" i="14" s="1"/>
  <c r="BO355" i="1"/>
  <c r="E5041" i="14" s="1"/>
  <c r="BQ354" i="1"/>
  <c r="I5040" i="14" s="1"/>
  <c r="AD354" i="1"/>
  <c r="H5040" i="14" s="1"/>
  <c r="AC354" i="1"/>
  <c r="F5040" i="14" s="1"/>
  <c r="BO354" i="1"/>
  <c r="E5040" i="14" s="1"/>
  <c r="BQ353" i="1"/>
  <c r="I5039" i="14" s="1"/>
  <c r="AD353" i="1"/>
  <c r="H5039" i="14" s="1"/>
  <c r="AC353" i="1"/>
  <c r="F5039" i="14" s="1"/>
  <c r="BO353" i="1"/>
  <c r="E5039" i="14" s="1"/>
  <c r="BQ352" i="1"/>
  <c r="I5038" i="14" s="1"/>
  <c r="AD352" i="1"/>
  <c r="H5038" i="14" s="1"/>
  <c r="AC352" i="1"/>
  <c r="F5038" i="14" s="1"/>
  <c r="BO352" i="1"/>
  <c r="E5038" i="14" s="1"/>
  <c r="BQ351" i="1"/>
  <c r="I5037" i="14" s="1"/>
  <c r="AD351" i="1"/>
  <c r="H5037" i="14" s="1"/>
  <c r="AC351" i="1"/>
  <c r="F5037" i="14" s="1"/>
  <c r="BO351" i="1"/>
  <c r="E5037" i="14" s="1"/>
  <c r="BQ350" i="1"/>
  <c r="I5036" i="14" s="1"/>
  <c r="AD350" i="1"/>
  <c r="H5036" i="14" s="1"/>
  <c r="AC350" i="1"/>
  <c r="F5036" i="14" s="1"/>
  <c r="BO350" i="1"/>
  <c r="E5036" i="14" s="1"/>
  <c r="BQ349" i="1"/>
  <c r="I5035" i="14" s="1"/>
  <c r="AD349" i="1"/>
  <c r="H5035" i="14" s="1"/>
  <c r="AC349" i="1"/>
  <c r="F5035" i="14" s="1"/>
  <c r="BO349" i="1"/>
  <c r="E5035" i="14" s="1"/>
  <c r="BQ348" i="1"/>
  <c r="I5034" i="14" s="1"/>
  <c r="AD348" i="1"/>
  <c r="H5034" i="14" s="1"/>
  <c r="AC348" i="1"/>
  <c r="F5034" i="14" s="1"/>
  <c r="BO348" i="1"/>
  <c r="E5034" i="14" s="1"/>
  <c r="BQ347" i="1"/>
  <c r="I5033" i="14" s="1"/>
  <c r="AD347" i="1"/>
  <c r="H5033" i="14" s="1"/>
  <c r="AC347" i="1"/>
  <c r="F5033" i="14" s="1"/>
  <c r="BO347" i="1"/>
  <c r="E5033" i="14" s="1"/>
  <c r="BQ346" i="1"/>
  <c r="I5032" i="14" s="1"/>
  <c r="AD346" i="1"/>
  <c r="H5032" i="14" s="1"/>
  <c r="AC346" i="1"/>
  <c r="F5032" i="14" s="1"/>
  <c r="BO346" i="1"/>
  <c r="E5032" i="14" s="1"/>
  <c r="BQ345" i="1"/>
  <c r="I5031" i="14" s="1"/>
  <c r="AD345" i="1"/>
  <c r="H5031" i="14" s="1"/>
  <c r="AC345" i="1"/>
  <c r="F5031" i="14" s="1"/>
  <c r="BO345" i="1"/>
  <c r="E5031" i="14" s="1"/>
  <c r="BQ344" i="1"/>
  <c r="I5030" i="14" s="1"/>
  <c r="AD344" i="1"/>
  <c r="H5030" i="14" s="1"/>
  <c r="AC344" i="1"/>
  <c r="F5030" i="14" s="1"/>
  <c r="BO344" i="1"/>
  <c r="E5030" i="14" s="1"/>
  <c r="BQ343" i="1"/>
  <c r="I5029" i="14" s="1"/>
  <c r="AD343" i="1"/>
  <c r="H5029" i="14" s="1"/>
  <c r="AC343" i="1"/>
  <c r="F5029" i="14" s="1"/>
  <c r="BO343" i="1"/>
  <c r="E5029" i="14" s="1"/>
  <c r="BQ342" i="1"/>
  <c r="I5028" i="14" s="1"/>
  <c r="AD342" i="1"/>
  <c r="H5028" i="14" s="1"/>
  <c r="AC342" i="1"/>
  <c r="F5028" i="14" s="1"/>
  <c r="BO342" i="1"/>
  <c r="E5028" i="14" s="1"/>
  <c r="BQ341" i="1"/>
  <c r="I5027" i="14" s="1"/>
  <c r="AD341" i="1"/>
  <c r="H5027" i="14" s="1"/>
  <c r="AC341" i="1"/>
  <c r="F5027" i="14" s="1"/>
  <c r="BO341" i="1"/>
  <c r="E5027" i="14" s="1"/>
  <c r="BQ340" i="1"/>
  <c r="I5026" i="14" s="1"/>
  <c r="AD340" i="1"/>
  <c r="H5026" i="14" s="1"/>
  <c r="AC340" i="1"/>
  <c r="F5026" i="14" s="1"/>
  <c r="BO340" i="1"/>
  <c r="E5026" i="14" s="1"/>
  <c r="BQ339" i="1"/>
  <c r="I5025" i="14" s="1"/>
  <c r="AD339" i="1"/>
  <c r="H5025" i="14" s="1"/>
  <c r="AC339" i="1"/>
  <c r="F5025" i="14" s="1"/>
  <c r="BO339" i="1"/>
  <c r="E5025" i="14" s="1"/>
  <c r="BQ338" i="1"/>
  <c r="I5024" i="14" s="1"/>
  <c r="AD338" i="1"/>
  <c r="H5024" i="14" s="1"/>
  <c r="AC338" i="1"/>
  <c r="F5024" i="14" s="1"/>
  <c r="BO338" i="1"/>
  <c r="E5024" i="14" s="1"/>
  <c r="BQ337" i="1"/>
  <c r="I5023" i="14" s="1"/>
  <c r="AD337" i="1"/>
  <c r="H5023" i="14" s="1"/>
  <c r="AC337" i="1"/>
  <c r="F5023" i="14" s="1"/>
  <c r="BO337" i="1"/>
  <c r="E5023" i="14" s="1"/>
  <c r="BQ336" i="1"/>
  <c r="I5022" i="14" s="1"/>
  <c r="AD336" i="1"/>
  <c r="H5022" i="14" s="1"/>
  <c r="AC336" i="1"/>
  <c r="F5022" i="14" s="1"/>
  <c r="BO336" i="1"/>
  <c r="E5022" i="14" s="1"/>
  <c r="BQ335" i="1"/>
  <c r="I5021" i="14" s="1"/>
  <c r="AD335" i="1"/>
  <c r="H5021" i="14" s="1"/>
  <c r="AC335" i="1"/>
  <c r="F5021" i="14" s="1"/>
  <c r="BO335" i="1"/>
  <c r="E5021" i="14" s="1"/>
  <c r="BQ334" i="1"/>
  <c r="I5020" i="14" s="1"/>
  <c r="AD334" i="1"/>
  <c r="H5020" i="14" s="1"/>
  <c r="AC334" i="1"/>
  <c r="F5020" i="14" s="1"/>
  <c r="BO334" i="1"/>
  <c r="E5020" i="14" s="1"/>
  <c r="BQ333" i="1"/>
  <c r="I5019" i="14" s="1"/>
  <c r="AD333" i="1"/>
  <c r="H5019" i="14" s="1"/>
  <c r="AC333" i="1"/>
  <c r="F5019" i="14" s="1"/>
  <c r="BO333" i="1"/>
  <c r="E5019" i="14" s="1"/>
  <c r="BQ332" i="1"/>
  <c r="I5018" i="14" s="1"/>
  <c r="AD332" i="1"/>
  <c r="H5018" i="14" s="1"/>
  <c r="AC332" i="1"/>
  <c r="F5018" i="14" s="1"/>
  <c r="BO332" i="1"/>
  <c r="E5018" i="14" s="1"/>
  <c r="BQ331" i="1"/>
  <c r="I5017" i="14" s="1"/>
  <c r="AD331" i="1"/>
  <c r="H5017" i="14" s="1"/>
  <c r="AC331" i="1"/>
  <c r="F5017" i="14" s="1"/>
  <c r="BO331" i="1"/>
  <c r="E5017" i="14" s="1"/>
  <c r="BQ330" i="1"/>
  <c r="I5016" i="14" s="1"/>
  <c r="AD330" i="1"/>
  <c r="H5016" i="14" s="1"/>
  <c r="AC330" i="1"/>
  <c r="F5016" i="14" s="1"/>
  <c r="BO330" i="1"/>
  <c r="E5016" i="14" s="1"/>
  <c r="BQ329" i="1"/>
  <c r="I5015" i="14" s="1"/>
  <c r="AD329" i="1"/>
  <c r="H5015" i="14" s="1"/>
  <c r="AC329" i="1"/>
  <c r="F5015" i="14" s="1"/>
  <c r="BO329" i="1"/>
  <c r="E5015" i="14" s="1"/>
  <c r="BQ328" i="1"/>
  <c r="I5014" i="14" s="1"/>
  <c r="AD328" i="1"/>
  <c r="H5014" i="14" s="1"/>
  <c r="AC328" i="1"/>
  <c r="F5014" i="14" s="1"/>
  <c r="BO328" i="1"/>
  <c r="E5014" i="14" s="1"/>
  <c r="BQ327" i="1"/>
  <c r="I5013" i="14" s="1"/>
  <c r="AD327" i="1"/>
  <c r="H5013" i="14" s="1"/>
  <c r="AC327" i="1"/>
  <c r="F5013" i="14" s="1"/>
  <c r="BO327" i="1"/>
  <c r="E5013" i="14" s="1"/>
  <c r="BQ326" i="1"/>
  <c r="I5012" i="14" s="1"/>
  <c r="AD326" i="1"/>
  <c r="H5012" i="14" s="1"/>
  <c r="AC326" i="1"/>
  <c r="F5012" i="14" s="1"/>
  <c r="BO326" i="1"/>
  <c r="E5012" i="14" s="1"/>
  <c r="BQ325" i="1"/>
  <c r="I5011" i="14" s="1"/>
  <c r="AD325" i="1"/>
  <c r="H5011" i="14" s="1"/>
  <c r="AC325" i="1"/>
  <c r="F5011" i="14" s="1"/>
  <c r="BO325" i="1"/>
  <c r="E5011" i="14" s="1"/>
  <c r="BQ324" i="1"/>
  <c r="I5010" i="14" s="1"/>
  <c r="AD324" i="1"/>
  <c r="H5010" i="14" s="1"/>
  <c r="AC324" i="1"/>
  <c r="F5010" i="14" s="1"/>
  <c r="BO324" i="1"/>
  <c r="E5010" i="14" s="1"/>
  <c r="BQ323" i="1"/>
  <c r="I5009" i="14" s="1"/>
  <c r="AD323" i="1"/>
  <c r="H5009" i="14" s="1"/>
  <c r="AC323" i="1"/>
  <c r="F5009" i="14" s="1"/>
  <c r="BO323" i="1"/>
  <c r="E5009" i="14" s="1"/>
  <c r="BQ322" i="1"/>
  <c r="I5008" i="14" s="1"/>
  <c r="AD322" i="1"/>
  <c r="H5008" i="14" s="1"/>
  <c r="AC322" i="1"/>
  <c r="F5008" i="14" s="1"/>
  <c r="BO322" i="1"/>
  <c r="E5008" i="14" s="1"/>
  <c r="BQ321" i="1"/>
  <c r="I5007" i="14" s="1"/>
  <c r="AD321" i="1"/>
  <c r="H5007" i="14" s="1"/>
  <c r="AC321" i="1"/>
  <c r="F5007" i="14" s="1"/>
  <c r="BO321" i="1"/>
  <c r="E5007" i="14" s="1"/>
  <c r="BQ320" i="1"/>
  <c r="I5006" i="14" s="1"/>
  <c r="AD320" i="1"/>
  <c r="H5006" i="14" s="1"/>
  <c r="AC320" i="1"/>
  <c r="F5006" i="14" s="1"/>
  <c r="BO320" i="1"/>
  <c r="E5006" i="14" s="1"/>
  <c r="BQ319" i="1"/>
  <c r="I5005" i="14" s="1"/>
  <c r="AD319" i="1"/>
  <c r="H5005" i="14" s="1"/>
  <c r="AC319" i="1"/>
  <c r="F5005" i="14" s="1"/>
  <c r="BO319" i="1"/>
  <c r="E5005" i="14" s="1"/>
  <c r="BQ318" i="1"/>
  <c r="I5004" i="14" s="1"/>
  <c r="AD318" i="1"/>
  <c r="H5004" i="14" s="1"/>
  <c r="AC318" i="1"/>
  <c r="F5004" i="14" s="1"/>
  <c r="BO318" i="1"/>
  <c r="E5004" i="14" s="1"/>
  <c r="BQ317" i="1"/>
  <c r="I5003" i="14" s="1"/>
  <c r="AD317" i="1"/>
  <c r="H5003" i="14" s="1"/>
  <c r="AC317" i="1"/>
  <c r="F5003" i="14" s="1"/>
  <c r="BO317" i="1"/>
  <c r="E5003" i="14" s="1"/>
  <c r="BQ316" i="1"/>
  <c r="I5002" i="14" s="1"/>
  <c r="AD316" i="1"/>
  <c r="H5002" i="14" s="1"/>
  <c r="AC316" i="1"/>
  <c r="F5002" i="14" s="1"/>
  <c r="BO316" i="1"/>
  <c r="E5002" i="14" s="1"/>
  <c r="BQ315" i="1"/>
  <c r="I5001" i="14" s="1"/>
  <c r="AD315" i="1"/>
  <c r="H5001" i="14" s="1"/>
  <c r="AC315" i="1"/>
  <c r="F5001" i="14" s="1"/>
  <c r="BO315" i="1"/>
  <c r="E5001" i="14" s="1"/>
  <c r="BQ314" i="1"/>
  <c r="I5000" i="14" s="1"/>
  <c r="AD314" i="1"/>
  <c r="H5000" i="14" s="1"/>
  <c r="AC314" i="1"/>
  <c r="F5000" i="14" s="1"/>
  <c r="BO314" i="1"/>
  <c r="E5000" i="14" s="1"/>
  <c r="BQ313" i="1"/>
  <c r="I4999" i="14" s="1"/>
  <c r="AD313" i="1"/>
  <c r="H4999" i="14" s="1"/>
  <c r="AC313" i="1"/>
  <c r="F4999" i="14" s="1"/>
  <c r="BO313" i="1"/>
  <c r="E4999" i="14" s="1"/>
  <c r="BQ312" i="1"/>
  <c r="I4998" i="14" s="1"/>
  <c r="AD312" i="1"/>
  <c r="H4998" i="14" s="1"/>
  <c r="AC312" i="1"/>
  <c r="F4998" i="14" s="1"/>
  <c r="BO312" i="1"/>
  <c r="E4998" i="14" s="1"/>
  <c r="BQ311" i="1"/>
  <c r="I4997" i="14" s="1"/>
  <c r="AD311" i="1"/>
  <c r="H4997" i="14" s="1"/>
  <c r="AC311" i="1"/>
  <c r="F4997" i="14" s="1"/>
  <c r="BO311" i="1"/>
  <c r="E4997" i="14" s="1"/>
  <c r="BQ310" i="1"/>
  <c r="I4996" i="14" s="1"/>
  <c r="AD310" i="1"/>
  <c r="H4996" i="14" s="1"/>
  <c r="AC310" i="1"/>
  <c r="F4996" i="14" s="1"/>
  <c r="BO310" i="1"/>
  <c r="E4996" i="14" s="1"/>
  <c r="BQ309" i="1"/>
  <c r="I4995" i="14" s="1"/>
  <c r="AD309" i="1"/>
  <c r="H4995" i="14" s="1"/>
  <c r="AC309" i="1"/>
  <c r="F4995" i="14" s="1"/>
  <c r="BO309" i="1"/>
  <c r="E4995" i="14" s="1"/>
  <c r="BQ308" i="1"/>
  <c r="I4994" i="14" s="1"/>
  <c r="AD308" i="1"/>
  <c r="H4994" i="14" s="1"/>
  <c r="AC308" i="1"/>
  <c r="F4994" i="14" s="1"/>
  <c r="BO308" i="1"/>
  <c r="E4994" i="14" s="1"/>
  <c r="BQ307" i="1"/>
  <c r="I4993" i="14" s="1"/>
  <c r="AD307" i="1"/>
  <c r="H4993" i="14" s="1"/>
  <c r="AC307" i="1"/>
  <c r="F4993" i="14" s="1"/>
  <c r="BO307" i="1"/>
  <c r="E4993" i="14" s="1"/>
  <c r="BQ306" i="1"/>
  <c r="I4992" i="14" s="1"/>
  <c r="AD306" i="1"/>
  <c r="H4992" i="14" s="1"/>
  <c r="AC306" i="1"/>
  <c r="F4992" i="14" s="1"/>
  <c r="BO306" i="1"/>
  <c r="E4992" i="14" s="1"/>
  <c r="BQ305" i="1"/>
  <c r="I4991" i="14" s="1"/>
  <c r="AD305" i="1"/>
  <c r="H4991" i="14" s="1"/>
  <c r="AC305" i="1"/>
  <c r="F4991" i="14" s="1"/>
  <c r="BO305" i="1"/>
  <c r="E4991" i="14" s="1"/>
  <c r="BQ304" i="1"/>
  <c r="I4990" i="14" s="1"/>
  <c r="AD304" i="1"/>
  <c r="H4990" i="14" s="1"/>
  <c r="AC304" i="1"/>
  <c r="F4990" i="14" s="1"/>
  <c r="BO304" i="1"/>
  <c r="E4990" i="14" s="1"/>
  <c r="BQ303" i="1"/>
  <c r="I4989" i="14" s="1"/>
  <c r="AD303" i="1"/>
  <c r="H4989" i="14" s="1"/>
  <c r="AC303" i="1"/>
  <c r="F4989" i="14" s="1"/>
  <c r="BO303" i="1"/>
  <c r="E4989" i="14" s="1"/>
  <c r="BQ302" i="1"/>
  <c r="I4988" i="14" s="1"/>
  <c r="AD302" i="1"/>
  <c r="H4988" i="14" s="1"/>
  <c r="AC302" i="1"/>
  <c r="F4988" i="14" s="1"/>
  <c r="BO302" i="1"/>
  <c r="E4988" i="14" s="1"/>
  <c r="BQ301" i="1"/>
  <c r="I4987" i="14" s="1"/>
  <c r="AD301" i="1"/>
  <c r="H4987" i="14" s="1"/>
  <c r="AC301" i="1"/>
  <c r="F4987" i="14" s="1"/>
  <c r="BO301" i="1"/>
  <c r="E4987" i="14" s="1"/>
  <c r="BQ300" i="1"/>
  <c r="I4986" i="14" s="1"/>
  <c r="AD300" i="1"/>
  <c r="H4986" i="14" s="1"/>
  <c r="AC300" i="1"/>
  <c r="F4986" i="14" s="1"/>
  <c r="BO300" i="1"/>
  <c r="E4986" i="14" s="1"/>
  <c r="BQ299" i="1"/>
  <c r="I4985" i="14" s="1"/>
  <c r="AD299" i="1"/>
  <c r="H4985" i="14" s="1"/>
  <c r="AC299" i="1"/>
  <c r="F4985" i="14" s="1"/>
  <c r="BO299" i="1"/>
  <c r="E4985" i="14" s="1"/>
  <c r="BQ298" i="1"/>
  <c r="I4984" i="14" s="1"/>
  <c r="AD298" i="1"/>
  <c r="H4984" i="14" s="1"/>
  <c r="AC298" i="1"/>
  <c r="F4984" i="14" s="1"/>
  <c r="BO298" i="1"/>
  <c r="E4984" i="14" s="1"/>
  <c r="BQ297" i="1"/>
  <c r="I4983" i="14" s="1"/>
  <c r="AD297" i="1"/>
  <c r="H4983" i="14" s="1"/>
  <c r="AC297" i="1"/>
  <c r="F4983" i="14" s="1"/>
  <c r="BO297" i="1"/>
  <c r="E4983" i="14" s="1"/>
  <c r="BQ296" i="1"/>
  <c r="I4982" i="14" s="1"/>
  <c r="AD296" i="1"/>
  <c r="H4982" i="14" s="1"/>
  <c r="AC296" i="1"/>
  <c r="F4982" i="14" s="1"/>
  <c r="BO296" i="1"/>
  <c r="E4982" i="14" s="1"/>
  <c r="BQ295" i="1"/>
  <c r="I4981" i="14" s="1"/>
  <c r="AD295" i="1"/>
  <c r="H4981" i="14" s="1"/>
  <c r="AC295" i="1"/>
  <c r="F4981" i="14" s="1"/>
  <c r="BO295" i="1"/>
  <c r="E4981" i="14" s="1"/>
  <c r="BQ294" i="1"/>
  <c r="I4980" i="14" s="1"/>
  <c r="AD294" i="1"/>
  <c r="H4980" i="14" s="1"/>
  <c r="AC294" i="1"/>
  <c r="F4980" i="14" s="1"/>
  <c r="BO294" i="1"/>
  <c r="E4980" i="14" s="1"/>
  <c r="BQ293" i="1"/>
  <c r="I4979" i="14" s="1"/>
  <c r="AD293" i="1"/>
  <c r="H4979" i="14" s="1"/>
  <c r="AC293" i="1"/>
  <c r="F4979" i="14" s="1"/>
  <c r="BO293" i="1"/>
  <c r="E4979" i="14" s="1"/>
  <c r="BQ292" i="1"/>
  <c r="I4978" i="14" s="1"/>
  <c r="AD292" i="1"/>
  <c r="H4978" i="14" s="1"/>
  <c r="AC292" i="1"/>
  <c r="F4978" i="14" s="1"/>
  <c r="BO292" i="1"/>
  <c r="E4978" i="14" s="1"/>
  <c r="BQ291" i="1"/>
  <c r="I4977" i="14" s="1"/>
  <c r="AD291" i="1"/>
  <c r="H4977" i="14" s="1"/>
  <c r="AC291" i="1"/>
  <c r="F4977" i="14" s="1"/>
  <c r="BO291" i="1"/>
  <c r="E4977" i="14" s="1"/>
  <c r="BQ290" i="1"/>
  <c r="I4976" i="14" s="1"/>
  <c r="AD290" i="1"/>
  <c r="H4976" i="14" s="1"/>
  <c r="AC290" i="1"/>
  <c r="F4976" i="14" s="1"/>
  <c r="BO290" i="1"/>
  <c r="E4976" i="14" s="1"/>
  <c r="BQ289" i="1"/>
  <c r="I4975" i="14" s="1"/>
  <c r="AD289" i="1"/>
  <c r="H4975" i="14" s="1"/>
  <c r="AC289" i="1"/>
  <c r="F4975" i="14" s="1"/>
  <c r="BO289" i="1"/>
  <c r="E4975" i="14" s="1"/>
  <c r="BQ288" i="1"/>
  <c r="I4974" i="14" s="1"/>
  <c r="AD288" i="1"/>
  <c r="H4974" i="14" s="1"/>
  <c r="AC288" i="1"/>
  <c r="F4974" i="14" s="1"/>
  <c r="BO288" i="1"/>
  <c r="E4974" i="14" s="1"/>
  <c r="BQ287" i="1"/>
  <c r="I4973" i="14" s="1"/>
  <c r="AD287" i="1"/>
  <c r="H4973" i="14" s="1"/>
  <c r="AC287" i="1"/>
  <c r="F4973" i="14" s="1"/>
  <c r="BO287" i="1"/>
  <c r="E4973" i="14" s="1"/>
  <c r="BQ286" i="1"/>
  <c r="I4972" i="14" s="1"/>
  <c r="AD286" i="1"/>
  <c r="H4972" i="14" s="1"/>
  <c r="AC286" i="1"/>
  <c r="F4972" i="14" s="1"/>
  <c r="BO286" i="1"/>
  <c r="E4972" i="14" s="1"/>
  <c r="BQ285" i="1"/>
  <c r="I4971" i="14" s="1"/>
  <c r="AD285" i="1"/>
  <c r="H4971" i="14" s="1"/>
  <c r="AC285" i="1"/>
  <c r="F4971" i="14" s="1"/>
  <c r="BO285" i="1"/>
  <c r="E4971" i="14" s="1"/>
  <c r="BQ284" i="1"/>
  <c r="I4970" i="14" s="1"/>
  <c r="AD284" i="1"/>
  <c r="H4970" i="14" s="1"/>
  <c r="AC284" i="1"/>
  <c r="F4970" i="14" s="1"/>
  <c r="BO284" i="1"/>
  <c r="E4970" i="14" s="1"/>
  <c r="BQ283" i="1"/>
  <c r="I4969" i="14" s="1"/>
  <c r="AD283" i="1"/>
  <c r="H4969" i="14" s="1"/>
  <c r="AC283" i="1"/>
  <c r="F4969" i="14" s="1"/>
  <c r="BO283" i="1"/>
  <c r="E4969" i="14" s="1"/>
  <c r="BQ282" i="1"/>
  <c r="I4968" i="14" s="1"/>
  <c r="AD282" i="1"/>
  <c r="H4968" i="14" s="1"/>
  <c r="AC282" i="1"/>
  <c r="F4968" i="14" s="1"/>
  <c r="BO282" i="1"/>
  <c r="E4968" i="14" s="1"/>
  <c r="BQ281" i="1"/>
  <c r="I4967" i="14" s="1"/>
  <c r="AD281" i="1"/>
  <c r="H4967" i="14" s="1"/>
  <c r="AC281" i="1"/>
  <c r="F4967" i="14" s="1"/>
  <c r="BO281" i="1"/>
  <c r="E4967" i="14" s="1"/>
  <c r="BQ280" i="1"/>
  <c r="I4966" i="14" s="1"/>
  <c r="AD280" i="1"/>
  <c r="H4966" i="14" s="1"/>
  <c r="AC280" i="1"/>
  <c r="F4966" i="14" s="1"/>
  <c r="BO280" i="1"/>
  <c r="E4966" i="14" s="1"/>
  <c r="BQ279" i="1"/>
  <c r="I4965" i="14" s="1"/>
  <c r="AD279" i="1"/>
  <c r="H4965" i="14" s="1"/>
  <c r="AC279" i="1"/>
  <c r="F4965" i="14" s="1"/>
  <c r="BO279" i="1"/>
  <c r="E4965" i="14" s="1"/>
  <c r="BQ278" i="1"/>
  <c r="I4964" i="14" s="1"/>
  <c r="AD278" i="1"/>
  <c r="H4964" i="14" s="1"/>
  <c r="AC278" i="1"/>
  <c r="F4964" i="14" s="1"/>
  <c r="BO278" i="1"/>
  <c r="E4964" i="14" s="1"/>
  <c r="BQ277" i="1"/>
  <c r="I4963" i="14" s="1"/>
  <c r="AD277" i="1"/>
  <c r="H4963" i="14" s="1"/>
  <c r="AC277" i="1"/>
  <c r="F4963" i="14" s="1"/>
  <c r="BO277" i="1"/>
  <c r="E4963" i="14" s="1"/>
  <c r="BQ276" i="1"/>
  <c r="I4962" i="14" s="1"/>
  <c r="AD276" i="1"/>
  <c r="H4962" i="14" s="1"/>
  <c r="AC276" i="1"/>
  <c r="F4962" i="14" s="1"/>
  <c r="BO276" i="1"/>
  <c r="E4962" i="14" s="1"/>
  <c r="BQ275" i="1"/>
  <c r="I4961" i="14" s="1"/>
  <c r="AD275" i="1"/>
  <c r="H4961" i="14" s="1"/>
  <c r="AC275" i="1"/>
  <c r="F4961" i="14" s="1"/>
  <c r="BO275" i="1"/>
  <c r="E4961" i="14" s="1"/>
  <c r="BQ274" i="1"/>
  <c r="I4960" i="14" s="1"/>
  <c r="AD274" i="1"/>
  <c r="H4960" i="14" s="1"/>
  <c r="AC274" i="1"/>
  <c r="F4960" i="14" s="1"/>
  <c r="BO274" i="1"/>
  <c r="E4960" i="14" s="1"/>
  <c r="BQ273" i="1"/>
  <c r="I4959" i="14" s="1"/>
  <c r="AD273" i="1"/>
  <c r="H4959" i="14" s="1"/>
  <c r="AC273" i="1"/>
  <c r="F4959" i="14" s="1"/>
  <c r="BO273" i="1"/>
  <c r="E4959" i="14" s="1"/>
  <c r="BQ272" i="1"/>
  <c r="I4958" i="14" s="1"/>
  <c r="AD272" i="1"/>
  <c r="H4958" i="14" s="1"/>
  <c r="AC272" i="1"/>
  <c r="F4958" i="14" s="1"/>
  <c r="BO272" i="1"/>
  <c r="E4958" i="14" s="1"/>
  <c r="BQ271" i="1"/>
  <c r="I4957" i="14" s="1"/>
  <c r="AD271" i="1"/>
  <c r="H4957" i="14" s="1"/>
  <c r="AC271" i="1"/>
  <c r="F4957" i="14" s="1"/>
  <c r="BO271" i="1"/>
  <c r="E4957" i="14" s="1"/>
  <c r="BQ270" i="1"/>
  <c r="I4956" i="14" s="1"/>
  <c r="AD270" i="1"/>
  <c r="H4956" i="14" s="1"/>
  <c r="AC270" i="1"/>
  <c r="F4956" i="14" s="1"/>
  <c r="BO270" i="1"/>
  <c r="E4956" i="14" s="1"/>
  <c r="BQ269" i="1"/>
  <c r="I4955" i="14" s="1"/>
  <c r="AD269" i="1"/>
  <c r="H4955" i="14" s="1"/>
  <c r="AC269" i="1"/>
  <c r="F4955" i="14" s="1"/>
  <c r="BO269" i="1"/>
  <c r="E4955" i="14" s="1"/>
  <c r="BQ268" i="1"/>
  <c r="I4954" i="14" s="1"/>
  <c r="AD268" i="1"/>
  <c r="H4954" i="14" s="1"/>
  <c r="AC268" i="1"/>
  <c r="F4954" i="14" s="1"/>
  <c r="BO268" i="1"/>
  <c r="E4954" i="14" s="1"/>
  <c r="BQ267" i="1"/>
  <c r="I4953" i="14" s="1"/>
  <c r="AD267" i="1"/>
  <c r="H4953" i="14" s="1"/>
  <c r="AC267" i="1"/>
  <c r="F4953" i="14" s="1"/>
  <c r="BO267" i="1"/>
  <c r="E4953" i="14" s="1"/>
  <c r="BQ266" i="1"/>
  <c r="I4952" i="14" s="1"/>
  <c r="AD266" i="1"/>
  <c r="H4952" i="14" s="1"/>
  <c r="AC266" i="1"/>
  <c r="F4952" i="14" s="1"/>
  <c r="BO266" i="1"/>
  <c r="E4952" i="14" s="1"/>
  <c r="BQ265" i="1"/>
  <c r="I4951" i="14" s="1"/>
  <c r="AD265" i="1"/>
  <c r="H4951" i="14" s="1"/>
  <c r="AC265" i="1"/>
  <c r="F4951" i="14" s="1"/>
  <c r="BO265" i="1"/>
  <c r="E4951" i="14" s="1"/>
  <c r="BQ264" i="1"/>
  <c r="I4950" i="14" s="1"/>
  <c r="AD264" i="1"/>
  <c r="H4950" i="14" s="1"/>
  <c r="AC264" i="1"/>
  <c r="F4950" i="14" s="1"/>
  <c r="BO264" i="1"/>
  <c r="E4950" i="14" s="1"/>
  <c r="BQ263" i="1"/>
  <c r="I4949" i="14" s="1"/>
  <c r="AD263" i="1"/>
  <c r="H4949" i="14" s="1"/>
  <c r="AC263" i="1"/>
  <c r="F4949" i="14" s="1"/>
  <c r="BO263" i="1"/>
  <c r="E4949" i="14" s="1"/>
  <c r="BQ262" i="1"/>
  <c r="I4948" i="14" s="1"/>
  <c r="AD262" i="1"/>
  <c r="H4948" i="14" s="1"/>
  <c r="AC262" i="1"/>
  <c r="F4948" i="14" s="1"/>
  <c r="BO262" i="1"/>
  <c r="E4948" i="14" s="1"/>
  <c r="BQ261" i="1"/>
  <c r="I4947" i="14" s="1"/>
  <c r="AD261" i="1"/>
  <c r="H4947" i="14" s="1"/>
  <c r="AC261" i="1"/>
  <c r="F4947" i="14" s="1"/>
  <c r="BO261" i="1"/>
  <c r="E4947" i="14" s="1"/>
  <c r="BQ260" i="1"/>
  <c r="I4946" i="14" s="1"/>
  <c r="AD260" i="1"/>
  <c r="H4946" i="14" s="1"/>
  <c r="AC260" i="1"/>
  <c r="F4946" i="14" s="1"/>
  <c r="BO260" i="1"/>
  <c r="E4946" i="14" s="1"/>
  <c r="BQ259" i="1"/>
  <c r="I4945" i="14" s="1"/>
  <c r="AD259" i="1"/>
  <c r="H4945" i="14" s="1"/>
  <c r="AC259" i="1"/>
  <c r="F4945" i="14" s="1"/>
  <c r="BO259" i="1"/>
  <c r="E4945" i="14" s="1"/>
  <c r="BQ258" i="1"/>
  <c r="I4944" i="14" s="1"/>
  <c r="AD258" i="1"/>
  <c r="H4944" i="14" s="1"/>
  <c r="AC258" i="1"/>
  <c r="F4944" i="14" s="1"/>
  <c r="BO258" i="1"/>
  <c r="E4944" i="14" s="1"/>
  <c r="BQ257" i="1"/>
  <c r="I4943" i="14" s="1"/>
  <c r="AD257" i="1"/>
  <c r="H4943" i="14" s="1"/>
  <c r="AC257" i="1"/>
  <c r="F4943" i="14" s="1"/>
  <c r="BO257" i="1"/>
  <c r="E4943" i="14" s="1"/>
  <c r="BQ256" i="1"/>
  <c r="I4942" i="14" s="1"/>
  <c r="AD256" i="1"/>
  <c r="H4942" i="14" s="1"/>
  <c r="AC256" i="1"/>
  <c r="F4942" i="14" s="1"/>
  <c r="BO256" i="1"/>
  <c r="E4942" i="14" s="1"/>
  <c r="BQ255" i="1"/>
  <c r="I4941" i="14" s="1"/>
  <c r="AD255" i="1"/>
  <c r="H4941" i="14" s="1"/>
  <c r="AC255" i="1"/>
  <c r="F4941" i="14" s="1"/>
  <c r="BO255" i="1"/>
  <c r="E4941" i="14" s="1"/>
  <c r="BQ254" i="1"/>
  <c r="I4940" i="14" s="1"/>
  <c r="AD254" i="1"/>
  <c r="H4940" i="14" s="1"/>
  <c r="AC254" i="1"/>
  <c r="F4940" i="14" s="1"/>
  <c r="BO254" i="1"/>
  <c r="E4940" i="14" s="1"/>
  <c r="BQ253" i="1"/>
  <c r="I4939" i="14" s="1"/>
  <c r="AD253" i="1"/>
  <c r="H4939" i="14" s="1"/>
  <c r="AC253" i="1"/>
  <c r="F4939" i="14" s="1"/>
  <c r="BO253" i="1"/>
  <c r="E4939" i="14" s="1"/>
  <c r="BQ252" i="1"/>
  <c r="I4938" i="14" s="1"/>
  <c r="AD252" i="1"/>
  <c r="H4938" i="14" s="1"/>
  <c r="AC252" i="1"/>
  <c r="F4938" i="14" s="1"/>
  <c r="BO252" i="1"/>
  <c r="E4938" i="14" s="1"/>
  <c r="BQ251" i="1"/>
  <c r="I4937" i="14" s="1"/>
  <c r="AD251" i="1"/>
  <c r="H4937" i="14" s="1"/>
  <c r="AC251" i="1"/>
  <c r="F4937" i="14" s="1"/>
  <c r="BO251" i="1"/>
  <c r="E4937" i="14" s="1"/>
  <c r="BQ250" i="1"/>
  <c r="I4936" i="14" s="1"/>
  <c r="AD250" i="1"/>
  <c r="H4936" i="14" s="1"/>
  <c r="AC250" i="1"/>
  <c r="F4936" i="14" s="1"/>
  <c r="BO250" i="1"/>
  <c r="E4936" i="14" s="1"/>
  <c r="BQ249" i="1"/>
  <c r="I4935" i="14" s="1"/>
  <c r="AD249" i="1"/>
  <c r="H4935" i="14" s="1"/>
  <c r="AC249" i="1"/>
  <c r="F4935" i="14" s="1"/>
  <c r="BO249" i="1"/>
  <c r="E4935" i="14" s="1"/>
  <c r="BQ248" i="1"/>
  <c r="I4934" i="14" s="1"/>
  <c r="AD248" i="1"/>
  <c r="H4934" i="14" s="1"/>
  <c r="AC248" i="1"/>
  <c r="F4934" i="14" s="1"/>
  <c r="BO248" i="1"/>
  <c r="E4934" i="14" s="1"/>
  <c r="BQ247" i="1"/>
  <c r="I4933" i="14" s="1"/>
  <c r="AD247" i="1"/>
  <c r="H4933" i="14" s="1"/>
  <c r="AC247" i="1"/>
  <c r="F4933" i="14" s="1"/>
  <c r="BO247" i="1"/>
  <c r="E4933" i="14" s="1"/>
  <c r="BQ246" i="1"/>
  <c r="I4932" i="14" s="1"/>
  <c r="AD246" i="1"/>
  <c r="H4932" i="14" s="1"/>
  <c r="AC246" i="1"/>
  <c r="F4932" i="14" s="1"/>
  <c r="BO246" i="1"/>
  <c r="E4932" i="14" s="1"/>
  <c r="BQ245" i="1"/>
  <c r="I4931" i="14" s="1"/>
  <c r="AD245" i="1"/>
  <c r="H4931" i="14" s="1"/>
  <c r="AC245" i="1"/>
  <c r="F4931" i="14" s="1"/>
  <c r="BO245" i="1"/>
  <c r="E4931" i="14" s="1"/>
  <c r="BQ244" i="1"/>
  <c r="I4930" i="14" s="1"/>
  <c r="AD244" i="1"/>
  <c r="H4930" i="14" s="1"/>
  <c r="AC244" i="1"/>
  <c r="F4930" i="14" s="1"/>
  <c r="BO244" i="1"/>
  <c r="E4930" i="14" s="1"/>
  <c r="BQ243" i="1"/>
  <c r="I4929" i="14" s="1"/>
  <c r="AD243" i="1"/>
  <c r="H4929" i="14" s="1"/>
  <c r="AC243" i="1"/>
  <c r="F4929" i="14" s="1"/>
  <c r="BO243" i="1"/>
  <c r="E4929" i="14" s="1"/>
  <c r="BQ242" i="1"/>
  <c r="I4928" i="14" s="1"/>
  <c r="AD242" i="1"/>
  <c r="H4928" i="14" s="1"/>
  <c r="AC242" i="1"/>
  <c r="F4928" i="14" s="1"/>
  <c r="BO242" i="1"/>
  <c r="E4928" i="14" s="1"/>
  <c r="BQ241" i="1"/>
  <c r="I4927" i="14" s="1"/>
  <c r="AD241" i="1"/>
  <c r="H4927" i="14" s="1"/>
  <c r="AC241" i="1"/>
  <c r="F4927" i="14" s="1"/>
  <c r="BO241" i="1"/>
  <c r="E4927" i="14" s="1"/>
  <c r="BQ240" i="1"/>
  <c r="I4926" i="14" s="1"/>
  <c r="AD240" i="1"/>
  <c r="H4926" i="14" s="1"/>
  <c r="AC240" i="1"/>
  <c r="F4926" i="14" s="1"/>
  <c r="BO240" i="1"/>
  <c r="E4926" i="14" s="1"/>
  <c r="BQ239" i="1"/>
  <c r="I4925" i="14" s="1"/>
  <c r="AD239" i="1"/>
  <c r="H4925" i="14" s="1"/>
  <c r="AC239" i="1"/>
  <c r="F4925" i="14" s="1"/>
  <c r="BO239" i="1"/>
  <c r="E4925" i="14" s="1"/>
  <c r="BQ238" i="1"/>
  <c r="I4924" i="14" s="1"/>
  <c r="AD238" i="1"/>
  <c r="H4924" i="14" s="1"/>
  <c r="AC238" i="1"/>
  <c r="F4924" i="14" s="1"/>
  <c r="BO238" i="1"/>
  <c r="E4924" i="14" s="1"/>
  <c r="BQ237" i="1"/>
  <c r="I4923" i="14" s="1"/>
  <c r="AD237" i="1"/>
  <c r="H4923" i="14" s="1"/>
  <c r="AC237" i="1"/>
  <c r="F4923" i="14" s="1"/>
  <c r="BO237" i="1"/>
  <c r="E4923" i="14" s="1"/>
  <c r="BQ236" i="1"/>
  <c r="I4922" i="14" s="1"/>
  <c r="AD236" i="1"/>
  <c r="H4922" i="14" s="1"/>
  <c r="AC236" i="1"/>
  <c r="F4922" i="14" s="1"/>
  <c r="BO236" i="1"/>
  <c r="E4922" i="14" s="1"/>
  <c r="BQ235" i="1"/>
  <c r="I4921" i="14" s="1"/>
  <c r="AD235" i="1"/>
  <c r="H4921" i="14" s="1"/>
  <c r="AC235" i="1"/>
  <c r="F4921" i="14" s="1"/>
  <c r="BO235" i="1"/>
  <c r="E4921" i="14" s="1"/>
  <c r="BQ234" i="1"/>
  <c r="I4920" i="14" s="1"/>
  <c r="AD234" i="1"/>
  <c r="H4920" i="14" s="1"/>
  <c r="AC234" i="1"/>
  <c r="F4920" i="14" s="1"/>
  <c r="BO234" i="1"/>
  <c r="E4920" i="14" s="1"/>
  <c r="BQ233" i="1"/>
  <c r="I4919" i="14" s="1"/>
  <c r="AD233" i="1"/>
  <c r="H4919" i="14" s="1"/>
  <c r="AC233" i="1"/>
  <c r="F4919" i="14" s="1"/>
  <c r="BO233" i="1"/>
  <c r="E4919" i="14" s="1"/>
  <c r="BQ232" i="1"/>
  <c r="I4918" i="14" s="1"/>
  <c r="AD232" i="1"/>
  <c r="H4918" i="14" s="1"/>
  <c r="AC232" i="1"/>
  <c r="F4918" i="14" s="1"/>
  <c r="BO232" i="1"/>
  <c r="E4918" i="14" s="1"/>
  <c r="BQ231" i="1"/>
  <c r="I4917" i="14" s="1"/>
  <c r="AD231" i="1"/>
  <c r="H4917" i="14" s="1"/>
  <c r="AC231" i="1"/>
  <c r="F4917" i="14" s="1"/>
  <c r="BO231" i="1"/>
  <c r="E4917" i="14" s="1"/>
  <c r="BQ230" i="1"/>
  <c r="I4916" i="14" s="1"/>
  <c r="AD230" i="1"/>
  <c r="H4916" i="14" s="1"/>
  <c r="AC230" i="1"/>
  <c r="F4916" i="14" s="1"/>
  <c r="BO230" i="1"/>
  <c r="E4916" i="14" s="1"/>
  <c r="BQ229" i="1"/>
  <c r="I4915" i="14" s="1"/>
  <c r="AD229" i="1"/>
  <c r="H4915" i="14" s="1"/>
  <c r="AC229" i="1"/>
  <c r="F4915" i="14" s="1"/>
  <c r="BO229" i="1"/>
  <c r="E4915" i="14" s="1"/>
  <c r="BQ228" i="1"/>
  <c r="I4914" i="14" s="1"/>
  <c r="AD228" i="1"/>
  <c r="H4914" i="14" s="1"/>
  <c r="AC228" i="1"/>
  <c r="F4914" i="14" s="1"/>
  <c r="BO228" i="1"/>
  <c r="E4914" i="14" s="1"/>
  <c r="BQ227" i="1"/>
  <c r="I4913" i="14" s="1"/>
  <c r="AD227" i="1"/>
  <c r="H4913" i="14" s="1"/>
  <c r="AC227" i="1"/>
  <c r="F4913" i="14" s="1"/>
  <c r="BO227" i="1"/>
  <c r="E4913" i="14" s="1"/>
  <c r="BQ226" i="1"/>
  <c r="I4912" i="14" s="1"/>
  <c r="AD226" i="1"/>
  <c r="H4912" i="14" s="1"/>
  <c r="AC226" i="1"/>
  <c r="F4912" i="14" s="1"/>
  <c r="BO226" i="1"/>
  <c r="E4912" i="14" s="1"/>
  <c r="BQ225" i="1"/>
  <c r="I4911" i="14" s="1"/>
  <c r="AD225" i="1"/>
  <c r="H4911" i="14" s="1"/>
  <c r="AC225" i="1"/>
  <c r="F4911" i="14" s="1"/>
  <c r="BO225" i="1"/>
  <c r="E4911" i="14" s="1"/>
  <c r="BQ224" i="1"/>
  <c r="I4910" i="14" s="1"/>
  <c r="AD224" i="1"/>
  <c r="H4910" i="14" s="1"/>
  <c r="AC224" i="1"/>
  <c r="F4910" i="14" s="1"/>
  <c r="BO224" i="1"/>
  <c r="E4910" i="14" s="1"/>
  <c r="BQ223" i="1"/>
  <c r="I4909" i="14" s="1"/>
  <c r="AD223" i="1"/>
  <c r="H4909" i="14" s="1"/>
  <c r="AC223" i="1"/>
  <c r="F4909" i="14" s="1"/>
  <c r="BO223" i="1"/>
  <c r="E4909" i="14" s="1"/>
  <c r="BQ222" i="1"/>
  <c r="I4908" i="14" s="1"/>
  <c r="AD222" i="1"/>
  <c r="H4908" i="14" s="1"/>
  <c r="AC222" i="1"/>
  <c r="F4908" i="14" s="1"/>
  <c r="BO222" i="1"/>
  <c r="E4908" i="14" s="1"/>
  <c r="BQ221" i="1"/>
  <c r="I4907" i="14" s="1"/>
  <c r="AD221" i="1"/>
  <c r="H4907" i="14" s="1"/>
  <c r="AC221" i="1"/>
  <c r="F4907" i="14" s="1"/>
  <c r="BO221" i="1"/>
  <c r="E4907" i="14" s="1"/>
  <c r="BQ220" i="1"/>
  <c r="I4906" i="14" s="1"/>
  <c r="AD220" i="1"/>
  <c r="H4906" i="14" s="1"/>
  <c r="AC220" i="1"/>
  <c r="F4906" i="14" s="1"/>
  <c r="BO220" i="1"/>
  <c r="E4906" i="14" s="1"/>
  <c r="BQ219" i="1"/>
  <c r="I4905" i="14" s="1"/>
  <c r="AD219" i="1"/>
  <c r="H4905" i="14" s="1"/>
  <c r="AC219" i="1"/>
  <c r="F4905" i="14" s="1"/>
  <c r="BO219" i="1"/>
  <c r="E4905" i="14" s="1"/>
  <c r="BQ218" i="1"/>
  <c r="I4904" i="14" s="1"/>
  <c r="AD218" i="1"/>
  <c r="H4904" i="14" s="1"/>
  <c r="AC218" i="1"/>
  <c r="F4904" i="14" s="1"/>
  <c r="BO218" i="1"/>
  <c r="E4904" i="14" s="1"/>
  <c r="BQ217" i="1"/>
  <c r="I4903" i="14" s="1"/>
  <c r="AD217" i="1"/>
  <c r="H4903" i="14" s="1"/>
  <c r="AC217" i="1"/>
  <c r="F4903" i="14" s="1"/>
  <c r="BO217" i="1"/>
  <c r="E4903" i="14" s="1"/>
  <c r="BQ216" i="1"/>
  <c r="I4902" i="14" s="1"/>
  <c r="AD216" i="1"/>
  <c r="H4902" i="14" s="1"/>
  <c r="AC216" i="1"/>
  <c r="F4902" i="14" s="1"/>
  <c r="BO216" i="1"/>
  <c r="E4902" i="14" s="1"/>
  <c r="BQ215" i="1"/>
  <c r="I4901" i="14" s="1"/>
  <c r="AD215" i="1"/>
  <c r="H4901" i="14" s="1"/>
  <c r="AC215" i="1"/>
  <c r="F4901" i="14" s="1"/>
  <c r="BO215" i="1"/>
  <c r="E4901" i="14" s="1"/>
  <c r="BQ214" i="1"/>
  <c r="I4900" i="14" s="1"/>
  <c r="AD214" i="1"/>
  <c r="H4900" i="14" s="1"/>
  <c r="AC214" i="1"/>
  <c r="F4900" i="14" s="1"/>
  <c r="BO214" i="1"/>
  <c r="E4900" i="14" s="1"/>
  <c r="BQ213" i="1"/>
  <c r="I4899" i="14" s="1"/>
  <c r="AD213" i="1"/>
  <c r="H4899" i="14" s="1"/>
  <c r="AC213" i="1"/>
  <c r="F4899" i="14" s="1"/>
  <c r="BO213" i="1"/>
  <c r="E4899" i="14" s="1"/>
  <c r="BQ212" i="1"/>
  <c r="I4898" i="14" s="1"/>
  <c r="AD212" i="1"/>
  <c r="H4898" i="14" s="1"/>
  <c r="AC212" i="1"/>
  <c r="F4898" i="14" s="1"/>
  <c r="BO212" i="1"/>
  <c r="E4898" i="14" s="1"/>
  <c r="BQ211" i="1"/>
  <c r="I4897" i="14" s="1"/>
  <c r="AD211" i="1"/>
  <c r="H4897" i="14" s="1"/>
  <c r="AC211" i="1"/>
  <c r="F4897" i="14" s="1"/>
  <c r="BO211" i="1"/>
  <c r="E4897" i="14" s="1"/>
  <c r="BQ210" i="1"/>
  <c r="I4896" i="14" s="1"/>
  <c r="AD210" i="1"/>
  <c r="H4896" i="14" s="1"/>
  <c r="AC210" i="1"/>
  <c r="F4896" i="14" s="1"/>
  <c r="BO210" i="1"/>
  <c r="E4896" i="14" s="1"/>
  <c r="BQ209" i="1"/>
  <c r="I4895" i="14" s="1"/>
  <c r="AD209" i="1"/>
  <c r="H4895" i="14" s="1"/>
  <c r="AC209" i="1"/>
  <c r="F4895" i="14" s="1"/>
  <c r="BO209" i="1"/>
  <c r="E4895" i="14" s="1"/>
  <c r="BQ208" i="1"/>
  <c r="I4894" i="14" s="1"/>
  <c r="AD208" i="1"/>
  <c r="H4894" i="14" s="1"/>
  <c r="AC208" i="1"/>
  <c r="F4894" i="14" s="1"/>
  <c r="BO208" i="1"/>
  <c r="E4894" i="14" s="1"/>
  <c r="BQ207" i="1"/>
  <c r="I4893" i="14" s="1"/>
  <c r="AD207" i="1"/>
  <c r="H4893" i="14" s="1"/>
  <c r="AC207" i="1"/>
  <c r="F4893" i="14" s="1"/>
  <c r="BO207" i="1"/>
  <c r="E4893" i="14" s="1"/>
  <c r="BQ206" i="1"/>
  <c r="I4892" i="14" s="1"/>
  <c r="AD206" i="1"/>
  <c r="H4892" i="14" s="1"/>
  <c r="AC206" i="1"/>
  <c r="F4892" i="14" s="1"/>
  <c r="BO206" i="1"/>
  <c r="E4892" i="14" s="1"/>
  <c r="BQ205" i="1"/>
  <c r="I4891" i="14" s="1"/>
  <c r="AD205" i="1"/>
  <c r="H4891" i="14" s="1"/>
  <c r="AC205" i="1"/>
  <c r="F4891" i="14" s="1"/>
  <c r="BO205" i="1"/>
  <c r="E4891" i="14" s="1"/>
  <c r="BQ204" i="1"/>
  <c r="I4890" i="14" s="1"/>
  <c r="AD204" i="1"/>
  <c r="H4890" i="14" s="1"/>
  <c r="AC204" i="1"/>
  <c r="F4890" i="14" s="1"/>
  <c r="BO204" i="1"/>
  <c r="E4890" i="14" s="1"/>
  <c r="BQ203" i="1"/>
  <c r="I4889" i="14" s="1"/>
  <c r="AD203" i="1"/>
  <c r="H4889" i="14" s="1"/>
  <c r="AC203" i="1"/>
  <c r="F4889" i="14" s="1"/>
  <c r="BO203" i="1"/>
  <c r="E4889" i="14" s="1"/>
  <c r="BQ202" i="1"/>
  <c r="I4888" i="14" s="1"/>
  <c r="AD202" i="1"/>
  <c r="H4888" i="14" s="1"/>
  <c r="AC202" i="1"/>
  <c r="F4888" i="14" s="1"/>
  <c r="BO202" i="1"/>
  <c r="E4888" i="14" s="1"/>
  <c r="BQ201" i="1"/>
  <c r="I4887" i="14" s="1"/>
  <c r="AD201" i="1"/>
  <c r="H4887" i="14" s="1"/>
  <c r="AC201" i="1"/>
  <c r="F4887" i="14" s="1"/>
  <c r="BO201" i="1"/>
  <c r="E4887" i="14" s="1"/>
  <c r="BQ200" i="1"/>
  <c r="I4886" i="14" s="1"/>
  <c r="AD200" i="1"/>
  <c r="H4886" i="14" s="1"/>
  <c r="AC200" i="1"/>
  <c r="F4886" i="14" s="1"/>
  <c r="BO200" i="1"/>
  <c r="E4886" i="14" s="1"/>
  <c r="BQ199" i="1"/>
  <c r="I4885" i="14" s="1"/>
  <c r="AD199" i="1"/>
  <c r="H4885" i="14" s="1"/>
  <c r="AC199" i="1"/>
  <c r="F4885" i="14" s="1"/>
  <c r="BO199" i="1"/>
  <c r="E4885" i="14" s="1"/>
  <c r="BQ198" i="1"/>
  <c r="I4884" i="14" s="1"/>
  <c r="AD198" i="1"/>
  <c r="H4884" i="14" s="1"/>
  <c r="AC198" i="1"/>
  <c r="F4884" i="14" s="1"/>
  <c r="BO198" i="1"/>
  <c r="E4884" i="14" s="1"/>
  <c r="BQ197" i="1"/>
  <c r="I4883" i="14" s="1"/>
  <c r="AD197" i="1"/>
  <c r="H4883" i="14" s="1"/>
  <c r="AC197" i="1"/>
  <c r="F4883" i="14" s="1"/>
  <c r="BO197" i="1"/>
  <c r="E4883" i="14" s="1"/>
  <c r="BQ196" i="1"/>
  <c r="I4882" i="14" s="1"/>
  <c r="AD196" i="1"/>
  <c r="H4882" i="14" s="1"/>
  <c r="AC196" i="1"/>
  <c r="F4882" i="14" s="1"/>
  <c r="BO196" i="1"/>
  <c r="E4882" i="14" s="1"/>
  <c r="BQ195" i="1"/>
  <c r="I4881" i="14" s="1"/>
  <c r="AD195" i="1"/>
  <c r="H4881" i="14" s="1"/>
  <c r="AC195" i="1"/>
  <c r="F4881" i="14" s="1"/>
  <c r="BO195" i="1"/>
  <c r="E4881" i="14" s="1"/>
  <c r="BQ194" i="1"/>
  <c r="I4880" i="14" s="1"/>
  <c r="AD194" i="1"/>
  <c r="H4880" i="14" s="1"/>
  <c r="AC194" i="1"/>
  <c r="F4880" i="14" s="1"/>
  <c r="BO194" i="1"/>
  <c r="E4880" i="14" s="1"/>
  <c r="BQ193" i="1"/>
  <c r="I4879" i="14" s="1"/>
  <c r="AD193" i="1"/>
  <c r="H4879" i="14" s="1"/>
  <c r="AC193" i="1"/>
  <c r="F4879" i="14" s="1"/>
  <c r="BO193" i="1"/>
  <c r="E4879" i="14" s="1"/>
  <c r="BQ192" i="1"/>
  <c r="I4878" i="14" s="1"/>
  <c r="AD192" i="1"/>
  <c r="H4878" i="14" s="1"/>
  <c r="AC192" i="1"/>
  <c r="F4878" i="14" s="1"/>
  <c r="BO192" i="1"/>
  <c r="E4878" i="14" s="1"/>
  <c r="BQ191" i="1"/>
  <c r="I4877" i="14" s="1"/>
  <c r="AD191" i="1"/>
  <c r="H4877" i="14" s="1"/>
  <c r="AC191" i="1"/>
  <c r="F4877" i="14" s="1"/>
  <c r="BO191" i="1"/>
  <c r="E4877" i="14" s="1"/>
  <c r="BQ190" i="1"/>
  <c r="I4876" i="14" s="1"/>
  <c r="AD190" i="1"/>
  <c r="H4876" i="14" s="1"/>
  <c r="AC190" i="1"/>
  <c r="F4876" i="14" s="1"/>
  <c r="BO190" i="1"/>
  <c r="E4876" i="14" s="1"/>
  <c r="BQ189" i="1"/>
  <c r="I4875" i="14" s="1"/>
  <c r="AD189" i="1"/>
  <c r="H4875" i="14" s="1"/>
  <c r="AC189" i="1"/>
  <c r="F4875" i="14" s="1"/>
  <c r="BO189" i="1"/>
  <c r="E4875" i="14" s="1"/>
  <c r="BQ188" i="1"/>
  <c r="I4874" i="14" s="1"/>
  <c r="AD188" i="1"/>
  <c r="H4874" i="14" s="1"/>
  <c r="AC188" i="1"/>
  <c r="F4874" i="14" s="1"/>
  <c r="BO188" i="1"/>
  <c r="E4874" i="14" s="1"/>
  <c r="BQ187" i="1"/>
  <c r="I4873" i="14" s="1"/>
  <c r="AD187" i="1"/>
  <c r="H4873" i="14" s="1"/>
  <c r="AC187" i="1"/>
  <c r="F4873" i="14" s="1"/>
  <c r="BO187" i="1"/>
  <c r="E4873" i="14" s="1"/>
  <c r="BQ186" i="1"/>
  <c r="I4872" i="14" s="1"/>
  <c r="AD186" i="1"/>
  <c r="H4872" i="14" s="1"/>
  <c r="AC186" i="1"/>
  <c r="F4872" i="14" s="1"/>
  <c r="BO186" i="1"/>
  <c r="E4872" i="14" s="1"/>
  <c r="BQ185" i="1"/>
  <c r="I4871" i="14" s="1"/>
  <c r="AD185" i="1"/>
  <c r="H4871" i="14" s="1"/>
  <c r="AC185" i="1"/>
  <c r="F4871" i="14" s="1"/>
  <c r="BO185" i="1"/>
  <c r="E4871" i="14" s="1"/>
  <c r="BQ184" i="1"/>
  <c r="I4870" i="14" s="1"/>
  <c r="AD184" i="1"/>
  <c r="H4870" i="14" s="1"/>
  <c r="AC184" i="1"/>
  <c r="F4870" i="14" s="1"/>
  <c r="BO184" i="1"/>
  <c r="E4870" i="14" s="1"/>
  <c r="BQ183" i="1"/>
  <c r="I4869" i="14" s="1"/>
  <c r="AD183" i="1"/>
  <c r="H4869" i="14" s="1"/>
  <c r="AC183" i="1"/>
  <c r="F4869" i="14" s="1"/>
  <c r="BO183" i="1"/>
  <c r="E4869" i="14" s="1"/>
  <c r="BQ182" i="1"/>
  <c r="I4868" i="14" s="1"/>
  <c r="AD182" i="1"/>
  <c r="H4868" i="14" s="1"/>
  <c r="AC182" i="1"/>
  <c r="F4868" i="14" s="1"/>
  <c r="BO182" i="1"/>
  <c r="E4868" i="14" s="1"/>
  <c r="BQ181" i="1"/>
  <c r="I4867" i="14" s="1"/>
  <c r="AD181" i="1"/>
  <c r="H4867" i="14" s="1"/>
  <c r="AC181" i="1"/>
  <c r="F4867" i="14" s="1"/>
  <c r="BO181" i="1"/>
  <c r="E4867" i="14" s="1"/>
  <c r="BQ180" i="1"/>
  <c r="I4866" i="14" s="1"/>
  <c r="AD180" i="1"/>
  <c r="H4866" i="14" s="1"/>
  <c r="AC180" i="1"/>
  <c r="F4866" i="14" s="1"/>
  <c r="BO180" i="1"/>
  <c r="E4866" i="14" s="1"/>
  <c r="BQ179" i="1"/>
  <c r="I4865" i="14" s="1"/>
  <c r="AD179" i="1"/>
  <c r="H4865" i="14" s="1"/>
  <c r="AC179" i="1"/>
  <c r="F4865" i="14" s="1"/>
  <c r="BO179" i="1"/>
  <c r="E4865" i="14" s="1"/>
  <c r="BQ178" i="1"/>
  <c r="I4864" i="14" s="1"/>
  <c r="AD178" i="1"/>
  <c r="H4864" i="14" s="1"/>
  <c r="AC178" i="1"/>
  <c r="F4864" i="14" s="1"/>
  <c r="BO178" i="1"/>
  <c r="E4864" i="14" s="1"/>
  <c r="BQ177" i="1"/>
  <c r="I4863" i="14" s="1"/>
  <c r="AD177" i="1"/>
  <c r="H4863" i="14" s="1"/>
  <c r="AC177" i="1"/>
  <c r="F4863" i="14" s="1"/>
  <c r="BO177" i="1"/>
  <c r="E4863" i="14" s="1"/>
  <c r="BQ176" i="1"/>
  <c r="I4862" i="14" s="1"/>
  <c r="AD176" i="1"/>
  <c r="H4862" i="14" s="1"/>
  <c r="AC176" i="1"/>
  <c r="F4862" i="14" s="1"/>
  <c r="BO176" i="1"/>
  <c r="E4862" i="14" s="1"/>
  <c r="BQ175" i="1"/>
  <c r="I4861" i="14" s="1"/>
  <c r="AD175" i="1"/>
  <c r="H4861" i="14" s="1"/>
  <c r="AC175" i="1"/>
  <c r="F4861" i="14" s="1"/>
  <c r="BO175" i="1"/>
  <c r="E4861" i="14" s="1"/>
  <c r="BQ174" i="1"/>
  <c r="I4860" i="14" s="1"/>
  <c r="AD174" i="1"/>
  <c r="H4860" i="14" s="1"/>
  <c r="AC174" i="1"/>
  <c r="F4860" i="14" s="1"/>
  <c r="BO174" i="1"/>
  <c r="E4860" i="14" s="1"/>
  <c r="BQ173" i="1"/>
  <c r="I4859" i="14" s="1"/>
  <c r="AD173" i="1"/>
  <c r="H4859" i="14" s="1"/>
  <c r="AC173" i="1"/>
  <c r="F4859" i="14" s="1"/>
  <c r="BO173" i="1"/>
  <c r="E4859" i="14" s="1"/>
  <c r="BQ172" i="1"/>
  <c r="I4858" i="14" s="1"/>
  <c r="AD172" i="1"/>
  <c r="H4858" i="14" s="1"/>
  <c r="AC172" i="1"/>
  <c r="F4858" i="14" s="1"/>
  <c r="BO172" i="1"/>
  <c r="E4858" i="14" s="1"/>
  <c r="BQ171" i="1"/>
  <c r="I4857" i="14" s="1"/>
  <c r="AD171" i="1"/>
  <c r="H4857" i="14" s="1"/>
  <c r="AC171" i="1"/>
  <c r="F4857" i="14" s="1"/>
  <c r="BO171" i="1"/>
  <c r="E4857" i="14" s="1"/>
  <c r="BQ170" i="1"/>
  <c r="I4856" i="14" s="1"/>
  <c r="AD170" i="1"/>
  <c r="H4856" i="14" s="1"/>
  <c r="AC170" i="1"/>
  <c r="F4856" i="14" s="1"/>
  <c r="BO170" i="1"/>
  <c r="E4856" i="14" s="1"/>
  <c r="BQ169" i="1"/>
  <c r="I4855" i="14" s="1"/>
  <c r="AD169" i="1"/>
  <c r="H4855" i="14" s="1"/>
  <c r="AC169" i="1"/>
  <c r="F4855" i="14" s="1"/>
  <c r="BO169" i="1"/>
  <c r="E4855" i="14" s="1"/>
  <c r="BQ168" i="1"/>
  <c r="I4854" i="14" s="1"/>
  <c r="AD168" i="1"/>
  <c r="H4854" i="14" s="1"/>
  <c r="AC168" i="1"/>
  <c r="F4854" i="14" s="1"/>
  <c r="BO168" i="1"/>
  <c r="E4854" i="14" s="1"/>
  <c r="BQ167" i="1"/>
  <c r="I4853" i="14" s="1"/>
  <c r="AD167" i="1"/>
  <c r="H4853" i="14" s="1"/>
  <c r="AC167" i="1"/>
  <c r="F4853" i="14" s="1"/>
  <c r="BO167" i="1"/>
  <c r="E4853" i="14" s="1"/>
  <c r="BQ166" i="1"/>
  <c r="I4852" i="14" s="1"/>
  <c r="AD166" i="1"/>
  <c r="H4852" i="14" s="1"/>
  <c r="AC166" i="1"/>
  <c r="F4852" i="14" s="1"/>
  <c r="BO166" i="1"/>
  <c r="E4852" i="14" s="1"/>
  <c r="BQ165" i="1"/>
  <c r="I4851" i="14" s="1"/>
  <c r="AD165" i="1"/>
  <c r="H4851" i="14" s="1"/>
  <c r="AC165" i="1"/>
  <c r="F4851" i="14" s="1"/>
  <c r="BO165" i="1"/>
  <c r="E4851" i="14" s="1"/>
  <c r="BQ164" i="1"/>
  <c r="I4850" i="14" s="1"/>
  <c r="AD164" i="1"/>
  <c r="H4850" i="14" s="1"/>
  <c r="AC164" i="1"/>
  <c r="F4850" i="14" s="1"/>
  <c r="BO164" i="1"/>
  <c r="E4850" i="14" s="1"/>
  <c r="BQ163" i="1"/>
  <c r="I4849" i="14" s="1"/>
  <c r="AD163" i="1"/>
  <c r="H4849" i="14" s="1"/>
  <c r="AC163" i="1"/>
  <c r="F4849" i="14" s="1"/>
  <c r="BO163" i="1"/>
  <c r="E4849" i="14" s="1"/>
  <c r="BQ162" i="1"/>
  <c r="I4848" i="14" s="1"/>
  <c r="AD162" i="1"/>
  <c r="H4848" i="14" s="1"/>
  <c r="AC162" i="1"/>
  <c r="F4848" i="14" s="1"/>
  <c r="BO162" i="1"/>
  <c r="E4848" i="14" s="1"/>
  <c r="BQ161" i="1"/>
  <c r="I4847" i="14" s="1"/>
  <c r="AD161" i="1"/>
  <c r="H4847" i="14" s="1"/>
  <c r="AC161" i="1"/>
  <c r="F4847" i="14" s="1"/>
  <c r="BO161" i="1"/>
  <c r="E4847" i="14" s="1"/>
  <c r="BQ160" i="1"/>
  <c r="I4846" i="14" s="1"/>
  <c r="AD160" i="1"/>
  <c r="H4846" i="14" s="1"/>
  <c r="AC160" i="1"/>
  <c r="F4846" i="14" s="1"/>
  <c r="BO160" i="1"/>
  <c r="E4846" i="14" s="1"/>
  <c r="BQ159" i="1"/>
  <c r="I4845" i="14" s="1"/>
  <c r="AD159" i="1"/>
  <c r="H4845" i="14" s="1"/>
  <c r="AC159" i="1"/>
  <c r="F4845" i="14" s="1"/>
  <c r="BO159" i="1"/>
  <c r="E4845" i="14" s="1"/>
  <c r="BQ158" i="1"/>
  <c r="I4844" i="14" s="1"/>
  <c r="AD158" i="1"/>
  <c r="H4844" i="14" s="1"/>
  <c r="AC158" i="1"/>
  <c r="F4844" i="14" s="1"/>
  <c r="BO158" i="1"/>
  <c r="E4844" i="14" s="1"/>
  <c r="BQ157" i="1"/>
  <c r="I4843" i="14" s="1"/>
  <c r="AD157" i="1"/>
  <c r="H4843" i="14" s="1"/>
  <c r="AC157" i="1"/>
  <c r="F4843" i="14" s="1"/>
  <c r="BO157" i="1"/>
  <c r="E4843" i="14" s="1"/>
  <c r="BQ156" i="1"/>
  <c r="I4842" i="14" s="1"/>
  <c r="AD156" i="1"/>
  <c r="H4842" i="14" s="1"/>
  <c r="AC156" i="1"/>
  <c r="F4842" i="14" s="1"/>
  <c r="BO156" i="1"/>
  <c r="E4842" i="14" s="1"/>
  <c r="BQ155" i="1"/>
  <c r="I4841" i="14" s="1"/>
  <c r="AD155" i="1"/>
  <c r="H4841" i="14" s="1"/>
  <c r="AC155" i="1"/>
  <c r="F4841" i="14" s="1"/>
  <c r="BO155" i="1"/>
  <c r="E4841" i="14" s="1"/>
  <c r="BQ154" i="1"/>
  <c r="I4840" i="14" s="1"/>
  <c r="AD154" i="1"/>
  <c r="H4840" i="14" s="1"/>
  <c r="AC154" i="1"/>
  <c r="F4840" i="14" s="1"/>
  <c r="BO154" i="1"/>
  <c r="E4840" i="14" s="1"/>
  <c r="BQ153" i="1"/>
  <c r="I4839" i="14" s="1"/>
  <c r="AD153" i="1"/>
  <c r="H4839" i="14" s="1"/>
  <c r="AC153" i="1"/>
  <c r="F4839" i="14" s="1"/>
  <c r="BO153" i="1"/>
  <c r="E4839" i="14" s="1"/>
  <c r="BQ152" i="1"/>
  <c r="I4838" i="14" s="1"/>
  <c r="AD152" i="1"/>
  <c r="H4838" i="14" s="1"/>
  <c r="AC152" i="1"/>
  <c r="F4838" i="14" s="1"/>
  <c r="BO152" i="1"/>
  <c r="E4838" i="14" s="1"/>
  <c r="BQ151" i="1"/>
  <c r="I4837" i="14" s="1"/>
  <c r="AD151" i="1"/>
  <c r="H4837" i="14" s="1"/>
  <c r="AC151" i="1"/>
  <c r="F4837" i="14" s="1"/>
  <c r="BO151" i="1"/>
  <c r="E4837" i="14" s="1"/>
  <c r="BQ150" i="1"/>
  <c r="I4836" i="14" s="1"/>
  <c r="AD150" i="1"/>
  <c r="H4836" i="14" s="1"/>
  <c r="AC150" i="1"/>
  <c r="F4836" i="14" s="1"/>
  <c r="BO150" i="1"/>
  <c r="E4836" i="14" s="1"/>
  <c r="BQ149" i="1"/>
  <c r="I4835" i="14" s="1"/>
  <c r="AD149" i="1"/>
  <c r="H4835" i="14" s="1"/>
  <c r="AC149" i="1"/>
  <c r="F4835" i="14" s="1"/>
  <c r="BO149" i="1"/>
  <c r="E4835" i="14" s="1"/>
  <c r="BQ148" i="1"/>
  <c r="I4834" i="14" s="1"/>
  <c r="AD148" i="1"/>
  <c r="H4834" i="14" s="1"/>
  <c r="AC148" i="1"/>
  <c r="F4834" i="14" s="1"/>
  <c r="BO148" i="1"/>
  <c r="E4834" i="14" s="1"/>
  <c r="BQ147" i="1"/>
  <c r="I4833" i="14" s="1"/>
  <c r="AD147" i="1"/>
  <c r="H4833" i="14" s="1"/>
  <c r="AC147" i="1"/>
  <c r="F4833" i="14" s="1"/>
  <c r="BO147" i="1"/>
  <c r="E4833" i="14" s="1"/>
  <c r="BQ146" i="1"/>
  <c r="I4832" i="14" s="1"/>
  <c r="AD146" i="1"/>
  <c r="H4832" i="14" s="1"/>
  <c r="AC146" i="1"/>
  <c r="F4832" i="14" s="1"/>
  <c r="BO146" i="1"/>
  <c r="E4832" i="14" s="1"/>
  <c r="BQ145" i="1"/>
  <c r="I4831" i="14" s="1"/>
  <c r="AD145" i="1"/>
  <c r="H4831" i="14" s="1"/>
  <c r="AC145" i="1"/>
  <c r="F4831" i="14" s="1"/>
  <c r="BO145" i="1"/>
  <c r="E4831" i="14" s="1"/>
  <c r="BQ144" i="1"/>
  <c r="I4830" i="14" s="1"/>
  <c r="AD144" i="1"/>
  <c r="H4830" i="14" s="1"/>
  <c r="AC144" i="1"/>
  <c r="F4830" i="14" s="1"/>
  <c r="BO144" i="1"/>
  <c r="E4830" i="14" s="1"/>
  <c r="BQ143" i="1"/>
  <c r="I4829" i="14" s="1"/>
  <c r="AD143" i="1"/>
  <c r="H4829" i="14" s="1"/>
  <c r="AC143" i="1"/>
  <c r="F4829" i="14" s="1"/>
  <c r="BO143" i="1"/>
  <c r="E4829" i="14" s="1"/>
  <c r="BQ142" i="1"/>
  <c r="I4828" i="14" s="1"/>
  <c r="AD142" i="1"/>
  <c r="H4828" i="14" s="1"/>
  <c r="AC142" i="1"/>
  <c r="F4828" i="14" s="1"/>
  <c r="BO142" i="1"/>
  <c r="E4828" i="14" s="1"/>
  <c r="BQ141" i="1"/>
  <c r="I4827" i="14" s="1"/>
  <c r="AD141" i="1"/>
  <c r="H4827" i="14" s="1"/>
  <c r="AC141" i="1"/>
  <c r="F4827" i="14" s="1"/>
  <c r="BO141" i="1"/>
  <c r="E4827" i="14" s="1"/>
  <c r="BQ140" i="1"/>
  <c r="I4826" i="14" s="1"/>
  <c r="AD140" i="1"/>
  <c r="H4826" i="14" s="1"/>
  <c r="AC140" i="1"/>
  <c r="F4826" i="14" s="1"/>
  <c r="BO140" i="1"/>
  <c r="E4826" i="14" s="1"/>
  <c r="BQ139" i="1"/>
  <c r="I4825" i="14" s="1"/>
  <c r="AD139" i="1"/>
  <c r="H4825" i="14" s="1"/>
  <c r="AC139" i="1"/>
  <c r="F4825" i="14" s="1"/>
  <c r="BO139" i="1"/>
  <c r="E4825" i="14" s="1"/>
  <c r="BQ138" i="1"/>
  <c r="I4824" i="14" s="1"/>
  <c r="AD138" i="1"/>
  <c r="H4824" i="14" s="1"/>
  <c r="AC138" i="1"/>
  <c r="F4824" i="14" s="1"/>
  <c r="BO138" i="1"/>
  <c r="E4824" i="14" s="1"/>
  <c r="BQ137" i="1"/>
  <c r="I4823" i="14" s="1"/>
  <c r="AD137" i="1"/>
  <c r="H4823" i="14" s="1"/>
  <c r="AC137" i="1"/>
  <c r="F4823" i="14" s="1"/>
  <c r="BO137" i="1"/>
  <c r="E4823" i="14" s="1"/>
  <c r="BQ136" i="1"/>
  <c r="I4822" i="14" s="1"/>
  <c r="AD136" i="1"/>
  <c r="H4822" i="14" s="1"/>
  <c r="AC136" i="1"/>
  <c r="F4822" i="14" s="1"/>
  <c r="BO136" i="1"/>
  <c r="E4822" i="14" s="1"/>
  <c r="BQ135" i="1"/>
  <c r="I4821" i="14" s="1"/>
  <c r="AD135" i="1"/>
  <c r="H4821" i="14" s="1"/>
  <c r="AC135" i="1"/>
  <c r="F4821" i="14" s="1"/>
  <c r="BO135" i="1"/>
  <c r="E4821" i="14" s="1"/>
  <c r="BQ134" i="1"/>
  <c r="I4820" i="14" s="1"/>
  <c r="AD134" i="1"/>
  <c r="H4820" i="14" s="1"/>
  <c r="AC134" i="1"/>
  <c r="F4820" i="14" s="1"/>
  <c r="BO134" i="1"/>
  <c r="E4820" i="14" s="1"/>
  <c r="BQ133" i="1"/>
  <c r="I4819" i="14" s="1"/>
  <c r="AD133" i="1"/>
  <c r="H4819" i="14" s="1"/>
  <c r="AC133" i="1"/>
  <c r="F4819" i="14" s="1"/>
  <c r="BO133" i="1"/>
  <c r="E4819" i="14" s="1"/>
  <c r="BQ132" i="1"/>
  <c r="I4818" i="14" s="1"/>
  <c r="AD132" i="1"/>
  <c r="H4818" i="14" s="1"/>
  <c r="AC132" i="1"/>
  <c r="F4818" i="14" s="1"/>
  <c r="BO132" i="1"/>
  <c r="E4818" i="14" s="1"/>
  <c r="BQ131" i="1"/>
  <c r="I4817" i="14" s="1"/>
  <c r="AD131" i="1"/>
  <c r="H4817" i="14" s="1"/>
  <c r="AC131" i="1"/>
  <c r="F4817" i="14" s="1"/>
  <c r="BO131" i="1"/>
  <c r="E4817" i="14" s="1"/>
  <c r="BQ130" i="1"/>
  <c r="I4816" i="14" s="1"/>
  <c r="AD130" i="1"/>
  <c r="H4816" i="14" s="1"/>
  <c r="AC130" i="1"/>
  <c r="F4816" i="14" s="1"/>
  <c r="BO130" i="1"/>
  <c r="E4816" i="14" s="1"/>
  <c r="BQ129" i="1"/>
  <c r="I4815" i="14" s="1"/>
  <c r="AD129" i="1"/>
  <c r="H4815" i="14" s="1"/>
  <c r="AC129" i="1"/>
  <c r="F4815" i="14" s="1"/>
  <c r="BO129" i="1"/>
  <c r="E4815" i="14" s="1"/>
  <c r="BQ128" i="1"/>
  <c r="I4814" i="14" s="1"/>
  <c r="AD128" i="1"/>
  <c r="H4814" i="14" s="1"/>
  <c r="AC128" i="1"/>
  <c r="F4814" i="14" s="1"/>
  <c r="BO128" i="1"/>
  <c r="E4814" i="14" s="1"/>
  <c r="BQ127" i="1"/>
  <c r="I4813" i="14" s="1"/>
  <c r="AD127" i="1"/>
  <c r="H4813" i="14" s="1"/>
  <c r="AC127" i="1"/>
  <c r="F4813" i="14" s="1"/>
  <c r="BO127" i="1"/>
  <c r="E4813" i="14" s="1"/>
  <c r="BQ126" i="1"/>
  <c r="I4812" i="14" s="1"/>
  <c r="AD126" i="1"/>
  <c r="H4812" i="14" s="1"/>
  <c r="AC126" i="1"/>
  <c r="F4812" i="14" s="1"/>
  <c r="BO126" i="1"/>
  <c r="E4812" i="14" s="1"/>
  <c r="BQ125" i="1"/>
  <c r="I4811" i="14" s="1"/>
  <c r="AD125" i="1"/>
  <c r="H4811" i="14" s="1"/>
  <c r="AC125" i="1"/>
  <c r="F4811" i="14" s="1"/>
  <c r="BO125" i="1"/>
  <c r="E4811" i="14" s="1"/>
  <c r="BQ124" i="1"/>
  <c r="I4810" i="14" s="1"/>
  <c r="AD124" i="1"/>
  <c r="H4810" i="14" s="1"/>
  <c r="AC124" i="1"/>
  <c r="F4810" i="14" s="1"/>
  <c r="BO124" i="1"/>
  <c r="E4810" i="14" s="1"/>
  <c r="BQ123" i="1"/>
  <c r="I4809" i="14" s="1"/>
  <c r="AD123" i="1"/>
  <c r="H4809" i="14" s="1"/>
  <c r="AC123" i="1"/>
  <c r="F4809" i="14" s="1"/>
  <c r="BO123" i="1"/>
  <c r="E4809" i="14" s="1"/>
  <c r="BQ122" i="1"/>
  <c r="I4808" i="14" s="1"/>
  <c r="AD122" i="1"/>
  <c r="H4808" i="14" s="1"/>
  <c r="AC122" i="1"/>
  <c r="F4808" i="14" s="1"/>
  <c r="BO122" i="1"/>
  <c r="E4808" i="14" s="1"/>
  <c r="BQ121" i="1"/>
  <c r="I4807" i="14" s="1"/>
  <c r="AD121" i="1"/>
  <c r="H4807" i="14" s="1"/>
  <c r="AC121" i="1"/>
  <c r="F4807" i="14" s="1"/>
  <c r="BO121" i="1"/>
  <c r="E4807" i="14" s="1"/>
  <c r="BQ120" i="1"/>
  <c r="I4806" i="14" s="1"/>
  <c r="AD120" i="1"/>
  <c r="H4806" i="14" s="1"/>
  <c r="AC120" i="1"/>
  <c r="F4806" i="14" s="1"/>
  <c r="BO120" i="1"/>
  <c r="E4806" i="14" s="1"/>
  <c r="BQ119" i="1"/>
  <c r="I4805" i="14" s="1"/>
  <c r="AD119" i="1"/>
  <c r="H4805" i="14" s="1"/>
  <c r="AC119" i="1"/>
  <c r="F4805" i="14" s="1"/>
  <c r="BO119" i="1"/>
  <c r="E4805" i="14" s="1"/>
  <c r="BQ118" i="1"/>
  <c r="I4804" i="14" s="1"/>
  <c r="AD118" i="1"/>
  <c r="H4804" i="14" s="1"/>
  <c r="AC118" i="1"/>
  <c r="F4804" i="14" s="1"/>
  <c r="BO118" i="1"/>
  <c r="E4804" i="14" s="1"/>
  <c r="BQ117" i="1"/>
  <c r="I4803" i="14" s="1"/>
  <c r="AD117" i="1"/>
  <c r="H4803" i="14" s="1"/>
  <c r="AC117" i="1"/>
  <c r="F4803" i="14" s="1"/>
  <c r="BO117" i="1"/>
  <c r="E4803" i="14" s="1"/>
  <c r="BQ116" i="1"/>
  <c r="I4802" i="14" s="1"/>
  <c r="AD116" i="1"/>
  <c r="H4802" i="14" s="1"/>
  <c r="AC116" i="1"/>
  <c r="F4802" i="14" s="1"/>
  <c r="BO116" i="1"/>
  <c r="E4802" i="14" s="1"/>
  <c r="BQ115" i="1"/>
  <c r="I4801" i="14" s="1"/>
  <c r="AD115" i="1"/>
  <c r="H4801" i="14" s="1"/>
  <c r="AC115" i="1"/>
  <c r="F4801" i="14" s="1"/>
  <c r="BO115" i="1"/>
  <c r="E4801" i="14" s="1"/>
  <c r="BQ114" i="1"/>
  <c r="I4800" i="14" s="1"/>
  <c r="AD114" i="1"/>
  <c r="H4800" i="14" s="1"/>
  <c r="AC114" i="1"/>
  <c r="F4800" i="14" s="1"/>
  <c r="BO114" i="1"/>
  <c r="E4800" i="14" s="1"/>
  <c r="BQ113" i="1"/>
  <c r="I4799" i="14" s="1"/>
  <c r="AD113" i="1"/>
  <c r="H4799" i="14" s="1"/>
  <c r="AC113" i="1"/>
  <c r="F4799" i="14" s="1"/>
  <c r="BO113" i="1"/>
  <c r="E4799" i="14" s="1"/>
  <c r="BQ112" i="1"/>
  <c r="I4798" i="14" s="1"/>
  <c r="AD112" i="1"/>
  <c r="H4798" i="14" s="1"/>
  <c r="AC112" i="1"/>
  <c r="F4798" i="14" s="1"/>
  <c r="BO112" i="1"/>
  <c r="E4798" i="14" s="1"/>
  <c r="BQ111" i="1"/>
  <c r="I4797" i="14" s="1"/>
  <c r="AD111" i="1"/>
  <c r="H4797" i="14" s="1"/>
  <c r="AC111" i="1"/>
  <c r="F4797" i="14" s="1"/>
  <c r="BO111" i="1"/>
  <c r="E4797" i="14" s="1"/>
  <c r="BQ110" i="1"/>
  <c r="I4796" i="14" s="1"/>
  <c r="AD110" i="1"/>
  <c r="H4796" i="14" s="1"/>
  <c r="AC110" i="1"/>
  <c r="F4796" i="14" s="1"/>
  <c r="BO110" i="1"/>
  <c r="E4796" i="14" s="1"/>
  <c r="BQ109" i="1"/>
  <c r="I4795" i="14" s="1"/>
  <c r="AD109" i="1"/>
  <c r="H4795" i="14" s="1"/>
  <c r="AC109" i="1"/>
  <c r="F4795" i="14" s="1"/>
  <c r="BO109" i="1"/>
  <c r="E4795" i="14" s="1"/>
  <c r="BQ108" i="1"/>
  <c r="I4794" i="14" s="1"/>
  <c r="AD108" i="1"/>
  <c r="H4794" i="14" s="1"/>
  <c r="AC108" i="1"/>
  <c r="F4794" i="14" s="1"/>
  <c r="BO108" i="1"/>
  <c r="E4794" i="14" s="1"/>
  <c r="BQ107" i="1"/>
  <c r="I4793" i="14" s="1"/>
  <c r="AD107" i="1"/>
  <c r="H4793" i="14" s="1"/>
  <c r="AC107" i="1"/>
  <c r="F4793" i="14" s="1"/>
  <c r="BO107" i="1"/>
  <c r="E4793" i="14" s="1"/>
  <c r="BQ106" i="1"/>
  <c r="I4792" i="14" s="1"/>
  <c r="AD106" i="1"/>
  <c r="H4792" i="14" s="1"/>
  <c r="AC106" i="1"/>
  <c r="F4792" i="14" s="1"/>
  <c r="BO106" i="1"/>
  <c r="E4792" i="14" s="1"/>
  <c r="BQ105" i="1"/>
  <c r="I4791" i="14" s="1"/>
  <c r="AD105" i="1"/>
  <c r="H4791" i="14" s="1"/>
  <c r="AC105" i="1"/>
  <c r="F4791" i="14" s="1"/>
  <c r="BO105" i="1"/>
  <c r="E4791" i="14" s="1"/>
  <c r="BQ104" i="1"/>
  <c r="I4790" i="14" s="1"/>
  <c r="AD104" i="1"/>
  <c r="H4790" i="14" s="1"/>
  <c r="AC104" i="1"/>
  <c r="F4790" i="14" s="1"/>
  <c r="BO104" i="1"/>
  <c r="E4790" i="14" s="1"/>
  <c r="BQ103" i="1"/>
  <c r="I4789" i="14" s="1"/>
  <c r="AD103" i="1"/>
  <c r="H4789" i="14" s="1"/>
  <c r="AC103" i="1"/>
  <c r="F4789" i="14" s="1"/>
  <c r="BO103" i="1"/>
  <c r="E4789" i="14" s="1"/>
  <c r="BQ102" i="1"/>
  <c r="I4788" i="14" s="1"/>
  <c r="AD102" i="1"/>
  <c r="H4788" i="14" s="1"/>
  <c r="AC102" i="1"/>
  <c r="F4788" i="14" s="1"/>
  <c r="BO102" i="1"/>
  <c r="E4788" i="14" s="1"/>
  <c r="BQ101" i="1"/>
  <c r="I4787" i="14" s="1"/>
  <c r="AD101" i="1"/>
  <c r="H4787" i="14" s="1"/>
  <c r="AC101" i="1"/>
  <c r="F4787" i="14" s="1"/>
  <c r="BO101" i="1"/>
  <c r="E4787" i="14" s="1"/>
  <c r="BQ100" i="1"/>
  <c r="I4786" i="14" s="1"/>
  <c r="AD100" i="1"/>
  <c r="H4786" i="14" s="1"/>
  <c r="AC100" i="1"/>
  <c r="F4786" i="14" s="1"/>
  <c r="BO100" i="1"/>
  <c r="E4786" i="14" s="1"/>
  <c r="BQ99" i="1"/>
  <c r="I4785" i="14" s="1"/>
  <c r="AD99" i="1"/>
  <c r="H4785" i="14" s="1"/>
  <c r="AC99" i="1"/>
  <c r="F4785" i="14" s="1"/>
  <c r="BO99" i="1"/>
  <c r="E4785" i="14" s="1"/>
  <c r="BQ98" i="1"/>
  <c r="I4784" i="14" s="1"/>
  <c r="AD98" i="1"/>
  <c r="H4784" i="14" s="1"/>
  <c r="AC98" i="1"/>
  <c r="F4784" i="14" s="1"/>
  <c r="BO98" i="1"/>
  <c r="E4784" i="14" s="1"/>
  <c r="BQ97" i="1"/>
  <c r="I4783" i="14" s="1"/>
  <c r="AD97" i="1"/>
  <c r="H4783" i="14" s="1"/>
  <c r="AC97" i="1"/>
  <c r="F4783" i="14" s="1"/>
  <c r="BO97" i="1"/>
  <c r="E4783" i="14" s="1"/>
  <c r="BQ96" i="1"/>
  <c r="I4782" i="14" s="1"/>
  <c r="AD96" i="1"/>
  <c r="H4782" i="14" s="1"/>
  <c r="AC96" i="1"/>
  <c r="F4782" i="14" s="1"/>
  <c r="BO96" i="1"/>
  <c r="E4782" i="14" s="1"/>
  <c r="BQ95" i="1"/>
  <c r="I4781" i="14" s="1"/>
  <c r="AD95" i="1"/>
  <c r="H4781" i="14" s="1"/>
  <c r="AC95" i="1"/>
  <c r="F4781" i="14" s="1"/>
  <c r="BO95" i="1"/>
  <c r="E4781" i="14" s="1"/>
  <c r="BQ94" i="1"/>
  <c r="I4780" i="14" s="1"/>
  <c r="AD94" i="1"/>
  <c r="H4780" i="14" s="1"/>
  <c r="AC94" i="1"/>
  <c r="F4780" i="14" s="1"/>
  <c r="BO94" i="1"/>
  <c r="E4780" i="14" s="1"/>
  <c r="BQ93" i="1"/>
  <c r="I4779" i="14" s="1"/>
  <c r="AD93" i="1"/>
  <c r="H4779" i="14" s="1"/>
  <c r="AC93" i="1"/>
  <c r="F4779" i="14" s="1"/>
  <c r="BO93" i="1"/>
  <c r="E4779" i="14" s="1"/>
  <c r="BQ92" i="1"/>
  <c r="I4778" i="14" s="1"/>
  <c r="AD92" i="1"/>
  <c r="H4778" i="14" s="1"/>
  <c r="AC92" i="1"/>
  <c r="F4778" i="14" s="1"/>
  <c r="BO92" i="1"/>
  <c r="E4778" i="14" s="1"/>
  <c r="BQ91" i="1"/>
  <c r="I4777" i="14" s="1"/>
  <c r="AD91" i="1"/>
  <c r="H4777" i="14" s="1"/>
  <c r="AC91" i="1"/>
  <c r="F4777" i="14" s="1"/>
  <c r="BO91" i="1"/>
  <c r="E4777" i="14" s="1"/>
  <c r="BQ90" i="1"/>
  <c r="I4776" i="14" s="1"/>
  <c r="AD90" i="1"/>
  <c r="H4776" i="14" s="1"/>
  <c r="AC90" i="1"/>
  <c r="F4776" i="14" s="1"/>
  <c r="BO90" i="1"/>
  <c r="E4776" i="14" s="1"/>
  <c r="BQ89" i="1"/>
  <c r="I4775" i="14" s="1"/>
  <c r="AD89" i="1"/>
  <c r="H4775" i="14" s="1"/>
  <c r="AC89" i="1"/>
  <c r="F4775" i="14" s="1"/>
  <c r="BO89" i="1"/>
  <c r="E4775" i="14" s="1"/>
  <c r="BQ88" i="1"/>
  <c r="I4774" i="14" s="1"/>
  <c r="AD88" i="1"/>
  <c r="H4774" i="14" s="1"/>
  <c r="AC88" i="1"/>
  <c r="F4774" i="14" s="1"/>
  <c r="BO88" i="1"/>
  <c r="E4774" i="14" s="1"/>
  <c r="BQ87" i="1"/>
  <c r="I4773" i="14" s="1"/>
  <c r="AD87" i="1"/>
  <c r="H4773" i="14" s="1"/>
  <c r="AC87" i="1"/>
  <c r="F4773" i="14" s="1"/>
  <c r="BO87" i="1"/>
  <c r="E4773" i="14" s="1"/>
  <c r="BQ86" i="1"/>
  <c r="I4772" i="14" s="1"/>
  <c r="AD86" i="1"/>
  <c r="H4772" i="14" s="1"/>
  <c r="AC86" i="1"/>
  <c r="F4772" i="14" s="1"/>
  <c r="BO86" i="1"/>
  <c r="E4772" i="14" s="1"/>
  <c r="BQ85" i="1"/>
  <c r="I4771" i="14" s="1"/>
  <c r="AD85" i="1"/>
  <c r="H4771" i="14" s="1"/>
  <c r="AC85" i="1"/>
  <c r="F4771" i="14" s="1"/>
  <c r="BO85" i="1"/>
  <c r="E4771" i="14" s="1"/>
  <c r="BQ84" i="1"/>
  <c r="I4770" i="14" s="1"/>
  <c r="AD84" i="1"/>
  <c r="H4770" i="14" s="1"/>
  <c r="AC84" i="1"/>
  <c r="F4770" i="14" s="1"/>
  <c r="BO84" i="1"/>
  <c r="E4770" i="14" s="1"/>
  <c r="BQ83" i="1"/>
  <c r="I4769" i="14" s="1"/>
  <c r="AD83" i="1"/>
  <c r="H4769" i="14" s="1"/>
  <c r="AC83" i="1"/>
  <c r="F4769" i="14" s="1"/>
  <c r="BO83" i="1"/>
  <c r="E4769" i="14" s="1"/>
  <c r="BQ82" i="1"/>
  <c r="I4768" i="14" s="1"/>
  <c r="AD82" i="1"/>
  <c r="H4768" i="14" s="1"/>
  <c r="AC82" i="1"/>
  <c r="F4768" i="14" s="1"/>
  <c r="BO82" i="1"/>
  <c r="E4768" i="14" s="1"/>
  <c r="BQ81" i="1"/>
  <c r="I4767" i="14" s="1"/>
  <c r="AD81" i="1"/>
  <c r="H4767" i="14" s="1"/>
  <c r="AC81" i="1"/>
  <c r="F4767" i="14" s="1"/>
  <c r="BO81" i="1"/>
  <c r="E4767" i="14" s="1"/>
  <c r="BQ80" i="1"/>
  <c r="I4766" i="14" s="1"/>
  <c r="AD80" i="1"/>
  <c r="H4766" i="14" s="1"/>
  <c r="AC80" i="1"/>
  <c r="F4766" i="14" s="1"/>
  <c r="BO80" i="1"/>
  <c r="E4766" i="14" s="1"/>
  <c r="BQ79" i="1"/>
  <c r="I4765" i="14" s="1"/>
  <c r="AD79" i="1"/>
  <c r="H4765" i="14" s="1"/>
  <c r="AC79" i="1"/>
  <c r="F4765" i="14" s="1"/>
  <c r="BO79" i="1"/>
  <c r="E4765" i="14" s="1"/>
  <c r="BQ78" i="1"/>
  <c r="I4764" i="14" s="1"/>
  <c r="AD78" i="1"/>
  <c r="H4764" i="14" s="1"/>
  <c r="AC78" i="1"/>
  <c r="F4764" i="14" s="1"/>
  <c r="BO78" i="1"/>
  <c r="E4764" i="14" s="1"/>
  <c r="BQ77" i="1"/>
  <c r="I4763" i="14" s="1"/>
  <c r="AD77" i="1"/>
  <c r="H4763" i="14" s="1"/>
  <c r="AC77" i="1"/>
  <c r="F4763" i="14" s="1"/>
  <c r="BO77" i="1"/>
  <c r="E4763" i="14" s="1"/>
  <c r="BQ76" i="1"/>
  <c r="I4762" i="14" s="1"/>
  <c r="AD76" i="1"/>
  <c r="H4762" i="14" s="1"/>
  <c r="AC76" i="1"/>
  <c r="F4762" i="14" s="1"/>
  <c r="BO76" i="1"/>
  <c r="E4762" i="14" s="1"/>
  <c r="BQ75" i="1"/>
  <c r="I4761" i="14" s="1"/>
  <c r="AD75" i="1"/>
  <c r="H4761" i="14" s="1"/>
  <c r="AC75" i="1"/>
  <c r="F4761" i="14" s="1"/>
  <c r="BO75" i="1"/>
  <c r="E4761" i="14" s="1"/>
  <c r="BQ74" i="1"/>
  <c r="I4760" i="14" s="1"/>
  <c r="AD74" i="1"/>
  <c r="H4760" i="14" s="1"/>
  <c r="AC74" i="1"/>
  <c r="F4760" i="14" s="1"/>
  <c r="BO74" i="1"/>
  <c r="E4760" i="14" s="1"/>
  <c r="BQ73" i="1"/>
  <c r="I4759" i="14" s="1"/>
  <c r="AD73" i="1"/>
  <c r="H4759" i="14" s="1"/>
  <c r="AC73" i="1"/>
  <c r="F4759" i="14" s="1"/>
  <c r="BO73" i="1"/>
  <c r="E4759" i="14" s="1"/>
  <c r="BQ72" i="1"/>
  <c r="I4758" i="14" s="1"/>
  <c r="AD72" i="1"/>
  <c r="H4758" i="14" s="1"/>
  <c r="AC72" i="1"/>
  <c r="F4758" i="14" s="1"/>
  <c r="BO72" i="1"/>
  <c r="E4758" i="14" s="1"/>
  <c r="BQ71" i="1"/>
  <c r="I4757" i="14" s="1"/>
  <c r="AD71" i="1"/>
  <c r="H4757" i="14" s="1"/>
  <c r="AC71" i="1"/>
  <c r="F4757" i="14" s="1"/>
  <c r="BO71" i="1"/>
  <c r="E4757" i="14" s="1"/>
  <c r="BQ70" i="1"/>
  <c r="I4756" i="14" s="1"/>
  <c r="AD70" i="1"/>
  <c r="H4756" i="14" s="1"/>
  <c r="AC70" i="1"/>
  <c r="F4756" i="14" s="1"/>
  <c r="BO70" i="1"/>
  <c r="E4756" i="14" s="1"/>
  <c r="BQ69" i="1"/>
  <c r="I4755" i="14" s="1"/>
  <c r="AD69" i="1"/>
  <c r="H4755" i="14" s="1"/>
  <c r="AC69" i="1"/>
  <c r="F4755" i="14" s="1"/>
  <c r="BO69" i="1"/>
  <c r="E4755" i="14" s="1"/>
  <c r="BQ68" i="1"/>
  <c r="I4754" i="14" s="1"/>
  <c r="AD68" i="1"/>
  <c r="H4754" i="14" s="1"/>
  <c r="AC68" i="1"/>
  <c r="F4754" i="14" s="1"/>
  <c r="BO68" i="1"/>
  <c r="E4754" i="14" s="1"/>
  <c r="BQ67" i="1"/>
  <c r="I4753" i="14" s="1"/>
  <c r="AD67" i="1"/>
  <c r="H4753" i="14" s="1"/>
  <c r="AC67" i="1"/>
  <c r="F4753" i="14" s="1"/>
  <c r="BO67" i="1"/>
  <c r="E4753" i="14" s="1"/>
  <c r="BQ66" i="1"/>
  <c r="I4752" i="14" s="1"/>
  <c r="AD66" i="1"/>
  <c r="H4752" i="14" s="1"/>
  <c r="AC66" i="1"/>
  <c r="F4752" i="14" s="1"/>
  <c r="BO66" i="1"/>
  <c r="E4752" i="14" s="1"/>
  <c r="BQ65" i="1"/>
  <c r="I4751" i="14" s="1"/>
  <c r="AD65" i="1"/>
  <c r="H4751" i="14" s="1"/>
  <c r="AC65" i="1"/>
  <c r="F4751" i="14" s="1"/>
  <c r="BO65" i="1"/>
  <c r="E4751" i="14" s="1"/>
  <c r="BQ64" i="1"/>
  <c r="I4750" i="14" s="1"/>
  <c r="AD64" i="1"/>
  <c r="H4750" i="14" s="1"/>
  <c r="AC64" i="1"/>
  <c r="F4750" i="14" s="1"/>
  <c r="BO64" i="1"/>
  <c r="E4750" i="14" s="1"/>
  <c r="BQ63" i="1"/>
  <c r="I4749" i="14" s="1"/>
  <c r="AD63" i="1"/>
  <c r="H4749" i="14" s="1"/>
  <c r="AC63" i="1"/>
  <c r="F4749" i="14" s="1"/>
  <c r="BO63" i="1"/>
  <c r="E4749" i="14" s="1"/>
  <c r="BQ62" i="1"/>
  <c r="I4748" i="14" s="1"/>
  <c r="AD62" i="1"/>
  <c r="H4748" i="14" s="1"/>
  <c r="AC62" i="1"/>
  <c r="F4748" i="14" s="1"/>
  <c r="BO62" i="1"/>
  <c r="E4748" i="14" s="1"/>
  <c r="BQ61" i="1"/>
  <c r="I4747" i="14" s="1"/>
  <c r="AD61" i="1"/>
  <c r="H4747" i="14" s="1"/>
  <c r="AC61" i="1"/>
  <c r="F4747" i="14" s="1"/>
  <c r="BO61" i="1"/>
  <c r="E4747" i="14" s="1"/>
  <c r="BQ60" i="1"/>
  <c r="I4746" i="14" s="1"/>
  <c r="AD60" i="1"/>
  <c r="H4746" i="14" s="1"/>
  <c r="AC60" i="1"/>
  <c r="F4746" i="14" s="1"/>
  <c r="BO60" i="1"/>
  <c r="E4746" i="14" s="1"/>
  <c r="BQ59" i="1"/>
  <c r="I4745" i="14" s="1"/>
  <c r="AD59" i="1"/>
  <c r="H4745" i="14" s="1"/>
  <c r="AC59" i="1"/>
  <c r="F4745" i="14" s="1"/>
  <c r="BO59" i="1"/>
  <c r="E4745" i="14" s="1"/>
  <c r="BQ58" i="1"/>
  <c r="I4744" i="14" s="1"/>
  <c r="AD58" i="1"/>
  <c r="H4744" i="14" s="1"/>
  <c r="AC58" i="1"/>
  <c r="F4744" i="14" s="1"/>
  <c r="BO58" i="1"/>
  <c r="E4744" i="14" s="1"/>
  <c r="BQ57" i="1"/>
  <c r="I4743" i="14" s="1"/>
  <c r="AD57" i="1"/>
  <c r="H4743" i="14" s="1"/>
  <c r="AC57" i="1"/>
  <c r="F4743" i="14" s="1"/>
  <c r="BO57" i="1"/>
  <c r="E4743" i="14" s="1"/>
  <c r="BQ56" i="1"/>
  <c r="I4742" i="14" s="1"/>
  <c r="AD56" i="1"/>
  <c r="H4742" i="14" s="1"/>
  <c r="AC56" i="1"/>
  <c r="F4742" i="14" s="1"/>
  <c r="BO56" i="1"/>
  <c r="E4742" i="14" s="1"/>
  <c r="BQ55" i="1"/>
  <c r="I4741" i="14" s="1"/>
  <c r="AD55" i="1"/>
  <c r="H4741" i="14" s="1"/>
  <c r="AC55" i="1"/>
  <c r="F4741" i="14" s="1"/>
  <c r="BO55" i="1"/>
  <c r="E4741" i="14" s="1"/>
  <c r="BQ54" i="1"/>
  <c r="I4740" i="14" s="1"/>
  <c r="AD54" i="1"/>
  <c r="H4740" i="14" s="1"/>
  <c r="AC54" i="1"/>
  <c r="F4740" i="14" s="1"/>
  <c r="BO54" i="1"/>
  <c r="E4740" i="14" s="1"/>
  <c r="BQ53" i="1"/>
  <c r="I4739" i="14" s="1"/>
  <c r="AD53" i="1"/>
  <c r="H4739" i="14" s="1"/>
  <c r="AC53" i="1"/>
  <c r="F4739" i="14" s="1"/>
  <c r="BO53" i="1"/>
  <c r="E4739" i="14" s="1"/>
  <c r="BQ52" i="1"/>
  <c r="I4738" i="14" s="1"/>
  <c r="AD52" i="1"/>
  <c r="H4738" i="14" s="1"/>
  <c r="AC52" i="1"/>
  <c r="F4738" i="14" s="1"/>
  <c r="BO52" i="1"/>
  <c r="E4738" i="14" s="1"/>
  <c r="BQ51" i="1"/>
  <c r="I4737" i="14" s="1"/>
  <c r="AD51" i="1"/>
  <c r="H4737" i="14" s="1"/>
  <c r="AC51" i="1"/>
  <c r="F4737" i="14" s="1"/>
  <c r="BO51" i="1"/>
  <c r="E4737" i="14" s="1"/>
  <c r="BQ50" i="1"/>
  <c r="I4736" i="14" s="1"/>
  <c r="AD50" i="1"/>
  <c r="H4736" i="14" s="1"/>
  <c r="AC50" i="1"/>
  <c r="F4736" i="14" s="1"/>
  <c r="BO50" i="1"/>
  <c r="E4736" i="14" s="1"/>
  <c r="BQ49" i="1"/>
  <c r="I4735" i="14" s="1"/>
  <c r="AD49" i="1"/>
  <c r="H4735" i="14" s="1"/>
  <c r="AC49" i="1"/>
  <c r="F4735" i="14" s="1"/>
  <c r="BO49" i="1"/>
  <c r="E4735" i="14" s="1"/>
  <c r="BQ48" i="1"/>
  <c r="I4734" i="14" s="1"/>
  <c r="AD48" i="1"/>
  <c r="H4734" i="14" s="1"/>
  <c r="AC48" i="1"/>
  <c r="F4734" i="14" s="1"/>
  <c r="BO48" i="1"/>
  <c r="E4734" i="14" s="1"/>
  <c r="BQ47" i="1"/>
  <c r="I4733" i="14" s="1"/>
  <c r="AD47" i="1"/>
  <c r="H4733" i="14" s="1"/>
  <c r="AC47" i="1"/>
  <c r="F4733" i="14" s="1"/>
  <c r="BO47" i="1"/>
  <c r="E4733" i="14" s="1"/>
  <c r="BQ46" i="1"/>
  <c r="I4732" i="14" s="1"/>
  <c r="AD46" i="1"/>
  <c r="H4732" i="14" s="1"/>
  <c r="AC46" i="1"/>
  <c r="F4732" i="14" s="1"/>
  <c r="BO46" i="1"/>
  <c r="E4732" i="14" s="1"/>
  <c r="BQ45" i="1"/>
  <c r="I4731" i="14" s="1"/>
  <c r="AD45" i="1"/>
  <c r="H4731" i="14" s="1"/>
  <c r="AC45" i="1"/>
  <c r="F4731" i="14" s="1"/>
  <c r="BO45" i="1"/>
  <c r="E4731" i="14" s="1"/>
  <c r="BQ44" i="1"/>
  <c r="I4730" i="14" s="1"/>
  <c r="AD44" i="1"/>
  <c r="H4730" i="14" s="1"/>
  <c r="AC44" i="1"/>
  <c r="F4730" i="14" s="1"/>
  <c r="BO44" i="1"/>
  <c r="E4730" i="14" s="1"/>
  <c r="BQ43" i="1"/>
  <c r="I4729" i="14" s="1"/>
  <c r="AD43" i="1"/>
  <c r="H4729" i="14" s="1"/>
  <c r="AC43" i="1"/>
  <c r="F4729" i="14" s="1"/>
  <c r="BO43" i="1"/>
  <c r="E4729" i="14" s="1"/>
  <c r="BQ42" i="1"/>
  <c r="I4728" i="14" s="1"/>
  <c r="AD42" i="1"/>
  <c r="H4728" i="14" s="1"/>
  <c r="AC42" i="1"/>
  <c r="F4728" i="14" s="1"/>
  <c r="BO42" i="1"/>
  <c r="E4728" i="14" s="1"/>
  <c r="BQ41" i="1"/>
  <c r="I4727" i="14" s="1"/>
  <c r="AD41" i="1"/>
  <c r="H4727" i="14" s="1"/>
  <c r="AC41" i="1"/>
  <c r="F4727" i="14" s="1"/>
  <c r="BO41" i="1"/>
  <c r="E4727" i="14" s="1"/>
  <c r="BQ40" i="1"/>
  <c r="I4726" i="14" s="1"/>
  <c r="AD40" i="1"/>
  <c r="H4726" i="14" s="1"/>
  <c r="AC40" i="1"/>
  <c r="F4726" i="14" s="1"/>
  <c r="BO40" i="1"/>
  <c r="E4726" i="14" s="1"/>
  <c r="BQ39" i="1"/>
  <c r="I4725" i="14" s="1"/>
  <c r="AD39" i="1"/>
  <c r="H4725" i="14" s="1"/>
  <c r="AC39" i="1"/>
  <c r="F4725" i="14" s="1"/>
  <c r="BO39" i="1"/>
  <c r="E4725" i="14" s="1"/>
  <c r="BQ38" i="1"/>
  <c r="I4724" i="14" s="1"/>
  <c r="AD38" i="1"/>
  <c r="H4724" i="14" s="1"/>
  <c r="AC38" i="1"/>
  <c r="F4724" i="14" s="1"/>
  <c r="BO38" i="1"/>
  <c r="E4724" i="14" s="1"/>
  <c r="BQ37" i="1"/>
  <c r="I4723" i="14" s="1"/>
  <c r="AD37" i="1"/>
  <c r="H4723" i="14" s="1"/>
  <c r="AC37" i="1"/>
  <c r="F4723" i="14" s="1"/>
  <c r="BO37" i="1"/>
  <c r="E4723" i="14" s="1"/>
  <c r="BQ36" i="1"/>
  <c r="I4722" i="14" s="1"/>
  <c r="AD36" i="1"/>
  <c r="H4722" i="14" s="1"/>
  <c r="AC36" i="1"/>
  <c r="F4722" i="14" s="1"/>
  <c r="BO36" i="1"/>
  <c r="E4722" i="14" s="1"/>
  <c r="BQ35" i="1"/>
  <c r="I4721" i="14" s="1"/>
  <c r="AD35" i="1"/>
  <c r="H4721" i="14" s="1"/>
  <c r="AC35" i="1"/>
  <c r="F4721" i="14" s="1"/>
  <c r="BO35" i="1"/>
  <c r="E4721" i="14" s="1"/>
  <c r="BQ34" i="1"/>
  <c r="I4720" i="14" s="1"/>
  <c r="AD34" i="1"/>
  <c r="H4720" i="14" s="1"/>
  <c r="AC34" i="1"/>
  <c r="F4720" i="14" s="1"/>
  <c r="BO34" i="1"/>
  <c r="E4720" i="14" s="1"/>
  <c r="BQ33" i="1"/>
  <c r="I4719" i="14" s="1"/>
  <c r="AD33" i="1"/>
  <c r="H4719" i="14" s="1"/>
  <c r="AC33" i="1"/>
  <c r="F4719" i="14" s="1"/>
  <c r="BO33" i="1"/>
  <c r="E4719" i="14" s="1"/>
  <c r="BQ32" i="1"/>
  <c r="I4718" i="14" s="1"/>
  <c r="AD32" i="1"/>
  <c r="H4718" i="14" s="1"/>
  <c r="AC32" i="1"/>
  <c r="F4718" i="14" s="1"/>
  <c r="BO32" i="1"/>
  <c r="E4718" i="14" s="1"/>
  <c r="BQ31" i="1"/>
  <c r="I4717" i="14" s="1"/>
  <c r="AD31" i="1"/>
  <c r="H4717" i="14" s="1"/>
  <c r="AC31" i="1"/>
  <c r="F4717" i="14" s="1"/>
  <c r="BO31" i="1"/>
  <c r="E4717" i="14" s="1"/>
  <c r="BQ30" i="1"/>
  <c r="I4716" i="14" s="1"/>
  <c r="AD30" i="1"/>
  <c r="H4716" i="14" s="1"/>
  <c r="AC30" i="1"/>
  <c r="F4716" i="14" s="1"/>
  <c r="BO30" i="1"/>
  <c r="E4716" i="14" s="1"/>
  <c r="BQ29" i="1"/>
  <c r="I4715" i="14" s="1"/>
  <c r="AD29" i="1"/>
  <c r="H4715" i="14" s="1"/>
  <c r="AC29" i="1"/>
  <c r="F4715" i="14" s="1"/>
  <c r="BO29" i="1"/>
  <c r="E4715" i="14" s="1"/>
  <c r="BQ28" i="1"/>
  <c r="I4714" i="14" s="1"/>
  <c r="AD28" i="1"/>
  <c r="H4714" i="14" s="1"/>
  <c r="AC28" i="1"/>
  <c r="F4714" i="14" s="1"/>
  <c r="BO28" i="1"/>
  <c r="E4714" i="14" s="1"/>
  <c r="BQ27" i="1"/>
  <c r="I4713" i="14" s="1"/>
  <c r="AD27" i="1"/>
  <c r="H4713" i="14" s="1"/>
  <c r="AC27" i="1"/>
  <c r="F4713" i="14" s="1"/>
  <c r="BO27" i="1"/>
  <c r="E4713" i="14" s="1"/>
  <c r="BQ26" i="1"/>
  <c r="I4712" i="14" s="1"/>
  <c r="AD26" i="1"/>
  <c r="H4712" i="14" s="1"/>
  <c r="AC26" i="1"/>
  <c r="F4712" i="14" s="1"/>
  <c r="BO26" i="1"/>
  <c r="E4712" i="14" s="1"/>
  <c r="BQ25" i="1"/>
  <c r="I4711" i="14" s="1"/>
  <c r="AD25" i="1"/>
  <c r="H4711" i="14" s="1"/>
  <c r="AC25" i="1"/>
  <c r="F4711" i="14" s="1"/>
  <c r="BO25" i="1"/>
  <c r="E4711" i="14" s="1"/>
  <c r="BQ24" i="1"/>
  <c r="I4710" i="14" s="1"/>
  <c r="AD24" i="1"/>
  <c r="H4710" i="14" s="1"/>
  <c r="AC24" i="1"/>
  <c r="F4710" i="14" s="1"/>
  <c r="BO24" i="1"/>
  <c r="E4710" i="14" s="1"/>
  <c r="BQ23" i="1"/>
  <c r="I4709" i="14" s="1"/>
  <c r="AD23" i="1"/>
  <c r="H4709" i="14" s="1"/>
  <c r="AC23" i="1"/>
  <c r="F4709" i="14" s="1"/>
  <c r="BO23" i="1"/>
  <c r="E4709" i="14" s="1"/>
  <c r="BQ22" i="1"/>
  <c r="I4708" i="14" s="1"/>
  <c r="AD22" i="1"/>
  <c r="H4708" i="14" s="1"/>
  <c r="AC22" i="1"/>
  <c r="F4708" i="14" s="1"/>
  <c r="BO22" i="1"/>
  <c r="E4708" i="14" s="1"/>
  <c r="BQ21" i="1"/>
  <c r="I4707" i="14" s="1"/>
  <c r="AD21" i="1"/>
  <c r="H4707" i="14" s="1"/>
  <c r="AC21" i="1"/>
  <c r="F4707" i="14" s="1"/>
  <c r="BO21" i="1"/>
  <c r="E4707" i="14" s="1"/>
  <c r="BQ20" i="1"/>
  <c r="I4706" i="14" s="1"/>
  <c r="AD20" i="1"/>
  <c r="H4706" i="14" s="1"/>
  <c r="AC20" i="1"/>
  <c r="F4706" i="14" s="1"/>
  <c r="BO20" i="1"/>
  <c r="E4706" i="14" s="1"/>
  <c r="BQ19" i="1"/>
  <c r="I4705" i="14" s="1"/>
  <c r="AD19" i="1"/>
  <c r="H4705" i="14" s="1"/>
  <c r="AC19" i="1"/>
  <c r="F4705" i="14" s="1"/>
  <c r="BO19" i="1"/>
  <c r="E4705" i="14" s="1"/>
  <c r="BQ18" i="1"/>
  <c r="I4704" i="14" s="1"/>
  <c r="AD18" i="1"/>
  <c r="H4704" i="14" s="1"/>
  <c r="AC18" i="1"/>
  <c r="F4704" i="14" s="1"/>
  <c r="BO18" i="1"/>
  <c r="E4704" i="14" s="1"/>
  <c r="BQ17" i="1"/>
  <c r="I4703" i="14" s="1"/>
  <c r="AD17" i="1"/>
  <c r="H4703" i="14" s="1"/>
  <c r="AC17" i="1"/>
  <c r="F4703" i="14" s="1"/>
  <c r="BO17" i="1"/>
  <c r="E4703" i="14" s="1"/>
  <c r="BQ16" i="1"/>
  <c r="I4702" i="14" s="1"/>
  <c r="AD16" i="1"/>
  <c r="H4702" i="14" s="1"/>
  <c r="AC16" i="1"/>
  <c r="F4702" i="14" s="1"/>
  <c r="BO16" i="1"/>
  <c r="E4702" i="14" s="1"/>
  <c r="BQ15" i="1"/>
  <c r="I4701" i="14" s="1"/>
  <c r="AD15" i="1"/>
  <c r="H4701" i="14" s="1"/>
  <c r="AC15" i="1"/>
  <c r="F4701" i="14" s="1"/>
  <c r="BO15" i="1"/>
  <c r="E4701" i="14" s="1"/>
  <c r="BQ14" i="1"/>
  <c r="I4700" i="14" s="1"/>
  <c r="AD14" i="1"/>
  <c r="H4700" i="14" s="1"/>
  <c r="AC14" i="1"/>
  <c r="F4700" i="14" s="1"/>
  <c r="BO14" i="1"/>
  <c r="E4700" i="14" s="1"/>
  <c r="BQ13" i="1"/>
  <c r="I4699" i="14" s="1"/>
  <c r="AD13" i="1"/>
  <c r="H4699" i="14" s="1"/>
  <c r="AC13" i="1"/>
  <c r="F4699" i="14" s="1"/>
  <c r="BO13" i="1"/>
  <c r="E4699" i="14" s="1"/>
  <c r="BQ12" i="1"/>
  <c r="I4698" i="14" s="1"/>
  <c r="AD12" i="1"/>
  <c r="H4698" i="14" s="1"/>
  <c r="AC12" i="1"/>
  <c r="F4698" i="14" s="1"/>
  <c r="BO12" i="1"/>
  <c r="E4698" i="14" s="1"/>
  <c r="BQ11" i="1"/>
  <c r="I4697" i="14" s="1"/>
  <c r="AD11" i="1"/>
  <c r="H4697" i="14" s="1"/>
  <c r="AC11" i="1"/>
  <c r="F4697" i="14" s="1"/>
  <c r="BO11" i="1"/>
  <c r="E4697" i="14" s="1"/>
  <c r="BQ10" i="1"/>
  <c r="I4696" i="14" s="1"/>
  <c r="AD10" i="1"/>
  <c r="H4696" i="14" s="1"/>
  <c r="AC10" i="1"/>
  <c r="F4696" i="14" s="1"/>
  <c r="BO10" i="1"/>
  <c r="E4696" i="14" s="1"/>
  <c r="BQ9" i="1"/>
  <c r="I4695" i="14" s="1"/>
  <c r="AD9" i="1"/>
  <c r="H4695" i="14" s="1"/>
  <c r="AC9" i="1"/>
  <c r="F4695" i="14" s="1"/>
  <c r="BO9" i="1"/>
  <c r="E4695" i="14" s="1"/>
  <c r="BQ8" i="1"/>
  <c r="I4694" i="14" s="1"/>
  <c r="AD8" i="1"/>
  <c r="H4694" i="14" s="1"/>
  <c r="AC8" i="1"/>
  <c r="F4694" i="14" s="1"/>
  <c r="BO8" i="1"/>
  <c r="E4694" i="14" s="1"/>
  <c r="BQ7" i="1"/>
  <c r="I4693" i="14" s="1"/>
  <c r="AD7" i="1"/>
  <c r="H4693" i="14" s="1"/>
  <c r="AC7" i="1"/>
  <c r="F4693" i="14" s="1"/>
  <c r="BO7" i="1"/>
  <c r="BQ6" i="1"/>
  <c r="I4692" i="14" s="1"/>
  <c r="AD6" i="1"/>
  <c r="H4692" i="14" s="1"/>
  <c r="AC6" i="1"/>
  <c r="F4692" i="14" s="1"/>
  <c r="BO6" i="1"/>
  <c r="BQ5" i="1"/>
  <c r="I4691" i="14" s="1"/>
  <c r="AC5" i="1"/>
  <c r="F4691" i="14" s="1"/>
  <c r="BO5" i="1"/>
  <c r="S20" i="3" l="1"/>
  <c r="S22" i="3" s="1"/>
  <c r="AU7" i="3"/>
  <c r="AK19" i="3"/>
  <c r="AK21" i="3" s="1"/>
  <c r="E4691" i="14"/>
  <c r="K4691" i="14" s="1"/>
  <c r="BS5" i="1"/>
  <c r="E4692" i="14"/>
  <c r="K4692" i="14" s="1"/>
  <c r="BS6" i="1"/>
  <c r="E4693" i="14"/>
  <c r="K4693" i="14" s="1"/>
  <c r="BS7" i="1"/>
  <c r="K4695" i="14"/>
  <c r="K4697" i="14"/>
  <c r="K4699" i="14"/>
  <c r="K4701" i="14"/>
  <c r="K4703" i="14"/>
  <c r="K4705" i="14"/>
  <c r="K4707" i="14"/>
  <c r="K4709" i="14"/>
  <c r="K4711" i="14"/>
  <c r="K4713" i="14"/>
  <c r="K4715" i="14"/>
  <c r="K4716" i="14"/>
  <c r="K4718" i="14"/>
  <c r="K4720" i="14"/>
  <c r="K4723" i="14"/>
  <c r="K4725" i="14"/>
  <c r="K4726" i="14"/>
  <c r="K4728" i="14"/>
  <c r="K4730" i="14"/>
  <c r="K4732" i="14"/>
  <c r="K4733" i="14"/>
  <c r="K4735" i="14"/>
  <c r="K4737" i="14"/>
  <c r="K4738" i="14"/>
  <c r="K4740" i="14"/>
  <c r="K4742" i="14"/>
  <c r="K4744" i="14"/>
  <c r="K4746" i="14"/>
  <c r="K4747" i="14"/>
  <c r="K4749" i="14"/>
  <c r="K4751" i="14"/>
  <c r="K4753" i="14"/>
  <c r="K4755" i="14"/>
  <c r="K4756" i="14"/>
  <c r="K4758" i="14"/>
  <c r="K4760" i="14"/>
  <c r="K4762" i="14"/>
  <c r="K4764" i="14"/>
  <c r="K4765" i="14"/>
  <c r="K4767" i="14"/>
  <c r="K4769" i="14"/>
  <c r="K4771" i="14"/>
  <c r="K4773" i="14"/>
  <c r="K4775" i="14"/>
  <c r="K4777" i="14"/>
  <c r="K4779" i="14"/>
  <c r="K4780" i="14"/>
  <c r="K4782" i="14"/>
  <c r="K4784" i="14"/>
  <c r="K4786" i="14"/>
  <c r="K4788" i="14"/>
  <c r="K4790" i="14"/>
  <c r="K4792" i="14"/>
  <c r="K4793" i="14"/>
  <c r="K4795" i="14"/>
  <c r="K4797" i="14"/>
  <c r="K4799" i="14"/>
  <c r="K4801" i="14"/>
  <c r="K4803" i="14"/>
  <c r="K4805" i="14"/>
  <c r="K4806" i="14"/>
  <c r="K4808" i="14"/>
  <c r="K4810" i="14"/>
  <c r="K4812" i="14"/>
  <c r="K4814" i="14"/>
  <c r="K4816" i="14"/>
  <c r="K4818" i="14"/>
  <c r="K4820" i="14"/>
  <c r="K4829" i="14"/>
  <c r="K4694" i="14"/>
  <c r="K4696" i="14"/>
  <c r="K4698" i="14"/>
  <c r="K4700" i="14"/>
  <c r="K4702" i="14"/>
  <c r="K4704" i="14"/>
  <c r="K4706" i="14"/>
  <c r="K4708" i="14"/>
  <c r="K4710" i="14"/>
  <c r="K4712" i="14"/>
  <c r="K4714" i="14"/>
  <c r="K4717" i="14"/>
  <c r="K4719" i="14"/>
  <c r="K4721" i="14"/>
  <c r="K4722" i="14"/>
  <c r="K4724" i="14"/>
  <c r="K4727" i="14"/>
  <c r="K4729" i="14"/>
  <c r="K4731" i="14"/>
  <c r="K4734" i="14"/>
  <c r="K4736" i="14"/>
  <c r="K4739" i="14"/>
  <c r="K4741" i="14"/>
  <c r="K4743" i="14"/>
  <c r="K4745" i="14"/>
  <c r="K4748" i="14"/>
  <c r="K4750" i="14"/>
  <c r="K4752" i="14"/>
  <c r="K4754" i="14"/>
  <c r="K4757" i="14"/>
  <c r="K4759" i="14"/>
  <c r="K4761" i="14"/>
  <c r="K4763" i="14"/>
  <c r="K4766" i="14"/>
  <c r="K4768" i="14"/>
  <c r="K4770" i="14"/>
  <c r="K4772" i="14"/>
  <c r="K4774" i="14"/>
  <c r="K4776" i="14"/>
  <c r="K4778" i="14"/>
  <c r="K4781" i="14"/>
  <c r="K4783" i="14"/>
  <c r="K4785" i="14"/>
  <c r="K4787" i="14"/>
  <c r="K4789" i="14"/>
  <c r="K4791" i="14"/>
  <c r="K4794" i="14"/>
  <c r="K4796" i="14"/>
  <c r="K4798" i="14"/>
  <c r="K4800" i="14"/>
  <c r="K4802" i="14"/>
  <c r="K4804" i="14"/>
  <c r="K4807" i="14"/>
  <c r="K4809" i="14"/>
  <c r="K4811" i="14"/>
  <c r="K4813" i="14"/>
  <c r="K4815" i="14"/>
  <c r="K4817" i="14"/>
  <c r="K4819" i="14"/>
  <c r="K4821" i="14"/>
  <c r="K4822" i="14"/>
  <c r="K4823" i="14"/>
  <c r="K4824" i="14"/>
  <c r="K4825" i="14"/>
  <c r="K4826" i="14"/>
  <c r="K4827" i="14"/>
  <c r="K4828" i="14"/>
  <c r="K4830" i="14"/>
  <c r="K4831" i="14"/>
  <c r="K4832" i="14"/>
  <c r="K4833" i="14"/>
  <c r="K4834" i="14"/>
  <c r="K4835" i="14"/>
  <c r="K4836" i="14"/>
  <c r="K4837" i="14"/>
  <c r="K4838" i="14"/>
  <c r="K4839" i="14"/>
  <c r="K4840" i="14"/>
  <c r="K4841" i="14"/>
  <c r="K4842" i="14"/>
  <c r="K4843" i="14"/>
  <c r="K4844" i="14"/>
  <c r="K4845" i="14"/>
  <c r="K4846" i="14"/>
  <c r="K4847" i="14"/>
  <c r="K4848" i="14"/>
  <c r="K4849" i="14"/>
  <c r="K4850" i="14"/>
  <c r="K4851" i="14"/>
  <c r="K4852" i="14"/>
  <c r="K4853" i="14"/>
  <c r="K4854" i="14"/>
  <c r="K4855" i="14"/>
  <c r="K4856" i="14"/>
  <c r="K4857" i="14"/>
  <c r="K4858" i="14"/>
  <c r="K4859" i="14"/>
  <c r="K4860" i="14"/>
  <c r="K4861" i="14"/>
  <c r="K4862" i="14"/>
  <c r="K4863" i="14"/>
  <c r="K4864" i="14"/>
  <c r="K4865" i="14"/>
  <c r="K4866" i="14"/>
  <c r="K4867" i="14"/>
  <c r="K4868" i="14"/>
  <c r="K4869" i="14"/>
  <c r="K4870" i="14"/>
  <c r="K4871" i="14"/>
  <c r="K4872" i="14"/>
  <c r="K4873" i="14"/>
  <c r="K4874" i="14"/>
  <c r="K4875" i="14"/>
  <c r="K4876" i="14"/>
  <c r="K4877" i="14"/>
  <c r="K4878" i="14"/>
  <c r="K4879" i="14"/>
  <c r="K4880" i="14"/>
  <c r="K4881" i="14"/>
  <c r="K4882" i="14"/>
  <c r="K4883" i="14"/>
  <c r="K4884" i="14"/>
  <c r="K4885" i="14"/>
  <c r="K4886" i="14"/>
  <c r="K4887" i="14"/>
  <c r="K4888" i="14"/>
  <c r="K4889" i="14"/>
  <c r="K4890" i="14"/>
  <c r="K4891" i="14"/>
  <c r="K4892" i="14"/>
  <c r="K4893" i="14"/>
  <c r="K4894" i="14"/>
  <c r="K4895" i="14"/>
  <c r="K4896" i="14"/>
  <c r="K4897" i="14"/>
  <c r="K4898" i="14"/>
  <c r="K4899" i="14"/>
  <c r="K4900" i="14"/>
  <c r="K4901" i="14"/>
  <c r="K4902" i="14"/>
  <c r="K4903" i="14"/>
  <c r="K4904" i="14"/>
  <c r="K4905" i="14"/>
  <c r="K4906" i="14"/>
  <c r="K4907" i="14"/>
  <c r="K4908" i="14"/>
  <c r="K4909" i="14"/>
  <c r="K4910" i="14"/>
  <c r="K4911" i="14"/>
  <c r="K4912" i="14"/>
  <c r="K4913" i="14"/>
  <c r="K4914" i="14"/>
  <c r="K4915" i="14"/>
  <c r="K4916" i="14"/>
  <c r="K4917" i="14"/>
  <c r="K4918" i="14"/>
  <c r="K4919" i="14"/>
  <c r="K4920" i="14"/>
  <c r="K4921" i="14"/>
  <c r="K4922" i="14"/>
  <c r="K4923" i="14"/>
  <c r="K4924" i="14"/>
  <c r="K4925" i="14"/>
  <c r="K4926" i="14"/>
  <c r="K4927" i="14"/>
  <c r="K4928" i="14"/>
  <c r="K4929" i="14"/>
  <c r="K4930" i="14"/>
  <c r="K4931" i="14"/>
  <c r="K4932" i="14"/>
  <c r="K4933" i="14"/>
  <c r="K4934" i="14"/>
  <c r="K4935" i="14"/>
  <c r="K4936" i="14"/>
  <c r="K4937" i="14"/>
  <c r="K4938" i="14"/>
  <c r="K4939" i="14"/>
  <c r="K4940" i="14"/>
  <c r="K4941" i="14"/>
  <c r="K4942" i="14"/>
  <c r="K4943" i="14"/>
  <c r="K4944" i="14"/>
  <c r="K4945" i="14"/>
  <c r="K4946" i="14"/>
  <c r="K4947" i="14"/>
  <c r="K4948" i="14"/>
  <c r="K4949" i="14"/>
  <c r="K4950" i="14"/>
  <c r="K4951" i="14"/>
  <c r="K4952" i="14"/>
  <c r="K4953" i="14"/>
  <c r="K4954" i="14"/>
  <c r="K4955" i="14"/>
  <c r="K4956" i="14"/>
  <c r="K4957" i="14"/>
  <c r="K4958" i="14"/>
  <c r="K4959" i="14"/>
  <c r="K4960" i="14"/>
  <c r="K4961" i="14"/>
  <c r="K4962" i="14"/>
  <c r="K4963" i="14"/>
  <c r="K4964" i="14"/>
  <c r="K4965" i="14"/>
  <c r="K4966" i="14"/>
  <c r="K4967" i="14"/>
  <c r="K4968" i="14"/>
  <c r="K4969" i="14"/>
  <c r="K4970" i="14"/>
  <c r="K4971" i="14"/>
  <c r="K4972" i="14"/>
  <c r="K4973" i="14"/>
  <c r="K4974" i="14"/>
  <c r="K4975" i="14"/>
  <c r="K4976" i="14"/>
  <c r="K4977" i="14"/>
  <c r="K4978" i="14"/>
  <c r="K4979" i="14"/>
  <c r="K4980" i="14"/>
  <c r="K4981" i="14"/>
  <c r="K4982" i="14"/>
  <c r="K4983" i="14"/>
  <c r="K4984" i="14"/>
  <c r="K4985" i="14"/>
  <c r="K4986" i="14"/>
  <c r="K4987" i="14"/>
  <c r="K4988" i="14"/>
  <c r="K4989" i="14"/>
  <c r="K4990" i="14"/>
  <c r="K4991" i="14"/>
  <c r="K4992" i="14"/>
  <c r="K4993" i="14"/>
  <c r="K4994" i="14"/>
  <c r="K4995" i="14"/>
  <c r="K4996" i="14"/>
  <c r="K4997" i="14"/>
  <c r="K4998" i="14"/>
  <c r="K4999" i="14"/>
  <c r="K5000" i="14"/>
  <c r="K5001" i="14"/>
  <c r="K5002" i="14"/>
  <c r="K5003" i="14"/>
  <c r="K5004" i="14"/>
  <c r="K5005" i="14"/>
  <c r="K5006" i="14"/>
  <c r="K5007" i="14"/>
  <c r="K5008" i="14"/>
  <c r="K5009" i="14"/>
  <c r="K5010" i="14"/>
  <c r="K5011" i="14"/>
  <c r="K5012" i="14"/>
  <c r="K5013" i="14"/>
  <c r="K5014" i="14"/>
  <c r="K5015" i="14"/>
  <c r="K5016" i="14"/>
  <c r="K5017" i="14"/>
  <c r="K5018" i="14"/>
  <c r="K5019" i="14"/>
  <c r="K5020" i="14"/>
  <c r="K5021" i="14"/>
  <c r="K5022" i="14"/>
  <c r="K5023" i="14"/>
  <c r="K5024" i="14"/>
  <c r="K5025" i="14"/>
  <c r="K5026" i="14"/>
  <c r="K5027" i="14"/>
  <c r="K5028" i="14"/>
  <c r="K5029" i="14"/>
  <c r="K5030" i="14"/>
  <c r="K5031" i="14"/>
  <c r="K5032" i="14"/>
  <c r="K5033" i="14"/>
  <c r="K5034" i="14"/>
  <c r="K5035" i="14"/>
  <c r="K5036" i="14"/>
  <c r="K5037" i="14"/>
  <c r="K5038" i="14"/>
  <c r="K5039" i="14"/>
  <c r="K5040" i="14"/>
  <c r="K5041" i="14"/>
  <c r="K5042" i="14"/>
  <c r="K5043" i="14"/>
  <c r="K5044" i="14"/>
  <c r="K5045" i="14"/>
  <c r="K5046" i="14"/>
  <c r="K5047" i="14"/>
  <c r="K5048" i="14"/>
  <c r="K5049" i="14"/>
  <c r="K5050" i="14"/>
  <c r="K5051" i="14"/>
  <c r="K5052" i="14"/>
  <c r="K5053" i="14"/>
  <c r="K5054" i="14"/>
  <c r="K5055" i="14"/>
  <c r="K5056" i="14"/>
  <c r="BS186" i="1"/>
  <c r="BS216" i="1"/>
  <c r="BS95" i="1"/>
  <c r="BS131" i="1"/>
  <c r="BS25" i="1"/>
  <c r="BS29" i="1"/>
  <c r="BS33" i="1"/>
  <c r="BS37" i="1"/>
  <c r="BS41" i="1"/>
  <c r="BS45" i="1"/>
  <c r="BS49" i="1"/>
  <c r="BS53" i="1"/>
  <c r="BS57" i="1"/>
  <c r="BS61" i="1"/>
  <c r="BS65" i="1"/>
  <c r="BS69" i="1"/>
  <c r="BS73" i="1"/>
  <c r="BS139" i="1"/>
  <c r="BS147" i="1"/>
  <c r="BS155" i="1"/>
  <c r="BS179" i="1"/>
  <c r="BS278" i="1"/>
  <c r="BS282" i="1"/>
  <c r="BS17" i="1"/>
  <c r="BS21" i="1"/>
  <c r="BS15" i="1"/>
  <c r="BS99" i="1"/>
  <c r="BS127" i="1"/>
  <c r="BS171" i="1"/>
  <c r="BS8" i="1"/>
  <c r="BS20" i="1"/>
  <c r="BS24" i="1"/>
  <c r="BS159" i="1"/>
  <c r="BS163" i="1"/>
  <c r="BS277" i="1"/>
  <c r="BS281" i="1"/>
  <c r="BS285" i="1"/>
  <c r="BS16" i="1"/>
  <c r="BS11" i="1"/>
  <c r="BS145" i="1"/>
  <c r="BS187" i="1"/>
  <c r="BS276" i="1"/>
  <c r="BS280" i="1"/>
  <c r="BS284" i="1"/>
  <c r="BS128" i="1"/>
  <c r="BS201" i="1"/>
  <c r="BS12" i="1"/>
  <c r="BS168" i="1"/>
  <c r="BS279" i="1"/>
  <c r="BS283" i="1"/>
  <c r="BS31" i="1"/>
  <c r="BS55" i="1"/>
  <c r="BS13" i="1"/>
  <c r="BS137" i="1"/>
  <c r="BS150" i="1"/>
  <c r="BS151" i="1"/>
  <c r="BS178" i="1"/>
  <c r="BS184" i="1"/>
  <c r="BS78" i="1"/>
  <c r="BS79" i="1"/>
  <c r="BS94" i="1"/>
  <c r="BS130" i="1"/>
  <c r="BS136" i="1"/>
  <c r="BS153" i="1"/>
  <c r="BS166" i="1"/>
  <c r="BS167" i="1"/>
  <c r="BS200" i="1"/>
  <c r="BS247" i="1"/>
  <c r="BS275" i="1"/>
  <c r="BS28" i="1"/>
  <c r="BS32" i="1"/>
  <c r="BS36" i="1"/>
  <c r="BS40" i="1"/>
  <c r="BS44" i="1"/>
  <c r="BS48" i="1"/>
  <c r="BS52" i="1"/>
  <c r="BS56" i="1"/>
  <c r="BS60" i="1"/>
  <c r="BS64" i="1"/>
  <c r="BS66" i="1"/>
  <c r="BS68" i="1"/>
  <c r="BS72" i="1"/>
  <c r="BS76" i="1"/>
  <c r="BS138" i="1"/>
  <c r="BS144" i="1"/>
  <c r="BS175" i="1"/>
  <c r="BS146" i="1"/>
  <c r="BS152" i="1"/>
  <c r="BS182" i="1"/>
  <c r="BS183" i="1"/>
  <c r="BS231" i="1"/>
  <c r="BS10" i="1"/>
  <c r="BS19" i="1"/>
  <c r="BS35" i="1"/>
  <c r="BS39" i="1"/>
  <c r="BS59" i="1"/>
  <c r="BS63" i="1"/>
  <c r="BS67" i="1"/>
  <c r="BS71" i="1"/>
  <c r="BS75" i="1"/>
  <c r="BS98" i="1"/>
  <c r="BS126" i="1"/>
  <c r="BS154" i="1"/>
  <c r="BS160" i="1"/>
  <c r="BS263" i="1"/>
  <c r="BS27" i="1"/>
  <c r="BS47" i="1"/>
  <c r="BS14" i="1"/>
  <c r="BS96" i="1"/>
  <c r="BS135" i="1"/>
  <c r="BS162" i="1"/>
  <c r="BS23" i="1"/>
  <c r="BS43" i="1"/>
  <c r="BS51" i="1"/>
  <c r="BS9" i="1"/>
  <c r="BS18" i="1"/>
  <c r="BS22" i="1"/>
  <c r="BS26" i="1"/>
  <c r="BS30" i="1"/>
  <c r="BS34" i="1"/>
  <c r="BS38" i="1"/>
  <c r="BS42" i="1"/>
  <c r="BS46" i="1"/>
  <c r="BS50" i="1"/>
  <c r="BS54" i="1"/>
  <c r="BS58" i="1"/>
  <c r="BS62" i="1"/>
  <c r="BS70" i="1"/>
  <c r="BS74" i="1"/>
  <c r="BS129" i="1"/>
  <c r="BS143" i="1"/>
  <c r="BS170" i="1"/>
  <c r="BS176" i="1"/>
  <c r="BS193" i="1"/>
  <c r="BS239" i="1"/>
  <c r="BS271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82" i="1"/>
  <c r="BS86" i="1"/>
  <c r="BS90" i="1"/>
  <c r="BS104" i="1"/>
  <c r="BS108" i="1"/>
  <c r="BS112" i="1"/>
  <c r="BS116" i="1"/>
  <c r="BS120" i="1"/>
  <c r="BS124" i="1"/>
  <c r="BS141" i="1"/>
  <c r="BS158" i="1"/>
  <c r="BS219" i="1"/>
  <c r="BS133" i="1"/>
  <c r="BS149" i="1"/>
  <c r="BS265" i="1"/>
  <c r="BS81" i="1"/>
  <c r="BS85" i="1"/>
  <c r="BS89" i="1"/>
  <c r="BS93" i="1"/>
  <c r="BS103" i="1"/>
  <c r="BS107" i="1"/>
  <c r="BS111" i="1"/>
  <c r="BS115" i="1"/>
  <c r="BS119" i="1"/>
  <c r="BS123" i="1"/>
  <c r="BS157" i="1"/>
  <c r="BS161" i="1"/>
  <c r="BS174" i="1"/>
  <c r="BS165" i="1"/>
  <c r="BS169" i="1"/>
  <c r="BS255" i="1"/>
  <c r="BS84" i="1"/>
  <c r="BS88" i="1"/>
  <c r="BS92" i="1"/>
  <c r="BS102" i="1"/>
  <c r="BS106" i="1"/>
  <c r="BS110" i="1"/>
  <c r="BS114" i="1"/>
  <c r="BS118" i="1"/>
  <c r="BS122" i="1"/>
  <c r="BS173" i="1"/>
  <c r="BS177" i="1"/>
  <c r="BS134" i="1"/>
  <c r="BS181" i="1"/>
  <c r="BS185" i="1"/>
  <c r="BS235" i="1"/>
  <c r="BS83" i="1"/>
  <c r="BS87" i="1"/>
  <c r="BS91" i="1"/>
  <c r="BS101" i="1"/>
  <c r="BS105" i="1"/>
  <c r="BS109" i="1"/>
  <c r="BS113" i="1"/>
  <c r="BS117" i="1"/>
  <c r="BS121" i="1"/>
  <c r="BS125" i="1"/>
  <c r="BS142" i="1"/>
  <c r="BS189" i="1"/>
  <c r="BS202" i="1"/>
  <c r="BS207" i="1"/>
  <c r="BS77" i="1"/>
  <c r="BS97" i="1"/>
  <c r="BS218" i="1"/>
  <c r="BS223" i="1"/>
  <c r="BS249" i="1"/>
  <c r="BS264" i="1"/>
  <c r="BS274" i="1"/>
  <c r="BS195" i="1"/>
  <c r="BS224" i="1"/>
  <c r="BS240" i="1"/>
  <c r="BS194" i="1"/>
  <c r="BS199" i="1"/>
  <c r="BS211" i="1"/>
  <c r="BS217" i="1"/>
  <c r="BS233" i="1"/>
  <c r="BS273" i="1"/>
  <c r="BS227" i="1"/>
  <c r="BS248" i="1"/>
  <c r="BS80" i="1"/>
  <c r="BS100" i="1"/>
  <c r="BS192" i="1"/>
  <c r="BS210" i="1"/>
  <c r="BS215" i="1"/>
  <c r="BS232" i="1"/>
  <c r="BS257" i="1"/>
  <c r="BS272" i="1"/>
  <c r="BS191" i="1"/>
  <c r="BS203" i="1"/>
  <c r="BS209" i="1"/>
  <c r="BS132" i="1"/>
  <c r="BS140" i="1"/>
  <c r="BS148" i="1"/>
  <c r="BS156" i="1"/>
  <c r="BS164" i="1"/>
  <c r="BS172" i="1"/>
  <c r="BS180" i="1"/>
  <c r="BS188" i="1"/>
  <c r="BS208" i="1"/>
  <c r="BS225" i="1"/>
  <c r="BS241" i="1"/>
  <c r="BS256" i="1"/>
  <c r="BS190" i="1"/>
  <c r="BS198" i="1"/>
  <c r="BS206" i="1"/>
  <c r="BS214" i="1"/>
  <c r="BS222" i="1"/>
  <c r="BS230" i="1"/>
  <c r="BS238" i="1"/>
  <c r="BS246" i="1"/>
  <c r="BS254" i="1"/>
  <c r="BS262" i="1"/>
  <c r="BS270" i="1"/>
  <c r="BS197" i="1"/>
  <c r="BS205" i="1"/>
  <c r="BS213" i="1"/>
  <c r="BS221" i="1"/>
  <c r="BS229" i="1"/>
  <c r="BS237" i="1"/>
  <c r="BS245" i="1"/>
  <c r="BS253" i="1"/>
  <c r="BS261" i="1"/>
  <c r="BS269" i="1"/>
  <c r="BS196" i="1"/>
  <c r="BS204" i="1"/>
  <c r="BS212" i="1"/>
  <c r="BS220" i="1"/>
  <c r="BS228" i="1"/>
  <c r="BS236" i="1"/>
  <c r="BS244" i="1"/>
  <c r="BS252" i="1"/>
  <c r="BS260" i="1"/>
  <c r="BS268" i="1"/>
  <c r="BS243" i="1"/>
  <c r="BS251" i="1"/>
  <c r="BS259" i="1"/>
  <c r="BS267" i="1"/>
  <c r="BS226" i="1"/>
  <c r="BS234" i="1"/>
  <c r="BS242" i="1"/>
  <c r="BS250" i="1"/>
  <c r="BS258" i="1"/>
  <c r="BS266" i="1"/>
  <c r="S43" i="10" l="1"/>
  <c r="G83" i="10"/>
  <c r="Q168" i="13"/>
  <c r="R168" i="13" s="1"/>
  <c r="D20" i="10" l="1"/>
  <c r="Q169" i="13"/>
  <c r="R169" i="13" s="1"/>
  <c r="R43" i="10"/>
  <c r="G82" i="10"/>
  <c r="C20" i="10" s="1"/>
  <c r="Q170" i="13" l="1"/>
  <c r="R170" i="13" s="1"/>
  <c r="T43" i="10" l="1"/>
  <c r="G84" i="10"/>
  <c r="E20" i="10" s="1"/>
  <c r="P20" i="10" s="1"/>
  <c r="W210" i="13" l="1"/>
  <c r="N210" i="13"/>
  <c r="I210" i="13"/>
  <c r="O210" i="13"/>
  <c r="J210" i="13"/>
  <c r="M210" i="13"/>
  <c r="H210" i="13"/>
  <c r="L210" i="13"/>
  <c r="G210" i="13"/>
  <c r="K210" i="13"/>
  <c r="V209" i="13" l="1"/>
  <c r="I209" i="13"/>
  <c r="J209" i="13"/>
  <c r="H209" i="13"/>
  <c r="G209" i="13"/>
  <c r="F209" i="13"/>
  <c r="V210" i="13" l="1"/>
  <c r="X210" i="13" s="1"/>
  <c r="F210" i="13"/>
  <c r="P210" i="13" s="1"/>
  <c r="S210" i="13" s="1"/>
  <c r="L209" i="13"/>
  <c r="N209" i="13"/>
  <c r="O209" i="13"/>
  <c r="M209" i="13"/>
  <c r="K209" i="13"/>
  <c r="P209" i="13" l="1"/>
  <c r="R209" i="13" s="1"/>
  <c r="G254" i="13"/>
  <c r="S209" i="13"/>
  <c r="T209" i="13"/>
  <c r="T210" i="13"/>
  <c r="H254" i="13"/>
  <c r="R210" i="13"/>
  <c r="W209" i="13"/>
  <c r="X209" i="13" s="1"/>
  <c r="Y162" i="5" l="1"/>
  <c r="R11" i="11" s="1"/>
  <c r="N218" i="13" l="1"/>
  <c r="O218" i="13"/>
  <c r="W218" i="13"/>
  <c r="V218" i="13"/>
  <c r="I218" i="13"/>
  <c r="J218" i="13"/>
  <c r="H218" i="13"/>
  <c r="G218" i="13"/>
  <c r="F218" i="13"/>
  <c r="X218" i="13" l="1"/>
  <c r="M218" i="13"/>
  <c r="L218" i="13"/>
  <c r="K218" i="13" l="1"/>
  <c r="P218" i="13" s="1"/>
  <c r="D255" i="13" l="1"/>
  <c r="R218" i="13"/>
  <c r="S218" i="13"/>
  <c r="T218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Temple</author>
    <author>Bill Chapman</author>
  </authors>
  <commentList>
    <comment ref="X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Mary Temple:</t>
        </r>
        <r>
          <rPr>
            <sz val="9"/>
            <color indexed="81"/>
            <rFont val="Tahoma"/>
            <family val="2"/>
          </rPr>
          <t xml:space="preserve">
Opened at 5:00 am</t>
        </r>
      </text>
    </comment>
    <comment ref="B20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Rodney Carrington</t>
        </r>
      </text>
    </comment>
    <comment ref="B24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35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
</t>
        </r>
      </text>
    </comment>
    <comment ref="B37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B42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B4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B52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</t>
        </r>
      </text>
    </comment>
    <comment ref="B65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B9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B95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Paw Patrol</t>
        </r>
      </text>
    </comment>
    <comment ref="B96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Paw Patrol</t>
        </r>
      </text>
    </comment>
    <comment ref="B9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Kieth Sweat</t>
        </r>
      </text>
    </comment>
    <comment ref="B113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Ma' Ceo</t>
        </r>
      </text>
    </comment>
    <comment ref="B114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Azules</t>
        </r>
      </text>
    </comment>
    <comment ref="B120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 &amp; Case</t>
        </r>
      </text>
    </comment>
    <comment ref="B131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</t>
        </r>
      </text>
    </comment>
    <comment ref="B142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Russ</t>
        </r>
      </text>
    </comment>
    <comment ref="B151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Elevation Nights</t>
        </r>
      </text>
    </comment>
    <comment ref="B156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X. Fiend
</t>
        </r>
      </text>
    </comment>
    <comment ref="B162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Black Flag</t>
        </r>
      </text>
    </comment>
    <comment ref="B176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Comic Con</t>
        </r>
      </text>
    </comment>
    <comment ref="B224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</t>
        </r>
      </text>
    </comment>
    <comment ref="B255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Labor day
</t>
        </r>
      </text>
    </comment>
    <comment ref="B257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Accident closed SB 183A in Leander</t>
        </r>
      </text>
    </comment>
    <comment ref="B283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Judas Priest</t>
        </r>
      </text>
    </comment>
    <comment ref="B380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SNOW and rain</t>
        </r>
      </text>
    </comment>
    <comment ref="B381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Freezing fog</t>
        </r>
      </text>
    </comment>
    <comment ref="B388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 holiday</t>
        </r>
      </text>
    </comment>
    <comment ref="B412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closing down roads</t>
        </r>
      </text>
    </comment>
    <comment ref="B413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snow closing roads</t>
        </r>
      </text>
    </comment>
    <comment ref="B414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snow closing roads</t>
        </r>
      </text>
    </comment>
    <comment ref="B415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ans snow closing roads</t>
        </r>
      </text>
    </comment>
    <comment ref="A416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</t>
        </r>
      </text>
    </comment>
    <comment ref="B416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 due to ice and snow </t>
        </r>
      </text>
    </comment>
    <comment ref="B417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B418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B4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B420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
</t>
        </r>
      </text>
    </comment>
    <comment ref="B444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UT spring break</t>
        </r>
      </text>
    </comment>
    <comment ref="B462" authorId="1" shapeId="0" xr:uid="{4CF93ED3-12F0-42D5-AD43-F33A3B36573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B464" authorId="1" shapeId="0" xr:uid="{9DBF953D-801A-4FE5-B8A1-626060E26B4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B521" authorId="1" shapeId="0" xr:uid="{5F7EF083-E78B-4DAC-B07D-B5AEE294220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B556" authorId="1" shapeId="0" xr:uid="{15D99CFB-6106-42F5-9B9E-312BD677694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Federal Holiday</t>
        </r>
      </text>
    </comment>
    <comment ref="B619" authorId="1" shapeId="0" xr:uid="{8FE2C9BD-22F1-4A58-8081-BAB0103255F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Labor day</t>
        </r>
      </text>
    </comment>
    <comment ref="B665" authorId="1" shapeId="0" xr:uid="{22DB2D0B-E2E9-49FD-8B4A-479A46EB688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Formula 1 race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Chapman</author>
  </authors>
  <commentList>
    <comment ref="C3663" authorId="0" shapeId="0" xr:uid="{16980AE7-C032-447D-BE1E-0A2FF8FDEFE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Price is Right</t>
        </r>
      </text>
    </comment>
    <comment ref="C3664" authorId="0" shapeId="0" xr:uid="{E0DD64DB-F64E-402B-BC1A-85685717DD7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SXSW 3/10 to 3/19</t>
        </r>
      </text>
    </comment>
    <comment ref="C3667" authorId="0" shapeId="0" xr:uid="{E0B171EE-EA18-481E-B907-7498D7B8C26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Spring Break 3/13 to 3/17</t>
        </r>
      </text>
    </comment>
    <comment ref="C3669" authorId="0" shapeId="0" xr:uid="{40CBDF93-49ED-46C5-B60F-2EC4FEF2C71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Du Soleil Ovo
3/15-19</t>
        </r>
      </text>
    </comment>
    <comment ref="C3693" authorId="0" shapeId="0" xr:uid="{AD656536-F172-4976-B01B-CC5E19F67F8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Strike League</t>
        </r>
      </text>
    </comment>
    <comment ref="C3699" authorId="0" shapeId="0" xr:uid="{01397A5A-3587-49CE-A45F-7BA90149133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Legends Football League Austin Acoustic
Good Friday</t>
        </r>
      </text>
    </comment>
    <comment ref="C3701" authorId="0" shapeId="0" xr:uid="{EA2F1C4E-3CA5-46F1-8E88-575D91C7353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C3706" authorId="0" shapeId="0" xr:uid="{C89189B8-0AD7-4856-99D7-3A4B946DC31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Ustad Rahat Fateh Ali Khan</t>
        </r>
      </text>
    </comment>
    <comment ref="C3708" authorId="0" shapeId="0" xr:uid="{FA2D4562-38BD-4FD7-937E-5AC6B872EDF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Worship Night in America</t>
        </r>
      </text>
    </comment>
    <comment ref="C3710" authorId="0" shapeId="0" xr:uid="{E6909C14-4DC5-4AC0-B7DE-1CD147F8CDF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 Perfect Circle</t>
        </r>
      </text>
    </comment>
    <comment ref="C3725" authorId="0" shapeId="0" xr:uid="{7F6481B2-7073-434F-8D75-096B276F92E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</t>
        </r>
      </text>
    </comment>
    <comment ref="C3744" authorId="0" shapeId="0" xr:uid="{ABB8BBEA-FD79-4219-A432-73924EB8614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C3758" authorId="0" shapeId="0" xr:uid="{5E471C91-BC6D-4D06-8693-B28C6B77C04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Bethel Music Housefires</t>
        </r>
      </text>
    </comment>
    <comment ref="C3770" authorId="0" shapeId="0" xr:uid="{33F3B1C8-2030-4063-A069-649ADF47AEC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Legends Football League Austin Acoustic</t>
        </r>
      </text>
    </comment>
    <comment ref="C3783" authorId="0" shapeId="0" xr:uid="{2FE38741-6BE0-47CC-9EC2-BAEA786E6E7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Harlem Globetrotters</t>
        </r>
      </text>
    </comment>
    <comment ref="C3804" authorId="0" shapeId="0" xr:uid="{EAF4148A-848E-4FF9-B2EB-19ECAC9FC20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Love the 90's</t>
        </r>
      </text>
    </comment>
    <comment ref="C3805" authorId="0" shapeId="0" xr:uid="{6ADAE231-7BB9-48C9-8EDE-653D0153CA7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Meek, Mill and Yo Gotti</t>
        </r>
      </text>
    </comment>
    <comment ref="C3807" authorId="0" shapeId="0" xr:uid="{9535C7B3-46DE-4648-A8C4-91B2A7EB54C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REO Speedwagon, Styx
</t>
        </r>
      </text>
    </comment>
    <comment ref="C3812" authorId="0" shapeId="0" xr:uid="{41DF3437-D8CE-47A9-A5D3-7D31EF8F82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Katt Williams</t>
        </r>
      </text>
    </comment>
    <comment ref="C3814" authorId="0" shapeId="0" xr:uid="{D9052AFB-E72A-448D-BA25-C02AAA4EEAE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Heavy rain</t>
        </r>
      </text>
    </comment>
    <comment ref="B3819" authorId="0" shapeId="0" xr:uid="{9C860602-278B-4D1C-AC2C-2115819F7BC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MoPAC southbound two lanes closed for paving</t>
        </r>
      </text>
    </comment>
    <comment ref="B3820" authorId="0" shapeId="0" xr:uid="{066AA4B0-C818-4765-B911-2B86FA2883B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MoPAC southbound 2 lanes closed for paving</t>
        </r>
      </text>
    </comment>
    <comment ref="C3828" authorId="0" shapeId="0" xr:uid="{5764205B-541E-421B-A6C8-750E4848EAF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Public schools start</t>
        </r>
      </text>
    </comment>
    <comment ref="C3833" authorId="0" shapeId="0" xr:uid="{A8D073D3-F011-4769-9096-B33423727E3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tolls off on 290E and 71E  Huiocane evacuation route
</t>
        </r>
      </text>
    </comment>
    <comment ref="C3851" authorId="0" shapeId="0" xr:uid="{D55BA34F-3B9C-4AAF-9C7E-D6392C4EDE3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Ruff Ryders</t>
        </r>
      </text>
    </comment>
    <comment ref="C3860" authorId="0" shapeId="0" xr:uid="{BB3C1057-E663-4D31-9B7E-386B8BF1CB4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Hall and Oates</t>
        </r>
      </text>
    </comment>
    <comment ref="C3867" authorId="0" shapeId="0" xr:uid="{85314825-A788-48E6-81BA-81E688F252F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Matchbox twenty</t>
        </r>
      </text>
    </comment>
    <comment ref="B3874" authorId="0" shapeId="0" xr:uid="{3A3B7484-A271-458A-8645-9B63C24A32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ACL 1st weekend</t>
        </r>
      </text>
    </comment>
    <comment ref="B3875" authorId="0" shapeId="0" xr:uid="{5D87F77E-9D46-48D1-813A-76AF0405D00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MoPAC Northbound opens at 8:00am</t>
        </r>
      </text>
    </comment>
    <comment ref="C3876" authorId="0" shapeId="0" xr:uid="{B1A72297-0945-43FE-BC67-5639C4AFABD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Newsboys Big Church Day Out</t>
        </r>
      </text>
    </comment>
    <comment ref="C3877" authorId="0" shapeId="0" xr:uid="{DAB18814-8129-47C9-8FF2-28A9766C86B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Columbus Day</t>
        </r>
      </text>
    </comment>
    <comment ref="C3881" authorId="0" shapeId="0" xr:uid="{2495D8A8-5C0F-42B6-B48A-7EE2868A545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 Kids</t>
        </r>
      </text>
    </comment>
    <comment ref="B3888" authorId="0" shapeId="0" xr:uid="{C1E2EECE-D33D-4FF2-A31E-0122B5FFE32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F1 race
</t>
        </r>
      </text>
    </comment>
    <comment ref="C3915" authorId="0" shapeId="0" xr:uid="{8694ABC1-6947-4738-BDE6-1844050B47D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WWE NXT live</t>
        </r>
      </text>
    </comment>
    <comment ref="C3929" authorId="0" shapeId="0" xr:uid="{69E6DBA2-9FF9-4D40-816E-ED17EE71B37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King &amp; Country  Casting Crowns</t>
        </r>
      </text>
    </comment>
    <comment ref="C3975" authorId="0" shapeId="0" xr:uid="{94C61B8C-DCF3-4D10-AA70-B2251306343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 holiday</t>
        </r>
      </text>
    </comment>
    <comment ref="C3976" authorId="0" shapeId="0" xr:uid="{8D7BEB67-CB55-487D-B900-81DF53156CD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roads closed. Schools closed</t>
        </r>
      </text>
    </comment>
    <comment ref="C3981" authorId="0" shapeId="0" xr:uid="{82021DBD-A0EA-46F3-AC6C-E3344A3A048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C3984" authorId="0" shapeId="0" xr:uid="{B4F4A5F3-06A3-4999-9D2D-29C3E4BFBF0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Price is right</t>
        </r>
      </text>
    </comment>
    <comment ref="C4005" authorId="0" shapeId="0" xr:uid="{8BE03756-CD0F-449A-92D8-9BD45BA412D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du Soleil Crystal</t>
        </r>
      </text>
    </comment>
    <comment ref="C4010" authorId="0" shapeId="0" xr:uid="{0EB5F551-A8A8-44F9-9D29-D585B2E66A2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</t>
        </r>
      </text>
    </comment>
    <comment ref="C4016" authorId="0" shapeId="0" xr:uid="{462CEDF1-8311-4ADB-B8F1-600A2FC2A82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MercyMe Tenth Avenue North</t>
        </r>
      </text>
    </comment>
    <comment ref="B4024" authorId="0" shapeId="0" xr:uid="{80B44700-BA60-4B14-AC1B-72ED66B679E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SXSW </t>
        </r>
      </text>
    </comment>
    <comment ref="C4040" authorId="0" shapeId="0" xr:uid="{54AB3CF8-5E0D-4642-96D8-46B51C8A44E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 35 S closed by 1431 because of bomber car capture and explosure</t>
        </r>
      </text>
    </comment>
    <comment ref="C4048" authorId="0" shapeId="0" xr:uid="{7EA0C04E-30F3-401C-A0D9-E5524CB3D6B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C4049" authorId="0" shapeId="0" xr:uid="{AE92BCE5-3853-4676-84B1-817721C317C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C4051" authorId="0" shapeId="0" xr:uid="{B6B95127-BFD5-464C-A0BE-812E9FEA38A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C4058" authorId="0" shapeId="0" xr:uid="{1697F491-4E73-474F-BE89-F8F0C1F1401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NOLA Texas food Music Festival</t>
        </r>
      </text>
    </comment>
    <comment ref="C4065" authorId="0" shapeId="0" xr:uid="{F66B9432-418D-4797-8F58-0BDA6C866A3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Marco Antonio Solis</t>
        </r>
      </text>
    </comment>
    <comment ref="C4069" authorId="0" shapeId="0" xr:uid="{A7A20DBD-6587-45C1-8C01-1A777B262A4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Big Sean Unfriendly Reminder Tour</t>
        </r>
      </text>
    </comment>
    <comment ref="C4075" authorId="0" shapeId="0" xr:uid="{EE28631F-229C-495E-8D78-4DED7FC2DDF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 4/25 to 4/29</t>
        </r>
      </text>
    </comment>
    <comment ref="C4097" authorId="0" shapeId="0" xr:uid="{DBBE6A68-435E-4297-AF8E-CF728583A87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Khalid</t>
        </r>
      </text>
    </comment>
    <comment ref="C4105" authorId="0" shapeId="0" xr:uid="{7AF8B4E0-E37F-4477-9B29-45A2E8CC60C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Round Rock Graduation</t>
        </r>
      </text>
    </comment>
    <comment ref="C4108" authorId="0" shapeId="0" xr:uid="{14A15481-5832-4274-A250-63E964B7EAA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C4119" authorId="0" shapeId="0" xr:uid="{A47D29F0-79EE-4C1B-9738-3ADFA835B6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Leander Graduation</t>
        </r>
      </text>
    </comment>
    <comment ref="C4127" authorId="0" shapeId="0" xr:uid="{62C0B0B5-0F72-4B3D-8819-F0E610EA87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C4140" authorId="0" shapeId="0" xr:uid="{7A687A62-1B26-4920-B854-2A1C099D70C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Shreya Ghoshal</t>
        </r>
      </text>
    </comment>
    <comment ref="C4143" authorId="0" shapeId="0" xr:uid="{6B67AFC5-423E-4258-B69C-D223BAE1089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Dan and Phil</t>
        </r>
      </text>
    </comment>
    <comment ref="C4149" authorId="0" shapeId="0" xr:uid="{712DF416-F697-460B-9FED-B9AFC511E48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Hatsume Miku</t>
        </r>
      </text>
    </comment>
    <comment ref="C4154" authorId="0" shapeId="0" xr:uid="{EEE11A30-2687-494F-AC37-EEED18365B0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Harlem Globetrotters</t>
        </r>
      </text>
    </comment>
    <comment ref="C4159" authorId="0" shapeId="0" xr:uid="{77FDFA26-C880-40F2-8C95-B267685E20E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3 doors down  collective Soul  Soul Asylum</t>
        </r>
      </text>
    </comment>
    <comment ref="C4172" authorId="0" shapeId="0" xr:uid="{979DCB9C-858B-4233-8014-E4D870E1536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Styx</t>
        </r>
      </text>
    </comment>
    <comment ref="C4189" authorId="0" shapeId="0" xr:uid="{B9E2683C-C17B-49DF-9D70-9BE8EC978AC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Cedar Park Rodeo</t>
        </r>
      </text>
    </comment>
    <comment ref="C4194" authorId="0" shapeId="0" xr:uid="{26E7D1E1-AAE2-4763-80D2-66F4710EE1B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Buckcherry, P.O.D, Lit and Alien Ant Farm</t>
        </r>
      </text>
    </comment>
    <comment ref="C4195" authorId="0" shapeId="0" xr:uid="{E9B8D170-CC3F-41EA-8671-CEA6BAA3C00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Lost 80's live</t>
        </r>
      </text>
    </comment>
    <comment ref="C4203" authorId="0" shapeId="0" xr:uid="{77C5B0A7-C401-4218-A7AB-52883FF56D1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Ben Hur Shrine Circus</t>
        </r>
      </text>
    </comment>
    <comment ref="C4224" authorId="0" shapeId="0" xr:uid="{E7AA69AB-DEF5-4E93-A601-9A28B9F3E51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 Live</t>
        </r>
      </text>
    </comment>
    <comment ref="C4225" authorId="0" shapeId="0" xr:uid="{4758AED0-DE9C-42DA-9976-C98856611CE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Intocable</t>
        </r>
      </text>
    </comment>
    <comment ref="C4237" authorId="0" shapeId="0" xr:uid="{F70BEB87-0F08-492A-8636-3ACD4C2A207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REIK</t>
        </r>
      </text>
    </comment>
    <comment ref="C4254" authorId="0" shapeId="0" xr:uid="{AEDF433B-4932-4264-B9E8-F845829258E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Los Temeraros</t>
        </r>
      </text>
    </comment>
    <comment ref="C4258" authorId="0" shapeId="0" xr:uid="{4B3DD438-CFAE-4703-BEA3-196B5A4927D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World of Dance</t>
        </r>
      </text>
    </comment>
    <comment ref="C4266" authorId="0" shapeId="0" xr:uid="{241B3D3C-6D88-4195-A5EA-AB66C6C11AF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Best in Show</t>
        </r>
      </text>
    </comment>
    <comment ref="C4275" authorId="0" shapeId="0" xr:uid="{F820D9ED-7BEE-411E-A302-ECF530CA00B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Ozuna</t>
        </r>
      </text>
    </comment>
    <comment ref="C4286" authorId="0" shapeId="0" xr:uid="{81FE5A8D-61DA-45F5-9D8B-A58A0C486E1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Thanksgiving
</t>
        </r>
      </text>
    </comment>
    <comment ref="C4306" authorId="0" shapeId="0" xr:uid="{ACAE99BD-BA82-4F4C-8D1E-DD1D283D78B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Roadshow xmas tour</t>
        </r>
      </text>
    </comment>
    <comment ref="C4313" authorId="0" shapeId="0" xr:uid="{4012CCB8-3F52-4D56-9DB8-FA2B138FBBD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Sesame Street Live</t>
        </r>
      </text>
    </comment>
    <comment ref="C4340" authorId="0" shapeId="0" xr:uid="{8C38D689-FDA9-40C6-952F-C4AFD56F539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Oak Ridge Boys</t>
        </r>
      </text>
    </comment>
    <comment ref="C4346" authorId="0" shapeId="0" xr:uid="{F5F7679E-3694-4B57-BFED-22D4D31CBD3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C4358" authorId="0" shapeId="0" xr:uid="{5E76723F-117D-4F09-989A-BB482BD752D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C4365" authorId="0" shapeId="0" xr:uid="{08152ABA-CBC5-45EC-BF1C-DAFED4C0EAC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C4374" authorId="0" shapeId="0" xr:uid="{C0E7B183-3C1F-4B50-B9C7-7AB4C3F3593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Harlem Globetrotters</t>
        </r>
      </text>
    </comment>
    <comment ref="C4376" authorId="0" shapeId="0" xr:uid="{38FFEB58-0CB1-40A8-8902-DA12E641C5B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du Soleil</t>
        </r>
      </text>
    </comment>
    <comment ref="C4390" authorId="0" shapeId="0" xr:uid="{7B9351FC-2719-4E57-95A3-30923E67A79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PJ Masks Live</t>
        </r>
      </text>
    </comment>
    <comment ref="C4392" authorId="0" shapeId="0" xr:uid="{69D731C0-9F12-4B52-B509-59F949BE00D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Kane Brown</t>
        </r>
      </text>
    </comment>
    <comment ref="C4395" authorId="0" shapeId="0" xr:uid="{481412D8-34FF-440A-B44F-1EF259D2F38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SxSW
runs through 3/17</t>
        </r>
      </text>
    </comment>
    <comment ref="C4408" authorId="0" shapeId="0" xr:uid="{BEEBE179-3B75-4B88-BEDA-942DABF09A2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Muddfest 2019</t>
        </r>
      </text>
    </comment>
    <comment ref="C4412" authorId="0" shapeId="0" xr:uid="{0ACD829B-D112-4A4E-A11B-23A51931C65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Bad Bunny</t>
        </r>
      </text>
    </comment>
    <comment ref="C4421" authorId="0" shapeId="0" xr:uid="{EEB8D707-27C3-4574-9913-06385A91DA3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Heavy rain 5 to 8 inches
CAP 10K cancelled</t>
        </r>
      </text>
    </comment>
    <comment ref="C4427" authorId="0" shapeId="0" xr:uid="{9E843D24-DB6A-44CA-98BD-F83096C0382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Marco Antonio Solis</t>
        </r>
      </text>
    </comment>
    <comment ref="C4434" authorId="0" shapeId="0" xr:uid="{31DC559D-B1A7-4BE1-B5B8-DFAF46326A5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C4436" authorId="0" shapeId="0" xr:uid="{3CF45811-363D-4BFF-A8FC-F1EE2B54E7B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
</t>
        </r>
      </text>
    </comment>
    <comment ref="C4440" authorId="0" shapeId="0" xr:uid="{26C2A2AF-7985-4C7B-876A-1E78A63CE9C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Hillsong United</t>
        </r>
      </text>
    </comment>
    <comment ref="C4447" authorId="0" shapeId="0" xr:uid="{B44CD6A3-604B-4751-BD0F-D8A13CB1088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C4454" authorId="0" shapeId="0" xr:uid="{5545965A-418A-42DC-AE31-B6DF0361C3C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
Frozen</t>
        </r>
      </text>
    </comment>
    <comment ref="C4462" authorId="0" shapeId="0" xr:uid="{BC40E874-72DB-4F5E-9A7C-B064E0F1504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POP 2000 tour</t>
        </r>
      </text>
    </comment>
    <comment ref="C4463" authorId="0" shapeId="0" xr:uid="{51FFC8AB-6E9E-4315-B35E-96F563A62D2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 A Rule and Ashanti</t>
        </r>
      </text>
    </comment>
    <comment ref="C4472" authorId="0" shapeId="0" xr:uid="{FA4B80D8-7D86-4E47-88DC-0053879969A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C4483" authorId="0" shapeId="0" xr:uid="{4218A6E7-BD5E-474B-A239-FCCADAF326C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</t>
        </r>
      </text>
    </comment>
    <comment ref="C4485" authorId="0" shapeId="0" xr:uid="{264061C5-77DC-44CA-A57E-34DC5DF7E29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Outlaws &amp; Renegades tour</t>
        </r>
      </text>
    </comment>
    <comment ref="C4491" authorId="0" shapeId="0" xr:uid="{AA956020-952D-44D8-9E7E-525AE5AEA0A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C4506" authorId="0" shapeId="0" xr:uid="{718B8408-7842-496F-A1C3-5AE215DC89F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C4535" authorId="0" shapeId="0" xr:uid="{831DCB88-5B70-490D-872E-A473BE3FC6DD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Alice Cooper  Halestrorm</t>
        </r>
      </text>
    </comment>
    <comment ref="C4538" authorId="0" shapeId="0" xr:uid="{311E940F-FDED-45E8-A05C-2EE7281B8F1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Hammer's House Party</t>
        </r>
      </text>
    </comment>
    <comment ref="C4539" authorId="0" shapeId="0" xr:uid="{313E6DA5-8204-4C51-97E2-31A81F375E8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Brett Young</t>
        </r>
      </text>
    </comment>
    <comment ref="C4541" authorId="0" shapeId="0" xr:uid="{9A510AAF-E072-43DE-B6F6-727AE3972E3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C4545" authorId="0" shapeId="0" xr:uid="{CFC9F2C4-483D-4E48-B810-0AEDC12E642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Blueface</t>
        </r>
      </text>
    </comment>
    <comment ref="C4546" authorId="0" shapeId="0" xr:uid="{D6313A91-2625-4389-AF74-156CD4FF768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Clint Black, Tracie Adkins</t>
        </r>
      </text>
    </comment>
    <comment ref="C4547" authorId="0" shapeId="0" xr:uid="{8392283B-A184-44E7-BC9C-591B2B934694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Dude Perfect</t>
        </r>
      </text>
    </comment>
    <comment ref="C4553" authorId="0" shapeId="0" xr:uid="{B1843F70-BA35-42CC-9CF3-AB5F4FB5F5A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Cedar Park Rodeo
</t>
        </r>
      </text>
    </comment>
    <comment ref="C4559" authorId="0" shapeId="0" xr:uid="{DDC5881E-E5EA-4733-9B91-1A911219A3C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George Clinton</t>
        </r>
      </text>
    </comment>
    <comment ref="C4567" authorId="0" shapeId="0" xr:uid="{9D722FE9-F7CD-4C55-891A-D1217F0E3E1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Ben Hur Shrine Circus</t>
        </r>
      </text>
    </comment>
    <comment ref="C4574" authorId="0" shapeId="0" xr:uid="{AF13CA76-202F-4285-95DC-2EB36B2F611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 Keith</t>
        </r>
      </text>
    </comment>
    <comment ref="C4579" authorId="0" shapeId="0" xr:uid="{B81C45F4-27D2-4838-82B0-E40AAB2DB19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290E closed in am due to fatality on road</t>
        </r>
      </text>
    </comment>
    <comment ref="C4586" authorId="0" shapeId="0" xr:uid="{97D62514-2D65-4AA1-889D-8D290C43E65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JoJO SIWA</t>
        </r>
      </text>
    </comment>
    <comment ref="C4596" authorId="0" shapeId="0" xr:uid="{91D113C6-F651-4944-B7E9-39CD0F9D140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Rock Empire</t>
        </r>
      </text>
    </comment>
    <comment ref="C4608" authorId="0" shapeId="0" xr:uid="{C09191E1-9082-40FB-BFA1-932C0C43C6F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Baby Shark</t>
        </r>
      </text>
    </comment>
    <comment ref="C4610" authorId="0" shapeId="0" xr:uid="{4E9A8AB6-781C-49E5-B78C-FCFAE7A67DB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UT football VS OU</t>
        </r>
      </text>
    </comment>
    <comment ref="C4612" authorId="0" shapeId="0" xr:uid="{855A7A5D-9CB4-4627-B57A-441F628135D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Columbus Day
</t>
        </r>
      </text>
    </comment>
    <comment ref="C4622" authorId="0" shapeId="0" xr:uid="{5EE66049-8DD9-4A3E-B381-C1CFA36F192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We will rock you</t>
        </r>
      </text>
    </comment>
    <comment ref="C4623" authorId="0" shapeId="0" xr:uid="{4C563C7D-9945-498D-ADD7-E8DE7E4CE7F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Peppa Pig live</t>
        </r>
      </text>
    </comment>
    <comment ref="C4632" authorId="0" shapeId="0" xr:uid="{BA284F58-4130-4032-BC0F-1CEB43917FF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Clay Walker, Lonestar</t>
        </r>
      </text>
    </comment>
    <comment ref="C4640" authorId="0" shapeId="0" xr:uid="{1B57AAF9-6C02-42EE-8CBA-390D11EAEBA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Veterans Day</t>
        </r>
      </text>
    </comment>
    <comment ref="C4645" authorId="0" shapeId="0" xr:uid="{DA54BCBE-97D9-404B-B7E6-A71B5E748B5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Mercy Me</t>
        </r>
      </text>
    </comment>
    <comment ref="C4656" authorId="0" shapeId="0" xr:uid="{91118085-7365-4C40-9476-65C92D5C928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Lose Tigres Del Norte</t>
        </r>
      </text>
    </comment>
    <comment ref="C4664" authorId="0" shapeId="0" xr:uid="{A004CC9A-D5CE-46E6-B485-E22896B35B4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Lee Greenwood/Gatlin Brothers</t>
        </r>
      </text>
    </comment>
    <comment ref="C4676" authorId="0" shapeId="0" xr:uid="{36E1A11D-8D18-43A3-91BB-2ADC8B3031C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Sesame Street Live
</t>
        </r>
      </text>
    </comment>
    <comment ref="C4688" authorId="0" shapeId="0" xr:uid="{0A4BF4EC-1663-4B76-89B4-239E3C1ABCC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Rudolph the Red Noosed Reindeer</t>
        </r>
      </text>
    </comment>
    <comment ref="C4706" authorId="0" shapeId="0" xr:uid="{DBAC1A26-59D5-4C2B-A0C6-F740F1381A5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Rodney Carrington</t>
        </r>
      </text>
    </comment>
    <comment ref="C4710" authorId="0" shapeId="0" xr:uid="{A2D4B97F-1898-41E2-8028-2856A001882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C4721" authorId="0" shapeId="0" xr:uid="{B0AE7C1F-C772-41A2-8D19-C637E3B86A0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
</t>
        </r>
      </text>
    </comment>
    <comment ref="C4723" authorId="0" shapeId="0" xr:uid="{3AD95814-4683-4C68-B53B-ADBE61F401A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C4728" authorId="0" shapeId="0" xr:uid="{D7D4651A-E7F3-4C98-9599-B7DC1A8A242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C4729" authorId="0" shapeId="0" xr:uid="{427FC064-7F16-42FC-B2DA-3522A6E9224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C4738" authorId="0" shapeId="0" xr:uid="{AB546E09-CFB4-43E7-BED7-E676D6CDFB2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</t>
        </r>
      </text>
    </comment>
    <comment ref="C4782" authorId="0" shapeId="0" xr:uid="{EE8179D2-2C5E-4769-80B7-BC876E65327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Paw Patrol</t>
        </r>
      </text>
    </comment>
    <comment ref="C4785" authorId="0" shapeId="0" xr:uid="{09808CC3-D035-4D54-95DA-1775942CB67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Kieth Sweat</t>
        </r>
      </text>
    </comment>
    <comment ref="C4799" authorId="0" shapeId="0" xr:uid="{61E7C32F-F9A8-47E7-9B8D-077A359E6D7F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Cirque Ma' Ceo</t>
        </r>
      </text>
    </comment>
    <comment ref="C4800" authorId="0" shapeId="0" xr:uid="{CED5725B-7D9C-43EA-882E-5495A1FD1BB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Azules</t>
        </r>
      </text>
    </comment>
    <comment ref="C4806" authorId="0" shapeId="0" xr:uid="{473D4885-3941-4CC2-B9E1-85B4AB59477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 &amp; Case</t>
        </r>
      </text>
    </comment>
    <comment ref="C4817" authorId="0" shapeId="0" xr:uid="{CB186C1D-E199-443F-9266-6A3A7467F0C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Disney on Ice</t>
        </r>
      </text>
    </comment>
    <comment ref="C4828" authorId="0" shapeId="0" xr:uid="{B3432951-B738-46A8-B9C9-242EE0AC18D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Russ</t>
        </r>
      </text>
    </comment>
    <comment ref="C4837" authorId="0" shapeId="0" xr:uid="{41123EA4-F0D0-492D-AE38-C92F1BDC645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Elevation Nights</t>
        </r>
      </text>
    </comment>
    <comment ref="C4842" authorId="0" shapeId="0" xr:uid="{C1F568F5-2090-48F7-A5A9-E697DBC0920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X. Fiend
</t>
        </r>
      </text>
    </comment>
    <comment ref="C4848" authorId="0" shapeId="0" xr:uid="{F4D03124-2969-4735-BE2D-48C5A42956E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Black Flag</t>
        </r>
      </text>
    </comment>
    <comment ref="C4862" authorId="0" shapeId="0" xr:uid="{DC6EDB9B-6755-4895-9597-4FE8C7A80AE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Comic Con</t>
        </r>
      </text>
    </comment>
    <comment ref="C4910" authorId="0" shapeId="0" xr:uid="{5584236E-8EDF-48B4-BFF9-F4D34EAD831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KIDZ BOP</t>
        </r>
      </text>
    </comment>
    <comment ref="C4941" authorId="0" shapeId="0" xr:uid="{FB2C3279-A0E9-4F7A-8D8A-4D4E972CB11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Labor day
</t>
        </r>
      </text>
    </comment>
    <comment ref="C4943" authorId="0" shapeId="0" xr:uid="{2EC87ED6-885E-4145-8646-6C8F1B9B6C7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Accident closed SB 183A in Leander</t>
        </r>
      </text>
    </comment>
    <comment ref="C4969" authorId="0" shapeId="0" xr:uid="{097E66EB-82B0-4D59-B3FB-FD7F355BC94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Judas Priest</t>
        </r>
      </text>
    </comment>
    <comment ref="C5066" authorId="0" shapeId="0" xr:uid="{588484D6-8B70-4E66-89F2-0D41EF3D3B5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SNOW and rain</t>
        </r>
      </text>
    </comment>
    <comment ref="C5067" authorId="0" shapeId="0" xr:uid="{8AB06CA9-9F5D-4450-AE6C-29B763DCA1A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Freezing fog</t>
        </r>
      </text>
    </comment>
    <comment ref="C5074" authorId="0" shapeId="0" xr:uid="{F4125139-D194-4A20-B9D1-D6B83F94BA8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 holiday</t>
        </r>
      </text>
    </comment>
    <comment ref="C5098" authorId="0" shapeId="0" xr:uid="{F808F126-5F53-4FF9-94D2-085915AD3E4C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closing down roads</t>
        </r>
      </text>
    </comment>
    <comment ref="C5099" authorId="0" shapeId="0" xr:uid="{51493DFD-6821-4583-80E8-CDF4D6EA1622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snow closing roads</t>
        </r>
      </text>
    </comment>
    <comment ref="C5100" authorId="0" shapeId="0" xr:uid="{F3B6E17B-E0A4-4CD5-8F4B-E57F34F02E3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and snow closing roads</t>
        </r>
      </text>
    </comment>
    <comment ref="C5101" authorId="0" shapeId="0" xr:uid="{FF3345A9-B722-49A7-89AF-F447FF5E8E7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Ice ans snow closing roads</t>
        </r>
      </text>
    </comment>
    <comment ref="B5102" authorId="0" shapeId="0" xr:uid="{A19D6057-FD22-434F-9C97-D41336263469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</t>
        </r>
      </text>
    </comment>
    <comment ref="C5102" authorId="0" shapeId="0" xr:uid="{68F2EACB-64FC-4410-9A80-249BBEB5B487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 due to ice and snow </t>
        </r>
      </text>
    </comment>
    <comment ref="C5103" authorId="0" shapeId="0" xr:uid="{4E05C3CF-BA9C-42A3-AF82-902F30FB0F0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C5104" authorId="0" shapeId="0" xr:uid="{AD36A41C-9D24-4615-84C3-2063831E6EF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C5105" authorId="0" shapeId="0" xr:uid="{F6481AAD-ACDC-4423-9E85-1F5A3079C27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</t>
        </r>
      </text>
    </comment>
    <comment ref="C5106" authorId="0" shapeId="0" xr:uid="{CAA3BE27-0AB2-42EB-8F8C-73D99470E0E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Roads closed
</t>
        </r>
      </text>
    </comment>
    <comment ref="C5130" authorId="0" shapeId="0" xr:uid="{21D60156-BE80-4F48-B296-32FABB5A06BA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UT spring break</t>
        </r>
      </text>
    </comment>
    <comment ref="C5148" authorId="0" shapeId="0" xr:uid="{CEFCF356-9C0A-493E-A1DC-BC46860EBB9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C5150" authorId="0" shapeId="0" xr:uid="{2FE5744D-3198-4514-8909-CFCD8C82F5E8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C5207" authorId="0" shapeId="0" xr:uid="{EF09FBFD-9213-447F-BA02-9CB8E0ECBE75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C5242" authorId="0" shapeId="0" xr:uid="{04A88A7A-1572-4060-9D95-B8A0DCC2BEA1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Federal Holiday</t>
        </r>
      </text>
    </comment>
    <comment ref="C5305" authorId="0" shapeId="0" xr:uid="{AC5DCA79-C3D4-4BD9-8FE6-3355546AE763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Labor day</t>
        </r>
      </text>
    </comment>
    <comment ref="C5351" authorId="0" shapeId="0" xr:uid="{EB92A80F-FD35-429C-AEAB-EF83526AE1E6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Formula 1 race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Chapman</author>
  </authors>
  <commentList>
    <comment ref="S12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Strike League</t>
        </r>
      </text>
    </comment>
    <comment ref="V12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Easter</t>
        </r>
      </text>
    </comment>
    <comment ref="V12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Worship Night in America</t>
        </r>
      </text>
    </comment>
    <comment ref="S135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Legends Football League Austin Acoustic</t>
        </r>
      </text>
    </comment>
    <comment ref="G16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O165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V165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AR165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Moody Blues</t>
        </r>
      </text>
    </comment>
    <comment ref="C21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K219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S219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AN219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C220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K220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S220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AN220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Banda MS</t>
        </r>
      </text>
    </comment>
    <comment ref="G232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O232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V232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AR232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Casting Crowns</t>
        </r>
      </text>
    </comment>
    <comment ref="AJ237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Outlaws &amp; Renegades tour</t>
        </r>
      </text>
    </comment>
    <comment ref="C238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K238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S238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AG238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AN238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greater austin comic con</t>
        </r>
      </text>
    </comment>
    <comment ref="G240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O240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V240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AJ240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AR240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Jon Bellion
Glory Sound prep tour</t>
        </r>
      </text>
    </comment>
    <comment ref="AC245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AJ245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TobyMac</t>
        </r>
      </text>
    </comment>
    <comment ref="Z246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Dude Perfect</t>
        </r>
      </text>
    </comment>
    <comment ref="AG246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Dude Perfect</t>
        </r>
      </text>
    </comment>
    <comment ref="Z253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Rock Empire</t>
        </r>
      </text>
    </comment>
    <comment ref="AG253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Rock Empire</t>
        </r>
      </text>
    </comment>
    <comment ref="Z260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Mercy Me</t>
        </r>
      </text>
    </comment>
    <comment ref="AG260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Mercy Me</t>
        </r>
      </text>
    </comment>
    <comment ref="G271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O271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V271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AC271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AJ271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AR271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Trolls Live</t>
        </r>
      </text>
    </comment>
    <comment ref="C272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K272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S272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Z272" authorId="0" shapeId="0" xr:uid="{00000000-0006-0000-0800-00003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AG272" authorId="0" shapeId="0" xr:uid="{00000000-0006-0000-0800-00003A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AN272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Charlie Wilson</t>
        </r>
      </text>
    </comment>
    <comment ref="G275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O275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V275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AC275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AJ275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AR275" authorId="0" shapeId="0" xr:uid="{00000000-0006-0000-0800-00004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Marc Anthony</t>
        </r>
      </text>
    </comment>
    <comment ref="G279" authorId="0" shapeId="0" xr:uid="{00000000-0006-0000-0800-00004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O279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V279" authorId="0" shapeId="0" xr:uid="{00000000-0006-0000-0800-000045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AC279" authorId="0" shapeId="0" xr:uid="{00000000-0006-0000-0800-000046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AJ279" authorId="0" shapeId="0" xr:uid="{00000000-0006-0000-0800-000048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  <comment ref="AR279" authorId="0" shapeId="0" xr:uid="{00000000-0006-0000-0800-000049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the Roadside show Bethel music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Chapman</author>
  </authors>
  <commentList>
    <comment ref="E1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71E starts 3/1/17
</t>
        </r>
      </text>
    </comment>
    <comment ref="T3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71E starts 3/1/17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Chapman</author>
  </authors>
  <commentList>
    <comment ref="BD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H9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L9" authorId="0" shapeId="0" xr:uid="{3E3B9624-9F26-4B69-880E-3DC0A59AD26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P9" authorId="0" shapeId="0" xr:uid="{9C8EFE7C-164D-4F2B-80D0-595670454D3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MLK</t>
        </r>
      </text>
    </comment>
    <comment ref="BD14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</t>
        </r>
      </text>
    </comment>
    <comment ref="BH14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snow road closed</t>
        </r>
      </text>
    </comment>
    <comment ref="BL14" authorId="0" shapeId="0" xr:uid="{98E38544-B106-43CD-9D7B-C9CFEF1E94BE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snow road closed</t>
        </r>
      </text>
    </comment>
    <comment ref="BP14" authorId="0" shapeId="0" xr:uid="{4349BF5A-8916-4582-93D3-4B72B1C626BB}">
      <text>
        <r>
          <rPr>
            <b/>
            <sz val="9"/>
            <color indexed="81"/>
            <rFont val="Tahoma"/>
            <family val="2"/>
          </rPr>
          <t>Bill Chapman:</t>
        </r>
        <r>
          <rPr>
            <sz val="9"/>
            <color indexed="81"/>
            <rFont val="Tahoma"/>
            <family val="2"/>
          </rPr>
          <t xml:space="preserve">
Presidents Day
snow road closed</t>
        </r>
      </text>
    </comment>
  </commentList>
</comments>
</file>

<file path=xl/sharedStrings.xml><?xml version="1.0" encoding="utf-8"?>
<sst xmlns="http://schemas.openxmlformats.org/spreadsheetml/2006/main" count="18343" uniqueCount="583">
  <si>
    <t>Football</t>
  </si>
  <si>
    <t>183A</t>
  </si>
  <si>
    <t>290E</t>
  </si>
  <si>
    <t>183S</t>
  </si>
  <si>
    <t>45SW</t>
  </si>
  <si>
    <t xml:space="preserve"> 71E</t>
  </si>
  <si>
    <t xml:space="preserve">Basketball </t>
  </si>
  <si>
    <t>UT Hockey</t>
  </si>
  <si>
    <t>Brushy Creek</t>
  </si>
  <si>
    <t>Crystal Falls</t>
  </si>
  <si>
    <t>Lakeline Plaza</t>
  </si>
  <si>
    <t>Park Street</t>
  </si>
  <si>
    <t>Scottsdale Drive</t>
  </si>
  <si>
    <t>130 Direct Connect</t>
  </si>
  <si>
    <t>Techni</t>
  </si>
  <si>
    <t>Bolm Road Ramps</t>
  </si>
  <si>
    <t>Montoplois ML Plaza</t>
  </si>
  <si>
    <t>Direct Connectors to 71</t>
  </si>
  <si>
    <t>Total</t>
  </si>
  <si>
    <t>Rain</t>
  </si>
  <si>
    <t>Event</t>
  </si>
  <si>
    <t>Northbound</t>
  </si>
  <si>
    <t>Southbound</t>
  </si>
  <si>
    <t>Mainline</t>
  </si>
  <si>
    <t>290 Entry from 183</t>
  </si>
  <si>
    <t>290 Exit to 183</t>
  </si>
  <si>
    <t>290 Springdale Exit</t>
  </si>
  <si>
    <t>290 Springdale Entry</t>
  </si>
  <si>
    <t>290 Giles Exit</t>
  </si>
  <si>
    <t>290 Giles Entry</t>
  </si>
  <si>
    <t>290 Giles Main Line</t>
  </si>
  <si>
    <t>290 Harris Entry</t>
  </si>
  <si>
    <t>290 Harris Exit</t>
  </si>
  <si>
    <t>290 Parmer Main Line</t>
  </si>
  <si>
    <t>South to West</t>
  </si>
  <si>
    <t>51st Exit Ramp</t>
  </si>
  <si>
    <t>51st Entry Ramp</t>
  </si>
  <si>
    <t>969 Exit Ramp NB</t>
  </si>
  <si>
    <t>51st Mainline NB</t>
  </si>
  <si>
    <t>MLK Mainline NB</t>
  </si>
  <si>
    <t>Center Ramp</t>
  </si>
  <si>
    <t>North</t>
  </si>
  <si>
    <t>South</t>
  </si>
  <si>
    <t>973 East Bound</t>
  </si>
  <si>
    <t>973 West Bound</t>
  </si>
  <si>
    <t>East Bound</t>
  </si>
  <si>
    <t>West Bound</t>
  </si>
  <si>
    <t>Total Transactions</t>
  </si>
  <si>
    <t>System</t>
  </si>
  <si>
    <t>Hockey</t>
  </si>
  <si>
    <t>Spurs</t>
  </si>
  <si>
    <t>Transactions</t>
  </si>
  <si>
    <t>% Tag</t>
  </si>
  <si>
    <t>Wednesday</t>
  </si>
  <si>
    <t>Thursday</t>
  </si>
  <si>
    <t>Friday</t>
  </si>
  <si>
    <t>Saturday</t>
  </si>
  <si>
    <t>Sunday</t>
  </si>
  <si>
    <t>Monday</t>
  </si>
  <si>
    <t>Tuesday</t>
  </si>
  <si>
    <t>71E</t>
  </si>
  <si>
    <t>MoPAC</t>
  </si>
  <si>
    <t>51st Mainline SB</t>
  </si>
  <si>
    <t>Smith Rd NB</t>
  </si>
  <si>
    <t>Smith Rd SB</t>
  </si>
  <si>
    <t>Thompson ML NB</t>
  </si>
  <si>
    <t>Thompson ML SB</t>
  </si>
  <si>
    <t>Montopolis Drive Mainlanes</t>
  </si>
  <si>
    <t>SH71 Entry</t>
  </si>
  <si>
    <t>SH71 Exit</t>
  </si>
  <si>
    <t>SH71 Direct Connectors</t>
  </si>
  <si>
    <t xml:space="preserve">71E 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</si>
  <si>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</si>
  <si>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</si>
  <si>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</si>
  <si>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</si>
  <si>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</si>
  <si>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</si>
  <si>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</si>
  <si>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</si>
  <si>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</si>
  <si>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</si>
  <si>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</si>
  <si>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</si>
  <si>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MoPAC ML</t>
  </si>
  <si>
    <t>Total System Transactions</t>
  </si>
  <si>
    <t>February 21</t>
  </si>
  <si>
    <t>March 21</t>
  </si>
  <si>
    <t>April 21</t>
  </si>
  <si>
    <t>Month</t>
  </si>
  <si>
    <t>Jul 07</t>
  </si>
  <si>
    <t>Aug 07</t>
  </si>
  <si>
    <t>Sep 07</t>
  </si>
  <si>
    <t>Oct 07</t>
  </si>
  <si>
    <t>Nov 07</t>
  </si>
  <si>
    <t>Excludes Thanksgiving Thur-Fri</t>
  </si>
  <si>
    <t>Dec 07</t>
  </si>
  <si>
    <t>Excludes Xmas Mon-Tues</t>
  </si>
  <si>
    <t>Jan 08</t>
  </si>
  <si>
    <t>Excludes News Years Day</t>
  </si>
  <si>
    <t>Feb 08</t>
  </si>
  <si>
    <t>Excludes Presidents Day</t>
  </si>
  <si>
    <t>Mar 08</t>
  </si>
  <si>
    <t>Apr 08</t>
  </si>
  <si>
    <t>May 08</t>
  </si>
  <si>
    <t>Excludes Memorial Day</t>
  </si>
  <si>
    <t>June 08</t>
  </si>
  <si>
    <t>Jun 08</t>
  </si>
  <si>
    <t>July 08</t>
  </si>
  <si>
    <t>Excludes July 4</t>
  </si>
  <si>
    <t>Jul 08</t>
  </si>
  <si>
    <t>Aug 08</t>
  </si>
  <si>
    <t>Sep 08</t>
  </si>
  <si>
    <t>Excludes Labor Day</t>
  </si>
  <si>
    <t>Oct 08</t>
  </si>
  <si>
    <t>Nov 08</t>
  </si>
  <si>
    <t>Dec 08</t>
  </si>
  <si>
    <t>Excludes Xmas Wed-Thurs</t>
  </si>
  <si>
    <t>Jan 09</t>
  </si>
  <si>
    <t>Feb 09</t>
  </si>
  <si>
    <t>Mar 09</t>
  </si>
  <si>
    <t>Apr 09</t>
  </si>
  <si>
    <t>May 09</t>
  </si>
  <si>
    <t>June 09</t>
  </si>
  <si>
    <t>July 09</t>
  </si>
  <si>
    <t>Excludes July 3, 4</t>
  </si>
  <si>
    <t>Aug 09</t>
  </si>
  <si>
    <t>Sep 09</t>
  </si>
  <si>
    <t>Oct 09</t>
  </si>
  <si>
    <t>Nov 09</t>
  </si>
  <si>
    <t>Dec 09</t>
  </si>
  <si>
    <t>Excludes Xmas Thurs-Fri</t>
  </si>
  <si>
    <t>Jan 10</t>
  </si>
  <si>
    <t>Feb 10</t>
  </si>
  <si>
    <t>Mar 10</t>
  </si>
  <si>
    <t>Apr 10</t>
  </si>
  <si>
    <t>May 10</t>
  </si>
  <si>
    <t>Jun 10</t>
  </si>
  <si>
    <t>Jul 10</t>
  </si>
  <si>
    <t>Excludes July 4,5</t>
  </si>
  <si>
    <t>Aug 10</t>
  </si>
  <si>
    <t>Sep 10</t>
  </si>
  <si>
    <t>Oct 10</t>
  </si>
  <si>
    <t>Nov 10</t>
  </si>
  <si>
    <t>Dec 10</t>
  </si>
  <si>
    <t>Excludes Xmas Fri-Sat</t>
  </si>
  <si>
    <t>Jan 11</t>
  </si>
  <si>
    <t>Feb 11</t>
  </si>
  <si>
    <t>Mar 11</t>
  </si>
  <si>
    <t>Apr 11</t>
  </si>
  <si>
    <t>May 11</t>
  </si>
  <si>
    <t>Jun 11</t>
  </si>
  <si>
    <t>Jul 11</t>
  </si>
  <si>
    <t>Aug 11</t>
  </si>
  <si>
    <t>Sep 11</t>
  </si>
  <si>
    <t>Oct 11</t>
  </si>
  <si>
    <t>Nov 11</t>
  </si>
  <si>
    <t>Dec 11</t>
  </si>
  <si>
    <t>Excludes Xmas Sun-Mon</t>
  </si>
  <si>
    <t>Jan 12</t>
  </si>
  <si>
    <t xml:space="preserve">Excludes News Years Day+ Monday 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</si>
  <si>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</si>
  <si>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</si>
  <si>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</si>
  <si>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</si>
  <si>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</si>
  <si>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</si>
  <si>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</si>
  <si>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</si>
  <si>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</si>
  <si>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</si>
  <si>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</si>
  <si>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</si>
  <si>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</si>
  <si>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</si>
  <si>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</si>
  <si>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</si>
  <si>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June 13</t>
  </si>
  <si>
    <t>July 13</t>
  </si>
  <si>
    <t>Aug 13</t>
  </si>
  <si>
    <t>Sep 13</t>
  </si>
  <si>
    <t>Oct 13</t>
  </si>
  <si>
    <t>Nov 13</t>
  </si>
  <si>
    <t>Dec 13</t>
  </si>
  <si>
    <t>Excludes Christmas  Wed-Thurs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</si>
  <si>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</si>
  <si>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</si>
  <si>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</si>
  <si>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</si>
  <si>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</si>
  <si>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</si>
  <si>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</si>
  <si>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</si>
  <si>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</si>
  <si>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</si>
  <si>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</si>
  <si>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</si>
  <si>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</si>
  <si>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Feb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</si>
  <si>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</si>
  <si>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</si>
  <si>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</si>
  <si>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</si>
  <si>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</si>
  <si>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</si>
  <si>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</si>
  <si>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</si>
  <si>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</si>
  <si>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</si>
  <si>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</si>
  <si>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</si>
  <si>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</si>
  <si>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</si>
  <si>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</si>
  <si>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</si>
  <si>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</si>
  <si>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</si>
  <si>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</si>
  <si>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</si>
  <si>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</si>
  <si>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</si>
  <si>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</si>
  <si>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</si>
  <si>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</si>
  <si>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</si>
  <si>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</si>
  <si>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</si>
  <si>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</si>
  <si>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 xml:space="preserve">Excludes July 3 and July 4 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</si>
  <si>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</si>
  <si>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</si>
  <si>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</si>
  <si>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</si>
  <si>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</si>
  <si>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</si>
  <si>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</si>
  <si>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</si>
  <si>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</si>
  <si>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</si>
  <si>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</si>
  <si>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</si>
  <si>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</si>
  <si>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</si>
  <si>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</si>
  <si>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</si>
  <si>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</si>
  <si>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</si>
  <si>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</si>
  <si>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</si>
  <si>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</si>
  <si>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</si>
  <si>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</si>
  <si>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</si>
  <si>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</si>
  <si>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</si>
  <si>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</si>
  <si>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</si>
  <si>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</si>
  <si>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</si>
  <si>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</si>
  <si>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</si>
  <si>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Apr 20</t>
  </si>
  <si>
    <t>May 20</t>
  </si>
  <si>
    <t>Jun 20</t>
  </si>
  <si>
    <t>Jul 20</t>
  </si>
  <si>
    <t>Excludes July 3</t>
  </si>
  <si>
    <t>Aug 20</t>
  </si>
  <si>
    <t>Sep 20</t>
  </si>
  <si>
    <t>Excludes Labor day</t>
  </si>
  <si>
    <t>Oct 20</t>
  </si>
  <si>
    <t>Nov 20</t>
  </si>
  <si>
    <t>Dec 20</t>
  </si>
  <si>
    <t>Average Monthly Weekday Transactions</t>
  </si>
  <si>
    <t>2019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</si>
  <si>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</si>
  <si>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</si>
  <si>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</si>
  <si>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</si>
  <si>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</si>
  <si>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</si>
  <si>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</si>
  <si>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</si>
  <si>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</si>
  <si>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</si>
  <si>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</si>
  <si>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</si>
  <si>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Column1</t>
  </si>
  <si>
    <t>2015</t>
  </si>
  <si>
    <t>2016</t>
  </si>
  <si>
    <t>2017</t>
  </si>
  <si>
    <t>2018</t>
  </si>
  <si>
    <t>2020</t>
  </si>
  <si>
    <t xml:space="preserve"> Jan 21</t>
  </si>
  <si>
    <t>May 21</t>
  </si>
  <si>
    <t>June 21</t>
  </si>
  <si>
    <t>July 21</t>
  </si>
  <si>
    <t>August 21</t>
  </si>
  <si>
    <t>September 21</t>
  </si>
  <si>
    <t>October 21</t>
  </si>
  <si>
    <t>November 21</t>
  </si>
  <si>
    <t>December 21</t>
  </si>
  <si>
    <t>leap year</t>
  </si>
  <si>
    <t>Total System Transactions for 183A and 290E and 71E starting 3/1/17 and 183S starting 8/1/19 and 45SW as of Jan 1, 2020</t>
  </si>
  <si>
    <t>System Transactions</t>
  </si>
  <si>
    <t>Monthly</t>
  </si>
  <si>
    <t>Loop 1 North</t>
  </si>
  <si>
    <t xml:space="preserve"> </t>
  </si>
  <si>
    <t>Jan  19</t>
  </si>
  <si>
    <t>Dec19</t>
  </si>
  <si>
    <t>Jan  20</t>
  </si>
  <si>
    <t>New Years</t>
  </si>
  <si>
    <t>MLK</t>
  </si>
  <si>
    <t>Presidents Day</t>
  </si>
  <si>
    <t>Spring Break</t>
  </si>
  <si>
    <t>3/17-3/21</t>
  </si>
  <si>
    <t>3/16-3/20</t>
  </si>
  <si>
    <t>3/15-3/19</t>
  </si>
  <si>
    <t>3/14-3/18</t>
  </si>
  <si>
    <t>3/12--3/16</t>
  </si>
  <si>
    <t>3/11--3/15</t>
  </si>
  <si>
    <t>3/10--3/14</t>
  </si>
  <si>
    <t>3/16--3/20</t>
  </si>
  <si>
    <t>3/14--3/18</t>
  </si>
  <si>
    <t>3/13-3/17</t>
  </si>
  <si>
    <t>3/18--3/22</t>
  </si>
  <si>
    <t>Good Friday</t>
  </si>
  <si>
    <t>Easter</t>
  </si>
  <si>
    <t>Memorial Day</t>
  </si>
  <si>
    <t>July 4th</t>
  </si>
  <si>
    <t>Friday(July 3)</t>
  </si>
  <si>
    <t>Sunday(July4)</t>
  </si>
  <si>
    <t>Saturday (July 4)</t>
  </si>
  <si>
    <t>Monday (July 5)</t>
  </si>
  <si>
    <t>Labor Day</t>
  </si>
  <si>
    <t>Thanksgiving</t>
  </si>
  <si>
    <t>Christmas</t>
  </si>
  <si>
    <t xml:space="preserve">Percentage over </t>
  </si>
  <si>
    <t>Toll Tag Revenue</t>
  </si>
  <si>
    <t>Video Tolling</t>
  </si>
  <si>
    <t>Avg</t>
  </si>
  <si>
    <t>Avg Daily</t>
  </si>
  <si>
    <t>same month</t>
  </si>
  <si>
    <t>Tag</t>
  </si>
  <si>
    <t>Video</t>
  </si>
  <si>
    <t xml:space="preserve">Cash </t>
  </si>
  <si>
    <t>Toll Tags/Video</t>
  </si>
  <si>
    <t xml:space="preserve">183A </t>
  </si>
  <si>
    <t>Manor</t>
  </si>
  <si>
    <t>Total Revenue</t>
  </si>
  <si>
    <t>Transaction</t>
  </si>
  <si>
    <t>Revenue</t>
  </si>
  <si>
    <t>previous year</t>
  </si>
  <si>
    <t>January 2016</t>
  </si>
  <si>
    <t>November 2016</t>
  </si>
  <si>
    <t>No.</t>
  </si>
  <si>
    <t>Name</t>
  </si>
  <si>
    <t>Actual</t>
  </si>
  <si>
    <t>Toll Revenue-TxTag-183A</t>
  </si>
  <si>
    <t>Toll Revenue-HCTRA-183A</t>
  </si>
  <si>
    <t>Toll Revenue-NTTA-183A</t>
  </si>
  <si>
    <t>Toll Revenue-TxTag-Manor</t>
  </si>
  <si>
    <t>July 2017</t>
  </si>
  <si>
    <t>February 2018</t>
  </si>
  <si>
    <t>September 2018</t>
  </si>
  <si>
    <t>January 2019</t>
  </si>
  <si>
    <t>July 19</t>
  </si>
  <si>
    <t>Toll Revenue-HCTRA Manor</t>
  </si>
  <si>
    <t>Toll Revenue-NTTA-Manor</t>
  </si>
  <si>
    <t>Toll Revenue Kansas 183A</t>
  </si>
  <si>
    <t>Video Tolls 183A</t>
  </si>
  <si>
    <t>Toll Revenue Oklahoma 183A</t>
  </si>
  <si>
    <t>Video Tolls Manor Expressway</t>
  </si>
  <si>
    <t>Fee Revenue 183A</t>
  </si>
  <si>
    <t>Fee revenue 183A</t>
  </si>
  <si>
    <t>Fee revenue Manor Expressway</t>
  </si>
  <si>
    <t>Fee Revenue Manor Expressway</t>
  </si>
  <si>
    <t>Total Operating Revenue</t>
  </si>
  <si>
    <t>February 2016</t>
  </si>
  <si>
    <t>Toll Revenue-TxTag-MoPac ML</t>
  </si>
  <si>
    <t>Toll Revenue-HCTRA MoPac ML</t>
  </si>
  <si>
    <t>Toll Revenue-Kansas Manor</t>
  </si>
  <si>
    <t>Toll Revenue-NTTA-Mopac ML</t>
  </si>
  <si>
    <t>Toll Revenue Oklahoma Manor</t>
  </si>
  <si>
    <t>December 2016</t>
  </si>
  <si>
    <t>Toll Revenue-TxTag-71E</t>
  </si>
  <si>
    <t>Toll Revenue-Kansas  71E</t>
  </si>
  <si>
    <t>Toll Revenue-NTTA-71E</t>
  </si>
  <si>
    <t>Toll Revenue-HCTRA 71E</t>
  </si>
  <si>
    <t>Video Tolls 71E</t>
  </si>
  <si>
    <t>Toll Revenue Oklahoma 71E</t>
  </si>
  <si>
    <t>Fee Revenue 71E</t>
  </si>
  <si>
    <t xml:space="preserve">January </t>
  </si>
  <si>
    <t>March 2016</t>
  </si>
  <si>
    <t>Toll Revenue-Kansas MoPAC ML</t>
  </si>
  <si>
    <t>Video Tolls MoPac ML</t>
  </si>
  <si>
    <t>Fee Revenue MoPac ML</t>
  </si>
  <si>
    <t>Toll Revenue Oklahoma MoPac ML</t>
  </si>
  <si>
    <t>August 2017</t>
  </si>
  <si>
    <t>March 2018</t>
  </si>
  <si>
    <t>April 2016</t>
  </si>
  <si>
    <t>October 2018</t>
  </si>
  <si>
    <t>Toll Revenue TxTAG 45SW</t>
  </si>
  <si>
    <t>January 2017</t>
  </si>
  <si>
    <t>Toll Revenue Kansas 45SW</t>
  </si>
  <si>
    <t>Toll Revenue Oklahoma 45SW</t>
  </si>
  <si>
    <t>February 2019</t>
  </si>
  <si>
    <t>Toll Revenue HCTRA 45SW</t>
  </si>
  <si>
    <t>Toll Revenue NTTA 45SW</t>
  </si>
  <si>
    <t>Video Tolls 45SW</t>
  </si>
  <si>
    <t>Fee Revenue 45SW</t>
  </si>
  <si>
    <t>August 2019</t>
  </si>
  <si>
    <t>May 2016</t>
  </si>
  <si>
    <t>February 2017</t>
  </si>
  <si>
    <t>Budget</t>
  </si>
  <si>
    <t>June 2016</t>
  </si>
  <si>
    <t>September 2017</t>
  </si>
  <si>
    <t>April 2018</t>
  </si>
  <si>
    <t>Video Tolls 183S</t>
  </si>
  <si>
    <t>Fee Revenue 183S</t>
  </si>
  <si>
    <t>July 2016</t>
  </si>
  <si>
    <t>March  2019</t>
  </si>
  <si>
    <t>March 2017</t>
  </si>
  <si>
    <t>Total system revenue</t>
  </si>
  <si>
    <t>August 2016</t>
  </si>
  <si>
    <t>January 2020</t>
  </si>
  <si>
    <t>February 2020</t>
  </si>
  <si>
    <t>July 2020</t>
  </si>
  <si>
    <t>October 2017</t>
  </si>
  <si>
    <t>September 2019</t>
  </si>
  <si>
    <t>September 2016</t>
  </si>
  <si>
    <t>May 2018</t>
  </si>
  <si>
    <t>April 2017</t>
  </si>
  <si>
    <t>Jan</t>
  </si>
  <si>
    <t>Feb</t>
  </si>
  <si>
    <t>Mar</t>
  </si>
  <si>
    <t>Apr</t>
  </si>
  <si>
    <t>October 2016</t>
  </si>
  <si>
    <t>Jun</t>
  </si>
  <si>
    <t>Jul</t>
  </si>
  <si>
    <t>April  2019</t>
  </si>
  <si>
    <t>Aug</t>
  </si>
  <si>
    <t>May 2020</t>
  </si>
  <si>
    <t>September 2020</t>
  </si>
  <si>
    <t>Sep</t>
  </si>
  <si>
    <t>Oct</t>
  </si>
  <si>
    <t>Nov</t>
  </si>
  <si>
    <t>Dec</t>
  </si>
  <si>
    <t>Toll Revenue TxTAG 183S</t>
  </si>
  <si>
    <t>Toll Revenue Kansas 183S</t>
  </si>
  <si>
    <t>Octoberr 2020</t>
  </si>
  <si>
    <t>Toll Revenue Oklahoma 183S</t>
  </si>
  <si>
    <t>Toll Revenue  HCTRA 183S</t>
  </si>
  <si>
    <t>Toll Revenue NTTA 183S</t>
  </si>
  <si>
    <t>November 2017</t>
  </si>
  <si>
    <t>May 2017</t>
  </si>
  <si>
    <t>June 2018</t>
  </si>
  <si>
    <t>JUL</t>
  </si>
  <si>
    <t>March 2020</t>
  </si>
  <si>
    <t>April 2020</t>
  </si>
  <si>
    <t>August 2020</t>
  </si>
  <si>
    <t>Per GL</t>
  </si>
  <si>
    <t>May  2019</t>
  </si>
  <si>
    <t>June 2017</t>
  </si>
  <si>
    <t>December 2017</t>
  </si>
  <si>
    <t>183A FY 14</t>
  </si>
  <si>
    <t>290E FY 14</t>
  </si>
  <si>
    <t>July 2018</t>
  </si>
  <si>
    <t>June 2020</t>
  </si>
  <si>
    <t>183A FY 15</t>
  </si>
  <si>
    <t>290E FY 15</t>
  </si>
  <si>
    <t>January 2018</t>
  </si>
  <si>
    <t>June 2019</t>
  </si>
  <si>
    <t>August 2018</t>
  </si>
  <si>
    <t>March 10</t>
  </si>
  <si>
    <t>January 11</t>
  </si>
  <si>
    <t>Total Toll Revenue - Toll Tags</t>
  </si>
  <si>
    <t>Video Tolls</t>
  </si>
  <si>
    <t>Fee revenue</t>
  </si>
  <si>
    <t>Operating Revenue</t>
  </si>
  <si>
    <t>April 10</t>
  </si>
  <si>
    <t>February 11</t>
  </si>
  <si>
    <t>Toll Revenue -Toll Tags</t>
  </si>
  <si>
    <t>March 11</t>
  </si>
  <si>
    <t>Operating rev</t>
  </si>
  <si>
    <t>June 10</t>
  </si>
  <si>
    <t>June 11</t>
  </si>
  <si>
    <t>July 10</t>
  </si>
  <si>
    <t>July 11</t>
  </si>
  <si>
    <t>August 10</t>
  </si>
  <si>
    <t>August 11</t>
  </si>
  <si>
    <t>September 10</t>
  </si>
  <si>
    <t>SEptember 11</t>
  </si>
  <si>
    <t>October 10</t>
  </si>
  <si>
    <t>October 11</t>
  </si>
  <si>
    <t>November 10</t>
  </si>
  <si>
    <t>November 11</t>
  </si>
  <si>
    <t>December 2010</t>
  </si>
  <si>
    <t>December 11</t>
  </si>
  <si>
    <t>January 2012</t>
  </si>
  <si>
    <t>February 2012</t>
  </si>
  <si>
    <t>March 2012</t>
  </si>
  <si>
    <t xml:space="preserve">Aug </t>
  </si>
  <si>
    <t xml:space="preserve">Sep </t>
  </si>
  <si>
    <t xml:space="preserve">Oct </t>
  </si>
  <si>
    <t xml:space="preserve">Nov </t>
  </si>
  <si>
    <t xml:space="preserve">Dec </t>
  </si>
  <si>
    <t>Jan 21</t>
  </si>
  <si>
    <t>Feb 21</t>
  </si>
  <si>
    <t>Mar 21</t>
  </si>
  <si>
    <t>Apr 21</t>
  </si>
  <si>
    <t>Jun 21</t>
  </si>
  <si>
    <t>Jul 21</t>
  </si>
  <si>
    <t>Aug 21</t>
  </si>
  <si>
    <t>Sep 21</t>
  </si>
  <si>
    <t>Oct 21</t>
  </si>
  <si>
    <t>Nov 21</t>
  </si>
  <si>
    <t>Dec 21</t>
  </si>
  <si>
    <t>December 2020</t>
  </si>
  <si>
    <t xml:space="preserve">January 2021 </t>
  </si>
  <si>
    <t xml:space="preserve">March 2021 </t>
  </si>
  <si>
    <t xml:space="preserve">April  2021 </t>
  </si>
  <si>
    <t xml:space="preserve">May  2021 </t>
  </si>
  <si>
    <t>Excludes July 5</t>
  </si>
  <si>
    <t>2021 forecast</t>
  </si>
  <si>
    <t>2022 Forecast</t>
  </si>
  <si>
    <t>2021 T&amp;R Forecast</t>
  </si>
  <si>
    <t>2022 T&amp;R Forecast</t>
  </si>
  <si>
    <t>Total 183S</t>
  </si>
  <si>
    <t>71E transactions</t>
  </si>
  <si>
    <t>Total 71E</t>
  </si>
  <si>
    <t>Total 290</t>
  </si>
  <si>
    <t>183S Transactions</t>
  </si>
  <si>
    <t>Tennis</t>
  </si>
  <si>
    <t>Toros</t>
  </si>
  <si>
    <t>January 2022</t>
  </si>
  <si>
    <t xml:space="preserve"> Jan 22</t>
  </si>
  <si>
    <t>Jan 22</t>
  </si>
  <si>
    <t>February 2022</t>
  </si>
  <si>
    <t xml:space="preserve"> Feb 22</t>
  </si>
  <si>
    <t>Feb 22</t>
  </si>
  <si>
    <t>March 2022</t>
  </si>
  <si>
    <t xml:space="preserve"> Mar 22</t>
  </si>
  <si>
    <t>Mar 22</t>
  </si>
  <si>
    <t>Apr 22</t>
  </si>
  <si>
    <t>April 2022</t>
  </si>
  <si>
    <t xml:space="preserve"> Apr 22</t>
  </si>
  <si>
    <t>May 22</t>
  </si>
  <si>
    <t>May 2022</t>
  </si>
  <si>
    <t xml:space="preserve"> May 22</t>
  </si>
  <si>
    <t>June 2022</t>
  </si>
  <si>
    <t xml:space="preserve"> June 22</t>
  </si>
  <si>
    <t>June 22</t>
  </si>
  <si>
    <t>Juneteenth</t>
  </si>
  <si>
    <t xml:space="preserve"> July 22</t>
  </si>
  <si>
    <t>July 2022</t>
  </si>
  <si>
    <t>July 22</t>
  </si>
  <si>
    <t>August 2022</t>
  </si>
  <si>
    <t xml:space="preserve"> August 22</t>
  </si>
  <si>
    <t>Aug 22</t>
  </si>
  <si>
    <t>September 2022</t>
  </si>
  <si>
    <t xml:space="preserve"> September 22</t>
  </si>
  <si>
    <t>Sept 22</t>
  </si>
  <si>
    <t>October 2022</t>
  </si>
  <si>
    <t>October 22</t>
  </si>
  <si>
    <t>Oct 22</t>
  </si>
  <si>
    <t>November 2022</t>
  </si>
  <si>
    <t>November 22</t>
  </si>
  <si>
    <t>Nov 22</t>
  </si>
  <si>
    <t>December 2022</t>
  </si>
  <si>
    <t>December 22</t>
  </si>
  <si>
    <t>Dec 22</t>
  </si>
  <si>
    <t>January 2023</t>
  </si>
  <si>
    <t xml:space="preserve"> January 23</t>
  </si>
  <si>
    <t>Jan 23</t>
  </si>
  <si>
    <t>February 2023</t>
  </si>
  <si>
    <t xml:space="preserve"> February 23</t>
  </si>
  <si>
    <t>Feb 23</t>
  </si>
  <si>
    <t>March 2023</t>
  </si>
  <si>
    <t xml:space="preserve"> March 23</t>
  </si>
  <si>
    <t>Mar 23</t>
  </si>
  <si>
    <t>April 2023</t>
  </si>
  <si>
    <t>April 23</t>
  </si>
  <si>
    <t>Apr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</si>
</sst>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_);_(* \(#,##0\);_(* &quot; - &quot;??_);_(@_)"/>
    <numFmt numFmtId="166" formatCode="_(* #,##0.0000_);_(* \(#,##0.0000\);_(* &quot;-&quot;??_);_(@_)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339966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b/>
      <sz val="10"/>
      <color indexed="61"/>
      <name val="Arial"/>
      <family val="2"/>
    </font>
    <font>
      <b/>
      <sz val="11"/>
      <color rgb="FF693EF2"/>
      <name val="Calibri"/>
      <family val="2"/>
      <scheme val="minor"/>
    </font>
    <font>
      <b/>
      <sz val="11"/>
      <color rgb="FFFF00F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color rgb="FFFF66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D77F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b/>
      <sz val="11"/>
      <color rgb="FF82AE8C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color indexed="10"/>
      <name val="Arial"/>
      <family val="2"/>
    </font>
    <font>
      <b/>
      <sz val="10"/>
      <color rgb="FFFF0000"/>
      <name val="Arial"/>
      <family val="2"/>
    </font>
    <font>
      <b/>
      <sz val="10"/>
      <color rgb="FF008000"/>
      <name val="Arial"/>
      <family val="2"/>
    </font>
    <font>
      <sz val="11"/>
      <color rgb="FF0000FF"/>
      <name val="Calibri"/>
      <family val="2"/>
      <scheme val="minor"/>
    </font>
    <font>
      <b/>
      <sz val="10"/>
      <color indexed="60"/>
      <name val="Arial"/>
      <family val="2"/>
    </font>
    <font>
      <b/>
      <sz val="10"/>
      <color rgb="FFFF00FF"/>
      <name val="Arial"/>
      <family val="2"/>
    </font>
    <font>
      <b/>
      <sz val="10"/>
      <color theme="9" tint="-0.499984740745262"/>
      <name val="Arial"/>
      <family val="2"/>
    </font>
    <font>
      <b/>
      <sz val="11"/>
      <color rgb="FF990000"/>
      <name val="Calibri"/>
      <family val="2"/>
      <scheme val="minor"/>
    </font>
    <font>
      <b/>
      <sz val="11"/>
      <color rgb="FFFC0CF1"/>
      <name val="Calibri"/>
      <family val="2"/>
      <scheme val="minor"/>
    </font>
    <font>
      <b/>
      <sz val="11"/>
      <color rgb="FFE97BCC"/>
      <name val="Calibri"/>
      <family val="2"/>
      <scheme val="minor"/>
    </font>
    <font>
      <b/>
      <sz val="11"/>
      <color rgb="FFFC24FC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FFFF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0EFF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C0CF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93">
    <xf numFmtId="0" fontId="0" fillId="0" borderId="0" xfId="0"/>
    <xf numFmtId="0" fontId="3" fillId="0" borderId="0" xfId="0" applyFont="1"/>
    <xf numFmtId="0" fontId="0" fillId="2" borderId="0" xfId="0" applyFill="1"/>
    <xf numFmtId="0" fontId="2" fillId="2" borderId="0" xfId="0" applyFont="1" applyFill="1" applyAlignment="1">
      <alignment horizontal="center"/>
    </xf>
    <xf numFmtId="0" fontId="6" fillId="2" borderId="0" xfId="0" applyFont="1" applyFill="1"/>
    <xf numFmtId="0" fontId="8" fillId="0" borderId="0" xfId="0" applyFont="1" applyAlignment="1">
      <alignment horizontal="center"/>
    </xf>
    <xf numFmtId="0" fontId="9" fillId="0" borderId="0" xfId="0" applyFont="1"/>
    <xf numFmtId="0" fontId="4" fillId="0" borderId="0" xfId="0" applyFont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3" fontId="0" fillId="0" borderId="0" xfId="0" applyNumberFormat="1"/>
    <xf numFmtId="0" fontId="5" fillId="0" borderId="0" xfId="0" applyFont="1"/>
    <xf numFmtId="0" fontId="2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4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Fill="1" applyBorder="1"/>
    <xf numFmtId="14" fontId="0" fillId="0" borderId="0" xfId="0" applyNumberFormat="1"/>
    <xf numFmtId="164" fontId="0" fillId="0" borderId="0" xfId="1" applyNumberFormat="1" applyFont="1"/>
    <xf numFmtId="10" fontId="0" fillId="0" borderId="0" xfId="2" applyNumberFormat="1" applyFont="1"/>
    <xf numFmtId="14" fontId="15" fillId="0" borderId="0" xfId="0" applyNumberFormat="1" applyFont="1"/>
    <xf numFmtId="14" fontId="16" fillId="0" borderId="0" xfId="0" applyNumberFormat="1" applyFont="1"/>
    <xf numFmtId="164" fontId="0" fillId="0" borderId="0" xfId="0" applyNumberFormat="1"/>
    <xf numFmtId="14" fontId="17" fillId="0" borderId="0" xfId="0" applyNumberFormat="1" applyFont="1"/>
    <xf numFmtId="10" fontId="0" fillId="2" borderId="0" xfId="0" applyNumberFormat="1" applyFill="1"/>
    <xf numFmtId="3" fontId="0" fillId="2" borderId="0" xfId="0" applyNumberFormat="1" applyFill="1"/>
    <xf numFmtId="14" fontId="18" fillId="0" borderId="0" xfId="0" applyNumberFormat="1" applyFont="1"/>
    <xf numFmtId="0" fontId="18" fillId="0" borderId="0" xfId="0" applyFont="1"/>
    <xf numFmtId="14" fontId="2" fillId="0" borderId="0" xfId="0" applyNumberFormat="1" applyFont="1"/>
    <xf numFmtId="10" fontId="0" fillId="0" borderId="0" xfId="0" applyNumberFormat="1"/>
    <xf numFmtId="164" fontId="0" fillId="0" borderId="0" xfId="1" applyNumberFormat="1" applyFont="1" applyFill="1"/>
    <xf numFmtId="14" fontId="24" fillId="0" borderId="0" xfId="0" applyNumberFormat="1" applyFont="1"/>
    <xf numFmtId="14" fontId="25" fillId="0" borderId="0" xfId="0" applyNumberFormat="1" applyFont="1"/>
    <xf numFmtId="0" fontId="16" fillId="0" borderId="0" xfId="0" applyFont="1"/>
    <xf numFmtId="0" fontId="2" fillId="0" borderId="0" xfId="0" applyFont="1"/>
    <xf numFmtId="10" fontId="4" fillId="0" borderId="0" xfId="2" applyNumberFormat="1" applyFont="1"/>
    <xf numFmtId="164" fontId="2" fillId="0" borderId="0" xfId="1" applyNumberFormat="1" applyFont="1"/>
    <xf numFmtId="164" fontId="2" fillId="2" borderId="0" xfId="1" applyNumberFormat="1" applyFont="1" applyFill="1"/>
    <xf numFmtId="14" fontId="6" fillId="0" borderId="0" xfId="0" applyNumberFormat="1" applyFont="1"/>
    <xf numFmtId="14" fontId="27" fillId="0" borderId="0" xfId="0" applyNumberFormat="1" applyFont="1"/>
    <xf numFmtId="164" fontId="5" fillId="0" borderId="0" xfId="1" applyNumberFormat="1" applyFont="1"/>
    <xf numFmtId="164" fontId="5" fillId="2" borderId="0" xfId="1" applyNumberFormat="1" applyFont="1" applyFill="1"/>
    <xf numFmtId="14" fontId="10" fillId="0" borderId="0" xfId="0" applyNumberFormat="1" applyFont="1"/>
    <xf numFmtId="14" fontId="28" fillId="0" borderId="0" xfId="0" applyNumberFormat="1" applyFont="1"/>
    <xf numFmtId="164" fontId="5" fillId="0" borderId="0" xfId="1" applyNumberFormat="1" applyFont="1" applyFill="1" applyBorder="1"/>
    <xf numFmtId="43" fontId="0" fillId="0" borderId="0" xfId="0" applyNumberFormat="1"/>
    <xf numFmtId="14" fontId="29" fillId="0" borderId="0" xfId="0" applyNumberFormat="1" applyFont="1"/>
    <xf numFmtId="164" fontId="0" fillId="2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quotePrefix="1" applyFont="1"/>
    <xf numFmtId="0" fontId="1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" fontId="0" fillId="0" borderId="0" xfId="0" applyNumberFormat="1"/>
    <xf numFmtId="0" fontId="30" fillId="0" borderId="0" xfId="0" applyFont="1" applyAlignment="1">
      <alignment horizontal="center"/>
    </xf>
    <xf numFmtId="0" fontId="0" fillId="0" borderId="0" xfId="0" quotePrefix="1"/>
    <xf numFmtId="16" fontId="0" fillId="0" borderId="0" xfId="0" quotePrefix="1" applyNumberFormat="1"/>
    <xf numFmtId="0" fontId="2" fillId="0" borderId="0" xfId="0" quotePrefix="1" applyFont="1" applyAlignment="1">
      <alignment horizontal="center"/>
    </xf>
    <xf numFmtId="164" fontId="2" fillId="0" borderId="0" xfId="0" applyNumberFormat="1" applyFont="1"/>
    <xf numFmtId="17" fontId="2" fillId="0" borderId="0" xfId="0" quotePrefix="1" applyNumberFormat="1" applyFont="1" applyAlignment="1">
      <alignment horizontal="center"/>
    </xf>
    <xf numFmtId="164" fontId="1" fillId="0" borderId="0" xfId="1" applyNumberFormat="1" applyFont="1" applyFill="1" applyBorder="1" applyAlignment="1">
      <alignment horizontal="left" indent="6"/>
    </xf>
    <xf numFmtId="37" fontId="1" fillId="0" borderId="0" xfId="1" applyNumberFormat="1" applyFont="1" applyFill="1" applyBorder="1" applyAlignment="1">
      <alignment horizontal="left" indent="6"/>
    </xf>
    <xf numFmtId="43" fontId="2" fillId="0" borderId="0" xfId="1" applyFont="1" applyFill="1" applyBorder="1"/>
    <xf numFmtId="17" fontId="2" fillId="0" borderId="0" xfId="0" quotePrefix="1" applyNumberFormat="1" applyFont="1"/>
    <xf numFmtId="0" fontId="22" fillId="2" borderId="0" xfId="0" applyFont="1" applyFill="1" applyAlignment="1">
      <alignment horizontal="center"/>
    </xf>
    <xf numFmtId="0" fontId="2" fillId="2" borderId="0" xfId="0" applyFont="1" applyFill="1"/>
    <xf numFmtId="0" fontId="31" fillId="0" borderId="0" xfId="0" applyFont="1" applyAlignment="1">
      <alignment horizontal="center"/>
    </xf>
    <xf numFmtId="0" fontId="31" fillId="2" borderId="0" xfId="0" applyFont="1" applyFill="1" applyAlignment="1">
      <alignment horizontal="center"/>
    </xf>
    <xf numFmtId="14" fontId="32" fillId="0" borderId="0" xfId="0" applyNumberFormat="1" applyFont="1"/>
    <xf numFmtId="0" fontId="22" fillId="2" borderId="0" xfId="0" applyFont="1" applyFill="1"/>
    <xf numFmtId="0" fontId="22" fillId="0" borderId="0" xfId="0" applyFont="1"/>
    <xf numFmtId="0" fontId="21" fillId="2" borderId="0" xfId="0" applyFont="1" applyFill="1"/>
    <xf numFmtId="0" fontId="21" fillId="0" borderId="0" xfId="0" applyFont="1"/>
    <xf numFmtId="164" fontId="21" fillId="0" borderId="0" xfId="1" applyNumberFormat="1" applyFont="1" applyAlignment="1"/>
    <xf numFmtId="164" fontId="21" fillId="2" borderId="0" xfId="1" applyNumberFormat="1" applyFont="1" applyFill="1" applyAlignment="1"/>
    <xf numFmtId="14" fontId="31" fillId="2" borderId="0" xfId="0" applyNumberFormat="1" applyFont="1" applyFill="1"/>
    <xf numFmtId="14" fontId="31" fillId="0" borderId="0" xfId="0" applyNumberFormat="1" applyFont="1"/>
    <xf numFmtId="14" fontId="21" fillId="2" borderId="0" xfId="0" applyNumberFormat="1" applyFont="1" applyFill="1"/>
    <xf numFmtId="14" fontId="21" fillId="0" borderId="0" xfId="0" applyNumberFormat="1" applyFont="1"/>
    <xf numFmtId="16" fontId="0" fillId="0" borderId="0" xfId="0" applyNumberFormat="1"/>
    <xf numFmtId="0" fontId="2" fillId="11" borderId="0" xfId="0" applyFont="1" applyFill="1" applyAlignment="1">
      <alignment horizontal="center"/>
    </xf>
    <xf numFmtId="4" fontId="0" fillId="0" borderId="0" xfId="0" applyNumberFormat="1"/>
    <xf numFmtId="44" fontId="0" fillId="0" borderId="0" xfId="0" applyNumberFormat="1"/>
    <xf numFmtId="4" fontId="0" fillId="0" borderId="0" xfId="0" quotePrefix="1" applyNumberFormat="1" applyAlignment="1">
      <alignment horizontal="center"/>
    </xf>
    <xf numFmtId="44" fontId="4" fillId="0" borderId="0" xfId="0" applyNumberFormat="1" applyFont="1"/>
    <xf numFmtId="4" fontId="0" fillId="0" borderId="0" xfId="0" quotePrefix="1" applyNumberFormat="1"/>
    <xf numFmtId="4" fontId="2" fillId="0" borderId="0" xfId="0" applyNumberFormat="1" applyFont="1"/>
    <xf numFmtId="4" fontId="2" fillId="2" borderId="10" xfId="0" applyNumberFormat="1" applyFont="1" applyFill="1" applyBorder="1"/>
    <xf numFmtId="43" fontId="0" fillId="0" borderId="0" xfId="1" applyFont="1"/>
    <xf numFmtId="3" fontId="33" fillId="0" borderId="0" xfId="0" applyNumberFormat="1" applyFont="1"/>
    <xf numFmtId="44" fontId="0" fillId="0" borderId="0" xfId="3" applyFont="1"/>
    <xf numFmtId="44" fontId="2" fillId="0" borderId="0" xfId="3" applyFont="1"/>
    <xf numFmtId="44" fontId="15" fillId="0" borderId="0" xfId="3" applyFont="1"/>
    <xf numFmtId="44" fontId="2" fillId="2" borderId="0" xfId="3" applyFont="1" applyFill="1"/>
    <xf numFmtId="44" fontId="15" fillId="2" borderId="0" xfId="3" applyFont="1" applyFill="1"/>
    <xf numFmtId="4" fontId="2" fillId="2" borderId="0" xfId="0" applyNumberFormat="1" applyFont="1" applyFill="1"/>
    <xf numFmtId="4" fontId="15" fillId="2" borderId="0" xfId="0" applyNumberFormat="1" applyFont="1" applyFill="1"/>
    <xf numFmtId="165" fontId="0" fillId="0" borderId="0" xfId="0" applyNumberFormat="1"/>
    <xf numFmtId="165" fontId="0" fillId="0" borderId="0" xfId="2" applyNumberFormat="1" applyFont="1" applyBorder="1"/>
    <xf numFmtId="166" fontId="0" fillId="0" borderId="0" xfId="0" applyNumberFormat="1"/>
    <xf numFmtId="44" fontId="2" fillId="0" borderId="0" xfId="0" applyNumberFormat="1" applyFont="1"/>
    <xf numFmtId="44" fontId="15" fillId="0" borderId="0" xfId="0" applyNumberFormat="1" applyFont="1"/>
    <xf numFmtId="3" fontId="1" fillId="0" borderId="0" xfId="3" applyNumberFormat="1" applyFont="1"/>
    <xf numFmtId="44" fontId="1" fillId="0" borderId="0" xfId="3" applyFont="1"/>
    <xf numFmtId="0" fontId="15" fillId="0" borderId="0" xfId="0" applyFont="1" applyAlignment="1">
      <alignment horizontal="center"/>
    </xf>
    <xf numFmtId="2" fontId="0" fillId="0" borderId="0" xfId="0" applyNumberFormat="1"/>
    <xf numFmtId="4" fontId="0" fillId="0" borderId="10" xfId="0" applyNumberFormat="1" applyBorder="1"/>
    <xf numFmtId="4" fontId="2" fillId="0" borderId="10" xfId="0" applyNumberFormat="1" applyFont="1" applyBorder="1"/>
    <xf numFmtId="10" fontId="2" fillId="2" borderId="0" xfId="2" applyNumberFormat="1" applyFont="1" applyFill="1"/>
    <xf numFmtId="4" fontId="0" fillId="2" borderId="10" xfId="0" applyNumberFormat="1" applyFill="1" applyBorder="1"/>
    <xf numFmtId="17" fontId="0" fillId="0" borderId="0" xfId="0" applyNumberFormat="1"/>
    <xf numFmtId="0" fontId="0" fillId="12" borderId="11" xfId="0" applyFill="1" applyBorder="1"/>
    <xf numFmtId="0" fontId="2" fillId="12" borderId="12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16" fontId="0" fillId="0" borderId="11" xfId="0" quotePrefix="1" applyNumberFormat="1" applyBorder="1"/>
    <xf numFmtId="164" fontId="0" fillId="0" borderId="12" xfId="0" applyNumberFormat="1" applyBorder="1"/>
    <xf numFmtId="164" fontId="0" fillId="0" borderId="12" xfId="1" applyNumberFormat="1" applyFont="1" applyBorder="1"/>
    <xf numFmtId="164" fontId="0" fillId="0" borderId="13" xfId="0" applyNumberFormat="1" applyBorder="1"/>
    <xf numFmtId="16" fontId="0" fillId="12" borderId="11" xfId="0" quotePrefix="1" applyNumberFormat="1" applyFill="1" applyBorder="1"/>
    <xf numFmtId="164" fontId="0" fillId="12" borderId="12" xfId="0" applyNumberFormat="1" applyFill="1" applyBorder="1"/>
    <xf numFmtId="164" fontId="0" fillId="12" borderId="12" xfId="1" applyNumberFormat="1" applyFont="1" applyFill="1" applyBorder="1"/>
    <xf numFmtId="164" fontId="0" fillId="12" borderId="13" xfId="0" applyNumberFormat="1" applyFill="1" applyBorder="1"/>
    <xf numFmtId="0" fontId="0" fillId="0" borderId="11" xfId="0" quotePrefix="1" applyBorder="1"/>
    <xf numFmtId="0" fontId="0" fillId="12" borderId="11" xfId="0" quotePrefix="1" applyFill="1" applyBorder="1"/>
    <xf numFmtId="0" fontId="0" fillId="0" borderId="11" xfId="0" applyBorder="1"/>
    <xf numFmtId="0" fontId="2" fillId="0" borderId="0" xfId="0" quotePrefix="1" applyFont="1" applyAlignment="1">
      <alignment horizontal="left"/>
    </xf>
    <xf numFmtId="14" fontId="0" fillId="0" borderId="0" xfId="0" quotePrefix="1" applyNumberFormat="1"/>
    <xf numFmtId="16" fontId="2" fillId="0" borderId="0" xfId="0" quotePrefix="1" applyNumberFormat="1" applyFont="1" applyAlignment="1">
      <alignment horizontal="center"/>
    </xf>
    <xf numFmtId="10" fontId="2" fillId="0" borderId="0" xfId="0" applyNumberFormat="1" applyFont="1"/>
    <xf numFmtId="0" fontId="0" fillId="0" borderId="6" xfId="0" applyBorder="1" applyAlignment="1">
      <alignment horizontal="center"/>
    </xf>
    <xf numFmtId="164" fontId="0" fillId="0" borderId="6" xfId="0" applyNumberFormat="1" applyBorder="1"/>
    <xf numFmtId="164" fontId="2" fillId="2" borderId="10" xfId="1" applyNumberFormat="1" applyFont="1" applyFill="1" applyBorder="1"/>
    <xf numFmtId="0" fontId="0" fillId="0" borderId="0" xfId="0" applyAlignment="1">
      <alignment horizontal="right"/>
    </xf>
    <xf numFmtId="4" fontId="0" fillId="0" borderId="14" xfId="0" applyNumberFormat="1" applyBorder="1"/>
    <xf numFmtId="164" fontId="1" fillId="0" borderId="0" xfId="1" applyNumberFormat="1" applyFont="1"/>
    <xf numFmtId="164" fontId="23" fillId="0" borderId="0" xfId="1" applyNumberFormat="1" applyFont="1"/>
    <xf numFmtId="164" fontId="7" fillId="0" borderId="0" xfId="1" applyNumberFormat="1" applyFont="1"/>
    <xf numFmtId="44" fontId="2" fillId="2" borderId="0" xfId="0" applyNumberFormat="1" applyFont="1" applyFill="1"/>
    <xf numFmtId="44" fontId="15" fillId="2" borderId="0" xfId="0" applyNumberFormat="1" applyFont="1" applyFill="1"/>
    <xf numFmtId="43" fontId="2" fillId="2" borderId="10" xfId="0" applyNumberFormat="1" applyFont="1" applyFill="1" applyBorder="1"/>
    <xf numFmtId="43" fontId="2" fillId="2" borderId="10" xfId="1" applyFont="1" applyFill="1" applyBorder="1"/>
    <xf numFmtId="44" fontId="2" fillId="2" borderId="10" xfId="0" applyNumberFormat="1" applyFont="1" applyFill="1" applyBorder="1"/>
    <xf numFmtId="44" fontId="2" fillId="2" borderId="10" xfId="3" applyFont="1" applyFill="1" applyBorder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5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3" fontId="7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4" fontId="0" fillId="13" borderId="0" xfId="0" applyNumberFormat="1" applyFill="1"/>
    <xf numFmtId="0" fontId="3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2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32" fillId="0" borderId="0" xfId="0" applyFont="1"/>
    <xf numFmtId="0" fontId="40" fillId="0" borderId="0" xfId="0" applyFont="1"/>
    <xf numFmtId="0" fontId="41" fillId="0" borderId="0" xfId="0" applyFont="1"/>
    <xf numFmtId="0" fontId="0" fillId="14" borderId="0" xfId="0" applyFill="1"/>
    <xf numFmtId="0" fontId="10" fillId="0" borderId="0" xfId="0" applyFont="1"/>
    <xf numFmtId="0" fontId="27" fillId="0" borderId="0" xfId="0" applyFont="1"/>
    <xf numFmtId="0" fontId="24" fillId="0" borderId="0" xfId="0" applyFont="1"/>
    <xf numFmtId="0" fontId="42" fillId="0" borderId="0" xfId="0" applyFont="1"/>
    <xf numFmtId="14" fontId="11" fillId="0" borderId="0" xfId="0" applyNumberFormat="1" applyFont="1"/>
    <xf numFmtId="14" fontId="12" fillId="0" borderId="0" xfId="0" applyNumberFormat="1" applyFont="1"/>
    <xf numFmtId="14" fontId="14" fillId="0" borderId="0" xfId="0" applyNumberFormat="1" applyFont="1"/>
    <xf numFmtId="14" fontId="22" fillId="0" borderId="0" xfId="0" applyNumberFormat="1" applyFont="1"/>
    <xf numFmtId="14" fontId="43" fillId="0" borderId="0" xfId="0" applyNumberFormat="1" applyFont="1"/>
    <xf numFmtId="14" fontId="44" fillId="0" borderId="0" xfId="0" applyNumberFormat="1" applyFont="1"/>
    <xf numFmtId="14" fontId="9" fillId="0" borderId="0" xfId="0" applyNumberFormat="1" applyFont="1"/>
    <xf numFmtId="14" fontId="45" fillId="0" borderId="0" xfId="0" applyNumberFormat="1" applyFont="1"/>
    <xf numFmtId="14" fontId="4" fillId="0" borderId="0" xfId="0" applyNumberFormat="1" applyFont="1"/>
    <xf numFmtId="14" fontId="46" fillId="0" borderId="0" xfId="0" applyNumberFormat="1" applyFont="1"/>
    <xf numFmtId="14" fontId="47" fillId="0" borderId="0" xfId="0" applyNumberFormat="1" applyFont="1"/>
    <xf numFmtId="14" fontId="0" fillId="14" borderId="0" xfId="0" applyNumberFormat="1" applyFill="1"/>
    <xf numFmtId="14" fontId="48" fillId="0" borderId="0" xfId="0" applyNumberFormat="1" applyFont="1"/>
    <xf numFmtId="14" fontId="49" fillId="0" borderId="0" xfId="0" applyNumberFormat="1" applyFont="1"/>
    <xf numFmtId="14" fontId="3" fillId="0" borderId="0" xfId="0" applyNumberFormat="1" applyFont="1"/>
    <xf numFmtId="0" fontId="50" fillId="0" borderId="0" xfId="0" applyFont="1"/>
    <xf numFmtId="0" fontId="51" fillId="0" borderId="0" xfId="0" applyFont="1" applyAlignment="1">
      <alignment horizontal="center"/>
    </xf>
    <xf numFmtId="164" fontId="0" fillId="15" borderId="0" xfId="1" applyNumberFormat="1" applyFont="1" applyFill="1"/>
    <xf numFmtId="0" fontId="35" fillId="0" borderId="0" xfId="0" applyFont="1"/>
    <xf numFmtId="3" fontId="35" fillId="0" borderId="0" xfId="0" applyNumberFormat="1" applyFont="1"/>
    <xf numFmtId="0" fontId="52" fillId="0" borderId="0" xfId="0" applyFont="1"/>
    <xf numFmtId="164" fontId="34" fillId="0" borderId="0" xfId="1" applyNumberFormat="1" applyFont="1"/>
    <xf numFmtId="164" fontId="34" fillId="15" borderId="0" xfId="1" applyNumberFormat="1" applyFont="1" applyFill="1"/>
    <xf numFmtId="3" fontId="52" fillId="0" borderId="0" xfId="0" applyNumberFormat="1" applyFont="1"/>
    <xf numFmtId="0" fontId="2" fillId="13" borderId="0" xfId="0" applyFont="1" applyFill="1"/>
    <xf numFmtId="0" fontId="0" fillId="13" borderId="0" xfId="0" applyFill="1"/>
    <xf numFmtId="164" fontId="2" fillId="13" borderId="0" xfId="0" applyNumberFormat="1" applyFont="1" applyFill="1"/>
    <xf numFmtId="41" fontId="2" fillId="2" borderId="10" xfId="0" applyNumberFormat="1" applyFont="1" applyFill="1" applyBorder="1"/>
    <xf numFmtId="41" fontId="0" fillId="0" borderId="0" xfId="0" applyNumberFormat="1"/>
    <xf numFmtId="164" fontId="0" fillId="13" borderId="0" xfId="1" applyNumberFormat="1" applyFont="1" applyFill="1"/>
    <xf numFmtId="165" fontId="2" fillId="0" borderId="0" xfId="0" applyNumberFormat="1" applyFont="1"/>
    <xf numFmtId="44" fontId="36" fillId="0" borderId="0" xfId="0" applyNumberFormat="1" applyFont="1"/>
    <xf numFmtId="3" fontId="2" fillId="0" borderId="0" xfId="0" applyNumberFormat="1" applyFont="1"/>
    <xf numFmtId="14" fontId="23" fillId="0" borderId="0" xfId="0" applyNumberFormat="1" applyFont="1"/>
    <xf numFmtId="0" fontId="0" fillId="16" borderId="0" xfId="0" applyFill="1"/>
    <xf numFmtId="0" fontId="0" fillId="17" borderId="0" xfId="0" applyFill="1"/>
    <xf numFmtId="3" fontId="2" fillId="0" borderId="0" xfId="0" applyNumberFormat="1" applyFont="1" applyAlignment="1">
      <alignment horizontal="center"/>
    </xf>
    <xf numFmtId="0" fontId="2" fillId="16" borderId="0" xfId="0" applyFont="1" applyFill="1"/>
    <xf numFmtId="3" fontId="2" fillId="0" borderId="0" xfId="3" applyNumberFormat="1" applyFont="1"/>
    <xf numFmtId="44" fontId="2" fillId="16" borderId="0" xfId="0" applyNumberFormat="1" applyFont="1" applyFill="1"/>
    <xf numFmtId="44" fontId="2" fillId="16" borderId="0" xfId="0" applyNumberFormat="1" applyFont="1" applyFill="1" applyAlignment="1">
      <alignment horizontal="center"/>
    </xf>
    <xf numFmtId="44" fontId="2" fillId="0" borderId="0" xfId="0" applyNumberFormat="1" applyFont="1" applyAlignment="1">
      <alignment horizontal="center"/>
    </xf>
    <xf numFmtId="44" fontId="2" fillId="0" borderId="0" xfId="3" applyFont="1" applyAlignment="1">
      <alignment horizontal="center"/>
    </xf>
    <xf numFmtId="44" fontId="2" fillId="2" borderId="6" xfId="3" applyFont="1" applyFill="1" applyBorder="1"/>
    <xf numFmtId="44" fontId="36" fillId="16" borderId="0" xfId="0" applyNumberFormat="1" applyFont="1" applyFill="1"/>
    <xf numFmtId="44" fontId="36" fillId="0" borderId="0" xfId="0" applyNumberFormat="1" applyFont="1" applyAlignment="1">
      <alignment horizontal="center"/>
    </xf>
    <xf numFmtId="44" fontId="36" fillId="0" borderId="0" xfId="3" applyFont="1"/>
    <xf numFmtId="0" fontId="23" fillId="0" borderId="0" xfId="0" applyFont="1"/>
    <xf numFmtId="0" fontId="0" fillId="13" borderId="6" xfId="0" applyFill="1" applyBorder="1"/>
    <xf numFmtId="14" fontId="23" fillId="13" borderId="0" xfId="0" applyNumberFormat="1" applyFont="1" applyFill="1"/>
    <xf numFmtId="0" fontId="53" fillId="16" borderId="0" xfId="0" applyFont="1" applyFill="1"/>
    <xf numFmtId="0" fontId="54" fillId="16" borderId="0" xfId="0" applyFont="1" applyFill="1"/>
    <xf numFmtId="3" fontId="2" fillId="0" borderId="0" xfId="1" applyNumberFormat="1" applyFont="1"/>
    <xf numFmtId="3" fontId="2" fillId="0" borderId="0" xfId="1" applyNumberFormat="1" applyFont="1" applyFill="1" applyBorder="1"/>
    <xf numFmtId="3" fontId="5" fillId="0" borderId="0" xfId="1" applyNumberFormat="1" applyFont="1"/>
    <xf numFmtId="3" fontId="5" fillId="0" borderId="0" xfId="1" applyNumberFormat="1" applyFont="1" applyFill="1" applyBorder="1"/>
    <xf numFmtId="0" fontId="21" fillId="0" borderId="0" xfId="0" applyFont="1" applyAlignment="1">
      <alignment horizontal="center"/>
    </xf>
    <xf numFmtId="164" fontId="2" fillId="2" borderId="0" xfId="1" applyNumberFormat="1" applyFont="1" applyFill="1" applyBorder="1"/>
    <xf numFmtId="0" fontId="0" fillId="16" borderId="6" xfId="0" applyFill="1" applyBorder="1"/>
    <xf numFmtId="0" fontId="55" fillId="16" borderId="0" xfId="0" applyFont="1" applyFill="1"/>
    <xf numFmtId="0" fontId="0" fillId="16" borderId="0" xfId="0" quotePrefix="1" applyFill="1"/>
    <xf numFmtId="44" fontId="36" fillId="16" borderId="0" xfId="3" applyFont="1" applyFill="1"/>
    <xf numFmtId="0" fontId="0" fillId="13" borderId="0" xfId="0" quotePrefix="1" applyFill="1"/>
    <xf numFmtId="44" fontId="2" fillId="13" borderId="0" xfId="0" applyNumberFormat="1" applyFont="1" applyFill="1"/>
    <xf numFmtId="44" fontId="36" fillId="13" borderId="0" xfId="0" applyNumberFormat="1" applyFont="1" applyFill="1"/>
    <xf numFmtId="44" fontId="36" fillId="13" borderId="0" xfId="3" applyFont="1" applyFill="1"/>
    <xf numFmtId="0" fontId="0" fillId="18" borderId="0" xfId="0" applyFill="1"/>
    <xf numFmtId="0" fontId="55" fillId="18" borderId="0" xfId="0" applyFont="1" applyFill="1"/>
    <xf numFmtId="0" fontId="56" fillId="0" borderId="0" xfId="0" applyFont="1"/>
    <xf numFmtId="1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17" fontId="2" fillId="2" borderId="0" xfId="0" quotePrefix="1" applyNumberFormat="1" applyFont="1" applyFill="1" applyAlignment="1">
      <alignment horizontal="center"/>
    </xf>
    <xf numFmtId="17" fontId="2" fillId="2" borderId="0" xfId="0" applyNumberFormat="1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2" fillId="0" borderId="0" xfId="0" quotePrefix="1" applyFont="1" applyAlignment="1">
      <alignment horizontal="center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64" fontId="21" fillId="0" borderId="0" xfId="1" applyNumberFormat="1" applyFont="1" applyAlignment="1">
      <alignment horizontal="center"/>
    </xf>
    <xf numFmtId="14" fontId="31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17" fontId="2" fillId="0" borderId="0" xfId="0" quotePrefix="1" applyNumberFormat="1" applyFont="1" applyAlignment="1">
      <alignment horizontal="center"/>
    </xf>
    <xf numFmtId="0" fontId="2" fillId="2" borderId="0" xfId="0" quotePrefix="1" applyFont="1" applyFill="1" applyAlignment="1">
      <alignment horizontal="center"/>
    </xf>
    <xf numFmtId="4" fontId="2" fillId="3" borderId="0" xfId="0" quotePrefix="1" applyNumberFormat="1" applyFont="1" applyFill="1" applyAlignment="1">
      <alignment horizontal="center"/>
    </xf>
    <xf numFmtId="17" fontId="21" fillId="2" borderId="0" xfId="0" quotePrefix="1" applyNumberFormat="1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2" fillId="10" borderId="0" xfId="0" applyFont="1" applyFill="1" applyAlignment="1">
      <alignment horizontal="center"/>
    </xf>
    <xf numFmtId="4" fontId="2" fillId="10" borderId="0" xfId="0" quotePrefix="1" applyNumberFormat="1" applyFont="1" applyFill="1" applyAlignment="1">
      <alignment horizontal="center"/>
    </xf>
    <xf numFmtId="4" fontId="2" fillId="10" borderId="0" xfId="0" applyNumberFormat="1" applyFont="1" applyFill="1" applyAlignment="1">
      <alignment horizontal="center"/>
    </xf>
    <xf numFmtId="4" fontId="2" fillId="2" borderId="0" xfId="0" quotePrefix="1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0" fillId="0" borderId="0" xfId="0" applyFill="1"/>
    <xf numFmtId="3" fontId="0" fillId="0" borderId="0" xfId="0" applyNumberFormat="1" applyFill="1"/>
    <xf numFmtId="164" fontId="0" fillId="0" borderId="0" xfId="0" applyNumberFormat="1" applyFill="1"/>
    <xf numFmtId="164" fontId="2" fillId="0" borderId="0" xfId="1" applyNumberFormat="1" applyFont="1" applyFill="1"/>
    <xf numFmtId="0" fontId="23" fillId="0" borderId="0" xfId="0" applyFont="1" applyFill="1"/>
    <xf numFmtId="14" fontId="23" fillId="0" borderId="0" xfId="0" applyNumberFormat="1" applyFont="1" applyFill="1"/>
    <xf numFmtId="0" fontId="55" fillId="0" borderId="0" xfId="0" applyFont="1" applyFill="1"/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FF"/>
      <color rgb="FFFF00FF"/>
      <color rgb="FFD0EF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183A Avg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'183A'!$AO$6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'183A'!$AO$7:$AO$18</c:f>
              <c:numCache>
                <c:formatCode>_(* #,##0_);_(* \(#,##0\);_(* "-"??_);_(@_)</c:formatCode>
                <c:ptCount val="12"/>
                <c:pt idx="0">
                  <c:v>124149.95238095238</c:v>
                </c:pt>
                <c:pt idx="1">
                  <c:v>127325.21052631579</c:v>
                </c:pt>
                <c:pt idx="2">
                  <c:v>131423.09090909091</c:v>
                </c:pt>
                <c:pt idx="3">
                  <c:v>138933.63636363635</c:v>
                </c:pt>
                <c:pt idx="4">
                  <c:v>137363.4</c:v>
                </c:pt>
                <c:pt idx="5">
                  <c:v>140056.86363636365</c:v>
                </c:pt>
                <c:pt idx="6">
                  <c:v>139419.78260869565</c:v>
                </c:pt>
                <c:pt idx="7">
                  <c:v>141155.61904761905</c:v>
                </c:pt>
                <c:pt idx="8">
                  <c:v>142117.95238095237</c:v>
                </c:pt>
                <c:pt idx="9">
                  <c:v>141983.31818181818</c:v>
                </c:pt>
                <c:pt idx="10">
                  <c:v>143899.78947368421</c:v>
                </c:pt>
                <c:pt idx="11">
                  <c:v>144721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6-4A83-A672-2626140B3795}"/>
            </c:ext>
          </c:extLst>
        </c:ser>
        <c:ser>
          <c:idx val="1"/>
          <c:order val="1"/>
          <c:tx>
            <c:strRef>
              <c:f>'183A'!$AP$6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'183A'!$AP$7:$AP$18</c:f>
              <c:numCache>
                <c:formatCode>_(* #,##0_);_(* \(#,##0\);_(* "-"??_);_(@_)</c:formatCode>
                <c:ptCount val="12"/>
                <c:pt idx="0">
                  <c:v>142610.31578947368</c:v>
                </c:pt>
                <c:pt idx="1">
                  <c:v>146071.5</c:v>
                </c:pt>
                <c:pt idx="2">
                  <c:v>147208.21739130435</c:v>
                </c:pt>
                <c:pt idx="3">
                  <c:v>150736.95238095237</c:v>
                </c:pt>
                <c:pt idx="4">
                  <c:v>148352.68181818182</c:v>
                </c:pt>
                <c:pt idx="5">
                  <c:v>154315.95454545456</c:v>
                </c:pt>
                <c:pt idx="6">
                  <c:v>153461.6</c:v>
                </c:pt>
                <c:pt idx="7">
                  <c:v>151470.04347826086</c:v>
                </c:pt>
                <c:pt idx="8">
                  <c:v>156022</c:v>
                </c:pt>
                <c:pt idx="9">
                  <c:v>155020.76190476189</c:v>
                </c:pt>
                <c:pt idx="10">
                  <c:v>153953</c:v>
                </c:pt>
                <c:pt idx="11">
                  <c:v>158699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6-4A83-A672-2626140B3795}"/>
            </c:ext>
          </c:extLst>
        </c:ser>
        <c:ser>
          <c:idx val="2"/>
          <c:order val="2"/>
          <c:tx>
            <c:strRef>
              <c:f>'183A'!$AQ$6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'183A'!$AQ$7:$AQ$18</c:f>
              <c:numCache>
                <c:formatCode>_(* #,##0_);_(* \(#,##0\);_(* "-"??_);_(@_)</c:formatCode>
                <c:ptCount val="12"/>
                <c:pt idx="0">
                  <c:v>148256.85714285713</c:v>
                </c:pt>
                <c:pt idx="1">
                  <c:v>155809.26315789475</c:v>
                </c:pt>
                <c:pt idx="2">
                  <c:v>160983.65217391305</c:v>
                </c:pt>
                <c:pt idx="3">
                  <c:v>162685.95000000001</c:v>
                </c:pt>
                <c:pt idx="4">
                  <c:v>164360.40909090909</c:v>
                </c:pt>
                <c:pt idx="5">
                  <c:v>166063.36363636365</c:v>
                </c:pt>
                <c:pt idx="6">
                  <c:v>162549.42105263157</c:v>
                </c:pt>
                <c:pt idx="7">
                  <c:v>161945.26086956522</c:v>
                </c:pt>
                <c:pt idx="8">
                  <c:v>163422.29999999999</c:v>
                </c:pt>
                <c:pt idx="9">
                  <c:v>165746.09090909091</c:v>
                </c:pt>
                <c:pt idx="10">
                  <c:v>166618</c:v>
                </c:pt>
                <c:pt idx="11">
                  <c:v>163490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6-4A83-A672-2626140B3795}"/>
            </c:ext>
          </c:extLst>
        </c:ser>
        <c:ser>
          <c:idx val="3"/>
          <c:order val="3"/>
          <c:tx>
            <c:strRef>
              <c:f>'183A'!$AR$6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'183A'!$AR$7:$AR$18</c:f>
              <c:numCache>
                <c:formatCode>_(* #,##0_);_(* \(#,##0\);_(* "-"??_);_(@_)</c:formatCode>
                <c:ptCount val="12"/>
                <c:pt idx="0">
                  <c:v>151937</c:v>
                </c:pt>
                <c:pt idx="1">
                  <c:v>161652</c:v>
                </c:pt>
                <c:pt idx="2">
                  <c:v>171428</c:v>
                </c:pt>
                <c:pt idx="3">
                  <c:v>172347</c:v>
                </c:pt>
                <c:pt idx="4">
                  <c:v>176535</c:v>
                </c:pt>
                <c:pt idx="5">
                  <c:v>176024</c:v>
                </c:pt>
                <c:pt idx="6">
                  <c:v>170889</c:v>
                </c:pt>
                <c:pt idx="7">
                  <c:v>175367</c:v>
                </c:pt>
                <c:pt idx="8">
                  <c:v>172308</c:v>
                </c:pt>
                <c:pt idx="9">
                  <c:v>171528</c:v>
                </c:pt>
                <c:pt idx="10">
                  <c:v>177687</c:v>
                </c:pt>
                <c:pt idx="11">
                  <c:v>172018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D6-4A83-A672-2626140B3795}"/>
            </c:ext>
          </c:extLst>
        </c:ser>
        <c:ser>
          <c:idx val="4"/>
          <c:order val="4"/>
          <c:tx>
            <c:strRef>
              <c:f>'183A'!$AS$6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'183A'!$AS$7:$AS$18</c:f>
              <c:numCache>
                <c:formatCode>_(* #,##0_);_(* \(#,##0\);_(* "-"??_);_(@_)</c:formatCode>
                <c:ptCount val="12"/>
                <c:pt idx="0">
                  <c:v>170622.13636363635</c:v>
                </c:pt>
                <c:pt idx="1">
                  <c:v>176204.9</c:v>
                </c:pt>
                <c:pt idx="2">
                  <c:v>180840.38095238095</c:v>
                </c:pt>
                <c:pt idx="3">
                  <c:v>182494.09090909091</c:v>
                </c:pt>
                <c:pt idx="4">
                  <c:v>184845.81818181818</c:v>
                </c:pt>
                <c:pt idx="5">
                  <c:v>182755</c:v>
                </c:pt>
                <c:pt idx="6">
                  <c:v>182766.54545454544</c:v>
                </c:pt>
                <c:pt idx="7">
                  <c:v>186826.31818181818</c:v>
                </c:pt>
                <c:pt idx="8">
                  <c:v>187756.75</c:v>
                </c:pt>
                <c:pt idx="9">
                  <c:v>187320.17391304349</c:v>
                </c:pt>
                <c:pt idx="10">
                  <c:v>186717</c:v>
                </c:pt>
                <c:pt idx="11">
                  <c:v>181332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6-4A83-A672-2626140B3795}"/>
            </c:ext>
          </c:extLst>
        </c:ser>
        <c:ser>
          <c:idx val="5"/>
          <c:order val="5"/>
          <c:tx>
            <c:strRef>
              <c:f>'183A'!$AT$6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'183A'!$AT$7:$AT$18</c:f>
              <c:numCache>
                <c:formatCode>_(* #,##0_);_(* \(#,##0\);_(* "-"??_);_(@_)</c:formatCode>
                <c:ptCount val="12"/>
                <c:pt idx="0">
                  <c:v>180244.90476190476</c:v>
                </c:pt>
                <c:pt idx="1">
                  <c:v>197237.33333333334</c:v>
                </c:pt>
                <c:pt idx="2">
                  <c:v>144438.72727272726</c:v>
                </c:pt>
                <c:pt idx="3">
                  <c:v>94113.909090909088</c:v>
                </c:pt>
                <c:pt idx="4">
                  <c:v>124907.75</c:v>
                </c:pt>
                <c:pt idx="5">
                  <c:v>143840.31818181818</c:v>
                </c:pt>
                <c:pt idx="6">
                  <c:v>143575.40909090909</c:v>
                </c:pt>
                <c:pt idx="7">
                  <c:v>148011.09523809524</c:v>
                </c:pt>
                <c:pt idx="8">
                  <c:v>148790.23809523811</c:v>
                </c:pt>
                <c:pt idx="9">
                  <c:v>160217.36363636365</c:v>
                </c:pt>
                <c:pt idx="10">
                  <c:v>159970</c:v>
                </c:pt>
                <c:pt idx="11">
                  <c:v>156277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6-4A83-A672-2626140B3795}"/>
            </c:ext>
          </c:extLst>
        </c:ser>
        <c:ser>
          <c:idx val="6"/>
          <c:order val="6"/>
          <c:tx>
            <c:strRef>
              <c:f>'183A'!$AU$6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'183A'!$AN$7:$AN$18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'183A'!$AU$7:$AU$18</c:f>
              <c:numCache>
                <c:formatCode>_(* #,##0_);_(* \(#,##0\);_(* "-"??_);_(@_)</c:formatCode>
                <c:ptCount val="12"/>
                <c:pt idx="0">
                  <c:v>153071.45000000001</c:v>
                </c:pt>
                <c:pt idx="1">
                  <c:v>111159.1</c:v>
                </c:pt>
                <c:pt idx="2">
                  <c:v>175428.52173913043</c:v>
                </c:pt>
                <c:pt idx="3">
                  <c:v>182100.09090909091</c:v>
                </c:pt>
                <c:pt idx="4">
                  <c:v>184250.09523809524</c:v>
                </c:pt>
                <c:pt idx="5">
                  <c:v>193367.31818181818</c:v>
                </c:pt>
                <c:pt idx="6">
                  <c:v>195630.80952380953</c:v>
                </c:pt>
                <c:pt idx="7">
                  <c:v>190278.22727272726</c:v>
                </c:pt>
                <c:pt idx="8">
                  <c:v>196855.85714285713</c:v>
                </c:pt>
                <c:pt idx="9">
                  <c:v>200792.28571428571</c:v>
                </c:pt>
                <c:pt idx="10">
                  <c:v>193641.5</c:v>
                </c:pt>
                <c:pt idx="11" formatCode="_(* #,##0_);_(* \(#,##0\);_(* &quot;-&quot;_);_(@_)">
                  <c:v>196993.78260869565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D6-4A83-A672-2626140B3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642671"/>
        <c:axId val="2098444495"/>
      </c:lineChart>
      <c:catAx>
        <c:axId val="2097642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444495"/>
        <c:crosses val="autoZero"/>
        <c:auto val="1"/>
        <c:lblAlgn val="ctr"/>
        <c:lblOffset val="100"/>
        <c:noMultiLvlLbl val="0"/>
      </c:catAx>
      <c:valAx>
        <c:axId val="2098444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642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290E Avg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'290E'!$D$3</c:f>
              <c:strCache>
                <c:ptCount val="1"/>
                <c:pt idx="0">
                  <c:v>2013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'290E'!$D$5:$D$16</c:f>
              <c:numCache>
                <c:formatCode>_(* #,##0_);_(* \(#,##0\);_(* "-"??_);_(@_)</c:formatCode>
                <c:ptCount val="12"/>
                <c:pt idx="0">
                  <c:v>20008.55</c:v>
                </c:pt>
                <c:pt idx="1">
                  <c:v>20947.666666666668</c:v>
                </c:pt>
                <c:pt idx="2">
                  <c:v>20056.090909090908</c:v>
                </c:pt>
                <c:pt idx="3">
                  <c:v>19978.409090909092</c:v>
                </c:pt>
                <c:pt idx="4">
                  <c:v>20242.55</c:v>
                </c:pt>
                <c:pt idx="5">
                  <c:v>19311.31818181818</c:v>
                </c:pt>
                <c:pt idx="6">
                  <c:v>19216.090909090908</c:v>
                </c:pt>
                <c:pt idx="7">
                  <c:v>19246.45</c:v>
                </c:pt>
                <c:pt idx="8">
                  <c:v>20055.434782608696</c:v>
                </c:pt>
                <c:pt idx="9">
                  <c:v>21087.947368421053</c:v>
                </c:pt>
                <c:pt idx="10">
                  <c:v>20321.900000000001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5-489B-AB7E-8F1CB52887F2}"/>
            </c:ext>
          </c:extLst>
        </c:ser>
        <c:ser>
          <c:idx val="1"/>
          <c:order val="1"/>
          <c:tx>
            <c:strRef>
              <c:f>'290E'!$E$3</c:f>
              <c:strCache>
                <c:ptCount val="1"/>
                <c:pt idx="0">
                  <c:v>2014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'290E'!$E$5:$E$16</c:f>
              <c:numCache>
                <c:formatCode>_(* #,##0_);_(* \(#,##0\);_(* "-"??_);_(@_)</c:formatCode>
                <c:ptCount val="12"/>
                <c:pt idx="0">
                  <c:v>21090.052631578947</c:v>
                </c:pt>
                <c:pt idx="1">
                  <c:v>21586.285714285714</c:v>
                </c:pt>
                <c:pt idx="2">
                  <c:v>23282.18181818182</c:v>
                </c:pt>
                <c:pt idx="3">
                  <c:v>33423.666666666664</c:v>
                </c:pt>
                <c:pt idx="4">
                  <c:v>47376.142857142855</c:v>
                </c:pt>
                <c:pt idx="5">
                  <c:v>48131.090909090912</c:v>
                </c:pt>
                <c:pt idx="6">
                  <c:v>50576.238095238092</c:v>
                </c:pt>
                <c:pt idx="7">
                  <c:v>51921.714285714283</c:v>
                </c:pt>
                <c:pt idx="8">
                  <c:v>55841.34782608696</c:v>
                </c:pt>
                <c:pt idx="9">
                  <c:v>55487.166666666664</c:v>
                </c:pt>
                <c:pt idx="10">
                  <c:v>53858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5-489B-AB7E-8F1CB52887F2}"/>
            </c:ext>
          </c:extLst>
        </c:ser>
        <c:ser>
          <c:idx val="2"/>
          <c:order val="2"/>
          <c:tx>
            <c:strRef>
              <c:f>'290E'!$F$3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'290E'!$F$5:$F$16</c:f>
              <c:numCache>
                <c:formatCode>_(* #,##0_);_(* \(#,##0\);_(* "-"??_);_(@_)</c:formatCode>
                <c:ptCount val="12"/>
                <c:pt idx="0">
                  <c:v>56764.315789473687</c:v>
                </c:pt>
                <c:pt idx="1">
                  <c:v>59074.181818181816</c:v>
                </c:pt>
                <c:pt idx="2">
                  <c:v>62846.272727272728</c:v>
                </c:pt>
                <c:pt idx="3">
                  <c:v>63554.5</c:v>
                </c:pt>
                <c:pt idx="4">
                  <c:v>63067.090909090912</c:v>
                </c:pt>
                <c:pt idx="5">
                  <c:v>63430.956521739128</c:v>
                </c:pt>
                <c:pt idx="6">
                  <c:v>63541.380952380954</c:v>
                </c:pt>
                <c:pt idx="7">
                  <c:v>65401.523809523809</c:v>
                </c:pt>
                <c:pt idx="8">
                  <c:v>68474.090909090912</c:v>
                </c:pt>
                <c:pt idx="9">
                  <c:v>67878.473684210519</c:v>
                </c:pt>
                <c:pt idx="10">
                  <c:v>65137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5-489B-AB7E-8F1CB52887F2}"/>
            </c:ext>
          </c:extLst>
        </c:ser>
        <c:ser>
          <c:idx val="3"/>
          <c:order val="3"/>
          <c:tx>
            <c:strRef>
              <c:f>'290E'!$G$3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'290E'!$G$5:$G$16</c:f>
              <c:numCache>
                <c:formatCode>_(* #,##0_);_(* \(#,##0\);_(* "-"??_);_(@_)</c:formatCode>
                <c:ptCount val="12"/>
                <c:pt idx="0">
                  <c:v>69755.5</c:v>
                </c:pt>
                <c:pt idx="1">
                  <c:v>71366.304347826081</c:v>
                </c:pt>
                <c:pt idx="2">
                  <c:v>71935.523809523816</c:v>
                </c:pt>
                <c:pt idx="3">
                  <c:v>72395.5</c:v>
                </c:pt>
                <c:pt idx="4">
                  <c:v>73525.363636363632</c:v>
                </c:pt>
                <c:pt idx="5">
                  <c:v>73212.149999999994</c:v>
                </c:pt>
                <c:pt idx="6">
                  <c:v>72839.434782608689</c:v>
                </c:pt>
                <c:pt idx="7">
                  <c:v>77617.095238095237</c:v>
                </c:pt>
                <c:pt idx="8">
                  <c:v>78926.904761904763</c:v>
                </c:pt>
                <c:pt idx="9">
                  <c:v>79102.7</c:v>
                </c:pt>
                <c:pt idx="10">
                  <c:v>74491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D5-489B-AB7E-8F1CB52887F2}"/>
            </c:ext>
          </c:extLst>
        </c:ser>
        <c:ser>
          <c:idx val="4"/>
          <c:order val="4"/>
          <c:tx>
            <c:strRef>
              <c:f>'290E'!$H$3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'290E'!$H$5:$H$16</c:f>
              <c:numCache>
                <c:formatCode>_(* #,##0_);_(* \(#,##0\);_(* "-"??_);_(@_)</c:formatCode>
                <c:ptCount val="12"/>
                <c:pt idx="0">
                  <c:v>81550.052631578947</c:v>
                </c:pt>
                <c:pt idx="1">
                  <c:v>84594.478260869568</c:v>
                </c:pt>
                <c:pt idx="2">
                  <c:v>84677.3</c:v>
                </c:pt>
                <c:pt idx="3">
                  <c:v>85935</c:v>
                </c:pt>
                <c:pt idx="4">
                  <c:v>83396.090909090912</c:v>
                </c:pt>
                <c:pt idx="5">
                  <c:v>82165.736842105267</c:v>
                </c:pt>
                <c:pt idx="6">
                  <c:v>81181.043478260865</c:v>
                </c:pt>
                <c:pt idx="7">
                  <c:v>84337.35</c:v>
                </c:pt>
                <c:pt idx="8">
                  <c:v>85322.181818181823</c:v>
                </c:pt>
                <c:pt idx="9">
                  <c:v>84431</c:v>
                </c:pt>
                <c:pt idx="10">
                  <c:v>79150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D5-489B-AB7E-8F1CB52887F2}"/>
            </c:ext>
          </c:extLst>
        </c:ser>
        <c:ser>
          <c:idx val="5"/>
          <c:order val="5"/>
          <c:tx>
            <c:strRef>
              <c:f>'290E'!$I$3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'290E'!$I$5:$I$16</c:f>
              <c:numCache>
                <c:formatCode>_(* #,##0_);_(* \(#,##0\);_(* "-"??_);_(@_)</c:formatCode>
                <c:ptCount val="12"/>
                <c:pt idx="0">
                  <c:v>82968</c:v>
                </c:pt>
                <c:pt idx="1">
                  <c:v>87920</c:v>
                </c:pt>
                <c:pt idx="2">
                  <c:v>87907</c:v>
                </c:pt>
                <c:pt idx="3">
                  <c:v>87821</c:v>
                </c:pt>
                <c:pt idx="4">
                  <c:v>86284</c:v>
                </c:pt>
                <c:pt idx="5">
                  <c:v>84089</c:v>
                </c:pt>
                <c:pt idx="6">
                  <c:v>86805</c:v>
                </c:pt>
                <c:pt idx="7">
                  <c:v>86996</c:v>
                </c:pt>
                <c:pt idx="8">
                  <c:v>88088</c:v>
                </c:pt>
                <c:pt idx="9">
                  <c:v>90691</c:v>
                </c:pt>
                <c:pt idx="10">
                  <c:v>85607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5-489B-AB7E-8F1CB52887F2}"/>
            </c:ext>
          </c:extLst>
        </c:ser>
        <c:ser>
          <c:idx val="6"/>
          <c:order val="6"/>
          <c:tx>
            <c:strRef>
              <c:f>'290E'!$J$3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'290E'!$J$5:$J$16</c:f>
              <c:numCache>
                <c:formatCode>_(* #,##0_);_(* \(#,##0\);_(* "-"??_);_(@_)</c:formatCode>
                <c:ptCount val="12"/>
                <c:pt idx="0">
                  <c:v>87937.85</c:v>
                </c:pt>
                <c:pt idx="1">
                  <c:v>92777.190476190473</c:v>
                </c:pt>
                <c:pt idx="2">
                  <c:v>93046.090909090912</c:v>
                </c:pt>
                <c:pt idx="3">
                  <c:v>90904.772727272721</c:v>
                </c:pt>
                <c:pt idx="4">
                  <c:v>89462.95</c:v>
                </c:pt>
                <c:pt idx="5">
                  <c:v>87086.318181818177</c:v>
                </c:pt>
                <c:pt idx="6">
                  <c:v>88551</c:v>
                </c:pt>
                <c:pt idx="7">
                  <c:v>90463.75</c:v>
                </c:pt>
                <c:pt idx="8">
                  <c:v>90621.434782608689</c:v>
                </c:pt>
                <c:pt idx="9">
                  <c:v>91768.526315789481</c:v>
                </c:pt>
                <c:pt idx="10">
                  <c:v>89198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D5-489B-AB7E-8F1CB52887F2}"/>
            </c:ext>
          </c:extLst>
        </c:ser>
        <c:ser>
          <c:idx val="7"/>
          <c:order val="7"/>
          <c:tx>
            <c:strRef>
              <c:f>'290E'!$K$3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'290E'!$K$5:$K$16</c:f>
              <c:numCache>
                <c:formatCode>_(* #,##0_);_(* \(#,##0\);_(* "-"??_);_(@_)</c:formatCode>
                <c:ptCount val="12"/>
                <c:pt idx="0">
                  <c:v>105978.55555555556</c:v>
                </c:pt>
                <c:pt idx="1">
                  <c:v>77455.045454545456</c:v>
                </c:pt>
                <c:pt idx="2">
                  <c:v>50501.63636363636</c:v>
                </c:pt>
                <c:pt idx="3">
                  <c:v>64519.9</c:v>
                </c:pt>
                <c:pt idx="4">
                  <c:v>72221.454545454544</c:v>
                </c:pt>
                <c:pt idx="5">
                  <c:v>73658.590909090912</c:v>
                </c:pt>
                <c:pt idx="6">
                  <c:v>79248.28571428571</c:v>
                </c:pt>
                <c:pt idx="7">
                  <c:v>78475.523809523816</c:v>
                </c:pt>
                <c:pt idx="8">
                  <c:v>84795</c:v>
                </c:pt>
                <c:pt idx="9">
                  <c:v>86384.84210526316</c:v>
                </c:pt>
                <c:pt idx="10">
                  <c:v>82426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D5-489B-AB7E-8F1CB52887F2}"/>
            </c:ext>
          </c:extLst>
        </c:ser>
        <c:ser>
          <c:idx val="8"/>
          <c:order val="8"/>
          <c:tx>
            <c:strRef>
              <c:f>'290E'!$L$3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'290E'!$C$5:$C$16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'290E'!$L$5:$L$16</c:f>
              <c:numCache>
                <c:formatCode>_(* #,##0_);_(* \(#,##0\);_(* "-"??_);_(@_)</c:formatCode>
                <c:ptCount val="12"/>
                <c:pt idx="0">
                  <c:v>64184.15</c:v>
                </c:pt>
                <c:pt idx="1">
                  <c:v>100059.86956521739</c:v>
                </c:pt>
                <c:pt idx="2">
                  <c:v>106302.31818181818</c:v>
                </c:pt>
                <c:pt idx="3">
                  <c:v>108995.09523809524</c:v>
                </c:pt>
                <c:pt idx="4">
                  <c:v>113867.27272727272</c:v>
                </c:pt>
                <c:pt idx="5">
                  <c:v>115493.23809523809</c:v>
                </c:pt>
                <c:pt idx="6">
                  <c:v>114554.81818181818</c:v>
                </c:pt>
                <c:pt idx="7">
                  <c:v>119424.90476190476</c:v>
                </c:pt>
                <c:pt idx="8">
                  <c:v>123452.95238095238</c:v>
                </c:pt>
                <c:pt idx="9">
                  <c:v>119151.18181818182</c:v>
                </c:pt>
                <c:pt idx="10">
                  <c:v>116701.60869565218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D5-489B-AB7E-8F1CB5288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5202399"/>
        <c:axId val="2042533439"/>
      </c:lineChart>
      <c:catAx>
        <c:axId val="173520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2533439"/>
        <c:crosses val="autoZero"/>
        <c:auto val="1"/>
        <c:lblAlgn val="ctr"/>
        <c:lblOffset val="100"/>
        <c:noMultiLvlLbl val="0"/>
      </c:catAx>
      <c:valAx>
        <c:axId val="20425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5202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71E</a:t>
            </a:r>
            <a:r>
              <a:rPr lang="en-US" b="1" baseline="0"/>
              <a:t> Avg Weekday Transactions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58813843921675E-2"/>
          <c:y val="0.11099713676852745"/>
          <c:w val="0.91942172445835579"/>
          <c:h val="0.72921977967885043"/>
        </c:manualLayout>
      </c:layout>
      <c:lineChart>
        <c:grouping val="standard"/>
        <c:varyColors val="0"/>
        <c:ser>
          <c:idx val="0"/>
          <c:order val="0"/>
          <c:tx>
            <c:strRef>
              <c:f>'71E'!$D$4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'71E'!$D$5:$D$16</c:f>
              <c:numCache>
                <c:formatCode>General</c:formatCode>
                <c:ptCount val="12"/>
                <c:pt idx="2" formatCode="_(* #,##0_);_(* \(#,##0\);_(* &quot;-&quot;??_);_(@_)">
                  <c:v>26171.695652173912</c:v>
                </c:pt>
                <c:pt idx="3" formatCode="_(* #,##0_);_(* \(#,##0\);_(* &quot;-&quot;??_);_(@_)">
                  <c:v>27747.3</c:v>
                </c:pt>
                <c:pt idx="4" formatCode="_(* #,##0_);_(* \(#,##0\);_(* &quot;-&quot;??_);_(@_)">
                  <c:v>28137.909090909092</c:v>
                </c:pt>
                <c:pt idx="5" formatCode="_(* #,##0_);_(* \(#,##0\);_(* &quot;-&quot;??_);_(@_)">
                  <c:v>27988.454545454544</c:v>
                </c:pt>
                <c:pt idx="6" formatCode="_(* #,##0_);_(* \(#,##0\);_(* &quot;-&quot;??_);_(@_)">
                  <c:v>26890.78947368421</c:v>
                </c:pt>
                <c:pt idx="7" formatCode="_(* #,##0_);_(* \(#,##0\);_(* &quot;-&quot;??_);_(@_)">
                  <c:v>26630.695652173912</c:v>
                </c:pt>
                <c:pt idx="8" formatCode="_(* #,##0_);_(* \(#,##0\);_(* &quot;-&quot;??_);_(@_)">
                  <c:v>29841.599999999999</c:v>
                </c:pt>
                <c:pt idx="9" formatCode="_(* #,##0_);_(* \(#,##0\);_(* &quot;-&quot;??_);_(@_)">
                  <c:v>30303.636363636364</c:v>
                </c:pt>
                <c:pt idx="10" formatCode="_(* #,##0_);_(* \(#,##0\);_(* &quot;-&quot;??_);_(@_)">
                  <c:v>29902</c:v>
                </c:pt>
                <c:pt idx="11" formatCode="_(* #,##0_);_(* \(#,##0\);_(* &quot;-&quot;??_);_(@_)">
                  <c:v>27646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C-4FF4-B56A-AFBD547D79FF}"/>
            </c:ext>
          </c:extLst>
        </c:ser>
        <c:ser>
          <c:idx val="1"/>
          <c:order val="1"/>
          <c:tx>
            <c:strRef>
              <c:f>'71E'!$E$4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'71E'!$E$5:$E$16</c:f>
              <c:numCache>
                <c:formatCode>_(* #,##0_);_(* \(#,##0\);_(* "-"??_);_(@_)</c:formatCode>
                <c:ptCount val="12"/>
                <c:pt idx="0">
                  <c:v>25483</c:v>
                </c:pt>
                <c:pt idx="1">
                  <c:v>27806</c:v>
                </c:pt>
                <c:pt idx="2">
                  <c:v>30270</c:v>
                </c:pt>
                <c:pt idx="3">
                  <c:v>30849</c:v>
                </c:pt>
                <c:pt idx="4">
                  <c:v>31461</c:v>
                </c:pt>
                <c:pt idx="5">
                  <c:v>30729</c:v>
                </c:pt>
                <c:pt idx="6">
                  <c:v>29520</c:v>
                </c:pt>
                <c:pt idx="7">
                  <c:v>30735</c:v>
                </c:pt>
                <c:pt idx="8">
                  <c:v>29992</c:v>
                </c:pt>
                <c:pt idx="9">
                  <c:v>30667</c:v>
                </c:pt>
                <c:pt idx="10">
                  <c:v>30770</c:v>
                </c:pt>
                <c:pt idx="11">
                  <c:v>28597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C-4FF4-B56A-AFBD547D79FF}"/>
            </c:ext>
          </c:extLst>
        </c:ser>
        <c:ser>
          <c:idx val="2"/>
          <c:order val="2"/>
          <c:tx>
            <c:strRef>
              <c:f>'71E'!$F$4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'71E'!$F$5:$F$16</c:f>
              <c:numCache>
                <c:formatCode>_(* #,##0_);_(* \(#,##0\);_(* "-"??_);_(@_)</c:formatCode>
                <c:ptCount val="12"/>
                <c:pt idx="0">
                  <c:v>28053.772727272728</c:v>
                </c:pt>
                <c:pt idx="1">
                  <c:v>30104.9</c:v>
                </c:pt>
                <c:pt idx="2">
                  <c:v>31560.523809523809</c:v>
                </c:pt>
                <c:pt idx="3">
                  <c:v>31432.727272727272</c:v>
                </c:pt>
                <c:pt idx="4">
                  <c:v>31666.590909090908</c:v>
                </c:pt>
                <c:pt idx="5">
                  <c:v>31934.35</c:v>
                </c:pt>
                <c:pt idx="6">
                  <c:v>31095.863636363636</c:v>
                </c:pt>
                <c:pt idx="7">
                  <c:v>31640.727272727272</c:v>
                </c:pt>
                <c:pt idx="8">
                  <c:v>31263.85</c:v>
                </c:pt>
                <c:pt idx="9">
                  <c:v>31397.869565217392</c:v>
                </c:pt>
                <c:pt idx="10">
                  <c:v>31670.842105263157</c:v>
                </c:pt>
                <c:pt idx="11">
                  <c:v>30008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C-4FF4-B56A-AFBD547D79FF}"/>
            </c:ext>
          </c:extLst>
        </c:ser>
        <c:ser>
          <c:idx val="3"/>
          <c:order val="3"/>
          <c:tx>
            <c:strRef>
              <c:f>'71E'!$G$4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'71E'!$G$5:$G$16</c:f>
              <c:numCache>
                <c:formatCode>_(* #,##0_);_(* \(#,##0\);_(* "-"??_);_(@_)</c:formatCode>
                <c:ptCount val="12"/>
                <c:pt idx="0">
                  <c:v>28552.095238095237</c:v>
                </c:pt>
                <c:pt idx="1">
                  <c:v>31276</c:v>
                </c:pt>
                <c:pt idx="2">
                  <c:v>22470.772727272728</c:v>
                </c:pt>
                <c:pt idx="3">
                  <c:v>13537.272727272728</c:v>
                </c:pt>
                <c:pt idx="4">
                  <c:v>18143.150000000001</c:v>
                </c:pt>
                <c:pt idx="5">
                  <c:v>21020</c:v>
                </c:pt>
                <c:pt idx="6">
                  <c:v>21136.409090909092</c:v>
                </c:pt>
                <c:pt idx="7">
                  <c:v>22464.523809523809</c:v>
                </c:pt>
                <c:pt idx="8">
                  <c:v>22070.333333333332</c:v>
                </c:pt>
                <c:pt idx="9">
                  <c:v>24239.909090909092</c:v>
                </c:pt>
                <c:pt idx="10">
                  <c:v>25785.315789473683</c:v>
                </c:pt>
                <c:pt idx="11">
                  <c:v>24820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8C-4FF4-B56A-AFBD547D79FF}"/>
            </c:ext>
          </c:extLst>
        </c:ser>
        <c:ser>
          <c:idx val="4"/>
          <c:order val="4"/>
          <c:tx>
            <c:strRef>
              <c:f>'71E'!$H$4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'71E'!$C$5:$C$16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'71E'!$H$5:$H$16</c:f>
              <c:numCache>
                <c:formatCode>_(* #,##0_);_(* \(#,##0\);_(* "-"??_);_(@_)</c:formatCode>
                <c:ptCount val="12"/>
                <c:pt idx="0">
                  <c:v>23636.55</c:v>
                </c:pt>
                <c:pt idx="1">
                  <c:v>18427.349999999999</c:v>
                </c:pt>
                <c:pt idx="2">
                  <c:v>28989.565217391304</c:v>
                </c:pt>
                <c:pt idx="3">
                  <c:v>31246.272727272728</c:v>
                </c:pt>
                <c:pt idx="4">
                  <c:v>31955.571428571428</c:v>
                </c:pt>
                <c:pt idx="5">
                  <c:v>33862.090909090912</c:v>
                </c:pt>
                <c:pt idx="6">
                  <c:v>34808.333333333336</c:v>
                </c:pt>
                <c:pt idx="7">
                  <c:v>33170</c:v>
                </c:pt>
                <c:pt idx="8">
                  <c:v>34139.428571428572</c:v>
                </c:pt>
                <c:pt idx="9">
                  <c:v>36049.904761904763</c:v>
                </c:pt>
                <c:pt idx="10">
                  <c:v>34710.63636363636</c:v>
                </c:pt>
                <c:pt idx="11" formatCode="_(* #,##0_);_(* \(#,##0\);_(* &quot;-&quot;_);_(@_)">
                  <c:v>33505.043478260872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8C-4FF4-B56A-AFBD547D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631871"/>
        <c:axId val="2098422863"/>
      </c:lineChart>
      <c:catAx>
        <c:axId val="209763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422863"/>
        <c:crosses val="autoZero"/>
        <c:auto val="1"/>
        <c:lblAlgn val="ctr"/>
        <c:lblOffset val="100"/>
        <c:noMultiLvlLbl val="0"/>
      </c:catAx>
      <c:valAx>
        <c:axId val="209842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631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183S Avg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'183S'!$G$4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'183S'!$E$6:$E$17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 </c:v>
                </c:pt>
                <c:pt idx="7">
                  <c:v>Sep </c:v>
                </c:pt>
                <c:pt idx="8">
                  <c:v>Oct </c:v>
                </c:pt>
                <c:pt idx="9">
                  <c:v>Nov </c:v>
                </c:pt>
                <c:pt idx="10">
                  <c:v>Dec </c:v>
                </c:pt>
              </c:strCache>
            </c:strRef>
          </c:cat>
          <c:val>
            <c:numRef>
              <c:f>'183S'!$G$6:$G$17</c:f>
              <c:numCache>
                <c:formatCode>_(* #,##0_);_(* \(#,##0\);_(* "-"??_);_(@_)</c:formatCode>
                <c:ptCount val="12"/>
                <c:pt idx="0">
                  <c:v>38048.470588235294</c:v>
                </c:pt>
                <c:pt idx="1">
                  <c:v>25526.863636363636</c:v>
                </c:pt>
                <c:pt idx="2">
                  <c:v>15014.227272727272</c:v>
                </c:pt>
                <c:pt idx="3">
                  <c:v>17705.55</c:v>
                </c:pt>
                <c:pt idx="4">
                  <c:v>20673.772727272728</c:v>
                </c:pt>
                <c:pt idx="5">
                  <c:v>21031</c:v>
                </c:pt>
                <c:pt idx="6">
                  <c:v>23197.333333333332</c:v>
                </c:pt>
                <c:pt idx="7">
                  <c:v>25886.142857142859</c:v>
                </c:pt>
                <c:pt idx="8">
                  <c:v>31355.045454545456</c:v>
                </c:pt>
                <c:pt idx="9">
                  <c:v>33222.052631578947</c:v>
                </c:pt>
                <c:pt idx="10">
                  <c:v>36619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5-4E8C-89AC-595D6837CB80}"/>
            </c:ext>
          </c:extLst>
        </c:ser>
        <c:ser>
          <c:idx val="1"/>
          <c:order val="1"/>
          <c:tx>
            <c:strRef>
              <c:f>'183S'!$H$4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'183S'!$E$6:$E$17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 </c:v>
                </c:pt>
                <c:pt idx="7">
                  <c:v>Sep </c:v>
                </c:pt>
                <c:pt idx="8">
                  <c:v>Oct </c:v>
                </c:pt>
                <c:pt idx="9">
                  <c:v>Nov </c:v>
                </c:pt>
                <c:pt idx="10">
                  <c:v>Dec </c:v>
                </c:pt>
              </c:strCache>
            </c:strRef>
          </c:cat>
          <c:val>
            <c:numRef>
              <c:f>'183S'!$H$6:$H$17</c:f>
              <c:numCache>
                <c:formatCode>_(* #,##0_);_(* \(#,##0\);_(* "-"??_);_(@_)</c:formatCode>
                <c:ptCount val="12"/>
                <c:pt idx="0">
                  <c:v>68708.5</c:v>
                </c:pt>
                <c:pt idx="1">
                  <c:v>10876.533632286995</c:v>
                </c:pt>
                <c:pt idx="2">
                  <c:v>113229.54545454546</c:v>
                </c:pt>
                <c:pt idx="3">
                  <c:v>117714.52380952382</c:v>
                </c:pt>
                <c:pt idx="4">
                  <c:v>131317.13636363635</c:v>
                </c:pt>
                <c:pt idx="5">
                  <c:v>136546.85714285713</c:v>
                </c:pt>
                <c:pt idx="6">
                  <c:v>131908.86363636365</c:v>
                </c:pt>
                <c:pt idx="7">
                  <c:v>142843.04761904763</c:v>
                </c:pt>
                <c:pt idx="8">
                  <c:v>154519.71428571429</c:v>
                </c:pt>
                <c:pt idx="9">
                  <c:v>150800.54545454544</c:v>
                </c:pt>
                <c:pt idx="10" formatCode="_(* #,##0_);_(* \(#,##0\);_(* &quot;-&quot;_);_(@_)">
                  <c:v>146725.78260869565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5-4E8C-89AC-595D6837CB80}"/>
            </c:ext>
          </c:extLst>
        </c:ser>
        <c:ser>
          <c:idx val="2"/>
          <c:order val="2"/>
          <c:tx>
            <c:strRef>
              <c:f>'183S'!$I$4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'183S'!$E$6:$E$17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 </c:v>
                </c:pt>
                <c:pt idx="7">
                  <c:v>Sep </c:v>
                </c:pt>
                <c:pt idx="8">
                  <c:v>Oct </c:v>
                </c:pt>
                <c:pt idx="9">
                  <c:v>Nov </c:v>
                </c:pt>
                <c:pt idx="10">
                  <c:v>Dec </c:v>
                </c:pt>
              </c:strCache>
            </c:strRef>
          </c:cat>
          <c:val>
            <c:numRef>
              <c:f>'183S'!$I$6:$I$17</c:f>
              <c:numCache>
                <c:formatCode>_(* #,##0_);_(* \(#,##0\);_(* "-"??_);_(@_)</c:formatCode>
                <c:ptCount val="12"/>
                <c:pt idx="0">
                  <c:v>140218.20000000001</c:v>
                </c:pt>
                <c:pt idx="1">
                  <c:v>162323.26086956522</c:v>
                </c:pt>
                <c:pt idx="2">
                  <c:v>174209.85714285713</c:v>
                </c:pt>
                <c:pt idx="3">
                  <c:v>171411.63636363635</c:v>
                </c:pt>
                <c:pt idx="4">
                  <c:v>168236.95454545456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5-4E8C-89AC-595D6837C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339679"/>
        <c:axId val="2098451983"/>
      </c:lineChart>
      <c:catAx>
        <c:axId val="209633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451983"/>
        <c:crosses val="autoZero"/>
        <c:auto val="1"/>
        <c:lblAlgn val="ctr"/>
        <c:lblOffset val="100"/>
        <c:noMultiLvlLbl val="0"/>
      </c:catAx>
      <c:valAx>
        <c:axId val="2098451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33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45SW Avg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'45SW'!$D$3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'45SW'!$C$4:$C$15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'45SW'!$D$4:$D$15</c:f>
              <c:numCache>
                <c:formatCode>General</c:formatCode>
                <c:ptCount val="12"/>
                <c:pt idx="5" formatCode="_(* #,##0_);_(* \(#,##0\);_(* &quot;-&quot;??_);_(@_)">
                  <c:v>9835.25</c:v>
                </c:pt>
                <c:pt idx="6" formatCode="_(* #,##0_);_(* \(#,##0\);_(* &quot;-&quot;??_);_(@_)">
                  <c:v>10248.681818181818</c:v>
                </c:pt>
                <c:pt idx="7" formatCode="_(* #,##0_);_(* \(#,##0\);_(* &quot;-&quot;??_);_(@_)">
                  <c:v>11828.5</c:v>
                </c:pt>
                <c:pt idx="8" formatCode="_(* #,##0_);_(* \(#,##0\);_(* &quot;-&quot;??_);_(@_)">
                  <c:v>12489.5</c:v>
                </c:pt>
                <c:pt idx="9" formatCode="_(* #,##0_);_(* \(#,##0\);_(* &quot;-&quot;??_);_(@_)">
                  <c:v>12391.304347826086</c:v>
                </c:pt>
                <c:pt idx="10" formatCode="_(* #,##0_);_(* \(#,##0\);_(* &quot;-&quot;??_);_(@_)">
                  <c:v>12757.263157894737</c:v>
                </c:pt>
                <c:pt idx="11" formatCode="_(* #,##0_);_(* \(#,##0\);_(* &quot;-&quot;??_);_(@_)">
                  <c:v>12280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3-47AA-8109-744FF28AE4EC}"/>
            </c:ext>
          </c:extLst>
        </c:ser>
        <c:ser>
          <c:idx val="1"/>
          <c:order val="1"/>
          <c:tx>
            <c:strRef>
              <c:f>'45SW'!$E$3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'45SW'!$C$4:$C$15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'45SW'!$E$4:$E$15</c:f>
              <c:numCache>
                <c:formatCode>_(* #,##0_);_(* \(#,##0\);_(* "-"??_);_(@_)</c:formatCode>
                <c:ptCount val="12"/>
                <c:pt idx="0">
                  <c:v>12352.285714285714</c:v>
                </c:pt>
                <c:pt idx="1">
                  <c:v>13850.833333333334</c:v>
                </c:pt>
                <c:pt idx="2">
                  <c:v>9860.4090909090901</c:v>
                </c:pt>
                <c:pt idx="3">
                  <c:v>6016.318181818182</c:v>
                </c:pt>
                <c:pt idx="4">
                  <c:v>8357.7000000000007</c:v>
                </c:pt>
                <c:pt idx="5">
                  <c:v>10385.59090909091</c:v>
                </c:pt>
                <c:pt idx="6">
                  <c:v>10811.727272727272</c:v>
                </c:pt>
                <c:pt idx="7">
                  <c:v>12175.809523809523</c:v>
                </c:pt>
                <c:pt idx="8">
                  <c:v>12309.523809523809</c:v>
                </c:pt>
                <c:pt idx="9">
                  <c:v>13578.318181818182</c:v>
                </c:pt>
                <c:pt idx="10">
                  <c:v>13675.684210526315</c:v>
                </c:pt>
                <c:pt idx="11">
                  <c:v>12917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3-47AA-8109-744FF28AE4EC}"/>
            </c:ext>
          </c:extLst>
        </c:ser>
        <c:ser>
          <c:idx val="2"/>
          <c:order val="2"/>
          <c:tx>
            <c:strRef>
              <c:f>'45SW'!$F$3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'45SW'!$C$4:$C$15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'45SW'!$F$4:$F$15</c:f>
              <c:numCache>
                <c:formatCode>_(* #,##0_);_(* \(#,##0\);_(* "-"??_);_(@_)</c:formatCode>
                <c:ptCount val="12"/>
                <c:pt idx="0">
                  <c:v>12685.9</c:v>
                </c:pt>
                <c:pt idx="1">
                  <c:v>9985.25</c:v>
                </c:pt>
                <c:pt idx="2">
                  <c:v>15411.04347826087</c:v>
                </c:pt>
                <c:pt idx="3">
                  <c:v>16271.772727272728</c:v>
                </c:pt>
                <c:pt idx="4">
                  <c:v>16530.333333333332</c:v>
                </c:pt>
                <c:pt idx="5">
                  <c:v>17590.863636363636</c:v>
                </c:pt>
                <c:pt idx="6">
                  <c:v>17659.952380952382</c:v>
                </c:pt>
                <c:pt idx="7">
                  <c:v>17635.31818181818</c:v>
                </c:pt>
                <c:pt idx="8">
                  <c:v>18749.904761904763</c:v>
                </c:pt>
                <c:pt idx="9">
                  <c:v>19531.380952380954</c:v>
                </c:pt>
                <c:pt idx="10">
                  <c:v>18838.545454545456</c:v>
                </c:pt>
                <c:pt idx="11" formatCode="_(* #,##0_);_(* \(#,##0\);_(* &quot;-&quot;_);_(@_)">
                  <c:v>18530.608695652172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3-47AA-8109-744FF28AE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876175"/>
        <c:axId val="828469231"/>
      </c:lineChart>
      <c:catAx>
        <c:axId val="208787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8469231"/>
        <c:crosses val="autoZero"/>
        <c:auto val="1"/>
        <c:lblAlgn val="ctr"/>
        <c:lblOffset val="100"/>
        <c:noMultiLvlLbl val="0"/>
      </c:catAx>
      <c:valAx>
        <c:axId val="828469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787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Total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Transactions'!$B$7</c:f>
              <c:strCache>
                <c:ptCount val="1"/>
                <c:pt idx="0">
                  <c:v>2008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Transactions'!$C$7:$N$7</c:f>
              <c:numCache>
                <c:formatCode>#,##0</c:formatCode>
                <c:ptCount val="12"/>
                <c:pt idx="0">
                  <c:v>1536632</c:v>
                </c:pt>
                <c:pt idx="1">
                  <c:v>1567443</c:v>
                </c:pt>
                <c:pt idx="2">
                  <c:v>1645248</c:v>
                </c:pt>
                <c:pt idx="3">
                  <c:v>1683817</c:v>
                </c:pt>
                <c:pt idx="4">
                  <c:v>1806234</c:v>
                </c:pt>
                <c:pt idx="5">
                  <c:v>1702244</c:v>
                </c:pt>
                <c:pt idx="6">
                  <c:v>1737885</c:v>
                </c:pt>
                <c:pt idx="7">
                  <c:v>1777234</c:v>
                </c:pt>
                <c:pt idx="8">
                  <c:v>1726328</c:v>
                </c:pt>
                <c:pt idx="9">
                  <c:v>1829736</c:v>
                </c:pt>
                <c:pt idx="10">
                  <c:v>1671588</c:v>
                </c:pt>
                <c:pt idx="11">
                  <c:v>1796779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F-4547-AD2F-ACC1B986B634}"/>
            </c:ext>
          </c:extLst>
        </c:ser>
        <c:ser>
          <c:idx val="1"/>
          <c:order val="1"/>
          <c:tx>
            <c:strRef>
              <c:f>'Total Transactions'!$B$8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Transactions'!$C$8:$N$8</c:f>
              <c:numCache>
                <c:formatCode>#,##0</c:formatCode>
                <c:ptCount val="12"/>
                <c:pt idx="0">
                  <c:v>1732743</c:v>
                </c:pt>
                <c:pt idx="1">
                  <c:v>1665618</c:v>
                </c:pt>
                <c:pt idx="2">
                  <c:v>1827513</c:v>
                </c:pt>
                <c:pt idx="3">
                  <c:v>1842526</c:v>
                </c:pt>
                <c:pt idx="4">
                  <c:v>1885931</c:v>
                </c:pt>
                <c:pt idx="5">
                  <c:v>1889662</c:v>
                </c:pt>
                <c:pt idx="6">
                  <c:v>1889499</c:v>
                </c:pt>
                <c:pt idx="7">
                  <c:v>1889040</c:v>
                </c:pt>
                <c:pt idx="8">
                  <c:v>1830871</c:v>
                </c:pt>
                <c:pt idx="9">
                  <c:v>1913818</c:v>
                </c:pt>
                <c:pt idx="10">
                  <c:v>1792913</c:v>
                </c:pt>
                <c:pt idx="11">
                  <c:v>1848723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F-4547-AD2F-ACC1B986B634}"/>
            </c:ext>
          </c:extLst>
        </c:ser>
        <c:ser>
          <c:idx val="2"/>
          <c:order val="2"/>
          <c:tx>
            <c:strRef>
              <c:f>'Total Transactions'!$B$9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Transactions'!$C$9:$N$9</c:f>
              <c:numCache>
                <c:formatCode>#,##0</c:formatCode>
                <c:ptCount val="12"/>
                <c:pt idx="0">
                  <c:v>1769428</c:v>
                </c:pt>
                <c:pt idx="1">
                  <c:v>1685637</c:v>
                </c:pt>
                <c:pt idx="2">
                  <c:v>1936171</c:v>
                </c:pt>
                <c:pt idx="3">
                  <c:v>1918758</c:v>
                </c:pt>
                <c:pt idx="4">
                  <c:v>1927500</c:v>
                </c:pt>
                <c:pt idx="5">
                  <c:v>1909016</c:v>
                </c:pt>
                <c:pt idx="6">
                  <c:v>1873844</c:v>
                </c:pt>
                <c:pt idx="7">
                  <c:v>1918072</c:v>
                </c:pt>
                <c:pt idx="8">
                  <c:v>1865553</c:v>
                </c:pt>
                <c:pt idx="9">
                  <c:v>1931959</c:v>
                </c:pt>
                <c:pt idx="10">
                  <c:v>1840037</c:v>
                </c:pt>
                <c:pt idx="11">
                  <c:v>1918318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F-4547-AD2F-ACC1B986B634}"/>
            </c:ext>
          </c:extLst>
        </c:ser>
        <c:ser>
          <c:idx val="3"/>
          <c:order val="3"/>
          <c:tx>
            <c:strRef>
              <c:f>'Total Transactions'!$B$10</c:f>
              <c:strCache>
                <c:ptCount val="1"/>
                <c:pt idx="0">
                  <c:v>2011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Transactions'!$C$10:$N$10</c:f>
              <c:numCache>
                <c:formatCode>#,##0</c:formatCode>
                <c:ptCount val="12"/>
                <c:pt idx="0">
                  <c:v>1839816</c:v>
                </c:pt>
                <c:pt idx="1">
                  <c:v>1687030</c:v>
                </c:pt>
                <c:pt idx="2">
                  <c:v>1997558</c:v>
                </c:pt>
                <c:pt idx="3">
                  <c:v>1928818</c:v>
                </c:pt>
                <c:pt idx="4">
                  <c:v>1929612</c:v>
                </c:pt>
                <c:pt idx="5">
                  <c:v>1919734</c:v>
                </c:pt>
                <c:pt idx="6">
                  <c:v>1856111</c:v>
                </c:pt>
                <c:pt idx="7">
                  <c:v>1939559</c:v>
                </c:pt>
                <c:pt idx="8">
                  <c:v>1874067</c:v>
                </c:pt>
                <c:pt idx="9">
                  <c:v>1948478</c:v>
                </c:pt>
                <c:pt idx="10">
                  <c:v>1861119</c:v>
                </c:pt>
                <c:pt idx="11">
                  <c:v>1922878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F-4547-AD2F-ACC1B986B634}"/>
            </c:ext>
          </c:extLst>
        </c:ser>
        <c:ser>
          <c:idx val="4"/>
          <c:order val="4"/>
          <c:tx>
            <c:strRef>
              <c:f>'Total Transactions'!$B$11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Transactions'!$C$11:$N$11</c:f>
              <c:numCache>
                <c:formatCode>#,##0</c:formatCode>
                <c:ptCount val="12"/>
                <c:pt idx="0">
                  <c:v>1909561</c:v>
                </c:pt>
                <c:pt idx="1">
                  <c:v>1885649</c:v>
                </c:pt>
                <c:pt idx="2">
                  <c:v>2076082</c:v>
                </c:pt>
                <c:pt idx="3">
                  <c:v>2435381</c:v>
                </c:pt>
                <c:pt idx="4">
                  <c:v>2635566</c:v>
                </c:pt>
                <c:pt idx="5">
                  <c:v>2550142</c:v>
                </c:pt>
                <c:pt idx="6">
                  <c:v>2516110</c:v>
                </c:pt>
                <c:pt idx="7">
                  <c:v>2674531</c:v>
                </c:pt>
                <c:pt idx="8">
                  <c:v>2491993</c:v>
                </c:pt>
                <c:pt idx="9">
                  <c:v>2739224</c:v>
                </c:pt>
                <c:pt idx="10">
                  <c:v>2618076</c:v>
                </c:pt>
                <c:pt idx="11">
                  <c:v>2705905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6F-4547-AD2F-ACC1B986B634}"/>
            </c:ext>
          </c:extLst>
        </c:ser>
        <c:ser>
          <c:idx val="5"/>
          <c:order val="5"/>
          <c:tx>
            <c:strRef>
              <c:f>'Total Transactions'!$B$12</c:f>
              <c:strCache>
                <c:ptCount val="1"/>
                <c:pt idx="0">
                  <c:v>2013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Transactions'!$C$12:$N$12</c:f>
              <c:numCache>
                <c:formatCode>#,##0</c:formatCode>
                <c:ptCount val="12"/>
                <c:pt idx="0">
                  <c:v>3160697</c:v>
                </c:pt>
                <c:pt idx="1">
                  <c:v>3105297</c:v>
                </c:pt>
                <c:pt idx="2">
                  <c:v>3528693</c:v>
                </c:pt>
                <c:pt idx="3">
                  <c:v>3474361</c:v>
                </c:pt>
                <c:pt idx="4">
                  <c:v>3603114</c:v>
                </c:pt>
                <c:pt idx="5">
                  <c:v>3462676</c:v>
                </c:pt>
                <c:pt idx="6">
                  <c:v>3456442</c:v>
                </c:pt>
                <c:pt idx="7">
                  <c:v>3668344</c:v>
                </c:pt>
                <c:pt idx="8">
                  <c:v>3481770</c:v>
                </c:pt>
                <c:pt idx="9">
                  <c:v>3744109</c:v>
                </c:pt>
                <c:pt idx="10">
                  <c:v>3578580</c:v>
                </c:pt>
                <c:pt idx="11">
                  <c:v>3598051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F-4547-AD2F-ACC1B986B634}"/>
            </c:ext>
          </c:extLst>
        </c:ser>
        <c:ser>
          <c:idx val="6"/>
          <c:order val="6"/>
          <c:tx>
            <c:strRef>
              <c:f>'Total Transactions'!$B$13</c:f>
              <c:strCache>
                <c:ptCount val="1"/>
                <c:pt idx="0">
                  <c:v>2014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Transactions'!$C$13:$N$13</c:f>
              <c:numCache>
                <c:formatCode>#,##0</c:formatCode>
                <c:ptCount val="12"/>
                <c:pt idx="0">
                  <c:v>3527345</c:v>
                </c:pt>
                <c:pt idx="1">
                  <c:v>3416897</c:v>
                </c:pt>
                <c:pt idx="2">
                  <c:v>3936466</c:v>
                </c:pt>
                <c:pt idx="3">
                  <c:v>3999152</c:v>
                </c:pt>
                <c:pt idx="4">
                  <c:v>4420826</c:v>
                </c:pt>
                <c:pt idx="5">
                  <c:v>4675130</c:v>
                </c:pt>
                <c:pt idx="6">
                  <c:v>4830976</c:v>
                </c:pt>
                <c:pt idx="7">
                  <c:v>4981070</c:v>
                </c:pt>
                <c:pt idx="8">
                  <c:v>4878403</c:v>
                </c:pt>
                <c:pt idx="9">
                  <c:v>5352872</c:v>
                </c:pt>
                <c:pt idx="10">
                  <c:v>4902592</c:v>
                </c:pt>
                <c:pt idx="11">
                  <c:v>5130850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6F-4547-AD2F-ACC1B986B634}"/>
            </c:ext>
          </c:extLst>
        </c:ser>
        <c:ser>
          <c:idx val="7"/>
          <c:order val="7"/>
          <c:tx>
            <c:strRef>
              <c:f>'Total Transactions'!$B$14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Transactions'!$C$14:$N$14</c:f>
              <c:numCache>
                <c:formatCode>#,##0</c:formatCode>
                <c:ptCount val="12"/>
                <c:pt idx="0">
                  <c:v>4878731</c:v>
                </c:pt>
                <c:pt idx="1">
                  <c:v>4687836</c:v>
                </c:pt>
                <c:pt idx="2">
                  <c:v>5493869</c:v>
                </c:pt>
                <c:pt idx="3">
                  <c:v>5635554</c:v>
                </c:pt>
                <c:pt idx="4">
                  <c:v>5613435</c:v>
                </c:pt>
                <c:pt idx="5">
                  <c:v>5668404</c:v>
                </c:pt>
                <c:pt idx="6">
                  <c:v>5807432</c:v>
                </c:pt>
                <c:pt idx="7">
                  <c:v>5780847</c:v>
                </c:pt>
                <c:pt idx="8">
                  <c:v>5689007</c:v>
                </c:pt>
                <c:pt idx="9">
                  <c:v>5951356</c:v>
                </c:pt>
                <c:pt idx="10">
                  <c:v>5618174</c:v>
                </c:pt>
                <c:pt idx="11">
                  <c:v>5906441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6F-4547-AD2F-ACC1B986B634}"/>
            </c:ext>
          </c:extLst>
        </c:ser>
        <c:ser>
          <c:idx val="8"/>
          <c:order val="8"/>
          <c:tx>
            <c:strRef>
              <c:f>'Total Transactions'!$B$15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Transactions'!$C$15:$N$15</c:f>
              <c:numCache>
                <c:formatCode>#,##0</c:formatCode>
                <c:ptCount val="12"/>
                <c:pt idx="0">
                  <c:v>5694709</c:v>
                </c:pt>
                <c:pt idx="1">
                  <c:v>5786605</c:v>
                </c:pt>
                <c:pt idx="2">
                  <c:v>6348193</c:v>
                </c:pt>
                <c:pt idx="3">
                  <c:v>6194675</c:v>
                </c:pt>
                <c:pt idx="4">
                  <c:v>6318249</c:v>
                </c:pt>
                <c:pt idx="5">
                  <c:v>6312246</c:v>
                </c:pt>
                <c:pt idx="6">
                  <c:v>6227708</c:v>
                </c:pt>
                <c:pt idx="7">
                  <c:v>6410390</c:v>
                </c:pt>
                <c:pt idx="8">
                  <c:v>6341481</c:v>
                </c:pt>
                <c:pt idx="9">
                  <c:v>6657207</c:v>
                </c:pt>
                <c:pt idx="10">
                  <c:v>6365565</c:v>
                </c:pt>
                <c:pt idx="11">
                  <c:v>6422271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6F-4547-AD2F-ACC1B986B634}"/>
            </c:ext>
          </c:extLst>
        </c:ser>
        <c:ser>
          <c:idx val="9"/>
          <c:order val="9"/>
          <c:tx>
            <c:strRef>
              <c:f>'Total Transactions'!$B$16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Transactions'!$C$16:$N$16</c:f>
              <c:numCache>
                <c:formatCode>#,##0</c:formatCode>
                <c:ptCount val="12"/>
                <c:pt idx="0">
                  <c:v>6278998</c:v>
                </c:pt>
                <c:pt idx="1">
                  <c:v>6113442</c:v>
                </c:pt>
                <c:pt idx="2">
                  <c:v>7882750</c:v>
                </c:pt>
                <c:pt idx="3">
                  <c:v>7582718</c:v>
                </c:pt>
                <c:pt idx="4">
                  <c:v>7993646</c:v>
                </c:pt>
                <c:pt idx="5">
                  <c:v>7760799</c:v>
                </c:pt>
                <c:pt idx="6">
                  <c:v>7483190</c:v>
                </c:pt>
                <c:pt idx="7">
                  <c:v>7630782</c:v>
                </c:pt>
                <c:pt idx="8">
                  <c:v>7554470</c:v>
                </c:pt>
                <c:pt idx="9">
                  <c:v>8409971</c:v>
                </c:pt>
                <c:pt idx="10">
                  <c:v>8060327</c:v>
                </c:pt>
                <c:pt idx="11">
                  <c:v>8132157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6F-4547-AD2F-ACC1B986B634}"/>
            </c:ext>
          </c:extLst>
        </c:ser>
        <c:ser>
          <c:idx val="10"/>
          <c:order val="10"/>
          <c:tx>
            <c:strRef>
              <c:f>'Total Transactions'!$B$17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Transactions'!$C$17:$N$17</c:f>
              <c:numCache>
                <c:formatCode>#,##0</c:formatCode>
                <c:ptCount val="12"/>
                <c:pt idx="0">
                  <c:v>7833808</c:v>
                </c:pt>
                <c:pt idx="1">
                  <c:v>7742683</c:v>
                </c:pt>
                <c:pt idx="2">
                  <c:v>9202032</c:v>
                </c:pt>
                <c:pt idx="3">
                  <c:v>8931243</c:v>
                </c:pt>
                <c:pt idx="4">
                  <c:v>9410810</c:v>
                </c:pt>
                <c:pt idx="5">
                  <c:v>8984686</c:v>
                </c:pt>
                <c:pt idx="6">
                  <c:v>8781806</c:v>
                </c:pt>
                <c:pt idx="7">
                  <c:v>9413276</c:v>
                </c:pt>
                <c:pt idx="8">
                  <c:v>8565812</c:v>
                </c:pt>
                <c:pt idx="9">
                  <c:v>9492445</c:v>
                </c:pt>
                <c:pt idx="10">
                  <c:v>9096919</c:v>
                </c:pt>
                <c:pt idx="11">
                  <c:v>8790955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6F-4547-AD2F-ACC1B986B634}"/>
            </c:ext>
          </c:extLst>
        </c:ser>
        <c:ser>
          <c:idx val="11"/>
          <c:order val="11"/>
          <c:tx>
            <c:strRef>
              <c:f>'Total Transactions'!$B$18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Transactions'!$C$18:$N$18</c:f>
              <c:numCache>
                <c:formatCode>#,##0</c:formatCode>
                <c:ptCount val="12"/>
                <c:pt idx="0">
                  <c:v>8959734</c:v>
                </c:pt>
                <c:pt idx="1">
                  <c:v>8491967</c:v>
                </c:pt>
                <c:pt idx="2">
                  <c:v>9715467</c:v>
                </c:pt>
                <c:pt idx="3">
                  <c:v>9601986</c:v>
                </c:pt>
                <c:pt idx="4">
                  <c:v>9874879</c:v>
                </c:pt>
                <c:pt idx="5">
                  <c:v>9576798</c:v>
                </c:pt>
                <c:pt idx="6">
                  <c:v>9789047</c:v>
                </c:pt>
                <c:pt idx="7">
                  <c:v>11340019</c:v>
                </c:pt>
                <c:pt idx="8">
                  <c:v>10631655</c:v>
                </c:pt>
                <c:pt idx="9">
                  <c:v>11407647</c:v>
                </c:pt>
                <c:pt idx="10" formatCode="_(* #,##0_);_(* \(#,##0\);_(* &quot;-&quot;??_);_(@_)">
                  <c:v>10581412</c:v>
                </c:pt>
                <c:pt idx="11" formatCode="_(* #,##0_);_(* \(#,##0\);_(* &quot;-&quot;??_);_(@_)">
                  <c:v>10451281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6F-4547-AD2F-ACC1B986B634}"/>
            </c:ext>
          </c:extLst>
        </c:ser>
        <c:ser>
          <c:idx val="12"/>
          <c:order val="12"/>
          <c:tx>
            <c:strRef>
              <c:f>'Total Transactions'!$B$19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Transactions'!$C$19:$N$19</c:f>
              <c:numCache>
                <c:formatCode>#,##0</c:formatCode>
                <c:ptCount val="12"/>
                <c:pt idx="0">
                  <c:v>10520817</c:v>
                </c:pt>
                <c:pt idx="1">
                  <c:v>10575128</c:v>
                </c:pt>
                <c:pt idx="2">
                  <c:v>8367054</c:v>
                </c:pt>
                <c:pt idx="3">
                  <c:v>4913717</c:v>
                </c:pt>
                <c:pt idx="4">
                  <c:v>6760426</c:v>
                </c:pt>
                <c:pt idx="5">
                  <c:v>7857150</c:v>
                </c:pt>
                <c:pt idx="6">
                  <c:v>8014590</c:v>
                </c:pt>
                <c:pt idx="7">
                  <c:v>8533715</c:v>
                </c:pt>
                <c:pt idx="8">
                  <c:v>8496674</c:v>
                </c:pt>
                <c:pt idx="9">
                  <c:v>9680706</c:v>
                </c:pt>
                <c:pt idx="10" formatCode="_(* #,##0_);_(* \(#,##0\);_(* &quot;-&quot;??_);_(@_)">
                  <c:v>9032057</c:v>
                </c:pt>
                <c:pt idx="11" formatCode="_(* #,##0_);_(* \(#,##0\);_(* &quot;-&quot;??_);_(@_)">
                  <c:v>9640298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6F-4547-AD2F-ACC1B986B634}"/>
            </c:ext>
          </c:extLst>
        </c:ser>
        <c:ser>
          <c:idx val="13"/>
          <c:order val="13"/>
          <c:tx>
            <c:strRef>
              <c:f>'Total Transactions'!$B$20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Transactions'!$C$20:$N$20</c:f>
              <c:numCache>
                <c:formatCode>#,##0</c:formatCode>
                <c:ptCount val="12"/>
                <c:pt idx="0">
                  <c:v>9749282</c:v>
                </c:pt>
                <c:pt idx="1">
                  <c:v>7493112</c:v>
                </c:pt>
                <c:pt idx="2">
                  <c:v>13261447</c:v>
                </c:pt>
                <c:pt idx="3">
                  <c:v>13465902</c:v>
                </c:pt>
                <c:pt idx="4">
                  <c:v>14000069</c:v>
                </c:pt>
                <c:pt idx="5">
                  <c:v>14666801</c:v>
                </c:pt>
                <c:pt idx="6">
                  <c:v>14971523</c:v>
                </c:pt>
                <c:pt idx="7">
                  <c:v>14755908</c:v>
                </c:pt>
                <c:pt idx="8">
                  <c:v>14937533</c:v>
                </c:pt>
                <c:pt idx="9">
                  <c:v>16224070</c:v>
                </c:pt>
                <c:pt idx="10" formatCode="_(* #,##0_);_(* \(#,##0\);_(* &quot;-&quot;??_);_(@_)">
                  <c:v>15424161</c:v>
                </c:pt>
                <c:pt idx="11" formatCode="_(* #,##0_);_(* \(#,##0\);_(* &quot;-&quot;??_);_(@_)">
                  <c:v>15570175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6F-4547-AD2F-ACC1B986B634}"/>
            </c:ext>
          </c:extLst>
        </c:ser>
        <c:ser>
          <c:idx val="14"/>
          <c:order val="14"/>
          <c:tx>
            <c:strRef>
              <c:f>'Total Transactions'!$B$21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Transactions'!$C$5:$N$5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Transactions'!$C$21:$N$21</c:f>
              <c:numCache>
                <c:formatCode>#,##0</c:formatCode>
                <c:ptCount val="12"/>
                <c:pt idx="0">
                  <c:v>13281750</c:v>
                </c:pt>
                <c:pt idx="1">
                  <c:v>13223753</c:v>
                </c:pt>
                <c:pt idx="2">
                  <c:v>16925436</c:v>
                </c:pt>
                <c:pt idx="3">
                  <c:v>16911093</c:v>
                </c:pt>
                <c:pt idx="4">
                  <c:v>17191192</c:v>
                </c:pt>
                <c:pt idx="5">
                  <c:v>16277797</c:v>
                </c:pt>
                <c:pt idx="6">
                  <c:v>15838977</c:v>
                </c:pt>
                <c:pt idx="7">
                  <c:v>16894011</c:v>
                </c:pt>
                <c:pt idx="8">
                  <c:v>17013106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6F-4547-AD2F-ACC1B986B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183663"/>
        <c:axId val="1978043327"/>
      </c:lineChart>
      <c:catAx>
        <c:axId val="2094183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043327"/>
        <c:crosses val="autoZero"/>
        <c:auto val="1"/>
        <c:lblAlgn val="ctr"/>
        <c:lblOffset val="100"/>
        <c:noMultiLvlLbl val="0"/>
      </c:catAx>
      <c:valAx>
        <c:axId val="1978043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4183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Total System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Transactions'!$Q$30</c:f>
              <c:strCache>
                <c:ptCount val="1"/>
                <c:pt idx="0">
                  <c:v>2008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Transactions'!$R$30:$AC$30</c:f>
              <c:numCache>
                <c:formatCode>#,##0</c:formatCode>
                <c:ptCount val="12"/>
                <c:pt idx="0">
                  <c:v>1536632</c:v>
                </c:pt>
                <c:pt idx="1">
                  <c:v>1567443</c:v>
                </c:pt>
                <c:pt idx="2">
                  <c:v>1645248</c:v>
                </c:pt>
                <c:pt idx="3">
                  <c:v>1683817</c:v>
                </c:pt>
                <c:pt idx="4">
                  <c:v>1806234</c:v>
                </c:pt>
                <c:pt idx="5">
                  <c:v>1702244</c:v>
                </c:pt>
                <c:pt idx="6">
                  <c:v>1737885</c:v>
                </c:pt>
                <c:pt idx="7">
                  <c:v>1777234</c:v>
                </c:pt>
                <c:pt idx="8">
                  <c:v>1726328</c:v>
                </c:pt>
                <c:pt idx="9">
                  <c:v>1829736</c:v>
                </c:pt>
                <c:pt idx="10">
                  <c:v>1671588</c:v>
                </c:pt>
                <c:pt idx="11">
                  <c:v>1796779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4-421D-ABFD-D857E82F3E70}"/>
            </c:ext>
          </c:extLst>
        </c:ser>
        <c:ser>
          <c:idx val="1"/>
          <c:order val="1"/>
          <c:tx>
            <c:strRef>
              <c:f>'Total Transactions'!$Q$31</c:f>
              <c:strCache>
                <c:ptCount val="1"/>
                <c:pt idx="0">
                  <c:v>2009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Transactions'!$R$31:$AC$31</c:f>
              <c:numCache>
                <c:formatCode>#,##0</c:formatCode>
                <c:ptCount val="12"/>
                <c:pt idx="0">
                  <c:v>1732743</c:v>
                </c:pt>
                <c:pt idx="1">
                  <c:v>1665618</c:v>
                </c:pt>
                <c:pt idx="2">
                  <c:v>1827513</c:v>
                </c:pt>
                <c:pt idx="3">
                  <c:v>1842526</c:v>
                </c:pt>
                <c:pt idx="4">
                  <c:v>1885931</c:v>
                </c:pt>
                <c:pt idx="5">
                  <c:v>1889662</c:v>
                </c:pt>
                <c:pt idx="6">
                  <c:v>1889499</c:v>
                </c:pt>
                <c:pt idx="7">
                  <c:v>1889040</c:v>
                </c:pt>
                <c:pt idx="8">
                  <c:v>1830871</c:v>
                </c:pt>
                <c:pt idx="9">
                  <c:v>1913818</c:v>
                </c:pt>
                <c:pt idx="10">
                  <c:v>1792913</c:v>
                </c:pt>
                <c:pt idx="11">
                  <c:v>1848723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4-421D-ABFD-D857E82F3E70}"/>
            </c:ext>
          </c:extLst>
        </c:ser>
        <c:ser>
          <c:idx val="2"/>
          <c:order val="2"/>
          <c:tx>
            <c:strRef>
              <c:f>'Total Transactions'!$Q$32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Transactions'!$R$32:$AC$32</c:f>
              <c:numCache>
                <c:formatCode>#,##0</c:formatCode>
                <c:ptCount val="12"/>
                <c:pt idx="0">
                  <c:v>1769428</c:v>
                </c:pt>
                <c:pt idx="1">
                  <c:v>1685637</c:v>
                </c:pt>
                <c:pt idx="2">
                  <c:v>1936171</c:v>
                </c:pt>
                <c:pt idx="3">
                  <c:v>1918758</c:v>
                </c:pt>
                <c:pt idx="4">
                  <c:v>1927500</c:v>
                </c:pt>
                <c:pt idx="5">
                  <c:v>1909016</c:v>
                </c:pt>
                <c:pt idx="6">
                  <c:v>1873844</c:v>
                </c:pt>
                <c:pt idx="7">
                  <c:v>1918072</c:v>
                </c:pt>
                <c:pt idx="8">
                  <c:v>1865553</c:v>
                </c:pt>
                <c:pt idx="9">
                  <c:v>1931959</c:v>
                </c:pt>
                <c:pt idx="10">
                  <c:v>1840037</c:v>
                </c:pt>
                <c:pt idx="11">
                  <c:v>1918318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4-421D-ABFD-D857E82F3E70}"/>
            </c:ext>
          </c:extLst>
        </c:ser>
        <c:ser>
          <c:idx val="3"/>
          <c:order val="3"/>
          <c:tx>
            <c:strRef>
              <c:f>'Total Transactions'!$Q$33</c:f>
              <c:strCache>
                <c:ptCount val="1"/>
                <c:pt idx="0">
                  <c:v>2011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Transactions'!$R$33:$AC$33</c:f>
              <c:numCache>
                <c:formatCode>#,##0</c:formatCode>
                <c:ptCount val="12"/>
                <c:pt idx="0">
                  <c:v>1839816</c:v>
                </c:pt>
                <c:pt idx="1">
                  <c:v>1687030</c:v>
                </c:pt>
                <c:pt idx="2">
                  <c:v>1997558</c:v>
                </c:pt>
                <c:pt idx="3">
                  <c:v>1928818</c:v>
                </c:pt>
                <c:pt idx="4">
                  <c:v>1929612</c:v>
                </c:pt>
                <c:pt idx="5">
                  <c:v>1919734</c:v>
                </c:pt>
                <c:pt idx="6">
                  <c:v>1856111</c:v>
                </c:pt>
                <c:pt idx="7">
                  <c:v>1939559</c:v>
                </c:pt>
                <c:pt idx="8">
                  <c:v>1874067</c:v>
                </c:pt>
                <c:pt idx="9">
                  <c:v>1948478</c:v>
                </c:pt>
                <c:pt idx="10">
                  <c:v>1861119</c:v>
                </c:pt>
                <c:pt idx="11">
                  <c:v>1922878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C4-421D-ABFD-D857E82F3E70}"/>
            </c:ext>
          </c:extLst>
        </c:ser>
        <c:ser>
          <c:idx val="4"/>
          <c:order val="4"/>
          <c:tx>
            <c:strRef>
              <c:f>'Total Transactions'!$Q$34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Transactions'!$R$34:$AC$34</c:f>
              <c:numCache>
                <c:formatCode>#,##0</c:formatCode>
                <c:ptCount val="12"/>
                <c:pt idx="0">
                  <c:v>1909561</c:v>
                </c:pt>
                <c:pt idx="1">
                  <c:v>1885649</c:v>
                </c:pt>
                <c:pt idx="2">
                  <c:v>2076082</c:v>
                </c:pt>
                <c:pt idx="3">
                  <c:v>2435381</c:v>
                </c:pt>
                <c:pt idx="4">
                  <c:v>2635566</c:v>
                </c:pt>
                <c:pt idx="5">
                  <c:v>2550142</c:v>
                </c:pt>
                <c:pt idx="6">
                  <c:v>2516110</c:v>
                </c:pt>
                <c:pt idx="7">
                  <c:v>2674531</c:v>
                </c:pt>
                <c:pt idx="8">
                  <c:v>2491993</c:v>
                </c:pt>
                <c:pt idx="9">
                  <c:v>2739224</c:v>
                </c:pt>
                <c:pt idx="10">
                  <c:v>2618076</c:v>
                </c:pt>
                <c:pt idx="11">
                  <c:v>2705905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C4-421D-ABFD-D857E82F3E70}"/>
            </c:ext>
          </c:extLst>
        </c:ser>
        <c:ser>
          <c:idx val="5"/>
          <c:order val="5"/>
          <c:tx>
            <c:strRef>
              <c:f>'Total Transactions'!$Q$35</c:f>
              <c:strCache>
                <c:ptCount val="1"/>
                <c:pt idx="0">
                  <c:v>2013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Transactions'!$R$35:$AC$35</c:f>
              <c:numCache>
                <c:formatCode>#,##0</c:formatCode>
                <c:ptCount val="12"/>
                <c:pt idx="0">
                  <c:v>3160697</c:v>
                </c:pt>
                <c:pt idx="1">
                  <c:v>3105297</c:v>
                </c:pt>
                <c:pt idx="2">
                  <c:v>3528693</c:v>
                </c:pt>
                <c:pt idx="3">
                  <c:v>3474361</c:v>
                </c:pt>
                <c:pt idx="4">
                  <c:v>3603114</c:v>
                </c:pt>
                <c:pt idx="5">
                  <c:v>3462676</c:v>
                </c:pt>
                <c:pt idx="6">
                  <c:v>3456442</c:v>
                </c:pt>
                <c:pt idx="7">
                  <c:v>3668344</c:v>
                </c:pt>
                <c:pt idx="8">
                  <c:v>3481770</c:v>
                </c:pt>
                <c:pt idx="9">
                  <c:v>3744109</c:v>
                </c:pt>
                <c:pt idx="10">
                  <c:v>3578580</c:v>
                </c:pt>
                <c:pt idx="11">
                  <c:v>3598051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C4-421D-ABFD-D857E82F3E70}"/>
            </c:ext>
          </c:extLst>
        </c:ser>
        <c:ser>
          <c:idx val="6"/>
          <c:order val="6"/>
          <c:tx>
            <c:strRef>
              <c:f>'Total Transactions'!$Q$36</c:f>
              <c:strCache>
                <c:ptCount val="1"/>
                <c:pt idx="0">
                  <c:v>2014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Transactions'!$R$36:$AC$36</c:f>
              <c:numCache>
                <c:formatCode>#,##0</c:formatCode>
                <c:ptCount val="12"/>
                <c:pt idx="0">
                  <c:v>3527345</c:v>
                </c:pt>
                <c:pt idx="1">
                  <c:v>3416897</c:v>
                </c:pt>
                <c:pt idx="2">
                  <c:v>3936466</c:v>
                </c:pt>
                <c:pt idx="3">
                  <c:v>3999152</c:v>
                </c:pt>
                <c:pt idx="4">
                  <c:v>4420826</c:v>
                </c:pt>
                <c:pt idx="5">
                  <c:v>4675130</c:v>
                </c:pt>
                <c:pt idx="6">
                  <c:v>4830976</c:v>
                </c:pt>
                <c:pt idx="7">
                  <c:v>4981070</c:v>
                </c:pt>
                <c:pt idx="8">
                  <c:v>4878403</c:v>
                </c:pt>
                <c:pt idx="9">
                  <c:v>5352872</c:v>
                </c:pt>
                <c:pt idx="10">
                  <c:v>4902592</c:v>
                </c:pt>
                <c:pt idx="11">
                  <c:v>5130850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C4-421D-ABFD-D857E82F3E70}"/>
            </c:ext>
          </c:extLst>
        </c:ser>
        <c:ser>
          <c:idx val="7"/>
          <c:order val="7"/>
          <c:tx>
            <c:strRef>
              <c:f>'Total Transactions'!$Q$37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Transactions'!$R$37:$AC$37</c:f>
              <c:numCache>
                <c:formatCode>#,##0</c:formatCode>
                <c:ptCount val="12"/>
                <c:pt idx="0">
                  <c:v>4878731</c:v>
                </c:pt>
                <c:pt idx="1">
                  <c:v>4687836</c:v>
                </c:pt>
                <c:pt idx="2">
                  <c:v>5493869</c:v>
                </c:pt>
                <c:pt idx="3">
                  <c:v>5635554</c:v>
                </c:pt>
                <c:pt idx="4">
                  <c:v>5613435</c:v>
                </c:pt>
                <c:pt idx="5">
                  <c:v>5668404</c:v>
                </c:pt>
                <c:pt idx="6">
                  <c:v>5807432</c:v>
                </c:pt>
                <c:pt idx="7">
                  <c:v>5780847</c:v>
                </c:pt>
                <c:pt idx="8">
                  <c:v>5689007</c:v>
                </c:pt>
                <c:pt idx="9">
                  <c:v>5951356</c:v>
                </c:pt>
                <c:pt idx="10">
                  <c:v>5618174</c:v>
                </c:pt>
                <c:pt idx="11">
                  <c:v>5906441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C4-421D-ABFD-D857E82F3E70}"/>
            </c:ext>
          </c:extLst>
        </c:ser>
        <c:ser>
          <c:idx val="8"/>
          <c:order val="8"/>
          <c:tx>
            <c:strRef>
              <c:f>'Total Transactions'!$Q$38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Transactions'!$R$38:$AC$38</c:f>
              <c:numCache>
                <c:formatCode>#,##0</c:formatCode>
                <c:ptCount val="12"/>
                <c:pt idx="0">
                  <c:v>5694709</c:v>
                </c:pt>
                <c:pt idx="1">
                  <c:v>5786605</c:v>
                </c:pt>
                <c:pt idx="2">
                  <c:v>6348193</c:v>
                </c:pt>
                <c:pt idx="3">
                  <c:v>6194675</c:v>
                </c:pt>
                <c:pt idx="4">
                  <c:v>6318249</c:v>
                </c:pt>
                <c:pt idx="5">
                  <c:v>6312246</c:v>
                </c:pt>
                <c:pt idx="6">
                  <c:v>6227708</c:v>
                </c:pt>
                <c:pt idx="7">
                  <c:v>6410390</c:v>
                </c:pt>
                <c:pt idx="8">
                  <c:v>6341481</c:v>
                </c:pt>
                <c:pt idx="9">
                  <c:v>6619210</c:v>
                </c:pt>
                <c:pt idx="10">
                  <c:v>6282849</c:v>
                </c:pt>
                <c:pt idx="11">
                  <c:v>6345565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C4-421D-ABFD-D857E82F3E70}"/>
            </c:ext>
          </c:extLst>
        </c:ser>
        <c:ser>
          <c:idx val="9"/>
          <c:order val="9"/>
          <c:tx>
            <c:strRef>
              <c:f>'Total Transactions'!$Q$39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Transactions'!$R$39:$AC$39</c:f>
              <c:numCache>
                <c:formatCode>#,##0</c:formatCode>
                <c:ptCount val="12"/>
                <c:pt idx="0">
                  <c:v>6197243</c:v>
                </c:pt>
                <c:pt idx="1">
                  <c:v>6036546</c:v>
                </c:pt>
                <c:pt idx="2">
                  <c:v>7788475</c:v>
                </c:pt>
                <c:pt idx="3">
                  <c:v>7493618</c:v>
                </c:pt>
                <c:pt idx="4">
                  <c:v>7899530</c:v>
                </c:pt>
                <c:pt idx="5">
                  <c:v>7671089</c:v>
                </c:pt>
                <c:pt idx="6">
                  <c:v>7402464</c:v>
                </c:pt>
                <c:pt idx="7">
                  <c:v>7539159</c:v>
                </c:pt>
                <c:pt idx="8">
                  <c:v>7472582</c:v>
                </c:pt>
                <c:pt idx="9">
                  <c:v>8045593</c:v>
                </c:pt>
                <c:pt idx="10">
                  <c:v>7331037</c:v>
                </c:pt>
                <c:pt idx="11">
                  <c:v>7418360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C4-421D-ABFD-D857E82F3E70}"/>
            </c:ext>
          </c:extLst>
        </c:ser>
        <c:ser>
          <c:idx val="10"/>
          <c:order val="10"/>
          <c:tx>
            <c:strRef>
              <c:f>'Total Transactions'!$Q$40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Transactions'!$R$40:$AC$40</c:f>
              <c:numCache>
                <c:formatCode>#,##0</c:formatCode>
                <c:ptCount val="12"/>
                <c:pt idx="0">
                  <c:v>7118382</c:v>
                </c:pt>
                <c:pt idx="1">
                  <c:v>6976632</c:v>
                </c:pt>
                <c:pt idx="2">
                  <c:v>8278054</c:v>
                </c:pt>
                <c:pt idx="3">
                  <c:v>8007825</c:v>
                </c:pt>
                <c:pt idx="4">
                  <c:v>8401230</c:v>
                </c:pt>
                <c:pt idx="5">
                  <c:v>8035679</c:v>
                </c:pt>
                <c:pt idx="6">
                  <c:v>7888246</c:v>
                </c:pt>
                <c:pt idx="7">
                  <c:v>8355574</c:v>
                </c:pt>
                <c:pt idx="8">
                  <c:v>7624124</c:v>
                </c:pt>
                <c:pt idx="9">
                  <c:v>8390360</c:v>
                </c:pt>
                <c:pt idx="10">
                  <c:v>8052980</c:v>
                </c:pt>
                <c:pt idx="11">
                  <c:v>7802444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C4-421D-ABFD-D857E82F3E70}"/>
            </c:ext>
          </c:extLst>
        </c:ser>
        <c:ser>
          <c:idx val="11"/>
          <c:order val="11"/>
          <c:tx>
            <c:strRef>
              <c:f>'Total Transactions'!$Q$41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Transactions'!$R$41:$AC$41</c:f>
              <c:numCache>
                <c:formatCode>#,##0</c:formatCode>
                <c:ptCount val="12"/>
                <c:pt idx="0">
                  <c:v>7913822</c:v>
                </c:pt>
                <c:pt idx="1">
                  <c:v>7484527</c:v>
                </c:pt>
                <c:pt idx="2">
                  <c:v>8601637</c:v>
                </c:pt>
                <c:pt idx="3">
                  <c:v>8460079</c:v>
                </c:pt>
                <c:pt idx="4">
                  <c:v>8733703</c:v>
                </c:pt>
                <c:pt idx="5">
                  <c:v>8246186</c:v>
                </c:pt>
                <c:pt idx="6">
                  <c:v>8435032</c:v>
                </c:pt>
                <c:pt idx="7">
                  <c:v>9881791</c:v>
                </c:pt>
                <c:pt idx="8">
                  <c:v>9251286</c:v>
                </c:pt>
                <c:pt idx="9" formatCode="_(* #,##0_);_(* \(#,##0\);_(* &quot;-&quot;??_);_(@_)">
                  <c:v>9887030</c:v>
                </c:pt>
                <c:pt idx="10" formatCode="_(* #,##0_);_(* \(#,##0\);_(* &quot;-&quot;??_);_(@_)">
                  <c:v>9220028</c:v>
                </c:pt>
                <c:pt idx="11" formatCode="_(* #,##0_);_(* \(#,##0\);_(* &quot;-&quot;??_);_(@_)">
                  <c:v>9126134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C4-421D-ABFD-D857E82F3E70}"/>
            </c:ext>
          </c:extLst>
        </c:ser>
        <c:ser>
          <c:idx val="12"/>
          <c:order val="12"/>
          <c:tx>
            <c:strRef>
              <c:f>'Total Transactions'!$Q$42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Transactions'!$R$42:$AC$42</c:f>
              <c:numCache>
                <c:formatCode>_(* #,##0_);_(* \(#,##0\);_(* "-"??_);_(@_)</c:formatCode>
                <c:ptCount val="12"/>
                <c:pt idx="0">
                  <c:v>9513809</c:v>
                </c:pt>
                <c:pt idx="1">
                  <c:v>9550152</c:v>
                </c:pt>
                <c:pt idx="2">
                  <c:v>7762017</c:v>
                </c:pt>
                <c:pt idx="3">
                  <c:v>4807224</c:v>
                </c:pt>
                <c:pt idx="4">
                  <c:v>6546610</c:v>
                </c:pt>
                <c:pt idx="5" formatCode="#,##0">
                  <c:v>7526507</c:v>
                </c:pt>
                <c:pt idx="6" formatCode="#,##0">
                  <c:v>7697273</c:v>
                </c:pt>
                <c:pt idx="7">
                  <c:v>8168115</c:v>
                </c:pt>
                <c:pt idx="8" formatCode="#,##0">
                  <c:v>8082370</c:v>
                </c:pt>
                <c:pt idx="9">
                  <c:v>9159352</c:v>
                </c:pt>
                <c:pt idx="10">
                  <c:v>8561090</c:v>
                </c:pt>
                <c:pt idx="11">
                  <c:v>9121110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C4-421D-ABFD-D857E82F3E70}"/>
            </c:ext>
          </c:extLst>
        </c:ser>
        <c:ser>
          <c:idx val="13"/>
          <c:order val="13"/>
          <c:tx>
            <c:strRef>
              <c:f>'Total Transactions'!$Q$43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Transactions'!$R$43:$AC$43</c:f>
              <c:numCache>
                <c:formatCode>_(* #,##0_);_(* \(#,##0\);_(* "-"??_);_(@_)</c:formatCode>
                <c:ptCount val="12"/>
                <c:pt idx="0">
                  <c:v>9276243</c:v>
                </c:pt>
                <c:pt idx="1">
                  <c:v>7118501</c:v>
                </c:pt>
                <c:pt idx="2">
                  <c:v>12498274</c:v>
                </c:pt>
                <c:pt idx="3">
                  <c:v>12660422</c:v>
                </c:pt>
                <c:pt idx="4">
                  <c:v>13179634</c:v>
                </c:pt>
                <c:pt idx="5">
                  <c:v>13772599</c:v>
                </c:pt>
                <c:pt idx="6">
                  <c:v>14102025</c:v>
                </c:pt>
                <c:pt idx="7">
                  <c:v>13910345</c:v>
                </c:pt>
                <c:pt idx="8">
                  <c:v>14058822</c:v>
                </c:pt>
                <c:pt idx="9">
                  <c:v>15272109</c:v>
                </c:pt>
                <c:pt idx="10">
                  <c:v>14529126</c:v>
                </c:pt>
                <c:pt idx="11" formatCode="_(* #,##0_);_(* \(#,##0\);_(* &quot; - &quot;??_);_(@_)">
                  <c:v>14705685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C4-421D-ABFD-D857E82F3E70}"/>
            </c:ext>
          </c:extLst>
        </c:ser>
        <c:ser>
          <c:idx val="14"/>
          <c:order val="14"/>
          <c:tx>
            <c:strRef>
              <c:f>'Total Transactions'!$Q$44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'Total Transactions'!$R$28:$AC$28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'Total Transactions'!$R$44:$AC$44</c:f>
              <c:numCache>
                <c:formatCode>_(* #,##0_);_(* \(#,##0\);_(* " - "??_);_(@_)</c:formatCode>
                <c:ptCount val="12"/>
                <c:pt idx="0" formatCode="#,##0">
                  <c:v>12616192</c:v>
                </c:pt>
                <c:pt idx="1">
                  <c:v>12476069</c:v>
                </c:pt>
                <c:pt idx="2">
                  <c:v>15946398</c:v>
                </c:pt>
                <c:pt idx="3">
                  <c:v>15912727</c:v>
                </c:pt>
                <c:pt idx="4">
                  <c:v>16223657</c:v>
                </c:pt>
                <c:pt idx="5">
                  <c:v>15369429</c:v>
                </c:pt>
                <c:pt idx="6">
                  <c:v>15014349</c:v>
                </c:pt>
                <c:pt idx="7">
                  <c:v>15945589</c:v>
                </c:pt>
                <c:pt idx="8">
                  <c:v>16054531</c:v>
                </c:pt>
                <c:pt idx="9">
                  <c:v>16917418</c:v>
                </c:pt>
                <c:pt idx="10">
                  <c:v>16033289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C4-421D-ABFD-D857E82F3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954287"/>
        <c:axId val="1978051231"/>
      </c:lineChart>
      <c:catAx>
        <c:axId val="209295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051231"/>
        <c:crosses val="autoZero"/>
        <c:auto val="1"/>
        <c:lblAlgn val="ctr"/>
        <c:lblOffset val="100"/>
        <c:noMultiLvlLbl val="0"/>
      </c:catAx>
      <c:valAx>
        <c:axId val="1978051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954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System Average weekday transactions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'Avg weekday for system'!$C$3</c:f>
              <c:strCache>
                <c:ptCount val="1"/>
                <c:pt idx="0">
                  <c:v>2007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system'!$C$4:$C$15</c:f>
              <c:numCache>
                <c:formatCode>_(* #,##0_);_(* \(#,##0\);_(* "-"??_);_(@_)</c:formatCode>
                <c:ptCount val="12"/>
                <c:pt idx="6">
                  <c:v>56667.681818181816</c:v>
                </c:pt>
                <c:pt idx="7">
                  <c:v>58560.608695652176</c:v>
                </c:pt>
                <c:pt idx="8">
                  <c:v>56668.3</c:v>
                </c:pt>
                <c:pt idx="9">
                  <c:v>57872.65217391304</c:v>
                </c:pt>
                <c:pt idx="10">
                  <c:v>58351.25</c:v>
                </c:pt>
                <c:pt idx="11">
                  <c:v>58963.647058823532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9-4CF8-BEE4-0640A6F1AE81}"/>
            </c:ext>
          </c:extLst>
        </c:ser>
        <c:ser>
          <c:idx val="1"/>
          <c:order val="1"/>
          <c:tx>
            <c:strRef>
              <c:f>'Avg weekday for system'!$D$3</c:f>
              <c:strCache>
                <c:ptCount val="1"/>
                <c:pt idx="0">
                  <c:v>2008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system'!$D$4:$D$15</c:f>
              <c:numCache>
                <c:formatCode>_(* #,##0_);_(* \(#,##0\);_(* "-"??_);_(@_)</c:formatCode>
                <c:ptCount val="12"/>
                <c:pt idx="0">
                  <c:v>55757.590909090912</c:v>
                </c:pt>
                <c:pt idx="1">
                  <c:v>59765</c:v>
                </c:pt>
                <c:pt idx="2">
                  <c:v>59383.095238095237</c:v>
                </c:pt>
                <c:pt idx="3">
                  <c:v>61648.727272727272</c:v>
                </c:pt>
                <c:pt idx="4">
                  <c:v>64064.904761904763</c:v>
                </c:pt>
                <c:pt idx="5">
                  <c:v>63474.238095238092</c:v>
                </c:pt>
                <c:pt idx="6">
                  <c:v>63188.727272727272</c:v>
                </c:pt>
                <c:pt idx="7">
                  <c:v>64176.05</c:v>
                </c:pt>
                <c:pt idx="8">
                  <c:v>64763.35</c:v>
                </c:pt>
                <c:pt idx="9">
                  <c:v>64813.521739130432</c:v>
                </c:pt>
                <c:pt idx="10">
                  <c:v>64901.833333333336</c:v>
                </c:pt>
                <c:pt idx="11">
                  <c:v>64810.809523809527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9-4CF8-BEE4-0640A6F1AE81}"/>
            </c:ext>
          </c:extLst>
        </c:ser>
        <c:ser>
          <c:idx val="2"/>
          <c:order val="2"/>
          <c:tx>
            <c:strRef>
              <c:f>'Avg weekday for system'!$E$3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system'!$E$4:$E$15</c:f>
              <c:numCache>
                <c:formatCode>_(* #,##0_);_(* \(#,##0\);_(* "-"??_);_(@_)</c:formatCode>
                <c:ptCount val="12"/>
                <c:pt idx="0">
                  <c:v>62891.190476190473</c:v>
                </c:pt>
                <c:pt idx="1">
                  <c:v>65251.75</c:v>
                </c:pt>
                <c:pt idx="2">
                  <c:v>64891.727272727272</c:v>
                </c:pt>
                <c:pt idx="3">
                  <c:v>67034.272727272721</c:v>
                </c:pt>
                <c:pt idx="4">
                  <c:v>69034.850000000006</c:v>
                </c:pt>
                <c:pt idx="5">
                  <c:v>68688.954545454544</c:v>
                </c:pt>
                <c:pt idx="6">
                  <c:v>67680.545454545456</c:v>
                </c:pt>
                <c:pt idx="7">
                  <c:v>68255.904761904763</c:v>
                </c:pt>
                <c:pt idx="8">
                  <c:v>67907.71428571429</c:v>
                </c:pt>
                <c:pt idx="9">
                  <c:v>68015.727272727279</c:v>
                </c:pt>
                <c:pt idx="10">
                  <c:v>68460.526315789481</c:v>
                </c:pt>
                <c:pt idx="11">
                  <c:v>66879.238095238092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9-4CF8-BEE4-0640A6F1AE81}"/>
            </c:ext>
          </c:extLst>
        </c:ser>
        <c:ser>
          <c:idx val="3"/>
          <c:order val="3"/>
          <c:tx>
            <c:strRef>
              <c:f>'Avg weekday for system'!$F$3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system'!$F$4:$F$15</c:f>
              <c:numCache>
                <c:formatCode>_(* #,##0_);_(* \(#,##0\);_(* "-"??_);_(@_)</c:formatCode>
                <c:ptCount val="12"/>
                <c:pt idx="0">
                  <c:v>65649.894736842107</c:v>
                </c:pt>
                <c:pt idx="1">
                  <c:v>65282.526315789473</c:v>
                </c:pt>
                <c:pt idx="2">
                  <c:v>67679.173913043473</c:v>
                </c:pt>
                <c:pt idx="3">
                  <c:v>69471.954545454544</c:v>
                </c:pt>
                <c:pt idx="4">
                  <c:v>69740.149999999994</c:v>
                </c:pt>
                <c:pt idx="5">
                  <c:v>69467.545454545456</c:v>
                </c:pt>
                <c:pt idx="6">
                  <c:v>67724.71428571429</c:v>
                </c:pt>
                <c:pt idx="7">
                  <c:v>68386.136363636368</c:v>
                </c:pt>
                <c:pt idx="8">
                  <c:v>69116.523809523816</c:v>
                </c:pt>
                <c:pt idx="9">
                  <c:v>69433.809523809527</c:v>
                </c:pt>
                <c:pt idx="10">
                  <c:v>68916.95</c:v>
                </c:pt>
                <c:pt idx="11">
                  <c:v>68104.727272727279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A9-4CF8-BEE4-0640A6F1AE81}"/>
            </c:ext>
          </c:extLst>
        </c:ser>
        <c:ser>
          <c:idx val="4"/>
          <c:order val="4"/>
          <c:tx>
            <c:strRef>
              <c:f>'Avg weekday for system'!$G$3</c:f>
              <c:strCache>
                <c:ptCount val="1"/>
                <c:pt idx="0">
                  <c:v>2011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system'!$G$4:$G$15</c:f>
              <c:numCache>
                <c:formatCode>_(* #,##0_);_(* \(#,##0\);_(* "-"??_);_(@_)</c:formatCode>
                <c:ptCount val="12"/>
                <c:pt idx="0">
                  <c:v>66802</c:v>
                </c:pt>
                <c:pt idx="1">
                  <c:v>65186.473684210527</c:v>
                </c:pt>
                <c:pt idx="2">
                  <c:v>69528.130434782608</c:v>
                </c:pt>
                <c:pt idx="3">
                  <c:v>70376.571428571435</c:v>
                </c:pt>
                <c:pt idx="4">
                  <c:v>68753.619047619053</c:v>
                </c:pt>
                <c:pt idx="5">
                  <c:v>69524.428571428565</c:v>
                </c:pt>
                <c:pt idx="6">
                  <c:v>68055.649999999994</c:v>
                </c:pt>
                <c:pt idx="7">
                  <c:v>68208.260869565216</c:v>
                </c:pt>
                <c:pt idx="8">
                  <c:v>69258.380952380947</c:v>
                </c:pt>
                <c:pt idx="9">
                  <c:v>69587.571428571435</c:v>
                </c:pt>
                <c:pt idx="10">
                  <c:v>69860.5</c:v>
                </c:pt>
                <c:pt idx="11">
                  <c:v>69815.75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A9-4CF8-BEE4-0640A6F1AE81}"/>
            </c:ext>
          </c:extLst>
        </c:ser>
        <c:ser>
          <c:idx val="5"/>
          <c:order val="5"/>
          <c:tx>
            <c:strRef>
              <c:f>'Avg weekday for system'!$H$3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system'!$H$4:$H$15</c:f>
              <c:numCache>
                <c:formatCode>_(* #,##0_);_(* \(#,##0\);_(* "-"??_);_(@_)</c:formatCode>
                <c:ptCount val="12"/>
                <c:pt idx="0">
                  <c:v>68574.333333333328</c:v>
                </c:pt>
                <c:pt idx="1">
                  <c:v>71365.75</c:v>
                </c:pt>
                <c:pt idx="2">
                  <c:v>72746.727272727279</c:v>
                </c:pt>
                <c:pt idx="3">
                  <c:v>87895.523809523816</c:v>
                </c:pt>
                <c:pt idx="4">
                  <c:v>92316.363636363632</c:v>
                </c:pt>
                <c:pt idx="5">
                  <c:v>92718.571428571435</c:v>
                </c:pt>
                <c:pt idx="6">
                  <c:v>91008.190476190473</c:v>
                </c:pt>
                <c:pt idx="7">
                  <c:v>94070.173913043473</c:v>
                </c:pt>
                <c:pt idx="8">
                  <c:v>94488.473684210519</c:v>
                </c:pt>
                <c:pt idx="9">
                  <c:v>95429.695652173919</c:v>
                </c:pt>
                <c:pt idx="10">
                  <c:v>97566.95</c:v>
                </c:pt>
                <c:pt idx="11">
                  <c:v>98490.789473684214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9-4CF8-BEE4-0640A6F1AE81}"/>
            </c:ext>
          </c:extLst>
        </c:ser>
        <c:ser>
          <c:idx val="6"/>
          <c:order val="6"/>
          <c:tx>
            <c:strRef>
              <c:f>'Avg weekday for system'!$I$3</c:f>
              <c:strCache>
                <c:ptCount val="1"/>
                <c:pt idx="0">
                  <c:v>2013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system'!$I$4:$I$15</c:f>
              <c:numCache>
                <c:formatCode>_(* #,##0_);_(* \(#,##0\);_(* "-"??_);_(@_)</c:formatCode>
                <c:ptCount val="12"/>
                <c:pt idx="0">
                  <c:v>115119.31818181818</c:v>
                </c:pt>
                <c:pt idx="1">
                  <c:v>120597.31578947368</c:v>
                </c:pt>
                <c:pt idx="2">
                  <c:v>124116.38095238095</c:v>
                </c:pt>
                <c:pt idx="3">
                  <c:v>123068.27272727272</c:v>
                </c:pt>
                <c:pt idx="4">
                  <c:v>126506.09090909091</c:v>
                </c:pt>
                <c:pt idx="5">
                  <c:v>126606.85</c:v>
                </c:pt>
                <c:pt idx="6">
                  <c:v>122305.40909090909</c:v>
                </c:pt>
                <c:pt idx="7">
                  <c:v>128698.81818181818</c:v>
                </c:pt>
                <c:pt idx="8">
                  <c:v>128871.4</c:v>
                </c:pt>
                <c:pt idx="9">
                  <c:v>127620.60869565218</c:v>
                </c:pt>
                <c:pt idx="10">
                  <c:v>133972.52631578947</c:v>
                </c:pt>
                <c:pt idx="11">
                  <c:v>130015.15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A9-4CF8-BEE4-0640A6F1AE81}"/>
            </c:ext>
          </c:extLst>
        </c:ser>
        <c:ser>
          <c:idx val="7"/>
          <c:order val="7"/>
          <c:tx>
            <c:strRef>
              <c:f>'Avg weekday for system'!$J$3</c:f>
              <c:strCache>
                <c:ptCount val="1"/>
                <c:pt idx="0">
                  <c:v>2014</c:v>
                </c:pt>
              </c:strCache>
            </c:strRef>
          </c:tx>
          <c:spPr>
            <a:ln w="254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system'!$J$4:$J$15</c:f>
              <c:numCache>
                <c:formatCode>_(* #,##0_);_(* \(#,##0\);_(* "-"??_);_(@_)</c:formatCode>
                <c:ptCount val="12"/>
                <c:pt idx="0">
                  <c:v>123484.36363636363</c:v>
                </c:pt>
                <c:pt idx="1">
                  <c:v>131727.36842105264</c:v>
                </c:pt>
                <c:pt idx="2">
                  <c:v>138291.76190476189</c:v>
                </c:pt>
                <c:pt idx="3">
                  <c:v>143098.36363636365</c:v>
                </c:pt>
                <c:pt idx="4">
                  <c:v>154764.57142857142</c:v>
                </c:pt>
                <c:pt idx="5">
                  <c:v>169204.90476190476</c:v>
                </c:pt>
                <c:pt idx="6">
                  <c:v>170770.95454545456</c:v>
                </c:pt>
                <c:pt idx="7">
                  <c:v>176531.28571428571</c:v>
                </c:pt>
                <c:pt idx="8">
                  <c:v>178508.28571428571</c:v>
                </c:pt>
                <c:pt idx="9">
                  <c:v>185456.21739130435</c:v>
                </c:pt>
                <c:pt idx="10">
                  <c:v>184662.88888888888</c:v>
                </c:pt>
                <c:pt idx="11">
                  <c:v>182336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A9-4CF8-BEE4-0640A6F1AE81}"/>
            </c:ext>
          </c:extLst>
        </c:ser>
        <c:ser>
          <c:idx val="8"/>
          <c:order val="8"/>
          <c:tx>
            <c:strRef>
              <c:f>'Avg weekday for system'!$K$3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system'!$K$4:$K$15</c:f>
              <c:numCache>
                <c:formatCode>_(* #,##0_);_(* \(#,##0\);_(* "-"??_);_(@_)</c:formatCode>
                <c:ptCount val="12"/>
                <c:pt idx="0">
                  <c:v>177096.09523809524</c:v>
                </c:pt>
                <c:pt idx="1">
                  <c:v>184089.52631578947</c:v>
                </c:pt>
                <c:pt idx="2">
                  <c:v>190497.27272727274</c:v>
                </c:pt>
                <c:pt idx="3">
                  <c:v>201779.90909090909</c:v>
                </c:pt>
                <c:pt idx="4">
                  <c:v>200917.9</c:v>
                </c:pt>
                <c:pt idx="5">
                  <c:v>203123.95454545456</c:v>
                </c:pt>
                <c:pt idx="6">
                  <c:v>202850.73913043478</c:v>
                </c:pt>
                <c:pt idx="7">
                  <c:v>204697</c:v>
                </c:pt>
                <c:pt idx="8">
                  <c:v>207519.47619047618</c:v>
                </c:pt>
                <c:pt idx="9">
                  <c:v>210457.40909090909</c:v>
                </c:pt>
                <c:pt idx="10">
                  <c:v>211778.26315789475</c:v>
                </c:pt>
                <c:pt idx="11">
                  <c:v>209858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A9-4CF8-BEE4-0640A6F1AE81}"/>
            </c:ext>
          </c:extLst>
        </c:ser>
        <c:ser>
          <c:idx val="9"/>
          <c:order val="9"/>
          <c:tx>
            <c:strRef>
              <c:f>'Avg weekday for system'!$L$3</c:f>
              <c:strCache>
                <c:ptCount val="1"/>
                <c:pt idx="0">
                  <c:v>2016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system'!$L$4:$L$15</c:f>
              <c:numCache>
                <c:formatCode>_(* #,##0_);_(* \(#,##0\);_(* "-"??_);_(@_)</c:formatCode>
                <c:ptCount val="12"/>
                <c:pt idx="0">
                  <c:v>208716.10526315789</c:v>
                </c:pt>
                <c:pt idx="1">
                  <c:v>215827</c:v>
                </c:pt>
                <c:pt idx="2">
                  <c:v>218574.52173913043</c:v>
                </c:pt>
                <c:pt idx="3">
                  <c:v>222672.47619047618</c:v>
                </c:pt>
                <c:pt idx="4">
                  <c:v>220748.18181818182</c:v>
                </c:pt>
                <c:pt idx="5">
                  <c:v>227841.31818181818</c:v>
                </c:pt>
                <c:pt idx="6">
                  <c:v>226673.75</c:v>
                </c:pt>
                <c:pt idx="7">
                  <c:v>224309.47826086957</c:v>
                </c:pt>
                <c:pt idx="8">
                  <c:v>233639.09523809524</c:v>
                </c:pt>
                <c:pt idx="9">
                  <c:v>233947.66666666666</c:v>
                </c:pt>
                <c:pt idx="10">
                  <c:v>233055.45</c:v>
                </c:pt>
                <c:pt idx="11">
                  <c:v>230082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A9-4CF8-BEE4-0640A6F1AE81}"/>
            </c:ext>
          </c:extLst>
        </c:ser>
        <c:ser>
          <c:idx val="10"/>
          <c:order val="10"/>
          <c:tx>
            <c:strRef>
              <c:f>'Avg weekday for system'!$M$3</c:f>
              <c:strCache>
                <c:ptCount val="1"/>
                <c:pt idx="0">
                  <c:v>2017</c:v>
                </c:pt>
              </c:strCache>
            </c:strRef>
          </c:tx>
          <c:spPr>
            <a:ln w="2540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system'!$M$4:$M$15</c:f>
              <c:numCache>
                <c:formatCode>_(* #,##0_);_(* \(#,##0\);_(* "-"??_);_(@_)</c:formatCode>
                <c:ptCount val="12"/>
                <c:pt idx="0">
                  <c:v>222007.19047619047</c:v>
                </c:pt>
                <c:pt idx="1">
                  <c:v>237707.26315789475</c:v>
                </c:pt>
                <c:pt idx="2">
                  <c:v>271749.82608695654</c:v>
                </c:pt>
                <c:pt idx="3">
                  <c:v>275110.55</c:v>
                </c:pt>
                <c:pt idx="4">
                  <c:v>278433.31818181818</c:v>
                </c:pt>
                <c:pt idx="5">
                  <c:v>277447.90909090912</c:v>
                </c:pt>
                <c:pt idx="6">
                  <c:v>271605.94736842107</c:v>
                </c:pt>
                <c:pt idx="7">
                  <c:v>269757</c:v>
                </c:pt>
                <c:pt idx="8">
                  <c:v>277601.25</c:v>
                </c:pt>
                <c:pt idx="9">
                  <c:v>281371.90909090912</c:v>
                </c:pt>
                <c:pt idx="10">
                  <c:v>280952</c:v>
                </c:pt>
                <c:pt idx="11">
                  <c:v>270287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A9-4CF8-BEE4-0640A6F1AE81}"/>
            </c:ext>
          </c:extLst>
        </c:ser>
        <c:ser>
          <c:idx val="11"/>
          <c:order val="11"/>
          <c:tx>
            <c:strRef>
              <c:f>'Avg weekday for system'!$N$3</c:f>
              <c:strCache>
                <c:ptCount val="1"/>
                <c:pt idx="0">
                  <c:v>2018</c:v>
                </c:pt>
              </c:strCache>
            </c:strRef>
          </c:tx>
          <c:spPr>
            <a:ln w="2540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system'!$N$4:$N$15</c:f>
              <c:numCache>
                <c:formatCode>_(* #,##0_);_(* \(#,##0\);_(* "-"??_);_(@_)</c:formatCode>
                <c:ptCount val="12"/>
                <c:pt idx="0">
                  <c:v>253179</c:v>
                </c:pt>
                <c:pt idx="1">
                  <c:v>272427</c:v>
                </c:pt>
                <c:pt idx="2">
                  <c:v>289617</c:v>
                </c:pt>
                <c:pt idx="3">
                  <c:v>291103</c:v>
                </c:pt>
                <c:pt idx="4">
                  <c:v>295817</c:v>
                </c:pt>
                <c:pt idx="5">
                  <c:v>293037</c:v>
                </c:pt>
                <c:pt idx="6">
                  <c:v>284498</c:v>
                </c:pt>
                <c:pt idx="7">
                  <c:v>292907</c:v>
                </c:pt>
                <c:pt idx="8">
                  <c:v>289296</c:v>
                </c:pt>
                <c:pt idx="9">
                  <c:v>290283</c:v>
                </c:pt>
                <c:pt idx="10">
                  <c:v>299148</c:v>
                </c:pt>
                <c:pt idx="11">
                  <c:v>284610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A9-4CF8-BEE4-0640A6F1AE81}"/>
            </c:ext>
          </c:extLst>
        </c:ser>
        <c:ser>
          <c:idx val="12"/>
          <c:order val="12"/>
          <c:tx>
            <c:strRef>
              <c:f>'Avg weekday for system'!$O$3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system'!$O$4:$O$15</c:f>
              <c:numCache>
                <c:formatCode>_(* #,##0_);_(* \(#,##0\);_(* "-"??_);_(@_)</c:formatCode>
                <c:ptCount val="12"/>
                <c:pt idx="0">
                  <c:v>283472.90909090912</c:v>
                </c:pt>
                <c:pt idx="1">
                  <c:v>294247.65000000002</c:v>
                </c:pt>
                <c:pt idx="2">
                  <c:v>305178.09523809527</c:v>
                </c:pt>
                <c:pt idx="3">
                  <c:v>306972.90909090912</c:v>
                </c:pt>
                <c:pt idx="4">
                  <c:v>307417.18181818182</c:v>
                </c:pt>
                <c:pt idx="5">
                  <c:v>305528.15000000002</c:v>
                </c:pt>
                <c:pt idx="6">
                  <c:v>301766.09090909088</c:v>
                </c:pt>
                <c:pt idx="7">
                  <c:v>348856.22727272729</c:v>
                </c:pt>
                <c:pt idx="8">
                  <c:v>344442</c:v>
                </c:pt>
                <c:pt idx="9">
                  <c:v>343822</c:v>
                </c:pt>
                <c:pt idx="10">
                  <c:v>344218.63157894736</c:v>
                </c:pt>
                <c:pt idx="11">
                  <c:v>342824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A9-4CF8-BEE4-0640A6F1AE81}"/>
            </c:ext>
          </c:extLst>
        </c:ser>
        <c:ser>
          <c:idx val="13"/>
          <c:order val="13"/>
          <c:tx>
            <c:strRef>
              <c:f>'Avg weekday for system'!$P$3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>
              <a:solidFill>
                <a:srgbClr val="FF00FF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system'!$P$4:$P$15</c:f>
              <c:numCache>
                <c:formatCode>_(* #,##0_);_(* \(#,##0\);_(* "-"??_);_(@_)</c:formatCode>
                <c:ptCount val="12"/>
                <c:pt idx="0">
                  <c:v>343672.33333333337</c:v>
                </c:pt>
                <c:pt idx="1">
                  <c:v>386391.19281045749</c:v>
                </c:pt>
                <c:pt idx="2">
                  <c:v>279751.81818181818</c:v>
                </c:pt>
                <c:pt idx="3">
                  <c:v>179183.36363636362</c:v>
                </c:pt>
                <c:pt idx="4">
                  <c:v>233634.05</c:v>
                </c:pt>
                <c:pt idx="5">
                  <c:v>268141.13636363635</c:v>
                </c:pt>
                <c:pt idx="6">
                  <c:v>270213.13636363635</c:v>
                </c:pt>
                <c:pt idx="7">
                  <c:v>285097.04761904757</c:v>
                </c:pt>
                <c:pt idx="8">
                  <c:v>287531.76190476189</c:v>
                </c:pt>
                <c:pt idx="9">
                  <c:v>314185.63636363641</c:v>
                </c:pt>
                <c:pt idx="10">
                  <c:v>319037.42105263157</c:v>
                </c:pt>
                <c:pt idx="11">
                  <c:v>313060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A9-4CF8-BEE4-0640A6F1AE81}"/>
            </c:ext>
          </c:extLst>
        </c:ser>
        <c:ser>
          <c:idx val="14"/>
          <c:order val="14"/>
          <c:tx>
            <c:strRef>
              <c:f>'Avg weekday for system'!$Q$3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'Avg weekday for system'!$B$4:$B$15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'Avg weekday for system'!$Q$4:$Q$15</c:f>
              <c:numCache>
                <c:formatCode>_(* #,##0_);_(* \(#,##0\);_(* "-"??_);_(@_)</c:formatCode>
                <c:ptCount val="12"/>
                <c:pt idx="0">
                  <c:v>332871.2</c:v>
                </c:pt>
                <c:pt idx="1">
                  <c:v>272464.34999999998</c:v>
                </c:pt>
                <c:pt idx="2">
                  <c:v>330765.533632287</c:v>
                </c:pt>
                <c:pt idx="3">
                  <c:v>449150</c:v>
                </c:pt>
                <c:pt idx="4">
                  <c:v>459445.61904761905</c:v>
                </c:pt>
                <c:pt idx="5">
                  <c:v>490004.68181818182</c:v>
                </c:pt>
                <c:pt idx="6">
                  <c:v>500139.19047619047</c:v>
                </c:pt>
                <c:pt idx="7">
                  <c:v>487547.22727272729</c:v>
                </c:pt>
                <c:pt idx="8">
                  <c:v>512013.14285714284</c:v>
                </c:pt>
                <c:pt idx="9">
                  <c:v>534346.23809523811</c:v>
                </c:pt>
                <c:pt idx="10">
                  <c:v>517142.40909090906</c:v>
                </c:pt>
                <c:pt idx="11" formatCode="_(* #,##0_);_(* \(#,##0\);_(* &quot;-&quot;_);_(@_)">
                  <c:v>512456.82608695648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A9-4CF8-BEE4-0640A6F1A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923087"/>
        <c:axId val="1978038751"/>
      </c:lineChart>
      <c:catAx>
        <c:axId val="20929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038751"/>
        <c:crosses val="autoZero"/>
        <c:auto val="1"/>
        <c:lblAlgn val="ctr"/>
        <c:lblOffset val="100"/>
        <c:noMultiLvlLbl val="0"/>
      </c:catAx>
      <c:valAx>
        <c:axId val="197803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923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95250</xdr:colOff>
      <xdr:row>27</xdr:row>
      <xdr:rowOff>90487</xdr:rowOff>
    </xdr:from>
    <xdr:to>
      <xdr:col>40</xdr:col>
      <xdr:colOff>228600</xdr:colOff>
      <xdr:row>50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FD68BB-0DBA-46E5-82E0-FCE8A72227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361950</xdr:colOff>
      <xdr:row>0</xdr:row>
      <xdr:rowOff>185737</xdr:rowOff>
    </xdr:from>
    <xdr:to>
      <xdr:col>26</xdr:col>
      <xdr:colOff>419100</xdr:colOff>
      <xdr:row>22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C87C67-0B28-426F-9469-1EB2ED061A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628650</xdr:colOff>
      <xdr:row>1</xdr:row>
      <xdr:rowOff>52387</xdr:rowOff>
    </xdr:from>
    <xdr:to>
      <xdr:col>20</xdr:col>
      <xdr:colOff>400050</xdr:colOff>
      <xdr:row>21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ED5C10-041F-409A-BEA9-B4B5780FEB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419100</xdr:colOff>
      <xdr:row>2</xdr:row>
      <xdr:rowOff>128587</xdr:rowOff>
    </xdr:from>
    <xdr:to>
      <xdr:col>21</xdr:col>
      <xdr:colOff>342900</xdr:colOff>
      <xdr:row>21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980082-42C0-4FED-AD47-23B2F6FC17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1</xdr:row>
      <xdr:rowOff>147637</xdr:rowOff>
    </xdr:from>
    <xdr:to>
      <xdr:col>19</xdr:col>
      <xdr:colOff>38100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DDEFCE-E88F-471A-A19B-2895731C0F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314325</xdr:colOff>
      <xdr:row>1</xdr:row>
      <xdr:rowOff>66675</xdr:rowOff>
    </xdr:from>
    <xdr:to>
      <xdr:col>29</xdr:col>
      <xdr:colOff>504825</xdr:colOff>
      <xdr:row>24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C3D91E0-1211-4868-A24B-ACD6253510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85725</xdr:colOff>
      <xdr:row>46</xdr:row>
      <xdr:rowOff>119061</xdr:rowOff>
    </xdr:from>
    <xdr:to>
      <xdr:col>29</xdr:col>
      <xdr:colOff>542925</xdr:colOff>
      <xdr:row>68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B36E6A-2D4E-426A-BE80-83D50D72FE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676275</xdr:colOff>
      <xdr:row>19</xdr:row>
      <xdr:rowOff>52387</xdr:rowOff>
    </xdr:from>
    <xdr:to>
      <xdr:col>15</xdr:col>
      <xdr:colOff>304800</xdr:colOff>
      <xdr:row>40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0701AE-F78E-440B-AC69-4EE846B285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jhernandez/AppData/Local/Microsoft/Windows/INetCache/Content.Outlook/4W57LA0B/spreadsheet%20to%20post%20October%20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jhernandez/AppData/Local/Microsoft/Windows/INetCache/Content.Outlook/S8VUBOO6/Traffic%20Summary%20from%201-1-21%20-%20Jan%202022%20post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03%20March%202022/Traffic%20Summary%20from%201-1-22%20-%20March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01%20January%202022/Revenue/Traffic%20Summary%20from%201-1-21%20-%20Jan%2022%20revenu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03%20March%202022/Revenue/Traffic%20Summary%20from%201-1-21%20-%20Mar%2022%20revenue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06%20June%202022/Revenue/Traffic%20Summary%20from%201-1-21%20-%20June%2022%20revenu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07%20July%202022/Revenue/Traffic%20Summary%20from%201-1-21%20-%20July%2022%20revenue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08%20August%202022/Revenue/Traffic%20Summary%20from%201-1-21%20-%20August%2022%20revenues%20(version%201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09%20September%202022/Revenue/Traffic%20Summary%20from%201-1-21%20-%20September%2022%20revenue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10%20October%202022/Revenue/Traffic%20Summary%20from%201-1-21%20-%20October%2022%20revenue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11%20November%202022/Revenue/Traffic%20Summary%20from%201-1-21%20-%20November%2022%20revenu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Traffic%20summary%20from%201-1-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12%20December%202022/Revenue/Traffic%20Summary%20from%201-1-21%20-%20December%2022%20revenues.xlsx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/Month%20End%20Entries/02%20February%202023/Revenue/Traffic%20Summary%20from%201-1-21%20-%20February%2023%20revenues.xlsx" TargetMode="External"/><Relationship Id="rId1" Type="http://schemas.openxmlformats.org/officeDocument/2006/relationships/externalLinkPath" Target="file:///F:/Month%20End%20Entries/02%20February%202023/Revenue/Traffic%20Summary%20from%201-1-21%20-%20February%2023%20revenues.xlsx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/Month%20End%20Entries/03%20March%202023/Revenue/Traffic%20Summary%20from%201-1-21%20-%20March%2023%20revenues.xlsx" TargetMode="External"/><Relationship Id="rId1" Type="http://schemas.openxmlformats.org/officeDocument/2006/relationships/externalLinkPath" Target="file:///F:/Month%20End%20Entries/03%20March%202023/Revenue/Traffic%20Summary%20from%201-1-21%20-%20March%2023%20revenues.xlsx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/Month%20End%20Entries/04%20April%202023/Revenue/Traffic%20Summary%20from%201-1-21%20-%20April%2023%20revenues.xlsx" TargetMode="External"/><Relationship Id="rId1" Type="http://schemas.openxmlformats.org/officeDocument/2006/relationships/externalLinkPath" Target="file:///F:/Month%20End%20Entries/04%20April%202023/Revenue/Traffic%20Summary%20from%201-1-21%20-%20April%2023%20revenues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/Month%20End%20Entries/04%20April%202023/Revenue/Revenue%20Summary%20Apr%20FY23.xlsx" TargetMode="External"/><Relationship Id="rId1" Type="http://schemas.openxmlformats.org/officeDocument/2006/relationships/externalLinkPath" Target="file:///F:/Month%20End%20Entries/04%20April%202023/Revenue/Revenue%20Summary%20Apr%20FY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Traffic%20Summary%20from%201-1-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Traffic%20reports/Traffic%20Summary%20from%201-1-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Traffic%20reports/Traffic%20Summary%20from%201-1-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10%20October%202021/Revenue/October%202021%20transactions%20to%20po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11%20November%202021/November%202021%20transactions%20to%20po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12%20December%202021/Traffic%20Summary%20from%201-1-21%20-%20Dec%202021%20postin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Month%20End%20Entries/01%20January%202022/Traffic%20Summary%20from%201-1-22%20-%20JA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Summary"/>
      <sheetName val="Summary"/>
      <sheetName val="183A"/>
      <sheetName val="290E"/>
      <sheetName val="Avg weekday 71E"/>
      <sheetName val="183S"/>
      <sheetName val="Avg 45SW"/>
      <sheetName val="Avg weekday System"/>
      <sheetName val="Total transactions"/>
      <sheetName val="weekends"/>
      <sheetName val="monthly"/>
      <sheetName val="holidays"/>
      <sheetName val="Revenues"/>
    </sheetNames>
    <sheetDataSet>
      <sheetData sheetId="0"/>
      <sheetData sheetId="1">
        <row r="3261">
          <cell r="I3261">
            <v>63212</v>
          </cell>
        </row>
        <row r="3262">
          <cell r="I3262">
            <v>65691</v>
          </cell>
        </row>
        <row r="3263">
          <cell r="I3263">
            <v>66784</v>
          </cell>
        </row>
        <row r="3264">
          <cell r="I3264">
            <v>70041</v>
          </cell>
        </row>
        <row r="3265">
          <cell r="I3265">
            <v>75890</v>
          </cell>
        </row>
        <row r="3266">
          <cell r="I3266">
            <v>43775</v>
          </cell>
        </row>
        <row r="3267">
          <cell r="I3267">
            <v>40879</v>
          </cell>
        </row>
        <row r="3268">
          <cell r="I3268">
            <v>64870</v>
          </cell>
        </row>
        <row r="3269">
          <cell r="I3269">
            <v>66105</v>
          </cell>
        </row>
        <row r="3270">
          <cell r="I3270">
            <v>67897</v>
          </cell>
        </row>
        <row r="3271">
          <cell r="I3271">
            <v>70449</v>
          </cell>
        </row>
        <row r="3272">
          <cell r="I3272">
            <v>80027</v>
          </cell>
        </row>
        <row r="3273">
          <cell r="I3273">
            <v>55005</v>
          </cell>
        </row>
        <row r="3274">
          <cell r="I3274">
            <v>47004</v>
          </cell>
        </row>
        <row r="3275">
          <cell r="I3275">
            <v>57549</v>
          </cell>
        </row>
        <row r="3276">
          <cell r="I3276">
            <v>66978</v>
          </cell>
        </row>
        <row r="3277">
          <cell r="I3277">
            <v>68262</v>
          </cell>
        </row>
        <row r="3278">
          <cell r="I3278">
            <v>71489</v>
          </cell>
        </row>
        <row r="3279">
          <cell r="I3279">
            <v>79812</v>
          </cell>
        </row>
        <row r="3280">
          <cell r="I3280">
            <v>56651</v>
          </cell>
        </row>
        <row r="3281">
          <cell r="I3281">
            <v>47152</v>
          </cell>
        </row>
        <row r="3282">
          <cell r="I3282">
            <v>65166</v>
          </cell>
        </row>
        <row r="3283">
          <cell r="I3283">
            <v>65140</v>
          </cell>
        </row>
        <row r="3284">
          <cell r="I3284">
            <v>68398</v>
          </cell>
        </row>
        <row r="3285">
          <cell r="I3285">
            <v>72022</v>
          </cell>
        </row>
        <row r="3286">
          <cell r="I3286">
            <v>80100</v>
          </cell>
        </row>
        <row r="3287">
          <cell r="I3287">
            <v>57301</v>
          </cell>
        </row>
        <row r="3288">
          <cell r="I3288">
            <v>49092</v>
          </cell>
        </row>
        <row r="3289">
          <cell r="I3289">
            <v>66777</v>
          </cell>
        </row>
        <row r="3290">
          <cell r="I3290">
            <v>67668</v>
          </cell>
        </row>
        <row r="3291">
          <cell r="I3291">
            <v>68485</v>
          </cell>
        </row>
        <row r="3292">
          <cell r="I3292">
            <v>72185</v>
          </cell>
        </row>
        <row r="3293">
          <cell r="I3293">
            <v>81328</v>
          </cell>
        </row>
        <row r="3294">
          <cell r="I3294">
            <v>58038</v>
          </cell>
        </row>
        <row r="3295">
          <cell r="I3295">
            <v>49231</v>
          </cell>
        </row>
        <row r="3296">
          <cell r="I3296">
            <v>67138</v>
          </cell>
        </row>
        <row r="3297">
          <cell r="I3297">
            <v>66690</v>
          </cell>
        </row>
        <row r="3298">
          <cell r="I3298">
            <v>64630</v>
          </cell>
        </row>
        <row r="3299">
          <cell r="I3299">
            <v>70699</v>
          </cell>
        </row>
        <row r="3300">
          <cell r="I3300">
            <v>77858</v>
          </cell>
        </row>
        <row r="3301">
          <cell r="I3301">
            <v>55044</v>
          </cell>
        </row>
        <row r="3302">
          <cell r="I3302">
            <v>49344</v>
          </cell>
        </row>
        <row r="3303">
          <cell r="I3303">
            <v>65950</v>
          </cell>
        </row>
        <row r="3304">
          <cell r="I3304">
            <v>68618</v>
          </cell>
        </row>
        <row r="3305">
          <cell r="I3305">
            <v>71715</v>
          </cell>
        </row>
        <row r="3306">
          <cell r="I3306">
            <v>71920</v>
          </cell>
        </row>
        <row r="3307">
          <cell r="I3307">
            <v>76890</v>
          </cell>
        </row>
        <row r="3308">
          <cell r="I3308">
            <v>60273</v>
          </cell>
        </row>
        <row r="3309">
          <cell r="I3309">
            <v>62025</v>
          </cell>
        </row>
        <row r="3310">
          <cell r="I3310">
            <v>68592</v>
          </cell>
        </row>
        <row r="3311">
          <cell r="I3311">
            <v>70073</v>
          </cell>
        </row>
        <row r="3312">
          <cell r="I3312">
            <v>72680</v>
          </cell>
        </row>
        <row r="3313">
          <cell r="I3313">
            <v>79687</v>
          </cell>
        </row>
        <row r="3314">
          <cell r="I3314">
            <v>75676</v>
          </cell>
        </row>
        <row r="3315">
          <cell r="I3315">
            <v>54256</v>
          </cell>
        </row>
        <row r="3316">
          <cell r="I3316">
            <v>52547</v>
          </cell>
        </row>
        <row r="3317">
          <cell r="I3317">
            <v>68470</v>
          </cell>
        </row>
        <row r="3318">
          <cell r="I3318">
            <v>69640</v>
          </cell>
        </row>
        <row r="3319">
          <cell r="I3319">
            <v>69734</v>
          </cell>
        </row>
        <row r="3320">
          <cell r="I3320">
            <v>75099</v>
          </cell>
        </row>
        <row r="3321">
          <cell r="I3321">
            <v>82694</v>
          </cell>
          <cell r="K3321">
            <v>162837</v>
          </cell>
        </row>
        <row r="3322">
          <cell r="I3322">
            <v>61465</v>
          </cell>
          <cell r="K3322">
            <v>132457</v>
          </cell>
        </row>
        <row r="3323">
          <cell r="I3323">
            <v>53923</v>
          </cell>
          <cell r="K3323">
            <v>104297</v>
          </cell>
        </row>
        <row r="3324">
          <cell r="I3324">
            <v>67638</v>
          </cell>
          <cell r="K3324">
            <v>141725</v>
          </cell>
        </row>
        <row r="3325">
          <cell r="I3325">
            <v>69494</v>
          </cell>
          <cell r="K3325">
            <v>147249</v>
          </cell>
        </row>
        <row r="3326">
          <cell r="I3326">
            <v>70518</v>
          </cell>
          <cell r="K3326">
            <v>149071</v>
          </cell>
        </row>
        <row r="3327">
          <cell r="I3327">
            <v>74685</v>
          </cell>
          <cell r="K3327">
            <v>154689</v>
          </cell>
        </row>
        <row r="3328">
          <cell r="I3328">
            <v>84886</v>
          </cell>
          <cell r="K3328">
            <v>164775</v>
          </cell>
        </row>
        <row r="3329">
          <cell r="I3329">
            <v>59898</v>
          </cell>
          <cell r="K3329">
            <v>131447</v>
          </cell>
        </row>
        <row r="3330">
          <cell r="I3330">
            <v>51651</v>
          </cell>
          <cell r="K3330">
            <v>101748</v>
          </cell>
        </row>
        <row r="3331">
          <cell r="I3331">
            <v>68902</v>
          </cell>
          <cell r="K3331">
            <v>143226</v>
          </cell>
        </row>
        <row r="3332">
          <cell r="I3332">
            <v>68641</v>
          </cell>
          <cell r="K3332">
            <v>145183</v>
          </cell>
        </row>
        <row r="3333">
          <cell r="I3333">
            <v>69164</v>
          </cell>
          <cell r="K3333">
            <v>148498</v>
          </cell>
        </row>
        <row r="3334">
          <cell r="I3334">
            <v>73239</v>
          </cell>
          <cell r="K3334">
            <v>153586</v>
          </cell>
        </row>
        <row r="3335">
          <cell r="I3335">
            <v>83705</v>
          </cell>
          <cell r="K3335">
            <v>163554</v>
          </cell>
        </row>
        <row r="3336">
          <cell r="I3336">
            <v>53531</v>
          </cell>
          <cell r="K3336">
            <v>125743</v>
          </cell>
        </row>
        <row r="3337">
          <cell r="I3337">
            <v>41779</v>
          </cell>
          <cell r="K3337">
            <v>79965</v>
          </cell>
        </row>
        <row r="3338">
          <cell r="I3338">
            <v>55949</v>
          </cell>
          <cell r="K3338">
            <v>126694</v>
          </cell>
        </row>
        <row r="3339">
          <cell r="I3339">
            <v>64665</v>
          </cell>
          <cell r="K3339">
            <v>149796</v>
          </cell>
        </row>
        <row r="3340">
          <cell r="I3340">
            <v>67095</v>
          </cell>
          <cell r="K3340">
            <v>147685</v>
          </cell>
        </row>
        <row r="3341">
          <cell r="I3341">
            <v>68325</v>
          </cell>
          <cell r="K3341">
            <v>150687</v>
          </cell>
        </row>
        <row r="3342">
          <cell r="I3342">
            <v>80130</v>
          </cell>
          <cell r="K3342">
            <v>163060</v>
          </cell>
        </row>
        <row r="3343">
          <cell r="I3343">
            <v>53113</v>
          </cell>
          <cell r="K3343">
            <v>134681</v>
          </cell>
        </row>
        <row r="3344">
          <cell r="I3344">
            <v>47963</v>
          </cell>
          <cell r="K3344">
            <v>100526</v>
          </cell>
        </row>
        <row r="3345">
          <cell r="I3345">
            <v>67843</v>
          </cell>
          <cell r="K3345">
            <v>142007</v>
          </cell>
        </row>
        <row r="3346">
          <cell r="I3346">
            <v>69634</v>
          </cell>
          <cell r="K3346">
            <v>145768</v>
          </cell>
        </row>
        <row r="3347">
          <cell r="I3347">
            <v>70621</v>
          </cell>
          <cell r="K3347">
            <v>149150</v>
          </cell>
        </row>
        <row r="3348">
          <cell r="I3348">
            <v>73472</v>
          </cell>
          <cell r="K3348">
            <v>156468</v>
          </cell>
        </row>
        <row r="3349">
          <cell r="I3349">
            <v>79346</v>
          </cell>
          <cell r="K3349">
            <v>159768</v>
          </cell>
        </row>
        <row r="3350">
          <cell r="I3350">
            <v>53263</v>
          </cell>
          <cell r="K3350">
            <v>131103</v>
          </cell>
        </row>
        <row r="3351">
          <cell r="I3351">
            <v>47637</v>
          </cell>
          <cell r="K3351">
            <v>101760</v>
          </cell>
        </row>
        <row r="3352">
          <cell r="I3352">
            <v>67323</v>
          </cell>
          <cell r="K3352">
            <v>139700</v>
          </cell>
        </row>
        <row r="3353">
          <cell r="I3353">
            <v>70062</v>
          </cell>
          <cell r="K3353">
            <v>149114</v>
          </cell>
        </row>
        <row r="3354">
          <cell r="I3354">
            <v>72570</v>
          </cell>
          <cell r="K3354">
            <v>152695</v>
          </cell>
        </row>
        <row r="3355">
          <cell r="I3355">
            <v>75115</v>
          </cell>
          <cell r="K3355">
            <v>159600</v>
          </cell>
        </row>
        <row r="3356">
          <cell r="I3356">
            <v>83548</v>
          </cell>
          <cell r="K3356">
            <v>166835</v>
          </cell>
        </row>
        <row r="3357">
          <cell r="I3357">
            <v>63150</v>
          </cell>
          <cell r="K3357">
            <v>140794</v>
          </cell>
        </row>
        <row r="3358">
          <cell r="I3358">
            <v>49952</v>
          </cell>
          <cell r="K3358">
            <v>102985</v>
          </cell>
        </row>
        <row r="3359">
          <cell r="I3359">
            <v>67718</v>
          </cell>
          <cell r="K3359">
            <v>141627</v>
          </cell>
        </row>
        <row r="3360">
          <cell r="I3360">
            <v>71567</v>
          </cell>
          <cell r="K3360">
            <v>148030</v>
          </cell>
        </row>
        <row r="3361">
          <cell r="I3361">
            <v>72986</v>
          </cell>
          <cell r="K3361">
            <v>148452</v>
          </cell>
        </row>
        <row r="3362">
          <cell r="I3362">
            <v>74910</v>
          </cell>
          <cell r="K3362">
            <v>153888</v>
          </cell>
        </row>
        <row r="3363">
          <cell r="I3363">
            <v>84405</v>
          </cell>
          <cell r="K3363">
            <v>164113</v>
          </cell>
        </row>
        <row r="3364">
          <cell r="I3364">
            <v>55396</v>
          </cell>
          <cell r="K3364">
            <v>120614</v>
          </cell>
        </row>
        <row r="3365">
          <cell r="I3365">
            <v>47328</v>
          </cell>
          <cell r="K3365">
            <v>93689</v>
          </cell>
        </row>
        <row r="3366">
          <cell r="I3366">
            <v>67296</v>
          </cell>
          <cell r="K3366">
            <v>139366</v>
          </cell>
        </row>
        <row r="3367">
          <cell r="I3367">
            <v>72076</v>
          </cell>
          <cell r="K3367">
            <v>146286</v>
          </cell>
        </row>
        <row r="3368">
          <cell r="I3368">
            <v>71850</v>
          </cell>
          <cell r="K3368">
            <v>149560</v>
          </cell>
        </row>
        <row r="3369">
          <cell r="I3369">
            <v>67867</v>
          </cell>
          <cell r="K3369">
            <v>138050</v>
          </cell>
        </row>
        <row r="3370">
          <cell r="I3370">
            <v>85466</v>
          </cell>
          <cell r="K3370">
            <v>164732</v>
          </cell>
        </row>
        <row r="3371">
          <cell r="I3371">
            <v>57058</v>
          </cell>
          <cell r="K3371">
            <v>126022</v>
          </cell>
        </row>
        <row r="3372">
          <cell r="I3372">
            <v>48323</v>
          </cell>
          <cell r="K3372">
            <v>96100</v>
          </cell>
        </row>
        <row r="3373">
          <cell r="I3373">
            <v>70017</v>
          </cell>
          <cell r="K3373">
            <v>144751</v>
          </cell>
        </row>
        <row r="3374">
          <cell r="I3374">
            <v>72056</v>
          </cell>
          <cell r="K3374">
            <v>149535</v>
          </cell>
        </row>
        <row r="3375">
          <cell r="I3375">
            <v>73710</v>
          </cell>
          <cell r="K3375">
            <v>153395</v>
          </cell>
        </row>
        <row r="3376">
          <cell r="I3376">
            <v>73445</v>
          </cell>
          <cell r="K3376">
            <v>156105</v>
          </cell>
        </row>
        <row r="3377">
          <cell r="I3377">
            <v>78873</v>
          </cell>
          <cell r="K3377">
            <v>159852</v>
          </cell>
        </row>
        <row r="3378">
          <cell r="I3378">
            <v>55326</v>
          </cell>
          <cell r="K3378">
            <v>118814</v>
          </cell>
        </row>
        <row r="3379">
          <cell r="I3379">
            <v>43307</v>
          </cell>
          <cell r="K3379">
            <v>93534</v>
          </cell>
        </row>
        <row r="3380">
          <cell r="I3380">
            <v>47364</v>
          </cell>
          <cell r="K3380">
            <v>88789</v>
          </cell>
        </row>
        <row r="3381">
          <cell r="I3381">
            <v>72477</v>
          </cell>
          <cell r="K3381">
            <v>149284</v>
          </cell>
        </row>
        <row r="3382">
          <cell r="I3382">
            <v>69818</v>
          </cell>
          <cell r="K3382">
            <v>151046</v>
          </cell>
        </row>
        <row r="3383">
          <cell r="I3383">
            <v>70140</v>
          </cell>
          <cell r="K3383">
            <v>157709</v>
          </cell>
        </row>
        <row r="3384">
          <cell r="I3384">
            <v>78505</v>
          </cell>
          <cell r="K3384">
            <v>171358</v>
          </cell>
        </row>
        <row r="3385">
          <cell r="I3385">
            <v>51752</v>
          </cell>
          <cell r="K3385">
            <v>128146</v>
          </cell>
        </row>
        <row r="3386">
          <cell r="I3386">
            <v>47139</v>
          </cell>
          <cell r="K3386">
            <v>95454</v>
          </cell>
        </row>
        <row r="3387">
          <cell r="I3387">
            <v>69134</v>
          </cell>
          <cell r="K3387">
            <v>145986</v>
          </cell>
        </row>
        <row r="3388">
          <cell r="I3388">
            <v>70547</v>
          </cell>
          <cell r="K3388">
            <v>150967</v>
          </cell>
        </row>
        <row r="3389">
          <cell r="I3389">
            <v>73257</v>
          </cell>
          <cell r="K3389">
            <v>154573</v>
          </cell>
        </row>
        <row r="3390">
          <cell r="I3390">
            <v>76249</v>
          </cell>
          <cell r="K3390">
            <v>158797</v>
          </cell>
        </row>
        <row r="3391">
          <cell r="I3391">
            <v>82751</v>
          </cell>
          <cell r="K3391">
            <v>163105</v>
          </cell>
        </row>
        <row r="3392">
          <cell r="I3392">
            <v>58725</v>
          </cell>
          <cell r="K3392">
            <v>122922</v>
          </cell>
        </row>
        <row r="3393">
          <cell r="I3393">
            <v>51751</v>
          </cell>
          <cell r="K3393">
            <v>96680</v>
          </cell>
        </row>
        <row r="3394">
          <cell r="I3394">
            <v>69092</v>
          </cell>
          <cell r="K3394">
            <v>145653</v>
          </cell>
        </row>
        <row r="3395">
          <cell r="I3395">
            <v>70473</v>
          </cell>
          <cell r="K3395">
            <v>151101</v>
          </cell>
        </row>
        <row r="3396">
          <cell r="I3396">
            <v>73661</v>
          </cell>
          <cell r="K3396">
            <v>155168</v>
          </cell>
        </row>
        <row r="3397">
          <cell r="I3397">
            <v>74387</v>
          </cell>
          <cell r="K3397">
            <v>156033</v>
          </cell>
        </row>
        <row r="3398">
          <cell r="I3398">
            <v>83968</v>
          </cell>
          <cell r="K3398">
            <v>164265</v>
          </cell>
        </row>
        <row r="3399">
          <cell r="I3399">
            <v>55665</v>
          </cell>
          <cell r="K3399">
            <v>123027</v>
          </cell>
        </row>
        <row r="3400">
          <cell r="I3400">
            <v>52696</v>
          </cell>
          <cell r="K3400">
            <v>100207</v>
          </cell>
        </row>
        <row r="3401">
          <cell r="I3401">
            <v>69881</v>
          </cell>
          <cell r="K3401">
            <v>145684</v>
          </cell>
        </row>
        <row r="3402">
          <cell r="I3402">
            <v>72339</v>
          </cell>
          <cell r="K3402">
            <v>150454</v>
          </cell>
        </row>
        <row r="3403">
          <cell r="I3403">
            <v>73429</v>
          </cell>
          <cell r="K3403">
            <v>152676</v>
          </cell>
        </row>
        <row r="3404">
          <cell r="I3404">
            <v>73827</v>
          </cell>
          <cell r="K3404">
            <v>155985</v>
          </cell>
        </row>
        <row r="3405">
          <cell r="I3405">
            <v>78660</v>
          </cell>
          <cell r="K3405">
            <v>160125</v>
          </cell>
        </row>
        <row r="3406">
          <cell r="I3406">
            <v>52886</v>
          </cell>
          <cell r="K3406">
            <v>119626</v>
          </cell>
        </row>
        <row r="3407">
          <cell r="I3407">
            <v>49128</v>
          </cell>
          <cell r="K3407">
            <v>93933</v>
          </cell>
        </row>
        <row r="3408">
          <cell r="I3408">
            <v>69245</v>
          </cell>
          <cell r="K3408">
            <v>143198</v>
          </cell>
        </row>
        <row r="3409">
          <cell r="I3409">
            <v>71132</v>
          </cell>
          <cell r="K3409">
            <v>145275</v>
          </cell>
        </row>
        <row r="3410">
          <cell r="I3410">
            <v>71962</v>
          </cell>
          <cell r="K3410">
            <v>156127</v>
          </cell>
        </row>
        <row r="3411">
          <cell r="I3411">
            <v>75101</v>
          </cell>
          <cell r="K3411">
            <v>159666</v>
          </cell>
        </row>
        <row r="3412">
          <cell r="I3412">
            <v>83474</v>
          </cell>
          <cell r="K3412">
            <v>164378</v>
          </cell>
        </row>
        <row r="3413">
          <cell r="I3413">
            <v>53625</v>
          </cell>
          <cell r="K3413">
            <v>113231</v>
          </cell>
        </row>
        <row r="3414">
          <cell r="I3414">
            <v>44340</v>
          </cell>
          <cell r="K3414">
            <v>96167</v>
          </cell>
        </row>
        <row r="3415">
          <cell r="I3415">
            <v>45133</v>
          </cell>
          <cell r="K3415">
            <v>82649</v>
          </cell>
        </row>
        <row r="3416">
          <cell r="I3416">
            <v>69768</v>
          </cell>
          <cell r="K3416">
            <v>144379</v>
          </cell>
        </row>
        <row r="3417">
          <cell r="I3417">
            <v>76386</v>
          </cell>
          <cell r="K3417">
            <v>149172</v>
          </cell>
        </row>
        <row r="3418">
          <cell r="I3418">
            <v>70819</v>
          </cell>
          <cell r="K3418">
            <v>151274</v>
          </cell>
        </row>
        <row r="3419">
          <cell r="I3419">
            <v>77449</v>
          </cell>
          <cell r="K3419">
            <v>158041</v>
          </cell>
        </row>
        <row r="3420">
          <cell r="I3420">
            <v>52737</v>
          </cell>
          <cell r="K3420">
            <v>117009</v>
          </cell>
        </row>
        <row r="3421">
          <cell r="I3421">
            <v>38885</v>
          </cell>
          <cell r="K3421">
            <v>92456</v>
          </cell>
        </row>
        <row r="3422">
          <cell r="I3422">
            <v>67612</v>
          </cell>
          <cell r="K3422">
            <v>145114</v>
          </cell>
        </row>
        <row r="3423">
          <cell r="I3423">
            <v>69225</v>
          </cell>
          <cell r="K3423">
            <v>148530</v>
          </cell>
        </row>
        <row r="3424">
          <cell r="I3424">
            <v>71144</v>
          </cell>
          <cell r="K3424">
            <v>152481</v>
          </cell>
        </row>
        <row r="3425">
          <cell r="I3425">
            <v>73783</v>
          </cell>
          <cell r="K3425">
            <v>155718</v>
          </cell>
        </row>
        <row r="3426">
          <cell r="I3426">
            <v>80687</v>
          </cell>
          <cell r="K3426">
            <v>160911</v>
          </cell>
        </row>
        <row r="3427">
          <cell r="I3427">
            <v>52170</v>
          </cell>
          <cell r="K3427">
            <v>116189</v>
          </cell>
        </row>
        <row r="3428">
          <cell r="I3428">
            <v>50161</v>
          </cell>
          <cell r="K3428">
            <v>94230</v>
          </cell>
        </row>
        <row r="3429">
          <cell r="I3429">
            <v>67326</v>
          </cell>
          <cell r="K3429">
            <v>145493</v>
          </cell>
        </row>
        <row r="3430">
          <cell r="I3430">
            <v>68453</v>
          </cell>
          <cell r="K3430">
            <v>150828</v>
          </cell>
        </row>
        <row r="3431">
          <cell r="I3431">
            <v>71757</v>
          </cell>
          <cell r="K3431">
            <v>152913</v>
          </cell>
        </row>
        <row r="3432">
          <cell r="I3432">
            <v>73960</v>
          </cell>
          <cell r="K3432">
            <v>156457</v>
          </cell>
        </row>
        <row r="3433">
          <cell r="I3433">
            <v>79947</v>
          </cell>
          <cell r="K3433">
            <v>167805</v>
          </cell>
        </row>
        <row r="3434">
          <cell r="I3434">
            <v>53519</v>
          </cell>
          <cell r="K3434">
            <v>119397</v>
          </cell>
        </row>
        <row r="3435">
          <cell r="I3435">
            <v>50442</v>
          </cell>
          <cell r="K3435">
            <v>97290</v>
          </cell>
        </row>
        <row r="3436">
          <cell r="I3436">
            <v>68629</v>
          </cell>
          <cell r="K3436">
            <v>144441</v>
          </cell>
        </row>
        <row r="3437">
          <cell r="I3437">
            <v>69688</v>
          </cell>
          <cell r="K3437">
            <v>150809</v>
          </cell>
        </row>
        <row r="3438">
          <cell r="I3438">
            <v>70184</v>
          </cell>
          <cell r="K3438">
            <v>148372</v>
          </cell>
        </row>
        <row r="3439">
          <cell r="I3439">
            <v>72977</v>
          </cell>
          <cell r="K3439">
            <v>155727</v>
          </cell>
        </row>
        <row r="3440">
          <cell r="I3440">
            <v>80975</v>
          </cell>
          <cell r="K3440">
            <v>166389</v>
          </cell>
        </row>
        <row r="3441">
          <cell r="I3441">
            <v>54100</v>
          </cell>
          <cell r="K3441">
            <v>122448</v>
          </cell>
        </row>
        <row r="3442">
          <cell r="I3442">
            <v>49828</v>
          </cell>
          <cell r="K3442">
            <v>98227</v>
          </cell>
        </row>
        <row r="3443">
          <cell r="I3443">
            <v>69597</v>
          </cell>
          <cell r="K3443">
            <v>147541</v>
          </cell>
        </row>
        <row r="3444">
          <cell r="I3444">
            <v>71183</v>
          </cell>
          <cell r="K3444">
            <v>151813</v>
          </cell>
        </row>
        <row r="3445">
          <cell r="I3445">
            <v>72865</v>
          </cell>
          <cell r="K3445">
            <v>155151</v>
          </cell>
        </row>
        <row r="3446">
          <cell r="I3446">
            <v>73450</v>
          </cell>
          <cell r="K3446">
            <v>157708</v>
          </cell>
        </row>
        <row r="3447">
          <cell r="I3447">
            <v>80984</v>
          </cell>
          <cell r="K3447">
            <v>162262</v>
          </cell>
        </row>
        <row r="3448">
          <cell r="I3448">
            <v>51999</v>
          </cell>
          <cell r="K3448">
            <v>117962</v>
          </cell>
        </row>
        <row r="3449">
          <cell r="I3449">
            <v>48907</v>
          </cell>
          <cell r="K3449">
            <v>94844</v>
          </cell>
        </row>
        <row r="3450">
          <cell r="I3450">
            <v>68828</v>
          </cell>
          <cell r="K3450">
            <v>146688</v>
          </cell>
        </row>
        <row r="3451">
          <cell r="I3451">
            <v>69942</v>
          </cell>
          <cell r="K3451">
            <v>151091</v>
          </cell>
        </row>
        <row r="3452">
          <cell r="I3452">
            <v>72177</v>
          </cell>
          <cell r="K3452">
            <v>154512</v>
          </cell>
        </row>
        <row r="3453">
          <cell r="I3453">
            <v>74834</v>
          </cell>
          <cell r="K3453">
            <v>156160</v>
          </cell>
        </row>
        <row r="3454">
          <cell r="I3454">
            <v>81435</v>
          </cell>
          <cell r="K3454">
            <v>166448</v>
          </cell>
        </row>
        <row r="3455">
          <cell r="I3455">
            <v>57064</v>
          </cell>
          <cell r="K3455">
            <v>119700</v>
          </cell>
        </row>
        <row r="3456">
          <cell r="I3456">
            <v>47578</v>
          </cell>
          <cell r="K3456">
            <v>91016</v>
          </cell>
        </row>
        <row r="3457">
          <cell r="I3457">
            <v>66031</v>
          </cell>
          <cell r="K3457">
            <v>133109</v>
          </cell>
        </row>
        <row r="3458">
          <cell r="I3458">
            <v>68246</v>
          </cell>
          <cell r="K3458">
            <v>138472</v>
          </cell>
        </row>
        <row r="3459">
          <cell r="I3459">
            <v>67755</v>
          </cell>
          <cell r="K3459">
            <v>144861</v>
          </cell>
        </row>
        <row r="3460">
          <cell r="I3460">
            <v>73014</v>
          </cell>
          <cell r="K3460">
            <v>152759</v>
          </cell>
        </row>
        <row r="3461">
          <cell r="I3461">
            <v>81892</v>
          </cell>
          <cell r="K3461">
            <v>162222</v>
          </cell>
        </row>
        <row r="3462">
          <cell r="I3462">
            <v>54225</v>
          </cell>
          <cell r="K3462">
            <v>119116</v>
          </cell>
        </row>
        <row r="3463">
          <cell r="I3463">
            <v>45164</v>
          </cell>
          <cell r="K3463">
            <v>88251</v>
          </cell>
        </row>
        <row r="3464">
          <cell r="I3464">
            <v>66619</v>
          </cell>
          <cell r="K3464">
            <v>139421</v>
          </cell>
        </row>
        <row r="3465">
          <cell r="I3465">
            <v>73894</v>
          </cell>
          <cell r="K3465">
            <v>145864</v>
          </cell>
        </row>
        <row r="3466">
          <cell r="I3466">
            <v>72368</v>
          </cell>
          <cell r="K3466">
            <v>149286</v>
          </cell>
        </row>
        <row r="3467">
          <cell r="I3467">
            <v>75124</v>
          </cell>
          <cell r="K3467">
            <v>155633</v>
          </cell>
        </row>
        <row r="3468">
          <cell r="I3468">
            <v>81010</v>
          </cell>
          <cell r="K3468">
            <v>169448</v>
          </cell>
        </row>
        <row r="3469">
          <cell r="I3469">
            <v>54154</v>
          </cell>
          <cell r="K3469">
            <v>125009</v>
          </cell>
        </row>
        <row r="3470">
          <cell r="I3470">
            <v>45767</v>
          </cell>
          <cell r="K3470">
            <v>90516</v>
          </cell>
        </row>
        <row r="3471">
          <cell r="I3471">
            <v>68879</v>
          </cell>
          <cell r="K3471">
            <v>141888</v>
          </cell>
        </row>
        <row r="3472">
          <cell r="I3472">
            <v>71911</v>
          </cell>
          <cell r="K3472">
            <v>148296</v>
          </cell>
        </row>
        <row r="3473">
          <cell r="I3473">
            <v>73269</v>
          </cell>
          <cell r="K3473">
            <v>153178</v>
          </cell>
        </row>
        <row r="3474">
          <cell r="I3474">
            <v>76812</v>
          </cell>
          <cell r="K3474">
            <v>159314</v>
          </cell>
        </row>
        <row r="3475">
          <cell r="I3475">
            <v>87680</v>
          </cell>
          <cell r="K3475">
            <v>169020</v>
          </cell>
        </row>
        <row r="3476">
          <cell r="I3476">
            <v>59420</v>
          </cell>
          <cell r="K3476">
            <v>120216</v>
          </cell>
        </row>
        <row r="3477">
          <cell r="I3477">
            <v>51244</v>
          </cell>
          <cell r="K3477">
            <v>96909</v>
          </cell>
        </row>
        <row r="3478">
          <cell r="I3478">
            <v>52596</v>
          </cell>
          <cell r="K3478">
            <v>92203</v>
          </cell>
        </row>
        <row r="3479">
          <cell r="I3479">
            <v>72420</v>
          </cell>
          <cell r="K3479">
            <v>150890</v>
          </cell>
        </row>
        <row r="3480">
          <cell r="I3480">
            <v>73554</v>
          </cell>
          <cell r="K3480">
            <v>150851</v>
          </cell>
        </row>
        <row r="3481">
          <cell r="I3481">
            <v>76440</v>
          </cell>
          <cell r="K3481">
            <v>156009</v>
          </cell>
        </row>
        <row r="3482">
          <cell r="I3482">
            <v>84817</v>
          </cell>
          <cell r="K3482">
            <v>167634</v>
          </cell>
        </row>
        <row r="3483">
          <cell r="I3483">
            <v>57755</v>
          </cell>
          <cell r="K3483">
            <v>120423</v>
          </cell>
        </row>
        <row r="3484">
          <cell r="I3484">
            <v>46977</v>
          </cell>
          <cell r="K3484">
            <v>92984</v>
          </cell>
        </row>
        <row r="3485">
          <cell r="I3485">
            <v>71136</v>
          </cell>
          <cell r="K3485">
            <v>147417</v>
          </cell>
        </row>
        <row r="3486">
          <cell r="I3486">
            <v>72559</v>
          </cell>
          <cell r="K3486">
            <v>149868</v>
          </cell>
        </row>
        <row r="3487">
          <cell r="I3487">
            <v>74567</v>
          </cell>
          <cell r="K3487">
            <v>152851</v>
          </cell>
        </row>
        <row r="3488">
          <cell r="I3488">
            <v>77903</v>
          </cell>
          <cell r="K3488">
            <v>158879</v>
          </cell>
        </row>
        <row r="3489">
          <cell r="I3489">
            <v>88490</v>
          </cell>
          <cell r="K3489">
            <v>170090</v>
          </cell>
        </row>
        <row r="3490">
          <cell r="I3490">
            <v>54205</v>
          </cell>
          <cell r="K3490">
            <v>125164</v>
          </cell>
        </row>
        <row r="3491">
          <cell r="I3491">
            <v>48898</v>
          </cell>
          <cell r="K3491">
            <v>93151</v>
          </cell>
        </row>
        <row r="3492">
          <cell r="I3492">
            <v>70849</v>
          </cell>
          <cell r="K3492">
            <v>145211</v>
          </cell>
        </row>
        <row r="3493">
          <cell r="I3493">
            <v>73129</v>
          </cell>
          <cell r="K3493">
            <v>150645</v>
          </cell>
        </row>
        <row r="3494">
          <cell r="I3494">
            <v>75679</v>
          </cell>
          <cell r="K3494">
            <v>153409</v>
          </cell>
        </row>
        <row r="3495">
          <cell r="I3495">
            <v>77551</v>
          </cell>
          <cell r="K3495">
            <v>156672</v>
          </cell>
        </row>
        <row r="3496">
          <cell r="I3496">
            <v>86528</v>
          </cell>
          <cell r="K3496">
            <v>166793</v>
          </cell>
        </row>
        <row r="3497">
          <cell r="I3497">
            <v>57719</v>
          </cell>
          <cell r="K3497">
            <v>125482</v>
          </cell>
        </row>
        <row r="3498">
          <cell r="I3498">
            <v>48280</v>
          </cell>
          <cell r="K3498">
            <v>91434</v>
          </cell>
        </row>
        <row r="3499">
          <cell r="I3499">
            <v>69955</v>
          </cell>
          <cell r="K3499">
            <v>138012</v>
          </cell>
        </row>
        <row r="3500">
          <cell r="I3500">
            <v>72990</v>
          </cell>
          <cell r="K3500">
            <v>150093</v>
          </cell>
        </row>
        <row r="3501">
          <cell r="I3501">
            <v>76329</v>
          </cell>
          <cell r="K3501">
            <v>155222</v>
          </cell>
        </row>
        <row r="3502">
          <cell r="I3502">
            <v>81845</v>
          </cell>
          <cell r="K3502">
            <v>159051</v>
          </cell>
        </row>
        <row r="3503">
          <cell r="I3503">
            <v>88726</v>
          </cell>
          <cell r="K3503">
            <v>168531</v>
          </cell>
        </row>
        <row r="3504">
          <cell r="I3504">
            <v>56429</v>
          </cell>
          <cell r="K3504">
            <v>124695</v>
          </cell>
        </row>
        <row r="3505">
          <cell r="I3505">
            <v>53554</v>
          </cell>
          <cell r="K3505">
            <v>101400</v>
          </cell>
        </row>
        <row r="3506">
          <cell r="I3506">
            <v>73017</v>
          </cell>
          <cell r="K3506">
            <v>147529</v>
          </cell>
        </row>
        <row r="3507">
          <cell r="I3507">
            <v>77142</v>
          </cell>
          <cell r="K3507">
            <v>151361</v>
          </cell>
        </row>
        <row r="3508">
          <cell r="I3508">
            <v>76670</v>
          </cell>
          <cell r="K3508">
            <v>153472</v>
          </cell>
        </row>
        <row r="3509">
          <cell r="I3509">
            <v>79705</v>
          </cell>
          <cell r="K3509">
            <v>159436</v>
          </cell>
        </row>
        <row r="3510">
          <cell r="I3510">
            <v>89224</v>
          </cell>
          <cell r="K3510">
            <v>167451</v>
          </cell>
        </row>
        <row r="3511">
          <cell r="I3511">
            <v>55880</v>
          </cell>
          <cell r="K3511">
            <v>120427</v>
          </cell>
        </row>
        <row r="3512">
          <cell r="I3512">
            <v>51442</v>
          </cell>
          <cell r="K3512">
            <v>95035</v>
          </cell>
        </row>
        <row r="3513">
          <cell r="I3513">
            <v>70271</v>
          </cell>
          <cell r="K3513">
            <v>143768</v>
          </cell>
        </row>
        <row r="3514">
          <cell r="I3514">
            <v>75465</v>
          </cell>
          <cell r="K3514">
            <v>150337</v>
          </cell>
        </row>
        <row r="3515">
          <cell r="I3515">
            <v>76433</v>
          </cell>
          <cell r="K3515">
            <v>153391</v>
          </cell>
        </row>
        <row r="3516">
          <cell r="I3516">
            <v>80750</v>
          </cell>
          <cell r="K3516">
            <v>156420</v>
          </cell>
        </row>
        <row r="3517">
          <cell r="I3517">
            <v>89830</v>
          </cell>
          <cell r="K3517">
            <v>170546</v>
          </cell>
        </row>
        <row r="3518">
          <cell r="I3518">
            <v>61027</v>
          </cell>
          <cell r="K3518">
            <v>132481</v>
          </cell>
        </row>
        <row r="3519">
          <cell r="I3519">
            <v>54491</v>
          </cell>
          <cell r="K3519">
            <v>100143</v>
          </cell>
        </row>
        <row r="3520">
          <cell r="I3520">
            <v>73325</v>
          </cell>
          <cell r="K3520">
            <v>145669</v>
          </cell>
        </row>
        <row r="3521">
          <cell r="I3521">
            <v>75055</v>
          </cell>
          <cell r="K3521">
            <v>150524</v>
          </cell>
        </row>
        <row r="3522">
          <cell r="I3522">
            <v>76516</v>
          </cell>
          <cell r="K3522">
            <v>152486</v>
          </cell>
        </row>
        <row r="3523">
          <cell r="I3523">
            <v>80819</v>
          </cell>
          <cell r="K3523">
            <v>156801</v>
          </cell>
        </row>
        <row r="3524">
          <cell r="I3524">
            <v>90201</v>
          </cell>
          <cell r="K3524">
            <v>168050</v>
          </cell>
        </row>
        <row r="3525">
          <cell r="I3525">
            <v>62741</v>
          </cell>
          <cell r="K3525">
            <v>126609</v>
          </cell>
        </row>
        <row r="3526">
          <cell r="I3526">
            <v>59563</v>
          </cell>
          <cell r="K3526">
            <v>100622</v>
          </cell>
        </row>
        <row r="3527">
          <cell r="I3527">
            <v>74413</v>
          </cell>
          <cell r="K3527">
            <v>146009</v>
          </cell>
        </row>
        <row r="3528">
          <cell r="I3528">
            <v>75392</v>
          </cell>
          <cell r="K3528">
            <v>151546</v>
          </cell>
        </row>
        <row r="3529">
          <cell r="I3529">
            <v>76081</v>
          </cell>
          <cell r="K3529">
            <v>153858</v>
          </cell>
        </row>
        <row r="3530">
          <cell r="I3530">
            <v>80744</v>
          </cell>
          <cell r="K3530">
            <v>158304</v>
          </cell>
        </row>
        <row r="3531">
          <cell r="I3531">
            <v>91913</v>
          </cell>
          <cell r="K3531">
            <v>171652</v>
          </cell>
        </row>
        <row r="3532">
          <cell r="I3532">
            <v>61923</v>
          </cell>
          <cell r="K3532">
            <v>132463</v>
          </cell>
        </row>
        <row r="3533">
          <cell r="I3533">
            <v>56757</v>
          </cell>
          <cell r="K3533">
            <v>98627</v>
          </cell>
        </row>
        <row r="3534">
          <cell r="I3534">
            <v>74499</v>
          </cell>
          <cell r="K3534">
            <v>146826</v>
          </cell>
        </row>
        <row r="3535">
          <cell r="I3535">
            <v>76716</v>
          </cell>
          <cell r="K3535">
            <v>150074</v>
          </cell>
        </row>
        <row r="3536">
          <cell r="I3536">
            <v>77777</v>
          </cell>
          <cell r="K3536">
            <v>151199</v>
          </cell>
        </row>
        <row r="3537">
          <cell r="I3537">
            <v>81694</v>
          </cell>
          <cell r="K3537">
            <v>153189</v>
          </cell>
        </row>
        <row r="3538">
          <cell r="I3538">
            <v>92318</v>
          </cell>
          <cell r="K3538">
            <v>169675</v>
          </cell>
        </row>
        <row r="3539">
          <cell r="I3539">
            <v>62410</v>
          </cell>
          <cell r="K3539">
            <v>118562</v>
          </cell>
        </row>
        <row r="3540">
          <cell r="I3540">
            <v>57625</v>
          </cell>
          <cell r="K3540">
            <v>96218</v>
          </cell>
        </row>
        <row r="3541">
          <cell r="I3541">
            <v>73774</v>
          </cell>
          <cell r="K3541">
            <v>140571</v>
          </cell>
        </row>
        <row r="3542">
          <cell r="I3542">
            <v>73501</v>
          </cell>
          <cell r="K3542">
            <v>142674</v>
          </cell>
        </row>
        <row r="3543">
          <cell r="I3543">
            <v>75839</v>
          </cell>
          <cell r="K3543">
            <v>146188</v>
          </cell>
        </row>
        <row r="3544">
          <cell r="I3544">
            <v>79315</v>
          </cell>
          <cell r="K3544">
            <v>154139</v>
          </cell>
        </row>
        <row r="3545">
          <cell r="I3545">
            <v>82173</v>
          </cell>
          <cell r="K3545">
            <v>166903</v>
          </cell>
        </row>
        <row r="3546">
          <cell r="I3546">
            <v>59039</v>
          </cell>
          <cell r="K3546">
            <v>126028</v>
          </cell>
        </row>
        <row r="3547">
          <cell r="I3547">
            <v>53042</v>
          </cell>
          <cell r="K3547">
            <v>99451</v>
          </cell>
        </row>
        <row r="3548">
          <cell r="I3548">
            <v>75228</v>
          </cell>
          <cell r="K3548">
            <v>146400</v>
          </cell>
        </row>
        <row r="3549">
          <cell r="I3549">
            <v>78131</v>
          </cell>
          <cell r="K3549">
            <v>152904</v>
          </cell>
        </row>
        <row r="3550">
          <cell r="I3550">
            <v>80805</v>
          </cell>
          <cell r="K3550">
            <v>155694</v>
          </cell>
        </row>
        <row r="3551">
          <cell r="I3551">
            <v>81596</v>
          </cell>
          <cell r="K3551">
            <v>162325</v>
          </cell>
        </row>
        <row r="3552">
          <cell r="I3552">
            <v>89730</v>
          </cell>
          <cell r="K3552">
            <v>169333</v>
          </cell>
        </row>
        <row r="3553">
          <cell r="I3553">
            <v>60652</v>
          </cell>
          <cell r="K3553">
            <v>127829</v>
          </cell>
        </row>
        <row r="3554">
          <cell r="I3554">
            <v>48489</v>
          </cell>
          <cell r="K3554">
            <v>97465</v>
          </cell>
        </row>
        <row r="3555">
          <cell r="I3555">
            <v>73116</v>
          </cell>
          <cell r="K3555">
            <v>150887</v>
          </cell>
        </row>
        <row r="3556">
          <cell r="I3556">
            <v>81404</v>
          </cell>
          <cell r="K3556">
            <v>158462</v>
          </cell>
        </row>
        <row r="3557">
          <cell r="I3557">
            <v>85581</v>
          </cell>
          <cell r="K3557">
            <v>156689</v>
          </cell>
        </row>
        <row r="3558">
          <cell r="I3558">
            <v>45826</v>
          </cell>
          <cell r="K3558">
            <v>87292</v>
          </cell>
        </row>
        <row r="3559">
          <cell r="I3559">
            <v>58581</v>
          </cell>
          <cell r="K3559">
            <v>106569</v>
          </cell>
        </row>
        <row r="3560">
          <cell r="I3560">
            <v>54954</v>
          </cell>
          <cell r="K3560">
            <v>108270</v>
          </cell>
        </row>
        <row r="3561">
          <cell r="I3561">
            <v>57286</v>
          </cell>
          <cell r="K3561">
            <v>96152</v>
          </cell>
        </row>
        <row r="3562">
          <cell r="I3562">
            <v>71511</v>
          </cell>
          <cell r="K3562">
            <v>144939</v>
          </cell>
        </row>
        <row r="3563">
          <cell r="I3563">
            <v>75330</v>
          </cell>
          <cell r="K3563">
            <v>152369</v>
          </cell>
        </row>
        <row r="3564">
          <cell r="I3564">
            <v>76515</v>
          </cell>
          <cell r="K3564">
            <v>154441</v>
          </cell>
        </row>
        <row r="3565">
          <cell r="I3565">
            <v>79799</v>
          </cell>
          <cell r="K3565">
            <v>159185</v>
          </cell>
        </row>
        <row r="3566">
          <cell r="I3566">
            <v>85293</v>
          </cell>
          <cell r="K3566">
            <v>165584</v>
          </cell>
        </row>
        <row r="3567">
          <cell r="I3567">
            <v>47982</v>
          </cell>
          <cell r="K3567">
            <v>111309</v>
          </cell>
        </row>
        <row r="3568">
          <cell r="I3568">
            <v>40873</v>
          </cell>
          <cell r="K3568">
            <v>87745</v>
          </cell>
        </row>
        <row r="3569">
          <cell r="I3569">
            <v>69393</v>
          </cell>
          <cell r="K3569">
            <v>137577</v>
          </cell>
        </row>
        <row r="3570">
          <cell r="I3570">
            <v>75515</v>
          </cell>
          <cell r="K3570">
            <v>151899</v>
          </cell>
        </row>
        <row r="3571">
          <cell r="I3571">
            <v>76120</v>
          </cell>
          <cell r="K3571">
            <v>155598</v>
          </cell>
        </row>
        <row r="3572">
          <cell r="I3572">
            <v>76359</v>
          </cell>
          <cell r="K3572">
            <v>156522</v>
          </cell>
        </row>
        <row r="3573">
          <cell r="I3573">
            <v>83211</v>
          </cell>
          <cell r="K3573">
            <v>170045</v>
          </cell>
        </row>
        <row r="3574">
          <cell r="I3574">
            <v>59189</v>
          </cell>
          <cell r="K3574">
            <v>135279</v>
          </cell>
        </row>
        <row r="3575">
          <cell r="I3575">
            <v>46054</v>
          </cell>
          <cell r="K3575">
            <v>96949</v>
          </cell>
        </row>
        <row r="3576">
          <cell r="I3576">
            <v>74221</v>
          </cell>
          <cell r="K3576">
            <v>150231</v>
          </cell>
        </row>
        <row r="3577">
          <cell r="I3577">
            <v>78630</v>
          </cell>
          <cell r="K3577">
            <v>157475</v>
          </cell>
        </row>
        <row r="3578">
          <cell r="I3578">
            <v>79186</v>
          </cell>
          <cell r="K3578">
            <v>165267</v>
          </cell>
        </row>
        <row r="3579">
          <cell r="I3579">
            <v>83583</v>
          </cell>
          <cell r="K3579">
            <v>170645</v>
          </cell>
        </row>
        <row r="3580">
          <cell r="I3580">
            <v>86845</v>
          </cell>
          <cell r="K3580">
            <v>180274</v>
          </cell>
        </row>
        <row r="3581">
          <cell r="I3581">
            <v>58890</v>
          </cell>
          <cell r="K3581">
            <v>142852</v>
          </cell>
        </row>
        <row r="3582">
          <cell r="I3582">
            <v>42927</v>
          </cell>
          <cell r="K3582">
            <v>94006</v>
          </cell>
        </row>
        <row r="3583">
          <cell r="I3583">
            <v>69249</v>
          </cell>
          <cell r="K3583">
            <v>149934</v>
          </cell>
        </row>
        <row r="3584">
          <cell r="I3584">
            <v>71740</v>
          </cell>
          <cell r="K3584">
            <v>157542</v>
          </cell>
        </row>
        <row r="3585">
          <cell r="I3585">
            <v>73286</v>
          </cell>
          <cell r="K3585">
            <v>162427</v>
          </cell>
        </row>
        <row r="3586">
          <cell r="I3586">
            <v>72818</v>
          </cell>
          <cell r="K3586">
            <v>160754</v>
          </cell>
        </row>
        <row r="3587">
          <cell r="I3587">
            <v>65597</v>
          </cell>
          <cell r="K3587">
            <v>146918</v>
          </cell>
        </row>
        <row r="3588">
          <cell r="I3588">
            <v>44203</v>
          </cell>
          <cell r="K3588">
            <v>97373</v>
          </cell>
        </row>
        <row r="3589">
          <cell r="I3589">
            <v>36320</v>
          </cell>
          <cell r="K3589">
            <v>71427</v>
          </cell>
        </row>
        <row r="3590">
          <cell r="I3590">
            <v>48548</v>
          </cell>
          <cell r="K3590">
            <v>101680</v>
          </cell>
        </row>
        <row r="3591">
          <cell r="I3591">
            <v>61800</v>
          </cell>
          <cell r="K3591">
            <v>135568</v>
          </cell>
        </row>
        <row r="3592">
          <cell r="I3592">
            <v>65308</v>
          </cell>
          <cell r="K3592">
            <v>141286</v>
          </cell>
        </row>
        <row r="3593">
          <cell r="I3593">
            <v>66587</v>
          </cell>
          <cell r="K3593">
            <v>145635</v>
          </cell>
        </row>
        <row r="3594">
          <cell r="I3594">
            <v>69767</v>
          </cell>
          <cell r="K3594">
            <v>147042</v>
          </cell>
        </row>
        <row r="3595">
          <cell r="I3595">
            <v>46850</v>
          </cell>
          <cell r="K3595">
            <v>103394</v>
          </cell>
        </row>
        <row r="3596">
          <cell r="I3596">
            <v>40311</v>
          </cell>
          <cell r="K3596">
            <v>79947</v>
          </cell>
        </row>
        <row r="3597">
          <cell r="I3597">
            <v>45238</v>
          </cell>
          <cell r="K3597">
            <v>101459</v>
          </cell>
        </row>
        <row r="3598">
          <cell r="I3598">
            <v>67760</v>
          </cell>
          <cell r="K3598">
            <v>146885</v>
          </cell>
        </row>
        <row r="3599">
          <cell r="I3599">
            <v>69553</v>
          </cell>
          <cell r="K3599">
            <v>148407</v>
          </cell>
        </row>
        <row r="3600">
          <cell r="I3600">
            <v>72881</v>
          </cell>
          <cell r="K3600">
            <v>151582</v>
          </cell>
        </row>
        <row r="3601">
          <cell r="I3601">
            <v>73589</v>
          </cell>
          <cell r="K3601">
            <v>153106</v>
          </cell>
        </row>
        <row r="3602">
          <cell r="I3602">
            <v>44027</v>
          </cell>
          <cell r="K3602">
            <v>113688</v>
          </cell>
        </row>
        <row r="3603">
          <cell r="I3603">
            <v>38298</v>
          </cell>
          <cell r="K3603">
            <v>86413</v>
          </cell>
        </row>
        <row r="3604">
          <cell r="I3604">
            <v>70753</v>
          </cell>
          <cell r="K3604">
            <v>142591</v>
          </cell>
        </row>
        <row r="3605">
          <cell r="I3605">
            <v>74357</v>
          </cell>
          <cell r="K3605">
            <v>148257</v>
          </cell>
        </row>
        <row r="3606">
          <cell r="I3606">
            <v>75698</v>
          </cell>
          <cell r="K3606">
            <v>151710</v>
          </cell>
        </row>
        <row r="3607">
          <cell r="I3607">
            <v>77406</v>
          </cell>
          <cell r="K3607">
            <v>154121</v>
          </cell>
        </row>
        <row r="3608">
          <cell r="I3608">
            <v>84186</v>
          </cell>
          <cell r="K3608">
            <v>160963</v>
          </cell>
        </row>
        <row r="3609">
          <cell r="I3609">
            <v>52580</v>
          </cell>
          <cell r="K3609">
            <v>120890</v>
          </cell>
        </row>
        <row r="3610">
          <cell r="I3610">
            <v>42614</v>
          </cell>
          <cell r="K3610">
            <v>86581</v>
          </cell>
        </row>
        <row r="3611">
          <cell r="I3611">
            <v>57989</v>
          </cell>
          <cell r="K3611">
            <v>131442</v>
          </cell>
        </row>
        <row r="3612">
          <cell r="I3612">
            <v>70002</v>
          </cell>
          <cell r="K3612">
            <v>140599</v>
          </cell>
        </row>
        <row r="3613">
          <cell r="I3613">
            <v>69556</v>
          </cell>
          <cell r="K3613">
            <v>141602</v>
          </cell>
        </row>
        <row r="3614">
          <cell r="I3614">
            <v>73643</v>
          </cell>
          <cell r="K3614">
            <v>150431</v>
          </cell>
        </row>
        <row r="3615">
          <cell r="I3615">
            <v>82234</v>
          </cell>
          <cell r="K3615">
            <v>159609</v>
          </cell>
        </row>
        <row r="3616">
          <cell r="I3616">
            <v>54404</v>
          </cell>
          <cell r="K3616">
            <v>123829</v>
          </cell>
        </row>
        <row r="3617">
          <cell r="I3617">
            <v>43089</v>
          </cell>
          <cell r="K3617">
            <v>87421</v>
          </cell>
        </row>
        <row r="3618">
          <cell r="I3618">
            <v>73359</v>
          </cell>
          <cell r="K3618">
            <v>143492</v>
          </cell>
        </row>
        <row r="3619">
          <cell r="I3619">
            <v>74941</v>
          </cell>
          <cell r="K3619">
            <v>149659</v>
          </cell>
        </row>
        <row r="3620">
          <cell r="I3620">
            <v>76789</v>
          </cell>
          <cell r="K3620">
            <v>151343</v>
          </cell>
        </row>
        <row r="3621">
          <cell r="I3621">
            <v>80123</v>
          </cell>
          <cell r="K3621">
            <v>158905</v>
          </cell>
        </row>
        <row r="3622">
          <cell r="I3622">
            <v>87798</v>
          </cell>
          <cell r="K3622">
            <v>164821</v>
          </cell>
        </row>
        <row r="3623">
          <cell r="I3623">
            <v>57269</v>
          </cell>
          <cell r="K3623">
            <v>130996</v>
          </cell>
        </row>
        <row r="3624">
          <cell r="I3624">
            <v>48852</v>
          </cell>
          <cell r="K3624">
            <v>94452</v>
          </cell>
        </row>
        <row r="3625">
          <cell r="I3625">
            <v>72587</v>
          </cell>
          <cell r="K3625">
            <v>144498</v>
          </cell>
        </row>
        <row r="3626">
          <cell r="I3626">
            <v>76304</v>
          </cell>
          <cell r="K3626">
            <v>149354</v>
          </cell>
        </row>
        <row r="3627">
          <cell r="I3627">
            <v>77614</v>
          </cell>
          <cell r="K3627">
            <v>153272</v>
          </cell>
        </row>
        <row r="3628">
          <cell r="I3628">
            <v>77541</v>
          </cell>
          <cell r="K3628">
            <v>155410</v>
          </cell>
        </row>
        <row r="3629">
          <cell r="I3629">
            <v>83147</v>
          </cell>
          <cell r="K3629">
            <v>161358</v>
          </cell>
        </row>
        <row r="3630">
          <cell r="I3630">
            <v>51070</v>
          </cell>
          <cell r="K3630">
            <v>120020</v>
          </cell>
        </row>
        <row r="3631">
          <cell r="I3631">
            <v>41489</v>
          </cell>
          <cell r="K3631">
            <v>86637</v>
          </cell>
        </row>
        <row r="3632">
          <cell r="I3632">
            <v>76245</v>
          </cell>
          <cell r="K3632">
            <v>140898</v>
          </cell>
        </row>
        <row r="3633">
          <cell r="I3633">
            <v>80022</v>
          </cell>
          <cell r="K3633">
            <v>151349</v>
          </cell>
        </row>
        <row r="3634">
          <cell r="I3634">
            <v>79302</v>
          </cell>
          <cell r="K3634">
            <v>151871</v>
          </cell>
        </row>
        <row r="3635">
          <cell r="I3635">
            <v>82920</v>
          </cell>
          <cell r="K3635">
            <v>156545</v>
          </cell>
        </row>
        <row r="3636">
          <cell r="I3636">
            <v>89200</v>
          </cell>
          <cell r="K3636">
            <v>167272</v>
          </cell>
        </row>
        <row r="3637">
          <cell r="I3637">
            <v>56942</v>
          </cell>
          <cell r="K3637">
            <v>129138</v>
          </cell>
        </row>
        <row r="3638">
          <cell r="I3638">
            <v>48109</v>
          </cell>
          <cell r="K3638">
            <v>99386</v>
          </cell>
        </row>
        <row r="3639">
          <cell r="I3639">
            <v>75083</v>
          </cell>
          <cell r="K3639">
            <v>146104</v>
          </cell>
        </row>
        <row r="3640">
          <cell r="I3640">
            <v>74438</v>
          </cell>
          <cell r="K3640">
            <v>147571</v>
          </cell>
        </row>
        <row r="3641">
          <cell r="I3641">
            <v>78928</v>
          </cell>
          <cell r="K3641">
            <v>153717</v>
          </cell>
        </row>
        <row r="3642">
          <cell r="I3642">
            <v>78685</v>
          </cell>
          <cell r="K3642">
            <v>155543</v>
          </cell>
        </row>
        <row r="3643">
          <cell r="I3643">
            <v>91710</v>
          </cell>
          <cell r="K3643">
            <v>171640</v>
          </cell>
        </row>
        <row r="3644">
          <cell r="I3644">
            <v>60317</v>
          </cell>
          <cell r="K3644">
            <v>135570</v>
          </cell>
        </row>
        <row r="3645">
          <cell r="I3645">
            <v>49736</v>
          </cell>
          <cell r="K3645">
            <v>96457</v>
          </cell>
        </row>
        <row r="3646">
          <cell r="I3646">
            <v>60822</v>
          </cell>
          <cell r="K3646">
            <v>133940</v>
          </cell>
        </row>
        <row r="3647">
          <cell r="I3647">
            <v>79398</v>
          </cell>
          <cell r="K3647">
            <v>152967</v>
          </cell>
        </row>
        <row r="3648">
          <cell r="I3648">
            <v>81592</v>
          </cell>
          <cell r="K3648">
            <v>155292</v>
          </cell>
        </row>
        <row r="3649">
          <cell r="I3649">
            <v>86281</v>
          </cell>
          <cell r="K3649">
            <v>162257</v>
          </cell>
        </row>
        <row r="3650">
          <cell r="I3650">
            <v>95458</v>
          </cell>
          <cell r="K3650">
            <v>172714</v>
          </cell>
        </row>
        <row r="3651">
          <cell r="I3651">
            <v>63000</v>
          </cell>
          <cell r="K3651">
            <v>138587</v>
          </cell>
        </row>
        <row r="3652">
          <cell r="I3652">
            <v>51016</v>
          </cell>
          <cell r="K3652">
            <v>97872</v>
          </cell>
        </row>
        <row r="3653">
          <cell r="I3653">
            <v>78842</v>
          </cell>
          <cell r="K3653">
            <v>148940</v>
          </cell>
        </row>
        <row r="3654">
          <cell r="G3654">
            <v>6611</v>
          </cell>
          <cell r="I3654">
            <v>83045</v>
          </cell>
          <cell r="K3654">
            <v>155656</v>
          </cell>
        </row>
        <row r="3655">
          <cell r="G3655">
            <v>23729</v>
          </cell>
          <cell r="I3655">
            <v>83324</v>
          </cell>
          <cell r="K3655">
            <v>157130</v>
          </cell>
        </row>
        <row r="3656">
          <cell r="G3656">
            <v>25095</v>
          </cell>
          <cell r="I3656">
            <v>83523</v>
          </cell>
          <cell r="K3656">
            <v>160647</v>
          </cell>
        </row>
        <row r="3657">
          <cell r="G3657">
            <v>27484</v>
          </cell>
          <cell r="I3657">
            <v>93076</v>
          </cell>
          <cell r="K3657">
            <v>174652</v>
          </cell>
        </row>
        <row r="3658">
          <cell r="G3658">
            <v>15953</v>
          </cell>
          <cell r="I3658">
            <v>55719</v>
          </cell>
          <cell r="K3658">
            <v>128187</v>
          </cell>
        </row>
        <row r="3659">
          <cell r="G3659">
            <v>14822</v>
          </cell>
          <cell r="I3659">
            <v>46977</v>
          </cell>
          <cell r="K3659">
            <v>98443</v>
          </cell>
        </row>
        <row r="3660">
          <cell r="G3660">
            <v>22900</v>
          </cell>
          <cell r="I3660">
            <v>77376</v>
          </cell>
          <cell r="K3660">
            <v>148369</v>
          </cell>
        </row>
        <row r="3661">
          <cell r="G3661">
            <v>23709</v>
          </cell>
          <cell r="I3661">
            <v>79643</v>
          </cell>
          <cell r="K3661">
            <v>152611</v>
          </cell>
        </row>
        <row r="3662">
          <cell r="G3662">
            <v>25091</v>
          </cell>
          <cell r="I3662">
            <v>81604</v>
          </cell>
          <cell r="K3662">
            <v>160185</v>
          </cell>
        </row>
        <row r="3663">
          <cell r="G3663">
            <v>26138</v>
          </cell>
          <cell r="I3663">
            <v>85800</v>
          </cell>
          <cell r="K3663">
            <v>165726</v>
          </cell>
        </row>
        <row r="3664">
          <cell r="G3664">
            <v>28188</v>
          </cell>
          <cell r="I3664">
            <v>96105</v>
          </cell>
          <cell r="K3664">
            <v>175868</v>
          </cell>
        </row>
        <row r="3665">
          <cell r="G3665">
            <v>17864</v>
          </cell>
          <cell r="I3665">
            <v>59705</v>
          </cell>
          <cell r="K3665">
            <v>127593</v>
          </cell>
        </row>
        <row r="3666">
          <cell r="G3666">
            <v>16055</v>
          </cell>
          <cell r="I3666">
            <v>49981</v>
          </cell>
          <cell r="K3666">
            <v>95255</v>
          </cell>
        </row>
        <row r="3667">
          <cell r="G3667">
            <v>23295</v>
          </cell>
          <cell r="I3667">
            <v>74932</v>
          </cell>
          <cell r="K3667">
            <v>146092</v>
          </cell>
        </row>
        <row r="3668">
          <cell r="G3668">
            <v>25509</v>
          </cell>
          <cell r="I3668">
            <v>79594</v>
          </cell>
          <cell r="K3668">
            <v>153953</v>
          </cell>
        </row>
        <row r="3669">
          <cell r="G3669">
            <v>24939</v>
          </cell>
          <cell r="I3669">
            <v>83180</v>
          </cell>
          <cell r="K3669">
            <v>159303</v>
          </cell>
        </row>
        <row r="3670">
          <cell r="G3670">
            <v>24434</v>
          </cell>
          <cell r="I3670">
            <v>84280</v>
          </cell>
          <cell r="K3670">
            <v>161342</v>
          </cell>
        </row>
        <row r="3671">
          <cell r="G3671">
            <v>27155</v>
          </cell>
          <cell r="I3671">
            <v>89099</v>
          </cell>
          <cell r="K3671">
            <v>165389</v>
          </cell>
        </row>
        <row r="3672">
          <cell r="G3672">
            <v>19300</v>
          </cell>
          <cell r="I3672">
            <v>68141</v>
          </cell>
          <cell r="K3672">
            <v>130806</v>
          </cell>
        </row>
        <row r="3673">
          <cell r="G3673">
            <v>20443</v>
          </cell>
          <cell r="I3673">
            <v>68325</v>
          </cell>
          <cell r="K3673">
            <v>110596</v>
          </cell>
        </row>
        <row r="3674">
          <cell r="G3674">
            <v>25350</v>
          </cell>
          <cell r="I3674">
            <v>81973</v>
          </cell>
          <cell r="K3674">
            <v>152848</v>
          </cell>
        </row>
        <row r="3675">
          <cell r="G3675">
            <v>26125</v>
          </cell>
          <cell r="I3675">
            <v>82927</v>
          </cell>
          <cell r="K3675">
            <v>158155</v>
          </cell>
        </row>
        <row r="3676">
          <cell r="G3676">
            <v>27389</v>
          </cell>
          <cell r="I3676">
            <v>85078</v>
          </cell>
          <cell r="K3676">
            <v>163356</v>
          </cell>
        </row>
        <row r="3677">
          <cell r="G3677">
            <v>27894</v>
          </cell>
          <cell r="I3677">
            <v>86080</v>
          </cell>
          <cell r="K3677">
            <v>166775</v>
          </cell>
        </row>
        <row r="3678">
          <cell r="G3678">
            <v>28902</v>
          </cell>
          <cell r="I3678">
            <v>91912</v>
          </cell>
          <cell r="K3678">
            <v>170198</v>
          </cell>
        </row>
        <row r="3679">
          <cell r="G3679">
            <v>19787</v>
          </cell>
          <cell r="I3679">
            <v>65040</v>
          </cell>
          <cell r="K3679">
            <v>130198</v>
          </cell>
        </row>
        <row r="3680">
          <cell r="G3680">
            <v>18801</v>
          </cell>
          <cell r="I3680">
            <v>55284</v>
          </cell>
          <cell r="K3680">
            <v>104954</v>
          </cell>
        </row>
        <row r="3681">
          <cell r="G3681">
            <v>26498</v>
          </cell>
          <cell r="I3681">
            <v>80490</v>
          </cell>
          <cell r="K3681">
            <v>151529</v>
          </cell>
        </row>
        <row r="3682">
          <cell r="G3682">
            <v>26477</v>
          </cell>
          <cell r="I3682">
            <v>81565</v>
          </cell>
          <cell r="K3682">
            <v>157740</v>
          </cell>
        </row>
        <row r="3683">
          <cell r="G3683">
            <v>25384</v>
          </cell>
          <cell r="I3683">
            <v>80686</v>
          </cell>
          <cell r="K3683">
            <v>156764</v>
          </cell>
        </row>
        <row r="3684">
          <cell r="G3684">
            <v>28521</v>
          </cell>
          <cell r="I3684">
            <v>86466</v>
          </cell>
          <cell r="K3684">
            <v>167891</v>
          </cell>
        </row>
        <row r="3685">
          <cell r="G3685">
            <v>31743</v>
          </cell>
          <cell r="I3685">
            <v>96960</v>
          </cell>
          <cell r="K3685">
            <v>176101</v>
          </cell>
        </row>
        <row r="3686">
          <cell r="G3686">
            <v>20427</v>
          </cell>
          <cell r="I3686">
            <v>64693</v>
          </cell>
          <cell r="K3686">
            <v>135962</v>
          </cell>
        </row>
        <row r="3687">
          <cell r="G3687">
            <v>15907</v>
          </cell>
          <cell r="I3687">
            <v>45903</v>
          </cell>
          <cell r="K3687">
            <v>88679</v>
          </cell>
        </row>
        <row r="3688">
          <cell r="G3688">
            <v>25538</v>
          </cell>
          <cell r="I3688">
            <v>78429</v>
          </cell>
          <cell r="K3688">
            <v>152037</v>
          </cell>
        </row>
        <row r="3689">
          <cell r="G3689">
            <v>26661</v>
          </cell>
          <cell r="I3689">
            <v>80663</v>
          </cell>
          <cell r="K3689">
            <v>157508</v>
          </cell>
        </row>
        <row r="3690">
          <cell r="G3690">
            <v>26196</v>
          </cell>
          <cell r="I3690">
            <v>83401</v>
          </cell>
          <cell r="K3690">
            <v>162883</v>
          </cell>
        </row>
        <row r="3691">
          <cell r="G3691">
            <v>28977</v>
          </cell>
          <cell r="I3691">
            <v>87357</v>
          </cell>
          <cell r="K3691">
            <v>166687</v>
          </cell>
        </row>
        <row r="3692">
          <cell r="G3692">
            <v>30910</v>
          </cell>
          <cell r="I3692">
            <v>96726</v>
          </cell>
          <cell r="K3692">
            <v>174559</v>
          </cell>
        </row>
        <row r="3693">
          <cell r="G3693">
            <v>20665</v>
          </cell>
          <cell r="I3693">
            <v>69487</v>
          </cell>
          <cell r="K3693">
            <v>138047</v>
          </cell>
        </row>
        <row r="3694">
          <cell r="G3694">
            <v>19985</v>
          </cell>
          <cell r="I3694">
            <v>56531</v>
          </cell>
          <cell r="K3694">
            <v>104014</v>
          </cell>
        </row>
        <row r="3695">
          <cell r="G3695">
            <v>25860</v>
          </cell>
          <cell r="I3695">
            <v>77382</v>
          </cell>
          <cell r="K3695">
            <v>147642</v>
          </cell>
        </row>
        <row r="3696">
          <cell r="G3696">
            <v>24578</v>
          </cell>
          <cell r="I3696">
            <v>76249</v>
          </cell>
          <cell r="K3696">
            <v>147367</v>
          </cell>
        </row>
        <row r="3697">
          <cell r="G3697">
            <v>27057</v>
          </cell>
          <cell r="I3697">
            <v>81966</v>
          </cell>
          <cell r="K3697">
            <v>164520</v>
          </cell>
        </row>
        <row r="3698">
          <cell r="G3698">
            <v>30508</v>
          </cell>
          <cell r="I3698">
            <v>90837</v>
          </cell>
          <cell r="K3698">
            <v>174073</v>
          </cell>
        </row>
        <row r="3699">
          <cell r="G3699">
            <v>28847</v>
          </cell>
          <cell r="I3699">
            <v>87425</v>
          </cell>
          <cell r="K3699">
            <v>168412</v>
          </cell>
        </row>
        <row r="3700">
          <cell r="G3700">
            <v>18807</v>
          </cell>
          <cell r="I3700">
            <v>60944</v>
          </cell>
          <cell r="K3700">
            <v>129581</v>
          </cell>
        </row>
        <row r="3701">
          <cell r="G3701">
            <v>21442</v>
          </cell>
          <cell r="I3701">
            <v>57857</v>
          </cell>
          <cell r="K3701">
            <v>99497</v>
          </cell>
        </row>
        <row r="3702">
          <cell r="G3702">
            <v>26273</v>
          </cell>
          <cell r="I3702">
            <v>80023</v>
          </cell>
          <cell r="K3702">
            <v>149634</v>
          </cell>
        </row>
        <row r="3703">
          <cell r="G3703">
            <v>27039</v>
          </cell>
          <cell r="I3703">
            <v>81364</v>
          </cell>
          <cell r="K3703">
            <v>158638</v>
          </cell>
        </row>
        <row r="3704">
          <cell r="G3704">
            <v>27692</v>
          </cell>
          <cell r="I3704">
            <v>83078</v>
          </cell>
          <cell r="K3704">
            <v>163149</v>
          </cell>
        </row>
        <row r="3705">
          <cell r="G3705">
            <v>28994</v>
          </cell>
          <cell r="I3705">
            <v>87696</v>
          </cell>
          <cell r="K3705">
            <v>166454</v>
          </cell>
        </row>
        <row r="3706">
          <cell r="G3706">
            <v>32144</v>
          </cell>
          <cell r="I3706">
            <v>95386</v>
          </cell>
          <cell r="K3706">
            <v>175231</v>
          </cell>
        </row>
        <row r="3707">
          <cell r="G3707">
            <v>22786</v>
          </cell>
          <cell r="I3707">
            <v>69858</v>
          </cell>
          <cell r="K3707">
            <v>133931</v>
          </cell>
        </row>
        <row r="3708">
          <cell r="G3708">
            <v>22590</v>
          </cell>
          <cell r="I3708">
            <v>62326</v>
          </cell>
          <cell r="K3708">
            <v>112031</v>
          </cell>
        </row>
        <row r="3709">
          <cell r="G3709">
            <v>26303</v>
          </cell>
          <cell r="I3709">
            <v>79391</v>
          </cell>
          <cell r="K3709">
            <v>153729</v>
          </cell>
        </row>
        <row r="3710">
          <cell r="G3710">
            <v>24895</v>
          </cell>
          <cell r="I3710">
            <v>81380</v>
          </cell>
          <cell r="K3710">
            <v>164122</v>
          </cell>
        </row>
        <row r="3711">
          <cell r="G3711">
            <v>27628</v>
          </cell>
          <cell r="I3711">
            <v>83957</v>
          </cell>
          <cell r="K3711">
            <v>163441</v>
          </cell>
        </row>
        <row r="3712">
          <cell r="G3712">
            <v>28745</v>
          </cell>
          <cell r="I3712">
            <v>85816</v>
          </cell>
          <cell r="K3712">
            <v>168284</v>
          </cell>
        </row>
        <row r="3713">
          <cell r="G3713">
            <v>30101</v>
          </cell>
          <cell r="I3713">
            <v>95020</v>
          </cell>
          <cell r="K3713">
            <v>175349</v>
          </cell>
        </row>
        <row r="3714">
          <cell r="G3714">
            <v>19638</v>
          </cell>
          <cell r="I3714">
            <v>62393</v>
          </cell>
          <cell r="K3714">
            <v>135700</v>
          </cell>
        </row>
        <row r="3715">
          <cell r="G3715">
            <v>20947</v>
          </cell>
          <cell r="I3715">
            <v>56375</v>
          </cell>
          <cell r="K3715">
            <v>104404</v>
          </cell>
        </row>
        <row r="3716">
          <cell r="G3716">
            <v>26811</v>
          </cell>
          <cell r="I3716">
            <v>81126</v>
          </cell>
          <cell r="K3716">
            <v>154128</v>
          </cell>
        </row>
        <row r="3717">
          <cell r="G3717">
            <v>26180</v>
          </cell>
          <cell r="I3717">
            <v>82311</v>
          </cell>
          <cell r="K3717">
            <v>158670</v>
          </cell>
        </row>
        <row r="3718">
          <cell r="G3718">
            <v>27319</v>
          </cell>
          <cell r="I3718">
            <v>82625</v>
          </cell>
          <cell r="K3718">
            <v>160294</v>
          </cell>
        </row>
        <row r="3719">
          <cell r="G3719">
            <v>28597</v>
          </cell>
          <cell r="I3719">
            <v>87113</v>
          </cell>
          <cell r="K3719">
            <v>167881</v>
          </cell>
        </row>
        <row r="3720">
          <cell r="G3720">
            <v>30776</v>
          </cell>
          <cell r="I3720">
            <v>98725</v>
          </cell>
          <cell r="K3720">
            <v>177907</v>
          </cell>
        </row>
        <row r="3721">
          <cell r="G3721">
            <v>23032</v>
          </cell>
          <cell r="I3721">
            <v>68299</v>
          </cell>
          <cell r="K3721">
            <v>136101</v>
          </cell>
        </row>
        <row r="3722">
          <cell r="G3722">
            <v>19802</v>
          </cell>
          <cell r="I3722">
            <v>56874</v>
          </cell>
          <cell r="K3722">
            <v>107211</v>
          </cell>
        </row>
        <row r="3723">
          <cell r="G3723">
            <v>25921</v>
          </cell>
          <cell r="I3723">
            <v>79295</v>
          </cell>
          <cell r="K3723">
            <v>151936</v>
          </cell>
        </row>
        <row r="3724">
          <cell r="G3724">
            <v>27604</v>
          </cell>
          <cell r="I3724">
            <v>82417</v>
          </cell>
          <cell r="K3724">
            <v>155008</v>
          </cell>
        </row>
        <row r="3725">
          <cell r="G3725">
            <v>26934</v>
          </cell>
          <cell r="I3725">
            <v>85130</v>
          </cell>
          <cell r="K3725">
            <v>163799</v>
          </cell>
        </row>
        <row r="3726">
          <cell r="G3726">
            <v>28663</v>
          </cell>
          <cell r="I3726">
            <v>88185</v>
          </cell>
          <cell r="K3726">
            <v>168225</v>
          </cell>
        </row>
        <row r="3727">
          <cell r="G3727">
            <v>33849</v>
          </cell>
          <cell r="I3727">
            <v>98083</v>
          </cell>
          <cell r="K3727">
            <v>183600</v>
          </cell>
        </row>
        <row r="3728">
          <cell r="G3728">
            <v>22352</v>
          </cell>
          <cell r="I3728">
            <v>68569</v>
          </cell>
          <cell r="K3728">
            <v>150749</v>
          </cell>
        </row>
        <row r="3729">
          <cell r="G3729">
            <v>21101</v>
          </cell>
          <cell r="I3729">
            <v>58252</v>
          </cell>
          <cell r="K3729">
            <v>113990</v>
          </cell>
        </row>
        <row r="3730">
          <cell r="G3730">
            <v>27842</v>
          </cell>
          <cell r="I3730">
            <v>81797</v>
          </cell>
          <cell r="K3730">
            <v>156205</v>
          </cell>
        </row>
        <row r="3731">
          <cell r="G3731">
            <v>27936</v>
          </cell>
          <cell r="I3731">
            <v>84249</v>
          </cell>
          <cell r="K3731">
            <v>160674</v>
          </cell>
        </row>
        <row r="3732">
          <cell r="G3732">
            <v>25674</v>
          </cell>
          <cell r="I3732">
            <v>85088</v>
          </cell>
          <cell r="K3732">
            <v>160950</v>
          </cell>
        </row>
        <row r="3733">
          <cell r="G3733">
            <v>28710</v>
          </cell>
          <cell r="I3733">
            <v>88287</v>
          </cell>
          <cell r="K3733">
            <v>165898</v>
          </cell>
        </row>
        <row r="3734">
          <cell r="G3734">
            <v>32669</v>
          </cell>
          <cell r="I3734">
            <v>96668</v>
          </cell>
          <cell r="K3734">
            <v>176424</v>
          </cell>
        </row>
        <row r="3735">
          <cell r="G3735">
            <v>19730</v>
          </cell>
          <cell r="I3735">
            <v>59905</v>
          </cell>
          <cell r="K3735">
            <v>130414</v>
          </cell>
        </row>
        <row r="3736">
          <cell r="G3736">
            <v>19604</v>
          </cell>
          <cell r="I3736">
            <v>54748</v>
          </cell>
          <cell r="K3736">
            <v>105672</v>
          </cell>
        </row>
        <row r="3737">
          <cell r="G3737">
            <v>25308</v>
          </cell>
          <cell r="I3737">
            <v>75607</v>
          </cell>
          <cell r="K3737">
            <v>150018</v>
          </cell>
        </row>
        <row r="3738">
          <cell r="G3738">
            <v>26011</v>
          </cell>
          <cell r="I3738">
            <v>80909</v>
          </cell>
          <cell r="K3738">
            <v>157184</v>
          </cell>
        </row>
        <row r="3739">
          <cell r="G3739">
            <v>27766</v>
          </cell>
          <cell r="I3739">
            <v>86307</v>
          </cell>
          <cell r="K3739">
            <v>163527</v>
          </cell>
        </row>
        <row r="3740">
          <cell r="G3740">
            <v>29078</v>
          </cell>
          <cell r="I3740">
            <v>89443</v>
          </cell>
          <cell r="K3740">
            <v>169791</v>
          </cell>
        </row>
        <row r="3741">
          <cell r="G3741">
            <v>30906</v>
          </cell>
          <cell r="I3741">
            <v>93317</v>
          </cell>
          <cell r="K3741">
            <v>180672</v>
          </cell>
        </row>
        <row r="3742">
          <cell r="G3742">
            <v>20025</v>
          </cell>
          <cell r="I3742">
            <v>62359</v>
          </cell>
          <cell r="K3742">
            <v>126624</v>
          </cell>
        </row>
        <row r="3743">
          <cell r="G3743">
            <v>15992</v>
          </cell>
          <cell r="I3743">
            <v>49705</v>
          </cell>
          <cell r="K3743">
            <v>96007</v>
          </cell>
        </row>
        <row r="3744">
          <cell r="G3744">
            <v>18590</v>
          </cell>
          <cell r="I3744">
            <v>52606</v>
          </cell>
          <cell r="K3744">
            <v>95684</v>
          </cell>
        </row>
        <row r="3745">
          <cell r="G3745">
            <v>27360</v>
          </cell>
          <cell r="I3745">
            <v>80873</v>
          </cell>
          <cell r="K3745">
            <v>161991</v>
          </cell>
        </row>
        <row r="3746">
          <cell r="G3746">
            <v>27120</v>
          </cell>
          <cell r="I3746">
            <v>83015</v>
          </cell>
          <cell r="K3746">
            <v>171147</v>
          </cell>
        </row>
        <row r="3747">
          <cell r="G3747">
            <v>27387</v>
          </cell>
          <cell r="I3747">
            <v>85757</v>
          </cell>
          <cell r="K3747">
            <v>187947</v>
          </cell>
        </row>
        <row r="3748">
          <cell r="G3748">
            <v>31399</v>
          </cell>
          <cell r="I3748">
            <v>91255</v>
          </cell>
          <cell r="K3748">
            <v>185451</v>
          </cell>
        </row>
        <row r="3749">
          <cell r="G3749">
            <v>20727</v>
          </cell>
          <cell r="I3749">
            <v>62872</v>
          </cell>
          <cell r="K3749">
            <v>145275</v>
          </cell>
        </row>
        <row r="3750">
          <cell r="G3750">
            <v>18782</v>
          </cell>
          <cell r="I3750">
            <v>51708</v>
          </cell>
          <cell r="K3750">
            <v>101426</v>
          </cell>
        </row>
        <row r="3751">
          <cell r="G3751">
            <v>28373</v>
          </cell>
          <cell r="I3751">
            <v>78673</v>
          </cell>
          <cell r="K3751">
            <v>154388</v>
          </cell>
        </row>
        <row r="3752">
          <cell r="G3752">
            <v>26485</v>
          </cell>
          <cell r="I3752">
            <v>80688</v>
          </cell>
          <cell r="K3752">
            <v>161427</v>
          </cell>
        </row>
        <row r="3753">
          <cell r="G3753">
            <v>27425</v>
          </cell>
          <cell r="I3753">
            <v>84298</v>
          </cell>
          <cell r="K3753">
            <v>165409</v>
          </cell>
        </row>
        <row r="3754">
          <cell r="G3754">
            <v>28876</v>
          </cell>
          <cell r="I3754">
            <v>85754</v>
          </cell>
          <cell r="K3754">
            <v>167733</v>
          </cell>
        </row>
        <row r="3755">
          <cell r="G3755">
            <v>30502</v>
          </cell>
          <cell r="I3755">
            <v>94594</v>
          </cell>
          <cell r="K3755">
            <v>171482</v>
          </cell>
        </row>
        <row r="3756">
          <cell r="G3756">
            <v>20476</v>
          </cell>
          <cell r="I3756">
            <v>67730</v>
          </cell>
          <cell r="K3756">
            <v>127047</v>
          </cell>
        </row>
        <row r="3757">
          <cell r="G3757">
            <v>20060</v>
          </cell>
          <cell r="I3757">
            <v>57970</v>
          </cell>
          <cell r="K3757">
            <v>103483</v>
          </cell>
        </row>
        <row r="3758">
          <cell r="G3758">
            <v>24660</v>
          </cell>
          <cell r="I3758">
            <v>76808</v>
          </cell>
          <cell r="K3758">
            <v>157740</v>
          </cell>
        </row>
        <row r="3759">
          <cell r="G3759">
            <v>24768</v>
          </cell>
          <cell r="I3759">
            <v>79989</v>
          </cell>
          <cell r="K3759">
            <v>160445</v>
          </cell>
        </row>
        <row r="3760">
          <cell r="G3760">
            <v>26325</v>
          </cell>
          <cell r="I3760">
            <v>82343</v>
          </cell>
          <cell r="K3760">
            <v>163479</v>
          </cell>
        </row>
        <row r="3761">
          <cell r="G3761">
            <v>28361</v>
          </cell>
          <cell r="I3761">
            <v>84407</v>
          </cell>
          <cell r="K3761">
            <v>168860</v>
          </cell>
        </row>
        <row r="3762">
          <cell r="G3762">
            <v>32322</v>
          </cell>
          <cell r="I3762">
            <v>92099</v>
          </cell>
          <cell r="K3762">
            <v>175982</v>
          </cell>
        </row>
        <row r="3763">
          <cell r="G3763">
            <v>22848</v>
          </cell>
          <cell r="I3763">
            <v>60283</v>
          </cell>
          <cell r="K3763">
            <v>131399</v>
          </cell>
        </row>
        <row r="3764">
          <cell r="G3764">
            <v>21641</v>
          </cell>
          <cell r="I3764">
            <v>56186</v>
          </cell>
          <cell r="K3764">
            <v>105719</v>
          </cell>
        </row>
        <row r="3765">
          <cell r="G3765">
            <v>26430</v>
          </cell>
          <cell r="I3765">
            <v>74354</v>
          </cell>
          <cell r="K3765">
            <v>152389</v>
          </cell>
        </row>
        <row r="3766">
          <cell r="G3766">
            <v>27730</v>
          </cell>
          <cell r="I3766">
            <v>78854</v>
          </cell>
          <cell r="K3766">
            <v>160888</v>
          </cell>
        </row>
        <row r="3767">
          <cell r="G3767">
            <v>28819</v>
          </cell>
          <cell r="I3767">
            <v>81593</v>
          </cell>
          <cell r="K3767">
            <v>163848</v>
          </cell>
        </row>
        <row r="3768">
          <cell r="G3768">
            <v>27156</v>
          </cell>
          <cell r="I3768">
            <v>81969</v>
          </cell>
          <cell r="K3768">
            <v>165375</v>
          </cell>
        </row>
        <row r="3769">
          <cell r="G3769">
            <v>29681</v>
          </cell>
          <cell r="I3769">
            <v>89066</v>
          </cell>
          <cell r="K3769">
            <v>170791</v>
          </cell>
        </row>
        <row r="3770">
          <cell r="G3770">
            <v>18317</v>
          </cell>
          <cell r="I3770">
            <v>55055</v>
          </cell>
          <cell r="K3770">
            <v>126397</v>
          </cell>
        </row>
        <row r="3771">
          <cell r="G3771">
            <v>18405</v>
          </cell>
          <cell r="I3771">
            <v>51730</v>
          </cell>
          <cell r="K3771">
            <v>101699</v>
          </cell>
        </row>
        <row r="3772">
          <cell r="G3772">
            <v>25638</v>
          </cell>
          <cell r="I3772">
            <v>75147</v>
          </cell>
          <cell r="K3772">
            <v>153993</v>
          </cell>
        </row>
        <row r="3773">
          <cell r="G3773">
            <v>26587</v>
          </cell>
          <cell r="I3773">
            <v>78240</v>
          </cell>
          <cell r="K3773">
            <v>157523</v>
          </cell>
        </row>
        <row r="3774">
          <cell r="G3774">
            <v>27395</v>
          </cell>
          <cell r="I3774">
            <v>81661</v>
          </cell>
          <cell r="K3774">
            <v>163745</v>
          </cell>
        </row>
        <row r="3775">
          <cell r="G3775">
            <v>28238</v>
          </cell>
          <cell r="I3775">
            <v>85028</v>
          </cell>
          <cell r="K3775">
            <v>169132</v>
          </cell>
        </row>
        <row r="3776">
          <cell r="G3776">
            <v>31189</v>
          </cell>
          <cell r="I3776">
            <v>92137</v>
          </cell>
          <cell r="K3776">
            <v>175367</v>
          </cell>
        </row>
        <row r="3777">
          <cell r="G3777">
            <v>21825</v>
          </cell>
          <cell r="I3777">
            <v>62476</v>
          </cell>
          <cell r="K3777">
            <v>124777</v>
          </cell>
        </row>
        <row r="3778">
          <cell r="G3778">
            <v>17403</v>
          </cell>
          <cell r="I3778">
            <v>49586</v>
          </cell>
          <cell r="K3778">
            <v>96455</v>
          </cell>
        </row>
        <row r="3779">
          <cell r="G3779">
            <v>21842</v>
          </cell>
          <cell r="I3779">
            <v>66414</v>
          </cell>
          <cell r="K3779">
            <v>135969</v>
          </cell>
        </row>
        <row r="3780">
          <cell r="G3780">
            <v>14850</v>
          </cell>
          <cell r="I3780">
            <v>42489</v>
          </cell>
          <cell r="K3780">
            <v>86661</v>
          </cell>
        </row>
        <row r="3781">
          <cell r="G3781">
            <v>27266</v>
          </cell>
          <cell r="I3781">
            <v>78122</v>
          </cell>
          <cell r="K3781">
            <v>153246</v>
          </cell>
        </row>
        <row r="3782">
          <cell r="G3782">
            <v>27095</v>
          </cell>
          <cell r="I3782">
            <v>79426</v>
          </cell>
          <cell r="K3782">
            <v>159053</v>
          </cell>
        </row>
        <row r="3783">
          <cell r="G3783">
            <v>29992</v>
          </cell>
          <cell r="I3783">
            <v>86130</v>
          </cell>
          <cell r="K3783">
            <v>168296</v>
          </cell>
        </row>
        <row r="3784">
          <cell r="G3784">
            <v>18994</v>
          </cell>
          <cell r="I3784">
            <v>57559</v>
          </cell>
          <cell r="K3784">
            <v>125014</v>
          </cell>
        </row>
        <row r="3785">
          <cell r="G3785">
            <v>18307</v>
          </cell>
          <cell r="I3785">
            <v>52283</v>
          </cell>
          <cell r="K3785">
            <v>98758</v>
          </cell>
        </row>
        <row r="3786">
          <cell r="G3786">
            <v>26073</v>
          </cell>
          <cell r="I3786">
            <v>77461</v>
          </cell>
          <cell r="K3786">
            <v>153075</v>
          </cell>
        </row>
        <row r="3787">
          <cell r="G3787">
            <v>25918</v>
          </cell>
          <cell r="I3787">
            <v>79466</v>
          </cell>
          <cell r="K3787">
            <v>161045</v>
          </cell>
        </row>
        <row r="3788">
          <cell r="G3788">
            <v>27255</v>
          </cell>
          <cell r="I3788">
            <v>82453</v>
          </cell>
          <cell r="K3788">
            <v>163671</v>
          </cell>
        </row>
        <row r="3789">
          <cell r="G3789">
            <v>27719</v>
          </cell>
          <cell r="I3789">
            <v>85994</v>
          </cell>
          <cell r="K3789">
            <v>165302</v>
          </cell>
        </row>
        <row r="3790">
          <cell r="G3790">
            <v>28715</v>
          </cell>
          <cell r="I3790">
            <v>92043</v>
          </cell>
          <cell r="K3790">
            <v>172824</v>
          </cell>
        </row>
        <row r="3791">
          <cell r="G3791">
            <v>19073</v>
          </cell>
          <cell r="I3791">
            <v>59465</v>
          </cell>
          <cell r="K3791">
            <v>123584</v>
          </cell>
        </row>
        <row r="3792">
          <cell r="G3792">
            <v>19676</v>
          </cell>
          <cell r="I3792">
            <v>53847</v>
          </cell>
          <cell r="K3792">
            <v>100290</v>
          </cell>
        </row>
        <row r="3793">
          <cell r="G3793">
            <v>25869</v>
          </cell>
          <cell r="I3793">
            <v>76242</v>
          </cell>
          <cell r="K3793">
            <v>153326</v>
          </cell>
        </row>
        <row r="3794">
          <cell r="G3794">
            <v>26328</v>
          </cell>
          <cell r="I3794">
            <v>78985</v>
          </cell>
          <cell r="K3794">
            <v>161071</v>
          </cell>
        </row>
        <row r="3795">
          <cell r="G3795">
            <v>27081</v>
          </cell>
          <cell r="I3795">
            <v>81349</v>
          </cell>
          <cell r="K3795">
            <v>163652</v>
          </cell>
        </row>
        <row r="3796">
          <cell r="G3796">
            <v>27542</v>
          </cell>
          <cell r="I3796">
            <v>84134</v>
          </cell>
          <cell r="K3796">
            <v>166464</v>
          </cell>
        </row>
        <row r="3797">
          <cell r="G3797">
            <v>28238</v>
          </cell>
          <cell r="I3797">
            <v>90030</v>
          </cell>
          <cell r="K3797">
            <v>171524</v>
          </cell>
        </row>
        <row r="3798">
          <cell r="G3798">
            <v>16134</v>
          </cell>
          <cell r="I3798">
            <v>61122</v>
          </cell>
          <cell r="K3798">
            <v>123535</v>
          </cell>
        </row>
        <row r="3799">
          <cell r="G3799">
            <v>18557</v>
          </cell>
          <cell r="I3799">
            <v>55667</v>
          </cell>
          <cell r="K3799">
            <v>96992</v>
          </cell>
        </row>
        <row r="3800">
          <cell r="G3800">
            <v>25336</v>
          </cell>
          <cell r="I3800">
            <v>76009</v>
          </cell>
          <cell r="K3800">
            <v>150389</v>
          </cell>
        </row>
        <row r="3801">
          <cell r="G3801">
            <v>25086</v>
          </cell>
          <cell r="I3801">
            <v>78570</v>
          </cell>
          <cell r="K3801">
            <v>159618</v>
          </cell>
        </row>
        <row r="3802">
          <cell r="G3802">
            <v>25744</v>
          </cell>
          <cell r="I3802">
            <v>81948</v>
          </cell>
          <cell r="K3802">
            <v>163127</v>
          </cell>
        </row>
        <row r="3803">
          <cell r="G3803">
            <v>26335</v>
          </cell>
          <cell r="I3803">
            <v>84587</v>
          </cell>
          <cell r="K3803">
            <v>167410</v>
          </cell>
        </row>
        <row r="3804">
          <cell r="G3804">
            <v>27657</v>
          </cell>
          <cell r="I3804">
            <v>90489</v>
          </cell>
          <cell r="K3804">
            <v>175284</v>
          </cell>
        </row>
        <row r="3805">
          <cell r="G3805">
            <v>18759</v>
          </cell>
          <cell r="I3805">
            <v>59239</v>
          </cell>
          <cell r="K3805">
            <v>128724</v>
          </cell>
        </row>
        <row r="3806">
          <cell r="G3806">
            <v>18617</v>
          </cell>
          <cell r="I3806">
            <v>55146</v>
          </cell>
          <cell r="K3806">
            <v>101862</v>
          </cell>
        </row>
        <row r="3807">
          <cell r="G3807">
            <v>25676</v>
          </cell>
          <cell r="I3807">
            <v>77711</v>
          </cell>
          <cell r="K3807">
            <v>160062</v>
          </cell>
        </row>
        <row r="3808">
          <cell r="G3808">
            <v>26001</v>
          </cell>
          <cell r="I3808">
            <v>79455</v>
          </cell>
          <cell r="K3808">
            <v>160269</v>
          </cell>
        </row>
        <row r="3809">
          <cell r="G3809">
            <v>25925</v>
          </cell>
          <cell r="I3809">
            <v>77775</v>
          </cell>
          <cell r="K3809">
            <v>161238</v>
          </cell>
        </row>
        <row r="3810">
          <cell r="G3810">
            <v>27239</v>
          </cell>
          <cell r="I3810">
            <v>81829</v>
          </cell>
          <cell r="K3810">
            <v>165019</v>
          </cell>
        </row>
        <row r="3811">
          <cell r="G3811">
            <v>29670</v>
          </cell>
          <cell r="I3811">
            <v>88769</v>
          </cell>
          <cell r="K3811">
            <v>173227</v>
          </cell>
        </row>
        <row r="3812">
          <cell r="G3812">
            <v>19652</v>
          </cell>
          <cell r="I3812">
            <v>57595</v>
          </cell>
          <cell r="K3812">
            <v>129118</v>
          </cell>
        </row>
        <row r="3813">
          <cell r="G3813">
            <v>18269</v>
          </cell>
          <cell r="I3813">
            <v>53330</v>
          </cell>
          <cell r="K3813">
            <v>99326</v>
          </cell>
        </row>
        <row r="3814">
          <cell r="G3814">
            <v>22285</v>
          </cell>
          <cell r="I3814">
            <v>70048</v>
          </cell>
          <cell r="K3814">
            <v>141994</v>
          </cell>
        </row>
        <row r="3815">
          <cell r="G3815">
            <v>24832</v>
          </cell>
          <cell r="I3815">
            <v>76345</v>
          </cell>
          <cell r="K3815">
            <v>158936</v>
          </cell>
        </row>
        <row r="3816">
          <cell r="G3816">
            <v>26201</v>
          </cell>
          <cell r="I3816">
            <v>79623</v>
          </cell>
          <cell r="K3816">
            <v>163107</v>
          </cell>
        </row>
        <row r="3817">
          <cell r="G3817">
            <v>28012</v>
          </cell>
          <cell r="I3817">
            <v>83739</v>
          </cell>
          <cell r="K3817">
            <v>167999</v>
          </cell>
        </row>
        <row r="3818">
          <cell r="G3818">
            <v>29645</v>
          </cell>
          <cell r="I3818">
            <v>89334</v>
          </cell>
          <cell r="K3818">
            <v>173018</v>
          </cell>
        </row>
        <row r="3819">
          <cell r="G3819">
            <v>20040</v>
          </cell>
          <cell r="I3819">
            <v>60591</v>
          </cell>
          <cell r="K3819">
            <v>129477</v>
          </cell>
        </row>
        <row r="3820">
          <cell r="G3820">
            <v>19094</v>
          </cell>
          <cell r="I3820">
            <v>53905</v>
          </cell>
          <cell r="K3820">
            <v>101528</v>
          </cell>
        </row>
        <row r="3821">
          <cell r="G3821">
            <v>25761</v>
          </cell>
          <cell r="I3821">
            <v>77907</v>
          </cell>
          <cell r="K3821">
            <v>156577</v>
          </cell>
        </row>
        <row r="3822">
          <cell r="G3822">
            <v>26445</v>
          </cell>
          <cell r="I3822">
            <v>80511</v>
          </cell>
          <cell r="K3822">
            <v>165048</v>
          </cell>
        </row>
        <row r="3823">
          <cell r="G3823">
            <v>27178</v>
          </cell>
          <cell r="I3823">
            <v>80887</v>
          </cell>
          <cell r="K3823">
            <v>165411</v>
          </cell>
        </row>
        <row r="3824">
          <cell r="G3824">
            <v>28607</v>
          </cell>
          <cell r="I3824">
            <v>83041</v>
          </cell>
          <cell r="K3824">
            <v>163993</v>
          </cell>
        </row>
        <row r="3825">
          <cell r="G3825">
            <v>29763</v>
          </cell>
          <cell r="I3825">
            <v>90128</v>
          </cell>
          <cell r="K3825">
            <v>174246</v>
          </cell>
        </row>
        <row r="3826">
          <cell r="G3826">
            <v>19741</v>
          </cell>
          <cell r="I3826">
            <v>61273</v>
          </cell>
          <cell r="K3826">
            <v>127396</v>
          </cell>
        </row>
        <row r="3827">
          <cell r="G3827">
            <v>18424</v>
          </cell>
          <cell r="I3827">
            <v>55023</v>
          </cell>
          <cell r="K3827">
            <v>100298</v>
          </cell>
        </row>
        <row r="3828">
          <cell r="G3828">
            <v>24853</v>
          </cell>
          <cell r="I3828">
            <v>75208</v>
          </cell>
          <cell r="K3828">
            <v>151134</v>
          </cell>
        </row>
        <row r="3829">
          <cell r="G3829">
            <v>25843</v>
          </cell>
          <cell r="I3829">
            <v>79006</v>
          </cell>
          <cell r="K3829">
            <v>159134</v>
          </cell>
        </row>
        <row r="3830">
          <cell r="G3830">
            <v>26906</v>
          </cell>
          <cell r="I3830">
            <v>81820</v>
          </cell>
          <cell r="K3830">
            <v>159433</v>
          </cell>
        </row>
        <row r="3831">
          <cell r="G3831">
            <v>29534</v>
          </cell>
          <cell r="I3831">
            <v>87320</v>
          </cell>
          <cell r="K3831">
            <v>168220</v>
          </cell>
        </row>
        <row r="3832">
          <cell r="G3832">
            <v>27638</v>
          </cell>
          <cell r="I3832">
            <v>83732</v>
          </cell>
          <cell r="K3832">
            <v>167441</v>
          </cell>
        </row>
        <row r="3833">
          <cell r="G3833">
            <v>6455</v>
          </cell>
          <cell r="I3833">
            <v>25512</v>
          </cell>
          <cell r="K3833">
            <v>69351</v>
          </cell>
        </row>
        <row r="3834">
          <cell r="G3834">
            <v>6006</v>
          </cell>
          <cell r="I3834">
            <v>23184</v>
          </cell>
          <cell r="K3834">
            <v>60160</v>
          </cell>
        </row>
        <row r="3835">
          <cell r="G3835">
            <v>17514</v>
          </cell>
          <cell r="I3835">
            <v>65746</v>
          </cell>
          <cell r="K3835">
            <v>138181</v>
          </cell>
        </row>
        <row r="3836">
          <cell r="G3836">
            <v>24140</v>
          </cell>
          <cell r="I3836">
            <v>81244</v>
          </cell>
          <cell r="K3836">
            <v>156171</v>
          </cell>
        </row>
        <row r="3837">
          <cell r="G3837">
            <v>28351</v>
          </cell>
          <cell r="I3837">
            <v>85828</v>
          </cell>
          <cell r="K3837">
            <v>162469</v>
          </cell>
        </row>
        <row r="3838">
          <cell r="G3838">
            <v>30163</v>
          </cell>
          <cell r="I3838">
            <v>87869</v>
          </cell>
          <cell r="K3838">
            <v>172476</v>
          </cell>
        </row>
        <row r="3839">
          <cell r="G3839">
            <v>31074</v>
          </cell>
          <cell r="I3839">
            <v>92434</v>
          </cell>
          <cell r="K3839">
            <v>170465</v>
          </cell>
        </row>
        <row r="3840">
          <cell r="G3840">
            <v>20605</v>
          </cell>
          <cell r="I3840">
            <v>61145</v>
          </cell>
          <cell r="K3840">
            <v>116155</v>
          </cell>
        </row>
        <row r="3841">
          <cell r="G3841">
            <v>16479</v>
          </cell>
          <cell r="I3841">
            <v>50140</v>
          </cell>
          <cell r="K3841">
            <v>93931</v>
          </cell>
        </row>
        <row r="3842">
          <cell r="G3842">
            <v>18501</v>
          </cell>
          <cell r="I3842">
            <v>49015</v>
          </cell>
          <cell r="K3842">
            <v>93941</v>
          </cell>
        </row>
        <row r="3843">
          <cell r="G3843">
            <v>27188</v>
          </cell>
          <cell r="I3843">
            <v>79841</v>
          </cell>
          <cell r="K3843">
            <v>156988</v>
          </cell>
        </row>
        <row r="3844">
          <cell r="G3844">
            <v>27342</v>
          </cell>
          <cell r="I3844">
            <v>80887</v>
          </cell>
          <cell r="K3844">
            <v>158940</v>
          </cell>
        </row>
        <row r="3845">
          <cell r="G3845">
            <v>28809</v>
          </cell>
          <cell r="I3845">
            <v>84092</v>
          </cell>
          <cell r="K3845">
            <v>165089</v>
          </cell>
        </row>
        <row r="3846">
          <cell r="G3846">
            <v>33169</v>
          </cell>
          <cell r="I3846">
            <v>94201</v>
          </cell>
          <cell r="K3846">
            <v>173679</v>
          </cell>
        </row>
        <row r="3847">
          <cell r="G3847">
            <v>24693</v>
          </cell>
          <cell r="I3847">
            <v>66433</v>
          </cell>
          <cell r="K3847">
            <v>127386</v>
          </cell>
        </row>
        <row r="3848">
          <cell r="G3848">
            <v>20504</v>
          </cell>
          <cell r="I3848">
            <v>53959</v>
          </cell>
          <cell r="K3848">
            <v>99209</v>
          </cell>
        </row>
        <row r="3849">
          <cell r="G3849">
            <v>26739</v>
          </cell>
          <cell r="I3849">
            <v>77768</v>
          </cell>
          <cell r="K3849">
            <v>153488</v>
          </cell>
        </row>
        <row r="3850">
          <cell r="G3850">
            <v>28181</v>
          </cell>
          <cell r="I3850">
            <v>80528</v>
          </cell>
          <cell r="K3850">
            <v>157199</v>
          </cell>
        </row>
        <row r="3851">
          <cell r="G3851">
            <v>29002</v>
          </cell>
          <cell r="I3851">
            <v>82012</v>
          </cell>
          <cell r="K3851">
            <v>161566</v>
          </cell>
        </row>
        <row r="3852">
          <cell r="G3852">
            <v>30599</v>
          </cell>
          <cell r="I3852">
            <v>85397</v>
          </cell>
          <cell r="K3852">
            <v>166269</v>
          </cell>
        </row>
        <row r="3853">
          <cell r="G3853">
            <v>33779</v>
          </cell>
          <cell r="I3853">
            <v>92919</v>
          </cell>
          <cell r="K3853">
            <v>175831</v>
          </cell>
        </row>
        <row r="3854">
          <cell r="G3854">
            <v>24238</v>
          </cell>
          <cell r="I3854">
            <v>62701</v>
          </cell>
          <cell r="K3854">
            <v>128721</v>
          </cell>
        </row>
        <row r="3855">
          <cell r="G3855">
            <v>21169</v>
          </cell>
          <cell r="I3855">
            <v>54440</v>
          </cell>
          <cell r="K3855">
            <v>101345</v>
          </cell>
        </row>
        <row r="3856">
          <cell r="G3856">
            <v>27953</v>
          </cell>
          <cell r="I3856">
            <v>78096</v>
          </cell>
          <cell r="K3856">
            <v>152169</v>
          </cell>
        </row>
        <row r="3857">
          <cell r="G3857">
            <v>28434</v>
          </cell>
          <cell r="I3857">
            <v>80479</v>
          </cell>
          <cell r="K3857">
            <v>159785</v>
          </cell>
        </row>
        <row r="3858">
          <cell r="G3858">
            <v>29793</v>
          </cell>
          <cell r="I3858">
            <v>82491</v>
          </cell>
          <cell r="K3858">
            <v>161811</v>
          </cell>
        </row>
        <row r="3859">
          <cell r="G3859">
            <v>31592</v>
          </cell>
          <cell r="I3859">
            <v>85368</v>
          </cell>
          <cell r="K3859">
            <v>166373</v>
          </cell>
        </row>
        <row r="3860">
          <cell r="G3860">
            <v>35262</v>
          </cell>
          <cell r="I3860">
            <v>93520</v>
          </cell>
          <cell r="K3860">
            <v>180908</v>
          </cell>
        </row>
        <row r="3861">
          <cell r="G3861">
            <v>22573</v>
          </cell>
          <cell r="I3861">
            <v>60616</v>
          </cell>
          <cell r="K3861">
            <v>133098</v>
          </cell>
        </row>
        <row r="3862">
          <cell r="G3862">
            <v>21518</v>
          </cell>
          <cell r="I3862">
            <v>54903</v>
          </cell>
          <cell r="K3862">
            <v>101036</v>
          </cell>
        </row>
        <row r="3863">
          <cell r="G3863">
            <v>28362</v>
          </cell>
          <cell r="I3863">
            <v>77915</v>
          </cell>
          <cell r="K3863">
            <v>153580</v>
          </cell>
        </row>
        <row r="3864">
          <cell r="G3864">
            <v>27884</v>
          </cell>
          <cell r="I3864">
            <v>81179</v>
          </cell>
          <cell r="K3864">
            <v>155387</v>
          </cell>
        </row>
        <row r="3865">
          <cell r="G3865">
            <v>27505</v>
          </cell>
          <cell r="I3865">
            <v>80621</v>
          </cell>
          <cell r="K3865">
            <v>159106</v>
          </cell>
        </row>
        <row r="3866">
          <cell r="G3866">
            <v>30508</v>
          </cell>
          <cell r="I3866">
            <v>84042</v>
          </cell>
          <cell r="K3866">
            <v>164094</v>
          </cell>
        </row>
        <row r="3867">
          <cell r="G3867">
            <v>33657</v>
          </cell>
          <cell r="I3867">
            <v>92957</v>
          </cell>
          <cell r="K3867">
            <v>175719</v>
          </cell>
        </row>
        <row r="3868">
          <cell r="G3868">
            <v>23607</v>
          </cell>
          <cell r="I3868">
            <v>64109</v>
          </cell>
          <cell r="K3868">
            <v>134387</v>
          </cell>
        </row>
        <row r="3869">
          <cell r="G3869">
            <v>22478</v>
          </cell>
          <cell r="I3869">
            <v>57290</v>
          </cell>
          <cell r="K3869">
            <v>103625</v>
          </cell>
        </row>
        <row r="3870">
          <cell r="G3870">
            <v>27484</v>
          </cell>
          <cell r="I3870">
            <v>77329</v>
          </cell>
          <cell r="K3870">
            <v>153167</v>
          </cell>
        </row>
        <row r="3871">
          <cell r="G3871">
            <v>27378</v>
          </cell>
          <cell r="I3871">
            <v>79951</v>
          </cell>
          <cell r="K3871">
            <v>155121</v>
          </cell>
        </row>
        <row r="3872">
          <cell r="G3872">
            <v>28236</v>
          </cell>
          <cell r="I3872">
            <v>79907</v>
          </cell>
          <cell r="K3872">
            <v>160912</v>
          </cell>
        </row>
        <row r="3873">
          <cell r="G3873">
            <v>30677</v>
          </cell>
          <cell r="I3873">
            <v>86433</v>
          </cell>
          <cell r="K3873">
            <v>168649</v>
          </cell>
        </row>
        <row r="3874">
          <cell r="G3874">
            <v>33868</v>
          </cell>
          <cell r="I3874">
            <v>97112</v>
          </cell>
          <cell r="K3874">
            <v>179152</v>
          </cell>
        </row>
        <row r="3875">
          <cell r="G3875">
            <v>24483</v>
          </cell>
          <cell r="I3875">
            <v>65971</v>
          </cell>
          <cell r="K3875">
            <v>136141</v>
          </cell>
        </row>
        <row r="3876">
          <cell r="G3876">
            <v>22908</v>
          </cell>
          <cell r="I3876">
            <v>57642</v>
          </cell>
          <cell r="K3876">
            <v>105455</v>
          </cell>
        </row>
        <row r="3877">
          <cell r="G3877">
            <v>28521</v>
          </cell>
          <cell r="I3877">
            <v>78224</v>
          </cell>
          <cell r="K3877">
            <v>152952</v>
          </cell>
        </row>
        <row r="3878">
          <cell r="G3878">
            <v>28589</v>
          </cell>
          <cell r="I3878">
            <v>81375</v>
          </cell>
          <cell r="K3878">
            <v>161506</v>
          </cell>
        </row>
        <row r="3879">
          <cell r="G3879">
            <v>29532</v>
          </cell>
          <cell r="I3879">
            <v>82264</v>
          </cell>
          <cell r="K3879">
            <v>162928</v>
          </cell>
        </row>
        <row r="3880">
          <cell r="G3880">
            <v>31083</v>
          </cell>
          <cell r="I3880">
            <v>86371</v>
          </cell>
          <cell r="K3880">
            <v>168385</v>
          </cell>
        </row>
        <row r="3881">
          <cell r="G3881">
            <v>35474</v>
          </cell>
          <cell r="I3881">
            <v>97579</v>
          </cell>
          <cell r="K3881">
            <v>180335</v>
          </cell>
        </row>
        <row r="3882">
          <cell r="G3882">
            <v>22368</v>
          </cell>
          <cell r="I3882">
            <v>61950</v>
          </cell>
          <cell r="K3882">
            <v>128538</v>
          </cell>
        </row>
        <row r="3883">
          <cell r="G3883">
            <v>22320</v>
          </cell>
          <cell r="I3883">
            <v>57593</v>
          </cell>
          <cell r="K3883">
            <v>105417</v>
          </cell>
        </row>
        <row r="3884">
          <cell r="G3884">
            <v>29247</v>
          </cell>
          <cell r="I3884">
            <v>79900</v>
          </cell>
          <cell r="K3884">
            <v>160520</v>
          </cell>
        </row>
        <row r="3885">
          <cell r="G3885">
            <v>29145</v>
          </cell>
          <cell r="I3885">
            <v>82364</v>
          </cell>
          <cell r="K3885">
            <v>166329</v>
          </cell>
        </row>
        <row r="3886">
          <cell r="G3886">
            <v>28809</v>
          </cell>
          <cell r="I3886">
            <v>83568</v>
          </cell>
          <cell r="K3886">
            <v>165244</v>
          </cell>
        </row>
        <row r="3887">
          <cell r="G3887">
            <v>32177</v>
          </cell>
          <cell r="I3887">
            <v>87536</v>
          </cell>
          <cell r="K3887">
            <v>172681</v>
          </cell>
        </row>
        <row r="3888">
          <cell r="G3888">
            <v>37268</v>
          </cell>
          <cell r="I3888">
            <v>99588</v>
          </cell>
          <cell r="K3888">
            <v>180742</v>
          </cell>
        </row>
        <row r="3889">
          <cell r="G3889">
            <v>32561</v>
          </cell>
          <cell r="I3889">
            <v>72140</v>
          </cell>
          <cell r="K3889">
            <v>140406</v>
          </cell>
        </row>
        <row r="3890">
          <cell r="G3890">
            <v>29213</v>
          </cell>
          <cell r="I3890">
            <v>63613</v>
          </cell>
          <cell r="K3890">
            <v>105199</v>
          </cell>
        </row>
        <row r="3891">
          <cell r="G3891">
            <v>29174</v>
          </cell>
          <cell r="I3891">
            <v>80729</v>
          </cell>
          <cell r="K3891">
            <v>157351</v>
          </cell>
        </row>
        <row r="3892">
          <cell r="G3892">
            <v>28687</v>
          </cell>
          <cell r="I3892">
            <v>81712</v>
          </cell>
          <cell r="K3892">
            <v>162847</v>
          </cell>
        </row>
        <row r="3893">
          <cell r="G3893">
            <v>29692</v>
          </cell>
          <cell r="I3893">
            <v>84297</v>
          </cell>
          <cell r="K3893">
            <v>166928</v>
          </cell>
        </row>
        <row r="3894">
          <cell r="G3894">
            <v>31605</v>
          </cell>
          <cell r="I3894">
            <v>90155</v>
          </cell>
          <cell r="K3894">
            <v>170922</v>
          </cell>
        </row>
        <row r="3895">
          <cell r="G3895">
            <v>34927</v>
          </cell>
          <cell r="I3895">
            <v>98555</v>
          </cell>
          <cell r="K3895">
            <v>180730</v>
          </cell>
        </row>
        <row r="3896">
          <cell r="G3896">
            <v>24462</v>
          </cell>
          <cell r="I3896">
            <v>66356</v>
          </cell>
          <cell r="K3896">
            <v>141875</v>
          </cell>
        </row>
        <row r="3897">
          <cell r="G3897">
            <v>22540</v>
          </cell>
          <cell r="I3897">
            <v>58955</v>
          </cell>
          <cell r="K3897">
            <v>103912</v>
          </cell>
        </row>
        <row r="3898">
          <cell r="G3898">
            <v>27827</v>
          </cell>
          <cell r="I3898">
            <v>79658</v>
          </cell>
          <cell r="K3898">
            <v>158076</v>
          </cell>
        </row>
        <row r="3899">
          <cell r="G3899">
            <v>27280</v>
          </cell>
          <cell r="I3899">
            <v>82481</v>
          </cell>
          <cell r="K3899">
            <v>160937</v>
          </cell>
        </row>
        <row r="3900">
          <cell r="G3900">
            <v>27778</v>
          </cell>
          <cell r="I3900">
            <v>81059</v>
          </cell>
          <cell r="K3900">
            <v>161748</v>
          </cell>
        </row>
        <row r="3901">
          <cell r="G3901">
            <v>30717</v>
          </cell>
          <cell r="I3901">
            <v>85250</v>
          </cell>
          <cell r="K3901">
            <v>169033</v>
          </cell>
        </row>
        <row r="3902">
          <cell r="G3902">
            <v>34626</v>
          </cell>
          <cell r="I3902">
            <v>94519</v>
          </cell>
          <cell r="K3902">
            <v>183356</v>
          </cell>
        </row>
        <row r="3903">
          <cell r="G3903">
            <v>22798</v>
          </cell>
          <cell r="I3903">
            <v>65271</v>
          </cell>
          <cell r="K3903">
            <v>137573</v>
          </cell>
        </row>
        <row r="3904">
          <cell r="G3904">
            <v>22282</v>
          </cell>
          <cell r="I3904">
            <v>56604</v>
          </cell>
          <cell r="K3904">
            <v>106905</v>
          </cell>
        </row>
        <row r="3905">
          <cell r="G3905">
            <v>28121</v>
          </cell>
          <cell r="I3905">
            <v>79039</v>
          </cell>
          <cell r="K3905">
            <v>156105</v>
          </cell>
        </row>
        <row r="3906">
          <cell r="G3906">
            <v>28242</v>
          </cell>
          <cell r="I3906">
            <v>81463</v>
          </cell>
          <cell r="K3906">
            <v>161758</v>
          </cell>
        </row>
        <row r="3907">
          <cell r="G3907">
            <v>28700</v>
          </cell>
          <cell r="I3907">
            <v>81669</v>
          </cell>
          <cell r="K3907">
            <v>157494</v>
          </cell>
        </row>
        <row r="3908">
          <cell r="G3908">
            <v>30639</v>
          </cell>
          <cell r="I3908">
            <v>85552</v>
          </cell>
          <cell r="K3908">
            <v>168969</v>
          </cell>
        </row>
        <row r="3909">
          <cell r="G3909">
            <v>33442</v>
          </cell>
          <cell r="I3909">
            <v>93860</v>
          </cell>
          <cell r="K3909">
            <v>180720</v>
          </cell>
        </row>
        <row r="3910">
          <cell r="G3910">
            <v>23076</v>
          </cell>
          <cell r="I3910">
            <v>63838</v>
          </cell>
          <cell r="K3910">
            <v>135982</v>
          </cell>
        </row>
        <row r="3911">
          <cell r="G3911">
            <v>22588</v>
          </cell>
          <cell r="I3911">
            <v>56605</v>
          </cell>
          <cell r="K3911">
            <v>102977</v>
          </cell>
        </row>
        <row r="3912">
          <cell r="G3912">
            <v>28511</v>
          </cell>
          <cell r="I3912">
            <v>79374</v>
          </cell>
          <cell r="K3912">
            <v>157395</v>
          </cell>
        </row>
        <row r="3913">
          <cell r="G3913">
            <v>28107</v>
          </cell>
          <cell r="I3913">
            <v>82171</v>
          </cell>
          <cell r="K3913">
            <v>164127</v>
          </cell>
        </row>
        <row r="3914">
          <cell r="G3914">
            <v>29490</v>
          </cell>
          <cell r="I3914">
            <v>83205</v>
          </cell>
          <cell r="K3914">
            <v>168799</v>
          </cell>
        </row>
        <row r="3915">
          <cell r="G3915">
            <v>30780</v>
          </cell>
          <cell r="I3915">
            <v>86466</v>
          </cell>
          <cell r="K3915">
            <v>173860</v>
          </cell>
        </row>
        <row r="3916">
          <cell r="G3916">
            <v>34945</v>
          </cell>
          <cell r="I3916">
            <v>94541</v>
          </cell>
          <cell r="K3916">
            <v>179217</v>
          </cell>
        </row>
        <row r="3917">
          <cell r="G3917">
            <v>24188</v>
          </cell>
          <cell r="I3917">
            <v>63413</v>
          </cell>
          <cell r="K3917">
            <v>135046</v>
          </cell>
        </row>
        <row r="3918">
          <cell r="G3918">
            <v>21745</v>
          </cell>
          <cell r="I3918">
            <v>53688</v>
          </cell>
          <cell r="K3918">
            <v>103894</v>
          </cell>
        </row>
        <row r="3919">
          <cell r="G3919">
            <v>28712</v>
          </cell>
          <cell r="I3919">
            <v>78879</v>
          </cell>
          <cell r="K3919">
            <v>160665</v>
          </cell>
        </row>
        <row r="3920">
          <cell r="G3920">
            <v>31646</v>
          </cell>
          <cell r="I3920">
            <v>87351</v>
          </cell>
          <cell r="K3920">
            <v>168876</v>
          </cell>
        </row>
        <row r="3921">
          <cell r="G3921">
            <v>33164</v>
          </cell>
          <cell r="I3921">
            <v>90037</v>
          </cell>
          <cell r="K3921">
            <v>167472</v>
          </cell>
        </row>
        <row r="3922">
          <cell r="G3922">
            <v>20092</v>
          </cell>
          <cell r="I3922">
            <v>48049</v>
          </cell>
          <cell r="K3922">
            <v>95015</v>
          </cell>
        </row>
        <row r="3923">
          <cell r="G3923">
            <v>23383</v>
          </cell>
          <cell r="I3923">
            <v>63966</v>
          </cell>
          <cell r="K3923">
            <v>119993</v>
          </cell>
        </row>
        <row r="3924">
          <cell r="G3924">
            <v>23630</v>
          </cell>
          <cell r="I3924">
            <v>61882</v>
          </cell>
          <cell r="K3924">
            <v>116484</v>
          </cell>
        </row>
        <row r="3925">
          <cell r="G3925">
            <v>23774</v>
          </cell>
          <cell r="I3925">
            <v>61141</v>
          </cell>
          <cell r="K3925">
            <v>103845</v>
          </cell>
        </row>
        <row r="3926">
          <cell r="G3926">
            <v>27169</v>
          </cell>
          <cell r="I3926">
            <v>77297</v>
          </cell>
          <cell r="K3926">
            <v>154327</v>
          </cell>
        </row>
        <row r="3927">
          <cell r="G3927">
            <v>26870</v>
          </cell>
          <cell r="I3927">
            <v>81327</v>
          </cell>
          <cell r="K3927">
            <v>160391</v>
          </cell>
        </row>
        <row r="3928">
          <cell r="G3928">
            <v>27065</v>
          </cell>
          <cell r="I3928">
            <v>81488</v>
          </cell>
          <cell r="K3928">
            <v>163578</v>
          </cell>
        </row>
        <row r="3929">
          <cell r="G3929">
            <v>29322</v>
          </cell>
          <cell r="I3929">
            <v>84077</v>
          </cell>
          <cell r="K3929">
            <v>174476</v>
          </cell>
        </row>
        <row r="3930">
          <cell r="G3930">
            <v>31459</v>
          </cell>
          <cell r="I3930">
            <v>93590</v>
          </cell>
          <cell r="K3930">
            <v>181836</v>
          </cell>
        </row>
        <row r="3931">
          <cell r="G3931">
            <v>20882</v>
          </cell>
          <cell r="I3931">
            <v>63042</v>
          </cell>
          <cell r="K3931">
            <v>139423</v>
          </cell>
        </row>
        <row r="3932">
          <cell r="G3932">
            <v>19071</v>
          </cell>
          <cell r="I3932">
            <v>51588</v>
          </cell>
          <cell r="K3932">
            <v>101625</v>
          </cell>
        </row>
        <row r="3933">
          <cell r="G3933">
            <v>26624</v>
          </cell>
          <cell r="I3933">
            <v>79629</v>
          </cell>
          <cell r="K3933">
            <v>157052</v>
          </cell>
        </row>
        <row r="3934">
          <cell r="G3934">
            <v>26504</v>
          </cell>
          <cell r="I3934">
            <v>81029</v>
          </cell>
          <cell r="K3934">
            <v>165612</v>
          </cell>
        </row>
        <row r="3935">
          <cell r="G3935">
            <v>25460</v>
          </cell>
          <cell r="I3935">
            <v>78271</v>
          </cell>
          <cell r="K3935">
            <v>152817</v>
          </cell>
        </row>
        <row r="3936">
          <cell r="G3936">
            <v>26548</v>
          </cell>
          <cell r="I3936">
            <v>80178</v>
          </cell>
          <cell r="K3936">
            <v>162460</v>
          </cell>
        </row>
        <row r="3937">
          <cell r="G3937">
            <v>26539</v>
          </cell>
          <cell r="I3937">
            <v>78007</v>
          </cell>
          <cell r="K3937">
            <v>170451</v>
          </cell>
        </row>
        <row r="3938">
          <cell r="G3938">
            <v>20890</v>
          </cell>
          <cell r="I3938">
            <v>61022</v>
          </cell>
          <cell r="K3938">
            <v>141730</v>
          </cell>
        </row>
        <row r="3939">
          <cell r="G3939">
            <v>18612</v>
          </cell>
          <cell r="I3939">
            <v>50110</v>
          </cell>
          <cell r="K3939">
            <v>103820</v>
          </cell>
        </row>
        <row r="3940">
          <cell r="G3940">
            <v>27280</v>
          </cell>
          <cell r="I3940">
            <v>79727</v>
          </cell>
          <cell r="K3940">
            <v>159940</v>
          </cell>
        </row>
        <row r="3941">
          <cell r="G3941">
            <v>27921</v>
          </cell>
          <cell r="I3941">
            <v>80586</v>
          </cell>
          <cell r="K3941">
            <v>166923</v>
          </cell>
        </row>
        <row r="3942">
          <cell r="G3942">
            <v>28844</v>
          </cell>
          <cell r="I3942">
            <v>84685</v>
          </cell>
          <cell r="K3942">
            <v>172899</v>
          </cell>
        </row>
        <row r="3943">
          <cell r="G3943">
            <v>30475</v>
          </cell>
          <cell r="I3943">
            <v>87415</v>
          </cell>
          <cell r="K3943">
            <v>175461</v>
          </cell>
        </row>
        <row r="3944">
          <cell r="G3944">
            <v>33387</v>
          </cell>
          <cell r="I3944">
            <v>94319</v>
          </cell>
          <cell r="K3944">
            <v>191630</v>
          </cell>
        </row>
        <row r="3945">
          <cell r="G3945">
            <v>22538</v>
          </cell>
          <cell r="I3945">
            <v>59558</v>
          </cell>
          <cell r="K3945">
            <v>139905</v>
          </cell>
        </row>
        <row r="3946">
          <cell r="G3946">
            <v>20051</v>
          </cell>
          <cell r="I3946">
            <v>51008</v>
          </cell>
          <cell r="K3946">
            <v>110532</v>
          </cell>
        </row>
        <row r="3947">
          <cell r="G3947">
            <v>27880</v>
          </cell>
          <cell r="I3947">
            <v>78973</v>
          </cell>
          <cell r="K3947">
            <v>164341</v>
          </cell>
        </row>
        <row r="3948">
          <cell r="G3948">
            <v>26430</v>
          </cell>
          <cell r="I3948">
            <v>76807</v>
          </cell>
          <cell r="K3948">
            <v>162202</v>
          </cell>
        </row>
        <row r="3949">
          <cell r="G3949">
            <v>28941</v>
          </cell>
          <cell r="I3949">
            <v>82214</v>
          </cell>
          <cell r="K3949">
            <v>175016</v>
          </cell>
        </row>
        <row r="3950">
          <cell r="G3950">
            <v>29958</v>
          </cell>
          <cell r="I3950">
            <v>84179</v>
          </cell>
          <cell r="K3950">
            <v>179880</v>
          </cell>
        </row>
        <row r="3951">
          <cell r="G3951">
            <v>28607</v>
          </cell>
          <cell r="I3951">
            <v>79442</v>
          </cell>
          <cell r="K3951">
            <v>165104</v>
          </cell>
        </row>
        <row r="3952">
          <cell r="G3952">
            <v>22672</v>
          </cell>
          <cell r="I3952">
            <v>57473</v>
          </cell>
          <cell r="K3952">
            <v>126016</v>
          </cell>
        </row>
        <row r="3953">
          <cell r="G3953">
            <v>16599</v>
          </cell>
          <cell r="I3953">
            <v>44383</v>
          </cell>
          <cell r="K3953">
            <v>94883</v>
          </cell>
        </row>
        <row r="3954">
          <cell r="G3954">
            <v>15809</v>
          </cell>
          <cell r="I3954">
            <v>37232</v>
          </cell>
          <cell r="K3954">
            <v>72835</v>
          </cell>
        </row>
        <row r="3955">
          <cell r="G3955">
            <v>24276</v>
          </cell>
          <cell r="I3955">
            <v>59318</v>
          </cell>
          <cell r="K3955">
            <v>121705</v>
          </cell>
        </row>
        <row r="3956">
          <cell r="G3956">
            <v>24483</v>
          </cell>
          <cell r="I3956">
            <v>65326</v>
          </cell>
          <cell r="K3956">
            <v>142565</v>
          </cell>
        </row>
        <row r="3957">
          <cell r="G3957">
            <v>25524</v>
          </cell>
          <cell r="I3957">
            <v>67748</v>
          </cell>
          <cell r="K3957">
            <v>148858</v>
          </cell>
        </row>
        <row r="3958">
          <cell r="G3958">
            <v>25786</v>
          </cell>
          <cell r="I3958">
            <v>71552</v>
          </cell>
          <cell r="K3958">
            <v>153057</v>
          </cell>
        </row>
        <row r="3959">
          <cell r="G3959">
            <v>21170</v>
          </cell>
          <cell r="I3959">
            <v>54362</v>
          </cell>
          <cell r="K3959">
            <v>119889</v>
          </cell>
        </row>
        <row r="3960">
          <cell r="G3960">
            <v>14819</v>
          </cell>
          <cell r="I3960">
            <v>39902</v>
          </cell>
          <cell r="K3960">
            <v>79449</v>
          </cell>
        </row>
        <row r="3961">
          <cell r="G3961">
            <v>14016</v>
          </cell>
          <cell r="I3961">
            <v>33432</v>
          </cell>
          <cell r="K3961">
            <v>64958</v>
          </cell>
        </row>
        <row r="3962">
          <cell r="G3962">
            <v>22532</v>
          </cell>
          <cell r="I3962">
            <v>62054</v>
          </cell>
          <cell r="K3962">
            <v>124838</v>
          </cell>
        </row>
        <row r="3963">
          <cell r="G3963">
            <v>23664</v>
          </cell>
          <cell r="I3963">
            <v>69399</v>
          </cell>
          <cell r="K3963">
            <v>147641</v>
          </cell>
        </row>
        <row r="3964">
          <cell r="G3964">
            <v>25060</v>
          </cell>
          <cell r="I3964">
            <v>73635</v>
          </cell>
          <cell r="K3964">
            <v>155439</v>
          </cell>
        </row>
        <row r="3965">
          <cell r="G3965">
            <v>27995</v>
          </cell>
          <cell r="I3965">
            <v>80888</v>
          </cell>
          <cell r="K3965">
            <v>169723</v>
          </cell>
        </row>
        <row r="3966">
          <cell r="G3966">
            <v>18588</v>
          </cell>
          <cell r="I3966">
            <v>52538</v>
          </cell>
          <cell r="K3966">
            <v>124168</v>
          </cell>
        </row>
        <row r="3967">
          <cell r="G3967">
            <v>16630</v>
          </cell>
          <cell r="I3967">
            <v>43433</v>
          </cell>
          <cell r="K3967">
            <v>91488</v>
          </cell>
        </row>
        <row r="3968">
          <cell r="G3968">
            <v>25540</v>
          </cell>
          <cell r="I3968">
            <v>74979</v>
          </cell>
          <cell r="K3968">
            <v>151302</v>
          </cell>
        </row>
        <row r="3969">
          <cell r="G3969">
            <v>25942</v>
          </cell>
          <cell r="I3969">
            <v>79252</v>
          </cell>
          <cell r="K3969">
            <v>157647</v>
          </cell>
        </row>
        <row r="3970">
          <cell r="G3970">
            <v>27133</v>
          </cell>
          <cell r="I3970">
            <v>80150</v>
          </cell>
          <cell r="K3970">
            <v>160841</v>
          </cell>
        </row>
        <row r="3971">
          <cell r="G3971">
            <v>28962</v>
          </cell>
          <cell r="I3971">
            <v>82149</v>
          </cell>
          <cell r="K3971">
            <v>161551</v>
          </cell>
        </row>
        <row r="3972">
          <cell r="G3972">
            <v>31038</v>
          </cell>
          <cell r="I3972">
            <v>89833</v>
          </cell>
          <cell r="K3972">
            <v>173070</v>
          </cell>
        </row>
        <row r="3973">
          <cell r="G3973">
            <v>20166</v>
          </cell>
          <cell r="I3973">
            <v>55764</v>
          </cell>
          <cell r="K3973">
            <v>125634</v>
          </cell>
        </row>
        <row r="3974">
          <cell r="G3974">
            <v>17906</v>
          </cell>
          <cell r="I3974">
            <v>47201</v>
          </cell>
          <cell r="K3974">
            <v>97170</v>
          </cell>
        </row>
        <row r="3975">
          <cell r="G3975">
            <v>25151</v>
          </cell>
          <cell r="I3975">
            <v>68527</v>
          </cell>
          <cell r="K3975">
            <v>145794</v>
          </cell>
        </row>
        <row r="3976">
          <cell r="G3976">
            <v>4294</v>
          </cell>
          <cell r="I3976">
            <v>12803</v>
          </cell>
          <cell r="K3976">
            <v>35186</v>
          </cell>
        </row>
        <row r="3977">
          <cell r="G3977">
            <v>20764</v>
          </cell>
          <cell r="I3977">
            <v>66802</v>
          </cell>
          <cell r="K3977">
            <v>143034</v>
          </cell>
        </row>
        <row r="3978">
          <cell r="G3978">
            <v>26717</v>
          </cell>
          <cell r="I3978">
            <v>81609</v>
          </cell>
          <cell r="K3978">
            <v>161892</v>
          </cell>
        </row>
        <row r="3979">
          <cell r="G3979">
            <v>29646</v>
          </cell>
          <cell r="I3979">
            <v>87933</v>
          </cell>
          <cell r="K3979">
            <v>170075</v>
          </cell>
        </row>
        <row r="3980">
          <cell r="G3980">
            <v>18705</v>
          </cell>
          <cell r="I3980">
            <v>58375</v>
          </cell>
          <cell r="K3980">
            <v>134766</v>
          </cell>
        </row>
        <row r="3981">
          <cell r="G3981">
            <v>15993</v>
          </cell>
          <cell r="I3981">
            <v>44301</v>
          </cell>
          <cell r="K3981">
            <v>94583</v>
          </cell>
        </row>
        <row r="3982">
          <cell r="G3982">
            <v>25896</v>
          </cell>
          <cell r="I3982">
            <v>77584</v>
          </cell>
          <cell r="K3982">
            <v>152569</v>
          </cell>
        </row>
        <row r="3983">
          <cell r="G3983">
            <v>26166</v>
          </cell>
          <cell r="I3983">
            <v>79806</v>
          </cell>
          <cell r="K3983">
            <v>159798</v>
          </cell>
        </row>
        <row r="3984">
          <cell r="G3984">
            <v>26277</v>
          </cell>
          <cell r="I3984">
            <v>80202</v>
          </cell>
          <cell r="K3984">
            <v>161821</v>
          </cell>
        </row>
        <row r="3985">
          <cell r="G3985">
            <v>28262</v>
          </cell>
          <cell r="I3985">
            <v>81490</v>
          </cell>
          <cell r="K3985">
            <v>162147</v>
          </cell>
        </row>
        <row r="3986">
          <cell r="G3986">
            <v>30966</v>
          </cell>
          <cell r="I3986">
            <v>89817</v>
          </cell>
          <cell r="K3986">
            <v>172192</v>
          </cell>
        </row>
        <row r="3987">
          <cell r="G3987">
            <v>17797</v>
          </cell>
          <cell r="I3987">
            <v>57862</v>
          </cell>
          <cell r="K3987">
            <v>129517</v>
          </cell>
        </row>
        <row r="3988">
          <cell r="G3988">
            <v>17497</v>
          </cell>
          <cell r="I3988">
            <v>51297</v>
          </cell>
          <cell r="K3988">
            <v>98362</v>
          </cell>
        </row>
        <row r="3989">
          <cell r="G3989">
            <v>25357</v>
          </cell>
          <cell r="I3989">
            <v>78102</v>
          </cell>
          <cell r="K3989">
            <v>152018</v>
          </cell>
        </row>
        <row r="3990">
          <cell r="G3990">
            <v>26139</v>
          </cell>
          <cell r="I3990">
            <v>80258</v>
          </cell>
          <cell r="K3990">
            <v>157310</v>
          </cell>
        </row>
        <row r="3991">
          <cell r="G3991">
            <v>26796</v>
          </cell>
          <cell r="I3991">
            <v>82205</v>
          </cell>
          <cell r="K3991">
            <v>160573</v>
          </cell>
        </row>
        <row r="3992">
          <cell r="G3992">
            <v>27901</v>
          </cell>
          <cell r="I3992">
            <v>84073</v>
          </cell>
          <cell r="K3992">
            <v>164544</v>
          </cell>
        </row>
        <row r="3993">
          <cell r="G3993">
            <v>31059</v>
          </cell>
          <cell r="I3993">
            <v>90235</v>
          </cell>
          <cell r="K3993">
            <v>172653</v>
          </cell>
        </row>
        <row r="3994">
          <cell r="G3994">
            <v>18479</v>
          </cell>
          <cell r="I3994">
            <v>56934</v>
          </cell>
          <cell r="K3994">
            <v>132910</v>
          </cell>
        </row>
        <row r="3995">
          <cell r="G3995">
            <v>16308</v>
          </cell>
          <cell r="I3995">
            <v>48185</v>
          </cell>
          <cell r="K3995">
            <v>95712</v>
          </cell>
        </row>
        <row r="3996">
          <cell r="G3996">
            <v>26094</v>
          </cell>
          <cell r="I3996">
            <v>77974</v>
          </cell>
          <cell r="K3996">
            <v>149918</v>
          </cell>
        </row>
        <row r="3997">
          <cell r="G3997">
            <v>25767</v>
          </cell>
          <cell r="I3997">
            <v>79202</v>
          </cell>
          <cell r="K3997">
            <v>150911</v>
          </cell>
        </row>
        <row r="3998">
          <cell r="G3998">
            <v>24883</v>
          </cell>
          <cell r="I3998">
            <v>77425</v>
          </cell>
          <cell r="K3998">
            <v>153237</v>
          </cell>
        </row>
        <row r="3999">
          <cell r="G3999">
            <v>28815</v>
          </cell>
          <cell r="I3999">
            <v>84499</v>
          </cell>
          <cell r="K3999">
            <v>166560</v>
          </cell>
        </row>
        <row r="4000">
          <cell r="G4000">
            <v>31886</v>
          </cell>
          <cell r="I4000">
            <v>93179</v>
          </cell>
          <cell r="K4000">
            <v>178595</v>
          </cell>
        </row>
        <row r="4001">
          <cell r="G4001">
            <v>19099</v>
          </cell>
          <cell r="I4001">
            <v>60009</v>
          </cell>
          <cell r="K4001">
            <v>133447</v>
          </cell>
        </row>
        <row r="4002">
          <cell r="G4002">
            <v>16765</v>
          </cell>
          <cell r="I4002">
            <v>45239</v>
          </cell>
          <cell r="K4002">
            <v>85749</v>
          </cell>
        </row>
        <row r="4003">
          <cell r="G4003">
            <v>26120</v>
          </cell>
          <cell r="I4003">
            <v>78625</v>
          </cell>
          <cell r="K4003">
            <v>154095</v>
          </cell>
        </row>
        <row r="4004">
          <cell r="G4004">
            <v>27086</v>
          </cell>
          <cell r="I4004">
            <v>82004</v>
          </cell>
          <cell r="K4004">
            <v>159563</v>
          </cell>
        </row>
        <row r="4005">
          <cell r="G4005">
            <v>27155</v>
          </cell>
          <cell r="I4005">
            <v>83302</v>
          </cell>
          <cell r="K4005">
            <v>167106</v>
          </cell>
        </row>
        <row r="4006">
          <cell r="G4006">
            <v>29395</v>
          </cell>
          <cell r="I4006">
            <v>86761</v>
          </cell>
          <cell r="K4006">
            <v>168861</v>
          </cell>
        </row>
        <row r="4007">
          <cell r="G4007">
            <v>32404</v>
          </cell>
          <cell r="I4007">
            <v>95761</v>
          </cell>
          <cell r="K4007">
            <v>181262</v>
          </cell>
        </row>
        <row r="4008">
          <cell r="G4008">
            <v>20213</v>
          </cell>
          <cell r="I4008">
            <v>61412</v>
          </cell>
          <cell r="K4008">
            <v>140345</v>
          </cell>
        </row>
        <row r="4009">
          <cell r="G4009">
            <v>18844</v>
          </cell>
          <cell r="I4009">
            <v>53148</v>
          </cell>
          <cell r="K4009">
            <v>109331</v>
          </cell>
        </row>
        <row r="4010">
          <cell r="G4010">
            <v>24533</v>
          </cell>
          <cell r="I4010">
            <v>69632</v>
          </cell>
          <cell r="K4010">
            <v>149427</v>
          </cell>
        </row>
        <row r="4011">
          <cell r="G4011">
            <v>26891</v>
          </cell>
          <cell r="I4011">
            <v>79229</v>
          </cell>
          <cell r="K4011">
            <v>154114</v>
          </cell>
        </row>
        <row r="4012">
          <cell r="G4012">
            <v>25783</v>
          </cell>
          <cell r="I4012">
            <v>77691</v>
          </cell>
          <cell r="K4012">
            <v>151285</v>
          </cell>
        </row>
        <row r="4013">
          <cell r="G4013">
            <v>27803</v>
          </cell>
          <cell r="I4013">
            <v>82422</v>
          </cell>
          <cell r="K4013">
            <v>157176</v>
          </cell>
        </row>
        <row r="4014">
          <cell r="G4014">
            <v>30581</v>
          </cell>
          <cell r="I4014">
            <v>89250</v>
          </cell>
          <cell r="K4014">
            <v>171108</v>
          </cell>
        </row>
        <row r="4015">
          <cell r="G4015">
            <v>19748</v>
          </cell>
          <cell r="I4015">
            <v>58197</v>
          </cell>
          <cell r="K4015">
            <v>140296</v>
          </cell>
        </row>
        <row r="4016">
          <cell r="G4016">
            <v>18593</v>
          </cell>
          <cell r="I4016">
            <v>51538</v>
          </cell>
          <cell r="K4016">
            <v>107601</v>
          </cell>
        </row>
        <row r="4017">
          <cell r="G4017">
            <v>27228</v>
          </cell>
          <cell r="I4017">
            <v>80258</v>
          </cell>
          <cell r="K4017">
            <v>159029</v>
          </cell>
        </row>
        <row r="4018">
          <cell r="G4018">
            <v>26804</v>
          </cell>
          <cell r="I4018">
            <v>82461</v>
          </cell>
          <cell r="K4018">
            <v>158777</v>
          </cell>
        </row>
        <row r="4019">
          <cell r="G4019">
            <v>27936</v>
          </cell>
          <cell r="I4019">
            <v>85374</v>
          </cell>
          <cell r="K4019">
            <v>164828</v>
          </cell>
        </row>
        <row r="4020">
          <cell r="G4020">
            <v>30298</v>
          </cell>
          <cell r="I4020">
            <v>87800</v>
          </cell>
          <cell r="K4020">
            <v>170743</v>
          </cell>
        </row>
        <row r="4021">
          <cell r="G4021">
            <v>32774</v>
          </cell>
          <cell r="I4021">
            <v>96296</v>
          </cell>
          <cell r="K4021">
            <v>184342</v>
          </cell>
        </row>
        <row r="4022">
          <cell r="G4022">
            <v>22514</v>
          </cell>
          <cell r="I4022">
            <v>67461</v>
          </cell>
          <cell r="K4022">
            <v>145531</v>
          </cell>
        </row>
        <row r="4023">
          <cell r="G4023">
            <v>19427</v>
          </cell>
          <cell r="I4023">
            <v>54782</v>
          </cell>
          <cell r="K4023">
            <v>105910</v>
          </cell>
        </row>
        <row r="4024">
          <cell r="G4024">
            <v>27135</v>
          </cell>
          <cell r="I4024">
            <v>79266</v>
          </cell>
          <cell r="K4024">
            <v>158828</v>
          </cell>
        </row>
        <row r="4025">
          <cell r="G4025">
            <v>28488</v>
          </cell>
          <cell r="I4025">
            <v>82835</v>
          </cell>
          <cell r="K4025">
            <v>165243</v>
          </cell>
        </row>
        <row r="4026">
          <cell r="G4026">
            <v>29555</v>
          </cell>
          <cell r="I4026">
            <v>85496</v>
          </cell>
          <cell r="K4026">
            <v>169544</v>
          </cell>
        </row>
        <row r="4027">
          <cell r="G4027">
            <v>31306</v>
          </cell>
          <cell r="I4027">
            <v>90684</v>
          </cell>
          <cell r="K4027">
            <v>173576</v>
          </cell>
        </row>
        <row r="4028">
          <cell r="G4028">
            <v>34315</v>
          </cell>
          <cell r="I4028">
            <v>100478</v>
          </cell>
          <cell r="K4028">
            <v>187461</v>
          </cell>
        </row>
        <row r="4029">
          <cell r="G4029">
            <v>24936</v>
          </cell>
          <cell r="I4029">
            <v>70577</v>
          </cell>
          <cell r="K4029">
            <v>142582</v>
          </cell>
        </row>
        <row r="4030">
          <cell r="G4030">
            <v>20892</v>
          </cell>
          <cell r="I4030">
            <v>56071</v>
          </cell>
          <cell r="K4030">
            <v>101693</v>
          </cell>
        </row>
        <row r="4031">
          <cell r="G4031">
            <v>27279</v>
          </cell>
          <cell r="I4031">
            <v>80960</v>
          </cell>
          <cell r="K4031">
            <v>156528</v>
          </cell>
        </row>
        <row r="4032">
          <cell r="G4032">
            <v>28478</v>
          </cell>
          <cell r="I4032">
            <v>83706</v>
          </cell>
          <cell r="K4032">
            <v>163894</v>
          </cell>
        </row>
        <row r="4033">
          <cell r="G4033">
            <v>29815</v>
          </cell>
          <cell r="I4033">
            <v>85371</v>
          </cell>
          <cell r="K4033">
            <v>168721</v>
          </cell>
        </row>
        <row r="4034">
          <cell r="G4034">
            <v>30458</v>
          </cell>
          <cell r="I4034">
            <v>86430</v>
          </cell>
          <cell r="K4034">
            <v>169210</v>
          </cell>
        </row>
        <row r="4035">
          <cell r="G4035">
            <v>32140</v>
          </cell>
          <cell r="I4035">
            <v>95316</v>
          </cell>
          <cell r="K4035">
            <v>175197</v>
          </cell>
        </row>
        <row r="4036">
          <cell r="G4036">
            <v>23895</v>
          </cell>
          <cell r="I4036">
            <v>69070</v>
          </cell>
          <cell r="K4036">
            <v>134792</v>
          </cell>
        </row>
        <row r="4037">
          <cell r="G4037">
            <v>24231</v>
          </cell>
          <cell r="I4037">
            <v>65736</v>
          </cell>
          <cell r="K4037">
            <v>110195</v>
          </cell>
        </row>
        <row r="4038">
          <cell r="G4038">
            <v>29052</v>
          </cell>
          <cell r="I4038">
            <v>83593</v>
          </cell>
          <cell r="K4038">
            <v>163981</v>
          </cell>
        </row>
        <row r="4039">
          <cell r="G4039">
            <v>29312</v>
          </cell>
          <cell r="I4039">
            <v>86163</v>
          </cell>
          <cell r="K4039">
            <v>168643</v>
          </cell>
        </row>
        <row r="4040">
          <cell r="G4040">
            <v>30320</v>
          </cell>
          <cell r="I4040">
            <v>90044</v>
          </cell>
          <cell r="K4040">
            <v>180134</v>
          </cell>
        </row>
        <row r="4041">
          <cell r="G4041">
            <v>31472</v>
          </cell>
          <cell r="I4041">
            <v>90727</v>
          </cell>
          <cell r="K4041">
            <v>176888</v>
          </cell>
        </row>
        <row r="4042">
          <cell r="G4042">
            <v>34038</v>
          </cell>
          <cell r="I4042">
            <v>98957</v>
          </cell>
          <cell r="K4042">
            <v>188429</v>
          </cell>
        </row>
        <row r="4043">
          <cell r="G4043">
            <v>22529</v>
          </cell>
          <cell r="I4043">
            <v>68885</v>
          </cell>
          <cell r="K4043">
            <v>149701</v>
          </cell>
        </row>
        <row r="4044">
          <cell r="G4044">
            <v>21140</v>
          </cell>
          <cell r="I4044">
            <v>55664</v>
          </cell>
          <cell r="K4044">
            <v>106971</v>
          </cell>
        </row>
        <row r="4045">
          <cell r="G4045">
            <v>28149</v>
          </cell>
          <cell r="I4045">
            <v>82893</v>
          </cell>
          <cell r="K4045">
            <v>162605</v>
          </cell>
        </row>
        <row r="4046">
          <cell r="G4046">
            <v>29022</v>
          </cell>
          <cell r="I4046">
            <v>83897</v>
          </cell>
          <cell r="K4046">
            <v>165366</v>
          </cell>
        </row>
        <row r="4047">
          <cell r="G4047">
            <v>25946</v>
          </cell>
          <cell r="I4047">
            <v>77155</v>
          </cell>
          <cell r="K4047">
            <v>158305</v>
          </cell>
        </row>
        <row r="4048">
          <cell r="G4048">
            <v>33552</v>
          </cell>
          <cell r="I4048">
            <v>93374</v>
          </cell>
          <cell r="K4048">
            <v>184400</v>
          </cell>
        </row>
        <row r="4049">
          <cell r="G4049">
            <v>33035</v>
          </cell>
          <cell r="I4049">
            <v>92789</v>
          </cell>
          <cell r="K4049">
            <v>179371</v>
          </cell>
        </row>
        <row r="4050">
          <cell r="G4050">
            <v>22651</v>
          </cell>
          <cell r="I4050">
            <v>63103</v>
          </cell>
          <cell r="K4050">
            <v>135537</v>
          </cell>
        </row>
        <row r="4051">
          <cell r="G4051">
            <v>23657</v>
          </cell>
          <cell r="I4051">
            <v>60506</v>
          </cell>
          <cell r="K4051">
            <v>104635</v>
          </cell>
        </row>
        <row r="4052">
          <cell r="G4052">
            <v>28895</v>
          </cell>
          <cell r="I4052">
            <v>81415</v>
          </cell>
          <cell r="K4052">
            <v>162863</v>
          </cell>
        </row>
        <row r="4053">
          <cell r="G4053">
            <v>28883</v>
          </cell>
          <cell r="I4053">
            <v>85033</v>
          </cell>
          <cell r="K4053">
            <v>167296</v>
          </cell>
        </row>
        <row r="4054">
          <cell r="G4054">
            <v>29739</v>
          </cell>
          <cell r="I4054">
            <v>86775</v>
          </cell>
          <cell r="K4054">
            <v>172719</v>
          </cell>
        </row>
        <row r="4055">
          <cell r="G4055">
            <v>31354</v>
          </cell>
          <cell r="I4055">
            <v>90779</v>
          </cell>
          <cell r="K4055">
            <v>177292</v>
          </cell>
        </row>
        <row r="4056">
          <cell r="G4056">
            <v>34277</v>
          </cell>
          <cell r="I4056">
            <v>98954</v>
          </cell>
          <cell r="K4056">
            <v>185695</v>
          </cell>
        </row>
        <row r="4057">
          <cell r="G4057">
            <v>21043</v>
          </cell>
          <cell r="I4057">
            <v>66406</v>
          </cell>
          <cell r="K4057">
            <v>139756</v>
          </cell>
        </row>
        <row r="4058">
          <cell r="G4058">
            <v>20888</v>
          </cell>
          <cell r="I4058">
            <v>55736</v>
          </cell>
          <cell r="K4058">
            <v>109320</v>
          </cell>
        </row>
        <row r="4059">
          <cell r="G4059">
            <v>28270</v>
          </cell>
          <cell r="I4059">
            <v>79488</v>
          </cell>
          <cell r="K4059">
            <v>159208</v>
          </cell>
        </row>
        <row r="4060">
          <cell r="G4060">
            <v>28907</v>
          </cell>
          <cell r="I4060">
            <v>83543</v>
          </cell>
          <cell r="K4060">
            <v>166268</v>
          </cell>
        </row>
        <row r="4061">
          <cell r="G4061">
            <v>29605</v>
          </cell>
          <cell r="I4061">
            <v>85751</v>
          </cell>
          <cell r="K4061">
            <v>171055</v>
          </cell>
        </row>
        <row r="4062">
          <cell r="G4062">
            <v>30808</v>
          </cell>
          <cell r="I4062">
            <v>88135</v>
          </cell>
          <cell r="K4062">
            <v>174048</v>
          </cell>
        </row>
        <row r="4063">
          <cell r="G4063">
            <v>33750</v>
          </cell>
          <cell r="I4063">
            <v>96460</v>
          </cell>
          <cell r="K4063">
            <v>184003</v>
          </cell>
        </row>
        <row r="4064">
          <cell r="G4064">
            <v>22355</v>
          </cell>
          <cell r="I4064">
            <v>67863</v>
          </cell>
          <cell r="K4064">
            <v>146030</v>
          </cell>
        </row>
        <row r="4065">
          <cell r="G4065">
            <v>21795</v>
          </cell>
          <cell r="I4065">
            <v>58822</v>
          </cell>
          <cell r="K4065">
            <v>113503</v>
          </cell>
        </row>
        <row r="4066">
          <cell r="G4066">
            <v>28404</v>
          </cell>
          <cell r="I4066">
            <v>81654</v>
          </cell>
          <cell r="K4066">
            <v>159959</v>
          </cell>
        </row>
        <row r="4067">
          <cell r="G4067">
            <v>28979</v>
          </cell>
          <cell r="I4067">
            <v>85329</v>
          </cell>
          <cell r="K4067">
            <v>167434</v>
          </cell>
        </row>
        <row r="4068">
          <cell r="G4068">
            <v>31311</v>
          </cell>
          <cell r="I4068">
            <v>88084</v>
          </cell>
          <cell r="K4068">
            <v>171966</v>
          </cell>
        </row>
        <row r="4069">
          <cell r="G4069">
            <v>32351</v>
          </cell>
          <cell r="I4069">
            <v>89964</v>
          </cell>
          <cell r="K4069">
            <v>178273</v>
          </cell>
        </row>
        <row r="4070">
          <cell r="G4070">
            <v>36668</v>
          </cell>
          <cell r="I4070">
            <v>99882</v>
          </cell>
          <cell r="K4070">
            <v>189233</v>
          </cell>
        </row>
        <row r="4071">
          <cell r="G4071">
            <v>24119</v>
          </cell>
          <cell r="I4071">
            <v>65676</v>
          </cell>
          <cell r="K4071">
            <v>136054</v>
          </cell>
        </row>
        <row r="4072">
          <cell r="G4072">
            <v>25737</v>
          </cell>
          <cell r="I4072">
            <v>63219</v>
          </cell>
          <cell r="K4072">
            <v>112258</v>
          </cell>
        </row>
        <row r="4073">
          <cell r="G4073">
            <v>29227</v>
          </cell>
          <cell r="I4073">
            <v>83171</v>
          </cell>
          <cell r="K4073">
            <v>165288</v>
          </cell>
        </row>
        <row r="4074">
          <cell r="G4074">
            <v>29985</v>
          </cell>
          <cell r="I4074">
            <v>85457</v>
          </cell>
          <cell r="K4074">
            <v>169390</v>
          </cell>
        </row>
        <row r="4075">
          <cell r="G4075">
            <v>30967</v>
          </cell>
          <cell r="I4075">
            <v>87212</v>
          </cell>
          <cell r="K4075">
            <v>170162</v>
          </cell>
        </row>
        <row r="4076">
          <cell r="G4076">
            <v>31797</v>
          </cell>
          <cell r="I4076">
            <v>88806</v>
          </cell>
          <cell r="K4076">
            <v>179260</v>
          </cell>
        </row>
        <row r="4077">
          <cell r="G4077">
            <v>34915</v>
          </cell>
          <cell r="I4077">
            <v>98394</v>
          </cell>
          <cell r="K4077">
            <v>187154</v>
          </cell>
        </row>
        <row r="4078">
          <cell r="G4078">
            <v>23874</v>
          </cell>
          <cell r="I4078">
            <v>68857</v>
          </cell>
          <cell r="K4078">
            <v>145267</v>
          </cell>
        </row>
        <row r="4079">
          <cell r="G4079">
            <v>22973</v>
          </cell>
          <cell r="I4079">
            <v>60063</v>
          </cell>
          <cell r="K4079">
            <v>114241</v>
          </cell>
        </row>
        <row r="4080">
          <cell r="G4080">
            <v>28739</v>
          </cell>
          <cell r="I4080">
            <v>81758</v>
          </cell>
          <cell r="K4080">
            <v>160731</v>
          </cell>
        </row>
        <row r="4081">
          <cell r="G4081">
            <v>28474</v>
          </cell>
          <cell r="I4081">
            <v>84282</v>
          </cell>
          <cell r="K4081">
            <v>165286</v>
          </cell>
        </row>
        <row r="4082">
          <cell r="G4082">
            <v>29689</v>
          </cell>
          <cell r="I4082">
            <v>79528</v>
          </cell>
          <cell r="K4082">
            <v>169029</v>
          </cell>
        </row>
        <row r="4083">
          <cell r="G4083">
            <v>30490</v>
          </cell>
          <cell r="I4083">
            <v>87468</v>
          </cell>
          <cell r="K4083">
            <v>172896</v>
          </cell>
        </row>
        <row r="4084">
          <cell r="G4084">
            <v>30527</v>
          </cell>
          <cell r="I4084">
            <v>87548</v>
          </cell>
          <cell r="K4084">
            <v>164465</v>
          </cell>
        </row>
        <row r="4085">
          <cell r="G4085">
            <v>24240</v>
          </cell>
          <cell r="I4085">
            <v>65979</v>
          </cell>
          <cell r="K4085">
            <v>143588</v>
          </cell>
        </row>
        <row r="4086">
          <cell r="G4086">
            <v>21957</v>
          </cell>
          <cell r="I4086">
            <v>56228</v>
          </cell>
          <cell r="K4086">
            <v>110932</v>
          </cell>
        </row>
        <row r="4087">
          <cell r="G4087">
            <v>29310</v>
          </cell>
          <cell r="I4087">
            <v>82123</v>
          </cell>
          <cell r="K4087">
            <v>167719</v>
          </cell>
        </row>
        <row r="4088">
          <cell r="G4088">
            <v>29822</v>
          </cell>
          <cell r="I4088">
            <v>84473</v>
          </cell>
          <cell r="K4088">
            <v>169534</v>
          </cell>
        </row>
        <row r="4089">
          <cell r="G4089">
            <v>31069</v>
          </cell>
          <cell r="I4089">
            <v>88347</v>
          </cell>
          <cell r="K4089">
            <v>176486</v>
          </cell>
        </row>
        <row r="4090">
          <cell r="G4090">
            <v>33161</v>
          </cell>
          <cell r="I4090">
            <v>91462</v>
          </cell>
          <cell r="K4090">
            <v>180229</v>
          </cell>
        </row>
        <row r="4091">
          <cell r="G4091">
            <v>37940</v>
          </cell>
          <cell r="I4091">
            <v>100438</v>
          </cell>
          <cell r="K4091">
            <v>194355</v>
          </cell>
        </row>
        <row r="4092">
          <cell r="G4092">
            <v>25712</v>
          </cell>
          <cell r="I4092">
            <v>70359</v>
          </cell>
          <cell r="K4092">
            <v>149067</v>
          </cell>
        </row>
        <row r="4093">
          <cell r="G4093">
            <v>23745</v>
          </cell>
          <cell r="I4093">
            <v>58461</v>
          </cell>
          <cell r="K4093">
            <v>117824</v>
          </cell>
        </row>
        <row r="4094">
          <cell r="G4094">
            <v>29771</v>
          </cell>
          <cell r="I4094">
            <v>84006</v>
          </cell>
          <cell r="K4094">
            <v>164556</v>
          </cell>
        </row>
        <row r="4095">
          <cell r="G4095">
            <v>31346</v>
          </cell>
          <cell r="I4095">
            <v>86663</v>
          </cell>
          <cell r="K4095">
            <v>172931</v>
          </cell>
        </row>
        <row r="4096">
          <cell r="G4096">
            <v>31610</v>
          </cell>
          <cell r="I4096">
            <v>87459</v>
          </cell>
          <cell r="K4096">
            <v>175424</v>
          </cell>
        </row>
        <row r="4097">
          <cell r="G4097">
            <v>32311</v>
          </cell>
          <cell r="I4097">
            <v>89928</v>
          </cell>
          <cell r="K4097">
            <v>188719</v>
          </cell>
        </row>
        <row r="4098">
          <cell r="G4098">
            <v>37073</v>
          </cell>
          <cell r="I4098">
            <v>100649</v>
          </cell>
          <cell r="K4098">
            <v>195327</v>
          </cell>
        </row>
        <row r="4099">
          <cell r="G4099">
            <v>24346</v>
          </cell>
          <cell r="I4099">
            <v>68103</v>
          </cell>
          <cell r="K4099">
            <v>150834</v>
          </cell>
        </row>
        <row r="4100">
          <cell r="G4100">
            <v>21363</v>
          </cell>
          <cell r="I4100">
            <v>54713</v>
          </cell>
          <cell r="K4100">
            <v>108547</v>
          </cell>
        </row>
        <row r="4101">
          <cell r="G4101">
            <v>28878</v>
          </cell>
          <cell r="I4101">
            <v>81161</v>
          </cell>
          <cell r="K4101">
            <v>163605</v>
          </cell>
        </row>
        <row r="4102">
          <cell r="G4102">
            <v>30629</v>
          </cell>
          <cell r="I4102">
            <v>84932</v>
          </cell>
          <cell r="K4102">
            <v>174770</v>
          </cell>
        </row>
        <row r="4103">
          <cell r="G4103">
            <v>30865</v>
          </cell>
          <cell r="I4103">
            <v>87635</v>
          </cell>
          <cell r="K4103">
            <v>176517</v>
          </cell>
        </row>
        <row r="4104">
          <cell r="G4104">
            <v>32183</v>
          </cell>
          <cell r="I4104">
            <v>89626</v>
          </cell>
          <cell r="K4104">
            <v>181637</v>
          </cell>
        </row>
        <row r="4105">
          <cell r="G4105">
            <v>34880</v>
          </cell>
          <cell r="I4105">
            <v>97443</v>
          </cell>
          <cell r="K4105">
            <v>196930</v>
          </cell>
        </row>
        <row r="4106">
          <cell r="G4106">
            <v>23113</v>
          </cell>
          <cell r="I4106">
            <v>65709</v>
          </cell>
          <cell r="K4106">
            <v>149137</v>
          </cell>
        </row>
        <row r="4107">
          <cell r="G4107">
            <v>19125</v>
          </cell>
          <cell r="I4107">
            <v>51348</v>
          </cell>
          <cell r="K4107">
            <v>106262</v>
          </cell>
        </row>
        <row r="4108">
          <cell r="G4108">
            <v>22359</v>
          </cell>
          <cell r="I4108">
            <v>53190</v>
          </cell>
          <cell r="K4108">
            <v>107013</v>
          </cell>
        </row>
        <row r="4109">
          <cell r="G4109">
            <v>30191</v>
          </cell>
          <cell r="I4109">
            <v>82854</v>
          </cell>
          <cell r="K4109">
            <v>171131</v>
          </cell>
        </row>
        <row r="4110">
          <cell r="G4110">
            <v>30659</v>
          </cell>
          <cell r="I4110">
            <v>86139</v>
          </cell>
          <cell r="K4110">
            <v>181172</v>
          </cell>
        </row>
        <row r="4111">
          <cell r="G4111">
            <v>31274</v>
          </cell>
          <cell r="I4111">
            <v>87889</v>
          </cell>
          <cell r="K4111">
            <v>181053</v>
          </cell>
        </row>
        <row r="4112">
          <cell r="G4112">
            <v>33607</v>
          </cell>
          <cell r="I4112">
            <v>94891</v>
          </cell>
          <cell r="K4112">
            <v>193404</v>
          </cell>
        </row>
        <row r="4113">
          <cell r="G4113">
            <v>22826</v>
          </cell>
          <cell r="I4113">
            <v>62435</v>
          </cell>
          <cell r="K4113">
            <v>143325</v>
          </cell>
        </row>
        <row r="4114">
          <cell r="G4114">
            <v>21640</v>
          </cell>
          <cell r="I4114">
            <v>54988</v>
          </cell>
          <cell r="K4114">
            <v>109599</v>
          </cell>
        </row>
        <row r="4115">
          <cell r="G4115">
            <v>29088</v>
          </cell>
          <cell r="I4115">
            <v>80886</v>
          </cell>
          <cell r="K4115">
            <v>163995</v>
          </cell>
        </row>
        <row r="4116">
          <cell r="G4116">
            <v>29274</v>
          </cell>
          <cell r="I4116">
            <v>82456</v>
          </cell>
          <cell r="K4116">
            <v>177476</v>
          </cell>
        </row>
        <row r="4117">
          <cell r="G4117">
            <v>30912</v>
          </cell>
          <cell r="I4117">
            <v>86240</v>
          </cell>
          <cell r="K4117">
            <v>176987</v>
          </cell>
        </row>
        <row r="4118">
          <cell r="G4118">
            <v>31843</v>
          </cell>
          <cell r="I4118">
            <v>89208</v>
          </cell>
          <cell r="K4118">
            <v>186925</v>
          </cell>
        </row>
        <row r="4119">
          <cell r="G4119">
            <v>34040</v>
          </cell>
          <cell r="I4119">
            <v>97279</v>
          </cell>
          <cell r="K4119">
            <v>194509</v>
          </cell>
        </row>
        <row r="4120">
          <cell r="G4120">
            <v>22794</v>
          </cell>
          <cell r="I4120">
            <v>67549</v>
          </cell>
          <cell r="K4120">
            <v>146676</v>
          </cell>
        </row>
        <row r="4121">
          <cell r="G4121">
            <v>21742</v>
          </cell>
          <cell r="I4121">
            <v>59936</v>
          </cell>
          <cell r="K4121">
            <v>110577</v>
          </cell>
        </row>
        <row r="4122">
          <cell r="G4122">
            <v>28862</v>
          </cell>
          <cell r="I4122">
            <v>79545</v>
          </cell>
          <cell r="K4122">
            <v>164624</v>
          </cell>
        </row>
        <row r="4123">
          <cell r="G4123">
            <v>29126</v>
          </cell>
          <cell r="I4123">
            <v>83891</v>
          </cell>
          <cell r="K4123">
            <v>172219</v>
          </cell>
        </row>
        <row r="4124">
          <cell r="G4124">
            <v>30336</v>
          </cell>
          <cell r="I4124">
            <v>84377</v>
          </cell>
          <cell r="K4124">
            <v>174037</v>
          </cell>
        </row>
        <row r="4125">
          <cell r="G4125">
            <v>31771</v>
          </cell>
          <cell r="I4125">
            <v>86965</v>
          </cell>
          <cell r="K4125">
            <v>179180</v>
          </cell>
        </row>
        <row r="4126">
          <cell r="G4126">
            <v>34480</v>
          </cell>
          <cell r="I4126">
            <v>95070</v>
          </cell>
          <cell r="K4126">
            <v>187504</v>
          </cell>
        </row>
        <row r="4127">
          <cell r="G4127">
            <v>23342</v>
          </cell>
          <cell r="I4127">
            <v>63337</v>
          </cell>
          <cell r="K4127">
            <v>142609</v>
          </cell>
        </row>
        <row r="4128">
          <cell r="G4128">
            <v>22274</v>
          </cell>
          <cell r="I4128">
            <v>56132</v>
          </cell>
          <cell r="K4128">
            <v>112450</v>
          </cell>
        </row>
        <row r="4129">
          <cell r="G4129">
            <v>27822</v>
          </cell>
          <cell r="I4129">
            <v>78588</v>
          </cell>
          <cell r="K4129">
            <v>162740</v>
          </cell>
        </row>
        <row r="4130">
          <cell r="G4130">
            <v>26718</v>
          </cell>
          <cell r="I4130">
            <v>76197</v>
          </cell>
          <cell r="K4130">
            <v>160139</v>
          </cell>
        </row>
        <row r="4131">
          <cell r="G4131">
            <v>28582</v>
          </cell>
          <cell r="I4131">
            <v>82477</v>
          </cell>
          <cell r="K4131">
            <v>167929</v>
          </cell>
        </row>
        <row r="4132">
          <cell r="G4132">
            <v>30753</v>
          </cell>
          <cell r="I4132">
            <v>86133</v>
          </cell>
          <cell r="K4132">
            <v>177157</v>
          </cell>
        </row>
        <row r="4133">
          <cell r="G4133">
            <v>33426</v>
          </cell>
          <cell r="I4133">
            <v>95518</v>
          </cell>
          <cell r="K4133">
            <v>183043</v>
          </cell>
        </row>
        <row r="4134">
          <cell r="G4134">
            <v>22354</v>
          </cell>
          <cell r="I4134">
            <v>60821</v>
          </cell>
          <cell r="K4134">
            <v>135112</v>
          </cell>
        </row>
        <row r="4135">
          <cell r="G4135">
            <v>21598</v>
          </cell>
          <cell r="I4135">
            <v>54693</v>
          </cell>
          <cell r="K4135">
            <v>106082</v>
          </cell>
        </row>
        <row r="4136">
          <cell r="G4136">
            <v>29391</v>
          </cell>
          <cell r="I4136">
            <v>80207</v>
          </cell>
          <cell r="K4136">
            <v>165077</v>
          </cell>
        </row>
        <row r="4137">
          <cell r="G4137">
            <v>29647</v>
          </cell>
          <cell r="I4137">
            <v>83452</v>
          </cell>
          <cell r="K4137">
            <v>170899</v>
          </cell>
        </row>
        <row r="4138">
          <cell r="G4138">
            <v>30455</v>
          </cell>
          <cell r="I4138">
            <v>85127</v>
          </cell>
          <cell r="K4138">
            <v>173363</v>
          </cell>
        </row>
        <row r="4139">
          <cell r="G4139">
            <v>31108</v>
          </cell>
          <cell r="I4139">
            <v>88422</v>
          </cell>
          <cell r="K4139">
            <v>178424</v>
          </cell>
        </row>
        <row r="4140">
          <cell r="G4140">
            <v>34072</v>
          </cell>
          <cell r="I4140">
            <v>95034</v>
          </cell>
          <cell r="K4140">
            <v>186871</v>
          </cell>
        </row>
        <row r="4141">
          <cell r="G4141">
            <v>23548</v>
          </cell>
          <cell r="I4141">
            <v>61931</v>
          </cell>
          <cell r="K4141">
            <v>131531</v>
          </cell>
        </row>
        <row r="4142">
          <cell r="G4142">
            <v>20358</v>
          </cell>
          <cell r="I4142">
            <v>54108</v>
          </cell>
          <cell r="K4142">
            <v>103122</v>
          </cell>
        </row>
        <row r="4143">
          <cell r="G4143">
            <v>26831</v>
          </cell>
          <cell r="I4143">
            <v>77806</v>
          </cell>
          <cell r="K4143">
            <v>164959</v>
          </cell>
        </row>
        <row r="4144">
          <cell r="G4144">
            <v>24800</v>
          </cell>
          <cell r="I4144">
            <v>82770</v>
          </cell>
          <cell r="K4144">
            <v>170980</v>
          </cell>
        </row>
        <row r="4145">
          <cell r="G4145">
            <v>14522</v>
          </cell>
          <cell r="I4145">
            <v>41155</v>
          </cell>
          <cell r="K4145">
            <v>87779</v>
          </cell>
        </row>
        <row r="4146">
          <cell r="G4146">
            <v>26923</v>
          </cell>
          <cell r="I4146">
            <v>78410</v>
          </cell>
          <cell r="K4146">
            <v>159564</v>
          </cell>
        </row>
        <row r="4147">
          <cell r="G4147">
            <v>29358</v>
          </cell>
          <cell r="I4147">
            <v>84036</v>
          </cell>
          <cell r="K4147">
            <v>169092</v>
          </cell>
        </row>
        <row r="4148">
          <cell r="G4148">
            <v>20640</v>
          </cell>
          <cell r="I4148">
            <v>57200</v>
          </cell>
          <cell r="K4148">
            <v>123731</v>
          </cell>
        </row>
        <row r="4149">
          <cell r="G4149">
            <v>21097</v>
          </cell>
          <cell r="I4149">
            <v>54135</v>
          </cell>
          <cell r="K4149">
            <v>105028</v>
          </cell>
        </row>
        <row r="4150">
          <cell r="G4150">
            <v>27590</v>
          </cell>
          <cell r="I4150">
            <v>76185</v>
          </cell>
          <cell r="K4150">
            <v>154860</v>
          </cell>
        </row>
        <row r="4151">
          <cell r="G4151">
            <v>28431</v>
          </cell>
          <cell r="I4151">
            <v>81160</v>
          </cell>
          <cell r="K4151">
            <v>169420</v>
          </cell>
        </row>
        <row r="4152">
          <cell r="G4152">
            <v>28822</v>
          </cell>
          <cell r="I4152">
            <v>83759</v>
          </cell>
          <cell r="K4152">
            <v>172372</v>
          </cell>
        </row>
        <row r="4153">
          <cell r="G4153">
            <v>30475</v>
          </cell>
          <cell r="I4153">
            <v>86534</v>
          </cell>
          <cell r="K4153">
            <v>176492</v>
          </cell>
        </row>
        <row r="4154">
          <cell r="G4154">
            <v>33014</v>
          </cell>
          <cell r="I4154">
            <v>94547</v>
          </cell>
          <cell r="K4154">
            <v>184327</v>
          </cell>
        </row>
        <row r="4155">
          <cell r="G4155">
            <v>22696</v>
          </cell>
          <cell r="I4155">
            <v>63401</v>
          </cell>
          <cell r="K4155">
            <v>133070</v>
          </cell>
        </row>
        <row r="4156">
          <cell r="G4156">
            <v>21548</v>
          </cell>
          <cell r="I4156">
            <v>56009</v>
          </cell>
          <cell r="K4156">
            <v>105196</v>
          </cell>
        </row>
        <row r="4157">
          <cell r="G4157">
            <v>28683</v>
          </cell>
          <cell r="I4157">
            <v>78971</v>
          </cell>
          <cell r="K4157">
            <v>164635</v>
          </cell>
        </row>
        <row r="4158">
          <cell r="G4158">
            <v>28768</v>
          </cell>
          <cell r="I4158">
            <v>82433</v>
          </cell>
          <cell r="K4158">
            <v>170489</v>
          </cell>
        </row>
        <row r="4159">
          <cell r="G4159">
            <v>30086</v>
          </cell>
          <cell r="I4159">
            <v>84706</v>
          </cell>
          <cell r="K4159">
            <v>176614</v>
          </cell>
        </row>
        <row r="4160">
          <cell r="G4160">
            <v>31101</v>
          </cell>
          <cell r="I4160">
            <v>87293</v>
          </cell>
          <cell r="K4160">
            <v>177735</v>
          </cell>
        </row>
        <row r="4161">
          <cell r="G4161">
            <v>33220</v>
          </cell>
          <cell r="I4161">
            <v>94369</v>
          </cell>
          <cell r="K4161">
            <v>181946</v>
          </cell>
        </row>
        <row r="4162">
          <cell r="G4162">
            <v>22904</v>
          </cell>
          <cell r="I4162">
            <v>63323</v>
          </cell>
          <cell r="K4162">
            <v>132524</v>
          </cell>
        </row>
        <row r="4163">
          <cell r="G4163">
            <v>21716</v>
          </cell>
          <cell r="I4163">
            <v>56698</v>
          </cell>
          <cell r="K4163">
            <v>105148</v>
          </cell>
        </row>
        <row r="4164">
          <cell r="G4164">
            <v>28336</v>
          </cell>
          <cell r="I4164">
            <v>80374</v>
          </cell>
          <cell r="K4164">
            <v>163351</v>
          </cell>
        </row>
        <row r="4165">
          <cell r="G4165">
            <v>28562</v>
          </cell>
          <cell r="I4165">
            <v>81486</v>
          </cell>
          <cell r="K4165">
            <v>168691</v>
          </cell>
        </row>
        <row r="4166">
          <cell r="G4166">
            <v>29998</v>
          </cell>
          <cell r="I4166">
            <v>85091</v>
          </cell>
          <cell r="K4166">
            <v>173920</v>
          </cell>
        </row>
        <row r="4167">
          <cell r="G4167">
            <v>31874</v>
          </cell>
          <cell r="I4167">
            <v>88650</v>
          </cell>
          <cell r="K4167">
            <v>176601</v>
          </cell>
        </row>
        <row r="4168">
          <cell r="G4168">
            <v>34624</v>
          </cell>
          <cell r="I4168">
            <v>93117</v>
          </cell>
          <cell r="K4168">
            <v>180826</v>
          </cell>
        </row>
        <row r="4169">
          <cell r="G4169">
            <v>23130</v>
          </cell>
          <cell r="I4169">
            <v>62872</v>
          </cell>
          <cell r="K4169">
            <v>133188</v>
          </cell>
        </row>
        <row r="4170">
          <cell r="G4170">
            <v>22361</v>
          </cell>
          <cell r="I4170">
            <v>58446</v>
          </cell>
          <cell r="K4170">
            <v>106677</v>
          </cell>
        </row>
        <row r="4171">
          <cell r="G4171">
            <v>28950</v>
          </cell>
          <cell r="I4171">
            <v>81039</v>
          </cell>
          <cell r="K4171">
            <v>165567</v>
          </cell>
        </row>
        <row r="4172">
          <cell r="G4172">
            <v>29484</v>
          </cell>
          <cell r="I4172">
            <v>83137</v>
          </cell>
          <cell r="K4172">
            <v>166220</v>
          </cell>
        </row>
        <row r="4173">
          <cell r="G4173">
            <v>30843</v>
          </cell>
          <cell r="I4173">
            <v>86372</v>
          </cell>
          <cell r="K4173">
            <v>174054</v>
          </cell>
        </row>
        <row r="4174">
          <cell r="G4174">
            <v>31422</v>
          </cell>
          <cell r="I4174">
            <v>87751</v>
          </cell>
          <cell r="K4174">
            <v>177234</v>
          </cell>
        </row>
        <row r="4175">
          <cell r="G4175">
            <v>33977</v>
          </cell>
          <cell r="I4175">
            <v>93971</v>
          </cell>
          <cell r="K4175">
            <v>181902</v>
          </cell>
        </row>
        <row r="4176">
          <cell r="G4176">
            <v>23708</v>
          </cell>
          <cell r="I4176">
            <v>62092</v>
          </cell>
          <cell r="K4176">
            <v>132503</v>
          </cell>
        </row>
        <row r="4177">
          <cell r="G4177">
            <v>22187</v>
          </cell>
          <cell r="I4177">
            <v>56859</v>
          </cell>
          <cell r="K4177">
            <v>104878</v>
          </cell>
        </row>
        <row r="4178">
          <cell r="G4178">
            <v>27888</v>
          </cell>
          <cell r="I4178">
            <v>80339</v>
          </cell>
          <cell r="K4178">
            <v>164098</v>
          </cell>
        </row>
        <row r="4179">
          <cell r="G4179">
            <v>28769</v>
          </cell>
          <cell r="I4179">
            <v>82949</v>
          </cell>
          <cell r="K4179">
            <v>170654</v>
          </cell>
        </row>
        <row r="4180">
          <cell r="G4180">
            <v>29744</v>
          </cell>
          <cell r="I4180">
            <v>85812</v>
          </cell>
          <cell r="K4180">
            <v>174296</v>
          </cell>
        </row>
        <row r="4181">
          <cell r="G4181">
            <v>31814</v>
          </cell>
          <cell r="I4181">
            <v>87486</v>
          </cell>
          <cell r="K4181">
            <v>176751</v>
          </cell>
        </row>
        <row r="4182">
          <cell r="G4182">
            <v>34007</v>
          </cell>
          <cell r="I4182">
            <v>85851</v>
          </cell>
          <cell r="K4182">
            <v>184229</v>
          </cell>
        </row>
        <row r="4183">
          <cell r="G4183">
            <v>23140</v>
          </cell>
          <cell r="I4183">
            <v>60797</v>
          </cell>
          <cell r="K4183">
            <v>133844</v>
          </cell>
        </row>
        <row r="4184">
          <cell r="G4184">
            <v>21424</v>
          </cell>
          <cell r="I4184">
            <v>52563</v>
          </cell>
          <cell r="K4184">
            <v>103751</v>
          </cell>
        </row>
        <row r="4185">
          <cell r="G4185">
            <v>28217</v>
          </cell>
          <cell r="I4185">
            <v>73017</v>
          </cell>
          <cell r="K4185">
            <v>166520</v>
          </cell>
        </row>
        <row r="4186">
          <cell r="G4186">
            <v>28974</v>
          </cell>
          <cell r="I4186">
            <v>82383</v>
          </cell>
          <cell r="K4186">
            <v>174475</v>
          </cell>
        </row>
        <row r="4187">
          <cell r="G4187">
            <v>29982</v>
          </cell>
          <cell r="I4187">
            <v>85369</v>
          </cell>
          <cell r="K4187">
            <v>176238</v>
          </cell>
        </row>
        <row r="4188">
          <cell r="G4188">
            <v>30746</v>
          </cell>
          <cell r="I4188">
            <v>88031</v>
          </cell>
          <cell r="K4188">
            <v>178073</v>
          </cell>
        </row>
        <row r="4189">
          <cell r="G4189">
            <v>34355</v>
          </cell>
          <cell r="I4189">
            <v>95395</v>
          </cell>
          <cell r="K4189">
            <v>188057</v>
          </cell>
        </row>
        <row r="4190">
          <cell r="G4190">
            <v>24300</v>
          </cell>
          <cell r="I4190">
            <v>64043</v>
          </cell>
          <cell r="K4190">
            <v>135423</v>
          </cell>
        </row>
        <row r="4191">
          <cell r="G4191">
            <v>23367</v>
          </cell>
          <cell r="I4191">
            <v>57499</v>
          </cell>
          <cell r="K4191">
            <v>106158</v>
          </cell>
        </row>
        <row r="4192">
          <cell r="G4192">
            <v>29027</v>
          </cell>
          <cell r="I4192">
            <v>82074</v>
          </cell>
          <cell r="K4192">
            <v>162900</v>
          </cell>
        </row>
        <row r="4193">
          <cell r="G4193">
            <v>28647</v>
          </cell>
          <cell r="I4193">
            <v>84264</v>
          </cell>
          <cell r="K4193">
            <v>169203</v>
          </cell>
        </row>
        <row r="4194">
          <cell r="G4194">
            <v>29562</v>
          </cell>
          <cell r="I4194">
            <v>87379</v>
          </cell>
          <cell r="K4194">
            <v>172667</v>
          </cell>
        </row>
        <row r="4195">
          <cell r="G4195">
            <v>31674</v>
          </cell>
          <cell r="I4195">
            <v>88559</v>
          </cell>
          <cell r="K4195">
            <v>180231</v>
          </cell>
        </row>
        <row r="4196">
          <cell r="G4196">
            <v>34468</v>
          </cell>
          <cell r="I4196">
            <v>95896</v>
          </cell>
          <cell r="K4196">
            <v>188218</v>
          </cell>
        </row>
        <row r="4197">
          <cell r="G4197">
            <v>21432</v>
          </cell>
          <cell r="I4197">
            <v>69094</v>
          </cell>
          <cell r="K4197">
            <v>141235</v>
          </cell>
        </row>
        <row r="4198">
          <cell r="G4198">
            <v>21045</v>
          </cell>
          <cell r="I4198">
            <v>55746</v>
          </cell>
          <cell r="K4198">
            <v>101626</v>
          </cell>
        </row>
        <row r="4199">
          <cell r="G4199">
            <v>28011</v>
          </cell>
          <cell r="I4199">
            <v>80889</v>
          </cell>
          <cell r="K4199">
            <v>161553</v>
          </cell>
        </row>
        <row r="4200">
          <cell r="G4200">
            <v>28269</v>
          </cell>
          <cell r="I4200">
            <v>84375</v>
          </cell>
          <cell r="K4200">
            <v>168508</v>
          </cell>
        </row>
        <row r="4201">
          <cell r="G4201">
            <v>28371</v>
          </cell>
          <cell r="I4201">
            <v>85308</v>
          </cell>
          <cell r="K4201">
            <v>173381</v>
          </cell>
        </row>
        <row r="4202">
          <cell r="G4202">
            <v>31275</v>
          </cell>
          <cell r="I4202">
            <v>88432</v>
          </cell>
          <cell r="K4202">
            <v>177291</v>
          </cell>
        </row>
        <row r="4203">
          <cell r="G4203">
            <v>36856</v>
          </cell>
          <cell r="I4203">
            <v>104621</v>
          </cell>
          <cell r="K4203">
            <v>192906</v>
          </cell>
        </row>
        <row r="4204">
          <cell r="G4204">
            <v>23380</v>
          </cell>
          <cell r="I4204" t="e">
            <v>#REF!</v>
          </cell>
          <cell r="K4204">
            <v>133064</v>
          </cell>
        </row>
        <row r="4205">
          <cell r="G4205">
            <v>18895</v>
          </cell>
          <cell r="I4205" t="e">
            <v>#REF!</v>
          </cell>
          <cell r="K4205">
            <v>108575</v>
          </cell>
        </row>
        <row r="4206">
          <cell r="G4206">
            <v>21943</v>
          </cell>
          <cell r="I4206" t="e">
            <v>#REF!</v>
          </cell>
          <cell r="K4206">
            <v>98903</v>
          </cell>
        </row>
        <row r="4207">
          <cell r="G4207">
            <v>28373</v>
          </cell>
          <cell r="I4207" t="e">
            <v>#REF!</v>
          </cell>
          <cell r="K4207">
            <v>163019</v>
          </cell>
        </row>
        <row r="4208">
          <cell r="G4208">
            <v>27840</v>
          </cell>
          <cell r="I4208" t="e">
            <v>#REF!</v>
          </cell>
          <cell r="K4208">
            <v>169234</v>
          </cell>
        </row>
        <row r="4209">
          <cell r="G4209">
            <v>29411</v>
          </cell>
          <cell r="I4209">
            <v>86865</v>
          </cell>
          <cell r="K4209">
            <v>176074</v>
          </cell>
        </row>
        <row r="4210">
          <cell r="G4210">
            <v>32253</v>
          </cell>
          <cell r="I4210">
            <v>93947</v>
          </cell>
          <cell r="K4210">
            <v>182585</v>
          </cell>
        </row>
        <row r="4211">
          <cell r="G4211">
            <v>21037</v>
          </cell>
          <cell r="I4211">
            <v>61507</v>
          </cell>
          <cell r="K4211">
            <v>128425</v>
          </cell>
        </row>
        <row r="4212">
          <cell r="G4212">
            <v>15576</v>
          </cell>
          <cell r="I4212">
            <v>48005</v>
          </cell>
          <cell r="K4212">
            <v>90166</v>
          </cell>
        </row>
        <row r="4213">
          <cell r="G4213">
            <v>26721</v>
          </cell>
          <cell r="I4213">
            <v>79293</v>
          </cell>
          <cell r="K4213">
            <v>159398</v>
          </cell>
        </row>
        <row r="4214">
          <cell r="G4214">
            <v>27450</v>
          </cell>
          <cell r="I4214">
            <v>82675</v>
          </cell>
          <cell r="K4214">
            <v>165831</v>
          </cell>
        </row>
        <row r="4215">
          <cell r="G4215">
            <v>28591</v>
          </cell>
          <cell r="I4215">
            <v>83985</v>
          </cell>
          <cell r="K4215">
            <v>169080</v>
          </cell>
        </row>
        <row r="4216">
          <cell r="G4216">
            <v>29882</v>
          </cell>
          <cell r="I4216">
            <v>85779</v>
          </cell>
          <cell r="K4216">
            <v>174197</v>
          </cell>
        </row>
        <row r="4217">
          <cell r="G4217">
            <v>32759</v>
          </cell>
          <cell r="I4217">
            <v>94265</v>
          </cell>
          <cell r="K4217">
            <v>178551</v>
          </cell>
        </row>
        <row r="4218">
          <cell r="G4218">
            <v>20949</v>
          </cell>
          <cell r="I4218">
            <v>57435</v>
          </cell>
          <cell r="K4218">
            <v>126066</v>
          </cell>
        </row>
        <row r="4219">
          <cell r="G4219">
            <v>21549</v>
          </cell>
          <cell r="I4219">
            <v>55069</v>
          </cell>
          <cell r="K4219">
            <v>102877</v>
          </cell>
        </row>
        <row r="4220">
          <cell r="G4220">
            <v>28189</v>
          </cell>
          <cell r="I4220">
            <v>81308</v>
          </cell>
          <cell r="K4220">
            <v>163226</v>
          </cell>
        </row>
        <row r="4221">
          <cell r="G4221">
            <v>29206</v>
          </cell>
          <cell r="I4221">
            <v>84888</v>
          </cell>
          <cell r="K4221">
            <v>171443</v>
          </cell>
        </row>
        <row r="4222">
          <cell r="G4222">
            <v>29338</v>
          </cell>
          <cell r="I4222">
            <v>87177</v>
          </cell>
          <cell r="K4222">
            <v>173005</v>
          </cell>
        </row>
        <row r="4223">
          <cell r="G4223">
            <v>31537</v>
          </cell>
          <cell r="I4223">
            <v>88512</v>
          </cell>
          <cell r="K4223">
            <v>171964</v>
          </cell>
        </row>
        <row r="4224">
          <cell r="G4224">
            <v>34703</v>
          </cell>
          <cell r="I4224">
            <v>97279</v>
          </cell>
          <cell r="K4224">
            <v>186005</v>
          </cell>
        </row>
        <row r="4225">
          <cell r="G4225">
            <v>21763</v>
          </cell>
          <cell r="I4225">
            <v>60365</v>
          </cell>
          <cell r="K4225">
            <v>130548</v>
          </cell>
        </row>
        <row r="4226">
          <cell r="G4226">
            <v>22101</v>
          </cell>
          <cell r="I4226">
            <v>55738</v>
          </cell>
          <cell r="K4226">
            <v>107000</v>
          </cell>
        </row>
        <row r="4227">
          <cell r="G4227">
            <v>28170</v>
          </cell>
          <cell r="I4227">
            <v>80242</v>
          </cell>
          <cell r="K4227">
            <v>160343</v>
          </cell>
        </row>
        <row r="4228">
          <cell r="G4228">
            <v>28801</v>
          </cell>
          <cell r="I4228">
            <v>85116</v>
          </cell>
          <cell r="K4228">
            <v>170592</v>
          </cell>
        </row>
        <row r="4229">
          <cell r="G4229">
            <v>28932</v>
          </cell>
          <cell r="I4229">
            <v>85621</v>
          </cell>
          <cell r="K4229">
            <v>173311</v>
          </cell>
        </row>
        <row r="4230">
          <cell r="G4230">
            <v>31952</v>
          </cell>
          <cell r="I4230">
            <v>91213</v>
          </cell>
          <cell r="K4230">
            <v>177572</v>
          </cell>
        </row>
        <row r="4231">
          <cell r="G4231">
            <v>35743</v>
          </cell>
          <cell r="I4231">
            <v>100189</v>
          </cell>
          <cell r="K4231">
            <v>188424</v>
          </cell>
        </row>
        <row r="4232">
          <cell r="G4232">
            <v>23549</v>
          </cell>
          <cell r="I4232">
            <v>62572</v>
          </cell>
          <cell r="K4232">
            <v>137696</v>
          </cell>
        </row>
        <row r="4233">
          <cell r="G4233">
            <v>23517</v>
          </cell>
          <cell r="I4233">
            <v>55224</v>
          </cell>
          <cell r="K4233">
            <v>109784</v>
          </cell>
        </row>
        <row r="4234">
          <cell r="G4234">
            <v>28596</v>
          </cell>
          <cell r="I4234">
            <v>82817</v>
          </cell>
          <cell r="K4234">
            <v>164178</v>
          </cell>
        </row>
        <row r="4235">
          <cell r="G4235">
            <v>28785</v>
          </cell>
          <cell r="I4235">
            <v>84827</v>
          </cell>
          <cell r="K4235">
            <v>170408</v>
          </cell>
        </row>
        <row r="4236">
          <cell r="G4236">
            <v>29504</v>
          </cell>
          <cell r="I4236">
            <v>88288</v>
          </cell>
          <cell r="K4236">
            <v>175069</v>
          </cell>
        </row>
        <row r="4237">
          <cell r="G4237">
            <v>32335</v>
          </cell>
          <cell r="I4237">
            <v>91634</v>
          </cell>
          <cell r="K4237">
            <v>182991</v>
          </cell>
        </row>
        <row r="4238">
          <cell r="G4238">
            <v>36074</v>
          </cell>
          <cell r="I4238">
            <v>99493</v>
          </cell>
          <cell r="K4238">
            <v>190404</v>
          </cell>
        </row>
        <row r="4239">
          <cell r="G4239">
            <v>22189</v>
          </cell>
          <cell r="I4239">
            <v>63003</v>
          </cell>
          <cell r="K4239">
            <v>135512</v>
          </cell>
        </row>
        <row r="4240">
          <cell r="G4240">
            <v>21946</v>
          </cell>
          <cell r="I4240">
            <v>57234</v>
          </cell>
          <cell r="K4240">
            <v>104491</v>
          </cell>
        </row>
        <row r="4241">
          <cell r="G4241">
            <v>28860</v>
          </cell>
          <cell r="I4241">
            <v>79929</v>
          </cell>
          <cell r="K4241">
            <v>152803</v>
          </cell>
        </row>
        <row r="4242">
          <cell r="G4242">
            <v>27973</v>
          </cell>
          <cell r="I4242">
            <v>79150</v>
          </cell>
          <cell r="K4242">
            <v>159921</v>
          </cell>
        </row>
        <row r="4243">
          <cell r="G4243">
            <v>29585</v>
          </cell>
          <cell r="I4243">
            <v>84863</v>
          </cell>
          <cell r="K4243">
            <v>173215</v>
          </cell>
        </row>
        <row r="4244">
          <cell r="G4244">
            <v>31704</v>
          </cell>
          <cell r="I4244">
            <v>89761</v>
          </cell>
          <cell r="K4244">
            <v>180277</v>
          </cell>
        </row>
        <row r="4245">
          <cell r="G4245">
            <v>37417</v>
          </cell>
          <cell r="I4245">
            <v>104785</v>
          </cell>
          <cell r="K4245">
            <v>189885</v>
          </cell>
        </row>
        <row r="4246">
          <cell r="G4246">
            <v>24749</v>
          </cell>
          <cell r="I4246">
            <v>65879</v>
          </cell>
          <cell r="K4246">
            <v>136121</v>
          </cell>
        </row>
        <row r="4247">
          <cell r="G4247">
            <v>23791</v>
          </cell>
          <cell r="I4247">
            <v>56631</v>
          </cell>
          <cell r="K4247">
            <v>109780</v>
          </cell>
        </row>
        <row r="4248">
          <cell r="G4248">
            <v>27589</v>
          </cell>
          <cell r="I4248">
            <v>79336</v>
          </cell>
          <cell r="K4248">
            <v>148040</v>
          </cell>
        </row>
        <row r="4249">
          <cell r="G4249">
            <v>26555</v>
          </cell>
          <cell r="I4249">
            <v>80261</v>
          </cell>
          <cell r="K4249">
            <v>153542</v>
          </cell>
        </row>
        <row r="4250">
          <cell r="G4250">
            <v>29821</v>
          </cell>
          <cell r="I4250">
            <v>85410</v>
          </cell>
          <cell r="K4250">
            <v>166826</v>
          </cell>
        </row>
        <row r="4251">
          <cell r="G4251">
            <v>31700</v>
          </cell>
          <cell r="I4251">
            <v>88592</v>
          </cell>
          <cell r="K4251">
            <v>172154</v>
          </cell>
        </row>
        <row r="4252">
          <cell r="G4252">
            <v>35808</v>
          </cell>
          <cell r="I4252">
            <v>95323</v>
          </cell>
          <cell r="K4252">
            <v>177598</v>
          </cell>
        </row>
        <row r="4253">
          <cell r="G4253">
            <v>28685</v>
          </cell>
          <cell r="I4253">
            <v>64281</v>
          </cell>
          <cell r="K4253">
            <v>141442</v>
          </cell>
        </row>
        <row r="4254">
          <cell r="G4254">
            <v>30780</v>
          </cell>
          <cell r="I4254">
            <v>62973</v>
          </cell>
          <cell r="K4254">
            <v>115347</v>
          </cell>
        </row>
        <row r="4255">
          <cell r="G4255">
            <v>29584</v>
          </cell>
          <cell r="I4255">
            <v>85451</v>
          </cell>
          <cell r="K4255">
            <v>162267</v>
          </cell>
        </row>
        <row r="4256">
          <cell r="G4256">
            <v>28538</v>
          </cell>
          <cell r="I4256">
            <v>85262</v>
          </cell>
          <cell r="K4256">
            <v>172659</v>
          </cell>
        </row>
        <row r="4257">
          <cell r="G4257">
            <v>27755</v>
          </cell>
          <cell r="I4257">
            <v>82716</v>
          </cell>
          <cell r="K4257">
            <v>163807</v>
          </cell>
        </row>
        <row r="4258">
          <cell r="G4258">
            <v>31620</v>
          </cell>
          <cell r="I4258">
            <v>91821</v>
          </cell>
          <cell r="K4258">
            <v>181546</v>
          </cell>
        </row>
        <row r="4259">
          <cell r="G4259">
            <v>36312</v>
          </cell>
          <cell r="I4259">
            <v>103014</v>
          </cell>
          <cell r="K4259">
            <v>194266</v>
          </cell>
        </row>
        <row r="4260">
          <cell r="G4260">
            <v>24197</v>
          </cell>
          <cell r="I4260">
            <v>68775</v>
          </cell>
          <cell r="K4260">
            <v>152496</v>
          </cell>
        </row>
        <row r="4261">
          <cell r="G4261">
            <v>24049</v>
          </cell>
          <cell r="I4261">
            <v>63218</v>
          </cell>
          <cell r="K4261">
            <v>116292</v>
          </cell>
        </row>
        <row r="4262">
          <cell r="G4262">
            <v>29801</v>
          </cell>
          <cell r="I4262">
            <v>85826</v>
          </cell>
          <cell r="K4262">
            <v>168202</v>
          </cell>
        </row>
        <row r="4263">
          <cell r="G4263">
            <v>30962</v>
          </cell>
          <cell r="I4263">
            <v>89195</v>
          </cell>
          <cell r="K4263">
            <v>174863</v>
          </cell>
        </row>
        <row r="4264">
          <cell r="G4264">
            <v>28463</v>
          </cell>
          <cell r="I4264">
            <v>88265</v>
          </cell>
          <cell r="K4264">
            <v>170218</v>
          </cell>
        </row>
        <row r="4265">
          <cell r="G4265">
            <v>31986</v>
          </cell>
          <cell r="I4265">
            <v>90948</v>
          </cell>
          <cell r="K4265">
            <v>180263</v>
          </cell>
        </row>
        <row r="4266">
          <cell r="G4266">
            <v>37037</v>
          </cell>
          <cell r="I4266">
            <v>104035</v>
          </cell>
          <cell r="K4266">
            <v>197319</v>
          </cell>
        </row>
        <row r="4267">
          <cell r="G4267">
            <v>25281</v>
          </cell>
          <cell r="I4267">
            <v>72325</v>
          </cell>
          <cell r="K4267">
            <v>144915</v>
          </cell>
        </row>
        <row r="4268">
          <cell r="G4268">
            <v>24517</v>
          </cell>
          <cell r="I4268">
            <v>60904</v>
          </cell>
          <cell r="K4268">
            <v>115882</v>
          </cell>
        </row>
        <row r="4269">
          <cell r="G4269">
            <v>29934</v>
          </cell>
          <cell r="I4269">
            <v>84851</v>
          </cell>
          <cell r="K4269">
            <v>166216</v>
          </cell>
        </row>
        <row r="4270">
          <cell r="G4270">
            <v>29460</v>
          </cell>
          <cell r="I4270">
            <v>89064</v>
          </cell>
          <cell r="K4270">
            <v>172913</v>
          </cell>
        </row>
        <row r="4271">
          <cell r="G4271">
            <v>31024</v>
          </cell>
          <cell r="I4271">
            <v>91754</v>
          </cell>
          <cell r="K4271">
            <v>169679</v>
          </cell>
        </row>
        <row r="4272">
          <cell r="G4272">
            <v>32483</v>
          </cell>
          <cell r="I4272">
            <v>92717</v>
          </cell>
          <cell r="K4272">
            <v>177776</v>
          </cell>
        </row>
        <row r="4273">
          <cell r="G4273">
            <v>34947</v>
          </cell>
          <cell r="I4273">
            <v>99061</v>
          </cell>
          <cell r="K4273">
            <v>189883</v>
          </cell>
        </row>
        <row r="4274">
          <cell r="G4274">
            <v>22623</v>
          </cell>
          <cell r="I4274">
            <v>63678</v>
          </cell>
          <cell r="K4274">
            <v>142741</v>
          </cell>
        </row>
        <row r="4275">
          <cell r="G4275">
            <v>20882</v>
          </cell>
          <cell r="I4275">
            <v>55158</v>
          </cell>
          <cell r="K4275">
            <v>105872</v>
          </cell>
        </row>
        <row r="4276">
          <cell r="G4276">
            <v>25564</v>
          </cell>
          <cell r="I4276">
            <v>76759</v>
          </cell>
          <cell r="K4276">
            <v>153670</v>
          </cell>
        </row>
        <row r="4277">
          <cell r="G4277">
            <v>27225</v>
          </cell>
          <cell r="I4277">
            <v>84628</v>
          </cell>
          <cell r="K4277">
            <v>168548</v>
          </cell>
        </row>
        <row r="4278">
          <cell r="G4278">
            <v>28960</v>
          </cell>
          <cell r="I4278">
            <v>88958</v>
          </cell>
          <cell r="K4278">
            <v>176539</v>
          </cell>
        </row>
        <row r="4279">
          <cell r="G4279">
            <v>31505</v>
          </cell>
          <cell r="I4279">
            <v>92661</v>
          </cell>
          <cell r="K4279">
            <v>181631</v>
          </cell>
        </row>
        <row r="4280">
          <cell r="G4280">
            <v>27287</v>
          </cell>
          <cell r="I4280">
            <v>104974</v>
          </cell>
          <cell r="K4280">
            <v>198472</v>
          </cell>
        </row>
        <row r="4281">
          <cell r="G4281">
            <v>25197</v>
          </cell>
          <cell r="I4281">
            <v>70858</v>
          </cell>
          <cell r="K4281">
            <v>147538</v>
          </cell>
        </row>
        <row r="4282">
          <cell r="G4282">
            <v>21321</v>
          </cell>
          <cell r="I4282">
            <v>55853</v>
          </cell>
          <cell r="K4282">
            <v>109945</v>
          </cell>
        </row>
        <row r="4283">
          <cell r="G4283">
            <v>28764</v>
          </cell>
          <cell r="I4283">
            <v>82888</v>
          </cell>
          <cell r="K4283">
            <v>169882</v>
          </cell>
        </row>
        <row r="4284">
          <cell r="G4284">
            <v>32975</v>
          </cell>
          <cell r="I4284">
            <v>92078</v>
          </cell>
          <cell r="K4284">
            <v>183316</v>
          </cell>
        </row>
        <row r="4285">
          <cell r="G4285">
            <v>33715</v>
          </cell>
          <cell r="I4285">
            <v>91866</v>
          </cell>
          <cell r="K4285">
            <v>175436</v>
          </cell>
        </row>
        <row r="4286">
          <cell r="G4286">
            <v>20321</v>
          </cell>
          <cell r="I4286">
            <v>49652</v>
          </cell>
          <cell r="K4286">
            <v>96923</v>
          </cell>
        </row>
        <row r="4287">
          <cell r="G4287">
            <v>22903</v>
          </cell>
          <cell r="I4287">
            <v>64817</v>
          </cell>
          <cell r="K4287">
            <v>124548</v>
          </cell>
        </row>
        <row r="4288">
          <cell r="G4288">
            <v>24346</v>
          </cell>
          <cell r="I4288">
            <v>63157</v>
          </cell>
          <cell r="K4288">
            <v>124318</v>
          </cell>
        </row>
        <row r="4289">
          <cell r="G4289">
            <v>25284</v>
          </cell>
          <cell r="I4289">
            <v>62189</v>
          </cell>
          <cell r="K4289">
            <v>106080</v>
          </cell>
        </row>
        <row r="4290">
          <cell r="G4290">
            <v>29362</v>
          </cell>
          <cell r="I4290">
            <v>82334</v>
          </cell>
          <cell r="K4290">
            <v>165707</v>
          </cell>
        </row>
        <row r="4291">
          <cell r="G4291">
            <v>30027</v>
          </cell>
          <cell r="I4291">
            <v>86122</v>
          </cell>
          <cell r="K4291">
            <v>171561</v>
          </cell>
        </row>
        <row r="4292">
          <cell r="G4292">
            <v>29210</v>
          </cell>
          <cell r="I4292">
            <v>86035</v>
          </cell>
          <cell r="K4292">
            <v>175015</v>
          </cell>
        </row>
        <row r="4293">
          <cell r="G4293">
            <v>30681</v>
          </cell>
          <cell r="I4293">
            <v>90025</v>
          </cell>
          <cell r="K4293">
            <v>181952</v>
          </cell>
        </row>
        <row r="4294">
          <cell r="G4294">
            <v>33262</v>
          </cell>
          <cell r="I4294">
            <v>102055</v>
          </cell>
          <cell r="K4294">
            <v>197953</v>
          </cell>
        </row>
        <row r="4295">
          <cell r="G4295">
            <v>21246</v>
          </cell>
          <cell r="I4295">
            <v>65320</v>
          </cell>
          <cell r="K4295">
            <v>145163</v>
          </cell>
        </row>
        <row r="4296">
          <cell r="G4296">
            <v>20245</v>
          </cell>
          <cell r="I4296">
            <v>57255</v>
          </cell>
          <cell r="K4296">
            <v>112700</v>
          </cell>
        </row>
        <row r="4297">
          <cell r="G4297">
            <v>28881</v>
          </cell>
          <cell r="I4297">
            <v>85484</v>
          </cell>
          <cell r="K4297">
            <v>170600</v>
          </cell>
        </row>
        <row r="4298">
          <cell r="G4298">
            <v>28591</v>
          </cell>
          <cell r="I4298">
            <v>86813</v>
          </cell>
          <cell r="K4298">
            <v>177147</v>
          </cell>
        </row>
        <row r="4299">
          <cell r="G4299">
            <v>28665</v>
          </cell>
          <cell r="I4299">
            <v>85544</v>
          </cell>
          <cell r="K4299">
            <v>178754</v>
          </cell>
        </row>
        <row r="4300">
          <cell r="G4300">
            <v>31035</v>
          </cell>
          <cell r="I4300">
            <v>89664</v>
          </cell>
          <cell r="K4300">
            <v>179770</v>
          </cell>
        </row>
        <row r="4301">
          <cell r="G4301">
            <v>28918</v>
          </cell>
          <cell r="I4301">
            <v>85290</v>
          </cell>
          <cell r="K4301">
            <v>170371</v>
          </cell>
        </row>
        <row r="4302">
          <cell r="G4302">
            <v>20351</v>
          </cell>
          <cell r="I4302">
            <v>57773</v>
          </cell>
          <cell r="K4302">
            <v>142369</v>
          </cell>
        </row>
        <row r="4303">
          <cell r="G4303">
            <v>19398</v>
          </cell>
          <cell r="I4303">
            <v>52383</v>
          </cell>
          <cell r="K4303">
            <v>112827</v>
          </cell>
        </row>
        <row r="4304">
          <cell r="G4304">
            <v>29085</v>
          </cell>
          <cell r="I4304">
            <v>85906</v>
          </cell>
          <cell r="K4304">
            <v>167406</v>
          </cell>
        </row>
        <row r="4305">
          <cell r="G4305">
            <v>27473</v>
          </cell>
          <cell r="I4305">
            <v>90837</v>
          </cell>
          <cell r="K4305">
            <v>179049</v>
          </cell>
        </row>
        <row r="4306">
          <cell r="G4306">
            <v>30240</v>
          </cell>
          <cell r="I4306">
            <v>89855</v>
          </cell>
          <cell r="K4306">
            <v>185028</v>
          </cell>
        </row>
        <row r="4307">
          <cell r="G4307">
            <v>32354</v>
          </cell>
          <cell r="I4307">
            <v>92881</v>
          </cell>
          <cell r="K4307">
            <v>187415</v>
          </cell>
        </row>
        <row r="4308">
          <cell r="G4308">
            <v>34448</v>
          </cell>
          <cell r="I4308">
            <v>96037</v>
          </cell>
          <cell r="K4308">
            <v>194440</v>
          </cell>
        </row>
        <row r="4309">
          <cell r="G4309">
            <v>25024</v>
          </cell>
          <cell r="I4309">
            <v>66511</v>
          </cell>
          <cell r="K4309">
            <v>160349</v>
          </cell>
        </row>
        <row r="4310">
          <cell r="G4310">
            <v>21760</v>
          </cell>
          <cell r="I4310">
            <v>54111</v>
          </cell>
          <cell r="K4310">
            <v>124054</v>
          </cell>
        </row>
        <row r="4311">
          <cell r="G4311">
            <v>30364</v>
          </cell>
          <cell r="I4311">
            <v>87016</v>
          </cell>
          <cell r="K4311">
            <v>177112</v>
          </cell>
        </row>
        <row r="4312">
          <cell r="G4312">
            <v>30357</v>
          </cell>
          <cell r="I4312">
            <v>89670</v>
          </cell>
          <cell r="K4312">
            <v>184155</v>
          </cell>
        </row>
        <row r="4313">
          <cell r="G4313">
            <v>31622</v>
          </cell>
          <cell r="I4313">
            <v>90743</v>
          </cell>
          <cell r="K4313">
            <v>187774</v>
          </cell>
        </row>
        <row r="4314">
          <cell r="G4314">
            <v>32114</v>
          </cell>
          <cell r="I4314">
            <v>94341</v>
          </cell>
          <cell r="K4314">
            <v>197337</v>
          </cell>
        </row>
        <row r="4315">
          <cell r="G4315">
            <v>34290</v>
          </cell>
          <cell r="I4315">
            <v>95432</v>
          </cell>
          <cell r="K4315">
            <v>201273</v>
          </cell>
        </row>
        <row r="4316">
          <cell r="G4316">
            <v>25596</v>
          </cell>
          <cell r="I4316">
            <v>64857</v>
          </cell>
          <cell r="K4316">
            <v>147028</v>
          </cell>
        </row>
        <row r="4317">
          <cell r="G4317">
            <v>21663</v>
          </cell>
          <cell r="I4317">
            <v>53862</v>
          </cell>
          <cell r="K4317">
            <v>113863</v>
          </cell>
        </row>
        <row r="4318">
          <cell r="G4318">
            <v>18990</v>
          </cell>
          <cell r="I4318">
            <v>53647</v>
          </cell>
          <cell r="K4318">
            <v>117173</v>
          </cell>
        </row>
        <row r="4319">
          <cell r="G4319">
            <v>16328</v>
          </cell>
          <cell r="I4319">
            <v>39439</v>
          </cell>
          <cell r="K4319">
            <v>79608</v>
          </cell>
        </row>
        <row r="4320">
          <cell r="G4320">
            <v>25004</v>
          </cell>
          <cell r="I4320">
            <v>63899</v>
          </cell>
          <cell r="K4320">
            <v>129274</v>
          </cell>
        </row>
        <row r="4321">
          <cell r="G4321">
            <v>26992</v>
          </cell>
          <cell r="I4321">
            <v>72374</v>
          </cell>
          <cell r="K4321">
            <v>159806</v>
          </cell>
        </row>
        <row r="4322">
          <cell r="G4322">
            <v>28729</v>
          </cell>
          <cell r="I4322">
            <v>77482</v>
          </cell>
          <cell r="K4322">
            <v>164115</v>
          </cell>
        </row>
        <row r="4323">
          <cell r="G4323">
            <v>21171</v>
          </cell>
          <cell r="I4323">
            <v>54420</v>
          </cell>
          <cell r="K4323">
            <v>121428</v>
          </cell>
        </row>
        <row r="4324">
          <cell r="G4324">
            <v>18131</v>
          </cell>
          <cell r="I4324">
            <v>43966</v>
          </cell>
          <cell r="K4324">
            <v>92179</v>
          </cell>
        </row>
        <row r="4325">
          <cell r="G4325">
            <v>20993</v>
          </cell>
          <cell r="I4325">
            <v>59788</v>
          </cell>
          <cell r="K4325">
            <v>132355</v>
          </cell>
        </row>
        <row r="4326">
          <cell r="G4326">
            <v>15549</v>
          </cell>
          <cell r="I4326">
            <v>38406</v>
          </cell>
          <cell r="K4326">
            <v>80272</v>
          </cell>
        </row>
        <row r="4327">
          <cell r="G4327">
            <v>22687</v>
          </cell>
          <cell r="I4327">
            <v>64618</v>
          </cell>
          <cell r="K4327">
            <v>132385</v>
          </cell>
        </row>
        <row r="4328">
          <cell r="G4328">
            <v>24523</v>
          </cell>
          <cell r="I4328">
            <v>72390</v>
          </cell>
          <cell r="K4328">
            <v>159297</v>
          </cell>
        </row>
        <row r="4329">
          <cell r="G4329">
            <v>28509</v>
          </cell>
          <cell r="I4329">
            <v>82710</v>
          </cell>
          <cell r="K4329">
            <v>178285</v>
          </cell>
        </row>
        <row r="4330">
          <cell r="G4330">
            <v>20035</v>
          </cell>
          <cell r="I4330">
            <v>55787</v>
          </cell>
          <cell r="K4330">
            <v>134062</v>
          </cell>
        </row>
        <row r="4331">
          <cell r="G4331">
            <v>18070</v>
          </cell>
          <cell r="I4331">
            <v>46499</v>
          </cell>
          <cell r="K4331">
            <v>98712</v>
          </cell>
        </row>
        <row r="4332">
          <cell r="G4332">
            <v>27284</v>
          </cell>
          <cell r="I4332">
            <v>78748</v>
          </cell>
          <cell r="K4332">
            <v>162391</v>
          </cell>
        </row>
        <row r="4333">
          <cell r="G4333">
            <v>27489</v>
          </cell>
          <cell r="I4333">
            <v>85596</v>
          </cell>
          <cell r="K4333">
            <v>171510</v>
          </cell>
        </row>
        <row r="4334">
          <cell r="G4334">
            <v>27823</v>
          </cell>
          <cell r="I4334">
            <v>86914</v>
          </cell>
          <cell r="K4334">
            <v>175913</v>
          </cell>
        </row>
        <row r="4335">
          <cell r="G4335">
            <v>29436</v>
          </cell>
          <cell r="I4335">
            <v>87150</v>
          </cell>
          <cell r="K4335">
            <v>177724</v>
          </cell>
        </row>
        <row r="4336">
          <cell r="G4336">
            <v>30646</v>
          </cell>
          <cell r="I4336">
            <v>91201</v>
          </cell>
          <cell r="K4336">
            <v>182185</v>
          </cell>
        </row>
        <row r="4337">
          <cell r="G4337">
            <v>19531</v>
          </cell>
          <cell r="I4337">
            <v>60083</v>
          </cell>
          <cell r="K4337">
            <v>140366</v>
          </cell>
        </row>
        <row r="4338">
          <cell r="G4338">
            <v>17766</v>
          </cell>
          <cell r="I4338">
            <v>47711</v>
          </cell>
          <cell r="K4338">
            <v>99675</v>
          </cell>
        </row>
        <row r="4339">
          <cell r="G4339">
            <v>26573</v>
          </cell>
          <cell r="I4339">
            <v>80336</v>
          </cell>
          <cell r="K4339">
            <v>164431</v>
          </cell>
        </row>
        <row r="4340">
          <cell r="G4340">
            <v>27317</v>
          </cell>
          <cell r="I4340">
            <v>86135</v>
          </cell>
          <cell r="K4340">
            <v>172237</v>
          </cell>
        </row>
        <row r="4341">
          <cell r="G4341">
            <v>27662</v>
          </cell>
          <cell r="I4341">
            <v>86840</v>
          </cell>
          <cell r="K4341">
            <v>171319</v>
          </cell>
        </row>
        <row r="4342">
          <cell r="G4342">
            <v>30194</v>
          </cell>
          <cell r="I4342">
            <v>90318</v>
          </cell>
          <cell r="K4342">
            <v>176911</v>
          </cell>
        </row>
        <row r="4343">
          <cell r="G4343">
            <v>33654</v>
          </cell>
          <cell r="I4343">
            <v>95752</v>
          </cell>
          <cell r="K4343">
            <v>185657</v>
          </cell>
        </row>
        <row r="4344">
          <cell r="G4344">
            <v>20378</v>
          </cell>
          <cell r="I4344">
            <v>59094</v>
          </cell>
          <cell r="K4344">
            <v>136493</v>
          </cell>
        </row>
        <row r="4345">
          <cell r="G4345">
            <v>19398</v>
          </cell>
          <cell r="I4345">
            <v>50194</v>
          </cell>
          <cell r="K4345">
            <v>104558</v>
          </cell>
        </row>
        <row r="4346">
          <cell r="G4346">
            <v>25464</v>
          </cell>
          <cell r="I4346">
            <v>70579</v>
          </cell>
          <cell r="K4346">
            <v>152816</v>
          </cell>
        </row>
        <row r="4347">
          <cell r="G4347">
            <v>27783</v>
          </cell>
          <cell r="I4347">
            <v>85100</v>
          </cell>
          <cell r="K4347">
            <v>169808</v>
          </cell>
        </row>
        <row r="4348">
          <cell r="G4348">
            <v>27285</v>
          </cell>
          <cell r="I4348">
            <v>85723</v>
          </cell>
          <cell r="K4348">
            <v>171070</v>
          </cell>
        </row>
        <row r="4349">
          <cell r="G4349">
            <v>28909</v>
          </cell>
          <cell r="I4349">
            <v>89293</v>
          </cell>
          <cell r="K4349">
            <v>177066</v>
          </cell>
        </row>
        <row r="4350">
          <cell r="G4350">
            <v>32686</v>
          </cell>
          <cell r="I4350">
            <v>97151</v>
          </cell>
          <cell r="K4350">
            <v>187971</v>
          </cell>
        </row>
        <row r="4351">
          <cell r="G4351">
            <v>20433</v>
          </cell>
          <cell r="I4351">
            <v>60324</v>
          </cell>
          <cell r="K4351">
            <v>136713</v>
          </cell>
        </row>
        <row r="4352">
          <cell r="G4352">
            <v>19459</v>
          </cell>
          <cell r="I4352">
            <v>52608</v>
          </cell>
          <cell r="K4352">
            <v>105242</v>
          </cell>
        </row>
        <row r="4353">
          <cell r="G4353">
            <v>27229</v>
          </cell>
          <cell r="I4353">
            <v>84849</v>
          </cell>
          <cell r="K4353">
            <v>165358</v>
          </cell>
        </row>
        <row r="4354">
          <cell r="G4354">
            <v>27294</v>
          </cell>
          <cell r="I4354">
            <v>86591</v>
          </cell>
          <cell r="K4354">
            <v>168688</v>
          </cell>
        </row>
        <row r="4355">
          <cell r="G4355">
            <v>27450</v>
          </cell>
          <cell r="I4355">
            <v>87580</v>
          </cell>
          <cell r="K4355">
            <v>172398</v>
          </cell>
        </row>
        <row r="4356">
          <cell r="G4356">
            <v>29286</v>
          </cell>
          <cell r="I4356">
            <v>89960</v>
          </cell>
          <cell r="K4356">
            <v>178267</v>
          </cell>
        </row>
        <row r="4357">
          <cell r="G4357">
            <v>32835</v>
          </cell>
          <cell r="I4357">
            <v>98220</v>
          </cell>
          <cell r="K4357">
            <v>186646</v>
          </cell>
        </row>
        <row r="4358">
          <cell r="G4358">
            <v>20373</v>
          </cell>
          <cell r="I4358">
            <v>59663</v>
          </cell>
          <cell r="K4358">
            <v>143712</v>
          </cell>
        </row>
        <row r="4359">
          <cell r="G4359">
            <v>17539</v>
          </cell>
          <cell r="I4359">
            <v>49406</v>
          </cell>
          <cell r="K4359">
            <v>99739</v>
          </cell>
        </row>
        <row r="4360">
          <cell r="G4360">
            <v>27509</v>
          </cell>
          <cell r="I4360">
            <v>83331</v>
          </cell>
          <cell r="K4360">
            <v>165139</v>
          </cell>
        </row>
        <row r="4361">
          <cell r="G4361">
            <v>27813</v>
          </cell>
          <cell r="I4361">
            <v>86606</v>
          </cell>
          <cell r="K4361">
            <v>171945</v>
          </cell>
        </row>
        <row r="4362">
          <cell r="G4362">
            <v>28205</v>
          </cell>
          <cell r="I4362">
            <v>88508</v>
          </cell>
          <cell r="K4362">
            <v>171957</v>
          </cell>
        </row>
        <row r="4363">
          <cell r="G4363">
            <v>29965</v>
          </cell>
          <cell r="I4363">
            <v>89072</v>
          </cell>
          <cell r="K4363">
            <v>176610</v>
          </cell>
        </row>
        <row r="4364">
          <cell r="G4364">
            <v>31881</v>
          </cell>
          <cell r="I4364">
            <v>92037</v>
          </cell>
          <cell r="K4364">
            <v>175900</v>
          </cell>
        </row>
        <row r="4365">
          <cell r="G4365">
            <v>18432</v>
          </cell>
          <cell r="I4365">
            <v>57845</v>
          </cell>
          <cell r="K4365">
            <v>105549</v>
          </cell>
        </row>
        <row r="4366">
          <cell r="G4366">
            <v>18875</v>
          </cell>
          <cell r="I4366">
            <v>47787</v>
          </cell>
          <cell r="K4366">
            <v>100680</v>
          </cell>
        </row>
        <row r="4367">
          <cell r="G4367">
            <v>28052</v>
          </cell>
          <cell r="I4367">
            <v>82591</v>
          </cell>
          <cell r="K4367">
            <v>163266</v>
          </cell>
        </row>
        <row r="4368">
          <cell r="G4368">
            <v>28451</v>
          </cell>
          <cell r="I4368">
            <v>86958</v>
          </cell>
          <cell r="K4368">
            <v>172689</v>
          </cell>
        </row>
        <row r="4369">
          <cell r="G4369">
            <v>30112</v>
          </cell>
          <cell r="I4369">
            <v>90334</v>
          </cell>
          <cell r="K4369">
            <v>178667</v>
          </cell>
        </row>
        <row r="4370">
          <cell r="G4370">
            <v>31027</v>
          </cell>
          <cell r="I4370">
            <v>90187</v>
          </cell>
          <cell r="K4370">
            <v>184774</v>
          </cell>
        </row>
        <row r="4371">
          <cell r="G4371">
            <v>35427</v>
          </cell>
          <cell r="I4371">
            <v>98007</v>
          </cell>
          <cell r="K4371">
            <v>195891</v>
          </cell>
        </row>
        <row r="4372">
          <cell r="G4372">
            <v>23257</v>
          </cell>
          <cell r="I4372">
            <v>64064</v>
          </cell>
          <cell r="K4372">
            <v>147529</v>
          </cell>
        </row>
        <row r="4373">
          <cell r="G4373">
            <v>21978</v>
          </cell>
          <cell r="I4373">
            <v>55577</v>
          </cell>
          <cell r="K4373">
            <v>112022</v>
          </cell>
        </row>
        <row r="4374">
          <cell r="G4374">
            <v>27134</v>
          </cell>
          <cell r="I4374">
            <v>70680</v>
          </cell>
          <cell r="K4374">
            <v>163190</v>
          </cell>
        </row>
        <row r="4375">
          <cell r="G4375">
            <v>28761</v>
          </cell>
          <cell r="I4375">
            <v>84600</v>
          </cell>
          <cell r="K4375">
            <v>164450</v>
          </cell>
        </row>
        <row r="4376">
          <cell r="G4376">
            <v>30384</v>
          </cell>
          <cell r="I4376">
            <v>86430</v>
          </cell>
          <cell r="K4376">
            <v>177892</v>
          </cell>
        </row>
        <row r="4377">
          <cell r="G4377">
            <v>30790</v>
          </cell>
          <cell r="I4377">
            <v>88311</v>
          </cell>
          <cell r="K4377">
            <v>182254</v>
          </cell>
        </row>
        <row r="4378">
          <cell r="G4378">
            <v>34326</v>
          </cell>
          <cell r="I4378">
            <v>96164</v>
          </cell>
          <cell r="K4378">
            <v>189221</v>
          </cell>
        </row>
        <row r="4379">
          <cell r="G4379">
            <v>22947</v>
          </cell>
          <cell r="I4379">
            <v>65381</v>
          </cell>
          <cell r="K4379">
            <v>154572</v>
          </cell>
        </row>
        <row r="4380">
          <cell r="G4380">
            <v>21460</v>
          </cell>
          <cell r="I4380">
            <v>55896</v>
          </cell>
          <cell r="K4380">
            <v>115291</v>
          </cell>
        </row>
        <row r="4381">
          <cell r="G4381">
            <v>29279</v>
          </cell>
          <cell r="I4381">
            <v>72945</v>
          </cell>
          <cell r="K4381">
            <v>168203</v>
          </cell>
        </row>
        <row r="4382">
          <cell r="G4382">
            <v>28472</v>
          </cell>
          <cell r="I4382">
            <v>89754</v>
          </cell>
          <cell r="K4382">
            <v>173512</v>
          </cell>
        </row>
        <row r="4383">
          <cell r="G4383">
            <v>30185</v>
          </cell>
          <cell r="I4383">
            <v>91129</v>
          </cell>
          <cell r="K4383">
            <v>181120</v>
          </cell>
        </row>
        <row r="4384">
          <cell r="G4384">
            <v>31490</v>
          </cell>
          <cell r="I4384">
            <v>92893</v>
          </cell>
          <cell r="K4384">
            <v>180772</v>
          </cell>
        </row>
        <row r="4385">
          <cell r="G4385">
            <v>34821</v>
          </cell>
          <cell r="I4385">
            <v>100350</v>
          </cell>
          <cell r="K4385">
            <v>192988</v>
          </cell>
        </row>
        <row r="4386">
          <cell r="G4386">
            <v>23009</v>
          </cell>
          <cell r="I4386">
            <v>66613</v>
          </cell>
          <cell r="K4386">
            <v>149784</v>
          </cell>
        </row>
        <row r="4387">
          <cell r="G4387">
            <v>21015</v>
          </cell>
          <cell r="I4387">
            <v>53843</v>
          </cell>
          <cell r="K4387">
            <v>106727</v>
          </cell>
        </row>
        <row r="4388">
          <cell r="G4388">
            <v>27430</v>
          </cell>
          <cell r="I4388">
            <v>82830</v>
          </cell>
          <cell r="K4388">
            <v>157910</v>
          </cell>
        </row>
        <row r="4389">
          <cell r="G4389">
            <v>28333</v>
          </cell>
          <cell r="I4389">
            <v>86924</v>
          </cell>
          <cell r="K4389">
            <v>169402</v>
          </cell>
        </row>
        <row r="4390">
          <cell r="G4390">
            <v>30429</v>
          </cell>
          <cell r="I4390">
            <v>90741</v>
          </cell>
          <cell r="K4390">
            <v>177340</v>
          </cell>
        </row>
        <row r="4391">
          <cell r="G4391">
            <v>31913</v>
          </cell>
          <cell r="I4391">
            <v>93392</v>
          </cell>
          <cell r="K4391">
            <v>184963</v>
          </cell>
        </row>
        <row r="4392">
          <cell r="G4392">
            <v>35905</v>
          </cell>
          <cell r="I4392">
            <v>102430</v>
          </cell>
          <cell r="K4392">
            <v>199952</v>
          </cell>
        </row>
        <row r="4393">
          <cell r="G4393">
            <v>25288</v>
          </cell>
          <cell r="I4393">
            <v>71646</v>
          </cell>
          <cell r="K4393">
            <v>155953</v>
          </cell>
        </row>
        <row r="4394">
          <cell r="G4394">
            <v>23209</v>
          </cell>
          <cell r="I4394">
            <v>58774</v>
          </cell>
          <cell r="K4394">
            <v>116582</v>
          </cell>
        </row>
        <row r="4395">
          <cell r="G4395">
            <v>30166</v>
          </cell>
          <cell r="I4395">
            <v>87529</v>
          </cell>
          <cell r="K4395">
            <v>173818</v>
          </cell>
        </row>
        <row r="4396">
          <cell r="G4396">
            <v>30885</v>
          </cell>
          <cell r="I4396">
            <v>91414</v>
          </cell>
          <cell r="K4396">
            <v>177193</v>
          </cell>
        </row>
        <row r="4397">
          <cell r="G4397">
            <v>31040</v>
          </cell>
          <cell r="I4397">
            <v>89230</v>
          </cell>
          <cell r="K4397">
            <v>179241</v>
          </cell>
        </row>
        <row r="4398">
          <cell r="G4398">
            <v>34831</v>
          </cell>
          <cell r="I4398">
            <v>98450</v>
          </cell>
          <cell r="K4398">
            <v>193226</v>
          </cell>
        </row>
        <row r="4399">
          <cell r="G4399">
            <v>36842</v>
          </cell>
          <cell r="I4399">
            <v>105878</v>
          </cell>
          <cell r="K4399">
            <v>196951</v>
          </cell>
        </row>
        <row r="4400">
          <cell r="G4400">
            <v>26166</v>
          </cell>
          <cell r="I4400">
            <v>73423</v>
          </cell>
          <cell r="K4400">
            <v>141535</v>
          </cell>
        </row>
        <row r="4401">
          <cell r="G4401">
            <v>24403</v>
          </cell>
          <cell r="I4401">
            <v>65458</v>
          </cell>
          <cell r="K4401">
            <v>112138</v>
          </cell>
        </row>
        <row r="4402">
          <cell r="G4402">
            <v>28327</v>
          </cell>
          <cell r="I4402">
            <v>82399</v>
          </cell>
          <cell r="K4402">
            <v>160344</v>
          </cell>
        </row>
        <row r="4403">
          <cell r="G4403">
            <v>28155</v>
          </cell>
          <cell r="I4403">
            <v>84987</v>
          </cell>
          <cell r="K4403">
            <v>166572</v>
          </cell>
        </row>
        <row r="4404">
          <cell r="G4404">
            <v>28912</v>
          </cell>
          <cell r="I4404">
            <v>85272</v>
          </cell>
          <cell r="K4404">
            <v>169637</v>
          </cell>
        </row>
        <row r="4405">
          <cell r="G4405">
            <v>30295</v>
          </cell>
          <cell r="I4405">
            <v>87570</v>
          </cell>
          <cell r="K4405">
            <v>174523</v>
          </cell>
        </row>
        <row r="4406">
          <cell r="G4406">
            <v>33207</v>
          </cell>
          <cell r="I4406">
            <v>94650</v>
          </cell>
          <cell r="K4406">
            <v>183113</v>
          </cell>
        </row>
        <row r="4407">
          <cell r="G4407">
            <v>23799</v>
          </cell>
          <cell r="I4407">
            <v>68360</v>
          </cell>
          <cell r="K4407">
            <v>138804</v>
          </cell>
        </row>
        <row r="4408">
          <cell r="G4408">
            <v>26030</v>
          </cell>
          <cell r="I4408">
            <v>66931</v>
          </cell>
          <cell r="K4408">
            <v>113747</v>
          </cell>
        </row>
        <row r="4409">
          <cell r="G4409">
            <v>29907</v>
          </cell>
          <cell r="I4409">
            <v>90208</v>
          </cell>
          <cell r="K4409">
            <v>172598</v>
          </cell>
        </row>
        <row r="4410">
          <cell r="G4410">
            <v>30892</v>
          </cell>
          <cell r="I4410">
            <v>94469</v>
          </cell>
          <cell r="K4410">
            <v>182748</v>
          </cell>
        </row>
        <row r="4411">
          <cell r="G4411">
            <v>31239</v>
          </cell>
          <cell r="I4411">
            <v>93943</v>
          </cell>
          <cell r="K4411">
            <v>188186</v>
          </cell>
        </row>
        <row r="4412">
          <cell r="G4412">
            <v>32334</v>
          </cell>
          <cell r="I4412">
            <v>98796</v>
          </cell>
          <cell r="K4412">
            <v>198700</v>
          </cell>
        </row>
        <row r="4413">
          <cell r="G4413">
            <v>36908</v>
          </cell>
          <cell r="I4413">
            <v>106859</v>
          </cell>
          <cell r="K4413">
            <v>198243</v>
          </cell>
        </row>
        <row r="4414">
          <cell r="G4414">
            <v>24862</v>
          </cell>
          <cell r="I4414">
            <v>70717</v>
          </cell>
          <cell r="K4414">
            <v>148935</v>
          </cell>
        </row>
        <row r="4415">
          <cell r="G4415">
            <v>22889</v>
          </cell>
          <cell r="I4415">
            <v>59250</v>
          </cell>
          <cell r="K4415">
            <v>113007</v>
          </cell>
        </row>
        <row r="4416">
          <cell r="G4416">
            <v>29779</v>
          </cell>
          <cell r="I4416">
            <v>87828</v>
          </cell>
          <cell r="K4416">
            <v>170994</v>
          </cell>
        </row>
        <row r="4417">
          <cell r="G4417">
            <v>31055</v>
          </cell>
          <cell r="I4417">
            <v>90397</v>
          </cell>
          <cell r="K4417">
            <v>178001</v>
          </cell>
        </row>
        <row r="4418">
          <cell r="G4418">
            <v>30277</v>
          </cell>
          <cell r="I4418">
            <v>91063</v>
          </cell>
          <cell r="K4418">
            <v>181083</v>
          </cell>
        </row>
        <row r="4419">
          <cell r="G4419">
            <v>31592</v>
          </cell>
          <cell r="I4419">
            <v>96942</v>
          </cell>
          <cell r="K4419">
            <v>187866</v>
          </cell>
        </row>
        <row r="4420">
          <cell r="G4420">
            <v>36107</v>
          </cell>
          <cell r="I4420">
            <v>102242</v>
          </cell>
          <cell r="K4420">
            <v>198788</v>
          </cell>
        </row>
        <row r="4421">
          <cell r="G4421">
            <v>21339</v>
          </cell>
          <cell r="I4421">
            <v>58128</v>
          </cell>
          <cell r="K4421">
            <v>129066</v>
          </cell>
        </row>
        <row r="4422">
          <cell r="G4422">
            <v>18929</v>
          </cell>
          <cell r="I4422">
            <v>50021</v>
          </cell>
          <cell r="K4422">
            <v>99478</v>
          </cell>
        </row>
        <row r="4423">
          <cell r="G4423">
            <v>29338</v>
          </cell>
          <cell r="I4423">
            <v>87037</v>
          </cell>
          <cell r="K4423">
            <v>172289</v>
          </cell>
        </row>
        <row r="4424">
          <cell r="G4424">
            <v>29569</v>
          </cell>
          <cell r="I4424">
            <v>91904</v>
          </cell>
          <cell r="K4424">
            <v>181139</v>
          </cell>
        </row>
        <row r="4425">
          <cell r="G4425">
            <v>30835</v>
          </cell>
          <cell r="I4425">
            <v>91145</v>
          </cell>
          <cell r="K4425">
            <v>185708</v>
          </cell>
        </row>
        <row r="4426">
          <cell r="G4426">
            <v>30980</v>
          </cell>
          <cell r="I4426">
            <v>95042</v>
          </cell>
          <cell r="K4426">
            <v>187953</v>
          </cell>
        </row>
        <row r="4427">
          <cell r="G4427">
            <v>37835</v>
          </cell>
          <cell r="I4427">
            <v>105708</v>
          </cell>
          <cell r="K4427">
            <v>203765</v>
          </cell>
        </row>
        <row r="4428">
          <cell r="G4428">
            <v>24544</v>
          </cell>
          <cell r="I4428">
            <v>69633</v>
          </cell>
          <cell r="K4428">
            <v>143050</v>
          </cell>
        </row>
        <row r="4429">
          <cell r="G4429">
            <v>27190</v>
          </cell>
          <cell r="I4429">
            <v>66129</v>
          </cell>
          <cell r="K4429">
            <v>118507</v>
          </cell>
        </row>
        <row r="4430">
          <cell r="G4430">
            <v>30341</v>
          </cell>
          <cell r="I4430">
            <v>88210</v>
          </cell>
          <cell r="K4430">
            <v>174826</v>
          </cell>
        </row>
        <row r="4431">
          <cell r="G4431">
            <v>30290</v>
          </cell>
          <cell r="I4431">
            <v>92228</v>
          </cell>
          <cell r="K4431">
            <v>181993</v>
          </cell>
        </row>
        <row r="4432">
          <cell r="G4432">
            <v>29318</v>
          </cell>
          <cell r="I4432">
            <v>91850</v>
          </cell>
          <cell r="K4432">
            <v>179367</v>
          </cell>
        </row>
        <row r="4433">
          <cell r="G4433">
            <v>34766</v>
          </cell>
          <cell r="I4433">
            <v>99463</v>
          </cell>
          <cell r="K4433">
            <v>194672</v>
          </cell>
        </row>
        <row r="4434">
          <cell r="G4434">
            <v>34015</v>
          </cell>
          <cell r="I4434">
            <v>95217</v>
          </cell>
          <cell r="K4434">
            <v>186688</v>
          </cell>
        </row>
        <row r="4435">
          <cell r="G4435">
            <v>23426</v>
          </cell>
          <cell r="I4435">
            <v>66653</v>
          </cell>
          <cell r="K4435">
            <v>138642</v>
          </cell>
        </row>
        <row r="4436">
          <cell r="G4436">
            <v>26133</v>
          </cell>
          <cell r="I4436">
            <v>63393</v>
          </cell>
          <cell r="K4436">
            <v>109795</v>
          </cell>
        </row>
        <row r="4437">
          <cell r="G4437">
            <v>31009</v>
          </cell>
          <cell r="I4437">
            <v>88677</v>
          </cell>
          <cell r="K4437">
            <v>175117</v>
          </cell>
        </row>
        <row r="4438">
          <cell r="G4438">
            <v>29992</v>
          </cell>
          <cell r="I4438">
            <v>91278</v>
          </cell>
          <cell r="K4438">
            <v>180489</v>
          </cell>
        </row>
        <row r="4439">
          <cell r="G4439">
            <v>26712</v>
          </cell>
          <cell r="I4439">
            <v>82624</v>
          </cell>
          <cell r="K4439">
            <v>141949</v>
          </cell>
        </row>
        <row r="4440">
          <cell r="G4440">
            <v>32307</v>
          </cell>
          <cell r="I4440">
            <v>94965</v>
          </cell>
          <cell r="K4440">
            <v>197645</v>
          </cell>
        </row>
        <row r="4441">
          <cell r="G4441">
            <v>35845</v>
          </cell>
          <cell r="I4441">
            <v>105136</v>
          </cell>
          <cell r="K4441">
            <v>199198</v>
          </cell>
        </row>
        <row r="4442">
          <cell r="G4442">
            <v>25281</v>
          </cell>
          <cell r="I4442">
            <v>72996</v>
          </cell>
          <cell r="K4442">
            <v>151180</v>
          </cell>
        </row>
        <row r="4443">
          <cell r="G4443">
            <v>23467</v>
          </cell>
          <cell r="I4443">
            <v>63215</v>
          </cell>
          <cell r="K4443">
            <v>116480</v>
          </cell>
        </row>
        <row r="4444">
          <cell r="G4444">
            <v>29889</v>
          </cell>
          <cell r="I4444">
            <v>89018</v>
          </cell>
          <cell r="K4444">
            <v>174073</v>
          </cell>
        </row>
        <row r="4445">
          <cell r="G4445">
            <v>29669</v>
          </cell>
          <cell r="I4445">
            <v>89040</v>
          </cell>
          <cell r="K4445">
            <v>181267</v>
          </cell>
        </row>
        <row r="4446">
          <cell r="G4446">
            <v>30172</v>
          </cell>
          <cell r="I4446">
            <v>89088</v>
          </cell>
          <cell r="K4446">
            <v>179369</v>
          </cell>
        </row>
        <row r="4447">
          <cell r="G4447">
            <v>31075</v>
          </cell>
          <cell r="I4447">
            <v>93789</v>
          </cell>
          <cell r="K4447">
            <v>186225</v>
          </cell>
        </row>
        <row r="4448">
          <cell r="G4448">
            <v>32196</v>
          </cell>
          <cell r="I4448">
            <v>93776</v>
          </cell>
          <cell r="K4448">
            <v>146626</v>
          </cell>
        </row>
        <row r="4449">
          <cell r="G4449">
            <v>23959</v>
          </cell>
          <cell r="I4449">
            <v>66802</v>
          </cell>
          <cell r="K4449">
            <v>153371</v>
          </cell>
        </row>
        <row r="4450">
          <cell r="G4450">
            <v>23382</v>
          </cell>
          <cell r="I4450">
            <v>59424</v>
          </cell>
          <cell r="K4450">
            <v>118057</v>
          </cell>
        </row>
        <row r="4451">
          <cell r="G4451">
            <v>29531</v>
          </cell>
          <cell r="I4451">
            <v>86368</v>
          </cell>
          <cell r="K4451">
            <v>172405</v>
          </cell>
        </row>
        <row r="4452">
          <cell r="G4452">
            <v>28969</v>
          </cell>
          <cell r="I4452">
            <v>87068</v>
          </cell>
          <cell r="K4452">
            <v>178939</v>
          </cell>
        </row>
        <row r="4453">
          <cell r="G4453">
            <v>27692</v>
          </cell>
          <cell r="I4453">
            <v>81959</v>
          </cell>
          <cell r="K4453">
            <v>160767</v>
          </cell>
        </row>
        <row r="4454">
          <cell r="G4454">
            <v>31050</v>
          </cell>
          <cell r="I4454">
            <v>78118</v>
          </cell>
          <cell r="K4454">
            <v>163766</v>
          </cell>
        </row>
        <row r="4455">
          <cell r="G4455">
            <v>34476</v>
          </cell>
          <cell r="I4455">
            <v>93316</v>
          </cell>
          <cell r="K4455">
            <v>197466</v>
          </cell>
        </row>
        <row r="4456">
          <cell r="G4456">
            <v>22218</v>
          </cell>
          <cell r="I4456">
            <v>60991</v>
          </cell>
          <cell r="K4456">
            <v>155250</v>
          </cell>
        </row>
        <row r="4457">
          <cell r="G4457">
            <v>23545</v>
          </cell>
          <cell r="I4457">
            <v>59165</v>
          </cell>
          <cell r="K4457">
            <v>127653</v>
          </cell>
        </row>
        <row r="4458">
          <cell r="G4458">
            <v>30551</v>
          </cell>
          <cell r="I4458">
            <v>83935</v>
          </cell>
          <cell r="K4458">
            <v>177099</v>
          </cell>
        </row>
        <row r="4459">
          <cell r="G4459">
            <v>29748</v>
          </cell>
          <cell r="I4459">
            <v>88549</v>
          </cell>
          <cell r="K4459">
            <v>182497</v>
          </cell>
        </row>
        <row r="4460">
          <cell r="G4460">
            <v>30989</v>
          </cell>
          <cell r="I4460">
            <v>89765</v>
          </cell>
          <cell r="K4460">
            <v>190016</v>
          </cell>
        </row>
        <row r="4461">
          <cell r="G4461">
            <v>32211</v>
          </cell>
          <cell r="I4461">
            <v>95417</v>
          </cell>
          <cell r="K4461">
            <v>193103</v>
          </cell>
        </row>
        <row r="4462">
          <cell r="G4462">
            <v>35707</v>
          </cell>
          <cell r="I4462">
            <v>100056</v>
          </cell>
          <cell r="K4462">
            <v>199797</v>
          </cell>
        </row>
        <row r="4463">
          <cell r="G4463">
            <v>22696</v>
          </cell>
          <cell r="I4463">
            <v>62726</v>
          </cell>
          <cell r="K4463">
            <v>149902</v>
          </cell>
        </row>
        <row r="4464">
          <cell r="G4464">
            <v>23962</v>
          </cell>
          <cell r="I4464">
            <v>60950</v>
          </cell>
          <cell r="K4464">
            <v>127181</v>
          </cell>
        </row>
        <row r="4465">
          <cell r="G4465">
            <v>30546</v>
          </cell>
          <cell r="I4465">
            <v>87526</v>
          </cell>
          <cell r="K4465">
            <v>177912</v>
          </cell>
        </row>
        <row r="4466">
          <cell r="G4466">
            <v>30563</v>
          </cell>
          <cell r="I4466">
            <v>89362</v>
          </cell>
          <cell r="K4466">
            <v>180851</v>
          </cell>
        </row>
        <row r="4467">
          <cell r="G4467">
            <v>31059</v>
          </cell>
          <cell r="I4467">
            <v>93371</v>
          </cell>
          <cell r="K4467">
            <v>189189</v>
          </cell>
        </row>
        <row r="4468">
          <cell r="G4468">
            <v>33018</v>
          </cell>
          <cell r="I4468">
            <v>96552</v>
          </cell>
          <cell r="K4468">
            <v>194775</v>
          </cell>
        </row>
        <row r="4469">
          <cell r="G4469">
            <v>37820</v>
          </cell>
          <cell r="I4469">
            <v>105276</v>
          </cell>
          <cell r="K4469">
            <v>214338</v>
          </cell>
        </row>
        <row r="4470">
          <cell r="G4470">
            <v>26283</v>
          </cell>
          <cell r="I4470">
            <v>71137</v>
          </cell>
          <cell r="K4470">
            <v>151120</v>
          </cell>
        </row>
        <row r="4471">
          <cell r="G4471">
            <v>21878</v>
          </cell>
          <cell r="I4471">
            <v>56328</v>
          </cell>
          <cell r="K4471">
            <v>112498</v>
          </cell>
        </row>
        <row r="4472">
          <cell r="G4472">
            <v>23063</v>
          </cell>
          <cell r="I4472">
            <v>57430</v>
          </cell>
          <cell r="K4472">
            <v>109554</v>
          </cell>
        </row>
        <row r="4473">
          <cell r="G4473">
            <v>31370</v>
          </cell>
          <cell r="I4473">
            <v>87754</v>
          </cell>
          <cell r="K4473">
            <v>183833</v>
          </cell>
        </row>
        <row r="4474">
          <cell r="G4474">
            <v>31519</v>
          </cell>
          <cell r="I4474">
            <v>89258</v>
          </cell>
          <cell r="K4474">
            <v>192473</v>
          </cell>
        </row>
        <row r="4475">
          <cell r="G4475">
            <v>31563</v>
          </cell>
          <cell r="I4475">
            <v>91433</v>
          </cell>
          <cell r="K4475">
            <v>195467</v>
          </cell>
        </row>
        <row r="4476">
          <cell r="G4476">
            <v>34840</v>
          </cell>
          <cell r="I4476">
            <v>98169</v>
          </cell>
          <cell r="K4476">
            <v>209695</v>
          </cell>
        </row>
        <row r="4477">
          <cell r="G4477">
            <v>25329</v>
          </cell>
          <cell r="I4477">
            <v>73277</v>
          </cell>
          <cell r="K4477">
            <v>161871</v>
          </cell>
        </row>
        <row r="4478">
          <cell r="G4478">
            <v>23813</v>
          </cell>
          <cell r="I4478">
            <v>59799</v>
          </cell>
          <cell r="K4478">
            <v>117146</v>
          </cell>
        </row>
        <row r="4479">
          <cell r="G4479">
            <v>30837</v>
          </cell>
          <cell r="I4479">
            <v>86309</v>
          </cell>
          <cell r="K4479">
            <v>179332</v>
          </cell>
        </row>
        <row r="4480">
          <cell r="G4480">
            <v>31135</v>
          </cell>
          <cell r="I4480">
            <v>87287</v>
          </cell>
          <cell r="K4480">
            <v>186178</v>
          </cell>
        </row>
        <row r="4481">
          <cell r="G4481">
            <v>30127</v>
          </cell>
          <cell r="I4481">
            <v>86140</v>
          </cell>
          <cell r="K4481">
            <v>181437</v>
          </cell>
        </row>
        <row r="4482">
          <cell r="G4482">
            <v>31180</v>
          </cell>
          <cell r="I4482">
            <v>89927</v>
          </cell>
          <cell r="K4482">
            <v>186730</v>
          </cell>
        </row>
        <row r="4483">
          <cell r="G4483">
            <v>34685</v>
          </cell>
          <cell r="I4483">
            <v>96672</v>
          </cell>
          <cell r="K4483">
            <v>199985</v>
          </cell>
        </row>
        <row r="4484">
          <cell r="G4484">
            <v>24070</v>
          </cell>
          <cell r="I4484">
            <v>62961</v>
          </cell>
          <cell r="K4484">
            <v>142200</v>
          </cell>
        </row>
        <row r="4485">
          <cell r="G4485">
            <v>23519</v>
          </cell>
          <cell r="I4485">
            <v>58442</v>
          </cell>
          <cell r="K4485">
            <v>113459</v>
          </cell>
        </row>
        <row r="4486">
          <cell r="G4486">
            <v>30713</v>
          </cell>
          <cell r="I4486">
            <v>84191</v>
          </cell>
          <cell r="K4486">
            <v>175559</v>
          </cell>
        </row>
        <row r="4487">
          <cell r="G4487">
            <v>31211</v>
          </cell>
          <cell r="I4487">
            <v>88114</v>
          </cell>
          <cell r="K4487">
            <v>182903</v>
          </cell>
        </row>
        <row r="4488">
          <cell r="G4488">
            <v>31517</v>
          </cell>
          <cell r="I4488">
            <v>90336</v>
          </cell>
          <cell r="K4488">
            <v>188762</v>
          </cell>
        </row>
        <row r="4489">
          <cell r="G4489">
            <v>34459</v>
          </cell>
          <cell r="I4489">
            <v>94843</v>
          </cell>
          <cell r="K4489">
            <v>194477</v>
          </cell>
        </row>
        <row r="4490">
          <cell r="G4490">
            <v>36093</v>
          </cell>
          <cell r="I4490">
            <v>101337</v>
          </cell>
          <cell r="K4490">
            <v>199665</v>
          </cell>
        </row>
        <row r="4491">
          <cell r="G4491">
            <v>25228</v>
          </cell>
          <cell r="I4491">
            <v>69145</v>
          </cell>
          <cell r="K4491">
            <v>133226</v>
          </cell>
        </row>
        <row r="4492">
          <cell r="G4492">
            <v>24778</v>
          </cell>
          <cell r="I4492">
            <v>63153</v>
          </cell>
          <cell r="K4492">
            <v>107794</v>
          </cell>
        </row>
        <row r="4493">
          <cell r="G4493">
            <v>30059</v>
          </cell>
          <cell r="I4493">
            <v>82405</v>
          </cell>
          <cell r="K4493">
            <v>167855</v>
          </cell>
        </row>
        <row r="4494">
          <cell r="G4494">
            <v>30161</v>
          </cell>
          <cell r="I4494">
            <v>88596</v>
          </cell>
          <cell r="K4494">
            <v>181423</v>
          </cell>
        </row>
        <row r="4495">
          <cell r="G4495">
            <v>31226</v>
          </cell>
          <cell r="I4495">
            <v>87366</v>
          </cell>
          <cell r="K4495">
            <v>179428</v>
          </cell>
        </row>
        <row r="4496">
          <cell r="G4496">
            <v>32154</v>
          </cell>
          <cell r="I4496">
            <v>90060</v>
          </cell>
          <cell r="K4496">
            <v>188899</v>
          </cell>
        </row>
        <row r="4497">
          <cell r="G4497">
            <v>34627</v>
          </cell>
          <cell r="I4497">
            <v>95561</v>
          </cell>
          <cell r="K4497">
            <v>169619</v>
          </cell>
        </row>
        <row r="4498">
          <cell r="G4498">
            <v>23985</v>
          </cell>
          <cell r="I4498">
            <v>62635</v>
          </cell>
          <cell r="K4498">
            <v>139163</v>
          </cell>
        </row>
        <row r="4499">
          <cell r="G4499">
            <v>24190</v>
          </cell>
          <cell r="I4499">
            <v>58041</v>
          </cell>
          <cell r="K4499">
            <v>102505</v>
          </cell>
        </row>
        <row r="4500">
          <cell r="G4500">
            <v>29672</v>
          </cell>
          <cell r="I4500">
            <v>81873</v>
          </cell>
          <cell r="K4500">
            <v>168665</v>
          </cell>
        </row>
        <row r="4501">
          <cell r="G4501">
            <v>30321</v>
          </cell>
          <cell r="I4501">
            <v>85704</v>
          </cell>
          <cell r="K4501">
            <v>183282</v>
          </cell>
        </row>
        <row r="4502">
          <cell r="G4502">
            <v>31323</v>
          </cell>
          <cell r="I4502">
            <v>87621</v>
          </cell>
          <cell r="K4502">
            <v>185795</v>
          </cell>
        </row>
        <row r="4503">
          <cell r="G4503">
            <v>32383</v>
          </cell>
          <cell r="I4503">
            <v>90346</v>
          </cell>
          <cell r="K4503">
            <v>188632</v>
          </cell>
        </row>
        <row r="4504">
          <cell r="G4504">
            <v>34804</v>
          </cell>
          <cell r="I4504">
            <v>94571</v>
          </cell>
          <cell r="K4504">
            <v>193991</v>
          </cell>
        </row>
        <row r="4505">
          <cell r="G4505">
            <v>24466</v>
          </cell>
          <cell r="I4505">
            <v>64237</v>
          </cell>
          <cell r="K4505">
            <v>139152</v>
          </cell>
        </row>
        <row r="4506">
          <cell r="G4506">
            <v>21761</v>
          </cell>
          <cell r="I4506">
            <v>55149</v>
          </cell>
          <cell r="K4506">
            <v>111129</v>
          </cell>
        </row>
        <row r="4507">
          <cell r="G4507">
            <v>29298</v>
          </cell>
          <cell r="I4507">
            <v>81861</v>
          </cell>
          <cell r="K4507">
            <v>174290</v>
          </cell>
        </row>
        <row r="4508">
          <cell r="G4508">
            <v>30592</v>
          </cell>
          <cell r="I4508">
            <v>85137</v>
          </cell>
          <cell r="K4508">
            <v>180196</v>
          </cell>
        </row>
        <row r="4509">
          <cell r="G4509">
            <v>32627</v>
          </cell>
          <cell r="I4509">
            <v>92113</v>
          </cell>
          <cell r="K4509">
            <v>189322</v>
          </cell>
        </row>
        <row r="4510">
          <cell r="G4510">
            <v>18323</v>
          </cell>
          <cell r="I4510">
            <v>49771</v>
          </cell>
          <cell r="K4510">
            <v>99986</v>
          </cell>
        </row>
        <row r="4511">
          <cell r="G4511">
            <v>26139</v>
          </cell>
          <cell r="I4511">
            <v>72319</v>
          </cell>
          <cell r="K4511">
            <v>152608</v>
          </cell>
        </row>
        <row r="4512">
          <cell r="G4512">
            <v>22718</v>
          </cell>
          <cell r="I4512">
            <v>58388</v>
          </cell>
          <cell r="K4512">
            <v>125686</v>
          </cell>
        </row>
        <row r="4513">
          <cell r="G4513">
            <v>23876</v>
          </cell>
          <cell r="I4513">
            <v>58949</v>
          </cell>
          <cell r="K4513">
            <v>108125</v>
          </cell>
        </row>
        <row r="4514">
          <cell r="G4514">
            <v>29109</v>
          </cell>
          <cell r="I4514">
            <v>84245</v>
          </cell>
          <cell r="K4514">
            <v>173172</v>
          </cell>
        </row>
        <row r="4515">
          <cell r="G4515">
            <v>31151</v>
          </cell>
          <cell r="I4515">
            <v>85757</v>
          </cell>
          <cell r="K4515">
            <v>181576</v>
          </cell>
        </row>
        <row r="4516">
          <cell r="G4516">
            <v>31213</v>
          </cell>
          <cell r="I4516">
            <v>88862</v>
          </cell>
          <cell r="K4516">
            <v>185927</v>
          </cell>
        </row>
        <row r="4517">
          <cell r="G4517">
            <v>31969</v>
          </cell>
          <cell r="I4517">
            <v>89381</v>
          </cell>
          <cell r="K4517">
            <v>187936</v>
          </cell>
        </row>
        <row r="4518">
          <cell r="G4518">
            <v>32987</v>
          </cell>
          <cell r="I4518">
            <v>93964</v>
          </cell>
          <cell r="K4518">
            <v>193688</v>
          </cell>
        </row>
        <row r="4519">
          <cell r="G4519">
            <v>23330</v>
          </cell>
          <cell r="I4519">
            <v>65796</v>
          </cell>
          <cell r="K4519">
            <v>138392</v>
          </cell>
        </row>
        <row r="4520">
          <cell r="G4520">
            <v>23053</v>
          </cell>
          <cell r="I4520">
            <v>57790</v>
          </cell>
          <cell r="K4520">
            <v>109467</v>
          </cell>
        </row>
        <row r="4521">
          <cell r="G4521">
            <v>29791</v>
          </cell>
          <cell r="I4521">
            <v>83748</v>
          </cell>
          <cell r="K4521">
            <v>179039</v>
          </cell>
        </row>
        <row r="4522">
          <cell r="G4522">
            <v>30099</v>
          </cell>
          <cell r="I4522">
            <v>86095</v>
          </cell>
          <cell r="K4522">
            <v>181968</v>
          </cell>
        </row>
        <row r="4523">
          <cell r="G4523">
            <v>31034</v>
          </cell>
          <cell r="I4523">
            <v>88222</v>
          </cell>
          <cell r="K4523">
            <v>182829</v>
          </cell>
        </row>
        <row r="4524">
          <cell r="G4524">
            <v>32574</v>
          </cell>
          <cell r="I4524">
            <v>88469</v>
          </cell>
          <cell r="K4524">
            <v>188133</v>
          </cell>
        </row>
        <row r="4525">
          <cell r="G4525">
            <v>35046</v>
          </cell>
          <cell r="I4525">
            <v>94410</v>
          </cell>
          <cell r="K4525">
            <v>193268</v>
          </cell>
        </row>
        <row r="4526">
          <cell r="G4526">
            <v>24322</v>
          </cell>
          <cell r="I4526">
            <v>54992</v>
          </cell>
          <cell r="K4526">
            <v>135358</v>
          </cell>
        </row>
        <row r="4527">
          <cell r="G4527">
            <v>24205</v>
          </cell>
          <cell r="I4527">
            <v>51467</v>
          </cell>
          <cell r="K4527">
            <v>108641</v>
          </cell>
        </row>
        <row r="4528">
          <cell r="G4528">
            <v>30394</v>
          </cell>
          <cell r="I4528">
            <v>82743</v>
          </cell>
          <cell r="K4528">
            <v>175825</v>
          </cell>
        </row>
        <row r="4529">
          <cell r="G4529">
            <v>30387</v>
          </cell>
          <cell r="I4529">
            <v>84341</v>
          </cell>
          <cell r="K4529">
            <v>183081</v>
          </cell>
        </row>
        <row r="4530">
          <cell r="G4530">
            <v>31542</v>
          </cell>
          <cell r="I4530">
            <v>87363</v>
          </cell>
          <cell r="K4530">
            <v>185344</v>
          </cell>
        </row>
        <row r="4531">
          <cell r="G4531">
            <v>32282</v>
          </cell>
          <cell r="I4531">
            <v>91806</v>
          </cell>
          <cell r="K4531">
            <v>190408</v>
          </cell>
        </row>
        <row r="4532">
          <cell r="G4532">
            <v>35127</v>
          </cell>
          <cell r="I4532">
            <v>96773</v>
          </cell>
          <cell r="K4532">
            <v>193737</v>
          </cell>
        </row>
        <row r="4533">
          <cell r="G4533">
            <v>23972</v>
          </cell>
          <cell r="I4533">
            <v>67337</v>
          </cell>
          <cell r="K4533">
            <v>143107</v>
          </cell>
        </row>
        <row r="4534">
          <cell r="G4534">
            <v>23337</v>
          </cell>
          <cell r="I4534">
            <v>62626</v>
          </cell>
          <cell r="K4534">
            <v>111146</v>
          </cell>
        </row>
        <row r="4535">
          <cell r="G4535">
            <v>29991</v>
          </cell>
          <cell r="I4535">
            <v>83747</v>
          </cell>
          <cell r="K4535">
            <v>179114</v>
          </cell>
        </row>
        <row r="4536">
          <cell r="G4536">
            <v>30266</v>
          </cell>
          <cell r="I4536">
            <v>85938</v>
          </cell>
          <cell r="K4536">
            <v>183711</v>
          </cell>
        </row>
        <row r="4537">
          <cell r="G4537">
            <v>30491</v>
          </cell>
          <cell r="H4537">
            <v>17982</v>
          </cell>
          <cell r="I4537">
            <v>88605</v>
          </cell>
          <cell r="K4537">
            <v>185692</v>
          </cell>
        </row>
        <row r="4538">
          <cell r="G4538">
            <v>32289</v>
          </cell>
          <cell r="H4538">
            <v>33446</v>
          </cell>
          <cell r="I4538">
            <v>90239</v>
          </cell>
          <cell r="K4538">
            <v>190567</v>
          </cell>
        </row>
        <row r="4539">
          <cell r="G4539">
            <v>34471</v>
          </cell>
          <cell r="H4539">
            <v>38866</v>
          </cell>
          <cell r="I4539">
            <v>93895</v>
          </cell>
          <cell r="K4539">
            <v>194719</v>
          </cell>
        </row>
        <row r="4540">
          <cell r="G4540">
            <v>22782</v>
          </cell>
          <cell r="H4540">
            <v>21536</v>
          </cell>
          <cell r="I4540">
            <v>56087</v>
          </cell>
          <cell r="K4540">
            <v>138192</v>
          </cell>
        </row>
        <row r="4541">
          <cell r="G4541">
            <v>22983</v>
          </cell>
          <cell r="H4541">
            <v>24784</v>
          </cell>
          <cell r="I4541">
            <v>56111</v>
          </cell>
          <cell r="K4541">
            <v>113691</v>
          </cell>
        </row>
        <row r="4542">
          <cell r="G4542">
            <v>29912</v>
          </cell>
          <cell r="H4542">
            <v>34796</v>
          </cell>
          <cell r="I4542">
            <v>83743</v>
          </cell>
          <cell r="K4542">
            <v>176642</v>
          </cell>
        </row>
        <row r="4543">
          <cell r="G4543">
            <v>29760</v>
          </cell>
          <cell r="H4543">
            <v>35619</v>
          </cell>
          <cell r="I4543">
            <v>85427</v>
          </cell>
          <cell r="K4543">
            <v>183445</v>
          </cell>
        </row>
        <row r="4544">
          <cell r="G4544">
            <v>30998</v>
          </cell>
          <cell r="H4544">
            <v>40832</v>
          </cell>
          <cell r="I4544">
            <v>86408</v>
          </cell>
          <cell r="K4544">
            <v>188528</v>
          </cell>
        </row>
        <row r="4545">
          <cell r="G4545">
            <v>31946</v>
          </cell>
          <cell r="H4545">
            <v>39650</v>
          </cell>
          <cell r="I4545">
            <v>76567</v>
          </cell>
          <cell r="K4545">
            <v>189419</v>
          </cell>
        </row>
        <row r="4546">
          <cell r="G4546">
            <v>34323</v>
          </cell>
          <cell r="H4546">
            <v>42574</v>
          </cell>
          <cell r="I4546">
            <v>86341</v>
          </cell>
          <cell r="K4546">
            <v>195159</v>
          </cell>
        </row>
        <row r="4547">
          <cell r="G4547">
            <v>24078</v>
          </cell>
          <cell r="H4547">
            <v>35204</v>
          </cell>
          <cell r="I4547">
            <v>66260</v>
          </cell>
          <cell r="K4547">
            <v>148060</v>
          </cell>
        </row>
        <row r="4548">
          <cell r="G4548">
            <v>23322</v>
          </cell>
          <cell r="H4548">
            <v>30519</v>
          </cell>
          <cell r="I4548">
            <v>58176</v>
          </cell>
          <cell r="K4548">
            <v>115414</v>
          </cell>
        </row>
        <row r="4549">
          <cell r="G4549">
            <v>29860</v>
          </cell>
          <cell r="H4549">
            <v>43270</v>
          </cell>
          <cell r="I4549">
            <v>82884</v>
          </cell>
          <cell r="K4549">
            <v>167147</v>
          </cell>
        </row>
        <row r="4550">
          <cell r="G4550">
            <v>30129</v>
          </cell>
          <cell r="H4550">
            <v>43984</v>
          </cell>
          <cell r="I4550">
            <v>86010</v>
          </cell>
          <cell r="K4550">
            <v>182044</v>
          </cell>
        </row>
        <row r="4551">
          <cell r="G4551">
            <v>30370</v>
          </cell>
          <cell r="H4551">
            <v>45507</v>
          </cell>
          <cell r="I4551">
            <v>88227</v>
          </cell>
          <cell r="K4551">
            <v>189433</v>
          </cell>
        </row>
        <row r="4552">
          <cell r="G4552">
            <v>31739</v>
          </cell>
          <cell r="H4552">
            <v>44429</v>
          </cell>
          <cell r="I4552">
            <v>89648</v>
          </cell>
          <cell r="K4552">
            <v>189611</v>
          </cell>
        </row>
        <row r="4553">
          <cell r="G4553">
            <v>34693</v>
          </cell>
          <cell r="H4553">
            <v>45373</v>
          </cell>
          <cell r="I4553">
            <v>96279</v>
          </cell>
          <cell r="K4553">
            <v>199072</v>
          </cell>
        </row>
        <row r="4554">
          <cell r="G4554">
            <v>23614</v>
          </cell>
          <cell r="H4554">
            <v>33728</v>
          </cell>
          <cell r="I4554">
            <v>67058</v>
          </cell>
          <cell r="K4554">
            <v>145918</v>
          </cell>
        </row>
        <row r="4555">
          <cell r="G4555">
            <v>22944</v>
          </cell>
          <cell r="H4555">
            <v>29339</v>
          </cell>
          <cell r="I4555">
            <v>59486</v>
          </cell>
          <cell r="K4555">
            <v>111787</v>
          </cell>
        </row>
        <row r="4556">
          <cell r="G4556">
            <v>29426</v>
          </cell>
          <cell r="H4556">
            <v>42574</v>
          </cell>
          <cell r="I4556">
            <v>84826</v>
          </cell>
          <cell r="K4556">
            <v>175774</v>
          </cell>
        </row>
        <row r="4557">
          <cell r="G4557">
            <v>29774</v>
          </cell>
          <cell r="H4557">
            <v>42301</v>
          </cell>
          <cell r="I4557">
            <v>87303</v>
          </cell>
          <cell r="K4557">
            <v>181544</v>
          </cell>
        </row>
        <row r="4558">
          <cell r="G4558">
            <v>29897</v>
          </cell>
          <cell r="H4558">
            <v>43231</v>
          </cell>
          <cell r="I4558">
            <v>89491</v>
          </cell>
          <cell r="K4558">
            <v>184375</v>
          </cell>
        </row>
        <row r="4559">
          <cell r="G4559">
            <v>31831</v>
          </cell>
          <cell r="H4559">
            <v>44402</v>
          </cell>
          <cell r="I4559">
            <v>91662</v>
          </cell>
          <cell r="K4559">
            <v>188870</v>
          </cell>
        </row>
        <row r="4560">
          <cell r="G4560">
            <v>35433</v>
          </cell>
          <cell r="H4560">
            <v>45534</v>
          </cell>
          <cell r="I4560">
            <v>96243</v>
          </cell>
          <cell r="K4560">
            <v>201752</v>
          </cell>
        </row>
        <row r="4561">
          <cell r="G4561">
            <v>23862</v>
          </cell>
          <cell r="H4561">
            <v>34368</v>
          </cell>
          <cell r="I4561">
            <v>65259</v>
          </cell>
          <cell r="K4561">
            <v>142018</v>
          </cell>
        </row>
        <row r="4562">
          <cell r="G4562">
            <v>23009</v>
          </cell>
          <cell r="H4562">
            <v>29576</v>
          </cell>
          <cell r="I4562">
            <v>55565</v>
          </cell>
          <cell r="K4562">
            <v>107278</v>
          </cell>
        </row>
        <row r="4563">
          <cell r="G4563">
            <v>29620</v>
          </cell>
          <cell r="H4563">
            <v>41419</v>
          </cell>
          <cell r="I4563">
            <v>84948</v>
          </cell>
          <cell r="K4563">
            <v>173607</v>
          </cell>
        </row>
        <row r="4564">
          <cell r="G4564">
            <v>29301</v>
          </cell>
          <cell r="H4564">
            <v>40486</v>
          </cell>
          <cell r="I4564">
            <v>86314</v>
          </cell>
          <cell r="K4564">
            <v>180813</v>
          </cell>
        </row>
        <row r="4565">
          <cell r="G4565">
            <v>30375</v>
          </cell>
          <cell r="H4565">
            <v>42685</v>
          </cell>
          <cell r="I4565">
            <v>88904</v>
          </cell>
          <cell r="K4565">
            <v>185550</v>
          </cell>
        </row>
        <row r="4566">
          <cell r="G4566">
            <v>32103</v>
          </cell>
          <cell r="H4566">
            <v>44480</v>
          </cell>
          <cell r="I4566">
            <v>92481</v>
          </cell>
          <cell r="K4566">
            <v>190454</v>
          </cell>
        </row>
        <row r="4567">
          <cell r="G4567">
            <v>37846</v>
          </cell>
          <cell r="H4567">
            <v>44982</v>
          </cell>
          <cell r="I4567">
            <v>100282</v>
          </cell>
          <cell r="K4567">
            <v>201654</v>
          </cell>
        </row>
        <row r="4568">
          <cell r="G4568">
            <v>25249</v>
          </cell>
          <cell r="H4568">
            <v>32258</v>
          </cell>
          <cell r="I4568">
            <v>71689</v>
          </cell>
          <cell r="K4568">
            <v>145750</v>
          </cell>
        </row>
        <row r="4569">
          <cell r="G4569">
            <v>20538</v>
          </cell>
          <cell r="H4569">
            <v>22675</v>
          </cell>
          <cell r="I4569">
            <v>56969</v>
          </cell>
          <cell r="K4569">
            <v>113710</v>
          </cell>
        </row>
        <row r="4570">
          <cell r="G4570">
            <v>23685</v>
          </cell>
          <cell r="H4570">
            <v>22626</v>
          </cell>
          <cell r="I4570">
            <v>57756</v>
          </cell>
          <cell r="K4570">
            <v>109412</v>
          </cell>
        </row>
        <row r="4571">
          <cell r="G4571">
            <v>29844</v>
          </cell>
          <cell r="H4571">
            <v>34511</v>
          </cell>
          <cell r="I4571">
            <v>85728</v>
          </cell>
          <cell r="K4571">
            <v>179161</v>
          </cell>
        </row>
        <row r="4572">
          <cell r="G4572">
            <v>29631</v>
          </cell>
          <cell r="H4572">
            <v>34342</v>
          </cell>
          <cell r="I4572">
            <v>87749</v>
          </cell>
          <cell r="K4572">
            <v>185303</v>
          </cell>
        </row>
        <row r="4573">
          <cell r="G4573">
            <v>31219</v>
          </cell>
          <cell r="H4573">
            <v>34330</v>
          </cell>
          <cell r="I4573">
            <v>92137</v>
          </cell>
          <cell r="K4573">
            <v>190553</v>
          </cell>
        </row>
        <row r="4574">
          <cell r="G4574">
            <v>36597</v>
          </cell>
          <cell r="H4574">
            <v>37520</v>
          </cell>
          <cell r="I4574">
            <v>101586</v>
          </cell>
          <cell r="K4574">
            <v>207620</v>
          </cell>
        </row>
        <row r="4575">
          <cell r="G4575">
            <v>24229</v>
          </cell>
          <cell r="H4575">
            <v>27115</v>
          </cell>
          <cell r="I4575">
            <v>66470</v>
          </cell>
          <cell r="K4575">
            <v>144358</v>
          </cell>
        </row>
        <row r="4576">
          <cell r="G4576">
            <v>24421</v>
          </cell>
          <cell r="H4576">
            <v>23837</v>
          </cell>
          <cell r="I4576">
            <v>60159</v>
          </cell>
          <cell r="K4576">
            <v>112763</v>
          </cell>
        </row>
        <row r="4577">
          <cell r="G4577">
            <v>30270</v>
          </cell>
          <cell r="H4577">
            <v>35004</v>
          </cell>
          <cell r="I4577">
            <v>85234</v>
          </cell>
          <cell r="K4577">
            <v>179190</v>
          </cell>
        </row>
        <row r="4578">
          <cell r="G4578">
            <v>29958</v>
          </cell>
          <cell r="H4578">
            <v>34329</v>
          </cell>
          <cell r="I4578">
            <v>89901</v>
          </cell>
          <cell r="K4578">
            <v>182719</v>
          </cell>
        </row>
        <row r="4579">
          <cell r="G4579">
            <v>30239</v>
          </cell>
          <cell r="H4579">
            <v>35085</v>
          </cell>
          <cell r="I4579">
            <v>77642</v>
          </cell>
          <cell r="K4579">
            <v>182437</v>
          </cell>
        </row>
        <row r="4580">
          <cell r="G4580">
            <v>31690</v>
          </cell>
          <cell r="H4580">
            <v>35519</v>
          </cell>
          <cell r="I4580">
            <v>91532</v>
          </cell>
          <cell r="K4580">
            <v>190277</v>
          </cell>
        </row>
        <row r="4581">
          <cell r="G4581">
            <v>36190</v>
          </cell>
          <cell r="H4581">
            <v>36494</v>
          </cell>
          <cell r="I4581">
            <v>99608</v>
          </cell>
          <cell r="K4581">
            <v>201550</v>
          </cell>
        </row>
        <row r="4582">
          <cell r="G4582">
            <v>23496</v>
          </cell>
          <cell r="H4582">
            <v>26256</v>
          </cell>
          <cell r="I4582">
            <v>64805</v>
          </cell>
          <cell r="K4582">
            <v>148857</v>
          </cell>
        </row>
        <row r="4583">
          <cell r="G4583">
            <v>22933</v>
          </cell>
          <cell r="H4583">
            <v>22525</v>
          </cell>
          <cell r="I4583">
            <v>56835</v>
          </cell>
          <cell r="K4583">
            <v>110866</v>
          </cell>
        </row>
        <row r="4584">
          <cell r="G4584">
            <v>29555</v>
          </cell>
          <cell r="H4584">
            <v>33455</v>
          </cell>
          <cell r="I4584">
            <v>84608</v>
          </cell>
          <cell r="K4584">
            <v>173689</v>
          </cell>
        </row>
        <row r="4585">
          <cell r="G4585">
            <v>29020</v>
          </cell>
          <cell r="H4585">
            <v>33326</v>
          </cell>
          <cell r="I4585">
            <v>87215</v>
          </cell>
          <cell r="K4585">
            <v>181772</v>
          </cell>
        </row>
        <row r="4586">
          <cell r="G4586">
            <v>30453</v>
          </cell>
          <cell r="H4586">
            <v>35001</v>
          </cell>
          <cell r="I4586">
            <v>89385</v>
          </cell>
          <cell r="K4586">
            <v>190570</v>
          </cell>
        </row>
        <row r="4587">
          <cell r="G4587">
            <v>30503</v>
          </cell>
          <cell r="H4587">
            <v>36573</v>
          </cell>
          <cell r="I4587">
            <v>92352</v>
          </cell>
          <cell r="K4587">
            <v>189849</v>
          </cell>
        </row>
        <row r="4588">
          <cell r="G4588">
            <v>35323</v>
          </cell>
          <cell r="H4588">
            <v>36632</v>
          </cell>
          <cell r="I4588">
            <v>100478</v>
          </cell>
          <cell r="K4588">
            <v>200904</v>
          </cell>
        </row>
        <row r="4589">
          <cell r="G4589">
            <v>24740</v>
          </cell>
          <cell r="H4589">
            <v>27115</v>
          </cell>
          <cell r="I4589">
            <v>67825</v>
          </cell>
          <cell r="K4589">
            <v>148394</v>
          </cell>
        </row>
        <row r="4590">
          <cell r="G4590">
            <v>23929</v>
          </cell>
          <cell r="H4590">
            <v>24127</v>
          </cell>
          <cell r="I4590">
            <v>58359</v>
          </cell>
          <cell r="K4590">
            <v>111870</v>
          </cell>
        </row>
        <row r="4591">
          <cell r="G4591">
            <v>29038</v>
          </cell>
          <cell r="H4591">
            <v>33467</v>
          </cell>
          <cell r="I4591">
            <v>85695</v>
          </cell>
          <cell r="K4591">
            <v>175806</v>
          </cell>
        </row>
        <row r="4592">
          <cell r="G4592">
            <v>29449</v>
          </cell>
          <cell r="H4592">
            <v>34208</v>
          </cell>
          <cell r="I4592">
            <v>88455</v>
          </cell>
          <cell r="K4592">
            <v>185970</v>
          </cell>
        </row>
        <row r="4593">
          <cell r="G4593">
            <v>30189</v>
          </cell>
          <cell r="H4593">
            <v>34744</v>
          </cell>
          <cell r="I4593">
            <v>90603</v>
          </cell>
          <cell r="K4593">
            <v>188309</v>
          </cell>
        </row>
        <row r="4594">
          <cell r="G4594">
            <v>31121</v>
          </cell>
          <cell r="H4594">
            <v>34866</v>
          </cell>
          <cell r="I4594">
            <v>93811</v>
          </cell>
          <cell r="K4594">
            <v>192456</v>
          </cell>
        </row>
        <row r="4595">
          <cell r="G4595">
            <v>35665</v>
          </cell>
          <cell r="H4595">
            <v>36444</v>
          </cell>
          <cell r="I4595">
            <v>100627</v>
          </cell>
          <cell r="K4595">
            <v>201131</v>
          </cell>
        </row>
        <row r="4596">
          <cell r="G4596">
            <v>23772</v>
          </cell>
          <cell r="H4596">
            <v>25947</v>
          </cell>
          <cell r="I4596">
            <v>66348</v>
          </cell>
          <cell r="K4596">
            <v>150989</v>
          </cell>
        </row>
        <row r="4597">
          <cell r="G4597">
            <v>23212</v>
          </cell>
          <cell r="H4597">
            <v>23377</v>
          </cell>
          <cell r="I4597">
            <v>58653</v>
          </cell>
          <cell r="K4597">
            <v>116497</v>
          </cell>
        </row>
        <row r="4598">
          <cell r="G4598">
            <v>29323</v>
          </cell>
          <cell r="H4598">
            <v>33299</v>
          </cell>
          <cell r="I4598">
            <v>84929</v>
          </cell>
          <cell r="K4598">
            <v>175869</v>
          </cell>
        </row>
        <row r="4599">
          <cell r="G4599">
            <v>29767</v>
          </cell>
          <cell r="I4599">
            <v>89723</v>
          </cell>
          <cell r="K4599">
            <v>184590</v>
          </cell>
        </row>
        <row r="4600">
          <cell r="G4600">
            <v>29788</v>
          </cell>
          <cell r="I4600">
            <v>90484</v>
          </cell>
          <cell r="K4600">
            <v>188151</v>
          </cell>
        </row>
        <row r="4601">
          <cell r="G4601">
            <v>31725</v>
          </cell>
          <cell r="I4601">
            <v>93920</v>
          </cell>
          <cell r="K4601">
            <v>191116</v>
          </cell>
        </row>
        <row r="4602">
          <cell r="G4602">
            <v>36145</v>
          </cell>
          <cell r="I4602">
            <v>102328</v>
          </cell>
          <cell r="K4602">
            <v>203825</v>
          </cell>
        </row>
        <row r="4603">
          <cell r="G4603">
            <v>23645</v>
          </cell>
          <cell r="I4603">
            <v>67381</v>
          </cell>
          <cell r="K4603">
            <v>154792</v>
          </cell>
        </row>
        <row r="4604">
          <cell r="G4604">
            <v>24523</v>
          </cell>
          <cell r="I4604">
            <v>58323</v>
          </cell>
          <cell r="K4604">
            <v>114285</v>
          </cell>
        </row>
        <row r="4605">
          <cell r="G4605">
            <v>29913</v>
          </cell>
          <cell r="I4605">
            <v>87737</v>
          </cell>
          <cell r="K4605">
            <v>179751</v>
          </cell>
        </row>
        <row r="4606">
          <cell r="G4606">
            <v>29421</v>
          </cell>
          <cell r="I4606">
            <v>89267</v>
          </cell>
          <cell r="K4606">
            <v>185327</v>
          </cell>
        </row>
        <row r="4607">
          <cell r="G4607">
            <v>30344</v>
          </cell>
          <cell r="I4607">
            <v>90751</v>
          </cell>
          <cell r="K4607">
            <v>186567</v>
          </cell>
        </row>
        <row r="4608">
          <cell r="G4608">
            <v>31518</v>
          </cell>
          <cell r="I4608">
            <v>93590</v>
          </cell>
          <cell r="K4608">
            <v>195725</v>
          </cell>
        </row>
        <row r="4609">
          <cell r="G4609">
            <v>36089</v>
          </cell>
          <cell r="I4609">
            <v>98447</v>
          </cell>
          <cell r="K4609">
            <v>191741</v>
          </cell>
        </row>
        <row r="4610">
          <cell r="G4610">
            <v>23967</v>
          </cell>
          <cell r="I4610">
            <v>64123</v>
          </cell>
          <cell r="K4610">
            <v>138674</v>
          </cell>
        </row>
        <row r="4611">
          <cell r="G4611">
            <v>25330</v>
          </cell>
          <cell r="I4611">
            <v>59133</v>
          </cell>
          <cell r="K4611">
            <v>114230</v>
          </cell>
        </row>
        <row r="4612">
          <cell r="G4612">
            <v>31126</v>
          </cell>
          <cell r="I4612">
            <v>79802</v>
          </cell>
          <cell r="K4612">
            <v>172405</v>
          </cell>
        </row>
        <row r="4613">
          <cell r="G4613">
            <v>29562</v>
          </cell>
          <cell r="I4613">
            <v>87487</v>
          </cell>
          <cell r="K4613">
            <v>181743</v>
          </cell>
        </row>
        <row r="4614">
          <cell r="G4614">
            <v>29943</v>
          </cell>
          <cell r="I4614">
            <v>88695</v>
          </cell>
          <cell r="K4614">
            <v>184038</v>
          </cell>
        </row>
        <row r="4615">
          <cell r="G4615">
            <v>32134</v>
          </cell>
          <cell r="I4615">
            <v>93152</v>
          </cell>
          <cell r="K4615">
            <v>190820</v>
          </cell>
        </row>
        <row r="4616">
          <cell r="G4616">
            <v>35836</v>
          </cell>
          <cell r="I4616">
            <v>100639</v>
          </cell>
          <cell r="K4616">
            <v>204276</v>
          </cell>
        </row>
        <row r="4617">
          <cell r="G4617">
            <v>26467</v>
          </cell>
          <cell r="I4617">
            <v>69070</v>
          </cell>
          <cell r="K4617">
            <v>156668</v>
          </cell>
        </row>
        <row r="4618">
          <cell r="G4618">
            <v>25528</v>
          </cell>
          <cell r="I4618">
            <v>61856</v>
          </cell>
          <cell r="K4618">
            <v>118842</v>
          </cell>
        </row>
        <row r="4619">
          <cell r="G4619">
            <v>29500</v>
          </cell>
          <cell r="I4619">
            <v>86323</v>
          </cell>
          <cell r="K4619">
            <v>176574</v>
          </cell>
        </row>
        <row r="4620">
          <cell r="G4620">
            <v>30788</v>
          </cell>
          <cell r="I4620">
            <v>89281</v>
          </cell>
          <cell r="K4620">
            <v>188498</v>
          </cell>
        </row>
        <row r="4621">
          <cell r="G4621">
            <v>30801</v>
          </cell>
          <cell r="I4621">
            <v>93105</v>
          </cell>
          <cell r="K4621">
            <v>192081</v>
          </cell>
        </row>
        <row r="4622">
          <cell r="G4622">
            <v>32326</v>
          </cell>
          <cell r="I4622">
            <v>94313</v>
          </cell>
          <cell r="K4622">
            <v>188839</v>
          </cell>
        </row>
        <row r="4623">
          <cell r="G4623">
            <v>35187</v>
          </cell>
          <cell r="I4623">
            <v>98032</v>
          </cell>
          <cell r="K4623">
            <v>195978</v>
          </cell>
        </row>
        <row r="4624">
          <cell r="G4624">
            <v>25035</v>
          </cell>
          <cell r="I4624">
            <v>68119</v>
          </cell>
          <cell r="K4624">
            <v>150944</v>
          </cell>
        </row>
        <row r="4625">
          <cell r="G4625">
            <v>24367</v>
          </cell>
          <cell r="I4625">
            <v>60522</v>
          </cell>
          <cell r="K4625">
            <v>119005</v>
          </cell>
        </row>
        <row r="4626">
          <cell r="G4626">
            <v>29937</v>
          </cell>
          <cell r="I4626">
            <v>75986</v>
          </cell>
          <cell r="K4626">
            <v>177307</v>
          </cell>
        </row>
        <row r="4627">
          <cell r="G4627">
            <v>29635</v>
          </cell>
          <cell r="I4627">
            <v>80399</v>
          </cell>
          <cell r="K4627">
            <v>178801</v>
          </cell>
        </row>
        <row r="4628">
          <cell r="G4628">
            <v>28670</v>
          </cell>
          <cell r="I4628">
            <v>86047</v>
          </cell>
          <cell r="K4628">
            <v>179310</v>
          </cell>
        </row>
        <row r="4629">
          <cell r="G4629">
            <v>31996</v>
          </cell>
          <cell r="I4629">
            <v>94785</v>
          </cell>
          <cell r="K4629">
            <v>190901</v>
          </cell>
        </row>
        <row r="4630">
          <cell r="G4630">
            <v>39476</v>
          </cell>
          <cell r="I4630">
            <v>102938</v>
          </cell>
          <cell r="K4630">
            <v>205000</v>
          </cell>
        </row>
        <row r="4631">
          <cell r="G4631">
            <v>31661</v>
          </cell>
          <cell r="I4631">
            <v>70597</v>
          </cell>
          <cell r="K4631">
            <v>150014</v>
          </cell>
        </row>
        <row r="4632">
          <cell r="G4632">
            <v>30615</v>
          </cell>
          <cell r="I4632">
            <v>66067</v>
          </cell>
          <cell r="K4632">
            <v>119437</v>
          </cell>
        </row>
        <row r="4633">
          <cell r="G4633">
            <v>30562</v>
          </cell>
          <cell r="I4633">
            <v>88904</v>
          </cell>
          <cell r="K4633">
            <v>178993</v>
          </cell>
        </row>
        <row r="4634">
          <cell r="G4634">
            <v>29857</v>
          </cell>
          <cell r="I4634">
            <v>90005</v>
          </cell>
          <cell r="K4634">
            <v>184612</v>
          </cell>
        </row>
        <row r="4635">
          <cell r="G4635">
            <v>30645</v>
          </cell>
          <cell r="I4635">
            <v>91035</v>
          </cell>
          <cell r="K4635">
            <v>189779</v>
          </cell>
        </row>
        <row r="4636">
          <cell r="G4636">
            <v>30849</v>
          </cell>
          <cell r="I4636">
            <v>91192</v>
          </cell>
          <cell r="K4636">
            <v>186259</v>
          </cell>
        </row>
        <row r="4637">
          <cell r="G4637">
            <v>34549</v>
          </cell>
          <cell r="I4637">
            <v>98813</v>
          </cell>
          <cell r="K4637">
            <v>196595</v>
          </cell>
        </row>
        <row r="4638">
          <cell r="G4638">
            <v>26109</v>
          </cell>
          <cell r="I4638">
            <v>70495</v>
          </cell>
          <cell r="K4638">
            <v>154718</v>
          </cell>
        </row>
        <row r="4639">
          <cell r="G4639">
            <v>23859</v>
          </cell>
          <cell r="I4639">
            <v>62016</v>
          </cell>
          <cell r="K4639">
            <v>119802</v>
          </cell>
        </row>
        <row r="4640">
          <cell r="G4640">
            <v>26960</v>
          </cell>
          <cell r="I4640">
            <v>76453</v>
          </cell>
          <cell r="K4640">
            <v>166103</v>
          </cell>
        </row>
        <row r="4641">
          <cell r="G4641">
            <v>26964</v>
          </cell>
          <cell r="I4641">
            <v>80679</v>
          </cell>
          <cell r="K4641">
            <v>164385</v>
          </cell>
        </row>
        <row r="4642">
          <cell r="G4642">
            <v>30283</v>
          </cell>
          <cell r="I4642">
            <v>89490</v>
          </cell>
          <cell r="K4642">
            <v>182891</v>
          </cell>
        </row>
        <row r="4643">
          <cell r="G4643">
            <v>29913</v>
          </cell>
          <cell r="I4643">
            <v>91064</v>
          </cell>
          <cell r="K4643">
            <v>182804</v>
          </cell>
        </row>
        <row r="4644">
          <cell r="G4644">
            <v>35355</v>
          </cell>
          <cell r="I4644">
            <v>105185</v>
          </cell>
          <cell r="K4644">
            <v>205069</v>
          </cell>
        </row>
        <row r="4645">
          <cell r="G4645">
            <v>23880</v>
          </cell>
          <cell r="I4645">
            <v>68340</v>
          </cell>
          <cell r="K4645">
            <v>152559</v>
          </cell>
        </row>
        <row r="4646">
          <cell r="G4646">
            <v>23272</v>
          </cell>
          <cell r="I4646">
            <v>57771</v>
          </cell>
          <cell r="K4646">
            <v>117127</v>
          </cell>
        </row>
        <row r="4647">
          <cell r="G4647">
            <v>30158</v>
          </cell>
          <cell r="I4647">
            <v>89335</v>
          </cell>
          <cell r="K4647">
            <v>180133</v>
          </cell>
        </row>
        <row r="4648">
          <cell r="G4648">
            <v>30411</v>
          </cell>
          <cell r="I4648">
            <v>89449</v>
          </cell>
          <cell r="K4648">
            <v>187112</v>
          </cell>
        </row>
        <row r="4649">
          <cell r="G4649">
            <v>29894</v>
          </cell>
          <cell r="I4649">
            <v>90303</v>
          </cell>
          <cell r="K4649">
            <v>185948</v>
          </cell>
        </row>
        <row r="4650">
          <cell r="G4650">
            <v>32204</v>
          </cell>
          <cell r="I4650">
            <v>94913</v>
          </cell>
          <cell r="K4650">
            <v>192038</v>
          </cell>
        </row>
        <row r="4651">
          <cell r="G4651">
            <v>34659</v>
          </cell>
          <cell r="I4651">
            <v>100188</v>
          </cell>
          <cell r="K4651">
            <v>198146</v>
          </cell>
        </row>
        <row r="4652">
          <cell r="G4652">
            <v>24237</v>
          </cell>
          <cell r="I4652">
            <v>64592</v>
          </cell>
          <cell r="K4652">
            <v>148641</v>
          </cell>
        </row>
        <row r="4653">
          <cell r="G4653">
            <v>21506</v>
          </cell>
          <cell r="I4653">
            <v>54308</v>
          </cell>
          <cell r="K4653">
            <v>111771</v>
          </cell>
        </row>
        <row r="4654">
          <cell r="G4654">
            <v>30246</v>
          </cell>
          <cell r="I4654">
            <v>86546</v>
          </cell>
          <cell r="K4654">
            <v>182213</v>
          </cell>
        </row>
        <row r="4655">
          <cell r="G4655">
            <v>34049</v>
          </cell>
          <cell r="I4655">
            <v>93811</v>
          </cell>
          <cell r="K4655">
            <v>192132</v>
          </cell>
        </row>
        <row r="4656">
          <cell r="G4656">
            <v>34712</v>
          </cell>
          <cell r="I4656">
            <v>93299</v>
          </cell>
          <cell r="K4656">
            <v>187417</v>
          </cell>
        </row>
        <row r="4657">
          <cell r="G4657">
            <v>22076</v>
          </cell>
          <cell r="I4657">
            <v>51773</v>
          </cell>
          <cell r="K4657">
            <v>106488</v>
          </cell>
        </row>
        <row r="4658">
          <cell r="G4658">
            <v>24780</v>
          </cell>
          <cell r="I4658">
            <v>63486</v>
          </cell>
          <cell r="K4658">
            <v>127926</v>
          </cell>
        </row>
        <row r="4659">
          <cell r="G4659">
            <v>25797</v>
          </cell>
          <cell r="I4659">
            <v>63454</v>
          </cell>
          <cell r="K4659">
            <v>134440</v>
          </cell>
        </row>
        <row r="4660">
          <cell r="G4660">
            <v>26937</v>
          </cell>
          <cell r="H4660">
            <v>22007</v>
          </cell>
          <cell r="I4660">
            <v>64982</v>
          </cell>
          <cell r="K4660">
            <v>118758</v>
          </cell>
        </row>
        <row r="4661">
          <cell r="G4661">
            <v>30556</v>
          </cell>
          <cell r="H4661">
            <v>32161</v>
          </cell>
          <cell r="I4661">
            <v>86451</v>
          </cell>
          <cell r="K4661">
            <v>181038</v>
          </cell>
        </row>
        <row r="4662">
          <cell r="G4662">
            <v>29687</v>
          </cell>
          <cell r="H4662">
            <v>32835</v>
          </cell>
          <cell r="I4662">
            <v>88204</v>
          </cell>
          <cell r="K4662">
            <v>186951</v>
          </cell>
        </row>
        <row r="4663">
          <cell r="G4663">
            <v>29835</v>
          </cell>
          <cell r="H4663">
            <v>33647</v>
          </cell>
          <cell r="I4663">
            <v>90234</v>
          </cell>
          <cell r="K4663">
            <v>187575</v>
          </cell>
        </row>
        <row r="4664">
          <cell r="G4664">
            <v>31117</v>
          </cell>
          <cell r="H4664">
            <v>33783</v>
          </cell>
          <cell r="I4664">
            <v>92382</v>
          </cell>
          <cell r="K4664">
            <v>195067</v>
          </cell>
        </row>
        <row r="4665">
          <cell r="G4665">
            <v>34233</v>
          </cell>
          <cell r="H4665">
            <v>35255</v>
          </cell>
          <cell r="I4665">
            <v>98863</v>
          </cell>
          <cell r="K4665">
            <v>201260</v>
          </cell>
        </row>
        <row r="4666">
          <cell r="G4666">
            <v>23644</v>
          </cell>
          <cell r="H4666">
            <v>25124</v>
          </cell>
          <cell r="I4666">
            <v>66966</v>
          </cell>
          <cell r="K4666">
            <v>160434</v>
          </cell>
        </row>
        <row r="4667">
          <cell r="G4667">
            <v>21388</v>
          </cell>
          <cell r="H4667">
            <v>20289</v>
          </cell>
          <cell r="I4667">
            <v>54628</v>
          </cell>
          <cell r="K4667">
            <v>116495</v>
          </cell>
        </row>
        <row r="4668">
          <cell r="G4668">
            <v>29972</v>
          </cell>
          <cell r="H4668">
            <v>31367</v>
          </cell>
          <cell r="I4668">
            <v>87280</v>
          </cell>
          <cell r="K4668">
            <v>179536</v>
          </cell>
        </row>
        <row r="4669">
          <cell r="G4669">
            <v>27487</v>
          </cell>
          <cell r="H4669">
            <v>30878</v>
          </cell>
          <cell r="I4669">
            <v>83430</v>
          </cell>
          <cell r="K4669">
            <v>171656</v>
          </cell>
        </row>
        <row r="4670">
          <cell r="G4670">
            <v>30536</v>
          </cell>
          <cell r="H4670">
            <v>32726</v>
          </cell>
          <cell r="I4670">
            <v>91256</v>
          </cell>
          <cell r="K4670">
            <v>188192</v>
          </cell>
        </row>
        <row r="4671">
          <cell r="G4671">
            <v>32779</v>
          </cell>
          <cell r="H4671">
            <v>33963</v>
          </cell>
          <cell r="I4671">
            <v>83883</v>
          </cell>
          <cell r="K4671">
            <v>192408</v>
          </cell>
        </row>
        <row r="4672">
          <cell r="G4672">
            <v>35693</v>
          </cell>
          <cell r="H4672">
            <v>34977</v>
          </cell>
          <cell r="I4672">
            <v>100784</v>
          </cell>
          <cell r="K4672">
            <v>210715</v>
          </cell>
        </row>
        <row r="4673">
          <cell r="G4673">
            <v>25925</v>
          </cell>
          <cell r="H4673">
            <v>25148</v>
          </cell>
          <cell r="I4673">
            <v>68316</v>
          </cell>
          <cell r="K4673">
            <v>166970</v>
          </cell>
        </row>
        <row r="4674">
          <cell r="G4674">
            <v>23221</v>
          </cell>
          <cell r="H4674">
            <v>21228</v>
          </cell>
          <cell r="I4674">
            <v>55206</v>
          </cell>
          <cell r="K4674">
            <v>121960</v>
          </cell>
        </row>
        <row r="4675">
          <cell r="G4675">
            <v>30043</v>
          </cell>
          <cell r="H4675">
            <v>31438</v>
          </cell>
          <cell r="I4675">
            <v>86936</v>
          </cell>
          <cell r="K4675">
            <v>181229</v>
          </cell>
        </row>
        <row r="4676">
          <cell r="G4676">
            <v>30625</v>
          </cell>
          <cell r="H4676">
            <v>32127</v>
          </cell>
          <cell r="I4676">
            <v>89748</v>
          </cell>
          <cell r="K4676">
            <v>192814</v>
          </cell>
        </row>
        <row r="4677">
          <cell r="G4677">
            <v>32049</v>
          </cell>
          <cell r="H4677">
            <v>33494</v>
          </cell>
          <cell r="I4677">
            <v>93924</v>
          </cell>
          <cell r="K4677">
            <v>197313</v>
          </cell>
        </row>
        <row r="4678">
          <cell r="G4678">
            <v>32678</v>
          </cell>
          <cell r="H4678">
            <v>33833</v>
          </cell>
          <cell r="I4678">
            <v>95477</v>
          </cell>
          <cell r="K4678">
            <v>204183</v>
          </cell>
        </row>
        <row r="4679">
          <cell r="G4679">
            <v>33286</v>
          </cell>
          <cell r="H4679">
            <v>31611</v>
          </cell>
          <cell r="I4679">
            <v>92040</v>
          </cell>
          <cell r="K4679">
            <v>198016</v>
          </cell>
        </row>
        <row r="4680">
          <cell r="G4680">
            <v>26282</v>
          </cell>
          <cell r="H4680">
            <v>23205</v>
          </cell>
          <cell r="I4680">
            <v>63759</v>
          </cell>
          <cell r="K4680">
            <v>155266</v>
          </cell>
        </row>
        <row r="4681">
          <cell r="G4681">
            <v>22504</v>
          </cell>
          <cell r="H4681">
            <v>18627</v>
          </cell>
          <cell r="I4681">
            <v>53557</v>
          </cell>
          <cell r="K4681">
            <v>119878</v>
          </cell>
        </row>
        <row r="4682">
          <cell r="G4682">
            <v>29868</v>
          </cell>
          <cell r="H4682">
            <v>26288</v>
          </cell>
          <cell r="I4682">
            <v>80750</v>
          </cell>
          <cell r="K4682">
            <v>183982</v>
          </cell>
        </row>
        <row r="4683">
          <cell r="G4683">
            <v>23261</v>
          </cell>
          <cell r="H4683">
            <v>19648</v>
          </cell>
          <cell r="I4683">
            <v>62688</v>
          </cell>
          <cell r="K4683">
            <v>137658</v>
          </cell>
        </row>
        <row r="4684">
          <cell r="G4684">
            <v>17098</v>
          </cell>
          <cell r="H4684">
            <v>13242</v>
          </cell>
          <cell r="I4684">
            <v>39811</v>
          </cell>
          <cell r="K4684">
            <v>80811</v>
          </cell>
        </row>
        <row r="4685">
          <cell r="G4685">
            <v>26490</v>
          </cell>
          <cell r="H4685">
            <v>21708</v>
          </cell>
          <cell r="I4685">
            <v>66332</v>
          </cell>
          <cell r="K4685">
            <v>142338</v>
          </cell>
        </row>
        <row r="4686">
          <cell r="G4686">
            <v>28268</v>
          </cell>
          <cell r="H4686">
            <v>23870</v>
          </cell>
          <cell r="I4686">
            <v>73128</v>
          </cell>
          <cell r="K4686">
            <v>159553</v>
          </cell>
        </row>
        <row r="4687">
          <cell r="G4687">
            <v>21919</v>
          </cell>
          <cell r="H4687">
            <v>18255</v>
          </cell>
          <cell r="I4687">
            <v>52939</v>
          </cell>
          <cell r="K4687">
            <v>121069</v>
          </cell>
        </row>
        <row r="4688">
          <cell r="G4688">
            <v>21233</v>
          </cell>
          <cell r="H4688">
            <v>17348</v>
          </cell>
          <cell r="I4688">
            <v>48990</v>
          </cell>
          <cell r="K4688">
            <v>104244</v>
          </cell>
        </row>
        <row r="4689">
          <cell r="G4689">
            <v>27036</v>
          </cell>
          <cell r="H4689">
            <v>25190</v>
          </cell>
          <cell r="I4689">
            <v>71159</v>
          </cell>
          <cell r="K4689">
            <v>162617</v>
          </cell>
        </row>
        <row r="4690">
          <cell r="G4690">
            <v>24664</v>
          </cell>
          <cell r="H4690">
            <v>23577</v>
          </cell>
          <cell r="I4690">
            <v>69015</v>
          </cell>
          <cell r="K4690">
            <v>153867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>
        <row r="795">
          <cell r="CQ795">
            <v>237812</v>
          </cell>
          <cell r="CS795">
            <v>153339</v>
          </cell>
          <cell r="CU795">
            <v>102238</v>
          </cell>
          <cell r="CW795">
            <v>254295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>
        <row r="64">
          <cell r="DN64">
            <v>36447</v>
          </cell>
        </row>
        <row r="65">
          <cell r="DN65">
            <v>36315</v>
          </cell>
        </row>
        <row r="66">
          <cell r="DN66">
            <v>39578</v>
          </cell>
        </row>
        <row r="67">
          <cell r="DN67">
            <v>38506</v>
          </cell>
        </row>
        <row r="68">
          <cell r="DN68">
            <v>25514</v>
          </cell>
        </row>
        <row r="69">
          <cell r="DN69">
            <v>16320</v>
          </cell>
        </row>
        <row r="70">
          <cell r="DN70">
            <v>31562</v>
          </cell>
        </row>
        <row r="71">
          <cell r="DN71">
            <v>34904</v>
          </cell>
        </row>
        <row r="72">
          <cell r="DN72">
            <v>37726</v>
          </cell>
        </row>
        <row r="73">
          <cell r="DN73">
            <v>39176</v>
          </cell>
        </row>
        <row r="74">
          <cell r="DN74">
            <v>35990</v>
          </cell>
        </row>
        <row r="75">
          <cell r="DN75">
            <v>20183</v>
          </cell>
        </row>
        <row r="76">
          <cell r="DN76">
            <v>13057</v>
          </cell>
        </row>
        <row r="77">
          <cell r="DN77">
            <v>27150</v>
          </cell>
        </row>
        <row r="78">
          <cell r="DN78">
            <v>32092</v>
          </cell>
        </row>
        <row r="79">
          <cell r="DN79">
            <v>32312</v>
          </cell>
        </row>
        <row r="80">
          <cell r="DN80">
            <v>33086</v>
          </cell>
        </row>
        <row r="81">
          <cell r="DN81">
            <v>32539</v>
          </cell>
        </row>
        <row r="82">
          <cell r="DN82">
            <v>20420</v>
          </cell>
        </row>
        <row r="83">
          <cell r="DN83">
            <v>15708</v>
          </cell>
        </row>
        <row r="84">
          <cell r="DN84">
            <v>25732</v>
          </cell>
        </row>
        <row r="85">
          <cell r="DN85">
            <v>36992</v>
          </cell>
        </row>
        <row r="86">
          <cell r="DN86">
            <v>39438</v>
          </cell>
        </row>
        <row r="87">
          <cell r="DN87">
            <v>41639</v>
          </cell>
        </row>
        <row r="88">
          <cell r="DN88">
            <v>43531</v>
          </cell>
        </row>
        <row r="89">
          <cell r="DN89">
            <v>26706</v>
          </cell>
        </row>
        <row r="90">
          <cell r="DN90">
            <v>16437</v>
          </cell>
        </row>
        <row r="91">
          <cell r="DN91">
            <v>33234</v>
          </cell>
        </row>
        <row r="92">
          <cell r="DN92">
            <v>37606</v>
          </cell>
        </row>
        <row r="93">
          <cell r="DN93">
            <v>39075</v>
          </cell>
        </row>
        <row r="94">
          <cell r="DN94">
            <v>40063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GJ153">
            <v>3966577.61</v>
          </cell>
        </row>
        <row r="155">
          <cell r="GJ155">
            <v>1860585.3399999999</v>
          </cell>
        </row>
        <row r="161">
          <cell r="GJ161">
            <v>1602484.1300000001</v>
          </cell>
        </row>
        <row r="163">
          <cell r="GJ163">
            <v>911132.53</v>
          </cell>
        </row>
        <row r="169">
          <cell r="GJ169">
            <v>546050.34000000008</v>
          </cell>
        </row>
        <row r="171">
          <cell r="GJ171">
            <v>302981.31</v>
          </cell>
        </row>
        <row r="177">
          <cell r="GJ177">
            <v>328551.69999999995</v>
          </cell>
        </row>
        <row r="179">
          <cell r="GJ179">
            <v>177019.1</v>
          </cell>
        </row>
        <row r="185">
          <cell r="GJ185">
            <v>2191068.0699999998</v>
          </cell>
        </row>
        <row r="187">
          <cell r="GJ187">
            <v>1326673.96</v>
          </cell>
        </row>
        <row r="194">
          <cell r="GJ194">
            <v>564578.25</v>
          </cell>
          <cell r="GP194">
            <v>209315.28</v>
          </cell>
        </row>
        <row r="196">
          <cell r="GJ196">
            <v>239481.15999999997</v>
          </cell>
          <cell r="GP196">
            <v>326223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GP153">
            <v>3637194.5799999991</v>
          </cell>
          <cell r="GV153">
            <v>3404639.1000000006</v>
          </cell>
          <cell r="HB153">
            <v>4401350.3699999992</v>
          </cell>
        </row>
        <row r="155">
          <cell r="GP155">
            <v>2411922.3000000003</v>
          </cell>
          <cell r="GV155">
            <v>1904471.4500000002</v>
          </cell>
          <cell r="HB155">
            <v>1912819.67</v>
          </cell>
        </row>
        <row r="161">
          <cell r="GP161">
            <v>1479770.810000004</v>
          </cell>
          <cell r="GV161">
            <v>1411268.24</v>
          </cell>
          <cell r="HB161">
            <v>1890850.7099999995</v>
          </cell>
        </row>
        <row r="163">
          <cell r="GP163">
            <v>1185721.68</v>
          </cell>
          <cell r="GV163">
            <v>998926.84999999986</v>
          </cell>
          <cell r="HB163">
            <v>1008437.95</v>
          </cell>
        </row>
        <row r="169">
          <cell r="GP169">
            <v>486237.0400000001</v>
          </cell>
          <cell r="GV169">
            <v>459310.5</v>
          </cell>
          <cell r="HB169">
            <v>635763.15000000014</v>
          </cell>
        </row>
        <row r="171">
          <cell r="GP171">
            <v>399191.30000000005</v>
          </cell>
          <cell r="GV171">
            <v>325478.88</v>
          </cell>
          <cell r="HB171">
            <v>320122.33999999997</v>
          </cell>
        </row>
        <row r="177">
          <cell r="GP177">
            <v>297107.38999999972</v>
          </cell>
          <cell r="GV177">
            <v>293597.73999999993</v>
          </cell>
          <cell r="HB177">
            <v>376119.79999999993</v>
          </cell>
        </row>
        <row r="179">
          <cell r="GP179">
            <v>244793.3</v>
          </cell>
          <cell r="GV179">
            <v>182635.44999999998</v>
          </cell>
          <cell r="HB179">
            <v>175291.17</v>
          </cell>
        </row>
        <row r="185">
          <cell r="GP185">
            <v>1929021.4899999988</v>
          </cell>
          <cell r="GV185">
            <v>1975231.24</v>
          </cell>
          <cell r="HB185">
            <v>2701091.0900000012</v>
          </cell>
        </row>
        <row r="187">
          <cell r="GP187">
            <v>1820491.02</v>
          </cell>
          <cell r="GV187">
            <v>1453958.02</v>
          </cell>
          <cell r="HB187">
            <v>1470395.46</v>
          </cell>
        </row>
        <row r="194">
          <cell r="GV194">
            <v>508838.92</v>
          </cell>
          <cell r="HB194">
            <v>584943.19000000006</v>
          </cell>
        </row>
        <row r="196">
          <cell r="GV196">
            <v>218415.07</v>
          </cell>
          <cell r="HB196">
            <v>226161.41000000003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HH153">
            <v>4363356.7200000016</v>
          </cell>
          <cell r="HN153">
            <v>4389812.7499999991</v>
          </cell>
          <cell r="HT153">
            <v>4209912.5688487301</v>
          </cell>
        </row>
        <row r="155">
          <cell r="HH155">
            <v>1990669.58</v>
          </cell>
          <cell r="HN155">
            <v>1597459.1900000002</v>
          </cell>
          <cell r="HT155">
            <v>1499554.3899999997</v>
          </cell>
        </row>
        <row r="161">
          <cell r="HH161">
            <v>1881200.5499999996</v>
          </cell>
          <cell r="HN161">
            <v>1864576.5999999994</v>
          </cell>
          <cell r="HT161">
            <v>1778281.6321986706</v>
          </cell>
        </row>
        <row r="163">
          <cell r="HH163">
            <v>1011005.26</v>
          </cell>
          <cell r="HN163">
            <v>818893.59000000008</v>
          </cell>
          <cell r="HT163">
            <v>769742.92999999993</v>
          </cell>
        </row>
        <row r="169">
          <cell r="HH169">
            <v>624604.85999999987</v>
          </cell>
          <cell r="HN169">
            <v>606052.26</v>
          </cell>
          <cell r="HT169">
            <v>603086.12253359891</v>
          </cell>
        </row>
        <row r="171">
          <cell r="HH171">
            <v>330532.52999999997</v>
          </cell>
          <cell r="HN171">
            <v>259655.06</v>
          </cell>
          <cell r="HT171">
            <v>242286.84</v>
          </cell>
        </row>
        <row r="177">
          <cell r="HH177">
            <v>368884.23999999993</v>
          </cell>
          <cell r="HN177">
            <v>367952.49999999988</v>
          </cell>
          <cell r="HT177">
            <v>353255.42834177188</v>
          </cell>
        </row>
        <row r="179">
          <cell r="HH179">
            <v>186803.98</v>
          </cell>
          <cell r="HN179">
            <v>149089.18</v>
          </cell>
          <cell r="HT179">
            <v>142646.54</v>
          </cell>
        </row>
        <row r="185">
          <cell r="HH185">
            <v>2718456.6599999997</v>
          </cell>
          <cell r="HN185">
            <v>2662893.3299999996</v>
          </cell>
          <cell r="HT185">
            <v>2622886.8984839087</v>
          </cell>
        </row>
        <row r="187">
          <cell r="HH187">
            <v>1570544.31</v>
          </cell>
          <cell r="HN187">
            <v>1292345.81</v>
          </cell>
          <cell r="HT187">
            <v>1205334.99</v>
          </cell>
        </row>
        <row r="194">
          <cell r="HH194">
            <v>830852.14999999991</v>
          </cell>
          <cell r="HN194">
            <v>751434.95000000019</v>
          </cell>
          <cell r="HT194">
            <v>484845.22959331947</v>
          </cell>
        </row>
        <row r="196">
          <cell r="HH196">
            <v>253104.61</v>
          </cell>
          <cell r="HN196">
            <v>244006.11999999997</v>
          </cell>
          <cell r="HT196">
            <v>229930.19</v>
          </cell>
        </row>
      </sheetData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HZ153">
            <v>3880708.0099999988</v>
          </cell>
        </row>
        <row r="155">
          <cell r="HZ155">
            <v>1827294.7400000002</v>
          </cell>
        </row>
        <row r="161">
          <cell r="HZ161">
            <v>1625626.1100000041</v>
          </cell>
        </row>
        <row r="163">
          <cell r="HZ163">
            <v>922271.68</v>
          </cell>
        </row>
        <row r="169">
          <cell r="HZ169">
            <v>566099.65</v>
          </cell>
        </row>
        <row r="171">
          <cell r="HZ171">
            <v>301617.31</v>
          </cell>
        </row>
        <row r="177">
          <cell r="HZ177">
            <v>321760.88000000006</v>
          </cell>
        </row>
        <row r="179">
          <cell r="HZ179">
            <v>180313.98</v>
          </cell>
        </row>
        <row r="185">
          <cell r="HZ185">
            <v>2375308.4500000016</v>
          </cell>
        </row>
        <row r="187">
          <cell r="HZ187">
            <v>1467113.66</v>
          </cell>
        </row>
        <row r="194">
          <cell r="HZ194">
            <v>364755.44</v>
          </cell>
        </row>
        <row r="196">
          <cell r="HZ196">
            <v>254845.82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IF153">
            <v>4566513.43</v>
          </cell>
        </row>
        <row r="155">
          <cell r="IF155">
            <v>2038467.38</v>
          </cell>
        </row>
        <row r="161">
          <cell r="IF161">
            <v>1966464.8600000008</v>
          </cell>
        </row>
        <row r="163">
          <cell r="IF163">
            <v>926786.13</v>
          </cell>
        </row>
        <row r="169">
          <cell r="IF169">
            <v>637766.90999999992</v>
          </cell>
        </row>
        <row r="171">
          <cell r="IF171">
            <v>302580.85000000003</v>
          </cell>
        </row>
        <row r="177">
          <cell r="IF177">
            <v>388213.34000000008</v>
          </cell>
        </row>
        <row r="179">
          <cell r="IF179">
            <v>194253.24</v>
          </cell>
        </row>
        <row r="185">
          <cell r="IF185">
            <v>2850659.04</v>
          </cell>
        </row>
        <row r="187">
          <cell r="IF187">
            <v>1468736.2000000002</v>
          </cell>
        </row>
        <row r="194">
          <cell r="IF194">
            <v>717397.6</v>
          </cell>
        </row>
        <row r="196">
          <cell r="IF196">
            <v>256106.69999999998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IL153">
            <v>4546904.7399999993</v>
          </cell>
        </row>
        <row r="155">
          <cell r="IL155">
            <v>3017812.97</v>
          </cell>
        </row>
        <row r="161">
          <cell r="IL161">
            <v>2075494.05</v>
          </cell>
        </row>
        <row r="163">
          <cell r="IL163">
            <v>1394863.03</v>
          </cell>
        </row>
        <row r="169">
          <cell r="IL169">
            <v>673498.9800000001</v>
          </cell>
        </row>
        <row r="171">
          <cell r="IL171">
            <v>446255.39999999997</v>
          </cell>
        </row>
        <row r="177">
          <cell r="IL177">
            <v>432560.56000000011</v>
          </cell>
        </row>
        <row r="179">
          <cell r="IL179">
            <v>294927.06</v>
          </cell>
        </row>
        <row r="185">
          <cell r="IL185">
            <v>3049645.5800000005</v>
          </cell>
        </row>
        <row r="187">
          <cell r="IL187">
            <v>2207413.54</v>
          </cell>
        </row>
        <row r="194">
          <cell r="IL194">
            <v>856140.39999999991</v>
          </cell>
        </row>
        <row r="196">
          <cell r="IL196">
            <v>379779.51999999996</v>
          </cell>
        </row>
      </sheetData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IR153">
            <v>4347742.7999999989</v>
          </cell>
        </row>
        <row r="155">
          <cell r="IR155">
            <v>2324229.2400000002</v>
          </cell>
        </row>
        <row r="161">
          <cell r="IR161">
            <v>1936747.2699999998</v>
          </cell>
        </row>
        <row r="163">
          <cell r="IR163">
            <v>1160125.8600000001</v>
          </cell>
        </row>
        <row r="169">
          <cell r="IR169">
            <v>641265.56999999995</v>
          </cell>
        </row>
        <row r="171">
          <cell r="IR171">
            <v>355343.14999999997</v>
          </cell>
        </row>
        <row r="177">
          <cell r="IR177">
            <v>390161.62000000011</v>
          </cell>
        </row>
        <row r="179">
          <cell r="IR179">
            <v>232896.15000000002</v>
          </cell>
        </row>
        <row r="185">
          <cell r="IR185">
            <v>2916005.4</v>
          </cell>
        </row>
        <row r="187">
          <cell r="IR187">
            <v>1823938.1799999997</v>
          </cell>
        </row>
        <row r="194">
          <cell r="IR194">
            <v>925663.31</v>
          </cell>
        </row>
        <row r="196">
          <cell r="IR196">
            <v>374250.18000000005</v>
          </cell>
        </row>
      </sheetData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IX153">
            <v>4983445.74</v>
          </cell>
        </row>
        <row r="155">
          <cell r="IX155">
            <v>2416109.31</v>
          </cell>
        </row>
        <row r="161">
          <cell r="IX161">
            <v>2218843.14</v>
          </cell>
        </row>
        <row r="163">
          <cell r="IX163">
            <v>1213380.98</v>
          </cell>
        </row>
        <row r="169">
          <cell r="IX169">
            <v>712933.65000000014</v>
          </cell>
        </row>
        <row r="171">
          <cell r="IX171">
            <v>376497.67</v>
          </cell>
        </row>
        <row r="177">
          <cell r="IX177">
            <v>457152.56</v>
          </cell>
        </row>
        <row r="179">
          <cell r="IX179">
            <v>250768.2</v>
          </cell>
        </row>
        <row r="185">
          <cell r="IX185">
            <v>3299876.3599999994</v>
          </cell>
        </row>
        <row r="187">
          <cell r="IX187">
            <v>1936141.22</v>
          </cell>
        </row>
        <row r="194">
          <cell r="IX194">
            <v>789467.9</v>
          </cell>
        </row>
        <row r="196">
          <cell r="IX196">
            <v>417398.43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vg weekday 183A"/>
      <sheetName val="Avg weekday 290E"/>
      <sheetName val="Avg Weekday 71E"/>
      <sheetName val="Avg Weekday System"/>
      <sheetName val="Avg weekday MoPAC"/>
      <sheetName val="Weekends"/>
      <sheetName val="monthly"/>
      <sheetName val="Total sytem Transactions"/>
      <sheetName val="Holidays"/>
      <sheetName val="Revenues"/>
    </sheetNames>
    <sheetDataSet>
      <sheetData sheetId="0">
        <row r="371">
          <cell r="BR371">
            <v>40311</v>
          </cell>
          <cell r="BU371">
            <v>79947</v>
          </cell>
          <cell r="BX371">
            <v>120258</v>
          </cell>
        </row>
        <row r="377">
          <cell r="BR377">
            <v>44027</v>
          </cell>
          <cell r="BU377">
            <v>113688</v>
          </cell>
        </row>
        <row r="378">
          <cell r="BR378">
            <v>38298</v>
          </cell>
          <cell r="BU378">
            <v>86413</v>
          </cell>
        </row>
        <row r="384">
          <cell r="BR384">
            <v>52580</v>
          </cell>
          <cell r="BU384">
            <v>120890</v>
          </cell>
        </row>
        <row r="385">
          <cell r="BR385">
            <v>42614</v>
          </cell>
          <cell r="BU385">
            <v>86581</v>
          </cell>
        </row>
        <row r="386">
          <cell r="BX386">
            <v>189431</v>
          </cell>
        </row>
        <row r="391">
          <cell r="BR391">
            <v>54404</v>
          </cell>
          <cell r="BU391">
            <v>123829</v>
          </cell>
        </row>
        <row r="392">
          <cell r="BR392">
            <v>43089</v>
          </cell>
          <cell r="BU392">
            <v>87421</v>
          </cell>
        </row>
        <row r="398">
          <cell r="BR398">
            <v>57269</v>
          </cell>
          <cell r="BU398">
            <v>130996</v>
          </cell>
        </row>
        <row r="399">
          <cell r="BR399">
            <v>48852</v>
          </cell>
          <cell r="BU399">
            <v>94452</v>
          </cell>
        </row>
        <row r="405">
          <cell r="BR405">
            <v>51070</v>
          </cell>
          <cell r="BU405">
            <v>120020</v>
          </cell>
        </row>
        <row r="406">
          <cell r="BR406">
            <v>41489</v>
          </cell>
          <cell r="BU406">
            <v>86637</v>
          </cell>
        </row>
        <row r="412">
          <cell r="BR412">
            <v>56942</v>
          </cell>
          <cell r="BU412">
            <v>129138</v>
          </cell>
        </row>
        <row r="413">
          <cell r="BR413">
            <v>48109</v>
          </cell>
          <cell r="BU413">
            <v>99386</v>
          </cell>
        </row>
        <row r="419">
          <cell r="BR419">
            <v>60317</v>
          </cell>
          <cell r="BU419">
            <v>135570</v>
          </cell>
        </row>
        <row r="420">
          <cell r="BR420">
            <v>49736</v>
          </cell>
          <cell r="BU420">
            <v>96457</v>
          </cell>
        </row>
        <row r="421">
          <cell r="BX421">
            <v>194762</v>
          </cell>
        </row>
        <row r="426">
          <cell r="BR426">
            <v>63000</v>
          </cell>
          <cell r="BU426">
            <v>138587</v>
          </cell>
        </row>
        <row r="427">
          <cell r="BR427">
            <v>51016</v>
          </cell>
          <cell r="BU427">
            <v>97872</v>
          </cell>
        </row>
        <row r="433">
          <cell r="BO433">
            <v>15953</v>
          </cell>
          <cell r="BR433">
            <v>55719</v>
          </cell>
          <cell r="BU433">
            <v>128187</v>
          </cell>
        </row>
        <row r="434">
          <cell r="BO434">
            <v>14822</v>
          </cell>
          <cell r="BR434">
            <v>46977</v>
          </cell>
          <cell r="BU434">
            <v>98443</v>
          </cell>
        </row>
        <row r="440">
          <cell r="BO440">
            <v>17864</v>
          </cell>
          <cell r="BR440">
            <v>59705</v>
          </cell>
          <cell r="BU440">
            <v>127593</v>
          </cell>
        </row>
        <row r="441">
          <cell r="BO441">
            <v>16055</v>
          </cell>
          <cell r="BR441">
            <v>49981</v>
          </cell>
          <cell r="BU441">
            <v>95255</v>
          </cell>
        </row>
        <row r="442">
          <cell r="BX442">
            <v>244319</v>
          </cell>
        </row>
        <row r="443">
          <cell r="BX443">
            <v>259056</v>
          </cell>
        </row>
        <row r="444">
          <cell r="BX444">
            <v>267422</v>
          </cell>
        </row>
        <row r="445">
          <cell r="BX445">
            <v>270056</v>
          </cell>
        </row>
        <row r="446">
          <cell r="BX446">
            <v>281643</v>
          </cell>
        </row>
        <row r="447">
          <cell r="BO447">
            <v>19300</v>
          </cell>
          <cell r="BR447">
            <v>68141</v>
          </cell>
          <cell r="BU447">
            <v>130806</v>
          </cell>
        </row>
        <row r="448">
          <cell r="BO448">
            <v>20443</v>
          </cell>
          <cell r="BR448">
            <v>68325</v>
          </cell>
          <cell r="BU448">
            <v>110596</v>
          </cell>
        </row>
        <row r="454">
          <cell r="BJ454">
            <v>11036</v>
          </cell>
          <cell r="BR454">
            <v>65040</v>
          </cell>
          <cell r="BU454">
            <v>130198</v>
          </cell>
        </row>
        <row r="455">
          <cell r="BL455">
            <v>8369</v>
          </cell>
          <cell r="BR455">
            <v>55284</v>
          </cell>
          <cell r="BU455">
            <v>104954</v>
          </cell>
        </row>
        <row r="461">
          <cell r="BO461">
            <v>20427</v>
          </cell>
          <cell r="BR461">
            <v>64693</v>
          </cell>
          <cell r="BU461">
            <v>135962</v>
          </cell>
        </row>
        <row r="462">
          <cell r="BO462">
            <v>15907</v>
          </cell>
          <cell r="BR462">
            <v>45903</v>
          </cell>
          <cell r="BU462">
            <v>88679</v>
          </cell>
        </row>
        <row r="468">
          <cell r="BO468">
            <v>20665</v>
          </cell>
          <cell r="BR468">
            <v>69487</v>
          </cell>
          <cell r="BU468">
            <v>138047</v>
          </cell>
        </row>
        <row r="469">
          <cell r="BO469">
            <v>19985</v>
          </cell>
          <cell r="BR469">
            <v>56531</v>
          </cell>
          <cell r="BU469">
            <v>104014</v>
          </cell>
        </row>
        <row r="474">
          <cell r="BX474">
            <v>284684</v>
          </cell>
        </row>
        <row r="475">
          <cell r="BO475">
            <v>18807</v>
          </cell>
          <cell r="BR475">
            <v>60944</v>
          </cell>
          <cell r="BU475">
            <v>129581</v>
          </cell>
        </row>
        <row r="476">
          <cell r="BO476">
            <v>21442</v>
          </cell>
          <cell r="BR476">
            <v>57857</v>
          </cell>
          <cell r="BU476">
            <v>99497</v>
          </cell>
          <cell r="BX476">
            <v>178796</v>
          </cell>
        </row>
        <row r="482">
          <cell r="BO482">
            <v>22786</v>
          </cell>
          <cell r="BR482">
            <v>69858</v>
          </cell>
          <cell r="BU482">
            <v>133931</v>
          </cell>
        </row>
        <row r="483">
          <cell r="BO483">
            <v>22590</v>
          </cell>
          <cell r="BR483">
            <v>62326</v>
          </cell>
          <cell r="BU483">
            <v>112031</v>
          </cell>
        </row>
        <row r="489">
          <cell r="BO489">
            <v>19638</v>
          </cell>
          <cell r="BR489">
            <v>62393</v>
          </cell>
          <cell r="BU489">
            <v>135700</v>
          </cell>
        </row>
        <row r="490">
          <cell r="BO490">
            <v>20947</v>
          </cell>
          <cell r="BR490">
            <v>56375</v>
          </cell>
          <cell r="BU490">
            <v>104404</v>
          </cell>
        </row>
        <row r="496">
          <cell r="BO496">
            <v>23032</v>
          </cell>
          <cell r="BR496">
            <v>68299</v>
          </cell>
          <cell r="BU496">
            <v>136101</v>
          </cell>
        </row>
        <row r="497">
          <cell r="BO497">
            <v>19802</v>
          </cell>
          <cell r="BR497">
            <v>56874</v>
          </cell>
          <cell r="BU497">
            <v>107211</v>
          </cell>
        </row>
        <row r="503">
          <cell r="BO503">
            <v>22352</v>
          </cell>
          <cell r="BR503">
            <v>68569</v>
          </cell>
          <cell r="BU503">
            <v>150749</v>
          </cell>
        </row>
        <row r="504">
          <cell r="BO504">
            <v>21101</v>
          </cell>
          <cell r="BR504">
            <v>58252</v>
          </cell>
          <cell r="BU504">
            <v>113990</v>
          </cell>
        </row>
        <row r="510">
          <cell r="BO510">
            <v>19730</v>
          </cell>
          <cell r="BR510">
            <v>59905</v>
          </cell>
          <cell r="BU510">
            <v>130414</v>
          </cell>
        </row>
        <row r="511">
          <cell r="BO511">
            <v>19604</v>
          </cell>
          <cell r="BR511">
            <v>54748</v>
          </cell>
          <cell r="BU511">
            <v>105672</v>
          </cell>
        </row>
        <row r="517">
          <cell r="BO517">
            <v>20025</v>
          </cell>
          <cell r="BR517">
            <v>62359</v>
          </cell>
          <cell r="BU517">
            <v>126624</v>
          </cell>
        </row>
        <row r="518">
          <cell r="BO518">
            <v>15992</v>
          </cell>
          <cell r="BR518">
            <v>49705</v>
          </cell>
          <cell r="BU518">
            <v>96007</v>
          </cell>
        </row>
        <row r="519">
          <cell r="BX519">
            <v>166880</v>
          </cell>
        </row>
        <row r="524">
          <cell r="BO524">
            <v>20727</v>
          </cell>
          <cell r="BR524">
            <v>62872</v>
          </cell>
          <cell r="BU524">
            <v>145275</v>
          </cell>
        </row>
        <row r="525">
          <cell r="BO525">
            <v>18782</v>
          </cell>
          <cell r="BR525">
            <v>51708</v>
          </cell>
          <cell r="BU525">
            <v>101426</v>
          </cell>
        </row>
        <row r="531">
          <cell r="BO531">
            <v>20476</v>
          </cell>
          <cell r="BR531">
            <v>67730</v>
          </cell>
          <cell r="BU531">
            <v>127047</v>
          </cell>
        </row>
        <row r="532">
          <cell r="BO532">
            <v>20060</v>
          </cell>
          <cell r="BR532">
            <v>57970</v>
          </cell>
          <cell r="BU532">
            <v>103483</v>
          </cell>
        </row>
        <row r="538">
          <cell r="BO538">
            <v>22848</v>
          </cell>
          <cell r="BR538">
            <v>60283</v>
          </cell>
          <cell r="BU538">
            <v>131399</v>
          </cell>
        </row>
        <row r="539">
          <cell r="BO539">
            <v>21641</v>
          </cell>
          <cell r="BR539">
            <v>56186</v>
          </cell>
          <cell r="BU539">
            <v>105719</v>
          </cell>
        </row>
        <row r="545">
          <cell r="BO545">
            <v>18317</v>
          </cell>
          <cell r="BR545">
            <v>55055</v>
          </cell>
          <cell r="BU545">
            <v>126397</v>
          </cell>
        </row>
        <row r="546">
          <cell r="BO546">
            <v>18405</v>
          </cell>
          <cell r="BR546">
            <v>51730</v>
          </cell>
          <cell r="BU546">
            <v>101699</v>
          </cell>
        </row>
        <row r="552">
          <cell r="BO552">
            <v>21825</v>
          </cell>
          <cell r="BR552">
            <v>62476</v>
          </cell>
          <cell r="BU552">
            <v>124777</v>
          </cell>
        </row>
        <row r="553">
          <cell r="BO553">
            <v>17403</v>
          </cell>
          <cell r="BR553">
            <v>49586</v>
          </cell>
          <cell r="BU553">
            <v>96455</v>
          </cell>
        </row>
        <row r="554">
          <cell r="BX554">
            <v>224225</v>
          </cell>
        </row>
        <row r="555">
          <cell r="BX555">
            <v>144000</v>
          </cell>
        </row>
        <row r="559">
          <cell r="BO559">
            <v>18994</v>
          </cell>
          <cell r="BR559">
            <v>57559</v>
          </cell>
          <cell r="BU559">
            <v>125014</v>
          </cell>
        </row>
        <row r="560">
          <cell r="BO560">
            <v>18307</v>
          </cell>
          <cell r="BR560">
            <v>52283</v>
          </cell>
          <cell r="BU560">
            <v>98758</v>
          </cell>
        </row>
        <row r="566">
          <cell r="BO566">
            <v>19073</v>
          </cell>
          <cell r="BR566">
            <v>59465</v>
          </cell>
          <cell r="BU566">
            <v>123584</v>
          </cell>
        </row>
        <row r="567">
          <cell r="BO567">
            <v>19676</v>
          </cell>
          <cell r="BR567">
            <v>53847</v>
          </cell>
          <cell r="BU567">
            <v>100290</v>
          </cell>
        </row>
        <row r="573">
          <cell r="BO573">
            <v>16134</v>
          </cell>
          <cell r="BR573">
            <v>61122</v>
          </cell>
          <cell r="BU573">
            <v>123535</v>
          </cell>
        </row>
        <row r="574">
          <cell r="BO574">
            <v>18557</v>
          </cell>
          <cell r="BR574">
            <v>55667</v>
          </cell>
          <cell r="BU574">
            <v>96992</v>
          </cell>
        </row>
        <row r="580">
          <cell r="BO580">
            <v>18759</v>
          </cell>
          <cell r="BR580">
            <v>59239</v>
          </cell>
          <cell r="BU580">
            <v>128724</v>
          </cell>
        </row>
        <row r="581">
          <cell r="BO581">
            <v>18617</v>
          </cell>
          <cell r="BR581">
            <v>55146</v>
          </cell>
          <cell r="BU581">
            <v>101862</v>
          </cell>
        </row>
        <row r="587">
          <cell r="BO587">
            <v>19652</v>
          </cell>
          <cell r="BR587">
            <v>57595</v>
          </cell>
          <cell r="BU587">
            <v>129118</v>
          </cell>
        </row>
        <row r="588">
          <cell r="BO588">
            <v>18269</v>
          </cell>
          <cell r="BR588">
            <v>53330</v>
          </cell>
          <cell r="BU588">
            <v>99326</v>
          </cell>
        </row>
        <row r="594">
          <cell r="BO594">
            <v>20040</v>
          </cell>
          <cell r="BR594">
            <v>60591</v>
          </cell>
          <cell r="BU594">
            <v>129477</v>
          </cell>
        </row>
        <row r="595">
          <cell r="BO595">
            <v>19094</v>
          </cell>
          <cell r="BR595">
            <v>53905</v>
          </cell>
          <cell r="BU595">
            <v>101528</v>
          </cell>
        </row>
        <row r="601">
          <cell r="BO601">
            <v>19741</v>
          </cell>
          <cell r="BR601">
            <v>61273</v>
          </cell>
          <cell r="BU601">
            <v>127396</v>
          </cell>
        </row>
        <row r="602">
          <cell r="BO602">
            <v>18424</v>
          </cell>
          <cell r="BR602">
            <v>55023</v>
          </cell>
          <cell r="BU602">
            <v>100298</v>
          </cell>
        </row>
        <row r="608">
          <cell r="BO608">
            <v>6455</v>
          </cell>
          <cell r="BR608">
            <v>25512</v>
          </cell>
          <cell r="BU608">
            <v>69351</v>
          </cell>
        </row>
        <row r="609">
          <cell r="BO609">
            <v>6006</v>
          </cell>
          <cell r="BR609">
            <v>23184</v>
          </cell>
          <cell r="BU609">
            <v>60160</v>
          </cell>
        </row>
        <row r="615">
          <cell r="BO615">
            <v>20605</v>
          </cell>
          <cell r="BR615">
            <v>61145</v>
          </cell>
          <cell r="BU615">
            <v>116155</v>
          </cell>
        </row>
        <row r="616">
          <cell r="BO616">
            <v>16479</v>
          </cell>
          <cell r="BR616">
            <v>50140</v>
          </cell>
          <cell r="BU616">
            <v>93931</v>
          </cell>
        </row>
        <row r="617">
          <cell r="BX617">
            <v>161457</v>
          </cell>
        </row>
        <row r="622">
          <cell r="BO622">
            <v>24693</v>
          </cell>
          <cell r="BR622">
            <v>66433</v>
          </cell>
          <cell r="BU622">
            <v>127386</v>
          </cell>
        </row>
        <row r="623">
          <cell r="BO623">
            <v>20504</v>
          </cell>
          <cell r="BR623">
            <v>53959</v>
          </cell>
          <cell r="BU623">
            <v>99209</v>
          </cell>
        </row>
        <row r="629">
          <cell r="BO629">
            <v>24238</v>
          </cell>
          <cell r="BR629">
            <v>62701</v>
          </cell>
          <cell r="BU629">
            <v>128721</v>
          </cell>
        </row>
        <row r="630">
          <cell r="BO630">
            <v>21169</v>
          </cell>
          <cell r="BR630">
            <v>54440</v>
          </cell>
          <cell r="BU630">
            <v>101345</v>
          </cell>
        </row>
        <row r="636">
          <cell r="BO636">
            <v>22573</v>
          </cell>
          <cell r="BR636">
            <v>60616</v>
          </cell>
          <cell r="BU636">
            <v>133098</v>
          </cell>
        </row>
        <row r="637">
          <cell r="BO637">
            <v>21518</v>
          </cell>
          <cell r="BR637">
            <v>54903</v>
          </cell>
          <cell r="BU637">
            <v>101036</v>
          </cell>
        </row>
        <row r="643">
          <cell r="BO643">
            <v>23607</v>
          </cell>
          <cell r="BR643">
            <v>64109</v>
          </cell>
          <cell r="BU643">
            <v>134387</v>
          </cell>
        </row>
        <row r="644">
          <cell r="BO644">
            <v>22478</v>
          </cell>
          <cell r="BR644">
            <v>57290</v>
          </cell>
          <cell r="BU644">
            <v>103625</v>
          </cell>
        </row>
        <row r="650">
          <cell r="BO650">
            <v>24483</v>
          </cell>
          <cell r="BR650">
            <v>65971</v>
          </cell>
          <cell r="BU650">
            <v>136141</v>
          </cell>
        </row>
        <row r="651">
          <cell r="BO651">
            <v>22908</v>
          </cell>
          <cell r="BR651">
            <v>57642</v>
          </cell>
          <cell r="BU651">
            <v>105455</v>
          </cell>
        </row>
        <row r="657">
          <cell r="BO657">
            <v>22368</v>
          </cell>
          <cell r="BR657">
            <v>61950</v>
          </cell>
          <cell r="BU657">
            <v>128538</v>
          </cell>
        </row>
        <row r="658">
          <cell r="BO658">
            <v>22320</v>
          </cell>
          <cell r="BR658">
            <v>57593</v>
          </cell>
          <cell r="BU658">
            <v>105417</v>
          </cell>
        </row>
        <row r="664">
          <cell r="BO664">
            <v>32561</v>
          </cell>
          <cell r="BR664">
            <v>72140</v>
          </cell>
          <cell r="BU664">
            <v>140406</v>
          </cell>
        </row>
        <row r="665">
          <cell r="BO665">
            <v>29213</v>
          </cell>
          <cell r="BR665">
            <v>63613</v>
          </cell>
          <cell r="BU665">
            <v>105199</v>
          </cell>
        </row>
        <row r="671">
          <cell r="BO671">
            <v>24462</v>
          </cell>
          <cell r="BR671">
            <v>66356</v>
          </cell>
          <cell r="BU671">
            <v>141875</v>
          </cell>
        </row>
        <row r="672">
          <cell r="BO672">
            <v>22540</v>
          </cell>
          <cell r="BR672">
            <v>58955</v>
          </cell>
          <cell r="BU672">
            <v>103912</v>
          </cell>
        </row>
        <row r="678">
          <cell r="BO678">
            <v>22798</v>
          </cell>
          <cell r="BR678">
            <v>65271</v>
          </cell>
          <cell r="BU678">
            <v>137573</v>
          </cell>
        </row>
        <row r="679">
          <cell r="BO679">
            <v>22282</v>
          </cell>
          <cell r="BR679">
            <v>56604</v>
          </cell>
          <cell r="BU679">
            <v>106905</v>
          </cell>
        </row>
        <row r="685">
          <cell r="BO685">
            <v>23076</v>
          </cell>
          <cell r="BR685">
            <v>63838</v>
          </cell>
          <cell r="BU685">
            <v>135982</v>
          </cell>
        </row>
        <row r="686">
          <cell r="BO686">
            <v>22588</v>
          </cell>
          <cell r="BR686">
            <v>56605</v>
          </cell>
          <cell r="BU686">
            <v>102977</v>
          </cell>
        </row>
        <row r="692">
          <cell r="BO692">
            <v>24188</v>
          </cell>
          <cell r="BR692">
            <v>63413</v>
          </cell>
          <cell r="BU692">
            <v>135046</v>
          </cell>
        </row>
        <row r="693">
          <cell r="BO693">
            <v>21745</v>
          </cell>
          <cell r="BR693">
            <v>53688</v>
          </cell>
          <cell r="BU693">
            <v>103894</v>
          </cell>
        </row>
        <row r="699">
          <cell r="BO699">
            <v>23630</v>
          </cell>
          <cell r="BR699">
            <v>61882</v>
          </cell>
          <cell r="BU699">
            <v>116484</v>
          </cell>
        </row>
        <row r="700">
          <cell r="BO700">
            <v>23774</v>
          </cell>
          <cell r="BR700">
            <v>61141</v>
          </cell>
          <cell r="BU700">
            <v>103845</v>
          </cell>
        </row>
        <row r="706">
          <cell r="BO706">
            <v>20882</v>
          </cell>
          <cell r="BR706">
            <v>63042</v>
          </cell>
          <cell r="BU706">
            <v>139423</v>
          </cell>
        </row>
        <row r="707">
          <cell r="BO707">
            <v>19071</v>
          </cell>
          <cell r="BR707">
            <v>51588</v>
          </cell>
          <cell r="BU707">
            <v>101625</v>
          </cell>
        </row>
        <row r="713">
          <cell r="BO713">
            <v>20890</v>
          </cell>
          <cell r="BR713">
            <v>61022</v>
          </cell>
          <cell r="BU713">
            <v>141730</v>
          </cell>
        </row>
        <row r="714">
          <cell r="BO714">
            <v>18612</v>
          </cell>
          <cell r="BR714">
            <v>50110</v>
          </cell>
          <cell r="BU714">
            <v>103820</v>
          </cell>
        </row>
        <row r="720">
          <cell r="BO720">
            <v>22538</v>
          </cell>
          <cell r="BR720">
            <v>59558</v>
          </cell>
          <cell r="BU720">
            <v>139905</v>
          </cell>
        </row>
        <row r="721">
          <cell r="BO721">
            <v>20051</v>
          </cell>
          <cell r="BR721">
            <v>51008</v>
          </cell>
          <cell r="BU721">
            <v>110532</v>
          </cell>
        </row>
        <row r="727">
          <cell r="BO727">
            <v>22672</v>
          </cell>
          <cell r="BR727">
            <v>57473</v>
          </cell>
          <cell r="BU727">
            <v>126016</v>
          </cell>
        </row>
        <row r="728">
          <cell r="BO728">
            <v>16599</v>
          </cell>
          <cell r="BR728">
            <v>44383</v>
          </cell>
          <cell r="BU728">
            <v>94883</v>
          </cell>
        </row>
        <row r="734">
          <cell r="BO734">
            <v>21170</v>
          </cell>
          <cell r="BR734">
            <v>54362</v>
          </cell>
          <cell r="BU734">
            <v>119889</v>
          </cell>
        </row>
        <row r="735">
          <cell r="BO735">
            <v>14819</v>
          </cell>
          <cell r="BR735">
            <v>39902</v>
          </cell>
          <cell r="BU735">
            <v>79449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JD153">
            <v>4553379.3400000008</v>
          </cell>
        </row>
        <row r="155">
          <cell r="JD155">
            <v>2298486.7800000003</v>
          </cell>
        </row>
        <row r="161">
          <cell r="JD161">
            <v>1951245.1300000001</v>
          </cell>
        </row>
        <row r="163">
          <cell r="JD163">
            <v>1185589.25</v>
          </cell>
        </row>
        <row r="169">
          <cell r="JD169">
            <v>634077.18000000017</v>
          </cell>
        </row>
        <row r="171">
          <cell r="JD171">
            <v>439480.51</v>
          </cell>
        </row>
        <row r="177">
          <cell r="JD177">
            <v>409228.9</v>
          </cell>
        </row>
        <row r="179">
          <cell r="JD179">
            <v>294834.15000000002</v>
          </cell>
        </row>
        <row r="185">
          <cell r="JD185">
            <v>2913027.7199999993</v>
          </cell>
        </row>
        <row r="187">
          <cell r="JD187">
            <v>2312052.87</v>
          </cell>
        </row>
        <row r="194">
          <cell r="JD194">
            <v>736804.37</v>
          </cell>
        </row>
        <row r="196">
          <cell r="JD196">
            <v>464456.74000000005</v>
          </cell>
        </row>
      </sheetData>
      <sheetData sheetId="1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JJ153">
            <v>4705265.42</v>
          </cell>
        </row>
        <row r="155">
          <cell r="JJ155">
            <v>2919387.4499999993</v>
          </cell>
        </row>
        <row r="161">
          <cell r="JJ161">
            <v>2047659.8900000006</v>
          </cell>
        </row>
        <row r="163">
          <cell r="JJ163">
            <v>1545316.22</v>
          </cell>
        </row>
        <row r="169">
          <cell r="JJ169">
            <v>649099.27</v>
          </cell>
        </row>
        <row r="171">
          <cell r="JJ171">
            <v>379260.51</v>
          </cell>
        </row>
        <row r="177">
          <cell r="JJ177">
            <v>433512.1999999999</v>
          </cell>
        </row>
        <row r="179">
          <cell r="JJ179">
            <v>248875.13</v>
          </cell>
        </row>
        <row r="185">
          <cell r="JJ185">
            <v>3030106.39</v>
          </cell>
        </row>
        <row r="187">
          <cell r="JJ187">
            <v>2012313.54</v>
          </cell>
        </row>
        <row r="194">
          <cell r="JJ194">
            <v>724944.92</v>
          </cell>
        </row>
        <row r="196">
          <cell r="JJ196">
            <v>394808.3</v>
          </cell>
        </row>
      </sheetData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JP153">
            <v>3507638.2999999993</v>
          </cell>
          <cell r="JV153">
            <v>5870586.4400000004</v>
          </cell>
        </row>
        <row r="155">
          <cell r="JP155">
            <v>2145657.86</v>
          </cell>
          <cell r="JV155">
            <v>2360870.8200000003</v>
          </cell>
        </row>
        <row r="161">
          <cell r="JP161">
            <v>1594988.2400000019</v>
          </cell>
          <cell r="JV161">
            <v>2662174.8999999994</v>
          </cell>
        </row>
        <row r="163">
          <cell r="JP163">
            <v>1126146.67</v>
          </cell>
          <cell r="JV163">
            <v>1300780.69</v>
          </cell>
        </row>
        <row r="169">
          <cell r="JP169">
            <v>497487.94000000018</v>
          </cell>
          <cell r="JV169">
            <v>799625.15</v>
          </cell>
        </row>
        <row r="171">
          <cell r="JP171">
            <v>345972.04</v>
          </cell>
          <cell r="JV171">
            <v>383145.03</v>
          </cell>
        </row>
        <row r="177">
          <cell r="JP177">
            <v>342256.1</v>
          </cell>
          <cell r="JV177">
            <v>547817.44999999995</v>
          </cell>
        </row>
        <row r="179">
          <cell r="JP179">
            <v>215768.81</v>
          </cell>
          <cell r="JV179">
            <v>243515.95000000004</v>
          </cell>
        </row>
        <row r="185">
          <cell r="JP185">
            <v>2460439.7700000042</v>
          </cell>
          <cell r="JV185">
            <v>3980499.4</v>
          </cell>
        </row>
        <row r="187">
          <cell r="JP187">
            <v>1789100.2200000002</v>
          </cell>
          <cell r="JV187">
            <v>2055690.1599999997</v>
          </cell>
        </row>
        <row r="194">
          <cell r="JP194">
            <v>778235.77</v>
          </cell>
          <cell r="JV194">
            <v>963834.24000000011</v>
          </cell>
        </row>
        <row r="196">
          <cell r="JP196">
            <v>316120.92</v>
          </cell>
          <cell r="JV196">
            <v>406948.55000000005</v>
          </cell>
        </row>
      </sheetData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  <sheetName val="Su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3">
          <cell r="KB153">
            <v>5217900.290000001</v>
          </cell>
        </row>
        <row r="161">
          <cell r="KB161">
            <v>2340142.5100000002</v>
          </cell>
        </row>
        <row r="169">
          <cell r="KB169">
            <v>704468.73999999987</v>
          </cell>
        </row>
        <row r="177">
          <cell r="KB177">
            <v>491956.19999999995</v>
          </cell>
        </row>
        <row r="185">
          <cell r="KB185">
            <v>3500359.8599999985</v>
          </cell>
        </row>
        <row r="194">
          <cell r="KB194">
            <v>1135654.0899999999</v>
          </cell>
        </row>
      </sheetData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y 22"/>
      <sheetName val="Aug 22"/>
      <sheetName val="Sept 22"/>
      <sheetName val="Oct 22"/>
      <sheetName val="Nov 22"/>
      <sheetName val="Dec 22"/>
      <sheetName val="Jan 23"/>
      <sheetName val="Feb 23"/>
      <sheetName val="Mar 23"/>
      <sheetName val="April  23"/>
      <sheetName val="April update fe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2">
          <cell r="H42">
            <v>1034648.5599999999</v>
          </cell>
        </row>
        <row r="57">
          <cell r="H57">
            <v>231754.16</v>
          </cell>
          <cell r="J57">
            <v>1921190.11</v>
          </cell>
          <cell r="L57">
            <v>2159146.12</v>
          </cell>
          <cell r="N57">
            <v>1188535.1500000001</v>
          </cell>
        </row>
        <row r="64">
          <cell r="E64">
            <v>392624.36999999994</v>
          </cell>
        </row>
        <row r="72">
          <cell r="E72">
            <v>352327.29000000004</v>
          </cell>
        </row>
      </sheetData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vg weekday 183A"/>
      <sheetName val="Avg weekday 290E"/>
      <sheetName val="Avg weekday 71E"/>
      <sheetName val="Avg weekday system"/>
      <sheetName val="Weekends"/>
      <sheetName val="Avg weekday MoPAC"/>
      <sheetName val="Monthly"/>
      <sheetName val="Total System Transactions"/>
      <sheetName val="Holidays"/>
      <sheetName val="Revenues"/>
    </sheetNames>
    <sheetDataSet>
      <sheetData sheetId="0">
        <row r="401">
          <cell r="BX401">
            <v>112406</v>
          </cell>
        </row>
        <row r="406">
          <cell r="BO406">
            <v>18588</v>
          </cell>
          <cell r="BR406">
            <v>52538</v>
          </cell>
          <cell r="BU406">
            <v>124168</v>
          </cell>
        </row>
        <row r="407">
          <cell r="BO407">
            <v>16630</v>
          </cell>
          <cell r="BR407">
            <v>43433</v>
          </cell>
          <cell r="BU407">
            <v>91488</v>
          </cell>
        </row>
        <row r="413">
          <cell r="BO413">
            <v>20166</v>
          </cell>
          <cell r="BR413">
            <v>55764</v>
          </cell>
          <cell r="BU413">
            <v>125634</v>
          </cell>
        </row>
        <row r="414">
          <cell r="BO414">
            <v>17906</v>
          </cell>
          <cell r="BR414">
            <v>47201</v>
          </cell>
          <cell r="BU414">
            <v>97170</v>
          </cell>
        </row>
        <row r="415">
          <cell r="BX415">
            <v>239472</v>
          </cell>
        </row>
        <row r="420">
          <cell r="BO420">
            <v>18705</v>
          </cell>
          <cell r="BR420">
            <v>58375</v>
          </cell>
          <cell r="BU420">
            <v>134766</v>
          </cell>
        </row>
        <row r="421">
          <cell r="BO421">
            <v>15993</v>
          </cell>
          <cell r="BR421">
            <v>44301</v>
          </cell>
          <cell r="BU421">
            <v>94583</v>
          </cell>
        </row>
        <row r="427">
          <cell r="BO427">
            <v>17797</v>
          </cell>
          <cell r="BR427">
            <v>57862</v>
          </cell>
          <cell r="BU427">
            <v>129517</v>
          </cell>
        </row>
        <row r="428">
          <cell r="BO428">
            <v>17497</v>
          </cell>
          <cell r="BR428">
            <v>51297</v>
          </cell>
          <cell r="BU428">
            <v>98362</v>
          </cell>
        </row>
        <row r="434">
          <cell r="BO434">
            <v>18479</v>
          </cell>
          <cell r="BR434">
            <v>56934</v>
          </cell>
          <cell r="BU434">
            <v>132910</v>
          </cell>
        </row>
        <row r="435">
          <cell r="BO435">
            <v>16308</v>
          </cell>
          <cell r="BR435">
            <v>48185</v>
          </cell>
          <cell r="BU435">
            <v>95712</v>
          </cell>
        </row>
        <row r="441">
          <cell r="BO441">
            <v>19099</v>
          </cell>
          <cell r="BR441">
            <v>60009</v>
          </cell>
          <cell r="BU441">
            <v>133447</v>
          </cell>
        </row>
        <row r="442">
          <cell r="BO442">
            <v>16765</v>
          </cell>
          <cell r="BR442">
            <v>45239</v>
          </cell>
          <cell r="BU442">
            <v>85749</v>
          </cell>
        </row>
        <row r="448">
          <cell r="BO448">
            <v>20213</v>
          </cell>
          <cell r="BR448">
            <v>61412</v>
          </cell>
          <cell r="BU448">
            <v>140345</v>
          </cell>
        </row>
        <row r="449">
          <cell r="BO449">
            <v>18844</v>
          </cell>
          <cell r="BR449">
            <v>53148</v>
          </cell>
          <cell r="BU449">
            <v>109331</v>
          </cell>
        </row>
        <row r="450">
          <cell r="BX450">
            <v>243592</v>
          </cell>
        </row>
        <row r="455">
          <cell r="BO455">
            <v>19748</v>
          </cell>
          <cell r="BR455">
            <v>58197</v>
          </cell>
          <cell r="BU455">
            <v>140296</v>
          </cell>
        </row>
        <row r="456">
          <cell r="BO456">
            <v>18593</v>
          </cell>
          <cell r="BR456">
            <v>51538</v>
          </cell>
          <cell r="BU456">
            <v>107601</v>
          </cell>
        </row>
        <row r="462">
          <cell r="BO462">
            <v>22514</v>
          </cell>
          <cell r="BR462">
            <v>67461</v>
          </cell>
          <cell r="BU462">
            <v>145531</v>
          </cell>
        </row>
        <row r="463">
          <cell r="BO463">
            <v>19427</v>
          </cell>
          <cell r="BR463">
            <v>54782</v>
          </cell>
          <cell r="BU463">
            <v>105910</v>
          </cell>
        </row>
        <row r="469">
          <cell r="BO469">
            <v>24936</v>
          </cell>
          <cell r="BR469">
            <v>70577</v>
          </cell>
          <cell r="BU469">
            <v>142582</v>
          </cell>
        </row>
        <row r="470">
          <cell r="BO470">
            <v>20892</v>
          </cell>
          <cell r="BR470">
            <v>56071</v>
          </cell>
          <cell r="BU470">
            <v>101693</v>
          </cell>
        </row>
        <row r="471">
          <cell r="BX471">
            <v>264767</v>
          </cell>
        </row>
        <row r="472">
          <cell r="BX472">
            <v>276078</v>
          </cell>
        </row>
        <row r="473">
          <cell r="BX473">
            <v>283907</v>
          </cell>
        </row>
        <row r="474">
          <cell r="BX474">
            <v>286098</v>
          </cell>
        </row>
        <row r="475">
          <cell r="BX475">
            <v>302653</v>
          </cell>
        </row>
        <row r="476">
          <cell r="BO476">
            <v>23895</v>
          </cell>
          <cell r="BR476">
            <v>69070</v>
          </cell>
          <cell r="BU476">
            <v>134792</v>
          </cell>
        </row>
        <row r="477">
          <cell r="BO477">
            <v>24231</v>
          </cell>
          <cell r="BR477">
            <v>65736</v>
          </cell>
          <cell r="BU477">
            <v>110195</v>
          </cell>
        </row>
        <row r="483">
          <cell r="BO483">
            <v>22529</v>
          </cell>
          <cell r="BR483">
            <v>68885</v>
          </cell>
          <cell r="BU483">
            <v>149701</v>
          </cell>
        </row>
        <row r="484">
          <cell r="BO484">
            <v>21140</v>
          </cell>
          <cell r="BR484">
            <v>55664</v>
          </cell>
          <cell r="BU484">
            <v>106971</v>
          </cell>
        </row>
        <row r="489">
          <cell r="BX489">
            <v>305195</v>
          </cell>
        </row>
        <row r="490">
          <cell r="BO490">
            <v>22651</v>
          </cell>
          <cell r="BR490">
            <v>63103</v>
          </cell>
          <cell r="BU490">
            <v>135537</v>
          </cell>
        </row>
        <row r="491">
          <cell r="BO491">
            <v>23657</v>
          </cell>
          <cell r="BR491">
            <v>60506</v>
          </cell>
          <cell r="BU491">
            <v>104635</v>
          </cell>
          <cell r="BX491">
            <v>188798</v>
          </cell>
        </row>
        <row r="497">
          <cell r="BO497">
            <v>21043</v>
          </cell>
          <cell r="BR497">
            <v>66406</v>
          </cell>
          <cell r="BU497">
            <v>139756</v>
          </cell>
        </row>
        <row r="498">
          <cell r="BO498">
            <v>20888</v>
          </cell>
          <cell r="BR498">
            <v>55736</v>
          </cell>
          <cell r="BU498">
            <v>109320</v>
          </cell>
        </row>
        <row r="504">
          <cell r="BO504">
            <v>22355</v>
          </cell>
          <cell r="BR504">
            <v>67863</v>
          </cell>
          <cell r="BU504">
            <v>146030</v>
          </cell>
        </row>
        <row r="505">
          <cell r="BO505">
            <v>21795</v>
          </cell>
          <cell r="BR505">
            <v>58822</v>
          </cell>
          <cell r="BU505">
            <v>113503</v>
          </cell>
        </row>
        <row r="511">
          <cell r="BO511">
            <v>24119</v>
          </cell>
          <cell r="BR511">
            <v>65676</v>
          </cell>
          <cell r="BU511">
            <v>136054</v>
          </cell>
        </row>
        <row r="512">
          <cell r="BO512">
            <v>25737</v>
          </cell>
          <cell r="BR512">
            <v>63219</v>
          </cell>
          <cell r="BU512">
            <v>112258</v>
          </cell>
        </row>
        <row r="518">
          <cell r="BO518">
            <v>23874</v>
          </cell>
          <cell r="BR518">
            <v>68857</v>
          </cell>
          <cell r="BU518">
            <v>145267</v>
          </cell>
        </row>
        <row r="519">
          <cell r="BO519">
            <v>22973</v>
          </cell>
          <cell r="BR519">
            <v>60063</v>
          </cell>
          <cell r="BU519">
            <v>114241</v>
          </cell>
        </row>
        <row r="525">
          <cell r="BO525">
            <v>24240</v>
          </cell>
          <cell r="BR525">
            <v>65979</v>
          </cell>
          <cell r="BU525">
            <v>143588</v>
          </cell>
        </row>
        <row r="526">
          <cell r="BO526">
            <v>21957</v>
          </cell>
          <cell r="BR526">
            <v>56228</v>
          </cell>
          <cell r="BU526">
            <v>110932</v>
          </cell>
        </row>
        <row r="532">
          <cell r="BO532">
            <v>25712</v>
          </cell>
          <cell r="BR532">
            <v>70359</v>
          </cell>
          <cell r="BU532">
            <v>149067</v>
          </cell>
        </row>
        <row r="533">
          <cell r="BO533">
            <v>23745</v>
          </cell>
          <cell r="BR533">
            <v>58461</v>
          </cell>
          <cell r="BU533">
            <v>117824</v>
          </cell>
        </row>
        <row r="539">
          <cell r="BO539">
            <v>24346</v>
          </cell>
          <cell r="BR539">
            <v>68103</v>
          </cell>
          <cell r="BU539">
            <v>150834</v>
          </cell>
        </row>
        <row r="540">
          <cell r="BO540">
            <v>21363</v>
          </cell>
          <cell r="BR540">
            <v>54713</v>
          </cell>
          <cell r="BU540">
            <v>108547</v>
          </cell>
        </row>
        <row r="546">
          <cell r="BO546">
            <v>23113</v>
          </cell>
          <cell r="BR546">
            <v>65709</v>
          </cell>
          <cell r="BU546">
            <v>149137</v>
          </cell>
        </row>
        <row r="547">
          <cell r="BO547">
            <v>19125</v>
          </cell>
          <cell r="BR547">
            <v>51348</v>
          </cell>
          <cell r="BU547">
            <v>106262</v>
          </cell>
        </row>
        <row r="548">
          <cell r="C548">
            <v>43248</v>
          </cell>
          <cell r="BX548">
            <v>182562</v>
          </cell>
        </row>
        <row r="553">
          <cell r="BO553">
            <v>22826</v>
          </cell>
          <cell r="BR553">
            <v>62435</v>
          </cell>
          <cell r="BU553">
            <v>143325</v>
          </cell>
        </row>
        <row r="554">
          <cell r="BO554">
            <v>21640</v>
          </cell>
          <cell r="BR554">
            <v>54988</v>
          </cell>
          <cell r="BU554">
            <v>109599</v>
          </cell>
        </row>
        <row r="560">
          <cell r="BO560">
            <v>22794</v>
          </cell>
          <cell r="BR560">
            <v>67549</v>
          </cell>
          <cell r="BU560">
            <v>146676</v>
          </cell>
        </row>
        <row r="561">
          <cell r="BO561">
            <v>21742</v>
          </cell>
          <cell r="BR561">
            <v>59936</v>
          </cell>
          <cell r="BU561">
            <v>110577</v>
          </cell>
        </row>
        <row r="567">
          <cell r="BO567">
            <v>23342</v>
          </cell>
          <cell r="BR567">
            <v>63337</v>
          </cell>
          <cell r="BU567">
            <v>142609</v>
          </cell>
        </row>
        <row r="568">
          <cell r="BO568">
            <v>22274</v>
          </cell>
          <cell r="BR568">
            <v>56132</v>
          </cell>
          <cell r="BU568">
            <v>112450</v>
          </cell>
        </row>
        <row r="574">
          <cell r="BO574">
            <v>22354</v>
          </cell>
          <cell r="BR574">
            <v>60821</v>
          </cell>
          <cell r="BU574">
            <v>135112</v>
          </cell>
        </row>
        <row r="575">
          <cell r="BO575">
            <v>21598</v>
          </cell>
          <cell r="BR575">
            <v>54693</v>
          </cell>
          <cell r="BU575">
            <v>106082</v>
          </cell>
        </row>
        <row r="581">
          <cell r="BO581">
            <v>23548</v>
          </cell>
          <cell r="BR581">
            <v>61931</v>
          </cell>
          <cell r="BU581">
            <v>131531</v>
          </cell>
        </row>
        <row r="582">
          <cell r="BO582">
            <v>20358</v>
          </cell>
          <cell r="BR582">
            <v>54108</v>
          </cell>
          <cell r="BU582">
            <v>103122</v>
          </cell>
        </row>
        <row r="588">
          <cell r="BO588">
            <v>20640</v>
          </cell>
          <cell r="BR588">
            <v>57200</v>
          </cell>
          <cell r="BU588">
            <v>123731</v>
          </cell>
        </row>
        <row r="589">
          <cell r="BO589">
            <v>21097</v>
          </cell>
          <cell r="BR589">
            <v>54135</v>
          </cell>
          <cell r="BU589">
            <v>105028</v>
          </cell>
        </row>
        <row r="595">
          <cell r="BO595">
            <v>22696</v>
          </cell>
          <cell r="BR595">
            <v>63401</v>
          </cell>
          <cell r="BU595">
            <v>133070</v>
          </cell>
        </row>
        <row r="596">
          <cell r="BO596">
            <v>21548</v>
          </cell>
          <cell r="BR596">
            <v>56009</v>
          </cell>
          <cell r="BU596">
            <v>105196</v>
          </cell>
        </row>
        <row r="602">
          <cell r="BO602">
            <v>22904</v>
          </cell>
          <cell r="BR602">
            <v>63323</v>
          </cell>
          <cell r="BU602">
            <v>132524</v>
          </cell>
        </row>
        <row r="603">
          <cell r="BO603">
            <v>21716</v>
          </cell>
          <cell r="BR603">
            <v>56698</v>
          </cell>
          <cell r="BU603">
            <v>105148</v>
          </cell>
        </row>
        <row r="609">
          <cell r="BO609">
            <v>23130</v>
          </cell>
          <cell r="BR609">
            <v>62872</v>
          </cell>
          <cell r="BU609">
            <v>133188</v>
          </cell>
        </row>
        <row r="610">
          <cell r="BO610">
            <v>22361</v>
          </cell>
          <cell r="BR610">
            <v>58446</v>
          </cell>
          <cell r="BU610">
            <v>106677</v>
          </cell>
        </row>
        <row r="616">
          <cell r="BO616">
            <v>23708</v>
          </cell>
          <cell r="BR616">
            <v>62092</v>
          </cell>
          <cell r="BU616">
            <v>132503</v>
          </cell>
        </row>
        <row r="617">
          <cell r="BO617">
            <v>22187</v>
          </cell>
          <cell r="BR617">
            <v>56859</v>
          </cell>
          <cell r="BU617">
            <v>104878</v>
          </cell>
        </row>
        <row r="623">
          <cell r="BO623">
            <v>23140</v>
          </cell>
          <cell r="BR623">
            <v>60797</v>
          </cell>
          <cell r="BU623">
            <v>133844</v>
          </cell>
        </row>
        <row r="624">
          <cell r="BO624">
            <v>21424</v>
          </cell>
          <cell r="BR624">
            <v>52563</v>
          </cell>
          <cell r="BU624">
            <v>103751</v>
          </cell>
        </row>
        <row r="630">
          <cell r="BO630">
            <v>24300</v>
          </cell>
          <cell r="BR630">
            <v>64043</v>
          </cell>
          <cell r="BU630">
            <v>135423</v>
          </cell>
        </row>
        <row r="631">
          <cell r="BO631">
            <v>23367</v>
          </cell>
          <cell r="BR631">
            <v>57499</v>
          </cell>
          <cell r="BU631">
            <v>106158</v>
          </cell>
        </row>
        <row r="637">
          <cell r="BO637">
            <v>21432</v>
          </cell>
          <cell r="BR637">
            <v>69094</v>
          </cell>
          <cell r="BU637">
            <v>141235</v>
          </cell>
        </row>
        <row r="638">
          <cell r="BO638">
            <v>21045</v>
          </cell>
          <cell r="BR638">
            <v>55746</v>
          </cell>
          <cell r="BU638">
            <v>101626</v>
          </cell>
        </row>
        <row r="644">
          <cell r="BO644">
            <v>23380</v>
          </cell>
          <cell r="BR644">
            <v>64168</v>
          </cell>
          <cell r="BU644">
            <v>133064</v>
          </cell>
        </row>
        <row r="645">
          <cell r="BO645">
            <v>18895</v>
          </cell>
          <cell r="BR645">
            <v>54803</v>
          </cell>
          <cell r="BU645">
            <v>108575</v>
          </cell>
        </row>
        <row r="646">
          <cell r="BX646">
            <v>166093</v>
          </cell>
        </row>
        <row r="651">
          <cell r="BO651">
            <v>21037</v>
          </cell>
          <cell r="BR651">
            <v>61507</v>
          </cell>
          <cell r="BU651">
            <v>128425</v>
          </cell>
        </row>
        <row r="652">
          <cell r="BO652">
            <v>15576</v>
          </cell>
          <cell r="BR652">
            <v>48005</v>
          </cell>
          <cell r="BU652">
            <v>90166</v>
          </cell>
        </row>
        <row r="658">
          <cell r="BO658">
            <v>20949</v>
          </cell>
          <cell r="BR658">
            <v>57435</v>
          </cell>
          <cell r="BU658">
            <v>126066</v>
          </cell>
        </row>
        <row r="659">
          <cell r="BO659">
            <v>21549</v>
          </cell>
          <cell r="BR659">
            <v>55069</v>
          </cell>
          <cell r="BU659">
            <v>102877</v>
          </cell>
        </row>
        <row r="665">
          <cell r="BO665">
            <v>21763</v>
          </cell>
          <cell r="BR665">
            <v>60365</v>
          </cell>
          <cell r="BU665">
            <v>130548</v>
          </cell>
        </row>
        <row r="666">
          <cell r="BO666">
            <v>22101</v>
          </cell>
          <cell r="BR666">
            <v>55738</v>
          </cell>
          <cell r="BU666">
            <v>107000</v>
          </cell>
        </row>
        <row r="672">
          <cell r="BO672">
            <v>23549</v>
          </cell>
          <cell r="BR672">
            <v>62572</v>
          </cell>
          <cell r="BU672">
            <v>137696</v>
          </cell>
        </row>
        <row r="673">
          <cell r="BO673">
            <v>23517</v>
          </cell>
          <cell r="BR673">
            <v>55224</v>
          </cell>
          <cell r="BU673">
            <v>109784</v>
          </cell>
        </row>
        <row r="679">
          <cell r="BO679">
            <v>22189</v>
          </cell>
          <cell r="BR679">
            <v>63003</v>
          </cell>
          <cell r="BU679">
            <v>135512</v>
          </cell>
        </row>
        <row r="680">
          <cell r="BO680">
            <v>21946</v>
          </cell>
          <cell r="BR680">
            <v>57234</v>
          </cell>
          <cell r="BU680">
            <v>104491</v>
          </cell>
        </row>
        <row r="686">
          <cell r="BO686">
            <v>24749</v>
          </cell>
          <cell r="BR686">
            <v>65879</v>
          </cell>
          <cell r="BU686">
            <v>136121</v>
          </cell>
        </row>
        <row r="687">
          <cell r="BO687">
            <v>23791</v>
          </cell>
          <cell r="BR687">
            <v>56631</v>
          </cell>
          <cell r="BU687">
            <v>109780</v>
          </cell>
        </row>
        <row r="693">
          <cell r="BO693">
            <v>28685</v>
          </cell>
          <cell r="BR693">
            <v>64281</v>
          </cell>
          <cell r="BU693">
            <v>141442</v>
          </cell>
        </row>
        <row r="694">
          <cell r="BO694">
            <v>30780</v>
          </cell>
          <cell r="BR694">
            <v>62973</v>
          </cell>
          <cell r="BU694">
            <v>115347</v>
          </cell>
        </row>
        <row r="700">
          <cell r="BO700">
            <v>24197</v>
          </cell>
          <cell r="BR700">
            <v>68775</v>
          </cell>
          <cell r="BU700">
            <v>152496</v>
          </cell>
        </row>
        <row r="701">
          <cell r="BO701">
            <v>24049</v>
          </cell>
          <cell r="BR701">
            <v>63218</v>
          </cell>
          <cell r="BU701">
            <v>116292</v>
          </cell>
        </row>
        <row r="707">
          <cell r="BO707">
            <v>25281</v>
          </cell>
          <cell r="BR707">
            <v>72325</v>
          </cell>
          <cell r="BU707">
            <v>144915</v>
          </cell>
        </row>
        <row r="708">
          <cell r="BO708">
            <v>24517</v>
          </cell>
          <cell r="BR708">
            <v>60904</v>
          </cell>
          <cell r="BU708">
            <v>115882</v>
          </cell>
        </row>
        <row r="714">
          <cell r="BO714">
            <v>22623</v>
          </cell>
          <cell r="BR714">
            <v>63678</v>
          </cell>
          <cell r="BU714">
            <v>142741</v>
          </cell>
        </row>
        <row r="715">
          <cell r="BO715">
            <v>20882</v>
          </cell>
          <cell r="BR715">
            <v>55158</v>
          </cell>
          <cell r="BU715">
            <v>105872</v>
          </cell>
        </row>
        <row r="721">
          <cell r="BO721">
            <v>25197</v>
          </cell>
          <cell r="BR721">
            <v>70858</v>
          </cell>
          <cell r="BU721">
            <v>147538</v>
          </cell>
        </row>
        <row r="722">
          <cell r="BO722">
            <v>21321</v>
          </cell>
          <cell r="BR722">
            <v>55853</v>
          </cell>
          <cell r="BU722">
            <v>109945</v>
          </cell>
        </row>
        <row r="726">
          <cell r="BX726">
            <v>166896</v>
          </cell>
        </row>
        <row r="727">
          <cell r="BX727">
            <v>212268</v>
          </cell>
        </row>
        <row r="728">
          <cell r="BO728">
            <v>24346</v>
          </cell>
          <cell r="BR728">
            <v>63157</v>
          </cell>
          <cell r="BU728">
            <v>124318</v>
          </cell>
        </row>
        <row r="729">
          <cell r="BO729">
            <v>25284</v>
          </cell>
          <cell r="BR729">
            <v>62189</v>
          </cell>
          <cell r="BU729">
            <v>106080</v>
          </cell>
        </row>
        <row r="749">
          <cell r="BO749">
            <v>25024</v>
          </cell>
          <cell r="BR749">
            <v>66511</v>
          </cell>
          <cell r="BU749">
            <v>160349</v>
          </cell>
        </row>
        <row r="750">
          <cell r="BO750">
            <v>21760</v>
          </cell>
          <cell r="BR750">
            <v>54111</v>
          </cell>
          <cell r="BU750">
            <v>124054</v>
          </cell>
        </row>
        <row r="756">
          <cell r="BO756">
            <v>25596</v>
          </cell>
          <cell r="BR756">
            <v>64857</v>
          </cell>
          <cell r="BU756">
            <v>147028</v>
          </cell>
        </row>
        <row r="757">
          <cell r="BO757">
            <v>21663</v>
          </cell>
          <cell r="BR757">
            <v>53862</v>
          </cell>
          <cell r="BU757">
            <v>113863</v>
          </cell>
        </row>
        <row r="763">
          <cell r="BO763">
            <v>21171</v>
          </cell>
          <cell r="BR763">
            <v>54420</v>
          </cell>
          <cell r="BU763">
            <v>121428</v>
          </cell>
        </row>
        <row r="764">
          <cell r="BO764">
            <v>18131</v>
          </cell>
          <cell r="BR764">
            <v>43966</v>
          </cell>
          <cell r="BU764">
            <v>92179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8">
          <cell r="MM8">
            <v>143456</v>
          </cell>
        </row>
      </sheetData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avg weekday 183A"/>
      <sheetName val="avg weekday 290E"/>
      <sheetName val="avg weekday 71E"/>
      <sheetName val="Avg weekday 183S"/>
      <sheetName val="avg weekday system"/>
      <sheetName val="avg weekday MoPac"/>
      <sheetName val="avg weekday 45SW"/>
      <sheetName val="Total system transactions"/>
      <sheetName val="Total transactions"/>
      <sheetName val="weekends"/>
      <sheetName val="holidays"/>
      <sheetName val="revenues"/>
    </sheetNames>
    <sheetDataSet>
      <sheetData sheetId="0" refreshError="1">
        <row r="766">
          <cell r="CD766">
            <v>15549</v>
          </cell>
          <cell r="CM766">
            <v>134227</v>
          </cell>
        </row>
        <row r="770">
          <cell r="CD770">
            <v>20035</v>
          </cell>
          <cell r="CG770">
            <v>55787</v>
          </cell>
          <cell r="CJ770">
            <v>134062</v>
          </cell>
        </row>
        <row r="771">
          <cell r="CD771">
            <v>18070</v>
          </cell>
          <cell r="CG771">
            <v>46499</v>
          </cell>
          <cell r="CJ771">
            <v>98712</v>
          </cell>
        </row>
        <row r="777">
          <cell r="CD777">
            <v>19531</v>
          </cell>
          <cell r="CG777">
            <v>60083</v>
          </cell>
          <cell r="CJ777">
            <v>140366</v>
          </cell>
        </row>
        <row r="778">
          <cell r="CD778">
            <v>17766</v>
          </cell>
          <cell r="CG778">
            <v>47711</v>
          </cell>
          <cell r="CJ778">
            <v>99675</v>
          </cell>
        </row>
        <row r="784">
          <cell r="CD784">
            <v>20378</v>
          </cell>
          <cell r="CG784">
            <v>59094</v>
          </cell>
          <cell r="CJ784">
            <v>136493</v>
          </cell>
        </row>
        <row r="785">
          <cell r="CD785">
            <v>19398</v>
          </cell>
          <cell r="CG785">
            <v>50194</v>
          </cell>
          <cell r="CJ785">
            <v>104558</v>
          </cell>
        </row>
        <row r="786">
          <cell r="CM786">
            <v>248859</v>
          </cell>
        </row>
        <row r="791">
          <cell r="CD791">
            <v>20433</v>
          </cell>
          <cell r="CG791">
            <v>60324</v>
          </cell>
          <cell r="CJ791">
            <v>136713</v>
          </cell>
        </row>
        <row r="792">
          <cell r="CD792">
            <v>19459</v>
          </cell>
          <cell r="CG792">
            <v>52608</v>
          </cell>
          <cell r="CJ792">
            <v>105242</v>
          </cell>
        </row>
        <row r="798">
          <cell r="CD798">
            <v>20373</v>
          </cell>
          <cell r="CG798">
            <v>59663</v>
          </cell>
          <cell r="CJ798">
            <v>143712</v>
          </cell>
        </row>
        <row r="799">
          <cell r="CD799">
            <v>17539</v>
          </cell>
          <cell r="CG799">
            <v>49406</v>
          </cell>
          <cell r="CJ799">
            <v>99739</v>
          </cell>
        </row>
        <row r="805">
          <cell r="CD805">
            <v>18432</v>
          </cell>
          <cell r="CG805">
            <v>57845</v>
          </cell>
          <cell r="CJ805">
            <v>105549</v>
          </cell>
        </row>
        <row r="806">
          <cell r="CD806">
            <v>18875</v>
          </cell>
          <cell r="CG806">
            <v>47787</v>
          </cell>
          <cell r="CJ806">
            <v>100680</v>
          </cell>
        </row>
        <row r="812">
          <cell r="CD812">
            <v>23257</v>
          </cell>
          <cell r="CG812">
            <v>64064</v>
          </cell>
          <cell r="CJ812">
            <v>147529</v>
          </cell>
        </row>
        <row r="813">
          <cell r="CD813">
            <v>21978</v>
          </cell>
          <cell r="CG813">
            <v>55577</v>
          </cell>
          <cell r="CJ813">
            <v>112022</v>
          </cell>
        </row>
        <row r="814">
          <cell r="CM814">
            <v>261004</v>
          </cell>
        </row>
        <row r="819">
          <cell r="CD819">
            <v>22947</v>
          </cell>
          <cell r="CG819">
            <v>65381</v>
          </cell>
          <cell r="CJ819">
            <v>154572</v>
          </cell>
        </row>
        <row r="820">
          <cell r="CD820">
            <v>21460</v>
          </cell>
          <cell r="CG820">
            <v>55896</v>
          </cell>
          <cell r="CJ820">
            <v>115291</v>
          </cell>
        </row>
        <row r="826">
          <cell r="CD826">
            <v>23009</v>
          </cell>
          <cell r="CG826">
            <v>66613</v>
          </cell>
          <cell r="CJ826">
            <v>149784</v>
          </cell>
        </row>
        <row r="827">
          <cell r="CD827">
            <v>21015</v>
          </cell>
          <cell r="CG827">
            <v>53843</v>
          </cell>
          <cell r="CJ827">
            <v>106727</v>
          </cell>
        </row>
        <row r="833">
          <cell r="CD833">
            <v>25288</v>
          </cell>
          <cell r="CG833">
            <v>71646</v>
          </cell>
          <cell r="CJ833">
            <v>155953</v>
          </cell>
        </row>
        <row r="834">
          <cell r="CD834">
            <v>23209</v>
          </cell>
          <cell r="CG834">
            <v>58774</v>
          </cell>
          <cell r="CJ834">
            <v>116582</v>
          </cell>
        </row>
        <row r="840">
          <cell r="CD840">
            <v>26166</v>
          </cell>
          <cell r="CG840">
            <v>73423</v>
          </cell>
          <cell r="CJ840">
            <v>141535</v>
          </cell>
        </row>
        <row r="841">
          <cell r="CD841">
            <v>24403</v>
          </cell>
          <cell r="CG841">
            <v>65458</v>
          </cell>
          <cell r="CJ841">
            <v>112138</v>
          </cell>
        </row>
        <row r="842">
          <cell r="CM842">
            <v>271070</v>
          </cell>
        </row>
        <row r="843">
          <cell r="CM843">
            <v>279714</v>
          </cell>
        </row>
        <row r="844">
          <cell r="CM844">
            <v>283821</v>
          </cell>
        </row>
        <row r="845">
          <cell r="CM845">
            <v>292388</v>
          </cell>
        </row>
        <row r="846">
          <cell r="CM846">
            <v>310970</v>
          </cell>
        </row>
        <row r="847">
          <cell r="CD847">
            <v>23799</v>
          </cell>
          <cell r="CG847">
            <v>68360</v>
          </cell>
          <cell r="CJ847">
            <v>138804</v>
          </cell>
        </row>
        <row r="848">
          <cell r="CD848">
            <v>26030</v>
          </cell>
          <cell r="CG848">
            <v>66931</v>
          </cell>
          <cell r="CJ848">
            <v>113747</v>
          </cell>
        </row>
        <row r="854">
          <cell r="CD854">
            <v>24862</v>
          </cell>
          <cell r="CG854">
            <v>70717</v>
          </cell>
          <cell r="CJ854">
            <v>148935</v>
          </cell>
        </row>
        <row r="855">
          <cell r="CD855">
            <v>22889</v>
          </cell>
          <cell r="CG855">
            <v>59250</v>
          </cell>
          <cell r="CJ855">
            <v>113007</v>
          </cell>
        </row>
        <row r="861">
          <cell r="CD861">
            <v>21339</v>
          </cell>
          <cell r="CG861">
            <v>58128</v>
          </cell>
          <cell r="CJ861">
            <v>129066</v>
          </cell>
        </row>
        <row r="862">
          <cell r="CD862">
            <v>18929</v>
          </cell>
          <cell r="CG862">
            <v>50021</v>
          </cell>
          <cell r="CJ862">
            <v>99478</v>
          </cell>
        </row>
        <row r="868">
          <cell r="CD868">
            <v>24544</v>
          </cell>
          <cell r="CG868">
            <v>69633</v>
          </cell>
          <cell r="CJ868">
            <v>143050</v>
          </cell>
        </row>
        <row r="869">
          <cell r="CD869">
            <v>27190</v>
          </cell>
          <cell r="CG869">
            <v>66129</v>
          </cell>
          <cell r="CJ869">
            <v>118507</v>
          </cell>
        </row>
        <row r="874">
          <cell r="CM874">
            <v>315920</v>
          </cell>
        </row>
        <row r="875">
          <cell r="CD875">
            <v>23426</v>
          </cell>
          <cell r="CG875">
            <v>66653</v>
          </cell>
          <cell r="CJ875">
            <v>138642</v>
          </cell>
        </row>
        <row r="876">
          <cell r="CD876">
            <v>26133</v>
          </cell>
          <cell r="CG876">
            <v>63393</v>
          </cell>
          <cell r="CJ876">
            <v>109795</v>
          </cell>
          <cell r="CM876">
            <v>199321</v>
          </cell>
        </row>
        <row r="882">
          <cell r="CD882">
            <v>25281</v>
          </cell>
          <cell r="CG882">
            <v>72996</v>
          </cell>
          <cell r="CJ882">
            <v>151180</v>
          </cell>
        </row>
        <row r="883">
          <cell r="CD883">
            <v>23467</v>
          </cell>
          <cell r="CG883">
            <v>63215</v>
          </cell>
          <cell r="CJ883">
            <v>116480</v>
          </cell>
        </row>
        <row r="889">
          <cell r="CD889">
            <v>23959</v>
          </cell>
          <cell r="CG889">
            <v>66802</v>
          </cell>
          <cell r="CJ889">
            <v>153371</v>
          </cell>
        </row>
        <row r="890">
          <cell r="CD890">
            <v>23382</v>
          </cell>
          <cell r="CG890">
            <v>59424</v>
          </cell>
          <cell r="CJ890">
            <v>118057</v>
          </cell>
        </row>
        <row r="896">
          <cell r="CD896">
            <v>22218</v>
          </cell>
          <cell r="CG896">
            <v>60991</v>
          </cell>
          <cell r="CJ896">
            <v>155250</v>
          </cell>
        </row>
        <row r="897">
          <cell r="CD897">
            <v>23545</v>
          </cell>
          <cell r="CG897">
            <v>59165</v>
          </cell>
          <cell r="CJ897">
            <v>127653</v>
          </cell>
        </row>
        <row r="903">
          <cell r="CD903">
            <v>22696</v>
          </cell>
          <cell r="CG903">
            <v>62726</v>
          </cell>
          <cell r="CJ903">
            <v>149902</v>
          </cell>
        </row>
        <row r="904">
          <cell r="CD904">
            <v>23962</v>
          </cell>
          <cell r="CG904">
            <v>60950</v>
          </cell>
          <cell r="CJ904">
            <v>127181</v>
          </cell>
        </row>
        <row r="910">
          <cell r="CD910">
            <v>26283</v>
          </cell>
          <cell r="CG910">
            <v>71137</v>
          </cell>
          <cell r="CJ910">
            <v>151120</v>
          </cell>
        </row>
        <row r="911">
          <cell r="CD911">
            <v>21878</v>
          </cell>
          <cell r="CG911">
            <v>56328</v>
          </cell>
          <cell r="CJ911">
            <v>112498</v>
          </cell>
        </row>
        <row r="912">
          <cell r="C912">
            <v>43612</v>
          </cell>
          <cell r="CM912">
            <v>190047</v>
          </cell>
        </row>
        <row r="917">
          <cell r="CD917">
            <v>25329</v>
          </cell>
          <cell r="CG917">
            <v>73277</v>
          </cell>
          <cell r="CJ917">
            <v>161871</v>
          </cell>
          <cell r="DG917">
            <v>3604</v>
          </cell>
        </row>
        <row r="918">
          <cell r="CD918">
            <v>23813</v>
          </cell>
          <cell r="CG918">
            <v>59799</v>
          </cell>
          <cell r="CJ918">
            <v>117146</v>
          </cell>
          <cell r="DG918">
            <v>7521</v>
          </cell>
        </row>
        <row r="924">
          <cell r="CD924">
            <v>24070</v>
          </cell>
          <cell r="CG924">
            <v>62961</v>
          </cell>
          <cell r="CJ924">
            <v>142200</v>
          </cell>
          <cell r="DG924">
            <v>8691</v>
          </cell>
        </row>
        <row r="925">
          <cell r="CD925">
            <v>23519</v>
          </cell>
          <cell r="CG925">
            <v>58442</v>
          </cell>
          <cell r="CJ925">
            <v>113459</v>
          </cell>
          <cell r="DG925">
            <v>7609</v>
          </cell>
        </row>
        <row r="931">
          <cell r="CD931">
            <v>25228</v>
          </cell>
          <cell r="CG931">
            <v>69145</v>
          </cell>
          <cell r="CJ931">
            <v>133226</v>
          </cell>
          <cell r="DG931">
            <v>8144</v>
          </cell>
        </row>
        <row r="932">
          <cell r="CD932">
            <v>24778</v>
          </cell>
          <cell r="CG932">
            <v>63153</v>
          </cell>
          <cell r="CJ932">
            <v>107794</v>
          </cell>
          <cell r="DG932">
            <v>7235</v>
          </cell>
        </row>
        <row r="938">
          <cell r="CD938">
            <v>23985</v>
          </cell>
          <cell r="CG938">
            <v>62635</v>
          </cell>
          <cell r="CJ938">
            <v>139163</v>
          </cell>
          <cell r="DG938">
            <v>3693</v>
          </cell>
        </row>
        <row r="939">
          <cell r="CD939">
            <v>24190</v>
          </cell>
          <cell r="CG939">
            <v>58041</v>
          </cell>
          <cell r="CJ939">
            <v>102505</v>
          </cell>
          <cell r="DG939">
            <v>3580</v>
          </cell>
        </row>
        <row r="945">
          <cell r="CD945">
            <v>24466</v>
          </cell>
          <cell r="CG945">
            <v>64237</v>
          </cell>
          <cell r="CJ945">
            <v>139152</v>
          </cell>
          <cell r="DG945">
            <v>9344</v>
          </cell>
        </row>
        <row r="946">
          <cell r="CD946">
            <v>21761</v>
          </cell>
          <cell r="CG946">
            <v>55149</v>
          </cell>
          <cell r="CJ946">
            <v>111129</v>
          </cell>
          <cell r="DG946">
            <v>7069</v>
          </cell>
        </row>
        <row r="950">
          <cell r="CM950">
            <v>168080</v>
          </cell>
        </row>
        <row r="952">
          <cell r="CA952"/>
          <cell r="CD952">
            <v>22718</v>
          </cell>
          <cell r="CG952">
            <v>58388</v>
          </cell>
          <cell r="CJ952">
            <v>125686</v>
          </cell>
          <cell r="DG952">
            <v>7018</v>
          </cell>
        </row>
        <row r="953">
          <cell r="CA953"/>
          <cell r="CD953">
            <v>23876</v>
          </cell>
          <cell r="CG953">
            <v>58949</v>
          </cell>
          <cell r="CJ953">
            <v>108125</v>
          </cell>
          <cell r="DG953">
            <v>5723</v>
          </cell>
        </row>
        <row r="959">
          <cell r="CA959"/>
          <cell r="CD959">
            <v>23330</v>
          </cell>
          <cell r="CG959">
            <v>65796</v>
          </cell>
          <cell r="CJ959">
            <v>138392</v>
          </cell>
          <cell r="DG959">
            <v>7991</v>
          </cell>
        </row>
        <row r="960">
          <cell r="CA960"/>
          <cell r="CD960">
            <v>23053</v>
          </cell>
          <cell r="CG960">
            <v>57790</v>
          </cell>
          <cell r="CJ960">
            <v>109467</v>
          </cell>
          <cell r="DG960">
            <v>6503</v>
          </cell>
        </row>
        <row r="966">
          <cell r="CA966"/>
          <cell r="CD966">
            <v>24322</v>
          </cell>
          <cell r="CG966">
            <v>54992</v>
          </cell>
          <cell r="CJ966">
            <v>135358</v>
          </cell>
          <cell r="DG966">
            <v>8400</v>
          </cell>
        </row>
        <row r="967">
          <cell r="CA967"/>
          <cell r="CD967">
            <v>24205</v>
          </cell>
          <cell r="CG967">
            <v>51467</v>
          </cell>
          <cell r="CJ967">
            <v>108641</v>
          </cell>
          <cell r="DG967">
            <v>6584</v>
          </cell>
        </row>
        <row r="973">
          <cell r="CA973"/>
          <cell r="CD973">
            <v>23972</v>
          </cell>
          <cell r="CG973">
            <v>67337</v>
          </cell>
          <cell r="CJ973">
            <v>143107</v>
          </cell>
          <cell r="DG973">
            <v>8660</v>
          </cell>
        </row>
        <row r="974">
          <cell r="CA974"/>
          <cell r="CD974">
            <v>23337</v>
          </cell>
          <cell r="CG974">
            <v>62626</v>
          </cell>
          <cell r="CJ974">
            <v>111146</v>
          </cell>
          <cell r="DG974">
            <v>7102</v>
          </cell>
        </row>
        <row r="980">
          <cell r="CA980">
            <v>21536</v>
          </cell>
          <cell r="CD980">
            <v>22782</v>
          </cell>
          <cell r="CG980">
            <v>56087</v>
          </cell>
          <cell r="CJ980">
            <v>138192</v>
          </cell>
          <cell r="DG980">
            <v>8660</v>
          </cell>
        </row>
        <row r="981">
          <cell r="CA981">
            <v>24784</v>
          </cell>
          <cell r="CD981">
            <v>22983</v>
          </cell>
          <cell r="CG981">
            <v>56111</v>
          </cell>
          <cell r="CJ981">
            <v>113691</v>
          </cell>
          <cell r="DG981">
            <v>6646</v>
          </cell>
        </row>
        <row r="987">
          <cell r="CA987">
            <v>35204</v>
          </cell>
          <cell r="CD987">
            <v>24078</v>
          </cell>
          <cell r="CG987">
            <v>66260</v>
          </cell>
          <cell r="CJ987">
            <v>148060</v>
          </cell>
          <cell r="DG987">
            <v>10573</v>
          </cell>
        </row>
        <row r="988">
          <cell r="CA988">
            <v>30519</v>
          </cell>
          <cell r="CD988">
            <v>23322</v>
          </cell>
          <cell r="CG988">
            <v>58176</v>
          </cell>
          <cell r="CJ988">
            <v>115414</v>
          </cell>
          <cell r="DG988">
            <v>7754</v>
          </cell>
        </row>
        <row r="994">
          <cell r="CA994">
            <v>33728</v>
          </cell>
          <cell r="CD994">
            <v>23614</v>
          </cell>
          <cell r="CG994">
            <v>67058</v>
          </cell>
          <cell r="CJ994">
            <v>145918</v>
          </cell>
          <cell r="DG994">
            <v>10754</v>
          </cell>
        </row>
        <row r="995">
          <cell r="CA995">
            <v>29339</v>
          </cell>
          <cell r="CD995">
            <v>22944</v>
          </cell>
          <cell r="CG995">
            <v>59486</v>
          </cell>
          <cell r="CJ995">
            <v>111787</v>
          </cell>
          <cell r="DG995">
            <v>9046</v>
          </cell>
        </row>
        <row r="1001">
          <cell r="CA1001">
            <v>34368</v>
          </cell>
          <cell r="CD1001">
            <v>23862</v>
          </cell>
          <cell r="CG1001">
            <v>65259</v>
          </cell>
          <cell r="CJ1001">
            <v>142018</v>
          </cell>
          <cell r="DG1001">
            <v>11859</v>
          </cell>
        </row>
        <row r="1002">
          <cell r="CA1002">
            <v>29576</v>
          </cell>
          <cell r="CD1002">
            <v>23009</v>
          </cell>
          <cell r="CG1002">
            <v>55565</v>
          </cell>
          <cell r="CJ1002">
            <v>107278</v>
          </cell>
          <cell r="DG1002">
            <v>8601</v>
          </cell>
        </row>
        <row r="1008">
          <cell r="CA1008">
            <v>32258</v>
          </cell>
          <cell r="CD1008">
            <v>25249</v>
          </cell>
          <cell r="CG1008">
            <v>71689</v>
          </cell>
          <cell r="CJ1008">
            <v>145750</v>
          </cell>
          <cell r="DG1008">
            <v>10479</v>
          </cell>
        </row>
        <row r="1009">
          <cell r="CA1009">
            <v>22675</v>
          </cell>
          <cell r="CD1009">
            <v>20538</v>
          </cell>
          <cell r="CG1009">
            <v>56969</v>
          </cell>
          <cell r="CJ1009">
            <v>113710</v>
          </cell>
          <cell r="DG1009">
            <v>8160</v>
          </cell>
        </row>
        <row r="1010">
          <cell r="CM1010">
            <v>213479</v>
          </cell>
        </row>
        <row r="1015">
          <cell r="CA1015">
            <v>27115</v>
          </cell>
          <cell r="CD1015">
            <v>24229</v>
          </cell>
          <cell r="CG1015">
            <v>66470</v>
          </cell>
          <cell r="CJ1015">
            <v>144358</v>
          </cell>
          <cell r="DG1015">
            <v>11272</v>
          </cell>
        </row>
        <row r="1016">
          <cell r="CA1016">
            <v>23837</v>
          </cell>
          <cell r="CD1016">
            <v>24421</v>
          </cell>
          <cell r="CG1016">
            <v>60159</v>
          </cell>
          <cell r="CJ1016">
            <v>112763</v>
          </cell>
          <cell r="DG1016">
            <v>7782</v>
          </cell>
        </row>
        <row r="1022">
          <cell r="CA1022">
            <v>26256</v>
          </cell>
          <cell r="CD1022">
            <v>23496</v>
          </cell>
          <cell r="CG1022">
            <v>64805</v>
          </cell>
          <cell r="CJ1022">
            <v>148857</v>
          </cell>
          <cell r="DG1022">
            <v>10176</v>
          </cell>
        </row>
        <row r="1023">
          <cell r="CA1023">
            <v>22525</v>
          </cell>
          <cell r="CD1023">
            <v>22933</v>
          </cell>
          <cell r="CG1023">
            <v>56835</v>
          </cell>
          <cell r="CJ1023">
            <v>110866</v>
          </cell>
          <cell r="DG1023">
            <v>7582</v>
          </cell>
        </row>
        <row r="1029">
          <cell r="CA1029">
            <v>27115</v>
          </cell>
          <cell r="CD1029">
            <v>24740</v>
          </cell>
          <cell r="CG1029">
            <v>67825</v>
          </cell>
          <cell r="CJ1029">
            <v>148394</v>
          </cell>
          <cell r="DG1029">
            <v>10778</v>
          </cell>
        </row>
        <row r="1030">
          <cell r="CA1030">
            <v>24127</v>
          </cell>
          <cell r="CD1030">
            <v>23929</v>
          </cell>
          <cell r="CG1030">
            <v>58359</v>
          </cell>
          <cell r="CJ1030">
            <v>111870</v>
          </cell>
          <cell r="DG1030">
            <v>8375</v>
          </cell>
        </row>
        <row r="1036">
          <cell r="CA1036">
            <v>25947</v>
          </cell>
          <cell r="CD1036">
            <v>23772</v>
          </cell>
          <cell r="CG1036">
            <v>66348</v>
          </cell>
          <cell r="CJ1036">
            <v>150989</v>
          </cell>
          <cell r="DG1036">
            <v>11048</v>
          </cell>
        </row>
        <row r="1037">
          <cell r="CA1037">
            <v>23377</v>
          </cell>
          <cell r="CD1037">
            <v>23212</v>
          </cell>
          <cell r="CG1037">
            <v>58653</v>
          </cell>
          <cell r="CJ1037">
            <v>116497</v>
          </cell>
          <cell r="DG1037">
            <v>8011</v>
          </cell>
        </row>
        <row r="1043">
          <cell r="CA1043">
            <v>25736</v>
          </cell>
          <cell r="CD1043">
            <v>23645</v>
          </cell>
          <cell r="CG1043">
            <v>67381</v>
          </cell>
          <cell r="CJ1043">
            <v>154792</v>
          </cell>
          <cell r="DG1043">
            <v>10344</v>
          </cell>
        </row>
        <row r="1044">
          <cell r="CA1044">
            <v>22190</v>
          </cell>
          <cell r="CD1044">
            <v>24523</v>
          </cell>
          <cell r="CG1044">
            <v>58323</v>
          </cell>
          <cell r="CJ1044">
            <v>114285</v>
          </cell>
          <cell r="DG1044">
            <v>8156</v>
          </cell>
        </row>
        <row r="1050">
          <cell r="CA1050">
            <v>26518</v>
          </cell>
          <cell r="CD1050">
            <v>23967</v>
          </cell>
          <cell r="CG1050">
            <v>64123</v>
          </cell>
          <cell r="CJ1050">
            <v>138674</v>
          </cell>
          <cell r="DG1050">
            <v>9936</v>
          </cell>
        </row>
        <row r="1051">
          <cell r="CA1051">
            <v>24148</v>
          </cell>
          <cell r="CD1051">
            <v>25330</v>
          </cell>
          <cell r="CG1051">
            <v>59133</v>
          </cell>
          <cell r="CJ1051">
            <v>114230</v>
          </cell>
          <cell r="DG1051">
            <v>7937</v>
          </cell>
        </row>
        <row r="1057">
          <cell r="CA1057">
            <v>29054</v>
          </cell>
          <cell r="CD1057">
            <v>26467</v>
          </cell>
          <cell r="CG1057">
            <v>69070</v>
          </cell>
          <cell r="CJ1057">
            <v>156668</v>
          </cell>
          <cell r="DG1057">
            <v>11124</v>
          </cell>
        </row>
        <row r="1058">
          <cell r="CA1058">
            <v>24989</v>
          </cell>
          <cell r="CD1058">
            <v>25528</v>
          </cell>
          <cell r="CG1058">
            <v>61856</v>
          </cell>
          <cell r="CJ1058">
            <v>118842</v>
          </cell>
          <cell r="DG1058">
            <v>8433</v>
          </cell>
        </row>
        <row r="1064">
          <cell r="CA1064">
            <v>27889</v>
          </cell>
          <cell r="CD1064">
            <v>25035</v>
          </cell>
          <cell r="CG1064">
            <v>68119</v>
          </cell>
          <cell r="CJ1064">
            <v>150944</v>
          </cell>
          <cell r="DG1064">
            <v>10632</v>
          </cell>
        </row>
        <row r="1065">
          <cell r="CA1065">
            <v>23770</v>
          </cell>
          <cell r="CD1065">
            <v>24367</v>
          </cell>
          <cell r="CG1065">
            <v>60522</v>
          </cell>
          <cell r="CJ1065">
            <v>119005</v>
          </cell>
          <cell r="DG1065">
            <v>8061</v>
          </cell>
        </row>
        <row r="1071">
          <cell r="CA1071">
            <v>30587</v>
          </cell>
          <cell r="CD1071">
            <v>31661</v>
          </cell>
          <cell r="CG1071">
            <v>70597</v>
          </cell>
          <cell r="CJ1071">
            <v>150014</v>
          </cell>
          <cell r="DG1071">
            <v>10642</v>
          </cell>
        </row>
        <row r="1072">
          <cell r="CA1072">
            <v>28117</v>
          </cell>
          <cell r="CD1072">
            <v>30615</v>
          </cell>
          <cell r="CG1072">
            <v>66067</v>
          </cell>
          <cell r="CJ1072">
            <v>119437</v>
          </cell>
          <cell r="DG1072">
            <v>9092</v>
          </cell>
        </row>
        <row r="1078">
          <cell r="CA1078">
            <v>27637</v>
          </cell>
          <cell r="CD1078">
            <v>26109</v>
          </cell>
          <cell r="CG1078">
            <v>70495</v>
          </cell>
          <cell r="CJ1078">
            <v>154718</v>
          </cell>
          <cell r="DG1078">
            <v>11101</v>
          </cell>
        </row>
        <row r="1079">
          <cell r="CA1079">
            <v>23942</v>
          </cell>
          <cell r="CD1079">
            <v>23859</v>
          </cell>
          <cell r="CG1079">
            <v>62016</v>
          </cell>
          <cell r="CJ1079">
            <v>119802</v>
          </cell>
          <cell r="DG1079">
            <v>9193</v>
          </cell>
        </row>
        <row r="1085">
          <cell r="CA1085">
            <v>27417</v>
          </cell>
          <cell r="CD1085">
            <v>23880</v>
          </cell>
          <cell r="CG1085">
            <v>68340</v>
          </cell>
          <cell r="CJ1085">
            <v>152559</v>
          </cell>
          <cell r="DG1085">
            <v>10636</v>
          </cell>
        </row>
        <row r="1086">
          <cell r="CA1086">
            <v>23565</v>
          </cell>
          <cell r="CD1086">
            <v>23272</v>
          </cell>
          <cell r="CG1086">
            <v>57771</v>
          </cell>
          <cell r="CJ1086">
            <v>117127</v>
          </cell>
          <cell r="DG1086">
            <v>7846</v>
          </cell>
        </row>
        <row r="1092">
          <cell r="CA1092">
            <v>25883</v>
          </cell>
          <cell r="CD1092">
            <v>24237</v>
          </cell>
          <cell r="CG1092">
            <v>64592</v>
          </cell>
          <cell r="CJ1092">
            <v>148641</v>
          </cell>
          <cell r="DG1092">
            <v>10841</v>
          </cell>
        </row>
        <row r="1093">
          <cell r="CA1093">
            <v>20499</v>
          </cell>
          <cell r="CD1093">
            <v>21506</v>
          </cell>
          <cell r="CG1093">
            <v>54308</v>
          </cell>
          <cell r="CJ1093">
            <v>111771</v>
          </cell>
          <cell r="DG1093">
            <v>7819</v>
          </cell>
        </row>
        <row r="1097">
          <cell r="CM1097">
            <v>197573</v>
          </cell>
        </row>
        <row r="1098">
          <cell r="CM1098">
            <v>235968</v>
          </cell>
        </row>
        <row r="1099">
          <cell r="CA1099">
            <v>21601</v>
          </cell>
          <cell r="CD1099">
            <v>25797</v>
          </cell>
          <cell r="CG1099">
            <v>63454</v>
          </cell>
          <cell r="CJ1099">
            <v>134440</v>
          </cell>
          <cell r="DG1099">
            <v>8455</v>
          </cell>
        </row>
        <row r="1100">
          <cell r="CA1100">
            <v>22007</v>
          </cell>
          <cell r="CD1100">
            <v>26937</v>
          </cell>
          <cell r="CG1100">
            <v>64982</v>
          </cell>
          <cell r="CJ1100">
            <v>118758</v>
          </cell>
          <cell r="DG1100">
            <v>7623</v>
          </cell>
        </row>
        <row r="1106">
          <cell r="CA1106">
            <v>25124</v>
          </cell>
          <cell r="CD1106">
            <v>23644</v>
          </cell>
          <cell r="CG1106">
            <v>66966</v>
          </cell>
          <cell r="CJ1106">
            <v>160434</v>
          </cell>
          <cell r="DG1106">
            <v>11800</v>
          </cell>
        </row>
        <row r="1107">
          <cell r="CA1107">
            <v>20289</v>
          </cell>
          <cell r="CD1107">
            <v>21388</v>
          </cell>
          <cell r="CG1107">
            <v>54628</v>
          </cell>
          <cell r="CJ1107">
            <v>116495</v>
          </cell>
          <cell r="DG1107">
            <v>8002</v>
          </cell>
        </row>
        <row r="1113">
          <cell r="CA1113">
            <v>25148</v>
          </cell>
          <cell r="CD1113">
            <v>25925</v>
          </cell>
          <cell r="CG1113">
            <v>68316</v>
          </cell>
          <cell r="CJ1113">
            <v>166970</v>
          </cell>
          <cell r="DG1113">
            <v>12322</v>
          </cell>
        </row>
        <row r="1114">
          <cell r="CA1114">
            <v>21228</v>
          </cell>
          <cell r="CD1114">
            <v>23221</v>
          </cell>
          <cell r="CG1114">
            <v>55206</v>
          </cell>
          <cell r="CJ1114">
            <v>121960</v>
          </cell>
          <cell r="DG1114">
            <v>8596</v>
          </cell>
        </row>
        <row r="1120">
          <cell r="CA1120">
            <v>23205</v>
          </cell>
          <cell r="CD1120">
            <v>26282</v>
          </cell>
          <cell r="CG1120">
            <v>63759</v>
          </cell>
          <cell r="CJ1120">
            <v>155266</v>
          </cell>
          <cell r="DG1120">
            <v>10477</v>
          </cell>
        </row>
        <row r="1121">
          <cell r="CA1121">
            <v>18627</v>
          </cell>
          <cell r="CD1121">
            <v>22504</v>
          </cell>
          <cell r="CG1121">
            <v>53557</v>
          </cell>
          <cell r="CJ1121">
            <v>119878</v>
          </cell>
          <cell r="DG1121">
            <v>7971</v>
          </cell>
        </row>
        <row r="1127">
          <cell r="CA1127">
            <v>18255</v>
          </cell>
          <cell r="CD1127">
            <v>21919</v>
          </cell>
          <cell r="CG1127">
            <v>52939</v>
          </cell>
          <cell r="CJ1127">
            <v>121069</v>
          </cell>
          <cell r="DG1127">
            <v>7486</v>
          </cell>
        </row>
        <row r="1128">
          <cell r="CA1128">
            <v>17348</v>
          </cell>
          <cell r="CD1128">
            <v>21233</v>
          </cell>
          <cell r="CG1128">
            <v>48990</v>
          </cell>
          <cell r="CJ1128">
            <v>104244</v>
          </cell>
          <cell r="DG1128">
            <v>7272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8">
          <cell r="C18">
            <v>7913822</v>
          </cell>
          <cell r="D18">
            <v>7484527</v>
          </cell>
          <cell r="E18">
            <v>8601637</v>
          </cell>
          <cell r="G18">
            <v>8733703</v>
          </cell>
          <cell r="H18">
            <v>8246186</v>
          </cell>
          <cell r="I18">
            <v>8435032</v>
          </cell>
          <cell r="J18">
            <v>9881791</v>
          </cell>
          <cell r="K18">
            <v>9251286</v>
          </cell>
        </row>
      </sheetData>
      <sheetData sheetId="10" refreshError="1">
        <row r="35">
          <cell r="C35">
            <v>8460079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MoPAC"/>
      <sheetName val="45SW"/>
      <sheetName val="Weekends"/>
      <sheetName val="Total  transactions"/>
      <sheetName val="Avg weekday system"/>
      <sheetName val="Holidays"/>
      <sheetName val="Revenues"/>
    </sheetNames>
    <sheetDataSet>
      <sheetData sheetId="0">
        <row r="5">
          <cell r="DL5">
            <v>5486</v>
          </cell>
          <cell r="ED5">
            <v>157082</v>
          </cell>
        </row>
        <row r="8">
          <cell r="DL8">
            <v>8728</v>
          </cell>
          <cell r="DO8">
            <v>19006</v>
          </cell>
          <cell r="DR8">
            <v>21497</v>
          </cell>
          <cell r="DX8">
            <v>55368</v>
          </cell>
          <cell r="EA8">
            <v>133892</v>
          </cell>
        </row>
        <row r="9">
          <cell r="DL9">
            <v>7122</v>
          </cell>
          <cell r="DO9">
            <v>16748</v>
          </cell>
          <cell r="DR9">
            <v>19590</v>
          </cell>
          <cell r="DX9">
            <v>46750</v>
          </cell>
          <cell r="EA9">
            <v>104039</v>
          </cell>
        </row>
        <row r="15">
          <cell r="DL15">
            <v>9971</v>
          </cell>
          <cell r="DO15">
            <v>20322</v>
          </cell>
          <cell r="DR15">
            <v>20692</v>
          </cell>
          <cell r="DX15">
            <v>56893</v>
          </cell>
          <cell r="EA15">
            <v>145147</v>
          </cell>
        </row>
        <row r="16">
          <cell r="DL16">
            <v>7659</v>
          </cell>
          <cell r="DO16">
            <v>17270</v>
          </cell>
          <cell r="DR16">
            <v>18993</v>
          </cell>
          <cell r="DX16">
            <v>48983</v>
          </cell>
          <cell r="EA16">
            <v>104799</v>
          </cell>
        </row>
        <row r="22">
          <cell r="DL22">
            <v>9645</v>
          </cell>
          <cell r="DO22">
            <v>21511</v>
          </cell>
          <cell r="DR22">
            <v>22169</v>
          </cell>
          <cell r="DX22">
            <v>64080</v>
          </cell>
          <cell r="EA22">
            <v>143035</v>
          </cell>
        </row>
        <row r="23">
          <cell r="DL23">
            <v>8598</v>
          </cell>
          <cell r="DO23">
            <v>18429</v>
          </cell>
          <cell r="DR23">
            <v>18615</v>
          </cell>
          <cell r="DX23">
            <v>56185</v>
          </cell>
          <cell r="EA23">
            <v>110549</v>
          </cell>
        </row>
        <row r="24">
          <cell r="ED24">
            <v>300053</v>
          </cell>
        </row>
        <row r="29">
          <cell r="DL29">
            <v>10253</v>
          </cell>
          <cell r="DO29">
            <v>22757</v>
          </cell>
          <cell r="DR29">
            <v>21797</v>
          </cell>
          <cell r="DX29">
            <v>64772</v>
          </cell>
          <cell r="EA29">
            <v>149399</v>
          </cell>
        </row>
        <row r="30">
          <cell r="DL30">
            <v>8226</v>
          </cell>
          <cell r="DO30">
            <v>18954</v>
          </cell>
          <cell r="DR30">
            <v>20349</v>
          </cell>
          <cell r="DX30">
            <v>55969</v>
          </cell>
          <cell r="EA30">
            <v>110794</v>
          </cell>
        </row>
        <row r="36">
          <cell r="DL36">
            <v>11052</v>
          </cell>
          <cell r="DO36">
            <v>23841</v>
          </cell>
          <cell r="DR36">
            <v>22895</v>
          </cell>
          <cell r="DX36">
            <v>65543</v>
          </cell>
          <cell r="EA36">
            <v>151425</v>
          </cell>
        </row>
        <row r="37">
          <cell r="DL37">
            <v>7831</v>
          </cell>
          <cell r="DO37">
            <v>18900</v>
          </cell>
          <cell r="DR37">
            <v>19788</v>
          </cell>
          <cell r="DX37">
            <v>53050</v>
          </cell>
          <cell r="EA37">
            <v>108502</v>
          </cell>
        </row>
        <row r="43">
          <cell r="DL43">
            <v>10698</v>
          </cell>
          <cell r="DO43">
            <v>22980</v>
          </cell>
          <cell r="DR43">
            <v>22478</v>
          </cell>
          <cell r="DX43">
            <v>69244</v>
          </cell>
          <cell r="EA43">
            <v>157763</v>
          </cell>
        </row>
        <row r="44">
          <cell r="DL44">
            <v>7397</v>
          </cell>
          <cell r="DO44">
            <v>18241</v>
          </cell>
          <cell r="DR44">
            <v>20689</v>
          </cell>
          <cell r="DX44">
            <v>53752</v>
          </cell>
          <cell r="EA44">
            <v>107513</v>
          </cell>
        </row>
        <row r="50">
          <cell r="DL50">
            <v>11007</v>
          </cell>
          <cell r="DO50">
            <v>25453</v>
          </cell>
          <cell r="DR50">
            <v>22821</v>
          </cell>
          <cell r="DX50">
            <v>68167</v>
          </cell>
          <cell r="EA50">
            <v>152194</v>
          </cell>
        </row>
        <row r="51">
          <cell r="DL51">
            <v>9132</v>
          </cell>
          <cell r="DO51">
            <v>21801</v>
          </cell>
          <cell r="DR51">
            <v>22188</v>
          </cell>
          <cell r="DX51">
            <v>60435</v>
          </cell>
          <cell r="EA51">
            <v>118310</v>
          </cell>
        </row>
        <row r="52">
          <cell r="ED52">
            <v>323845</v>
          </cell>
        </row>
        <row r="57">
          <cell r="DL57">
            <v>12008</v>
          </cell>
          <cell r="DO57">
            <v>24532</v>
          </cell>
          <cell r="DR57">
            <v>23286</v>
          </cell>
          <cell r="DX57">
            <v>69453</v>
          </cell>
          <cell r="EA57">
            <v>157900</v>
          </cell>
        </row>
        <row r="58">
          <cell r="DL58">
            <v>8660</v>
          </cell>
          <cell r="DO58">
            <v>20162</v>
          </cell>
          <cell r="DR58">
            <v>22405</v>
          </cell>
          <cell r="DX58">
            <v>58352</v>
          </cell>
          <cell r="EA58">
            <v>119187</v>
          </cell>
        </row>
        <row r="64">
          <cell r="DL64">
            <v>12862</v>
          </cell>
          <cell r="DO64">
            <v>30191</v>
          </cell>
          <cell r="DR64">
            <v>24768</v>
          </cell>
          <cell r="DX64">
            <v>76706</v>
          </cell>
          <cell r="EA64">
            <v>163752</v>
          </cell>
        </row>
        <row r="65">
          <cell r="DL65">
            <v>8679</v>
          </cell>
          <cell r="DO65">
            <v>21774</v>
          </cell>
          <cell r="DR65">
            <v>22621</v>
          </cell>
          <cell r="DX65">
            <v>63741</v>
          </cell>
          <cell r="EA65">
            <v>122683</v>
          </cell>
        </row>
        <row r="71">
          <cell r="DL71">
            <v>11959</v>
          </cell>
          <cell r="DO71">
            <v>24403</v>
          </cell>
          <cell r="DR71">
            <v>25592</v>
          </cell>
          <cell r="DX71">
            <v>75242</v>
          </cell>
          <cell r="EA71">
            <v>161792</v>
          </cell>
        </row>
        <row r="72">
          <cell r="DL72">
            <v>9247</v>
          </cell>
          <cell r="DO72">
            <v>21052</v>
          </cell>
          <cell r="DR72">
            <v>22935</v>
          </cell>
          <cell r="DX72">
            <v>64944</v>
          </cell>
          <cell r="EA72">
            <v>118779</v>
          </cell>
        </row>
        <row r="78">
          <cell r="DL78">
            <v>7843</v>
          </cell>
          <cell r="DO78">
            <v>19491</v>
          </cell>
          <cell r="DR78">
            <v>20289</v>
          </cell>
          <cell r="DX78">
            <v>59489</v>
          </cell>
          <cell r="EA78">
            <v>121648</v>
          </cell>
        </row>
        <row r="79">
          <cell r="DL79">
            <v>5092</v>
          </cell>
          <cell r="DO79">
            <v>14474</v>
          </cell>
          <cell r="DR79">
            <v>17913</v>
          </cell>
          <cell r="DX79">
            <v>46622</v>
          </cell>
          <cell r="EA79">
            <v>83136</v>
          </cell>
        </row>
        <row r="85">
          <cell r="DL85">
            <v>4283</v>
          </cell>
          <cell r="DO85">
            <v>10369</v>
          </cell>
          <cell r="DR85">
            <v>10781</v>
          </cell>
          <cell r="DX85">
            <v>33457</v>
          </cell>
          <cell r="EA85">
            <v>67434</v>
          </cell>
        </row>
        <row r="86">
          <cell r="DL86">
            <v>3308</v>
          </cell>
          <cell r="DO86">
            <v>8551</v>
          </cell>
          <cell r="DR86">
            <v>9534</v>
          </cell>
          <cell r="DX86">
            <v>28507</v>
          </cell>
          <cell r="EA86">
            <v>53519</v>
          </cell>
        </row>
        <row r="92">
          <cell r="DL92">
            <v>3655</v>
          </cell>
          <cell r="DO92">
            <v>9154</v>
          </cell>
          <cell r="DR92">
            <v>8732</v>
          </cell>
          <cell r="DX92">
            <v>30928</v>
          </cell>
          <cell r="EA92">
            <v>60258</v>
          </cell>
        </row>
        <row r="93">
          <cell r="DL93">
            <v>3140</v>
          </cell>
          <cell r="DO93">
            <v>7187</v>
          </cell>
          <cell r="DR93">
            <v>7990</v>
          </cell>
          <cell r="DX93">
            <v>25856</v>
          </cell>
          <cell r="EA93">
            <v>49394</v>
          </cell>
        </row>
        <row r="99">
          <cell r="DL99">
            <v>3059</v>
          </cell>
          <cell r="DO99">
            <v>7489</v>
          </cell>
          <cell r="DR99">
            <v>6728</v>
          </cell>
          <cell r="DX99">
            <v>26666</v>
          </cell>
          <cell r="EA99">
            <v>49709</v>
          </cell>
        </row>
        <row r="100">
          <cell r="DL100">
            <v>2907</v>
          </cell>
          <cell r="DO100">
            <v>6891</v>
          </cell>
          <cell r="DR100">
            <v>6808</v>
          </cell>
          <cell r="DX100">
            <v>24429</v>
          </cell>
          <cell r="EA100">
            <v>44548</v>
          </cell>
        </row>
        <row r="105">
          <cell r="ED105">
            <v>174276</v>
          </cell>
        </row>
        <row r="106">
          <cell r="DL106">
            <v>3875</v>
          </cell>
          <cell r="DO106">
            <v>8624</v>
          </cell>
          <cell r="DR106">
            <v>8150</v>
          </cell>
          <cell r="DX106">
            <v>30635</v>
          </cell>
          <cell r="EA106">
            <v>60120</v>
          </cell>
        </row>
        <row r="107">
          <cell r="DL107">
            <v>3153</v>
          </cell>
          <cell r="DO107">
            <v>6802</v>
          </cell>
          <cell r="DR107">
            <v>7144</v>
          </cell>
          <cell r="DX107">
            <v>25224</v>
          </cell>
          <cell r="EA107">
            <v>46957</v>
          </cell>
          <cell r="ED107">
            <v>89280</v>
          </cell>
        </row>
        <row r="113">
          <cell r="DL113">
            <v>4111</v>
          </cell>
          <cell r="DO113">
            <v>10194</v>
          </cell>
          <cell r="DR113">
            <v>8753</v>
          </cell>
          <cell r="DX113">
            <v>34927</v>
          </cell>
          <cell r="EA113">
            <v>68466</v>
          </cell>
        </row>
        <row r="114">
          <cell r="DL114">
            <v>3483</v>
          </cell>
          <cell r="DO114">
            <v>7764</v>
          </cell>
          <cell r="DR114">
            <v>8118</v>
          </cell>
          <cell r="DX114">
            <v>26998</v>
          </cell>
          <cell r="EA114">
            <v>54132</v>
          </cell>
        </row>
        <row r="120">
          <cell r="DL120">
            <v>4796</v>
          </cell>
          <cell r="DO120">
            <v>11817</v>
          </cell>
          <cell r="DR120">
            <v>11617</v>
          </cell>
          <cell r="DX120">
            <v>35162</v>
          </cell>
          <cell r="EA120">
            <v>81022</v>
          </cell>
        </row>
        <row r="121">
          <cell r="DL121">
            <v>3890</v>
          </cell>
          <cell r="DO121">
            <v>8727</v>
          </cell>
          <cell r="DR121">
            <v>10485</v>
          </cell>
          <cell r="DX121">
            <v>27880</v>
          </cell>
          <cell r="EA121">
            <v>62930</v>
          </cell>
        </row>
        <row r="127">
          <cell r="DL127">
            <v>5587</v>
          </cell>
          <cell r="DO127">
            <v>12396</v>
          </cell>
          <cell r="DR127">
            <v>12642</v>
          </cell>
          <cell r="DX127">
            <v>44586</v>
          </cell>
          <cell r="EA127">
            <v>88822</v>
          </cell>
        </row>
        <row r="128">
          <cell r="DL128">
            <v>4462</v>
          </cell>
          <cell r="DO128">
            <v>9662</v>
          </cell>
          <cell r="DR128">
            <v>11803</v>
          </cell>
          <cell r="DX128">
            <v>35823</v>
          </cell>
          <cell r="EA128">
            <v>70084</v>
          </cell>
        </row>
        <row r="134">
          <cell r="DL134">
            <v>6370</v>
          </cell>
          <cell r="DO134">
            <v>13101</v>
          </cell>
          <cell r="DR134">
            <v>15115</v>
          </cell>
          <cell r="DX134">
            <v>50569</v>
          </cell>
          <cell r="EA134">
            <v>101601</v>
          </cell>
        </row>
        <row r="135">
          <cell r="DL135">
            <v>5764</v>
          </cell>
          <cell r="DO135">
            <v>12003</v>
          </cell>
          <cell r="DR135">
            <v>15464</v>
          </cell>
          <cell r="DX135">
            <v>45214</v>
          </cell>
          <cell r="EA135">
            <v>86470</v>
          </cell>
        </row>
        <row r="141">
          <cell r="DL141">
            <v>5778</v>
          </cell>
          <cell r="DO141">
            <v>11886</v>
          </cell>
          <cell r="DR141">
            <v>12337</v>
          </cell>
          <cell r="DX141">
            <v>45301</v>
          </cell>
          <cell r="EA141">
            <v>94998</v>
          </cell>
        </row>
        <row r="142">
          <cell r="DL142">
            <v>5269</v>
          </cell>
          <cell r="DO142">
            <v>10310</v>
          </cell>
          <cell r="DR142">
            <v>13089</v>
          </cell>
          <cell r="DX142">
            <v>40719</v>
          </cell>
          <cell r="EA142">
            <v>80933</v>
          </cell>
        </row>
        <row r="148">
          <cell r="DL148">
            <v>7166</v>
          </cell>
          <cell r="DO148">
            <v>14048</v>
          </cell>
          <cell r="DR148">
            <v>16297</v>
          </cell>
          <cell r="DX148">
            <v>56202</v>
          </cell>
          <cell r="EA148">
            <v>109477</v>
          </cell>
        </row>
        <row r="149">
          <cell r="DL149">
            <v>5529</v>
          </cell>
          <cell r="DO149">
            <v>10301</v>
          </cell>
          <cell r="DR149">
            <v>12915</v>
          </cell>
          <cell r="DX149">
            <v>41577</v>
          </cell>
          <cell r="EA149">
            <v>81201</v>
          </cell>
        </row>
        <row r="150">
          <cell r="ED150">
            <v>162595</v>
          </cell>
        </row>
        <row r="155">
          <cell r="DL155">
            <v>8271</v>
          </cell>
          <cell r="DO155">
            <v>19530</v>
          </cell>
          <cell r="DR155">
            <v>17197</v>
          </cell>
          <cell r="DX155">
            <v>57445</v>
          </cell>
          <cell r="EA155">
            <v>108176</v>
          </cell>
        </row>
        <row r="156">
          <cell r="DL156">
            <v>6295</v>
          </cell>
          <cell r="DO156">
            <v>15301</v>
          </cell>
          <cell r="DR156">
            <v>16645</v>
          </cell>
          <cell r="DX156">
            <v>49395</v>
          </cell>
          <cell r="EA156">
            <v>90208</v>
          </cell>
        </row>
        <row r="162">
          <cell r="DL162">
            <v>8114</v>
          </cell>
          <cell r="DO162">
            <v>16150</v>
          </cell>
          <cell r="DR162">
            <v>17763</v>
          </cell>
          <cell r="DX162">
            <v>59734</v>
          </cell>
          <cell r="EA162">
            <v>119225</v>
          </cell>
        </row>
        <row r="163">
          <cell r="DL163">
            <v>6549</v>
          </cell>
          <cell r="DO163">
            <v>13693</v>
          </cell>
          <cell r="DR163">
            <v>17227</v>
          </cell>
          <cell r="DX163">
            <v>51256</v>
          </cell>
          <cell r="EA163">
            <v>95793</v>
          </cell>
        </row>
        <row r="169">
          <cell r="DL169">
            <v>8484</v>
          </cell>
          <cell r="DO169">
            <v>16023</v>
          </cell>
          <cell r="DR169">
            <v>18539</v>
          </cell>
          <cell r="DX169">
            <v>60875</v>
          </cell>
          <cell r="EA169">
            <v>123979</v>
          </cell>
        </row>
        <row r="170">
          <cell r="DL170">
            <v>7334</v>
          </cell>
          <cell r="DO170">
            <v>12409</v>
          </cell>
          <cell r="DR170">
            <v>18521</v>
          </cell>
          <cell r="DX170">
            <v>52967</v>
          </cell>
          <cell r="EA170">
            <v>96758</v>
          </cell>
        </row>
        <row r="176">
          <cell r="DL176">
            <v>8472</v>
          </cell>
          <cell r="DO176">
            <v>15998</v>
          </cell>
          <cell r="DR176">
            <v>18815</v>
          </cell>
          <cell r="DX176">
            <v>59692</v>
          </cell>
          <cell r="EA176">
            <v>124283</v>
          </cell>
        </row>
        <row r="177">
          <cell r="DL177">
            <v>7139</v>
          </cell>
          <cell r="DO177">
            <v>13399</v>
          </cell>
          <cell r="DR177">
            <v>19166</v>
          </cell>
          <cell r="DX177">
            <v>54507</v>
          </cell>
          <cell r="EA177">
            <v>102997</v>
          </cell>
        </row>
        <row r="183">
          <cell r="DL183">
            <v>7667</v>
          </cell>
          <cell r="DO183">
            <v>15061</v>
          </cell>
          <cell r="DR183">
            <v>16415</v>
          </cell>
          <cell r="DX183">
            <v>54945</v>
          </cell>
          <cell r="EA183">
            <v>118111</v>
          </cell>
        </row>
        <row r="184">
          <cell r="DL184">
            <v>5924</v>
          </cell>
          <cell r="DO184">
            <v>10621</v>
          </cell>
          <cell r="DR184">
            <v>15820</v>
          </cell>
          <cell r="DX184">
            <v>48007</v>
          </cell>
          <cell r="EA184">
            <v>88970</v>
          </cell>
        </row>
        <row r="189">
          <cell r="ED189">
            <v>249225</v>
          </cell>
        </row>
        <row r="190">
          <cell r="DL190">
            <v>5795</v>
          </cell>
          <cell r="DO190">
            <v>11279</v>
          </cell>
          <cell r="DR190">
            <v>12823</v>
          </cell>
          <cell r="DX190">
            <v>45017</v>
          </cell>
          <cell r="EA190">
            <v>84258</v>
          </cell>
          <cell r="ED190">
            <v>159172</v>
          </cell>
        </row>
        <row r="191">
          <cell r="DL191">
            <v>5790</v>
          </cell>
          <cell r="DO191">
            <v>11372</v>
          </cell>
          <cell r="DR191">
            <v>17471</v>
          </cell>
          <cell r="DX191">
            <v>49044</v>
          </cell>
          <cell r="EA191">
            <v>88090</v>
          </cell>
        </row>
        <row r="197">
          <cell r="DL197">
            <v>7684</v>
          </cell>
          <cell r="DO197">
            <v>14915</v>
          </cell>
          <cell r="DR197">
            <v>16338</v>
          </cell>
          <cell r="DX197">
            <v>56907</v>
          </cell>
          <cell r="EA197">
            <v>117297</v>
          </cell>
        </row>
        <row r="198">
          <cell r="DL198">
            <v>5889</v>
          </cell>
          <cell r="DO198">
            <v>11806</v>
          </cell>
          <cell r="DR198">
            <v>16181</v>
          </cell>
          <cell r="DX198">
            <v>47814</v>
          </cell>
          <cell r="EA198">
            <v>92023</v>
          </cell>
        </row>
        <row r="204">
          <cell r="DL204">
            <v>7951</v>
          </cell>
          <cell r="DO204">
            <v>16283</v>
          </cell>
          <cell r="DR204">
            <v>17118</v>
          </cell>
          <cell r="DX204">
            <v>57632</v>
          </cell>
          <cell r="EA204">
            <v>121433</v>
          </cell>
        </row>
        <row r="205">
          <cell r="DL205">
            <v>6425</v>
          </cell>
          <cell r="DO205">
            <v>13252</v>
          </cell>
          <cell r="DR205">
            <v>17045</v>
          </cell>
          <cell r="DX205">
            <v>49658</v>
          </cell>
          <cell r="EA205">
            <v>94243</v>
          </cell>
        </row>
        <row r="211">
          <cell r="DL211">
            <v>7959</v>
          </cell>
          <cell r="DO211">
            <v>16156</v>
          </cell>
          <cell r="DR211">
            <v>16126</v>
          </cell>
          <cell r="DX211">
            <v>55983</v>
          </cell>
          <cell r="EA211">
            <v>117436</v>
          </cell>
        </row>
        <row r="212">
          <cell r="DL212">
            <v>6048</v>
          </cell>
          <cell r="DO212">
            <v>12524</v>
          </cell>
          <cell r="DR212">
            <v>15934</v>
          </cell>
          <cell r="DX212">
            <v>46393</v>
          </cell>
          <cell r="EA212">
            <v>89967</v>
          </cell>
        </row>
        <row r="218">
          <cell r="DL218">
            <v>9033</v>
          </cell>
          <cell r="DO218">
            <v>18253</v>
          </cell>
          <cell r="DR218">
            <v>19073</v>
          </cell>
          <cell r="DX218">
            <v>63323</v>
          </cell>
          <cell r="EA218">
            <v>126834</v>
          </cell>
        </row>
        <row r="219">
          <cell r="DL219">
            <v>6909</v>
          </cell>
          <cell r="DO219">
            <v>14811</v>
          </cell>
          <cell r="DR219">
            <v>18324</v>
          </cell>
          <cell r="DX219">
            <v>54935</v>
          </cell>
          <cell r="EA219">
            <v>99366</v>
          </cell>
        </row>
        <row r="225">
          <cell r="DL225">
            <v>9279</v>
          </cell>
          <cell r="DO225">
            <v>17499</v>
          </cell>
          <cell r="DR225">
            <v>19492</v>
          </cell>
          <cell r="DX225">
            <v>64785</v>
          </cell>
          <cell r="EA225">
            <v>127294</v>
          </cell>
        </row>
        <row r="226">
          <cell r="DL226">
            <v>7058</v>
          </cell>
          <cell r="DO226">
            <v>14374</v>
          </cell>
          <cell r="DR226">
            <v>18753</v>
          </cell>
          <cell r="DX226">
            <v>55104</v>
          </cell>
          <cell r="EA226">
            <v>100205</v>
          </cell>
        </row>
        <row r="232">
          <cell r="DL232">
            <v>9702</v>
          </cell>
          <cell r="DO232">
            <v>17646</v>
          </cell>
          <cell r="DR232">
            <v>19469</v>
          </cell>
          <cell r="DX232">
            <v>66247</v>
          </cell>
          <cell r="EA232">
            <v>127145</v>
          </cell>
        </row>
        <row r="233">
          <cell r="DL233">
            <v>7091</v>
          </cell>
          <cell r="DO233">
            <v>15038</v>
          </cell>
          <cell r="DR233">
            <v>19093</v>
          </cell>
          <cell r="DX233">
            <v>58059</v>
          </cell>
          <cell r="EA233">
            <v>100934</v>
          </cell>
        </row>
        <row r="239">
          <cell r="DL239">
            <v>9105</v>
          </cell>
          <cell r="DO239">
            <v>17521</v>
          </cell>
          <cell r="DR239">
            <v>17833</v>
          </cell>
          <cell r="DX239">
            <v>63865</v>
          </cell>
          <cell r="EA239">
            <v>120366</v>
          </cell>
        </row>
        <row r="240">
          <cell r="DL240">
            <v>7610</v>
          </cell>
          <cell r="DO240">
            <v>15369</v>
          </cell>
          <cell r="DR240">
            <v>19091</v>
          </cell>
          <cell r="DX240">
            <v>56414</v>
          </cell>
          <cell r="EA240">
            <v>101143</v>
          </cell>
        </row>
        <row r="246">
          <cell r="DL246">
            <v>10515</v>
          </cell>
          <cell r="DO246">
            <v>18671</v>
          </cell>
          <cell r="DR246">
            <v>18954</v>
          </cell>
          <cell r="DX246">
            <v>68223</v>
          </cell>
          <cell r="EA246">
            <v>132362</v>
          </cell>
        </row>
        <row r="247">
          <cell r="DL247">
            <v>7835</v>
          </cell>
          <cell r="DO247">
            <v>15258</v>
          </cell>
          <cell r="DR247">
            <v>17957</v>
          </cell>
          <cell r="DX247">
            <v>57901</v>
          </cell>
          <cell r="EA247">
            <v>99956</v>
          </cell>
        </row>
        <row r="253">
          <cell r="DL253">
            <v>9314</v>
          </cell>
          <cell r="DO253">
            <v>17512</v>
          </cell>
          <cell r="DR253">
            <v>19797</v>
          </cell>
          <cell r="DX253">
            <v>67314</v>
          </cell>
          <cell r="EA253">
            <v>128102</v>
          </cell>
        </row>
        <row r="254">
          <cell r="DL254">
            <v>7519</v>
          </cell>
          <cell r="DO254">
            <v>14294</v>
          </cell>
          <cell r="DR254">
            <v>17323</v>
          </cell>
          <cell r="DX254">
            <v>55013</v>
          </cell>
          <cell r="EA254">
            <v>103325</v>
          </cell>
        </row>
        <row r="255">
          <cell r="ED255">
            <v>212164</v>
          </cell>
        </row>
        <row r="260">
          <cell r="DL260">
            <v>10606</v>
          </cell>
          <cell r="DO260">
            <v>18715</v>
          </cell>
          <cell r="DR260">
            <v>19037</v>
          </cell>
          <cell r="DX260">
            <v>67152</v>
          </cell>
          <cell r="EA260">
            <v>129172</v>
          </cell>
        </row>
        <row r="261">
          <cell r="DL261">
            <v>7558</v>
          </cell>
          <cell r="DO261">
            <v>14991</v>
          </cell>
          <cell r="DR261">
            <v>18047</v>
          </cell>
          <cell r="DX261">
            <v>56274</v>
          </cell>
          <cell r="EA261">
            <v>99297</v>
          </cell>
        </row>
        <row r="267">
          <cell r="DL267">
            <v>10655</v>
          </cell>
          <cell r="DO267">
            <v>18579</v>
          </cell>
          <cell r="DR267">
            <v>19676</v>
          </cell>
          <cell r="DX267">
            <v>70111</v>
          </cell>
          <cell r="EA267">
            <v>137407</v>
          </cell>
        </row>
        <row r="268">
          <cell r="DL268">
            <v>8139</v>
          </cell>
          <cell r="DO268">
            <v>25055</v>
          </cell>
          <cell r="DR268">
            <v>19265</v>
          </cell>
          <cell r="DX268">
            <v>59910</v>
          </cell>
          <cell r="EA268">
            <v>90622</v>
          </cell>
        </row>
        <row r="274">
          <cell r="DL274">
            <v>11597</v>
          </cell>
          <cell r="DO274">
            <v>27287</v>
          </cell>
          <cell r="DR274">
            <v>20306</v>
          </cell>
          <cell r="DX274">
            <v>68979</v>
          </cell>
          <cell r="EA274">
            <v>139955</v>
          </cell>
        </row>
        <row r="275">
          <cell r="DL275">
            <v>8688</v>
          </cell>
          <cell r="DO275">
            <v>22743</v>
          </cell>
          <cell r="DR275">
            <v>20435</v>
          </cell>
          <cell r="DX275">
            <v>64923</v>
          </cell>
          <cell r="EA275">
            <v>107345</v>
          </cell>
        </row>
        <row r="281">
          <cell r="DL281">
            <v>10834</v>
          </cell>
          <cell r="DO281">
            <v>25798</v>
          </cell>
          <cell r="DR281">
            <v>20438</v>
          </cell>
          <cell r="DX281">
            <v>69882</v>
          </cell>
          <cell r="EA281">
            <v>138991</v>
          </cell>
        </row>
        <row r="282">
          <cell r="DL282">
            <v>8563</v>
          </cell>
          <cell r="DO282">
            <v>21758</v>
          </cell>
          <cell r="DR282">
            <v>20800</v>
          </cell>
          <cell r="DX282">
            <v>61385</v>
          </cell>
          <cell r="EA282">
            <v>110004</v>
          </cell>
        </row>
        <row r="288">
          <cell r="DL288">
            <v>10994</v>
          </cell>
          <cell r="DO288">
            <v>27174</v>
          </cell>
          <cell r="DR288">
            <v>21440</v>
          </cell>
          <cell r="DX288">
            <v>71239</v>
          </cell>
          <cell r="EA288">
            <v>136557</v>
          </cell>
        </row>
        <row r="289">
          <cell r="DL289">
            <v>8450</v>
          </cell>
          <cell r="DO289">
            <v>22119</v>
          </cell>
          <cell r="DR289">
            <v>20653</v>
          </cell>
          <cell r="DX289">
            <v>60675</v>
          </cell>
          <cell r="EA289">
            <v>106899</v>
          </cell>
        </row>
        <row r="295">
          <cell r="DL295">
            <v>11402</v>
          </cell>
          <cell r="DO295">
            <v>25018</v>
          </cell>
          <cell r="DR295">
            <v>22082</v>
          </cell>
          <cell r="DX295">
            <v>72056</v>
          </cell>
          <cell r="EA295">
            <v>142155</v>
          </cell>
        </row>
        <row r="296">
          <cell r="DL296">
            <v>9008</v>
          </cell>
          <cell r="DO296">
            <v>20810</v>
          </cell>
          <cell r="DR296">
            <v>22104</v>
          </cell>
          <cell r="DX296">
            <v>63375</v>
          </cell>
          <cell r="EA296">
            <v>113466</v>
          </cell>
        </row>
        <row r="302">
          <cell r="DL302">
            <v>11398</v>
          </cell>
          <cell r="DO302">
            <v>25254</v>
          </cell>
          <cell r="DR302">
            <v>22012</v>
          </cell>
          <cell r="DX302">
            <v>73062</v>
          </cell>
          <cell r="EA302">
            <v>145342</v>
          </cell>
        </row>
        <row r="303">
          <cell r="DL303">
            <v>8310</v>
          </cell>
          <cell r="DO303">
            <v>20699</v>
          </cell>
          <cell r="DR303">
            <v>21331</v>
          </cell>
          <cell r="DX303">
            <v>63005</v>
          </cell>
          <cell r="EA303">
            <v>111533</v>
          </cell>
        </row>
        <row r="309">
          <cell r="DL309">
            <v>11366</v>
          </cell>
          <cell r="DO309">
            <v>25124</v>
          </cell>
          <cell r="DR309">
            <v>20093</v>
          </cell>
          <cell r="DX309">
            <v>72279</v>
          </cell>
          <cell r="EA309">
            <v>140331</v>
          </cell>
        </row>
        <row r="310">
          <cell r="DL310">
            <v>8214</v>
          </cell>
          <cell r="DO310">
            <v>21561</v>
          </cell>
          <cell r="DR310">
            <v>19442</v>
          </cell>
          <cell r="DX310">
            <v>64893</v>
          </cell>
          <cell r="EA310">
            <v>108023</v>
          </cell>
        </row>
        <row r="316">
          <cell r="DL316">
            <v>11321</v>
          </cell>
          <cell r="DO316">
            <v>26583</v>
          </cell>
          <cell r="DR316">
            <v>21421</v>
          </cell>
          <cell r="DX316">
            <v>72000</v>
          </cell>
          <cell r="EA316">
            <v>138144</v>
          </cell>
        </row>
        <row r="317">
          <cell r="DL317">
            <v>8495</v>
          </cell>
          <cell r="DO317">
            <v>21217</v>
          </cell>
          <cell r="DR317">
            <v>21035</v>
          </cell>
          <cell r="DX317">
            <v>61339</v>
          </cell>
          <cell r="EA317">
            <v>108140</v>
          </cell>
        </row>
        <row r="323">
          <cell r="DL323">
            <v>11197</v>
          </cell>
          <cell r="DO323">
            <v>24946</v>
          </cell>
          <cell r="DR323">
            <v>20965</v>
          </cell>
          <cell r="DX323">
            <v>69761</v>
          </cell>
          <cell r="EA323">
            <v>139232</v>
          </cell>
        </row>
        <row r="324">
          <cell r="DL324">
            <v>8480</v>
          </cell>
          <cell r="DO324">
            <v>22088</v>
          </cell>
          <cell r="DR324">
            <v>20304</v>
          </cell>
          <cell r="DX324">
            <v>58964</v>
          </cell>
          <cell r="EA324">
            <v>107928</v>
          </cell>
        </row>
        <row r="330">
          <cell r="DL330">
            <v>10802</v>
          </cell>
          <cell r="DO330">
            <v>27341</v>
          </cell>
          <cell r="DR330">
            <v>22768</v>
          </cell>
          <cell r="DX330">
            <v>69897</v>
          </cell>
          <cell r="EA330">
            <v>135429</v>
          </cell>
        </row>
        <row r="331">
          <cell r="DL331">
            <v>7742</v>
          </cell>
          <cell r="DO331">
            <v>23448</v>
          </cell>
          <cell r="DR331">
            <v>20480</v>
          </cell>
          <cell r="DX331">
            <v>57560</v>
          </cell>
          <cell r="EA331">
            <v>100465</v>
          </cell>
        </row>
        <row r="337">
          <cell r="DL337">
            <v>7179</v>
          </cell>
          <cell r="DO337">
            <v>22099</v>
          </cell>
          <cell r="DR337">
            <v>18176</v>
          </cell>
          <cell r="DX337">
            <v>57854</v>
          </cell>
          <cell r="EA337">
            <v>102773</v>
          </cell>
        </row>
        <row r="338">
          <cell r="DL338">
            <v>7709</v>
          </cell>
          <cell r="DO338">
            <v>23587</v>
          </cell>
          <cell r="DR338">
            <v>22215</v>
          </cell>
          <cell r="DX338">
            <v>61421</v>
          </cell>
          <cell r="EA338">
            <v>101351</v>
          </cell>
        </row>
        <row r="344">
          <cell r="DL344">
            <v>10487</v>
          </cell>
          <cell r="DO344">
            <v>30043</v>
          </cell>
          <cell r="DR344">
            <v>20173</v>
          </cell>
          <cell r="DX344">
            <v>67389</v>
          </cell>
          <cell r="EA344">
            <v>140265</v>
          </cell>
        </row>
        <row r="345">
          <cell r="DL345">
            <v>8404</v>
          </cell>
          <cell r="DO345">
            <v>25244</v>
          </cell>
          <cell r="DR345">
            <v>19609</v>
          </cell>
          <cell r="DX345">
            <v>57332</v>
          </cell>
          <cell r="EA345">
            <v>109960</v>
          </cell>
        </row>
        <row r="351">
          <cell r="DL351">
            <v>13580</v>
          </cell>
          <cell r="DO351">
            <v>32579</v>
          </cell>
          <cell r="DR351">
            <v>22922</v>
          </cell>
          <cell r="DX351">
            <v>71192</v>
          </cell>
          <cell r="EA351">
            <v>146436</v>
          </cell>
        </row>
        <row r="352">
          <cell r="DL352">
            <v>7729</v>
          </cell>
          <cell r="DO352">
            <v>23232</v>
          </cell>
          <cell r="DR352">
            <v>18510</v>
          </cell>
          <cell r="DX352">
            <v>53471</v>
          </cell>
          <cell r="EA352">
            <v>103802</v>
          </cell>
        </row>
        <row r="358">
          <cell r="DL358">
            <v>10710</v>
          </cell>
          <cell r="DO358">
            <v>31419</v>
          </cell>
          <cell r="DR358">
            <v>21337</v>
          </cell>
          <cell r="DX358">
            <v>67150</v>
          </cell>
          <cell r="EA358">
            <v>136685</v>
          </cell>
        </row>
        <row r="359">
          <cell r="DL359">
            <v>8548</v>
          </cell>
          <cell r="DO359">
            <v>26861</v>
          </cell>
          <cell r="DR359">
            <v>21370</v>
          </cell>
          <cell r="DX359">
            <v>61246</v>
          </cell>
          <cell r="EA359">
            <v>115216</v>
          </cell>
        </row>
      </sheetData>
      <sheetData sheetId="1">
        <row r="33">
          <cell r="EV33">
            <v>1024976</v>
          </cell>
          <cell r="FV33">
            <v>9550152</v>
          </cell>
        </row>
        <row r="34">
          <cell r="LV34">
            <v>106493</v>
          </cell>
          <cell r="MV34">
            <v>4807224</v>
          </cell>
          <cell r="SV34">
            <v>330643</v>
          </cell>
          <cell r="TV34">
            <v>7526507</v>
          </cell>
          <cell r="ADI34">
            <v>414304</v>
          </cell>
          <cell r="AEI34">
            <v>8082370</v>
          </cell>
          <cell r="AKI34">
            <v>470967</v>
          </cell>
          <cell r="ALI34">
            <v>8561090</v>
          </cell>
        </row>
        <row r="35">
          <cell r="BI35">
            <v>1007008</v>
          </cell>
          <cell r="CI35">
            <v>9513809</v>
          </cell>
          <cell r="II35">
            <v>605037</v>
          </cell>
          <cell r="JI35">
            <v>7762017</v>
          </cell>
          <cell r="PI35">
            <v>213816</v>
          </cell>
          <cell r="QI35">
            <v>6546610</v>
          </cell>
          <cell r="WI35">
            <v>317317</v>
          </cell>
          <cell r="XI35">
            <v>7697273</v>
          </cell>
          <cell r="ZV35">
            <v>365600</v>
          </cell>
          <cell r="AAV35">
            <v>8168115</v>
          </cell>
          <cell r="AGV35">
            <v>521354</v>
          </cell>
          <cell r="AHV35">
            <v>9159352</v>
          </cell>
        </row>
      </sheetData>
      <sheetData sheetId="2">
        <row r="9">
          <cell r="AI9" t="str">
            <v>2007</v>
          </cell>
        </row>
        <row r="10">
          <cell r="AV10">
            <v>180244.90476190476</v>
          </cell>
        </row>
        <row r="13">
          <cell r="X13">
            <v>148790.23809523811</v>
          </cell>
        </row>
        <row r="14">
          <cell r="AV14">
            <v>124907.75</v>
          </cell>
        </row>
        <row r="15">
          <cell r="AV15">
            <v>143840.31818181818</v>
          </cell>
        </row>
        <row r="20">
          <cell r="X20">
            <v>94113.909090909088</v>
          </cell>
          <cell r="AV20">
            <v>159969.52631578947</v>
          </cell>
        </row>
        <row r="56">
          <cell r="O56">
            <v>143575.40909090909</v>
          </cell>
        </row>
        <row r="78">
          <cell r="J78">
            <v>197237.33333333334</v>
          </cell>
        </row>
        <row r="82">
          <cell r="O82">
            <v>148011.09523809524</v>
          </cell>
        </row>
        <row r="105">
          <cell r="J105">
            <v>144438.72727272726</v>
          </cell>
        </row>
        <row r="136">
          <cell r="O136">
            <v>160217.36363636365</v>
          </cell>
        </row>
      </sheetData>
      <sheetData sheetId="3">
        <row r="8">
          <cell r="I8">
            <v>50501.63636363636</v>
          </cell>
        </row>
        <row r="9">
          <cell r="I9">
            <v>64519.9</v>
          </cell>
        </row>
        <row r="13">
          <cell r="I13">
            <v>78475.523809523816</v>
          </cell>
        </row>
        <row r="14">
          <cell r="I14">
            <v>84795</v>
          </cell>
        </row>
        <row r="15">
          <cell r="I15">
            <v>86384.84210526316</v>
          </cell>
        </row>
        <row r="48">
          <cell r="D48">
            <v>91309.71428571429</v>
          </cell>
        </row>
        <row r="52">
          <cell r="M52">
            <v>73658.590909090912</v>
          </cell>
        </row>
        <row r="73">
          <cell r="D73">
            <v>105978.55555555556</v>
          </cell>
        </row>
        <row r="75">
          <cell r="H75">
            <v>72221.454545454544</v>
          </cell>
        </row>
        <row r="78">
          <cell r="M78">
            <v>79248.28571428571</v>
          </cell>
        </row>
        <row r="102">
          <cell r="D102">
            <v>77455.045454545456</v>
          </cell>
        </row>
      </sheetData>
      <sheetData sheetId="4">
        <row r="4">
          <cell r="Q4">
            <v>28552.095238095237</v>
          </cell>
        </row>
        <row r="7">
          <cell r="Q7">
            <v>13537.272727272728</v>
          </cell>
        </row>
        <row r="8">
          <cell r="Q8">
            <v>18143.150000000001</v>
          </cell>
        </row>
        <row r="9">
          <cell r="Q9">
            <v>21020</v>
          </cell>
        </row>
        <row r="12">
          <cell r="Q12">
            <v>22070.333333333332</v>
          </cell>
        </row>
        <row r="13">
          <cell r="Q13">
            <v>24239.909090909092</v>
          </cell>
        </row>
        <row r="14">
          <cell r="Q14">
            <v>25785.315789473683</v>
          </cell>
        </row>
        <row r="46">
          <cell r="N46">
            <v>21136.409090909092</v>
          </cell>
        </row>
        <row r="68">
          <cell r="D68">
            <v>31276</v>
          </cell>
        </row>
        <row r="72">
          <cell r="N72">
            <v>22464.523809523809</v>
          </cell>
        </row>
        <row r="95">
          <cell r="D95">
            <v>22470.772727272728</v>
          </cell>
        </row>
      </sheetData>
      <sheetData sheetId="5">
        <row r="4">
          <cell r="L4">
            <v>31213.333333333332</v>
          </cell>
        </row>
        <row r="7">
          <cell r="L7">
            <v>15014.227272727272</v>
          </cell>
        </row>
        <row r="8">
          <cell r="L8">
            <v>17705.55</v>
          </cell>
        </row>
        <row r="9">
          <cell r="L9">
            <v>20673.772727272728</v>
          </cell>
        </row>
        <row r="12">
          <cell r="L12">
            <v>25886.142857142859</v>
          </cell>
        </row>
        <row r="13">
          <cell r="L13">
            <v>31355.045454545456</v>
          </cell>
        </row>
        <row r="14">
          <cell r="L14">
            <v>33222.052631578947</v>
          </cell>
        </row>
        <row r="49">
          <cell r="N49">
            <v>21031</v>
          </cell>
        </row>
        <row r="71">
          <cell r="D71">
            <v>38048.470588235294</v>
          </cell>
        </row>
        <row r="75">
          <cell r="N75">
            <v>23197.333333333332</v>
          </cell>
        </row>
        <row r="98">
          <cell r="D98">
            <v>25526.863636363636</v>
          </cell>
        </row>
      </sheetData>
      <sheetData sheetId="6"/>
      <sheetData sheetId="7">
        <row r="4">
          <cell r="K4">
            <v>12352.285714285714</v>
          </cell>
        </row>
        <row r="7">
          <cell r="K7">
            <v>6016.318181818182</v>
          </cell>
        </row>
        <row r="8">
          <cell r="K8">
            <v>8357.7000000000007</v>
          </cell>
        </row>
        <row r="11">
          <cell r="K11">
            <v>12175.809523809523</v>
          </cell>
        </row>
        <row r="12">
          <cell r="K12">
            <v>12309.523809523809</v>
          </cell>
        </row>
        <row r="13">
          <cell r="K13">
            <v>13578.318181818182</v>
          </cell>
        </row>
        <row r="14">
          <cell r="K14">
            <v>13675.684210526315</v>
          </cell>
        </row>
        <row r="50">
          <cell r="O50">
            <v>10811.727272727272</v>
          </cell>
        </row>
        <row r="73">
          <cell r="D73">
            <v>13850.833333333334</v>
          </cell>
        </row>
        <row r="74">
          <cell r="I74">
            <v>10385.59090909091</v>
          </cell>
        </row>
        <row r="100">
          <cell r="D100">
            <v>9860.4090909090901</v>
          </cell>
        </row>
      </sheetData>
      <sheetData sheetId="8"/>
      <sheetData sheetId="9">
        <row r="19">
          <cell r="C19">
            <v>10520817</v>
          </cell>
          <cell r="E19">
            <v>8367054</v>
          </cell>
        </row>
        <row r="70">
          <cell r="G70">
            <v>10575128</v>
          </cell>
        </row>
        <row r="72">
          <cell r="C72">
            <v>4807224</v>
          </cell>
        </row>
        <row r="73">
          <cell r="G73">
            <v>6760426</v>
          </cell>
        </row>
        <row r="74">
          <cell r="C74">
            <v>7526507</v>
          </cell>
        </row>
        <row r="75">
          <cell r="C75">
            <v>7697273</v>
          </cell>
        </row>
        <row r="76">
          <cell r="C76">
            <v>8168115</v>
          </cell>
        </row>
        <row r="77">
          <cell r="C77">
            <v>8082370</v>
          </cell>
        </row>
        <row r="78">
          <cell r="C78">
            <v>9159352</v>
          </cell>
        </row>
      </sheetData>
      <sheetData sheetId="10">
        <row r="3">
          <cell r="C3">
            <v>2007</v>
          </cell>
        </row>
      </sheetData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>
        <row r="374">
          <cell r="DE374">
            <v>11348</v>
          </cell>
        </row>
      </sheetData>
      <sheetData sheetId="1">
        <row r="32">
          <cell r="EV32">
            <v>374611</v>
          </cell>
          <cell r="FV32">
            <v>7118501</v>
          </cell>
        </row>
        <row r="34">
          <cell r="LV34">
            <v>805480</v>
          </cell>
          <cell r="MV34">
            <v>12660422</v>
          </cell>
          <cell r="SV34">
            <v>894202</v>
          </cell>
          <cell r="TV34">
            <v>13772599</v>
          </cell>
          <cell r="ADI34">
            <v>878711</v>
          </cell>
          <cell r="AEI34">
            <v>14058822</v>
          </cell>
        </row>
        <row r="35">
          <cell r="BI35">
            <v>473039</v>
          </cell>
          <cell r="CI35">
            <v>9276243</v>
          </cell>
          <cell r="II35">
            <v>763173</v>
          </cell>
          <cell r="JI35">
            <v>12498274</v>
          </cell>
          <cell r="PI35">
            <v>820435</v>
          </cell>
          <cell r="QI35">
            <v>13179634</v>
          </cell>
          <cell r="WI35">
            <v>869498</v>
          </cell>
          <cell r="XI35">
            <v>14102025</v>
          </cell>
          <cell r="ZV35">
            <v>845563</v>
          </cell>
          <cell r="AAV35">
            <v>13910345</v>
          </cell>
          <cell r="AGV35">
            <v>951961</v>
          </cell>
          <cell r="AHV35">
            <v>15272109</v>
          </cell>
        </row>
      </sheetData>
      <sheetData sheetId="2">
        <row r="6">
          <cell r="S6">
            <v>195630.80952380953</v>
          </cell>
        </row>
      </sheetData>
      <sheetData sheetId="3">
        <row r="3">
          <cell r="D3">
            <v>2013</v>
          </cell>
        </row>
      </sheetData>
      <sheetData sheetId="4">
        <row r="4">
          <cell r="D4">
            <v>2017</v>
          </cell>
        </row>
      </sheetData>
      <sheetData sheetId="5">
        <row r="4">
          <cell r="F4">
            <v>2019</v>
          </cell>
        </row>
      </sheetData>
      <sheetData sheetId="6">
        <row r="3">
          <cell r="D3">
            <v>2019</v>
          </cell>
        </row>
      </sheetData>
      <sheetData sheetId="7"/>
      <sheetData sheetId="8"/>
      <sheetData sheetId="9">
        <row r="5">
          <cell r="C5" t="str">
            <v>January</v>
          </cell>
        </row>
      </sheetData>
      <sheetData sheetId="10">
        <row r="3">
          <cell r="C3">
            <v>2007</v>
          </cell>
        </row>
      </sheetData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 refreshError="1"/>
      <sheetData sheetId="1">
        <row r="34">
          <cell r="AKI34">
            <v>895035</v>
          </cell>
          <cell r="ALI34">
            <v>14529126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 refreshError="1"/>
      <sheetData sheetId="1" refreshError="1">
        <row r="35">
          <cell r="ANV35">
            <v>864490</v>
          </cell>
          <cell r="AOV35">
            <v>14705685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8">
          <cell r="F178">
            <v>4838606.9800000014</v>
          </cell>
          <cell r="G178">
            <v>2076871.1600000011</v>
          </cell>
          <cell r="H178">
            <v>715104.84999999963</v>
          </cell>
          <cell r="I178">
            <v>2785044.8199999984</v>
          </cell>
          <cell r="J178">
            <v>421476.88</v>
          </cell>
          <cell r="K178">
            <v>1708463.9900000002</v>
          </cell>
          <cell r="L178">
            <v>861805.09000000008</v>
          </cell>
          <cell r="M178">
            <v>267596.03999999998</v>
          </cell>
          <cell r="N178">
            <v>1107632.3699999999</v>
          </cell>
          <cell r="O178">
            <v>157366.65</v>
          </cell>
          <cell r="X178">
            <v>776216.23</v>
          </cell>
          <cell r="Y178">
            <v>213849.00999999998</v>
          </cell>
          <cell r="Z178">
            <v>990065.24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"/>
      <sheetName val="183A"/>
      <sheetName val="290E"/>
      <sheetName val="71E"/>
      <sheetName val="183S"/>
      <sheetName val="45SW"/>
      <sheetName val="MoPAC"/>
      <sheetName val="Weekends"/>
      <sheetName val="Total Transactions"/>
      <sheetName val="Avg weekday for system"/>
      <sheetName val="Holidays"/>
      <sheetName val="Revenues"/>
    </sheetNames>
    <sheetDataSet>
      <sheetData sheetId="0">
        <row r="5">
          <cell r="DN5">
            <v>6972</v>
          </cell>
        </row>
        <row r="6">
          <cell r="DN6">
            <v>6998</v>
          </cell>
        </row>
        <row r="7">
          <cell r="DN7">
            <v>18966</v>
          </cell>
        </row>
        <row r="8">
          <cell r="DN8">
            <v>24345</v>
          </cell>
        </row>
        <row r="9">
          <cell r="DN9">
            <v>25453</v>
          </cell>
        </row>
        <row r="10">
          <cell r="DN10">
            <v>25768</v>
          </cell>
        </row>
        <row r="11">
          <cell r="DN11">
            <v>26275</v>
          </cell>
        </row>
        <row r="12">
          <cell r="DN12">
            <v>12972</v>
          </cell>
        </row>
        <row r="13">
          <cell r="DN13">
            <v>8820</v>
          </cell>
        </row>
        <row r="14">
          <cell r="DN14">
            <v>23057</v>
          </cell>
        </row>
        <row r="15">
          <cell r="DN15">
            <v>25662</v>
          </cell>
        </row>
        <row r="16">
          <cell r="DN16">
            <v>27787</v>
          </cell>
        </row>
        <row r="17">
          <cell r="DN17">
            <v>27678</v>
          </cell>
        </row>
        <row r="18">
          <cell r="DN18">
            <v>31548</v>
          </cell>
        </row>
        <row r="19">
          <cell r="DN19">
            <v>13728</v>
          </cell>
        </row>
        <row r="20">
          <cell r="DN20">
            <v>9558</v>
          </cell>
        </row>
        <row r="21">
          <cell r="DN21">
            <v>20995</v>
          </cell>
        </row>
        <row r="22">
          <cell r="DN22">
            <v>28127</v>
          </cell>
        </row>
        <row r="23">
          <cell r="DN23">
            <v>29568</v>
          </cell>
        </row>
        <row r="24">
          <cell r="DN24">
            <v>20828</v>
          </cell>
        </row>
        <row r="25">
          <cell r="DN25">
            <v>26087</v>
          </cell>
        </row>
        <row r="26">
          <cell r="DN26">
            <v>15144</v>
          </cell>
        </row>
        <row r="27">
          <cell r="DN27">
            <v>8840</v>
          </cell>
        </row>
        <row r="28">
          <cell r="DN28">
            <v>22723</v>
          </cell>
        </row>
        <row r="29">
          <cell r="DN29">
            <v>27835</v>
          </cell>
        </row>
        <row r="30">
          <cell r="DN30">
            <v>29591</v>
          </cell>
        </row>
        <row r="31">
          <cell r="DN31">
            <v>30088</v>
          </cell>
        </row>
        <row r="32">
          <cell r="DN32">
            <v>31283</v>
          </cell>
        </row>
        <row r="33">
          <cell r="DN33">
            <v>20453</v>
          </cell>
        </row>
        <row r="34">
          <cell r="DN34">
            <v>12007</v>
          </cell>
        </row>
        <row r="35">
          <cell r="DN35">
            <v>26402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1221"/>
  <sheetViews>
    <sheetView tabSelected="1" zoomScale="85" zoomScaleNormal="85" workbookViewId="0">
      <pane xSplit="3" ySplit="4" topLeftCell="D1201" activePane="bottomRight" state="frozen"/>
      <selection pane="topRight" activeCell="E1" sqref="E1"/>
      <selection pane="bottomLeft" activeCell="A5" sqref="A5"/>
      <selection pane="bottomRight" activeCell="AB1190" sqref="AB1190"/>
    </sheetView>
  </sheetViews>
  <sheetFormatPr baseColWidth="10" defaultColWidth="8.83203125" defaultRowHeight="15" x14ac:dyDescent="0.2"/>
  <cols>
    <col min="1" max="1" width="16.83203125" customWidth="1"/>
    <col min="2" max="2" width="14.5" customWidth="1"/>
    <col min="3" max="3" width="1.1640625" customWidth="1"/>
    <col min="4" max="5" width="13.1640625" customWidth="1"/>
    <col min="6" max="6" width="12.1640625" customWidth="1"/>
    <col min="7" max="7" width="11.83203125" customWidth="1"/>
    <col min="8" max="8" width="13" customWidth="1"/>
    <col min="9" max="9" width="12.83203125" customWidth="1"/>
    <col min="10" max="10" width="12.5" customWidth="1"/>
    <col min="11" max="11" width="11.83203125" customWidth="1"/>
    <col min="12" max="12" width="14.5" customWidth="1"/>
    <col min="13" max="13" width="1.83203125" customWidth="1"/>
    <col min="14" max="16" width="16.83203125" customWidth="1"/>
    <col min="17" max="17" width="17.1640625" customWidth="1"/>
    <col min="18" max="20" width="16.83203125" customWidth="1"/>
    <col min="21" max="21" width="17" customWidth="1"/>
    <col min="22" max="22" width="16.6640625" customWidth="1"/>
    <col min="23" max="23" width="18.33203125" customWidth="1"/>
    <col min="24" max="24" width="16.83203125" customWidth="1"/>
    <col min="25" max="25" width="1.5" customWidth="1"/>
    <col min="26" max="26" width="16.6640625" customWidth="1"/>
    <col min="27" max="27" width="16.83203125" customWidth="1"/>
    <col min="28" max="28" width="2.5" style="2" customWidth="1"/>
    <col min="29" max="29" width="16.83203125" customWidth="1"/>
    <col min="30" max="30" width="12" customWidth="1"/>
    <col min="31" max="31" width="15.83203125" customWidth="1"/>
    <col min="32" max="32" width="16.83203125" customWidth="1"/>
    <col min="33" max="34" width="16.6640625" customWidth="1"/>
    <col min="35" max="35" width="17" customWidth="1"/>
    <col min="36" max="36" width="16.6640625" customWidth="1"/>
    <col min="37" max="37" width="17" customWidth="1"/>
    <col min="38" max="38" width="16.83203125" customWidth="1"/>
    <col min="39" max="40" width="16.6640625" customWidth="1"/>
    <col min="41" max="41" width="16.83203125" customWidth="1"/>
    <col min="42" max="61" width="1.1640625" hidden="1" customWidth="1"/>
    <col min="62" max="62" width="1.1640625" customWidth="1"/>
    <col min="63" max="63" width="17" customWidth="1"/>
    <col min="64" max="65" width="16.83203125" customWidth="1"/>
    <col min="66" max="66" width="1.1640625" customWidth="1"/>
    <col min="67" max="67" width="17" customWidth="1"/>
    <col min="68" max="68" width="1.83203125" customWidth="1"/>
    <col min="69" max="69" width="16.83203125" customWidth="1"/>
    <col min="70" max="70" width="1" customWidth="1"/>
    <col min="71" max="71" width="13.5" customWidth="1"/>
    <col min="72" max="72" width="1" customWidth="1"/>
    <col min="73" max="73" width="12.1640625" customWidth="1"/>
    <col min="74" max="74" width="9.83203125" customWidth="1"/>
  </cols>
  <sheetData>
    <row r="1" spans="1:82" x14ac:dyDescent="0.2">
      <c r="B1" s="1" t="s">
        <v>0</v>
      </c>
      <c r="C1" s="2"/>
      <c r="D1" s="160" t="s">
        <v>1</v>
      </c>
      <c r="E1" s="160" t="s">
        <v>1</v>
      </c>
      <c r="F1" s="160" t="s">
        <v>1</v>
      </c>
      <c r="G1" s="160" t="s">
        <v>1</v>
      </c>
      <c r="H1" s="160" t="s">
        <v>1</v>
      </c>
      <c r="I1" s="160" t="s">
        <v>1</v>
      </c>
      <c r="J1" s="160" t="s">
        <v>1</v>
      </c>
      <c r="K1" s="160" t="s">
        <v>1</v>
      </c>
      <c r="L1" s="160" t="s">
        <v>1</v>
      </c>
      <c r="M1" s="2"/>
      <c r="N1" s="159" t="s">
        <v>2</v>
      </c>
      <c r="O1" s="159" t="s">
        <v>2</v>
      </c>
      <c r="P1" s="159" t="s">
        <v>2</v>
      </c>
      <c r="Q1" s="159" t="s">
        <v>2</v>
      </c>
      <c r="R1" s="159" t="s">
        <v>2</v>
      </c>
      <c r="S1" s="159" t="s">
        <v>2</v>
      </c>
      <c r="T1" s="159" t="s">
        <v>2</v>
      </c>
      <c r="U1" s="159" t="s">
        <v>2</v>
      </c>
      <c r="V1" s="159" t="s">
        <v>2</v>
      </c>
      <c r="W1" s="159" t="s">
        <v>2</v>
      </c>
      <c r="X1" s="159" t="s">
        <v>2</v>
      </c>
      <c r="Y1" s="2"/>
      <c r="Z1" s="164" t="s">
        <v>71</v>
      </c>
      <c r="AA1" s="164" t="s">
        <v>71</v>
      </c>
      <c r="AC1" s="162" t="s">
        <v>5</v>
      </c>
      <c r="AD1" s="159" t="s">
        <v>2</v>
      </c>
      <c r="AE1" s="157" t="s">
        <v>3</v>
      </c>
      <c r="AF1" s="157" t="s">
        <v>3</v>
      </c>
      <c r="AG1" s="157" t="s">
        <v>3</v>
      </c>
      <c r="AH1" s="157" t="s">
        <v>3</v>
      </c>
      <c r="AI1" s="157" t="s">
        <v>3</v>
      </c>
      <c r="AJ1" s="157" t="s">
        <v>3</v>
      </c>
      <c r="AK1" s="157" t="s">
        <v>3</v>
      </c>
      <c r="AL1" s="157" t="s">
        <v>3</v>
      </c>
      <c r="AM1" s="157" t="s">
        <v>3</v>
      </c>
      <c r="AN1" s="157" t="s">
        <v>3</v>
      </c>
      <c r="AO1" s="157" t="s">
        <v>3</v>
      </c>
      <c r="AP1" s="255"/>
      <c r="AQ1" s="255"/>
      <c r="AR1" s="2"/>
      <c r="AS1" s="255" t="s">
        <v>3</v>
      </c>
      <c r="AT1" s="255"/>
      <c r="AU1" s="2"/>
      <c r="AV1" s="255" t="s">
        <v>3</v>
      </c>
      <c r="AW1" s="255"/>
      <c r="AX1" s="255"/>
      <c r="AY1" s="255"/>
      <c r="AZ1" s="2"/>
      <c r="BA1" s="255" t="s">
        <v>3</v>
      </c>
      <c r="BB1" s="255"/>
      <c r="BC1" s="255"/>
      <c r="BD1" s="255"/>
      <c r="BE1" s="2"/>
      <c r="BF1" s="255" t="s">
        <v>3</v>
      </c>
      <c r="BG1" s="255"/>
      <c r="BH1" s="255"/>
      <c r="BI1" s="255"/>
      <c r="BJ1" s="2"/>
      <c r="BK1" s="161" t="s">
        <v>3</v>
      </c>
      <c r="BL1" s="158" t="s">
        <v>4</v>
      </c>
      <c r="BM1" s="158" t="s">
        <v>4</v>
      </c>
      <c r="BN1" s="4"/>
      <c r="BO1" s="158" t="s">
        <v>4</v>
      </c>
      <c r="BP1" s="2"/>
      <c r="BQ1" s="163" t="s">
        <v>1</v>
      </c>
      <c r="BR1" s="2"/>
      <c r="BS1" s="5"/>
      <c r="BT1" s="2"/>
    </row>
    <row r="2" spans="1:82" x14ac:dyDescent="0.2">
      <c r="A2" s="6" t="s">
        <v>6</v>
      </c>
      <c r="B2" s="7" t="s">
        <v>7</v>
      </c>
      <c r="C2" s="2"/>
      <c r="D2" s="154" t="s">
        <v>8</v>
      </c>
      <c r="E2" s="154" t="s">
        <v>8</v>
      </c>
      <c r="F2" s="154" t="s">
        <v>9</v>
      </c>
      <c r="G2" s="154" t="s">
        <v>9</v>
      </c>
      <c r="H2" s="154" t="s">
        <v>9</v>
      </c>
      <c r="I2" s="154" t="s">
        <v>10</v>
      </c>
      <c r="J2" s="154" t="s">
        <v>10</v>
      </c>
      <c r="K2" s="154" t="s">
        <v>11</v>
      </c>
      <c r="L2" s="154" t="s">
        <v>12</v>
      </c>
      <c r="M2" s="8"/>
      <c r="O2" s="9"/>
      <c r="P2" s="9"/>
      <c r="Q2" s="9"/>
      <c r="R2" s="9"/>
      <c r="S2" s="9"/>
      <c r="T2" s="9"/>
      <c r="U2" s="9"/>
      <c r="V2" s="9"/>
      <c r="W2" s="9"/>
      <c r="X2" s="11" t="s">
        <v>13</v>
      </c>
      <c r="Y2" s="10"/>
      <c r="Z2" s="252" t="s">
        <v>528</v>
      </c>
      <c r="AA2" s="252"/>
      <c r="AB2" s="10"/>
      <c r="AC2" s="14"/>
      <c r="AD2" s="11"/>
      <c r="AE2" s="253" t="s">
        <v>531</v>
      </c>
      <c r="AF2" s="253"/>
      <c r="AG2" s="253"/>
      <c r="AH2" s="253"/>
      <c r="AI2" s="156"/>
      <c r="AJ2" s="251" t="s">
        <v>15</v>
      </c>
      <c r="AK2" s="251"/>
      <c r="AL2" s="251" t="s">
        <v>67</v>
      </c>
      <c r="AM2" s="251"/>
      <c r="AN2" s="251" t="s">
        <v>70</v>
      </c>
      <c r="AO2" s="251"/>
      <c r="AP2" s="253"/>
      <c r="AQ2" s="253"/>
      <c r="AR2" s="2"/>
      <c r="AS2" s="11" t="s">
        <v>14</v>
      </c>
      <c r="AT2" s="11"/>
      <c r="AU2" s="10"/>
      <c r="AV2" s="11"/>
      <c r="AW2" s="11" t="s">
        <v>15</v>
      </c>
      <c r="AX2" s="11"/>
      <c r="AY2" s="11"/>
      <c r="AZ2" s="10"/>
      <c r="BA2" s="253" t="s">
        <v>16</v>
      </c>
      <c r="BB2" s="253"/>
      <c r="BC2" s="253"/>
      <c r="BD2" s="253"/>
      <c r="BE2" s="10"/>
      <c r="BF2" s="253" t="s">
        <v>17</v>
      </c>
      <c r="BG2" s="253"/>
      <c r="BH2" s="253"/>
      <c r="BI2" s="253"/>
      <c r="BJ2" s="10"/>
      <c r="BK2" s="13"/>
      <c r="BL2" s="168" t="s">
        <v>4</v>
      </c>
      <c r="BM2" s="168" t="s">
        <v>4</v>
      </c>
      <c r="BN2" s="12"/>
      <c r="BO2" s="170" t="s">
        <v>4</v>
      </c>
      <c r="BP2" s="8"/>
      <c r="BQ2" s="154" t="s">
        <v>18</v>
      </c>
      <c r="BR2" s="2"/>
      <c r="BS2" s="15" t="s">
        <v>18</v>
      </c>
      <c r="BT2" s="2"/>
      <c r="BU2" s="250"/>
      <c r="BV2" s="250"/>
      <c r="BW2" s="250"/>
      <c r="BX2" s="250"/>
      <c r="BY2" s="250"/>
      <c r="BZ2" s="250"/>
      <c r="CA2" s="250"/>
      <c r="CB2" s="250"/>
      <c r="CC2" s="250"/>
      <c r="CD2" s="250"/>
    </row>
    <row r="3" spans="1:82" x14ac:dyDescent="0.2">
      <c r="A3" s="16" t="s">
        <v>19</v>
      </c>
      <c r="B3" s="17" t="s">
        <v>20</v>
      </c>
      <c r="C3" s="2"/>
      <c r="D3" s="154" t="s">
        <v>21</v>
      </c>
      <c r="E3" s="154" t="s">
        <v>22</v>
      </c>
      <c r="F3" s="154" t="s">
        <v>23</v>
      </c>
      <c r="G3" s="154" t="s">
        <v>21</v>
      </c>
      <c r="H3" s="154" t="s">
        <v>22</v>
      </c>
      <c r="I3" s="154" t="s">
        <v>21</v>
      </c>
      <c r="J3" s="154" t="s">
        <v>22</v>
      </c>
      <c r="K3" s="154" t="s">
        <v>23</v>
      </c>
      <c r="L3" s="154" t="s">
        <v>21</v>
      </c>
      <c r="M3" s="8"/>
      <c r="N3" s="11" t="s">
        <v>24</v>
      </c>
      <c r="O3" s="11" t="s">
        <v>25</v>
      </c>
      <c r="P3" s="11" t="s">
        <v>26</v>
      </c>
      <c r="Q3" s="11" t="s">
        <v>27</v>
      </c>
      <c r="R3" s="11" t="s">
        <v>28</v>
      </c>
      <c r="S3" s="11" t="s">
        <v>29</v>
      </c>
      <c r="T3" s="11" t="s">
        <v>30</v>
      </c>
      <c r="U3" s="11" t="s">
        <v>31</v>
      </c>
      <c r="V3" s="11" t="s">
        <v>32</v>
      </c>
      <c r="W3" s="11" t="s">
        <v>33</v>
      </c>
      <c r="X3" s="15" t="s">
        <v>34</v>
      </c>
      <c r="Y3" s="3"/>
      <c r="Z3" s="167" t="s">
        <v>43</v>
      </c>
      <c r="AA3" s="167" t="s">
        <v>44</v>
      </c>
      <c r="AB3" s="3"/>
      <c r="AC3" s="15" t="s">
        <v>529</v>
      </c>
      <c r="AD3" s="11" t="s">
        <v>530</v>
      </c>
      <c r="AE3" s="15" t="s">
        <v>35</v>
      </c>
      <c r="AF3" s="15" t="s">
        <v>36</v>
      </c>
      <c r="AG3" s="15" t="s">
        <v>38</v>
      </c>
      <c r="AH3" s="15" t="s">
        <v>62</v>
      </c>
      <c r="AI3" s="15" t="s">
        <v>37</v>
      </c>
      <c r="AJ3" s="15" t="s">
        <v>63</v>
      </c>
      <c r="AK3" s="15" t="s">
        <v>64</v>
      </c>
      <c r="AL3" s="15" t="s">
        <v>65</v>
      </c>
      <c r="AM3" s="15" t="s">
        <v>66</v>
      </c>
      <c r="AN3" s="15" t="s">
        <v>68</v>
      </c>
      <c r="AO3" s="15" t="s">
        <v>69</v>
      </c>
      <c r="AP3" s="254" t="s">
        <v>39</v>
      </c>
      <c r="AQ3" s="254"/>
      <c r="AR3" s="2"/>
      <c r="AS3" s="15" t="s">
        <v>40</v>
      </c>
      <c r="AT3" s="15"/>
      <c r="AU3" s="3"/>
      <c r="AV3" s="251" t="s">
        <v>41</v>
      </c>
      <c r="AW3" s="251"/>
      <c r="AX3" s="251" t="s">
        <v>42</v>
      </c>
      <c r="AY3" s="251"/>
      <c r="AZ3" s="3"/>
      <c r="BA3" s="251" t="s">
        <v>41</v>
      </c>
      <c r="BB3" s="251"/>
      <c r="BC3" s="251" t="s">
        <v>42</v>
      </c>
      <c r="BD3" s="251"/>
      <c r="BE3" s="3"/>
      <c r="BF3" s="251" t="s">
        <v>41</v>
      </c>
      <c r="BG3" s="251"/>
      <c r="BH3" s="251" t="s">
        <v>42</v>
      </c>
      <c r="BI3" s="251"/>
      <c r="BJ3" s="3"/>
      <c r="BK3" s="11" t="s">
        <v>527</v>
      </c>
      <c r="BL3" s="168" t="s">
        <v>45</v>
      </c>
      <c r="BM3" s="168" t="s">
        <v>46</v>
      </c>
      <c r="BN3" s="12"/>
      <c r="BO3" s="168" t="s">
        <v>18</v>
      </c>
      <c r="BP3" s="8"/>
      <c r="BQ3" s="154" t="s">
        <v>1</v>
      </c>
      <c r="BR3" s="2"/>
      <c r="BS3" s="15" t="s">
        <v>48</v>
      </c>
      <c r="BT3" s="2"/>
      <c r="BU3" s="250"/>
      <c r="BV3" s="250"/>
      <c r="BW3" s="250"/>
      <c r="BX3" s="250"/>
      <c r="BY3" s="250"/>
      <c r="BZ3" s="250"/>
      <c r="CA3" s="250"/>
      <c r="CB3" s="250"/>
      <c r="CC3" s="250"/>
      <c r="CD3" s="250"/>
    </row>
    <row r="4" spans="1:82" ht="16" thickBot="1" x14ac:dyDescent="0.25">
      <c r="A4" s="18" t="s">
        <v>49</v>
      </c>
      <c r="B4" s="19" t="s">
        <v>50</v>
      </c>
      <c r="C4" s="2"/>
      <c r="D4" s="20" t="s">
        <v>51</v>
      </c>
      <c r="E4" s="20" t="s">
        <v>51</v>
      </c>
      <c r="F4" s="20" t="s">
        <v>51</v>
      </c>
      <c r="G4" s="20" t="s">
        <v>51</v>
      </c>
      <c r="H4" s="20" t="s">
        <v>51</v>
      </c>
      <c r="I4" s="20" t="s">
        <v>51</v>
      </c>
      <c r="J4" s="20" t="s">
        <v>51</v>
      </c>
      <c r="K4" s="20" t="s">
        <v>51</v>
      </c>
      <c r="L4" s="20" t="s">
        <v>51</v>
      </c>
      <c r="M4" s="22"/>
      <c r="N4" s="23" t="s">
        <v>51</v>
      </c>
      <c r="O4" s="23" t="s">
        <v>51</v>
      </c>
      <c r="P4" s="23" t="s">
        <v>51</v>
      </c>
      <c r="Q4" s="23" t="s">
        <v>51</v>
      </c>
      <c r="R4" s="23" t="s">
        <v>51</v>
      </c>
      <c r="S4" s="23" t="s">
        <v>51</v>
      </c>
      <c r="T4" s="23" t="s">
        <v>51</v>
      </c>
      <c r="U4" s="23" t="s">
        <v>51</v>
      </c>
      <c r="V4" s="23" t="s">
        <v>51</v>
      </c>
      <c r="W4" s="23" t="s">
        <v>51</v>
      </c>
      <c r="X4" s="23" t="s">
        <v>51</v>
      </c>
      <c r="Y4" s="22"/>
      <c r="Z4" s="23" t="s">
        <v>51</v>
      </c>
      <c r="AA4" s="23" t="s">
        <v>51</v>
      </c>
      <c r="AB4" s="22"/>
      <c r="AC4" s="23" t="s">
        <v>51</v>
      </c>
      <c r="AD4" s="27" t="s">
        <v>51</v>
      </c>
      <c r="AE4" s="23" t="s">
        <v>51</v>
      </c>
      <c r="AF4" s="23" t="s">
        <v>51</v>
      </c>
      <c r="AG4" s="23" t="s">
        <v>51</v>
      </c>
      <c r="AH4" s="23" t="s">
        <v>51</v>
      </c>
      <c r="AI4" s="23" t="s">
        <v>51</v>
      </c>
      <c r="AJ4" s="23" t="s">
        <v>51</v>
      </c>
      <c r="AK4" s="23" t="s">
        <v>51</v>
      </c>
      <c r="AL4" s="23" t="s">
        <v>51</v>
      </c>
      <c r="AM4" s="23" t="s">
        <v>51</v>
      </c>
      <c r="AN4" s="23" t="s">
        <v>51</v>
      </c>
      <c r="AO4" s="23" t="s">
        <v>51</v>
      </c>
      <c r="AP4" s="25" t="s">
        <v>51</v>
      </c>
      <c r="AQ4" s="23" t="s">
        <v>52</v>
      </c>
      <c r="AR4" s="24"/>
      <c r="AS4" s="23" t="s">
        <v>51</v>
      </c>
      <c r="AT4" s="23" t="s">
        <v>52</v>
      </c>
      <c r="AU4" s="24"/>
      <c r="AV4" s="23" t="s">
        <v>51</v>
      </c>
      <c r="AW4" s="23" t="s">
        <v>52</v>
      </c>
      <c r="AX4" s="23" t="s">
        <v>51</v>
      </c>
      <c r="AY4" s="23" t="s">
        <v>52</v>
      </c>
      <c r="AZ4" s="24"/>
      <c r="BA4" s="23" t="s">
        <v>51</v>
      </c>
      <c r="BB4" s="23" t="s">
        <v>52</v>
      </c>
      <c r="BC4" s="23" t="s">
        <v>51</v>
      </c>
      <c r="BD4" s="23" t="s">
        <v>52</v>
      </c>
      <c r="BE4" s="24"/>
      <c r="BF4" s="23" t="s">
        <v>51</v>
      </c>
      <c r="BG4" s="23" t="s">
        <v>52</v>
      </c>
      <c r="BH4" s="23" t="s">
        <v>51</v>
      </c>
      <c r="BI4" s="23" t="s">
        <v>52</v>
      </c>
      <c r="BJ4" s="22"/>
      <c r="BK4" s="25" t="s">
        <v>51</v>
      </c>
      <c r="BL4" s="169" t="s">
        <v>51</v>
      </c>
      <c r="BM4" s="169" t="s">
        <v>51</v>
      </c>
      <c r="BN4" s="26"/>
      <c r="BO4" s="169" t="s">
        <v>51</v>
      </c>
      <c r="BP4" s="22"/>
      <c r="BQ4" s="20" t="s">
        <v>51</v>
      </c>
      <c r="BR4" s="28"/>
      <c r="BS4" s="23" t="s">
        <v>51</v>
      </c>
      <c r="BT4" s="21"/>
      <c r="BU4" s="250"/>
      <c r="BV4" s="250"/>
      <c r="BW4" s="250"/>
      <c r="BX4" s="250"/>
      <c r="BY4" s="250"/>
      <c r="BZ4" s="250"/>
      <c r="CA4" s="250"/>
      <c r="CB4" s="250"/>
      <c r="CC4" s="250"/>
      <c r="CD4" s="250"/>
    </row>
    <row r="5" spans="1:82" x14ac:dyDescent="0.2">
      <c r="A5" t="s">
        <v>53</v>
      </c>
      <c r="B5" s="29">
        <v>43831</v>
      </c>
      <c r="C5" s="2"/>
      <c r="D5" s="48">
        <v>2157</v>
      </c>
      <c r="E5" s="48">
        <v>1361</v>
      </c>
      <c r="F5" s="48">
        <v>21293</v>
      </c>
      <c r="G5" s="48">
        <v>243</v>
      </c>
      <c r="H5" s="48">
        <v>216</v>
      </c>
      <c r="I5" s="48">
        <v>13154</v>
      </c>
      <c r="J5" s="48">
        <v>11044</v>
      </c>
      <c r="K5" s="48">
        <v>33648</v>
      </c>
      <c r="L5" s="48">
        <v>630</v>
      </c>
      <c r="M5" s="2"/>
      <c r="N5" s="48">
        <v>3524</v>
      </c>
      <c r="O5" s="48">
        <v>4287</v>
      </c>
      <c r="P5" s="48">
        <v>480</v>
      </c>
      <c r="Q5" s="48">
        <v>264</v>
      </c>
      <c r="R5" s="48">
        <v>851</v>
      </c>
      <c r="S5" s="48">
        <v>931</v>
      </c>
      <c r="T5" s="48">
        <v>14918</v>
      </c>
      <c r="U5" s="48">
        <v>206</v>
      </c>
      <c r="V5" s="48">
        <v>189</v>
      </c>
      <c r="W5" s="48">
        <v>12655</v>
      </c>
      <c r="X5" s="48">
        <v>0</v>
      </c>
      <c r="Y5" s="2"/>
      <c r="Z5" s="48">
        <v>9214</v>
      </c>
      <c r="AA5" s="48">
        <v>6808</v>
      </c>
      <c r="AC5" s="48">
        <f t="shared" ref="AC5:AC68" si="0">Z5+AA5</f>
        <v>16022</v>
      </c>
      <c r="AD5" s="48">
        <f t="shared" ref="AD5:AD68" si="1">N5+O5+P5+Q5+R5+S5+T5+U5+V5+W5+X5</f>
        <v>38305</v>
      </c>
      <c r="AE5" s="48">
        <v>1012</v>
      </c>
      <c r="AF5" s="48">
        <v>2175</v>
      </c>
      <c r="AG5" s="48">
        <v>5799</v>
      </c>
      <c r="AH5" s="48">
        <v>4537</v>
      </c>
      <c r="AI5" s="48"/>
      <c r="AJ5" s="48"/>
      <c r="AK5" s="48"/>
      <c r="AL5" s="48"/>
      <c r="AM5" s="48"/>
      <c r="AN5" s="48"/>
      <c r="AO5" s="48"/>
      <c r="AP5" s="30"/>
      <c r="AQ5" s="31"/>
      <c r="AR5" s="2"/>
      <c r="AS5" s="30"/>
      <c r="AT5" s="31"/>
      <c r="AU5" s="2"/>
      <c r="AV5" s="30"/>
      <c r="AW5" s="31"/>
      <c r="AX5" s="30"/>
      <c r="AY5" s="31"/>
      <c r="AZ5" s="2"/>
      <c r="BA5" s="30"/>
      <c r="BB5" s="31"/>
      <c r="BC5" s="30"/>
      <c r="BD5" s="31"/>
      <c r="BE5" s="2"/>
      <c r="BF5" s="30"/>
      <c r="BG5" s="31"/>
      <c r="BH5" s="30"/>
      <c r="BI5" s="31"/>
      <c r="BJ5" s="2"/>
      <c r="BK5" s="48">
        <f t="shared" ref="BK5:BK68" si="2">AE5+AF5+AG5+AH5+AI5+AL5+AM5+AJ5+AK5+AN5+AO5</f>
        <v>13523</v>
      </c>
      <c r="BL5" s="48">
        <v>2693</v>
      </c>
      <c r="BM5" s="48">
        <v>2793</v>
      </c>
      <c r="BN5" s="2"/>
      <c r="BO5" s="48">
        <f t="shared" ref="BO5:BO68" si="3">BL5+BM5</f>
        <v>5486</v>
      </c>
      <c r="BP5" s="2"/>
      <c r="BQ5" s="48">
        <f t="shared" ref="BQ5:BQ68" si="4">D5+E5+F5+G5+H5+I5+J5+K5+L5</f>
        <v>83746</v>
      </c>
      <c r="BR5" s="2"/>
      <c r="BS5" s="48">
        <f t="shared" ref="BS5:BS68" si="5">BO5+BK5+AC5+AD5+BQ5</f>
        <v>157082</v>
      </c>
      <c r="BT5" s="2"/>
      <c r="BU5" s="250"/>
      <c r="BV5" s="250"/>
      <c r="BW5" s="250"/>
      <c r="BX5" s="250"/>
      <c r="BY5" s="250"/>
      <c r="BZ5" s="250"/>
      <c r="CA5" s="250"/>
      <c r="CB5" s="250"/>
      <c r="CC5" s="250"/>
      <c r="CD5" s="250"/>
    </row>
    <row r="6" spans="1:82" x14ac:dyDescent="0.2">
      <c r="A6" t="s">
        <v>54</v>
      </c>
      <c r="B6" s="29">
        <v>43832</v>
      </c>
      <c r="C6" s="2"/>
      <c r="D6" s="48">
        <v>4435</v>
      </c>
      <c r="E6" s="48">
        <v>3109</v>
      </c>
      <c r="F6" s="48">
        <v>38976</v>
      </c>
      <c r="G6" s="48">
        <v>493</v>
      </c>
      <c r="H6" s="48">
        <v>372</v>
      </c>
      <c r="I6" s="48">
        <v>25141</v>
      </c>
      <c r="J6" s="48">
        <v>22298</v>
      </c>
      <c r="K6" s="48">
        <v>65367</v>
      </c>
      <c r="L6" s="48">
        <v>1046</v>
      </c>
      <c r="M6" s="2"/>
      <c r="N6" s="48">
        <v>6566</v>
      </c>
      <c r="O6" s="48">
        <v>8387</v>
      </c>
      <c r="P6" s="48">
        <v>772</v>
      </c>
      <c r="Q6" s="48">
        <v>410</v>
      </c>
      <c r="R6" s="48">
        <v>1953</v>
      </c>
      <c r="S6" s="48">
        <v>2206</v>
      </c>
      <c r="T6" s="48">
        <v>29714</v>
      </c>
      <c r="U6" s="48">
        <v>669</v>
      </c>
      <c r="V6" s="48">
        <v>427</v>
      </c>
      <c r="W6" s="48">
        <v>20061</v>
      </c>
      <c r="X6" s="48">
        <v>0</v>
      </c>
      <c r="Y6" s="2"/>
      <c r="Z6" s="48">
        <v>14122</v>
      </c>
      <c r="AA6" s="48">
        <v>11662</v>
      </c>
      <c r="AC6" s="48">
        <f t="shared" si="0"/>
        <v>25784</v>
      </c>
      <c r="AD6" s="48">
        <f t="shared" si="1"/>
        <v>71165</v>
      </c>
      <c r="AE6" s="48">
        <v>2332</v>
      </c>
      <c r="AF6" s="48">
        <v>4286</v>
      </c>
      <c r="AG6" s="48">
        <v>9648</v>
      </c>
      <c r="AH6" s="48">
        <v>8946</v>
      </c>
      <c r="AI6" s="48"/>
      <c r="AJ6" s="48"/>
      <c r="AK6" s="48"/>
      <c r="AL6" s="48"/>
      <c r="AM6" s="48"/>
      <c r="AN6" s="48"/>
      <c r="AO6" s="48"/>
      <c r="AP6" s="30"/>
      <c r="AQ6" s="31"/>
      <c r="AR6" s="2"/>
      <c r="AS6" s="30"/>
      <c r="AT6" s="31"/>
      <c r="AU6" s="2"/>
      <c r="AV6" s="30"/>
      <c r="AW6" s="31"/>
      <c r="AX6" s="30"/>
      <c r="AY6" s="31"/>
      <c r="AZ6" s="2"/>
      <c r="BA6" s="30"/>
      <c r="BB6" s="31"/>
      <c r="BC6" s="30"/>
      <c r="BD6" s="31"/>
      <c r="BE6" s="2"/>
      <c r="BF6" s="30"/>
      <c r="BG6" s="31"/>
      <c r="BH6" s="30"/>
      <c r="BI6" s="31"/>
      <c r="BJ6" s="2"/>
      <c r="BK6" s="48">
        <f t="shared" si="2"/>
        <v>25212</v>
      </c>
      <c r="BL6" s="48">
        <v>5076</v>
      </c>
      <c r="BM6" s="48">
        <v>5757</v>
      </c>
      <c r="BN6" s="2"/>
      <c r="BO6" s="48">
        <f t="shared" si="3"/>
        <v>10833</v>
      </c>
      <c r="BP6" s="2"/>
      <c r="BQ6" s="48">
        <f t="shared" si="4"/>
        <v>161237</v>
      </c>
      <c r="BR6" s="2"/>
      <c r="BS6" s="48">
        <f t="shared" si="5"/>
        <v>294231</v>
      </c>
      <c r="BT6" s="2"/>
    </row>
    <row r="7" spans="1:82" x14ac:dyDescent="0.2">
      <c r="A7" t="s">
        <v>55</v>
      </c>
      <c r="B7" s="29">
        <v>43833</v>
      </c>
      <c r="C7" s="2"/>
      <c r="D7" s="48">
        <v>4706</v>
      </c>
      <c r="E7" s="48">
        <v>3409</v>
      </c>
      <c r="F7" s="48">
        <v>43168</v>
      </c>
      <c r="G7" s="48">
        <v>545</v>
      </c>
      <c r="H7" s="48">
        <v>405</v>
      </c>
      <c r="I7" s="48">
        <v>27261</v>
      </c>
      <c r="J7" s="48">
        <v>24666</v>
      </c>
      <c r="K7" s="48">
        <v>72729</v>
      </c>
      <c r="L7" s="48">
        <v>1442</v>
      </c>
      <c r="M7" s="2"/>
      <c r="N7" s="48">
        <v>7304</v>
      </c>
      <c r="O7" s="48">
        <v>9385</v>
      </c>
      <c r="P7" s="48">
        <v>812</v>
      </c>
      <c r="Q7" s="48">
        <v>430</v>
      </c>
      <c r="R7" s="48">
        <v>2119</v>
      </c>
      <c r="S7" s="48">
        <v>2425</v>
      </c>
      <c r="T7" s="48">
        <v>32332</v>
      </c>
      <c r="U7" s="48">
        <v>725</v>
      </c>
      <c r="V7" s="48">
        <v>498</v>
      </c>
      <c r="W7" s="48">
        <v>21932</v>
      </c>
      <c r="X7" s="48">
        <v>0</v>
      </c>
      <c r="Y7" s="2"/>
      <c r="Z7" s="48">
        <v>15665</v>
      </c>
      <c r="AA7" s="48">
        <v>12719</v>
      </c>
      <c r="AC7" s="48">
        <f t="shared" si="0"/>
        <v>28384</v>
      </c>
      <c r="AD7" s="48">
        <f t="shared" si="1"/>
        <v>77962</v>
      </c>
      <c r="AE7" s="48">
        <v>2496</v>
      </c>
      <c r="AF7" s="48">
        <v>4656</v>
      </c>
      <c r="AG7" s="48">
        <v>9787</v>
      </c>
      <c r="AH7" s="48">
        <v>9553</v>
      </c>
      <c r="AI7" s="48"/>
      <c r="AJ7" s="48"/>
      <c r="AK7" s="48"/>
      <c r="AL7" s="48"/>
      <c r="AM7" s="48"/>
      <c r="AN7" s="48"/>
      <c r="AO7" s="48"/>
      <c r="AP7" s="30"/>
      <c r="AQ7" s="31"/>
      <c r="AR7" s="2"/>
      <c r="AS7" s="30"/>
      <c r="AT7" s="31"/>
      <c r="AU7" s="2"/>
      <c r="AV7" s="30"/>
      <c r="AW7" s="31"/>
      <c r="AX7" s="30"/>
      <c r="AY7" s="31"/>
      <c r="AZ7" s="2"/>
      <c r="BA7" s="30"/>
      <c r="BB7" s="31"/>
      <c r="BC7" s="30"/>
      <c r="BD7" s="31"/>
      <c r="BE7" s="2"/>
      <c r="BF7" s="30"/>
      <c r="BG7" s="31"/>
      <c r="BH7" s="30"/>
      <c r="BI7" s="31"/>
      <c r="BJ7" s="2"/>
      <c r="BK7" s="48">
        <f t="shared" si="2"/>
        <v>26492</v>
      </c>
      <c r="BL7" s="48">
        <v>5474</v>
      </c>
      <c r="BM7" s="48">
        <v>6506</v>
      </c>
      <c r="BN7" s="2"/>
      <c r="BO7" s="48">
        <f t="shared" si="3"/>
        <v>11980</v>
      </c>
      <c r="BP7" s="2"/>
      <c r="BQ7" s="48">
        <f t="shared" si="4"/>
        <v>178331</v>
      </c>
      <c r="BR7" s="2"/>
      <c r="BS7" s="48">
        <f t="shared" si="5"/>
        <v>323149</v>
      </c>
      <c r="BT7" s="2"/>
    </row>
    <row r="8" spans="1:82" x14ac:dyDescent="0.2">
      <c r="A8" t="s">
        <v>56</v>
      </c>
      <c r="B8" s="32">
        <v>43834</v>
      </c>
      <c r="C8" s="2"/>
      <c r="D8" s="48">
        <v>3127</v>
      </c>
      <c r="E8" s="48">
        <v>2266</v>
      </c>
      <c r="F8" s="48">
        <v>30693</v>
      </c>
      <c r="G8" s="48">
        <v>402</v>
      </c>
      <c r="H8" s="48">
        <v>2079</v>
      </c>
      <c r="I8" s="48">
        <v>20956</v>
      </c>
      <c r="J8" s="48">
        <v>18677</v>
      </c>
      <c r="K8" s="48">
        <v>54457</v>
      </c>
      <c r="L8" s="48">
        <v>1235</v>
      </c>
      <c r="M8" s="2"/>
      <c r="N8" s="48">
        <v>5271</v>
      </c>
      <c r="O8" s="48">
        <v>6855</v>
      </c>
      <c r="P8" s="48">
        <v>600</v>
      </c>
      <c r="Q8" s="48">
        <v>365</v>
      </c>
      <c r="R8" s="48">
        <v>1439</v>
      </c>
      <c r="S8" s="48">
        <v>1705</v>
      </c>
      <c r="T8" s="48">
        <v>21378</v>
      </c>
      <c r="U8" s="48">
        <v>395</v>
      </c>
      <c r="V8" s="48">
        <v>307</v>
      </c>
      <c r="W8" s="48">
        <v>17053</v>
      </c>
      <c r="X8" s="48">
        <v>0</v>
      </c>
      <c r="Y8" s="2"/>
      <c r="Z8" s="48">
        <v>12192</v>
      </c>
      <c r="AA8" s="48">
        <v>9305</v>
      </c>
      <c r="AC8" s="48">
        <f t="shared" si="0"/>
        <v>21497</v>
      </c>
      <c r="AD8" s="48">
        <f t="shared" si="1"/>
        <v>55368</v>
      </c>
      <c r="AE8" s="48">
        <v>1682</v>
      </c>
      <c r="AF8" s="48">
        <v>3186</v>
      </c>
      <c r="AG8" s="48">
        <v>7241</v>
      </c>
      <c r="AH8" s="48">
        <v>6897</v>
      </c>
      <c r="AI8" s="48"/>
      <c r="AJ8" s="48"/>
      <c r="AK8" s="48"/>
      <c r="AL8" s="48"/>
      <c r="AM8" s="48"/>
      <c r="AN8" s="48"/>
      <c r="AO8" s="48"/>
      <c r="AP8" s="30"/>
      <c r="AQ8" s="31"/>
      <c r="AR8" s="2"/>
      <c r="AS8" s="30"/>
      <c r="AT8" s="31"/>
      <c r="AU8" s="2"/>
      <c r="AV8" s="30"/>
      <c r="AW8" s="31"/>
      <c r="AX8" s="30"/>
      <c r="AY8" s="31"/>
      <c r="AZ8" s="2"/>
      <c r="BA8" s="30"/>
      <c r="BB8" s="31"/>
      <c r="BC8" s="30"/>
      <c r="BD8" s="31"/>
      <c r="BE8" s="2"/>
      <c r="BF8" s="30"/>
      <c r="BG8" s="31"/>
      <c r="BH8" s="30"/>
      <c r="BI8" s="31"/>
      <c r="BJ8" s="2"/>
      <c r="BK8" s="48">
        <f t="shared" si="2"/>
        <v>19006</v>
      </c>
      <c r="BL8" s="48">
        <v>4065</v>
      </c>
      <c r="BM8" s="48">
        <v>4663</v>
      </c>
      <c r="BN8" s="2"/>
      <c r="BO8" s="48">
        <f t="shared" si="3"/>
        <v>8728</v>
      </c>
      <c r="BP8" s="2"/>
      <c r="BQ8" s="48">
        <f t="shared" si="4"/>
        <v>133892</v>
      </c>
      <c r="BR8" s="2"/>
      <c r="BS8" s="48">
        <f t="shared" si="5"/>
        <v>238491</v>
      </c>
      <c r="BT8" s="2"/>
    </row>
    <row r="9" spans="1:82" x14ac:dyDescent="0.2">
      <c r="A9" t="s">
        <v>57</v>
      </c>
      <c r="B9" s="29">
        <v>43835</v>
      </c>
      <c r="C9" s="2"/>
      <c r="D9" s="48">
        <v>2527</v>
      </c>
      <c r="E9" s="48">
        <v>1814</v>
      </c>
      <c r="F9" s="48">
        <v>26320</v>
      </c>
      <c r="G9" s="48">
        <v>284</v>
      </c>
      <c r="H9" s="48">
        <v>369</v>
      </c>
      <c r="I9" s="48">
        <v>15900</v>
      </c>
      <c r="J9" s="48">
        <v>14450</v>
      </c>
      <c r="K9" s="48">
        <v>41549</v>
      </c>
      <c r="L9" s="48">
        <v>826</v>
      </c>
      <c r="M9" s="2"/>
      <c r="N9" s="48">
        <v>4511</v>
      </c>
      <c r="O9" s="48">
        <v>5576</v>
      </c>
      <c r="P9" s="48">
        <v>533</v>
      </c>
      <c r="Q9" s="48">
        <v>316</v>
      </c>
      <c r="R9" s="48">
        <v>1086</v>
      </c>
      <c r="S9" s="48">
        <v>1294</v>
      </c>
      <c r="T9" s="48">
        <v>17945</v>
      </c>
      <c r="U9" s="48">
        <v>250</v>
      </c>
      <c r="V9" s="48">
        <v>242</v>
      </c>
      <c r="W9" s="48">
        <v>14997</v>
      </c>
      <c r="X9" s="48">
        <v>0</v>
      </c>
      <c r="Y9" s="2"/>
      <c r="Z9" s="48">
        <v>11443</v>
      </c>
      <c r="AA9" s="48">
        <v>8147</v>
      </c>
      <c r="AC9" s="48">
        <f t="shared" si="0"/>
        <v>19590</v>
      </c>
      <c r="AD9" s="48">
        <f t="shared" si="1"/>
        <v>46750</v>
      </c>
      <c r="AE9" s="48">
        <v>1460</v>
      </c>
      <c r="AF9" s="48">
        <v>2627</v>
      </c>
      <c r="AG9" s="48">
        <v>6658</v>
      </c>
      <c r="AH9" s="48">
        <v>6003</v>
      </c>
      <c r="AI9" s="48"/>
      <c r="AJ9" s="48"/>
      <c r="AK9" s="48"/>
      <c r="AL9" s="48"/>
      <c r="AM9" s="48"/>
      <c r="AN9" s="48"/>
      <c r="AO9" s="48"/>
      <c r="AP9" s="30"/>
      <c r="AQ9" s="31"/>
      <c r="AR9" s="2"/>
      <c r="AS9" s="30"/>
      <c r="AT9" s="31"/>
      <c r="AU9" s="2"/>
      <c r="AV9" s="30"/>
      <c r="AW9" s="31"/>
      <c r="AX9" s="30"/>
      <c r="AY9" s="31"/>
      <c r="AZ9" s="2"/>
      <c r="BA9" s="30"/>
      <c r="BB9" s="31"/>
      <c r="BC9" s="30"/>
      <c r="BD9" s="31"/>
      <c r="BE9" s="2"/>
      <c r="BF9" s="30"/>
      <c r="BG9" s="31"/>
      <c r="BH9" s="30"/>
      <c r="BI9" s="31"/>
      <c r="BJ9" s="2"/>
      <c r="BK9" s="48">
        <f t="shared" si="2"/>
        <v>16748</v>
      </c>
      <c r="BL9" s="48">
        <v>3211</v>
      </c>
      <c r="BM9" s="48">
        <v>3911</v>
      </c>
      <c r="BN9" s="2"/>
      <c r="BO9" s="48">
        <f t="shared" si="3"/>
        <v>7122</v>
      </c>
      <c r="BP9" s="2"/>
      <c r="BQ9" s="48">
        <f t="shared" si="4"/>
        <v>104039</v>
      </c>
      <c r="BR9" s="2"/>
      <c r="BS9" s="48">
        <f t="shared" si="5"/>
        <v>194249</v>
      </c>
      <c r="BT9" s="2"/>
    </row>
    <row r="10" spans="1:82" x14ac:dyDescent="0.2">
      <c r="A10" t="s">
        <v>58</v>
      </c>
      <c r="B10" s="29">
        <v>43836</v>
      </c>
      <c r="C10" s="2"/>
      <c r="D10" s="48">
        <v>5372</v>
      </c>
      <c r="E10" s="48">
        <v>3733</v>
      </c>
      <c r="F10" s="48">
        <v>41290</v>
      </c>
      <c r="G10" s="48">
        <v>510</v>
      </c>
      <c r="H10" s="48">
        <v>404</v>
      </c>
      <c r="I10" s="48">
        <v>27043</v>
      </c>
      <c r="J10" s="48">
        <v>23829</v>
      </c>
      <c r="K10" s="48">
        <v>70198</v>
      </c>
      <c r="L10" s="48">
        <v>1149</v>
      </c>
      <c r="M10" s="2"/>
      <c r="N10" s="48">
        <v>7232</v>
      </c>
      <c r="O10" s="48">
        <v>9393</v>
      </c>
      <c r="P10" s="48">
        <v>897</v>
      </c>
      <c r="Q10" s="48">
        <v>450</v>
      </c>
      <c r="R10" s="48">
        <v>2162</v>
      </c>
      <c r="S10" s="48">
        <v>2538</v>
      </c>
      <c r="T10" s="48">
        <v>34895</v>
      </c>
      <c r="U10" s="48">
        <v>847</v>
      </c>
      <c r="V10" s="48">
        <v>519</v>
      </c>
      <c r="W10" s="48">
        <v>21314</v>
      </c>
      <c r="X10" s="48">
        <v>0</v>
      </c>
      <c r="Y10" s="2"/>
      <c r="Z10" s="48">
        <v>15946</v>
      </c>
      <c r="AA10" s="48">
        <v>12145</v>
      </c>
      <c r="AC10" s="48">
        <f t="shared" si="0"/>
        <v>28091</v>
      </c>
      <c r="AD10" s="48">
        <f t="shared" si="1"/>
        <v>80247</v>
      </c>
      <c r="AE10" s="48">
        <v>2854</v>
      </c>
      <c r="AF10" s="48">
        <v>5188</v>
      </c>
      <c r="AG10" s="48">
        <v>9838</v>
      </c>
      <c r="AH10" s="48">
        <v>10398</v>
      </c>
      <c r="AI10" s="48"/>
      <c r="AJ10" s="48"/>
      <c r="AK10" s="48"/>
      <c r="AL10" s="48"/>
      <c r="AM10" s="48"/>
      <c r="AN10" s="48"/>
      <c r="AO10" s="48"/>
      <c r="AP10" s="30"/>
      <c r="AQ10" s="31"/>
      <c r="AR10" s="2"/>
      <c r="AS10" s="30"/>
      <c r="AT10" s="31"/>
      <c r="AU10" s="2"/>
      <c r="AV10" s="30"/>
      <c r="AW10" s="31"/>
      <c r="AX10" s="30"/>
      <c r="AY10" s="31"/>
      <c r="AZ10" s="2"/>
      <c r="BA10" s="30"/>
      <c r="BB10" s="31"/>
      <c r="BC10" s="30"/>
      <c r="BD10" s="31"/>
      <c r="BE10" s="2"/>
      <c r="BF10" s="30"/>
      <c r="BG10" s="31"/>
      <c r="BH10" s="30"/>
      <c r="BI10" s="31"/>
      <c r="BJ10" s="2"/>
      <c r="BK10" s="48">
        <f t="shared" si="2"/>
        <v>28278</v>
      </c>
      <c r="BL10" s="48">
        <v>5470</v>
      </c>
      <c r="BM10" s="48">
        <v>6486</v>
      </c>
      <c r="BN10" s="2"/>
      <c r="BO10" s="48">
        <f t="shared" si="3"/>
        <v>11956</v>
      </c>
      <c r="BP10" s="2"/>
      <c r="BQ10" s="48">
        <f t="shared" si="4"/>
        <v>173528</v>
      </c>
      <c r="BR10" s="2"/>
      <c r="BS10" s="48">
        <f t="shared" si="5"/>
        <v>322100</v>
      </c>
      <c r="BT10" s="2"/>
    </row>
    <row r="11" spans="1:82" x14ac:dyDescent="0.2">
      <c r="A11" t="s">
        <v>59</v>
      </c>
      <c r="B11" s="29">
        <v>43837</v>
      </c>
      <c r="C11" s="2"/>
      <c r="D11" s="48">
        <v>5819</v>
      </c>
      <c r="E11" s="48">
        <v>3915</v>
      </c>
      <c r="F11" s="48">
        <v>42283</v>
      </c>
      <c r="G11" s="48">
        <v>544</v>
      </c>
      <c r="H11" s="48">
        <v>537</v>
      </c>
      <c r="I11" s="48">
        <v>27729</v>
      </c>
      <c r="J11" s="48">
        <v>24426</v>
      </c>
      <c r="K11" s="48">
        <v>72438</v>
      </c>
      <c r="L11" s="48">
        <v>1116</v>
      </c>
      <c r="M11" s="2"/>
      <c r="N11" s="48">
        <v>7418</v>
      </c>
      <c r="O11" s="48">
        <v>9907</v>
      </c>
      <c r="P11" s="48">
        <v>849</v>
      </c>
      <c r="Q11" s="48">
        <v>508</v>
      </c>
      <c r="R11" s="48">
        <v>2210</v>
      </c>
      <c r="S11" s="48">
        <v>2592</v>
      </c>
      <c r="T11" s="48">
        <v>37058</v>
      </c>
      <c r="U11" s="48">
        <v>869</v>
      </c>
      <c r="V11" s="48">
        <v>553</v>
      </c>
      <c r="W11" s="48">
        <v>21738</v>
      </c>
      <c r="X11" s="48">
        <v>0</v>
      </c>
      <c r="Y11" s="2"/>
      <c r="Z11" s="48">
        <v>15838</v>
      </c>
      <c r="AA11" s="48">
        <v>12031</v>
      </c>
      <c r="AC11" s="48">
        <f t="shared" si="0"/>
        <v>27869</v>
      </c>
      <c r="AD11" s="48">
        <f t="shared" si="1"/>
        <v>83702</v>
      </c>
      <c r="AE11" s="48">
        <v>2960</v>
      </c>
      <c r="AF11" s="48">
        <v>5555</v>
      </c>
      <c r="AG11" s="48">
        <v>10180</v>
      </c>
      <c r="AH11" s="48">
        <v>10674</v>
      </c>
      <c r="AI11" s="48"/>
      <c r="AJ11" s="48"/>
      <c r="AK11" s="48"/>
      <c r="AL11" s="48"/>
      <c r="AM11" s="48"/>
      <c r="AN11" s="48"/>
      <c r="AO11" s="48"/>
      <c r="AP11" s="30"/>
      <c r="AQ11" s="31"/>
      <c r="AR11" s="2"/>
      <c r="AS11" s="30"/>
      <c r="AT11" s="31"/>
      <c r="AU11" s="2"/>
      <c r="AV11" s="30"/>
      <c r="AW11" s="31"/>
      <c r="AX11" s="30"/>
      <c r="AY11" s="31"/>
      <c r="AZ11" s="2"/>
      <c r="BA11" s="30"/>
      <c r="BB11" s="31"/>
      <c r="BC11" s="30"/>
      <c r="BD11" s="31"/>
      <c r="BE11" s="2"/>
      <c r="BF11" s="30"/>
      <c r="BG11" s="31"/>
      <c r="BH11" s="30"/>
      <c r="BI11" s="31"/>
      <c r="BJ11" s="2"/>
      <c r="BK11" s="48">
        <f t="shared" si="2"/>
        <v>29369</v>
      </c>
      <c r="BL11" s="48">
        <v>5635</v>
      </c>
      <c r="BM11" s="48">
        <v>6427</v>
      </c>
      <c r="BN11" s="2"/>
      <c r="BO11" s="48">
        <f t="shared" si="3"/>
        <v>12062</v>
      </c>
      <c r="BP11" s="2"/>
      <c r="BQ11" s="48">
        <f t="shared" si="4"/>
        <v>178807</v>
      </c>
      <c r="BR11" s="2"/>
      <c r="BS11" s="48">
        <f t="shared" si="5"/>
        <v>331809</v>
      </c>
      <c r="BT11" s="2"/>
    </row>
    <row r="12" spans="1:82" x14ac:dyDescent="0.2">
      <c r="A12" t="s">
        <v>53</v>
      </c>
      <c r="B12" s="29">
        <v>43838</v>
      </c>
      <c r="C12" s="2"/>
      <c r="D12" s="48">
        <v>5735</v>
      </c>
      <c r="E12" s="48">
        <v>4033</v>
      </c>
      <c r="F12" s="48">
        <v>42148</v>
      </c>
      <c r="G12" s="48">
        <v>541</v>
      </c>
      <c r="H12" s="48">
        <v>570</v>
      </c>
      <c r="I12" s="48">
        <v>27873</v>
      </c>
      <c r="J12" s="48">
        <v>24893</v>
      </c>
      <c r="K12" s="48">
        <v>73711</v>
      </c>
      <c r="L12" s="48">
        <v>1203</v>
      </c>
      <c r="M12" s="2"/>
      <c r="N12" s="48">
        <v>7632</v>
      </c>
      <c r="O12" s="48">
        <v>10325</v>
      </c>
      <c r="P12" s="48">
        <v>798</v>
      </c>
      <c r="Q12" s="48">
        <v>532</v>
      </c>
      <c r="R12" s="48">
        <v>2327</v>
      </c>
      <c r="S12" s="48">
        <v>2756</v>
      </c>
      <c r="T12" s="48">
        <v>37845</v>
      </c>
      <c r="U12" s="48">
        <v>984</v>
      </c>
      <c r="V12" s="48">
        <v>619</v>
      </c>
      <c r="W12" s="48">
        <v>22090</v>
      </c>
      <c r="X12" s="48">
        <v>0</v>
      </c>
      <c r="Y12" s="2"/>
      <c r="Z12" s="48">
        <v>15380</v>
      </c>
      <c r="AA12" s="48">
        <v>12421</v>
      </c>
      <c r="AC12" s="48">
        <f t="shared" si="0"/>
        <v>27801</v>
      </c>
      <c r="AD12" s="48">
        <f t="shared" si="1"/>
        <v>85908</v>
      </c>
      <c r="AE12" s="48">
        <v>3174</v>
      </c>
      <c r="AF12" s="48">
        <v>5865</v>
      </c>
      <c r="AG12" s="48">
        <v>10004</v>
      </c>
      <c r="AH12" s="48">
        <v>10859</v>
      </c>
      <c r="AI12" s="48"/>
      <c r="AJ12" s="48"/>
      <c r="AK12" s="48"/>
      <c r="AL12" s="48"/>
      <c r="AM12" s="48"/>
      <c r="AN12" s="48"/>
      <c r="AO12" s="48"/>
      <c r="AP12" s="30"/>
      <c r="AQ12" s="31"/>
      <c r="AR12" s="2"/>
      <c r="AS12" s="30"/>
      <c r="AT12" s="31"/>
      <c r="AU12" s="2"/>
      <c r="AV12" s="30"/>
      <c r="AW12" s="31"/>
      <c r="AX12" s="30"/>
      <c r="AY12" s="31"/>
      <c r="AZ12" s="2"/>
      <c r="BA12" s="30"/>
      <c r="BB12" s="31"/>
      <c r="BC12" s="30"/>
      <c r="BD12" s="31"/>
      <c r="BE12" s="2"/>
      <c r="BF12" s="30"/>
      <c r="BG12" s="31"/>
      <c r="BH12" s="30"/>
      <c r="BI12" s="31"/>
      <c r="BJ12" s="2"/>
      <c r="BK12" s="48">
        <f t="shared" si="2"/>
        <v>29902</v>
      </c>
      <c r="BL12" s="48">
        <v>5639</v>
      </c>
      <c r="BM12" s="48">
        <v>6573</v>
      </c>
      <c r="BN12" s="2"/>
      <c r="BO12" s="48">
        <f t="shared" si="3"/>
        <v>12212</v>
      </c>
      <c r="BP12" s="2"/>
      <c r="BQ12" s="48">
        <f t="shared" si="4"/>
        <v>180707</v>
      </c>
      <c r="BR12" s="2"/>
      <c r="BS12" s="48">
        <f t="shared" si="5"/>
        <v>336530</v>
      </c>
      <c r="BT12" s="2"/>
    </row>
    <row r="13" spans="1:82" x14ac:dyDescent="0.2">
      <c r="A13" t="s">
        <v>54</v>
      </c>
      <c r="B13" s="29">
        <v>43839</v>
      </c>
      <c r="C13" s="2"/>
      <c r="D13" s="48">
        <v>5771</v>
      </c>
      <c r="E13" s="48">
        <v>3967</v>
      </c>
      <c r="F13" s="48">
        <v>44328</v>
      </c>
      <c r="G13" s="48">
        <v>560</v>
      </c>
      <c r="H13" s="48">
        <v>568</v>
      </c>
      <c r="I13" s="48">
        <v>28697</v>
      </c>
      <c r="J13" s="48">
        <v>24849</v>
      </c>
      <c r="K13" s="48">
        <v>76187</v>
      </c>
      <c r="L13" s="48">
        <v>1194</v>
      </c>
      <c r="M13" s="2"/>
      <c r="N13" s="48">
        <v>7739</v>
      </c>
      <c r="O13" s="48">
        <v>10711</v>
      </c>
      <c r="P13" s="48">
        <v>893</v>
      </c>
      <c r="Q13" s="48">
        <v>551</v>
      </c>
      <c r="R13" s="48">
        <v>2335</v>
      </c>
      <c r="S13" s="48">
        <v>2773</v>
      </c>
      <c r="T13" s="48">
        <v>38711</v>
      </c>
      <c r="U13" s="48">
        <v>925</v>
      </c>
      <c r="V13" s="48">
        <v>593</v>
      </c>
      <c r="W13" s="48">
        <v>22802</v>
      </c>
      <c r="X13" s="48">
        <v>0</v>
      </c>
      <c r="Y13" s="2"/>
      <c r="Z13" s="48">
        <v>15822</v>
      </c>
      <c r="AA13" s="48">
        <v>12961</v>
      </c>
      <c r="AC13" s="48">
        <f t="shared" si="0"/>
        <v>28783</v>
      </c>
      <c r="AD13" s="48">
        <f t="shared" si="1"/>
        <v>88033</v>
      </c>
      <c r="AE13" s="48">
        <v>3182</v>
      </c>
      <c r="AF13" s="48">
        <v>5700</v>
      </c>
      <c r="AG13" s="48">
        <v>10501</v>
      </c>
      <c r="AH13" s="48">
        <v>11135</v>
      </c>
      <c r="AI13" s="48"/>
      <c r="AJ13" s="48"/>
      <c r="AK13" s="48"/>
      <c r="AL13" s="48"/>
      <c r="AM13" s="48"/>
      <c r="AN13" s="48"/>
      <c r="AO13" s="48"/>
      <c r="AP13" s="30"/>
      <c r="AQ13" s="31"/>
      <c r="AR13" s="2"/>
      <c r="AS13" s="30"/>
      <c r="AT13" s="31"/>
      <c r="AU13" s="2"/>
      <c r="AV13" s="30"/>
      <c r="AW13" s="31"/>
      <c r="AX13" s="30"/>
      <c r="AY13" s="31"/>
      <c r="AZ13" s="2"/>
      <c r="BA13" s="30"/>
      <c r="BB13" s="31"/>
      <c r="BC13" s="30"/>
      <c r="BD13" s="31"/>
      <c r="BE13" s="2"/>
      <c r="BF13" s="30"/>
      <c r="BG13" s="31"/>
      <c r="BH13" s="30"/>
      <c r="BI13" s="31"/>
      <c r="BJ13" s="2"/>
      <c r="BK13" s="48">
        <f t="shared" si="2"/>
        <v>30518</v>
      </c>
      <c r="BL13" s="48">
        <v>5925</v>
      </c>
      <c r="BM13" s="48">
        <v>6871</v>
      </c>
      <c r="BN13" s="2"/>
      <c r="BO13" s="48">
        <f t="shared" si="3"/>
        <v>12796</v>
      </c>
      <c r="BP13" s="2"/>
      <c r="BQ13" s="48">
        <f t="shared" si="4"/>
        <v>186121</v>
      </c>
      <c r="BR13" s="2"/>
      <c r="BS13" s="48">
        <f t="shared" si="5"/>
        <v>346251</v>
      </c>
      <c r="BT13" s="2"/>
    </row>
    <row r="14" spans="1:82" x14ac:dyDescent="0.2">
      <c r="A14" t="s">
        <v>55</v>
      </c>
      <c r="B14" s="32">
        <v>43840</v>
      </c>
      <c r="C14" s="2"/>
      <c r="D14" s="48">
        <v>4897</v>
      </c>
      <c r="E14" s="48">
        <v>3590</v>
      </c>
      <c r="F14" s="48">
        <v>42081</v>
      </c>
      <c r="G14" s="48">
        <v>544</v>
      </c>
      <c r="H14" s="48">
        <v>492</v>
      </c>
      <c r="I14" s="48">
        <v>26580</v>
      </c>
      <c r="J14" s="48">
        <v>23593</v>
      </c>
      <c r="K14" s="48">
        <v>71362</v>
      </c>
      <c r="L14" s="48">
        <v>1411</v>
      </c>
      <c r="M14" s="2"/>
      <c r="N14" s="48">
        <v>7633</v>
      </c>
      <c r="O14" s="48">
        <v>9769</v>
      </c>
      <c r="P14" s="48">
        <v>848</v>
      </c>
      <c r="Q14" s="48">
        <v>566</v>
      </c>
      <c r="R14" s="48">
        <v>2344</v>
      </c>
      <c r="S14" s="48">
        <v>2807</v>
      </c>
      <c r="T14" s="48">
        <v>36049</v>
      </c>
      <c r="U14" s="48">
        <v>888</v>
      </c>
      <c r="V14" s="48">
        <v>561</v>
      </c>
      <c r="W14" s="48">
        <v>21531</v>
      </c>
      <c r="X14" s="48">
        <v>0</v>
      </c>
      <c r="Y14" s="2"/>
      <c r="Z14" s="48">
        <v>15604</v>
      </c>
      <c r="AA14" s="48">
        <v>12961</v>
      </c>
      <c r="AC14" s="48">
        <f t="shared" si="0"/>
        <v>28565</v>
      </c>
      <c r="AD14" s="48">
        <f t="shared" si="1"/>
        <v>82996</v>
      </c>
      <c r="AE14" s="48">
        <v>2978</v>
      </c>
      <c r="AF14" s="48">
        <v>5168</v>
      </c>
      <c r="AG14" s="48">
        <v>10112</v>
      </c>
      <c r="AH14" s="48">
        <v>11254</v>
      </c>
      <c r="AI14" s="48"/>
      <c r="AJ14" s="48"/>
      <c r="AK14" s="48"/>
      <c r="AL14" s="48"/>
      <c r="AM14" s="48"/>
      <c r="AN14" s="48"/>
      <c r="AO14" s="48"/>
      <c r="AP14" s="30"/>
      <c r="AQ14" s="31"/>
      <c r="AR14" s="2"/>
      <c r="AS14" s="30"/>
      <c r="AT14" s="31"/>
      <c r="AU14" s="2"/>
      <c r="AV14" s="30"/>
      <c r="AW14" s="31"/>
      <c r="AX14" s="30"/>
      <c r="AY14" s="31"/>
      <c r="AZ14" s="2"/>
      <c r="BA14" s="30"/>
      <c r="BB14" s="31"/>
      <c r="BC14" s="30"/>
      <c r="BD14" s="31"/>
      <c r="BE14" s="2"/>
      <c r="BF14" s="30"/>
      <c r="BG14" s="31"/>
      <c r="BH14" s="30"/>
      <c r="BI14" s="31"/>
      <c r="BJ14" s="2"/>
      <c r="BK14" s="48">
        <f t="shared" si="2"/>
        <v>29512</v>
      </c>
      <c r="BL14" s="48">
        <v>5448</v>
      </c>
      <c r="BM14" s="48">
        <v>6282</v>
      </c>
      <c r="BN14" s="2"/>
      <c r="BO14" s="48">
        <f t="shared" si="3"/>
        <v>11730</v>
      </c>
      <c r="BP14" s="2"/>
      <c r="BQ14" s="48">
        <f t="shared" si="4"/>
        <v>174550</v>
      </c>
      <c r="BR14" s="2"/>
      <c r="BS14" s="48">
        <f t="shared" si="5"/>
        <v>327353</v>
      </c>
      <c r="BT14" s="2"/>
    </row>
    <row r="15" spans="1:82" x14ac:dyDescent="0.2">
      <c r="A15" t="s">
        <v>56</v>
      </c>
      <c r="B15" s="32">
        <v>43841</v>
      </c>
      <c r="C15" s="2"/>
      <c r="D15" s="48">
        <v>3496</v>
      </c>
      <c r="E15" s="48">
        <v>2578</v>
      </c>
      <c r="F15" s="48">
        <v>34827</v>
      </c>
      <c r="G15" s="48">
        <v>443</v>
      </c>
      <c r="H15" s="48">
        <v>477</v>
      </c>
      <c r="I15" s="48">
        <v>23054</v>
      </c>
      <c r="J15" s="48">
        <v>20223</v>
      </c>
      <c r="K15" s="48">
        <v>58729</v>
      </c>
      <c r="L15" s="48">
        <v>1320</v>
      </c>
      <c r="M15" s="2"/>
      <c r="N15" s="48">
        <v>5409</v>
      </c>
      <c r="O15" s="48">
        <v>7030</v>
      </c>
      <c r="P15" s="48">
        <v>625</v>
      </c>
      <c r="Q15" s="48">
        <v>369</v>
      </c>
      <c r="R15" s="48">
        <v>1374</v>
      </c>
      <c r="S15" s="48">
        <v>1708</v>
      </c>
      <c r="T15" s="48">
        <v>22255</v>
      </c>
      <c r="U15" s="48">
        <v>324</v>
      </c>
      <c r="V15" s="48">
        <v>353</v>
      </c>
      <c r="W15" s="48">
        <v>17446</v>
      </c>
      <c r="X15" s="48">
        <v>0</v>
      </c>
      <c r="Y15" s="2"/>
      <c r="Z15" s="48">
        <v>11155</v>
      </c>
      <c r="AA15" s="48">
        <v>9537</v>
      </c>
      <c r="AC15" s="48">
        <f t="shared" si="0"/>
        <v>20692</v>
      </c>
      <c r="AD15" s="48">
        <f t="shared" si="1"/>
        <v>56893</v>
      </c>
      <c r="AE15" s="48">
        <v>1703</v>
      </c>
      <c r="AF15" s="48">
        <v>3341</v>
      </c>
      <c r="AG15" s="48">
        <v>7573</v>
      </c>
      <c r="AH15" s="48">
        <v>7705</v>
      </c>
      <c r="AI15" s="48"/>
      <c r="AJ15" s="48"/>
      <c r="AK15" s="48"/>
      <c r="AL15" s="48"/>
      <c r="AM15" s="48"/>
      <c r="AN15" s="48"/>
      <c r="AO15" s="48"/>
      <c r="AP15" s="30"/>
      <c r="AQ15" s="31"/>
      <c r="AR15" s="2"/>
      <c r="AS15" s="30"/>
      <c r="AT15" s="31"/>
      <c r="AU15" s="2"/>
      <c r="AV15" s="30"/>
      <c r="AW15" s="31"/>
      <c r="AX15" s="30"/>
      <c r="AY15" s="31"/>
      <c r="AZ15" s="2"/>
      <c r="BA15" s="30"/>
      <c r="BB15" s="31"/>
      <c r="BC15" s="30"/>
      <c r="BD15" s="31"/>
      <c r="BE15" s="2"/>
      <c r="BF15" s="30"/>
      <c r="BG15" s="31"/>
      <c r="BH15" s="30"/>
      <c r="BI15" s="31"/>
      <c r="BJ15" s="2"/>
      <c r="BK15" s="48">
        <f t="shared" si="2"/>
        <v>20322</v>
      </c>
      <c r="BL15" s="48">
        <v>4740</v>
      </c>
      <c r="BM15" s="48">
        <v>5231</v>
      </c>
      <c r="BN15" s="2"/>
      <c r="BO15" s="48">
        <f t="shared" si="3"/>
        <v>9971</v>
      </c>
      <c r="BP15" s="2"/>
      <c r="BQ15" s="48">
        <f t="shared" si="4"/>
        <v>145147</v>
      </c>
      <c r="BR15" s="2"/>
      <c r="BS15" s="48">
        <f t="shared" si="5"/>
        <v>253025</v>
      </c>
      <c r="BT15" s="2"/>
    </row>
    <row r="16" spans="1:82" x14ac:dyDescent="0.2">
      <c r="A16" t="s">
        <v>57</v>
      </c>
      <c r="B16" s="29">
        <v>43842</v>
      </c>
      <c r="C16" s="2"/>
      <c r="D16" s="48">
        <v>2724</v>
      </c>
      <c r="E16" s="48">
        <v>1890</v>
      </c>
      <c r="F16" s="48">
        <v>26214</v>
      </c>
      <c r="G16" s="48">
        <v>301</v>
      </c>
      <c r="H16" s="48">
        <v>388</v>
      </c>
      <c r="I16" s="48">
        <v>16419</v>
      </c>
      <c r="J16" s="48">
        <v>14260</v>
      </c>
      <c r="K16" s="48">
        <v>41848</v>
      </c>
      <c r="L16" s="48">
        <v>755</v>
      </c>
      <c r="M16" s="2"/>
      <c r="N16" s="48">
        <v>4586</v>
      </c>
      <c r="O16" s="48">
        <v>5447</v>
      </c>
      <c r="P16" s="48">
        <v>526</v>
      </c>
      <c r="Q16" s="48">
        <v>313</v>
      </c>
      <c r="R16" s="48">
        <v>1126</v>
      </c>
      <c r="S16" s="48">
        <v>1329</v>
      </c>
      <c r="T16" s="48">
        <v>18484</v>
      </c>
      <c r="U16" s="48">
        <v>377</v>
      </c>
      <c r="V16" s="48">
        <v>516</v>
      </c>
      <c r="W16" s="48">
        <v>15065</v>
      </c>
      <c r="X16" s="48">
        <v>1214</v>
      </c>
      <c r="Y16" s="2"/>
      <c r="Z16" s="48">
        <v>10658</v>
      </c>
      <c r="AA16" s="48">
        <v>8335</v>
      </c>
      <c r="AC16" s="48">
        <f t="shared" si="0"/>
        <v>18993</v>
      </c>
      <c r="AD16" s="48">
        <f t="shared" si="1"/>
        <v>48983</v>
      </c>
      <c r="AE16" s="48">
        <v>1460</v>
      </c>
      <c r="AF16" s="48">
        <v>2805</v>
      </c>
      <c r="AG16" s="48">
        <v>6349</v>
      </c>
      <c r="AH16" s="48">
        <v>6656</v>
      </c>
      <c r="AI16" s="48"/>
      <c r="AJ16" s="48"/>
      <c r="AK16" s="48"/>
      <c r="AL16" s="48"/>
      <c r="AM16" s="48"/>
      <c r="AN16" s="48"/>
      <c r="AO16" s="48"/>
      <c r="AP16" s="30"/>
      <c r="AQ16" s="31"/>
      <c r="AR16" s="2"/>
      <c r="AS16" s="30"/>
      <c r="AT16" s="31"/>
      <c r="AU16" s="2"/>
      <c r="AV16" s="30"/>
      <c r="AW16" s="31"/>
      <c r="AX16" s="30"/>
      <c r="AY16" s="31"/>
      <c r="AZ16" s="2"/>
      <c r="BA16" s="30"/>
      <c r="BB16" s="31"/>
      <c r="BC16" s="30"/>
      <c r="BD16" s="31"/>
      <c r="BE16" s="2"/>
      <c r="BF16" s="30"/>
      <c r="BG16" s="31"/>
      <c r="BH16" s="30"/>
      <c r="BI16" s="31"/>
      <c r="BJ16" s="2"/>
      <c r="BK16" s="48">
        <f t="shared" si="2"/>
        <v>17270</v>
      </c>
      <c r="BL16" s="48">
        <v>3649</v>
      </c>
      <c r="BM16" s="48">
        <v>4010</v>
      </c>
      <c r="BN16" s="2"/>
      <c r="BO16" s="48">
        <f t="shared" si="3"/>
        <v>7659</v>
      </c>
      <c r="BP16" s="2"/>
      <c r="BQ16" s="48">
        <f t="shared" si="4"/>
        <v>104799</v>
      </c>
      <c r="BR16" s="2"/>
      <c r="BS16" s="48">
        <f t="shared" si="5"/>
        <v>197704</v>
      </c>
      <c r="BT16" s="2"/>
    </row>
    <row r="17" spans="1:72" x14ac:dyDescent="0.2">
      <c r="A17" t="s">
        <v>58</v>
      </c>
      <c r="B17" s="29">
        <v>43843</v>
      </c>
      <c r="C17" s="2"/>
      <c r="D17" s="48">
        <v>5357</v>
      </c>
      <c r="E17" s="48">
        <v>3779</v>
      </c>
      <c r="F17" s="48">
        <v>40643</v>
      </c>
      <c r="G17" s="48">
        <v>543</v>
      </c>
      <c r="H17" s="48">
        <v>527</v>
      </c>
      <c r="I17" s="48">
        <v>26138</v>
      </c>
      <c r="J17" s="48">
        <v>23477</v>
      </c>
      <c r="K17" s="48">
        <v>69470</v>
      </c>
      <c r="L17" s="48">
        <v>1167</v>
      </c>
      <c r="M17" s="2"/>
      <c r="N17" s="48">
        <v>7307</v>
      </c>
      <c r="O17" s="48">
        <v>10444</v>
      </c>
      <c r="P17" s="48">
        <v>833</v>
      </c>
      <c r="Q17" s="48">
        <v>613</v>
      </c>
      <c r="R17" s="48">
        <v>2176</v>
      </c>
      <c r="S17" s="48">
        <v>2609</v>
      </c>
      <c r="T17" s="48">
        <v>37726</v>
      </c>
      <c r="U17" s="48">
        <v>1028</v>
      </c>
      <c r="V17" s="48">
        <v>1011</v>
      </c>
      <c r="W17" s="48">
        <v>21691</v>
      </c>
      <c r="X17" s="48">
        <v>3739</v>
      </c>
      <c r="Y17" s="2"/>
      <c r="Z17" s="48">
        <v>15780</v>
      </c>
      <c r="AA17" s="48">
        <v>11432</v>
      </c>
      <c r="AC17" s="48">
        <f t="shared" si="0"/>
        <v>27212</v>
      </c>
      <c r="AD17" s="48">
        <f t="shared" si="1"/>
        <v>89177</v>
      </c>
      <c r="AE17" s="48">
        <v>3156</v>
      </c>
      <c r="AF17" s="48">
        <v>5496</v>
      </c>
      <c r="AG17" s="48">
        <v>9949</v>
      </c>
      <c r="AH17" s="48">
        <v>11486</v>
      </c>
      <c r="AI17" s="48"/>
      <c r="AJ17" s="48"/>
      <c r="AK17" s="48"/>
      <c r="AL17" s="48"/>
      <c r="AM17" s="48"/>
      <c r="AN17" s="48"/>
      <c r="AO17" s="48"/>
      <c r="AP17" s="30"/>
      <c r="AQ17" s="31"/>
      <c r="AR17" s="2"/>
      <c r="AS17" s="30"/>
      <c r="AT17" s="31"/>
      <c r="AU17" s="2"/>
      <c r="AV17" s="30"/>
      <c r="AW17" s="31"/>
      <c r="AX17" s="30"/>
      <c r="AY17" s="31"/>
      <c r="AZ17" s="2"/>
      <c r="BA17" s="30"/>
      <c r="BB17" s="31"/>
      <c r="BC17" s="30"/>
      <c r="BD17" s="31"/>
      <c r="BE17" s="2"/>
      <c r="BF17" s="30"/>
      <c r="BG17" s="31"/>
      <c r="BH17" s="30"/>
      <c r="BI17" s="31"/>
      <c r="BJ17" s="2"/>
      <c r="BK17" s="48">
        <f t="shared" si="2"/>
        <v>30087</v>
      </c>
      <c r="BL17" s="48">
        <v>5585</v>
      </c>
      <c r="BM17" s="48">
        <v>6322</v>
      </c>
      <c r="BN17" s="2"/>
      <c r="BO17" s="48">
        <f t="shared" si="3"/>
        <v>11907</v>
      </c>
      <c r="BP17" s="2"/>
      <c r="BQ17" s="48">
        <f t="shared" si="4"/>
        <v>171101</v>
      </c>
      <c r="BR17" s="2"/>
      <c r="BS17" s="48">
        <f t="shared" si="5"/>
        <v>329484</v>
      </c>
      <c r="BT17" s="2"/>
    </row>
    <row r="18" spans="1:72" x14ac:dyDescent="0.2">
      <c r="A18" t="s">
        <v>59</v>
      </c>
      <c r="B18" s="29">
        <v>43844</v>
      </c>
      <c r="C18" s="2"/>
      <c r="D18" s="48">
        <v>5670</v>
      </c>
      <c r="E18" s="48">
        <v>4004</v>
      </c>
      <c r="F18" s="48">
        <v>42125</v>
      </c>
      <c r="G18" s="48">
        <v>543</v>
      </c>
      <c r="H18" s="48">
        <v>537</v>
      </c>
      <c r="I18" s="48">
        <v>27393</v>
      </c>
      <c r="J18" s="48">
        <v>24038</v>
      </c>
      <c r="K18" s="48">
        <v>72249</v>
      </c>
      <c r="L18" s="48">
        <v>1187</v>
      </c>
      <c r="M18" s="2"/>
      <c r="N18" s="48">
        <v>7499</v>
      </c>
      <c r="O18" s="48">
        <v>10566</v>
      </c>
      <c r="P18" s="48">
        <v>846</v>
      </c>
      <c r="Q18" s="48">
        <v>574</v>
      </c>
      <c r="R18" s="48">
        <v>2243</v>
      </c>
      <c r="S18" s="48">
        <v>2708</v>
      </c>
      <c r="T18" s="48">
        <v>38535</v>
      </c>
      <c r="U18" s="48">
        <v>1076</v>
      </c>
      <c r="V18" s="48">
        <v>1042</v>
      </c>
      <c r="W18" s="48">
        <v>22099</v>
      </c>
      <c r="X18" s="48">
        <v>4771</v>
      </c>
      <c r="Y18" s="2"/>
      <c r="Z18" s="48">
        <v>14704</v>
      </c>
      <c r="AA18" s="48">
        <v>11965</v>
      </c>
      <c r="AC18" s="48">
        <f t="shared" si="0"/>
        <v>26669</v>
      </c>
      <c r="AD18" s="48">
        <f t="shared" si="1"/>
        <v>91959</v>
      </c>
      <c r="AE18" s="48">
        <v>3305</v>
      </c>
      <c r="AF18" s="48">
        <v>5684</v>
      </c>
      <c r="AG18" s="48">
        <v>10488</v>
      </c>
      <c r="AH18" s="48">
        <v>11206</v>
      </c>
      <c r="AI18" s="48"/>
      <c r="AJ18" s="48"/>
      <c r="AK18" s="48"/>
      <c r="AL18" s="48"/>
      <c r="AM18" s="48"/>
      <c r="AN18" s="48"/>
      <c r="AO18" s="48"/>
      <c r="AP18" s="30"/>
      <c r="AQ18" s="31"/>
      <c r="AR18" s="2"/>
      <c r="AS18" s="30"/>
      <c r="AT18" s="31"/>
      <c r="AU18" s="2"/>
      <c r="AV18" s="30"/>
      <c r="AW18" s="31"/>
      <c r="AX18" s="30"/>
      <c r="AY18" s="31"/>
      <c r="AZ18" s="2"/>
      <c r="BA18" s="30"/>
      <c r="BB18" s="31"/>
      <c r="BC18" s="30"/>
      <c r="BD18" s="31"/>
      <c r="BE18" s="2"/>
      <c r="BF18" s="30"/>
      <c r="BG18" s="31"/>
      <c r="BH18" s="30"/>
      <c r="BI18" s="31"/>
      <c r="BJ18" s="2"/>
      <c r="BK18" s="48">
        <f t="shared" si="2"/>
        <v>30683</v>
      </c>
      <c r="BL18" s="48">
        <v>5725</v>
      </c>
      <c r="BM18" s="48">
        <v>6673</v>
      </c>
      <c r="BN18" s="2"/>
      <c r="BO18" s="48">
        <f t="shared" si="3"/>
        <v>12398</v>
      </c>
      <c r="BP18" s="2"/>
      <c r="BQ18" s="48">
        <f t="shared" si="4"/>
        <v>177746</v>
      </c>
      <c r="BR18" s="2"/>
      <c r="BS18" s="48">
        <f t="shared" si="5"/>
        <v>339455</v>
      </c>
      <c r="BT18" s="2"/>
    </row>
    <row r="19" spans="1:72" x14ac:dyDescent="0.2">
      <c r="A19" t="s">
        <v>53</v>
      </c>
      <c r="B19" s="32">
        <v>43845</v>
      </c>
      <c r="C19" s="2"/>
      <c r="D19" s="48">
        <v>5630</v>
      </c>
      <c r="E19" s="48">
        <v>3997</v>
      </c>
      <c r="F19" s="48">
        <v>42965</v>
      </c>
      <c r="G19" s="48">
        <v>522</v>
      </c>
      <c r="H19" s="48">
        <v>546</v>
      </c>
      <c r="I19" s="48">
        <v>27743</v>
      </c>
      <c r="J19" s="48">
        <v>24822</v>
      </c>
      <c r="K19" s="48">
        <v>74903</v>
      </c>
      <c r="L19" s="48">
        <v>1513</v>
      </c>
      <c r="M19" s="2"/>
      <c r="N19" s="48">
        <v>7781</v>
      </c>
      <c r="O19" s="48">
        <v>10713</v>
      </c>
      <c r="P19" s="48">
        <v>915</v>
      </c>
      <c r="Q19" s="48">
        <v>795</v>
      </c>
      <c r="R19" s="48">
        <v>2338</v>
      </c>
      <c r="S19" s="48">
        <v>2768</v>
      </c>
      <c r="T19" s="48">
        <v>39712</v>
      </c>
      <c r="U19" s="48">
        <v>1098</v>
      </c>
      <c r="V19" s="48">
        <v>1225</v>
      </c>
      <c r="W19" s="48">
        <v>22407</v>
      </c>
      <c r="X19" s="48">
        <v>3092</v>
      </c>
      <c r="Y19" s="2"/>
      <c r="Z19" s="48">
        <v>15905</v>
      </c>
      <c r="AA19" s="48">
        <v>12568</v>
      </c>
      <c r="AC19" s="48">
        <f t="shared" si="0"/>
        <v>28473</v>
      </c>
      <c r="AD19" s="48">
        <f t="shared" si="1"/>
        <v>92844</v>
      </c>
      <c r="AE19" s="48">
        <v>3585</v>
      </c>
      <c r="AF19" s="48">
        <v>5742</v>
      </c>
      <c r="AG19" s="48">
        <v>10536</v>
      </c>
      <c r="AH19" s="48">
        <v>12001</v>
      </c>
      <c r="AI19" s="48"/>
      <c r="AJ19" s="48"/>
      <c r="AK19" s="48"/>
      <c r="AL19" s="48"/>
      <c r="AM19" s="48"/>
      <c r="AN19" s="48"/>
      <c r="AO19" s="48"/>
      <c r="AP19" s="30"/>
      <c r="AQ19" s="31"/>
      <c r="AR19" s="2"/>
      <c r="AS19" s="30"/>
      <c r="AT19" s="31"/>
      <c r="AU19" s="2"/>
      <c r="AV19" s="30"/>
      <c r="AW19" s="31"/>
      <c r="AX19" s="30"/>
      <c r="AY19" s="31"/>
      <c r="AZ19" s="2"/>
      <c r="BA19" s="30"/>
      <c r="BB19" s="31"/>
      <c r="BC19" s="30"/>
      <c r="BD19" s="31"/>
      <c r="BE19" s="2"/>
      <c r="BF19" s="30"/>
      <c r="BG19" s="31"/>
      <c r="BH19" s="30"/>
      <c r="BI19" s="31"/>
      <c r="BJ19" s="2"/>
      <c r="BK19" s="48">
        <f t="shared" si="2"/>
        <v>31864</v>
      </c>
      <c r="BL19" s="48">
        <v>5785</v>
      </c>
      <c r="BM19" s="48">
        <v>6654</v>
      </c>
      <c r="BN19" s="2"/>
      <c r="BO19" s="48">
        <f t="shared" si="3"/>
        <v>12439</v>
      </c>
      <c r="BP19" s="2"/>
      <c r="BQ19" s="48">
        <f t="shared" si="4"/>
        <v>182641</v>
      </c>
      <c r="BR19" s="2"/>
      <c r="BS19" s="48">
        <f t="shared" si="5"/>
        <v>348261</v>
      </c>
      <c r="BT19" s="2"/>
    </row>
    <row r="20" spans="1:72" x14ac:dyDescent="0.2">
      <c r="A20" t="s">
        <v>54</v>
      </c>
      <c r="B20" s="33">
        <v>43846</v>
      </c>
      <c r="C20" s="2"/>
      <c r="D20" s="48">
        <v>5612</v>
      </c>
      <c r="E20" s="48">
        <v>4002</v>
      </c>
      <c r="F20" s="48">
        <v>42805</v>
      </c>
      <c r="G20" s="48">
        <v>506</v>
      </c>
      <c r="H20" s="48">
        <v>547</v>
      </c>
      <c r="I20" s="48">
        <v>27785</v>
      </c>
      <c r="J20" s="48">
        <v>24537</v>
      </c>
      <c r="K20" s="48">
        <v>74035</v>
      </c>
      <c r="L20" s="48">
        <v>1270</v>
      </c>
      <c r="M20" s="2"/>
      <c r="N20" s="48">
        <v>7877</v>
      </c>
      <c r="O20" s="48">
        <v>10817</v>
      </c>
      <c r="P20" s="48">
        <v>829</v>
      </c>
      <c r="Q20" s="48">
        <v>625</v>
      </c>
      <c r="R20" s="48">
        <v>2324</v>
      </c>
      <c r="S20" s="48">
        <v>2594</v>
      </c>
      <c r="T20" s="48">
        <v>39958</v>
      </c>
      <c r="U20" s="48">
        <v>1133</v>
      </c>
      <c r="V20" s="48">
        <v>1140</v>
      </c>
      <c r="W20" s="48">
        <v>23555</v>
      </c>
      <c r="X20" s="48">
        <v>5293</v>
      </c>
      <c r="Y20" s="2"/>
      <c r="Z20" s="48">
        <v>16276</v>
      </c>
      <c r="AA20" s="48">
        <v>13391</v>
      </c>
      <c r="AC20" s="48">
        <f t="shared" si="0"/>
        <v>29667</v>
      </c>
      <c r="AD20" s="48">
        <f t="shared" si="1"/>
        <v>96145</v>
      </c>
      <c r="AE20" s="48">
        <v>3447</v>
      </c>
      <c r="AF20" s="48">
        <v>5859</v>
      </c>
      <c r="AG20" s="48">
        <v>10965</v>
      </c>
      <c r="AH20" s="48">
        <v>12042</v>
      </c>
      <c r="AI20" s="48"/>
      <c r="AJ20" s="48"/>
      <c r="AK20" s="48"/>
      <c r="AL20" s="48"/>
      <c r="AM20" s="48"/>
      <c r="AN20" s="48"/>
      <c r="AO20" s="48"/>
      <c r="AP20" s="30"/>
      <c r="AQ20" s="31"/>
      <c r="AR20" s="2"/>
      <c r="AS20" s="30"/>
      <c r="AT20" s="31"/>
      <c r="AU20" s="2"/>
      <c r="AV20" s="30"/>
      <c r="AW20" s="31"/>
      <c r="AX20" s="30"/>
      <c r="AY20" s="31"/>
      <c r="AZ20" s="2"/>
      <c r="BA20" s="30"/>
      <c r="BB20" s="31"/>
      <c r="BC20" s="30"/>
      <c r="BD20" s="31"/>
      <c r="BE20" s="2"/>
      <c r="BF20" s="30"/>
      <c r="BG20" s="31"/>
      <c r="BH20" s="30"/>
      <c r="BI20" s="31"/>
      <c r="BJ20" s="2"/>
      <c r="BK20" s="48">
        <f t="shared" si="2"/>
        <v>32313</v>
      </c>
      <c r="BL20" s="48">
        <v>5712</v>
      </c>
      <c r="BM20" s="48">
        <v>6525</v>
      </c>
      <c r="BN20" s="2"/>
      <c r="BO20" s="48">
        <f t="shared" si="3"/>
        <v>12237</v>
      </c>
      <c r="BP20" s="2"/>
      <c r="BQ20" s="48">
        <f t="shared" si="4"/>
        <v>181099</v>
      </c>
      <c r="BR20" s="2"/>
      <c r="BS20" s="48">
        <f t="shared" si="5"/>
        <v>351461</v>
      </c>
      <c r="BT20" s="2"/>
    </row>
    <row r="21" spans="1:72" x14ac:dyDescent="0.2">
      <c r="A21" t="s">
        <v>55</v>
      </c>
      <c r="B21" s="32">
        <v>43847</v>
      </c>
      <c r="C21" s="2"/>
      <c r="D21" s="48">
        <v>5475</v>
      </c>
      <c r="E21" s="48">
        <v>3902</v>
      </c>
      <c r="F21" s="48">
        <v>45503</v>
      </c>
      <c r="G21" s="48">
        <v>562</v>
      </c>
      <c r="H21" s="48">
        <v>520</v>
      </c>
      <c r="I21" s="48">
        <v>28858</v>
      </c>
      <c r="J21" s="48">
        <v>25609</v>
      </c>
      <c r="K21" s="48">
        <v>78075</v>
      </c>
      <c r="L21" s="48">
        <v>1619</v>
      </c>
      <c r="M21" s="2"/>
      <c r="N21" s="48">
        <v>8186</v>
      </c>
      <c r="O21" s="48">
        <v>11441</v>
      </c>
      <c r="P21" s="48">
        <v>892</v>
      </c>
      <c r="Q21" s="48">
        <v>547</v>
      </c>
      <c r="R21" s="48">
        <v>2352</v>
      </c>
      <c r="S21" s="48">
        <v>2748</v>
      </c>
      <c r="T21" s="48">
        <v>40494</v>
      </c>
      <c r="U21" s="48">
        <v>1090</v>
      </c>
      <c r="V21" s="48">
        <v>1150</v>
      </c>
      <c r="W21" s="48">
        <v>25303</v>
      </c>
      <c r="X21" s="48">
        <v>2728</v>
      </c>
      <c r="Y21" s="2"/>
      <c r="Z21" s="48">
        <v>17048</v>
      </c>
      <c r="AA21" s="48">
        <v>14798</v>
      </c>
      <c r="AC21" s="48">
        <f t="shared" si="0"/>
        <v>31846</v>
      </c>
      <c r="AD21" s="48">
        <f t="shared" si="1"/>
        <v>96931</v>
      </c>
      <c r="AE21" s="48">
        <v>3202</v>
      </c>
      <c r="AF21" s="48">
        <v>5758</v>
      </c>
      <c r="AG21" s="48">
        <v>11428</v>
      </c>
      <c r="AH21" s="48">
        <v>13241</v>
      </c>
      <c r="AI21" s="48"/>
      <c r="AJ21" s="48"/>
      <c r="AK21" s="48"/>
      <c r="AL21" s="48"/>
      <c r="AM21" s="48"/>
      <c r="AN21" s="48"/>
      <c r="AO21" s="48"/>
      <c r="AP21" s="30"/>
      <c r="AQ21" s="31"/>
      <c r="AR21" s="2"/>
      <c r="AS21" s="30"/>
      <c r="AT21" s="31"/>
      <c r="AU21" s="2"/>
      <c r="AV21" s="30"/>
      <c r="AW21" s="31"/>
      <c r="AX21" s="30"/>
      <c r="AY21" s="31"/>
      <c r="AZ21" s="2"/>
      <c r="BA21" s="30"/>
      <c r="BB21" s="31"/>
      <c r="BC21" s="30"/>
      <c r="BD21" s="31"/>
      <c r="BE21" s="2"/>
      <c r="BF21" s="30"/>
      <c r="BG21" s="31"/>
      <c r="BH21" s="30"/>
      <c r="BI21" s="31"/>
      <c r="BJ21" s="2"/>
      <c r="BK21" s="48">
        <f t="shared" si="2"/>
        <v>33629</v>
      </c>
      <c r="BL21" s="48">
        <v>6112</v>
      </c>
      <c r="BM21" s="48">
        <v>7099</v>
      </c>
      <c r="BN21" s="2"/>
      <c r="BO21" s="48">
        <f t="shared" si="3"/>
        <v>13211</v>
      </c>
      <c r="BP21" s="2"/>
      <c r="BQ21" s="48">
        <f t="shared" si="4"/>
        <v>190123</v>
      </c>
      <c r="BR21" s="2"/>
      <c r="BS21" s="48">
        <f t="shared" si="5"/>
        <v>365740</v>
      </c>
      <c r="BT21" s="2"/>
    </row>
    <row r="22" spans="1:72" x14ac:dyDescent="0.2">
      <c r="A22" t="s">
        <v>56</v>
      </c>
      <c r="B22" s="29">
        <v>43848</v>
      </c>
      <c r="C22" s="2"/>
      <c r="D22" s="48">
        <v>3407</v>
      </c>
      <c r="E22" s="48">
        <v>2566</v>
      </c>
      <c r="F22" s="48">
        <v>34579</v>
      </c>
      <c r="G22" s="48">
        <v>448</v>
      </c>
      <c r="H22" s="48">
        <v>385</v>
      </c>
      <c r="I22" s="48">
        <v>22828</v>
      </c>
      <c r="J22" s="48">
        <v>20068</v>
      </c>
      <c r="K22" s="48">
        <v>57848</v>
      </c>
      <c r="L22" s="48">
        <v>906</v>
      </c>
      <c r="M22" s="2"/>
      <c r="N22" s="48">
        <v>5583</v>
      </c>
      <c r="O22" s="48">
        <v>7462</v>
      </c>
      <c r="P22" s="48">
        <v>661</v>
      </c>
      <c r="Q22" s="48">
        <v>411</v>
      </c>
      <c r="R22" s="48">
        <v>1483</v>
      </c>
      <c r="S22" s="48">
        <v>1733</v>
      </c>
      <c r="T22" s="48">
        <v>24570</v>
      </c>
      <c r="U22" s="48">
        <v>535</v>
      </c>
      <c r="V22" s="48">
        <v>687</v>
      </c>
      <c r="W22" s="48">
        <v>19189</v>
      </c>
      <c r="X22" s="48">
        <v>1766</v>
      </c>
      <c r="Y22" s="2"/>
      <c r="Z22" s="48">
        <v>11774</v>
      </c>
      <c r="AA22" s="48">
        <v>10395</v>
      </c>
      <c r="AC22" s="48">
        <f t="shared" si="0"/>
        <v>22169</v>
      </c>
      <c r="AD22" s="48">
        <f t="shared" si="1"/>
        <v>64080</v>
      </c>
      <c r="AE22" s="48">
        <v>1823</v>
      </c>
      <c r="AF22" s="48">
        <v>3457</v>
      </c>
      <c r="AG22" s="48">
        <v>7514</v>
      </c>
      <c r="AH22" s="48">
        <v>8717</v>
      </c>
      <c r="AI22" s="48"/>
      <c r="AJ22" s="48"/>
      <c r="AK22" s="48"/>
      <c r="AL22" s="48"/>
      <c r="AM22" s="48"/>
      <c r="AN22" s="48"/>
      <c r="AO22" s="48"/>
      <c r="AP22" s="30"/>
      <c r="AQ22" s="31"/>
      <c r="AR22" s="2"/>
      <c r="AS22" s="30"/>
      <c r="AT22" s="31"/>
      <c r="AU22" s="2"/>
      <c r="AV22" s="30"/>
      <c r="AW22" s="31"/>
      <c r="AX22" s="30"/>
      <c r="AY22" s="31"/>
      <c r="AZ22" s="2"/>
      <c r="BA22" s="30"/>
      <c r="BB22" s="31"/>
      <c r="BC22" s="30"/>
      <c r="BD22" s="31"/>
      <c r="BE22" s="2"/>
      <c r="BF22" s="30"/>
      <c r="BG22" s="31"/>
      <c r="BH22" s="30"/>
      <c r="BI22" s="31"/>
      <c r="BJ22" s="2"/>
      <c r="BK22" s="48">
        <f t="shared" si="2"/>
        <v>21511</v>
      </c>
      <c r="BL22" s="48">
        <v>4448</v>
      </c>
      <c r="BM22" s="48">
        <v>5197</v>
      </c>
      <c r="BN22" s="2"/>
      <c r="BO22" s="48">
        <f t="shared" si="3"/>
        <v>9645</v>
      </c>
      <c r="BP22" s="2"/>
      <c r="BQ22" s="48">
        <f t="shared" si="4"/>
        <v>143035</v>
      </c>
      <c r="BR22" s="2"/>
      <c r="BS22" s="48">
        <f t="shared" si="5"/>
        <v>260440</v>
      </c>
      <c r="BT22" s="2"/>
    </row>
    <row r="23" spans="1:72" x14ac:dyDescent="0.2">
      <c r="A23" t="s">
        <v>57</v>
      </c>
      <c r="B23" s="29">
        <v>43849</v>
      </c>
      <c r="C23" s="2"/>
      <c r="D23" s="48">
        <v>2815</v>
      </c>
      <c r="E23" s="48">
        <v>1942</v>
      </c>
      <c r="F23" s="48">
        <v>27286</v>
      </c>
      <c r="G23" s="48">
        <v>295</v>
      </c>
      <c r="H23" s="48">
        <v>397</v>
      </c>
      <c r="I23" s="48">
        <v>17459</v>
      </c>
      <c r="J23" s="48">
        <v>15454</v>
      </c>
      <c r="K23" s="48">
        <v>44125</v>
      </c>
      <c r="L23" s="48">
        <v>776</v>
      </c>
      <c r="M23" s="2"/>
      <c r="N23" s="48">
        <v>5058</v>
      </c>
      <c r="O23" s="48">
        <v>6213</v>
      </c>
      <c r="P23" s="48">
        <v>522</v>
      </c>
      <c r="Q23" s="48">
        <v>317</v>
      </c>
      <c r="R23" s="48">
        <v>1186</v>
      </c>
      <c r="S23" s="48">
        <v>1333</v>
      </c>
      <c r="T23" s="48">
        <v>21515</v>
      </c>
      <c r="U23" s="48">
        <v>377</v>
      </c>
      <c r="V23" s="48">
        <v>541</v>
      </c>
      <c r="W23" s="48">
        <v>17942</v>
      </c>
      <c r="X23" s="48">
        <v>1181</v>
      </c>
      <c r="Y23" s="2"/>
      <c r="Z23" s="48">
        <v>10786</v>
      </c>
      <c r="AA23" s="48">
        <v>7829</v>
      </c>
      <c r="AC23" s="48">
        <f t="shared" si="0"/>
        <v>18615</v>
      </c>
      <c r="AD23" s="48">
        <f t="shared" si="1"/>
        <v>56185</v>
      </c>
      <c r="AE23" s="48">
        <v>1578</v>
      </c>
      <c r="AF23" s="48">
        <v>3099</v>
      </c>
      <c r="AG23" s="48">
        <v>6830</v>
      </c>
      <c r="AH23" s="48">
        <v>6922</v>
      </c>
      <c r="AI23" s="48"/>
      <c r="AJ23" s="48"/>
      <c r="AK23" s="48"/>
      <c r="AL23" s="48"/>
      <c r="AM23" s="48"/>
      <c r="AN23" s="48"/>
      <c r="AO23" s="48"/>
      <c r="AP23" s="30"/>
      <c r="AQ23" s="31"/>
      <c r="AR23" s="2"/>
      <c r="AS23" s="30"/>
      <c r="AT23" s="31"/>
      <c r="AU23" s="2"/>
      <c r="AV23" s="30"/>
      <c r="AW23" s="31"/>
      <c r="AX23" s="30"/>
      <c r="AY23" s="31"/>
      <c r="AZ23" s="2"/>
      <c r="BA23" s="30"/>
      <c r="BB23" s="31"/>
      <c r="BC23" s="30"/>
      <c r="BD23" s="31"/>
      <c r="BE23" s="2"/>
      <c r="BF23" s="30"/>
      <c r="BG23" s="31"/>
      <c r="BH23" s="30"/>
      <c r="BI23" s="31"/>
      <c r="BJ23" s="2"/>
      <c r="BK23" s="48">
        <f t="shared" si="2"/>
        <v>18429</v>
      </c>
      <c r="BL23" s="48">
        <v>4079</v>
      </c>
      <c r="BM23" s="48">
        <v>4519</v>
      </c>
      <c r="BN23" s="2"/>
      <c r="BO23" s="48">
        <f t="shared" si="3"/>
        <v>8598</v>
      </c>
      <c r="BP23" s="2"/>
      <c r="BQ23" s="48">
        <f t="shared" si="4"/>
        <v>110549</v>
      </c>
      <c r="BR23" s="2"/>
      <c r="BS23" s="48">
        <f t="shared" si="5"/>
        <v>212376</v>
      </c>
      <c r="BT23" s="2"/>
    </row>
    <row r="24" spans="1:72" x14ac:dyDescent="0.2">
      <c r="A24" t="s">
        <v>58</v>
      </c>
      <c r="B24" s="33">
        <v>43850</v>
      </c>
      <c r="C24" s="2"/>
      <c r="D24" s="48">
        <v>4306</v>
      </c>
      <c r="E24" s="48">
        <v>3075</v>
      </c>
      <c r="F24" s="48">
        <v>39524</v>
      </c>
      <c r="G24" s="48">
        <v>522</v>
      </c>
      <c r="H24" s="48">
        <v>414</v>
      </c>
      <c r="I24" s="48">
        <v>25097</v>
      </c>
      <c r="J24" s="48">
        <v>22366</v>
      </c>
      <c r="K24" s="48">
        <v>65531</v>
      </c>
      <c r="L24" s="48">
        <v>1026</v>
      </c>
      <c r="M24" s="2"/>
      <c r="N24" s="48">
        <v>6784</v>
      </c>
      <c r="O24" s="48">
        <v>8950</v>
      </c>
      <c r="P24" s="48">
        <v>743</v>
      </c>
      <c r="Q24" s="48">
        <v>395</v>
      </c>
      <c r="R24" s="48">
        <v>2017</v>
      </c>
      <c r="S24" s="48">
        <v>2341</v>
      </c>
      <c r="T24" s="48">
        <v>29295</v>
      </c>
      <c r="U24" s="48">
        <v>885</v>
      </c>
      <c r="V24" s="48">
        <v>937</v>
      </c>
      <c r="W24" s="48">
        <v>21093</v>
      </c>
      <c r="X24" s="48">
        <v>2096</v>
      </c>
      <c r="Y24" s="2"/>
      <c r="Z24" s="48">
        <v>14013</v>
      </c>
      <c r="AA24" s="48">
        <v>11276</v>
      </c>
      <c r="AC24" s="48">
        <f t="shared" si="0"/>
        <v>25289</v>
      </c>
      <c r="AD24" s="48">
        <f t="shared" si="1"/>
        <v>75536</v>
      </c>
      <c r="AE24" s="48">
        <v>2248</v>
      </c>
      <c r="AF24" s="48">
        <v>4180</v>
      </c>
      <c r="AG24" s="48">
        <v>9641</v>
      </c>
      <c r="AH24" s="48">
        <v>10099</v>
      </c>
      <c r="AI24" s="48"/>
      <c r="AJ24" s="48"/>
      <c r="AK24" s="48"/>
      <c r="AL24" s="48"/>
      <c r="AM24" s="48"/>
      <c r="AN24" s="48"/>
      <c r="AO24" s="48"/>
      <c r="AP24" s="30"/>
      <c r="AQ24" s="31"/>
      <c r="AR24" s="2"/>
      <c r="AS24" s="30"/>
      <c r="AT24" s="31"/>
      <c r="AU24" s="2"/>
      <c r="AV24" s="30"/>
      <c r="AW24" s="31"/>
      <c r="AX24" s="30"/>
      <c r="AY24" s="31"/>
      <c r="AZ24" s="2"/>
      <c r="BA24" s="30"/>
      <c r="BB24" s="31"/>
      <c r="BC24" s="30"/>
      <c r="BD24" s="31"/>
      <c r="BE24" s="2"/>
      <c r="BF24" s="30"/>
      <c r="BG24" s="31"/>
      <c r="BH24" s="30"/>
      <c r="BI24" s="31"/>
      <c r="BJ24" s="2"/>
      <c r="BK24" s="48">
        <f t="shared" si="2"/>
        <v>26168</v>
      </c>
      <c r="BL24" s="48">
        <v>5276</v>
      </c>
      <c r="BM24" s="48">
        <v>5923</v>
      </c>
      <c r="BN24" s="2"/>
      <c r="BO24" s="48">
        <f t="shared" si="3"/>
        <v>11199</v>
      </c>
      <c r="BP24" s="2"/>
      <c r="BQ24" s="48">
        <f t="shared" si="4"/>
        <v>161861</v>
      </c>
      <c r="BR24" s="2"/>
      <c r="BS24" s="48">
        <f t="shared" si="5"/>
        <v>300053</v>
      </c>
      <c r="BT24" s="2"/>
    </row>
    <row r="25" spans="1:72" x14ac:dyDescent="0.2">
      <c r="A25" t="s">
        <v>59</v>
      </c>
      <c r="B25" s="29">
        <v>43851</v>
      </c>
      <c r="C25" s="2"/>
      <c r="D25" s="48">
        <v>5682</v>
      </c>
      <c r="E25" s="48">
        <v>4046</v>
      </c>
      <c r="F25" s="48">
        <v>43129</v>
      </c>
      <c r="G25" s="48">
        <v>578</v>
      </c>
      <c r="H25" s="48">
        <v>551</v>
      </c>
      <c r="I25" s="48">
        <v>28035</v>
      </c>
      <c r="J25" s="48">
        <v>25101</v>
      </c>
      <c r="K25" s="48">
        <v>74521</v>
      </c>
      <c r="L25" s="48">
        <v>1307</v>
      </c>
      <c r="M25" s="2"/>
      <c r="N25" s="48">
        <v>7474</v>
      </c>
      <c r="O25" s="48">
        <v>10849</v>
      </c>
      <c r="P25" s="48">
        <v>849</v>
      </c>
      <c r="Q25" s="48">
        <v>671</v>
      </c>
      <c r="R25" s="48">
        <v>2287</v>
      </c>
      <c r="S25" s="48">
        <v>2761</v>
      </c>
      <c r="T25" s="48">
        <v>40494</v>
      </c>
      <c r="U25" s="48">
        <v>1070</v>
      </c>
      <c r="V25" s="48">
        <v>1060</v>
      </c>
      <c r="W25" s="48">
        <v>22879</v>
      </c>
      <c r="X25" s="48">
        <v>3018</v>
      </c>
      <c r="Y25" s="2"/>
      <c r="Z25" s="48">
        <v>16124</v>
      </c>
      <c r="AA25" s="48">
        <v>12857</v>
      </c>
      <c r="AC25" s="48">
        <f t="shared" si="0"/>
        <v>28981</v>
      </c>
      <c r="AD25" s="48">
        <f t="shared" si="1"/>
        <v>93412</v>
      </c>
      <c r="AE25" s="48">
        <v>3404</v>
      </c>
      <c r="AF25" s="48">
        <v>5904</v>
      </c>
      <c r="AG25" s="48">
        <v>10972</v>
      </c>
      <c r="AH25" s="48">
        <v>11793</v>
      </c>
      <c r="AI25" s="48"/>
      <c r="AJ25" s="48"/>
      <c r="AK25" s="48"/>
      <c r="AL25" s="48"/>
      <c r="AM25" s="48"/>
      <c r="AN25" s="48"/>
      <c r="AO25" s="48"/>
      <c r="AP25" s="30"/>
      <c r="AQ25" s="31"/>
      <c r="AR25" s="2"/>
      <c r="AS25" s="30"/>
      <c r="AT25" s="31"/>
      <c r="AU25" s="2"/>
      <c r="AV25" s="30"/>
      <c r="AW25" s="31"/>
      <c r="AX25" s="30"/>
      <c r="AY25" s="31"/>
      <c r="AZ25" s="2"/>
      <c r="BA25" s="30"/>
      <c r="BB25" s="31"/>
      <c r="BC25" s="30"/>
      <c r="BD25" s="31"/>
      <c r="BE25" s="2"/>
      <c r="BF25" s="30"/>
      <c r="BG25" s="31"/>
      <c r="BH25" s="30"/>
      <c r="BI25" s="31"/>
      <c r="BJ25" s="2"/>
      <c r="BK25" s="48">
        <f t="shared" si="2"/>
        <v>32073</v>
      </c>
      <c r="BL25" s="48">
        <v>5647</v>
      </c>
      <c r="BM25" s="48">
        <v>6599</v>
      </c>
      <c r="BN25" s="2"/>
      <c r="BO25" s="48">
        <f t="shared" si="3"/>
        <v>12246</v>
      </c>
      <c r="BP25" s="2"/>
      <c r="BQ25" s="48">
        <f t="shared" si="4"/>
        <v>182950</v>
      </c>
      <c r="BR25" s="2"/>
      <c r="BS25" s="48">
        <f t="shared" si="5"/>
        <v>349662</v>
      </c>
      <c r="BT25" s="2"/>
    </row>
    <row r="26" spans="1:72" x14ac:dyDescent="0.2">
      <c r="A26" t="s">
        <v>53</v>
      </c>
      <c r="B26" s="29">
        <v>43852</v>
      </c>
      <c r="C26" s="2"/>
      <c r="D26" s="48">
        <v>5325</v>
      </c>
      <c r="E26" s="48">
        <v>3903</v>
      </c>
      <c r="F26" s="48">
        <v>38903</v>
      </c>
      <c r="G26" s="48">
        <v>473</v>
      </c>
      <c r="H26" s="48">
        <v>501</v>
      </c>
      <c r="I26" s="48">
        <v>25931</v>
      </c>
      <c r="J26" s="48">
        <v>21992</v>
      </c>
      <c r="K26" s="48">
        <v>67404</v>
      </c>
      <c r="L26" s="48">
        <v>1116</v>
      </c>
      <c r="M26" s="2"/>
      <c r="N26" s="48">
        <v>7013</v>
      </c>
      <c r="O26" s="48">
        <v>10586</v>
      </c>
      <c r="P26" s="48">
        <v>805</v>
      </c>
      <c r="Q26" s="48">
        <v>728</v>
      </c>
      <c r="R26" s="48">
        <v>2140</v>
      </c>
      <c r="S26" s="48">
        <v>2565</v>
      </c>
      <c r="T26" s="48">
        <v>38067</v>
      </c>
      <c r="U26" s="48">
        <v>917</v>
      </c>
      <c r="V26" s="48">
        <v>963</v>
      </c>
      <c r="W26" s="48">
        <v>21280</v>
      </c>
      <c r="X26" s="48">
        <v>5980</v>
      </c>
      <c r="Y26" s="2"/>
      <c r="Z26" s="48">
        <v>14487</v>
      </c>
      <c r="AA26" s="48">
        <v>10889</v>
      </c>
      <c r="AC26" s="48">
        <f t="shared" si="0"/>
        <v>25376</v>
      </c>
      <c r="AD26" s="48">
        <f t="shared" si="1"/>
        <v>91044</v>
      </c>
      <c r="AE26" s="48">
        <v>3259</v>
      </c>
      <c r="AF26" s="48">
        <v>5489</v>
      </c>
      <c r="AG26" s="48">
        <v>9935</v>
      </c>
      <c r="AH26" s="48">
        <v>11410</v>
      </c>
      <c r="AI26" s="48"/>
      <c r="AJ26" s="48"/>
      <c r="AK26" s="48"/>
      <c r="AL26" s="48"/>
      <c r="AM26" s="48"/>
      <c r="AN26" s="48"/>
      <c r="AO26" s="48"/>
      <c r="AP26" s="30"/>
      <c r="AQ26" s="31"/>
      <c r="AR26" s="2"/>
      <c r="AS26" s="30"/>
      <c r="AT26" s="31"/>
      <c r="AU26" s="2"/>
      <c r="AV26" s="30"/>
      <c r="AW26" s="31"/>
      <c r="AX26" s="30"/>
      <c r="AY26" s="31"/>
      <c r="AZ26" s="2"/>
      <c r="BA26" s="30"/>
      <c r="BB26" s="31"/>
      <c r="BC26" s="30"/>
      <c r="BD26" s="31"/>
      <c r="BE26" s="2"/>
      <c r="BF26" s="30"/>
      <c r="BG26" s="31"/>
      <c r="BH26" s="30"/>
      <c r="BI26" s="31"/>
      <c r="BJ26" s="2"/>
      <c r="BK26" s="48">
        <f t="shared" si="2"/>
        <v>30093</v>
      </c>
      <c r="BL26" s="48">
        <v>5407</v>
      </c>
      <c r="BM26" s="48">
        <v>5986</v>
      </c>
      <c r="BN26" s="2"/>
      <c r="BO26" s="48">
        <f t="shared" si="3"/>
        <v>11393</v>
      </c>
      <c r="BP26" s="2"/>
      <c r="BQ26" s="48">
        <f t="shared" si="4"/>
        <v>165548</v>
      </c>
      <c r="BR26" s="2"/>
      <c r="BS26" s="48">
        <f t="shared" si="5"/>
        <v>323454</v>
      </c>
      <c r="BT26" s="2"/>
    </row>
    <row r="27" spans="1:72" x14ac:dyDescent="0.2">
      <c r="A27" t="s">
        <v>54</v>
      </c>
      <c r="B27" s="29">
        <v>43853</v>
      </c>
      <c r="C27" s="2"/>
      <c r="D27" s="48">
        <v>5889</v>
      </c>
      <c r="E27" s="48">
        <v>4046</v>
      </c>
      <c r="F27" s="48">
        <v>43825</v>
      </c>
      <c r="G27" s="48">
        <v>544</v>
      </c>
      <c r="H27" s="48">
        <v>585</v>
      </c>
      <c r="I27" s="48">
        <v>28830</v>
      </c>
      <c r="J27" s="48">
        <v>25100</v>
      </c>
      <c r="K27" s="48">
        <v>74732</v>
      </c>
      <c r="L27" s="48">
        <v>1172</v>
      </c>
      <c r="M27" s="2"/>
      <c r="N27" s="48">
        <v>7860</v>
      </c>
      <c r="O27" s="48">
        <v>11167</v>
      </c>
      <c r="P27" s="48">
        <v>808</v>
      </c>
      <c r="Q27" s="48">
        <v>625</v>
      </c>
      <c r="R27" s="48">
        <v>2267</v>
      </c>
      <c r="S27" s="48">
        <v>2758</v>
      </c>
      <c r="T27" s="48">
        <v>40209</v>
      </c>
      <c r="U27" s="48">
        <v>995</v>
      </c>
      <c r="V27" s="48">
        <v>893</v>
      </c>
      <c r="W27" s="48">
        <v>23181</v>
      </c>
      <c r="X27" s="48">
        <v>5614</v>
      </c>
      <c r="Y27" s="2"/>
      <c r="Z27" s="48">
        <v>15854</v>
      </c>
      <c r="AA27" s="48">
        <v>12779</v>
      </c>
      <c r="AC27" s="48">
        <f t="shared" si="0"/>
        <v>28633</v>
      </c>
      <c r="AD27" s="48">
        <f t="shared" si="1"/>
        <v>96377</v>
      </c>
      <c r="AE27" s="48">
        <v>3594</v>
      </c>
      <c r="AF27" s="48">
        <v>5751</v>
      </c>
      <c r="AG27" s="48">
        <v>11090</v>
      </c>
      <c r="AH27" s="48">
        <v>12711</v>
      </c>
      <c r="AI27" s="48"/>
      <c r="AJ27" s="48"/>
      <c r="AK27" s="48"/>
      <c r="AL27" s="48"/>
      <c r="AM27" s="48"/>
      <c r="AN27" s="48"/>
      <c r="AO27" s="48"/>
      <c r="AP27" s="30"/>
      <c r="AQ27" s="31"/>
      <c r="AR27" s="2"/>
      <c r="AS27" s="30"/>
      <c r="AT27" s="31"/>
      <c r="AU27" s="2"/>
      <c r="AV27" s="30"/>
      <c r="AW27" s="31"/>
      <c r="AX27" s="30"/>
      <c r="AY27" s="31"/>
      <c r="AZ27" s="2"/>
      <c r="BA27" s="30"/>
      <c r="BB27" s="31"/>
      <c r="BC27" s="30"/>
      <c r="BD27" s="31"/>
      <c r="BE27" s="2"/>
      <c r="BF27" s="30"/>
      <c r="BG27" s="31"/>
      <c r="BH27" s="30"/>
      <c r="BI27" s="31"/>
      <c r="BJ27" s="2"/>
      <c r="BK27" s="48">
        <f t="shared" si="2"/>
        <v>33146</v>
      </c>
      <c r="BL27" s="48">
        <v>5835</v>
      </c>
      <c r="BM27" s="48">
        <v>6629</v>
      </c>
      <c r="BN27" s="2"/>
      <c r="BO27" s="48">
        <f t="shared" si="3"/>
        <v>12464</v>
      </c>
      <c r="BP27" s="2"/>
      <c r="BQ27" s="48">
        <f t="shared" si="4"/>
        <v>184723</v>
      </c>
      <c r="BR27" s="2"/>
      <c r="BS27" s="48">
        <f t="shared" si="5"/>
        <v>355343</v>
      </c>
      <c r="BT27" s="2"/>
    </row>
    <row r="28" spans="1:72" x14ac:dyDescent="0.2">
      <c r="A28" t="s">
        <v>55</v>
      </c>
      <c r="B28" s="32">
        <v>43854</v>
      </c>
      <c r="C28" s="2"/>
      <c r="D28" s="48">
        <v>5701</v>
      </c>
      <c r="E28" s="48">
        <v>4192</v>
      </c>
      <c r="F28" s="48">
        <v>46866</v>
      </c>
      <c r="G28" s="48">
        <v>607</v>
      </c>
      <c r="H28" s="48">
        <v>564</v>
      </c>
      <c r="I28" s="48">
        <v>29716</v>
      </c>
      <c r="J28" s="48">
        <v>26690</v>
      </c>
      <c r="K28" s="48">
        <v>80171</v>
      </c>
      <c r="L28" s="48">
        <v>1723</v>
      </c>
      <c r="M28" s="2"/>
      <c r="N28" s="48">
        <v>8746</v>
      </c>
      <c r="O28" s="48">
        <v>11617</v>
      </c>
      <c r="P28" s="48">
        <v>903</v>
      </c>
      <c r="Q28" s="48">
        <v>569</v>
      </c>
      <c r="R28" s="48">
        <v>2444</v>
      </c>
      <c r="S28" s="48">
        <v>2949</v>
      </c>
      <c r="T28" s="48">
        <v>43010</v>
      </c>
      <c r="U28" s="48">
        <v>1056</v>
      </c>
      <c r="V28" s="48">
        <v>1064</v>
      </c>
      <c r="W28" s="48">
        <v>26368</v>
      </c>
      <c r="X28" s="48">
        <v>5581</v>
      </c>
      <c r="Y28" s="2"/>
      <c r="Z28" s="48">
        <v>17521</v>
      </c>
      <c r="AA28" s="48">
        <v>14776</v>
      </c>
      <c r="AC28" s="48">
        <f t="shared" si="0"/>
        <v>32297</v>
      </c>
      <c r="AD28" s="48">
        <f t="shared" si="1"/>
        <v>104307</v>
      </c>
      <c r="AE28" s="48">
        <v>3524</v>
      </c>
      <c r="AF28" s="48">
        <v>6015</v>
      </c>
      <c r="AG28" s="48">
        <v>12258</v>
      </c>
      <c r="AH28" s="48">
        <v>13288</v>
      </c>
      <c r="AI28" s="48"/>
      <c r="AJ28" s="48"/>
      <c r="AK28" s="48"/>
      <c r="AL28" s="48"/>
      <c r="AM28" s="48"/>
      <c r="AN28" s="48"/>
      <c r="AO28" s="48"/>
      <c r="AP28" s="30"/>
      <c r="AQ28" s="31"/>
      <c r="AR28" s="2"/>
      <c r="AS28" s="30"/>
      <c r="AT28" s="31"/>
      <c r="AU28" s="2"/>
      <c r="AV28" s="30"/>
      <c r="AW28" s="31"/>
      <c r="AX28" s="30"/>
      <c r="AY28" s="31"/>
      <c r="AZ28" s="2"/>
      <c r="BA28" s="30"/>
      <c r="BB28" s="31"/>
      <c r="BC28" s="30"/>
      <c r="BD28" s="31"/>
      <c r="BE28" s="2"/>
      <c r="BF28" s="30"/>
      <c r="BG28" s="31"/>
      <c r="BH28" s="30"/>
      <c r="BI28" s="31"/>
      <c r="BJ28" s="2"/>
      <c r="BK28" s="48">
        <f t="shared" si="2"/>
        <v>35085</v>
      </c>
      <c r="BL28" s="48">
        <v>6261</v>
      </c>
      <c r="BM28" s="48">
        <v>7142</v>
      </c>
      <c r="BN28" s="2"/>
      <c r="BO28" s="48">
        <f t="shared" si="3"/>
        <v>13403</v>
      </c>
      <c r="BP28" s="2"/>
      <c r="BQ28" s="48">
        <f t="shared" si="4"/>
        <v>196230</v>
      </c>
      <c r="BR28" s="2"/>
      <c r="BS28" s="48">
        <f t="shared" si="5"/>
        <v>381322</v>
      </c>
      <c r="BT28" s="2"/>
    </row>
    <row r="29" spans="1:72" x14ac:dyDescent="0.2">
      <c r="A29" t="s">
        <v>56</v>
      </c>
      <c r="B29" s="32">
        <v>43855</v>
      </c>
      <c r="C29" s="2"/>
      <c r="D29" s="48">
        <v>3453</v>
      </c>
      <c r="E29" s="48">
        <v>2652</v>
      </c>
      <c r="F29" s="48">
        <v>35707</v>
      </c>
      <c r="G29" s="48">
        <v>486</v>
      </c>
      <c r="H29" s="48">
        <v>440</v>
      </c>
      <c r="I29" s="48">
        <v>24008</v>
      </c>
      <c r="J29" s="48">
        <v>20915</v>
      </c>
      <c r="K29" s="48">
        <v>60356</v>
      </c>
      <c r="L29" s="48">
        <v>1382</v>
      </c>
      <c r="M29" s="2"/>
      <c r="N29" s="48">
        <v>5520</v>
      </c>
      <c r="O29" s="48">
        <v>7481</v>
      </c>
      <c r="P29" s="48">
        <v>630</v>
      </c>
      <c r="Q29" s="48">
        <v>400</v>
      </c>
      <c r="R29" s="48">
        <v>1452</v>
      </c>
      <c r="S29" s="48">
        <v>1731</v>
      </c>
      <c r="T29" s="48">
        <v>24615</v>
      </c>
      <c r="U29" s="48">
        <v>544</v>
      </c>
      <c r="V29" s="48">
        <v>654</v>
      </c>
      <c r="W29" s="48">
        <v>19401</v>
      </c>
      <c r="X29" s="48">
        <v>2344</v>
      </c>
      <c r="Y29" s="2"/>
      <c r="Z29" s="48">
        <v>11801</v>
      </c>
      <c r="AA29" s="48">
        <v>9996</v>
      </c>
      <c r="AC29" s="48">
        <f t="shared" si="0"/>
        <v>21797</v>
      </c>
      <c r="AD29" s="48">
        <f t="shared" si="1"/>
        <v>64772</v>
      </c>
      <c r="AE29" s="48">
        <v>1925</v>
      </c>
      <c r="AF29" s="48">
        <v>3594</v>
      </c>
      <c r="AG29" s="48">
        <v>8262</v>
      </c>
      <c r="AH29" s="48">
        <v>8976</v>
      </c>
      <c r="AI29" s="48"/>
      <c r="AJ29" s="48"/>
      <c r="AK29" s="48"/>
      <c r="AL29" s="48"/>
      <c r="AM29" s="48"/>
      <c r="AN29" s="48"/>
      <c r="AO29" s="48"/>
      <c r="AP29" s="30"/>
      <c r="AQ29" s="31"/>
      <c r="AR29" s="2"/>
      <c r="AS29" s="30"/>
      <c r="AT29" s="31"/>
      <c r="AU29" s="2"/>
      <c r="AV29" s="30"/>
      <c r="AW29" s="31"/>
      <c r="AX29" s="30"/>
      <c r="AY29" s="31"/>
      <c r="AZ29" s="2"/>
      <c r="BA29" s="30"/>
      <c r="BB29" s="31"/>
      <c r="BC29" s="30"/>
      <c r="BD29" s="31"/>
      <c r="BE29" s="2"/>
      <c r="BF29" s="30"/>
      <c r="BG29" s="31"/>
      <c r="BH29" s="30"/>
      <c r="BI29" s="31"/>
      <c r="BJ29" s="2"/>
      <c r="BK29" s="48">
        <f t="shared" si="2"/>
        <v>22757</v>
      </c>
      <c r="BL29" s="48">
        <v>4824</v>
      </c>
      <c r="BM29" s="48">
        <v>5429</v>
      </c>
      <c r="BN29" s="2"/>
      <c r="BO29" s="48">
        <f t="shared" si="3"/>
        <v>10253</v>
      </c>
      <c r="BP29" s="2"/>
      <c r="BQ29" s="48">
        <f t="shared" si="4"/>
        <v>149399</v>
      </c>
      <c r="BR29" s="2"/>
      <c r="BS29" s="48">
        <f t="shared" si="5"/>
        <v>268978</v>
      </c>
      <c r="BT29" s="2"/>
    </row>
    <row r="30" spans="1:72" x14ac:dyDescent="0.2">
      <c r="A30" t="s">
        <v>57</v>
      </c>
      <c r="B30" s="29">
        <v>43856</v>
      </c>
      <c r="C30" s="2"/>
      <c r="D30" s="48">
        <v>2783</v>
      </c>
      <c r="E30" s="48">
        <v>1941</v>
      </c>
      <c r="F30" s="48">
        <v>27516</v>
      </c>
      <c r="G30" s="48">
        <v>304</v>
      </c>
      <c r="H30" s="48">
        <v>391</v>
      </c>
      <c r="I30" s="48">
        <v>17744</v>
      </c>
      <c r="J30" s="48">
        <v>15370</v>
      </c>
      <c r="K30" s="48">
        <v>43997</v>
      </c>
      <c r="L30" s="48">
        <v>748</v>
      </c>
      <c r="M30" s="2"/>
      <c r="N30" s="48">
        <v>4820</v>
      </c>
      <c r="O30" s="48">
        <v>6299</v>
      </c>
      <c r="P30" s="48">
        <v>561</v>
      </c>
      <c r="Q30" s="48">
        <v>362</v>
      </c>
      <c r="R30" s="48">
        <v>1233</v>
      </c>
      <c r="S30" s="48">
        <v>1340</v>
      </c>
      <c r="T30" s="48">
        <v>21352</v>
      </c>
      <c r="U30" s="48">
        <v>365</v>
      </c>
      <c r="V30" s="48">
        <v>497</v>
      </c>
      <c r="W30" s="48">
        <v>17450</v>
      </c>
      <c r="X30" s="48">
        <v>1690</v>
      </c>
      <c r="Y30" s="2"/>
      <c r="Z30" s="48">
        <v>11074</v>
      </c>
      <c r="AA30" s="48">
        <v>9275</v>
      </c>
      <c r="AC30" s="48">
        <f t="shared" si="0"/>
        <v>20349</v>
      </c>
      <c r="AD30" s="48">
        <f t="shared" si="1"/>
        <v>55969</v>
      </c>
      <c r="AE30" s="48">
        <v>1572</v>
      </c>
      <c r="AF30" s="48">
        <v>3345</v>
      </c>
      <c r="AG30" s="48">
        <v>6724</v>
      </c>
      <c r="AH30" s="48">
        <v>7313</v>
      </c>
      <c r="AI30" s="48"/>
      <c r="AJ30" s="48"/>
      <c r="AK30" s="48"/>
      <c r="AL30" s="48"/>
      <c r="AM30" s="48"/>
      <c r="AN30" s="48"/>
      <c r="AO30" s="48"/>
      <c r="AP30" s="30"/>
      <c r="AQ30" s="31"/>
      <c r="AR30" s="2"/>
      <c r="AS30" s="30"/>
      <c r="AT30" s="31"/>
      <c r="AU30" s="2"/>
      <c r="AV30" s="30"/>
      <c r="AW30" s="31"/>
      <c r="AX30" s="30"/>
      <c r="AY30" s="31"/>
      <c r="AZ30" s="2"/>
      <c r="BA30" s="30"/>
      <c r="BB30" s="31"/>
      <c r="BC30" s="30"/>
      <c r="BD30" s="31"/>
      <c r="BE30" s="2"/>
      <c r="BF30" s="30"/>
      <c r="BG30" s="31"/>
      <c r="BH30" s="30"/>
      <c r="BI30" s="31"/>
      <c r="BJ30" s="2"/>
      <c r="BK30" s="48">
        <f t="shared" si="2"/>
        <v>18954</v>
      </c>
      <c r="BL30" s="48">
        <v>3900</v>
      </c>
      <c r="BM30" s="48">
        <v>4326</v>
      </c>
      <c r="BN30" s="2"/>
      <c r="BO30" s="48">
        <f t="shared" si="3"/>
        <v>8226</v>
      </c>
      <c r="BP30" s="2"/>
      <c r="BQ30" s="48">
        <f t="shared" si="4"/>
        <v>110794</v>
      </c>
      <c r="BR30" s="2"/>
      <c r="BS30" s="48">
        <f t="shared" si="5"/>
        <v>214292</v>
      </c>
      <c r="BT30" s="2"/>
    </row>
    <row r="31" spans="1:72" x14ac:dyDescent="0.2">
      <c r="A31" t="s">
        <v>58</v>
      </c>
      <c r="B31" s="29">
        <v>43857</v>
      </c>
      <c r="C31" s="2"/>
      <c r="D31" s="48">
        <v>5531</v>
      </c>
      <c r="E31" s="48">
        <v>3853</v>
      </c>
      <c r="F31" s="48">
        <v>41527</v>
      </c>
      <c r="G31" s="48">
        <v>530</v>
      </c>
      <c r="H31" s="48">
        <v>528</v>
      </c>
      <c r="I31" s="48">
        <v>27399</v>
      </c>
      <c r="J31" s="48">
        <v>23982</v>
      </c>
      <c r="K31" s="48">
        <v>70583</v>
      </c>
      <c r="L31" s="48">
        <v>1086</v>
      </c>
      <c r="M31" s="2"/>
      <c r="N31" s="48">
        <v>7705</v>
      </c>
      <c r="O31" s="48">
        <v>11041</v>
      </c>
      <c r="P31" s="48">
        <v>1011</v>
      </c>
      <c r="Q31" s="48">
        <v>648</v>
      </c>
      <c r="R31" s="48">
        <v>2292</v>
      </c>
      <c r="S31" s="48">
        <v>2748</v>
      </c>
      <c r="T31" s="48">
        <v>39299</v>
      </c>
      <c r="U31" s="48">
        <v>963</v>
      </c>
      <c r="V31" s="48">
        <v>973</v>
      </c>
      <c r="W31" s="48">
        <v>22362</v>
      </c>
      <c r="X31" s="48">
        <v>6157</v>
      </c>
      <c r="Y31" s="2"/>
      <c r="Z31" s="48">
        <v>15388</v>
      </c>
      <c r="AA31" s="48">
        <v>12273</v>
      </c>
      <c r="AC31" s="48">
        <f t="shared" si="0"/>
        <v>27661</v>
      </c>
      <c r="AD31" s="48">
        <f t="shared" si="1"/>
        <v>95199</v>
      </c>
      <c r="AE31" s="48">
        <v>3597</v>
      </c>
      <c r="AF31" s="48">
        <v>5776</v>
      </c>
      <c r="AG31" s="48">
        <v>11068</v>
      </c>
      <c r="AH31" s="48">
        <v>11608</v>
      </c>
      <c r="AI31" s="48"/>
      <c r="AJ31" s="48"/>
      <c r="AK31" s="48"/>
      <c r="AL31" s="48"/>
      <c r="AM31" s="48"/>
      <c r="AN31" s="48"/>
      <c r="AO31" s="48"/>
      <c r="AP31" s="30"/>
      <c r="AQ31" s="31"/>
      <c r="AR31" s="2"/>
      <c r="AS31" s="30"/>
      <c r="AT31" s="31"/>
      <c r="AU31" s="2"/>
      <c r="AV31" s="30"/>
      <c r="AW31" s="31"/>
      <c r="AX31" s="30"/>
      <c r="AY31" s="31"/>
      <c r="AZ31" s="2"/>
      <c r="BA31" s="30"/>
      <c r="BB31" s="31"/>
      <c r="BC31" s="30"/>
      <c r="BD31" s="31"/>
      <c r="BE31" s="2"/>
      <c r="BF31" s="30"/>
      <c r="BG31" s="31"/>
      <c r="BH31" s="30"/>
      <c r="BI31" s="31"/>
      <c r="BJ31" s="2"/>
      <c r="BK31" s="48">
        <f t="shared" si="2"/>
        <v>32049</v>
      </c>
      <c r="BL31" s="48">
        <v>5627</v>
      </c>
      <c r="BM31" s="48">
        <v>6440</v>
      </c>
      <c r="BN31" s="2"/>
      <c r="BO31" s="48">
        <f t="shared" si="3"/>
        <v>12067</v>
      </c>
      <c r="BP31" s="2"/>
      <c r="BQ31" s="48">
        <f t="shared" si="4"/>
        <v>175019</v>
      </c>
      <c r="BR31" s="2"/>
      <c r="BS31" s="48">
        <f t="shared" si="5"/>
        <v>341995</v>
      </c>
      <c r="BT31" s="2"/>
    </row>
    <row r="32" spans="1:72" x14ac:dyDescent="0.2">
      <c r="A32" t="s">
        <v>59</v>
      </c>
      <c r="B32" s="29">
        <v>43858</v>
      </c>
      <c r="C32" s="2"/>
      <c r="D32" s="48">
        <v>5741</v>
      </c>
      <c r="E32" s="48">
        <v>3946</v>
      </c>
      <c r="F32" s="48">
        <v>42443</v>
      </c>
      <c r="G32" s="48">
        <v>556</v>
      </c>
      <c r="H32" s="48">
        <v>543</v>
      </c>
      <c r="I32" s="48">
        <v>27952</v>
      </c>
      <c r="J32" s="48">
        <v>23846</v>
      </c>
      <c r="K32" s="48">
        <v>72687</v>
      </c>
      <c r="L32" s="48">
        <v>1065</v>
      </c>
      <c r="M32" s="2"/>
      <c r="N32" s="48">
        <v>7562</v>
      </c>
      <c r="O32" s="48">
        <v>11010</v>
      </c>
      <c r="P32" s="48">
        <v>857</v>
      </c>
      <c r="Q32" s="48">
        <v>751</v>
      </c>
      <c r="R32" s="48">
        <v>2254</v>
      </c>
      <c r="S32" s="48">
        <v>2687</v>
      </c>
      <c r="T32" s="48">
        <v>40235</v>
      </c>
      <c r="U32" s="48">
        <v>1071</v>
      </c>
      <c r="V32" s="48">
        <v>958</v>
      </c>
      <c r="W32" s="48">
        <v>22193</v>
      </c>
      <c r="X32" s="48">
        <v>6276</v>
      </c>
      <c r="Y32" s="2"/>
      <c r="Z32" s="48">
        <v>14883</v>
      </c>
      <c r="AA32" s="48">
        <v>11677</v>
      </c>
      <c r="AC32" s="48">
        <f t="shared" si="0"/>
        <v>26560</v>
      </c>
      <c r="AD32" s="48">
        <f t="shared" si="1"/>
        <v>95854</v>
      </c>
      <c r="AE32" s="48">
        <v>3633</v>
      </c>
      <c r="AF32" s="48">
        <v>5588</v>
      </c>
      <c r="AG32" s="48">
        <v>10919</v>
      </c>
      <c r="AH32" s="48">
        <v>12053</v>
      </c>
      <c r="AI32" s="48"/>
      <c r="AJ32" s="48"/>
      <c r="AK32" s="48"/>
      <c r="AL32" s="48"/>
      <c r="AM32" s="48"/>
      <c r="AN32" s="48"/>
      <c r="AO32" s="48"/>
      <c r="AP32" s="30"/>
      <c r="AQ32" s="31"/>
      <c r="AR32" s="2"/>
      <c r="AS32" s="30"/>
      <c r="AT32" s="31"/>
      <c r="AU32" s="2"/>
      <c r="AV32" s="30"/>
      <c r="AW32" s="31"/>
      <c r="AX32" s="30"/>
      <c r="AY32" s="31"/>
      <c r="AZ32" s="2"/>
      <c r="BA32" s="30"/>
      <c r="BB32" s="31"/>
      <c r="BC32" s="30"/>
      <c r="BD32" s="31"/>
      <c r="BE32" s="2"/>
      <c r="BF32" s="30"/>
      <c r="BG32" s="31"/>
      <c r="BH32" s="30"/>
      <c r="BI32" s="31"/>
      <c r="BJ32" s="2"/>
      <c r="BK32" s="48">
        <f t="shared" si="2"/>
        <v>32193</v>
      </c>
      <c r="BL32" s="48">
        <v>5883</v>
      </c>
      <c r="BM32" s="48">
        <v>6641</v>
      </c>
      <c r="BN32" s="2"/>
      <c r="BO32" s="48">
        <f t="shared" si="3"/>
        <v>12524</v>
      </c>
      <c r="BP32" s="2"/>
      <c r="BQ32" s="48">
        <f t="shared" si="4"/>
        <v>178779</v>
      </c>
      <c r="BR32" s="2"/>
      <c r="BS32" s="48">
        <f t="shared" si="5"/>
        <v>345910</v>
      </c>
      <c r="BT32" s="2"/>
    </row>
    <row r="33" spans="1:72" x14ac:dyDescent="0.2">
      <c r="A33" t="s">
        <v>53</v>
      </c>
      <c r="B33" s="29">
        <v>43859</v>
      </c>
      <c r="C33" s="2"/>
      <c r="D33" s="48">
        <v>5691</v>
      </c>
      <c r="E33" s="48">
        <v>3985</v>
      </c>
      <c r="F33" s="48">
        <v>43293</v>
      </c>
      <c r="G33" s="48">
        <v>567</v>
      </c>
      <c r="H33" s="48">
        <v>617</v>
      </c>
      <c r="I33" s="48">
        <v>28109</v>
      </c>
      <c r="J33" s="48">
        <v>24547</v>
      </c>
      <c r="K33" s="48">
        <v>73754</v>
      </c>
      <c r="L33" s="48">
        <v>1167</v>
      </c>
      <c r="M33" s="2"/>
      <c r="N33" s="48">
        <v>8131</v>
      </c>
      <c r="O33" s="48">
        <v>11534</v>
      </c>
      <c r="P33" s="48">
        <v>831</v>
      </c>
      <c r="Q33" s="48">
        <v>648</v>
      </c>
      <c r="R33" s="48">
        <v>2377</v>
      </c>
      <c r="S33" s="48">
        <v>2798</v>
      </c>
      <c r="T33" s="48">
        <v>41246</v>
      </c>
      <c r="U33" s="48">
        <v>1126</v>
      </c>
      <c r="V33" s="48">
        <v>1010</v>
      </c>
      <c r="W33" s="48">
        <v>23362</v>
      </c>
      <c r="X33" s="48">
        <v>6262</v>
      </c>
      <c r="Y33" s="2"/>
      <c r="Z33" s="48">
        <v>15604</v>
      </c>
      <c r="AA33" s="48">
        <v>12924</v>
      </c>
      <c r="AC33" s="48">
        <f t="shared" si="0"/>
        <v>28528</v>
      </c>
      <c r="AD33" s="48">
        <f t="shared" si="1"/>
        <v>99325</v>
      </c>
      <c r="AE33" s="48">
        <v>3926</v>
      </c>
      <c r="AF33" s="48">
        <v>6125</v>
      </c>
      <c r="AG33" s="48">
        <v>11606</v>
      </c>
      <c r="AH33" s="48">
        <v>12810</v>
      </c>
      <c r="AI33" s="48"/>
      <c r="AJ33" s="48"/>
      <c r="AK33" s="48"/>
      <c r="AL33" s="48"/>
      <c r="AM33" s="48"/>
      <c r="AN33" s="48"/>
      <c r="AO33" s="48"/>
      <c r="AP33" s="30"/>
      <c r="AQ33" s="31"/>
      <c r="AR33" s="2"/>
      <c r="AS33" s="30"/>
      <c r="AT33" s="31"/>
      <c r="AU33" s="2"/>
      <c r="AV33" s="30"/>
      <c r="AW33" s="31"/>
      <c r="AX33" s="30"/>
      <c r="AY33" s="31"/>
      <c r="AZ33" s="2"/>
      <c r="BA33" s="30"/>
      <c r="BB33" s="31"/>
      <c r="BC33" s="30"/>
      <c r="BD33" s="31"/>
      <c r="BE33" s="2"/>
      <c r="BF33" s="30"/>
      <c r="BG33" s="31"/>
      <c r="BH33" s="30"/>
      <c r="BI33" s="31"/>
      <c r="BJ33" s="2"/>
      <c r="BK33" s="48">
        <f t="shared" si="2"/>
        <v>34467</v>
      </c>
      <c r="BL33" s="48">
        <v>6068</v>
      </c>
      <c r="BM33" s="48">
        <v>6856</v>
      </c>
      <c r="BN33" s="2"/>
      <c r="BO33" s="48">
        <f t="shared" si="3"/>
        <v>12924</v>
      </c>
      <c r="BP33" s="2"/>
      <c r="BQ33" s="48">
        <f t="shared" si="4"/>
        <v>181730</v>
      </c>
      <c r="BR33" s="2"/>
      <c r="BS33" s="48">
        <f t="shared" si="5"/>
        <v>356974</v>
      </c>
      <c r="BT33" s="2"/>
    </row>
    <row r="34" spans="1:72" x14ac:dyDescent="0.2">
      <c r="A34" t="s">
        <v>54</v>
      </c>
      <c r="B34" s="29">
        <v>43860</v>
      </c>
      <c r="C34" s="2"/>
      <c r="D34" s="48">
        <v>5680</v>
      </c>
      <c r="E34" s="48">
        <v>3933</v>
      </c>
      <c r="F34" s="48">
        <v>44146</v>
      </c>
      <c r="G34" s="48">
        <v>528</v>
      </c>
      <c r="H34" s="48">
        <v>598</v>
      </c>
      <c r="I34" s="48">
        <v>28658</v>
      </c>
      <c r="J34" s="48">
        <v>25329</v>
      </c>
      <c r="K34" s="48">
        <v>75283</v>
      </c>
      <c r="L34" s="48">
        <v>1186</v>
      </c>
      <c r="M34" s="2"/>
      <c r="N34" s="48">
        <v>8148</v>
      </c>
      <c r="O34" s="48">
        <v>11320</v>
      </c>
      <c r="P34" s="48">
        <v>873</v>
      </c>
      <c r="Q34" s="48">
        <v>549</v>
      </c>
      <c r="R34" s="48">
        <v>2344</v>
      </c>
      <c r="S34" s="48">
        <v>2799</v>
      </c>
      <c r="T34" s="48">
        <v>41344</v>
      </c>
      <c r="U34" s="48">
        <v>1046</v>
      </c>
      <c r="V34" s="48">
        <v>958</v>
      </c>
      <c r="W34" s="48">
        <v>23633</v>
      </c>
      <c r="X34" s="48">
        <v>5531</v>
      </c>
      <c r="Y34" s="2"/>
      <c r="Z34" s="48">
        <v>15513</v>
      </c>
      <c r="AA34" s="48">
        <v>13587</v>
      </c>
      <c r="AC34" s="48">
        <f t="shared" si="0"/>
        <v>29100</v>
      </c>
      <c r="AD34" s="48">
        <f t="shared" si="1"/>
        <v>98545</v>
      </c>
      <c r="AE34" s="48">
        <v>3989</v>
      </c>
      <c r="AF34" s="48">
        <v>5914</v>
      </c>
      <c r="AG34" s="48">
        <v>11457</v>
      </c>
      <c r="AH34" s="48">
        <v>12705</v>
      </c>
      <c r="AI34" s="48"/>
      <c r="AJ34" s="48"/>
      <c r="AK34" s="48"/>
      <c r="AL34" s="48"/>
      <c r="AM34" s="48"/>
      <c r="AN34" s="48"/>
      <c r="AO34" s="48"/>
      <c r="AP34" s="30"/>
      <c r="AQ34" s="31"/>
      <c r="AR34" s="2"/>
      <c r="AS34" s="30"/>
      <c r="AT34" s="31"/>
      <c r="AU34" s="2"/>
      <c r="AV34" s="30"/>
      <c r="AW34" s="31"/>
      <c r="AX34" s="30"/>
      <c r="AY34" s="31"/>
      <c r="AZ34" s="2"/>
      <c r="BA34" s="30"/>
      <c r="BB34" s="31"/>
      <c r="BC34" s="30"/>
      <c r="BD34" s="31"/>
      <c r="BE34" s="2"/>
      <c r="BF34" s="30"/>
      <c r="BG34" s="31"/>
      <c r="BH34" s="30"/>
      <c r="BI34" s="31"/>
      <c r="BJ34" s="2"/>
      <c r="BK34" s="48">
        <f t="shared" si="2"/>
        <v>34065</v>
      </c>
      <c r="BL34" s="48">
        <v>5931</v>
      </c>
      <c r="BM34" s="48">
        <v>6797</v>
      </c>
      <c r="BN34" s="2"/>
      <c r="BO34" s="48">
        <f t="shared" si="3"/>
        <v>12728</v>
      </c>
      <c r="BP34" s="2"/>
      <c r="BQ34" s="48">
        <f t="shared" si="4"/>
        <v>185341</v>
      </c>
      <c r="BR34" s="2"/>
      <c r="BS34" s="48">
        <f t="shared" si="5"/>
        <v>359779</v>
      </c>
      <c r="BT34" s="2"/>
    </row>
    <row r="35" spans="1:72" x14ac:dyDescent="0.2">
      <c r="A35" t="s">
        <v>55</v>
      </c>
      <c r="B35" s="33">
        <v>43861</v>
      </c>
      <c r="C35" s="2"/>
      <c r="D35" s="48">
        <v>5822</v>
      </c>
      <c r="E35" s="48">
        <v>4172</v>
      </c>
      <c r="F35" s="48">
        <v>47909</v>
      </c>
      <c r="G35" s="48">
        <v>658</v>
      </c>
      <c r="H35" s="48">
        <v>620</v>
      </c>
      <c r="I35" s="48">
        <v>30313</v>
      </c>
      <c r="J35" s="48">
        <v>26915</v>
      </c>
      <c r="K35" s="48">
        <v>80962</v>
      </c>
      <c r="L35" s="48">
        <v>1461</v>
      </c>
      <c r="M35" s="2"/>
      <c r="N35" s="48">
        <v>8999</v>
      </c>
      <c r="O35" s="48">
        <v>11831</v>
      </c>
      <c r="P35" s="48">
        <v>879</v>
      </c>
      <c r="Q35" s="48">
        <v>558</v>
      </c>
      <c r="R35" s="48">
        <v>2450</v>
      </c>
      <c r="S35" s="48">
        <v>2976</v>
      </c>
      <c r="T35" s="48">
        <v>43883</v>
      </c>
      <c r="U35" s="48">
        <v>1040</v>
      </c>
      <c r="V35" s="48">
        <v>1055</v>
      </c>
      <c r="W35" s="48">
        <v>26664</v>
      </c>
      <c r="X35" s="48">
        <v>6037</v>
      </c>
      <c r="Y35" s="2"/>
      <c r="Z35" s="48">
        <v>17617</v>
      </c>
      <c r="AA35" s="48">
        <v>15697</v>
      </c>
      <c r="AC35" s="48">
        <f t="shared" si="0"/>
        <v>33314</v>
      </c>
      <c r="AD35" s="48">
        <f t="shared" si="1"/>
        <v>106372</v>
      </c>
      <c r="AE35" s="48">
        <v>3657</v>
      </c>
      <c r="AF35" s="48">
        <v>6136</v>
      </c>
      <c r="AG35" s="48">
        <v>11819</v>
      </c>
      <c r="AH35" s="48">
        <v>12838</v>
      </c>
      <c r="AI35" s="48"/>
      <c r="AJ35" s="48"/>
      <c r="AK35" s="48"/>
      <c r="AL35" s="48"/>
      <c r="AM35" s="48"/>
      <c r="AN35" s="48"/>
      <c r="AO35" s="48"/>
      <c r="AP35" s="30"/>
      <c r="AQ35" s="31"/>
      <c r="AR35" s="2"/>
      <c r="AS35" s="30"/>
      <c r="AT35" s="31"/>
      <c r="AU35" s="2"/>
      <c r="AV35" s="30"/>
      <c r="AW35" s="31"/>
      <c r="AX35" s="30"/>
      <c r="AY35" s="31"/>
      <c r="AZ35" s="2"/>
      <c r="BA35" s="30"/>
      <c r="BB35" s="31"/>
      <c r="BC35" s="30"/>
      <c r="BD35" s="31"/>
      <c r="BE35" s="2"/>
      <c r="BF35" s="30"/>
      <c r="BG35" s="31"/>
      <c r="BH35" s="30"/>
      <c r="BI35" s="31"/>
      <c r="BJ35" s="2"/>
      <c r="BK35" s="48">
        <f t="shared" si="2"/>
        <v>34450</v>
      </c>
      <c r="BL35" s="48">
        <v>6320</v>
      </c>
      <c r="BM35" s="48">
        <v>7568</v>
      </c>
      <c r="BN35" s="2"/>
      <c r="BO35" s="48">
        <f t="shared" si="3"/>
        <v>13888</v>
      </c>
      <c r="BP35" s="2"/>
      <c r="BQ35" s="48">
        <f t="shared" si="4"/>
        <v>198832</v>
      </c>
      <c r="BR35" s="2"/>
      <c r="BS35" s="48">
        <f t="shared" si="5"/>
        <v>386856</v>
      </c>
      <c r="BT35" s="2"/>
    </row>
    <row r="36" spans="1:72" x14ac:dyDescent="0.2">
      <c r="A36" t="s">
        <v>56</v>
      </c>
      <c r="B36" s="33">
        <v>43862</v>
      </c>
      <c r="C36" s="2"/>
      <c r="D36" s="48">
        <v>3612</v>
      </c>
      <c r="E36" s="48">
        <v>2634</v>
      </c>
      <c r="F36" s="48">
        <v>36147</v>
      </c>
      <c r="G36" s="48">
        <v>433</v>
      </c>
      <c r="H36" s="48">
        <v>454</v>
      </c>
      <c r="I36" s="48">
        <v>24217</v>
      </c>
      <c r="J36" s="48">
        <v>20904</v>
      </c>
      <c r="K36" s="48">
        <v>61609</v>
      </c>
      <c r="L36" s="48">
        <v>1415</v>
      </c>
      <c r="M36" s="2"/>
      <c r="N36" s="48">
        <v>5724</v>
      </c>
      <c r="O36" s="48">
        <v>7726</v>
      </c>
      <c r="P36" s="48">
        <v>708</v>
      </c>
      <c r="Q36" s="48">
        <v>436</v>
      </c>
      <c r="R36" s="48">
        <v>1476</v>
      </c>
      <c r="S36" s="48">
        <v>1760</v>
      </c>
      <c r="T36" s="48">
        <v>25038</v>
      </c>
      <c r="U36" s="48">
        <v>518</v>
      </c>
      <c r="V36" s="48">
        <v>642</v>
      </c>
      <c r="W36" s="48">
        <v>19063</v>
      </c>
      <c r="X36" s="48">
        <v>2452</v>
      </c>
      <c r="Y36" s="2"/>
      <c r="Z36" s="48">
        <v>12303</v>
      </c>
      <c r="AA36" s="48">
        <v>10592</v>
      </c>
      <c r="AC36" s="48">
        <f t="shared" si="0"/>
        <v>22895</v>
      </c>
      <c r="AD36" s="48">
        <f t="shared" si="1"/>
        <v>65543</v>
      </c>
      <c r="AE36" s="48">
        <v>2276</v>
      </c>
      <c r="AF36" s="48">
        <v>4030</v>
      </c>
      <c r="AG36" s="48">
        <v>8362</v>
      </c>
      <c r="AH36" s="48">
        <v>9173</v>
      </c>
      <c r="AI36" s="48"/>
      <c r="AJ36" s="48"/>
      <c r="AK36" s="48"/>
      <c r="AL36" s="48"/>
      <c r="AM36" s="48"/>
      <c r="AN36" s="48"/>
      <c r="AO36" s="48"/>
      <c r="AP36" s="30"/>
      <c r="AQ36" s="31"/>
      <c r="AR36" s="2"/>
      <c r="AS36" s="30"/>
      <c r="AT36" s="31"/>
      <c r="AU36" s="2"/>
      <c r="AV36" s="30"/>
      <c r="AW36" s="31"/>
      <c r="AX36" s="30"/>
      <c r="AY36" s="31"/>
      <c r="AZ36" s="2"/>
      <c r="BA36" s="30"/>
      <c r="BB36" s="31"/>
      <c r="BC36" s="30"/>
      <c r="BD36" s="31"/>
      <c r="BE36" s="2"/>
      <c r="BF36" s="30"/>
      <c r="BG36" s="31"/>
      <c r="BH36" s="30"/>
      <c r="BI36" s="31"/>
      <c r="BJ36" s="2"/>
      <c r="BK36" s="48">
        <f t="shared" si="2"/>
        <v>23841</v>
      </c>
      <c r="BL36" s="48">
        <v>5007</v>
      </c>
      <c r="BM36" s="48">
        <v>6045</v>
      </c>
      <c r="BN36" s="2"/>
      <c r="BO36" s="48">
        <f t="shared" si="3"/>
        <v>11052</v>
      </c>
      <c r="BP36" s="2"/>
      <c r="BQ36" s="48">
        <f t="shared" si="4"/>
        <v>151425</v>
      </c>
      <c r="BR36" s="2"/>
      <c r="BS36" s="48">
        <f t="shared" si="5"/>
        <v>274756</v>
      </c>
      <c r="BT36" s="2"/>
    </row>
    <row r="37" spans="1:72" x14ac:dyDescent="0.2">
      <c r="A37" t="s">
        <v>57</v>
      </c>
      <c r="B37" s="33">
        <v>43863</v>
      </c>
      <c r="C37" s="2"/>
      <c r="D37" s="48">
        <v>2756</v>
      </c>
      <c r="E37" s="48">
        <v>1908</v>
      </c>
      <c r="F37" s="48">
        <v>26449</v>
      </c>
      <c r="G37" s="48">
        <v>368</v>
      </c>
      <c r="H37" s="48">
        <v>388</v>
      </c>
      <c r="I37" s="48">
        <v>17053</v>
      </c>
      <c r="J37" s="48">
        <v>14981</v>
      </c>
      <c r="K37" s="48">
        <v>43539</v>
      </c>
      <c r="L37" s="48">
        <v>1060</v>
      </c>
      <c r="M37" s="2"/>
      <c r="N37" s="48">
        <v>4761</v>
      </c>
      <c r="O37" s="48">
        <v>5959</v>
      </c>
      <c r="P37" s="48">
        <v>574</v>
      </c>
      <c r="Q37" s="48">
        <v>360</v>
      </c>
      <c r="R37" s="48">
        <v>1221</v>
      </c>
      <c r="S37" s="48">
        <v>1386</v>
      </c>
      <c r="T37" s="48">
        <v>20113</v>
      </c>
      <c r="U37" s="48">
        <v>378</v>
      </c>
      <c r="V37" s="48">
        <v>478</v>
      </c>
      <c r="W37" s="48">
        <v>16075</v>
      </c>
      <c r="X37" s="48">
        <v>1745</v>
      </c>
      <c r="Y37" s="2"/>
      <c r="Z37" s="48">
        <v>10911</v>
      </c>
      <c r="AA37" s="48">
        <v>8877</v>
      </c>
      <c r="AC37" s="48">
        <f t="shared" si="0"/>
        <v>19788</v>
      </c>
      <c r="AD37" s="48">
        <f t="shared" si="1"/>
        <v>53050</v>
      </c>
      <c r="AE37" s="48">
        <v>1826</v>
      </c>
      <c r="AF37" s="48">
        <v>3225</v>
      </c>
      <c r="AG37" s="48">
        <v>7080</v>
      </c>
      <c r="AH37" s="48">
        <v>6769</v>
      </c>
      <c r="AI37" s="48"/>
      <c r="AJ37" s="48"/>
      <c r="AK37" s="48"/>
      <c r="AL37" s="48"/>
      <c r="AM37" s="48"/>
      <c r="AN37" s="48"/>
      <c r="AO37" s="48"/>
      <c r="AP37" s="30"/>
      <c r="AQ37" s="31"/>
      <c r="AR37" s="2"/>
      <c r="AS37" s="30"/>
      <c r="AT37" s="31"/>
      <c r="AU37" s="2"/>
      <c r="AV37" s="30"/>
      <c r="AW37" s="31"/>
      <c r="AX37" s="30"/>
      <c r="AY37" s="31"/>
      <c r="AZ37" s="2"/>
      <c r="BA37" s="30"/>
      <c r="BB37" s="31"/>
      <c r="BC37" s="30"/>
      <c r="BD37" s="31"/>
      <c r="BE37" s="2"/>
      <c r="BF37" s="30"/>
      <c r="BG37" s="31"/>
      <c r="BH37" s="30"/>
      <c r="BI37" s="31"/>
      <c r="BJ37" s="2"/>
      <c r="BK37" s="48">
        <f t="shared" si="2"/>
        <v>18900</v>
      </c>
      <c r="BL37" s="48">
        <v>3756</v>
      </c>
      <c r="BM37" s="48">
        <v>4075</v>
      </c>
      <c r="BN37" s="2"/>
      <c r="BO37" s="48">
        <f t="shared" si="3"/>
        <v>7831</v>
      </c>
      <c r="BP37" s="2"/>
      <c r="BQ37" s="48">
        <f t="shared" si="4"/>
        <v>108502</v>
      </c>
      <c r="BR37" s="2"/>
      <c r="BS37" s="48">
        <f t="shared" si="5"/>
        <v>208071</v>
      </c>
      <c r="BT37" s="2"/>
    </row>
    <row r="38" spans="1:72" x14ac:dyDescent="0.2">
      <c r="A38" t="s">
        <v>58</v>
      </c>
      <c r="B38" s="29">
        <v>43864</v>
      </c>
      <c r="C38" s="2"/>
      <c r="D38" s="48">
        <v>5297</v>
      </c>
      <c r="E38" s="48">
        <v>3753</v>
      </c>
      <c r="F38" s="48">
        <v>41639</v>
      </c>
      <c r="G38" s="48">
        <v>549</v>
      </c>
      <c r="H38" s="48">
        <v>523</v>
      </c>
      <c r="I38" s="48">
        <v>26756</v>
      </c>
      <c r="J38" s="48">
        <v>24250</v>
      </c>
      <c r="K38" s="48">
        <v>70426</v>
      </c>
      <c r="L38" s="48">
        <v>1095</v>
      </c>
      <c r="M38" s="2"/>
      <c r="N38" s="48">
        <v>7907</v>
      </c>
      <c r="O38" s="48">
        <v>10667</v>
      </c>
      <c r="P38" s="48">
        <v>1223</v>
      </c>
      <c r="Q38" s="48">
        <v>513</v>
      </c>
      <c r="R38" s="48">
        <v>2302</v>
      </c>
      <c r="S38" s="48">
        <v>2704</v>
      </c>
      <c r="T38" s="48">
        <v>38083</v>
      </c>
      <c r="U38" s="48">
        <v>966</v>
      </c>
      <c r="V38" s="48">
        <v>890</v>
      </c>
      <c r="W38" s="48">
        <v>22741</v>
      </c>
      <c r="X38" s="48">
        <v>5341</v>
      </c>
      <c r="Y38" s="2"/>
      <c r="Z38" s="48">
        <v>15334</v>
      </c>
      <c r="AA38" s="48">
        <v>12628</v>
      </c>
      <c r="AC38" s="48">
        <f t="shared" si="0"/>
        <v>27962</v>
      </c>
      <c r="AD38" s="48">
        <f t="shared" si="1"/>
        <v>93337</v>
      </c>
      <c r="AE38" s="48">
        <v>3277</v>
      </c>
      <c r="AF38" s="48">
        <v>5602</v>
      </c>
      <c r="AG38" s="48">
        <v>10778</v>
      </c>
      <c r="AH38" s="48">
        <v>11710</v>
      </c>
      <c r="AI38" s="48"/>
      <c r="AJ38" s="48"/>
      <c r="AK38" s="48"/>
      <c r="AL38" s="48"/>
      <c r="AM38" s="48"/>
      <c r="AN38" s="48"/>
      <c r="AO38" s="48"/>
      <c r="AP38" s="30"/>
      <c r="AQ38" s="31"/>
      <c r="AR38" s="2"/>
      <c r="AS38" s="30"/>
      <c r="AT38" s="31"/>
      <c r="AU38" s="2"/>
      <c r="AV38" s="30"/>
      <c r="AW38" s="31"/>
      <c r="AX38" s="30"/>
      <c r="AY38" s="31"/>
      <c r="AZ38" s="2"/>
      <c r="BA38" s="30"/>
      <c r="BB38" s="31"/>
      <c r="BC38" s="30"/>
      <c r="BD38" s="31"/>
      <c r="BE38" s="2"/>
      <c r="BF38" s="30"/>
      <c r="BG38" s="31"/>
      <c r="BH38" s="30"/>
      <c r="BI38" s="31"/>
      <c r="BJ38" s="2"/>
      <c r="BK38" s="48">
        <f t="shared" si="2"/>
        <v>31367</v>
      </c>
      <c r="BL38" s="48">
        <v>5507</v>
      </c>
      <c r="BM38" s="48">
        <v>6196</v>
      </c>
      <c r="BN38" s="2"/>
      <c r="BO38" s="48">
        <f t="shared" si="3"/>
        <v>11703</v>
      </c>
      <c r="BP38" s="2"/>
      <c r="BQ38" s="48">
        <f t="shared" si="4"/>
        <v>174288</v>
      </c>
      <c r="BR38" s="2"/>
      <c r="BS38" s="48">
        <f t="shared" si="5"/>
        <v>338657</v>
      </c>
      <c r="BT38" s="2"/>
    </row>
    <row r="39" spans="1:72" x14ac:dyDescent="0.2">
      <c r="A39" t="s">
        <v>59</v>
      </c>
      <c r="B39" s="29">
        <v>43865</v>
      </c>
      <c r="C39" s="2"/>
      <c r="D39" s="48">
        <v>6192</v>
      </c>
      <c r="E39" s="48">
        <v>4204</v>
      </c>
      <c r="F39" s="48">
        <v>43897</v>
      </c>
      <c r="G39" s="48">
        <v>640</v>
      </c>
      <c r="H39" s="48">
        <v>580</v>
      </c>
      <c r="I39" s="48">
        <v>28113</v>
      </c>
      <c r="J39" s="48">
        <v>25310</v>
      </c>
      <c r="K39" s="48">
        <v>74231</v>
      </c>
      <c r="L39" s="48">
        <v>1199</v>
      </c>
      <c r="M39" s="2"/>
      <c r="N39" s="48">
        <v>7552</v>
      </c>
      <c r="O39" s="48">
        <v>10887</v>
      </c>
      <c r="P39" s="48">
        <v>856</v>
      </c>
      <c r="Q39" s="48">
        <v>565</v>
      </c>
      <c r="R39" s="48">
        <v>2265</v>
      </c>
      <c r="S39" s="48">
        <v>2826</v>
      </c>
      <c r="T39" s="48">
        <v>39471</v>
      </c>
      <c r="U39" s="48">
        <v>1045</v>
      </c>
      <c r="V39" s="48">
        <v>983</v>
      </c>
      <c r="W39" s="48">
        <v>22597</v>
      </c>
      <c r="X39" s="48">
        <v>6049</v>
      </c>
      <c r="Y39" s="2"/>
      <c r="Z39" s="48">
        <v>15336</v>
      </c>
      <c r="AA39" s="48">
        <v>12834</v>
      </c>
      <c r="AC39" s="48">
        <f t="shared" si="0"/>
        <v>28170</v>
      </c>
      <c r="AD39" s="48">
        <f t="shared" si="1"/>
        <v>95096</v>
      </c>
      <c r="AE39" s="48">
        <v>3813</v>
      </c>
      <c r="AF39" s="48">
        <v>5895</v>
      </c>
      <c r="AG39" s="48">
        <v>11051</v>
      </c>
      <c r="AH39" s="48">
        <v>12258</v>
      </c>
      <c r="AI39" s="48"/>
      <c r="AJ39" s="48"/>
      <c r="AK39" s="48"/>
      <c r="AL39" s="48"/>
      <c r="AM39" s="48"/>
      <c r="AN39" s="48"/>
      <c r="AO39" s="48"/>
      <c r="AP39" s="30"/>
      <c r="AQ39" s="31"/>
      <c r="AR39" s="2"/>
      <c r="AS39" s="30"/>
      <c r="AT39" s="31"/>
      <c r="AU39" s="2"/>
      <c r="AV39" s="30"/>
      <c r="AW39" s="31"/>
      <c r="AX39" s="30"/>
      <c r="AY39" s="31"/>
      <c r="AZ39" s="2"/>
      <c r="BA39" s="30"/>
      <c r="BB39" s="31"/>
      <c r="BC39" s="30"/>
      <c r="BD39" s="31"/>
      <c r="BE39" s="2"/>
      <c r="BF39" s="30"/>
      <c r="BG39" s="31"/>
      <c r="BH39" s="30"/>
      <c r="BI39" s="31"/>
      <c r="BJ39" s="2"/>
      <c r="BK39" s="48">
        <f t="shared" si="2"/>
        <v>33017</v>
      </c>
      <c r="BL39" s="48">
        <v>5999</v>
      </c>
      <c r="BM39" s="48">
        <v>6789</v>
      </c>
      <c r="BN39" s="2"/>
      <c r="BO39" s="48">
        <f t="shared" si="3"/>
        <v>12788</v>
      </c>
      <c r="BP39" s="2"/>
      <c r="BQ39" s="48">
        <f t="shared" si="4"/>
        <v>184366</v>
      </c>
      <c r="BR39" s="2"/>
      <c r="BS39" s="48">
        <f t="shared" si="5"/>
        <v>353437</v>
      </c>
      <c r="BT39" s="2"/>
    </row>
    <row r="40" spans="1:72" x14ac:dyDescent="0.2">
      <c r="A40" t="s">
        <v>53</v>
      </c>
      <c r="B40" s="29">
        <v>43866</v>
      </c>
      <c r="C40" s="2"/>
      <c r="D40" s="48">
        <v>5364</v>
      </c>
      <c r="E40" s="48">
        <v>3771</v>
      </c>
      <c r="F40" s="48">
        <v>40508</v>
      </c>
      <c r="G40" s="48">
        <v>554</v>
      </c>
      <c r="H40" s="48">
        <v>529</v>
      </c>
      <c r="I40" s="48">
        <v>26847</v>
      </c>
      <c r="J40" s="48">
        <v>23680</v>
      </c>
      <c r="K40" s="48">
        <v>70038</v>
      </c>
      <c r="L40" s="48">
        <v>1138</v>
      </c>
      <c r="M40" s="2"/>
      <c r="N40" s="48">
        <v>7688</v>
      </c>
      <c r="O40" s="48">
        <v>10756</v>
      </c>
      <c r="P40" s="48">
        <v>806</v>
      </c>
      <c r="Q40" s="48">
        <v>611</v>
      </c>
      <c r="R40" s="48">
        <v>2320</v>
      </c>
      <c r="S40" s="48">
        <v>2775</v>
      </c>
      <c r="T40" s="48">
        <v>39347</v>
      </c>
      <c r="U40" s="48">
        <v>1039</v>
      </c>
      <c r="V40" s="48">
        <v>924</v>
      </c>
      <c r="W40" s="48">
        <v>22255</v>
      </c>
      <c r="X40" s="48">
        <v>5999</v>
      </c>
      <c r="Y40" s="2"/>
      <c r="Z40" s="48">
        <v>14346</v>
      </c>
      <c r="AA40" s="48">
        <v>12341</v>
      </c>
      <c r="AC40" s="48">
        <f t="shared" si="0"/>
        <v>26687</v>
      </c>
      <c r="AD40" s="48">
        <f t="shared" si="1"/>
        <v>94520</v>
      </c>
      <c r="AE40" s="48">
        <v>3560</v>
      </c>
      <c r="AF40" s="48">
        <v>5713</v>
      </c>
      <c r="AG40" s="48">
        <v>10923</v>
      </c>
      <c r="AH40" s="48">
        <v>11802</v>
      </c>
      <c r="AI40" s="48"/>
      <c r="AJ40" s="48"/>
      <c r="AK40" s="48"/>
      <c r="AL40" s="48"/>
      <c r="AM40" s="48"/>
      <c r="AN40" s="48"/>
      <c r="AO40" s="48"/>
      <c r="AP40" s="30"/>
      <c r="AQ40" s="31"/>
      <c r="AR40" s="2"/>
      <c r="AS40" s="30"/>
      <c r="AT40" s="31"/>
      <c r="AU40" s="2"/>
      <c r="AV40" s="30"/>
      <c r="AW40" s="31"/>
      <c r="AX40" s="30"/>
      <c r="AY40" s="31"/>
      <c r="AZ40" s="2"/>
      <c r="BA40" s="30"/>
      <c r="BB40" s="31"/>
      <c r="BC40" s="30"/>
      <c r="BD40" s="31"/>
      <c r="BE40" s="2"/>
      <c r="BF40" s="30"/>
      <c r="BG40" s="31"/>
      <c r="BH40" s="30"/>
      <c r="BI40" s="31"/>
      <c r="BJ40" s="2"/>
      <c r="BK40" s="48">
        <f t="shared" si="2"/>
        <v>31998</v>
      </c>
      <c r="BL40" s="48">
        <v>5539</v>
      </c>
      <c r="BM40" s="48">
        <v>6275</v>
      </c>
      <c r="BN40" s="2"/>
      <c r="BO40" s="48">
        <f t="shared" si="3"/>
        <v>11814</v>
      </c>
      <c r="BP40" s="2"/>
      <c r="BQ40" s="48">
        <f t="shared" si="4"/>
        <v>172429</v>
      </c>
      <c r="BR40" s="2"/>
      <c r="BS40" s="48">
        <f t="shared" si="5"/>
        <v>337448</v>
      </c>
      <c r="BT40" s="2"/>
    </row>
    <row r="41" spans="1:72" x14ac:dyDescent="0.2">
      <c r="A41" t="s">
        <v>54</v>
      </c>
      <c r="B41" s="29">
        <v>43867</v>
      </c>
      <c r="C41" s="2"/>
      <c r="D41" s="48">
        <v>5738</v>
      </c>
      <c r="E41" s="48">
        <v>3983</v>
      </c>
      <c r="F41" s="48">
        <v>44226</v>
      </c>
      <c r="G41" s="48">
        <v>561</v>
      </c>
      <c r="H41" s="48">
        <v>570</v>
      </c>
      <c r="I41" s="48">
        <v>28677</v>
      </c>
      <c r="J41" s="48">
        <v>25088</v>
      </c>
      <c r="K41" s="48">
        <v>75463</v>
      </c>
      <c r="L41" s="48">
        <v>1217</v>
      </c>
      <c r="M41" s="2"/>
      <c r="N41" s="48">
        <v>8190</v>
      </c>
      <c r="O41" s="48">
        <v>11410</v>
      </c>
      <c r="P41" s="48">
        <v>968</v>
      </c>
      <c r="Q41" s="48">
        <v>606</v>
      </c>
      <c r="R41" s="48">
        <v>2387</v>
      </c>
      <c r="S41" s="48">
        <v>2799</v>
      </c>
      <c r="T41" s="48">
        <v>41606</v>
      </c>
      <c r="U41" s="48">
        <v>1091</v>
      </c>
      <c r="V41" s="48">
        <v>955</v>
      </c>
      <c r="W41" s="48">
        <v>23814</v>
      </c>
      <c r="X41" s="48">
        <v>4968</v>
      </c>
      <c r="Y41" s="2"/>
      <c r="Z41" s="48">
        <v>15829</v>
      </c>
      <c r="AA41" s="48">
        <v>13857</v>
      </c>
      <c r="AC41" s="48">
        <f t="shared" si="0"/>
        <v>29686</v>
      </c>
      <c r="AD41" s="48">
        <f t="shared" si="1"/>
        <v>98794</v>
      </c>
      <c r="AE41" s="48">
        <v>3887</v>
      </c>
      <c r="AF41" s="48">
        <v>5695</v>
      </c>
      <c r="AG41" s="48">
        <v>10916</v>
      </c>
      <c r="AH41" s="48">
        <v>12527</v>
      </c>
      <c r="AI41" s="48"/>
      <c r="AJ41" s="48"/>
      <c r="AK41" s="48"/>
      <c r="AL41" s="48"/>
      <c r="AM41" s="48"/>
      <c r="AN41" s="48"/>
      <c r="AO41" s="48"/>
      <c r="AP41" s="30"/>
      <c r="AQ41" s="31"/>
      <c r="AR41" s="2"/>
      <c r="AS41" s="30"/>
      <c r="AT41" s="31"/>
      <c r="AU41" s="2"/>
      <c r="AV41" s="30"/>
      <c r="AW41" s="31"/>
      <c r="AX41" s="30"/>
      <c r="AY41" s="31"/>
      <c r="AZ41" s="2"/>
      <c r="BA41" s="30"/>
      <c r="BB41" s="31"/>
      <c r="BC41" s="30"/>
      <c r="BD41" s="31"/>
      <c r="BE41" s="2"/>
      <c r="BF41" s="30"/>
      <c r="BG41" s="31"/>
      <c r="BH41" s="30"/>
      <c r="BI41" s="31"/>
      <c r="BJ41" s="2"/>
      <c r="BK41" s="48">
        <f t="shared" si="2"/>
        <v>33025</v>
      </c>
      <c r="BL41" s="48">
        <v>6227</v>
      </c>
      <c r="BM41" s="48">
        <v>6789</v>
      </c>
      <c r="BN41" s="2"/>
      <c r="BO41" s="48">
        <f t="shared" si="3"/>
        <v>13016</v>
      </c>
      <c r="BP41" s="2"/>
      <c r="BQ41" s="48">
        <f t="shared" si="4"/>
        <v>185523</v>
      </c>
      <c r="BR41" s="2"/>
      <c r="BS41" s="48">
        <f t="shared" si="5"/>
        <v>360044</v>
      </c>
      <c r="BT41" s="2"/>
    </row>
    <row r="42" spans="1:72" x14ac:dyDescent="0.2">
      <c r="A42" t="s">
        <v>55</v>
      </c>
      <c r="B42" s="33">
        <v>43868</v>
      </c>
      <c r="C42" s="2"/>
      <c r="D42" s="48">
        <v>5627</v>
      </c>
      <c r="E42" s="48">
        <v>4141</v>
      </c>
      <c r="F42" s="48">
        <v>49029</v>
      </c>
      <c r="G42" s="48">
        <v>660</v>
      </c>
      <c r="H42" s="48">
        <v>684</v>
      </c>
      <c r="I42" s="48">
        <v>30841</v>
      </c>
      <c r="J42" s="48">
        <v>27262</v>
      </c>
      <c r="K42" s="48">
        <v>83199</v>
      </c>
      <c r="L42" s="48">
        <v>1909</v>
      </c>
      <c r="M42" s="2"/>
      <c r="N42" s="48">
        <v>9179</v>
      </c>
      <c r="O42" s="48">
        <v>12017</v>
      </c>
      <c r="P42" s="48">
        <v>932</v>
      </c>
      <c r="Q42" s="48">
        <v>550</v>
      </c>
      <c r="R42" s="48">
        <v>2509</v>
      </c>
      <c r="S42" s="48">
        <v>2954</v>
      </c>
      <c r="T42" s="48">
        <v>44643</v>
      </c>
      <c r="U42" s="48">
        <v>1146</v>
      </c>
      <c r="V42" s="48">
        <v>1048</v>
      </c>
      <c r="W42" s="48">
        <v>27125</v>
      </c>
      <c r="X42" s="48">
        <v>1378</v>
      </c>
      <c r="Y42" s="2"/>
      <c r="Z42" s="48">
        <v>17278</v>
      </c>
      <c r="AA42" s="48">
        <v>15619</v>
      </c>
      <c r="AC42" s="48">
        <f t="shared" si="0"/>
        <v>32897</v>
      </c>
      <c r="AD42" s="48">
        <f t="shared" si="1"/>
        <v>103481</v>
      </c>
      <c r="AE42" s="48">
        <v>3651</v>
      </c>
      <c r="AF42" s="48">
        <v>5823</v>
      </c>
      <c r="AG42" s="48">
        <v>12019</v>
      </c>
      <c r="AH42" s="48">
        <v>12654</v>
      </c>
      <c r="AI42" s="48"/>
      <c r="AJ42" s="48"/>
      <c r="AK42" s="48"/>
      <c r="AL42" s="48"/>
      <c r="AM42" s="48"/>
      <c r="AN42" s="48"/>
      <c r="AO42" s="48"/>
      <c r="AP42" s="30"/>
      <c r="AQ42" s="31"/>
      <c r="AR42" s="2"/>
      <c r="AS42" s="30"/>
      <c r="AT42" s="31"/>
      <c r="AU42" s="2"/>
      <c r="AV42" s="30"/>
      <c r="AW42" s="31"/>
      <c r="AX42" s="30"/>
      <c r="AY42" s="31"/>
      <c r="AZ42" s="2"/>
      <c r="BA42" s="30"/>
      <c r="BB42" s="31"/>
      <c r="BC42" s="30"/>
      <c r="BD42" s="31"/>
      <c r="BE42" s="2"/>
      <c r="BF42" s="30"/>
      <c r="BG42" s="31"/>
      <c r="BH42" s="30"/>
      <c r="BI42" s="31"/>
      <c r="BJ42" s="2"/>
      <c r="BK42" s="48">
        <f t="shared" si="2"/>
        <v>34147</v>
      </c>
      <c r="BL42" s="48">
        <v>6607</v>
      </c>
      <c r="BM42" s="48">
        <v>7284</v>
      </c>
      <c r="BN42" s="2"/>
      <c r="BO42" s="48">
        <f t="shared" si="3"/>
        <v>13891</v>
      </c>
      <c r="BP42" s="2"/>
      <c r="BQ42" s="48">
        <f t="shared" si="4"/>
        <v>203352</v>
      </c>
      <c r="BR42" s="2"/>
      <c r="BS42" s="48">
        <f t="shared" si="5"/>
        <v>387768</v>
      </c>
      <c r="BT42" s="2"/>
    </row>
    <row r="43" spans="1:72" x14ac:dyDescent="0.2">
      <c r="A43" t="s">
        <v>56</v>
      </c>
      <c r="B43" s="33">
        <v>43869</v>
      </c>
      <c r="C43" s="2"/>
      <c r="D43" s="48">
        <v>3485</v>
      </c>
      <c r="E43" s="48">
        <v>2596</v>
      </c>
      <c r="F43" s="48">
        <v>37660</v>
      </c>
      <c r="G43" s="48">
        <v>461</v>
      </c>
      <c r="H43" s="48">
        <v>447</v>
      </c>
      <c r="I43" s="48">
        <v>24525</v>
      </c>
      <c r="J43" s="48">
        <v>22409</v>
      </c>
      <c r="K43" s="48">
        <v>64470</v>
      </c>
      <c r="L43" s="48">
        <v>1710</v>
      </c>
      <c r="M43" s="2"/>
      <c r="N43" s="48">
        <v>6182</v>
      </c>
      <c r="O43" s="48">
        <v>8031</v>
      </c>
      <c r="P43" s="48">
        <v>732</v>
      </c>
      <c r="Q43" s="48">
        <v>422</v>
      </c>
      <c r="R43" s="48">
        <v>1610</v>
      </c>
      <c r="S43" s="48">
        <v>1876</v>
      </c>
      <c r="T43" s="48">
        <v>26200</v>
      </c>
      <c r="U43" s="48">
        <v>505</v>
      </c>
      <c r="V43" s="48">
        <v>650</v>
      </c>
      <c r="W43" s="48">
        <v>20479</v>
      </c>
      <c r="X43" s="48">
        <v>2557</v>
      </c>
      <c r="Y43" s="2"/>
      <c r="Z43" s="48">
        <v>12108</v>
      </c>
      <c r="AA43" s="48">
        <v>10370</v>
      </c>
      <c r="AC43" s="48">
        <f t="shared" si="0"/>
        <v>22478</v>
      </c>
      <c r="AD43" s="48">
        <f t="shared" si="1"/>
        <v>69244</v>
      </c>
      <c r="AE43" s="48">
        <v>2142</v>
      </c>
      <c r="AF43" s="48">
        <v>3746</v>
      </c>
      <c r="AG43" s="48">
        <v>8194</v>
      </c>
      <c r="AH43" s="48">
        <v>8898</v>
      </c>
      <c r="AI43" s="48"/>
      <c r="AJ43" s="48"/>
      <c r="AK43" s="48"/>
      <c r="AL43" s="48"/>
      <c r="AM43" s="48"/>
      <c r="AN43" s="48"/>
      <c r="AO43" s="48"/>
      <c r="AP43" s="30"/>
      <c r="AQ43" s="31"/>
      <c r="AR43" s="2"/>
      <c r="AS43" s="30"/>
      <c r="AT43" s="31"/>
      <c r="AU43" s="2"/>
      <c r="AV43" s="30"/>
      <c r="AW43" s="31"/>
      <c r="AX43" s="30"/>
      <c r="AY43" s="31"/>
      <c r="AZ43" s="2"/>
      <c r="BA43" s="30"/>
      <c r="BB43" s="31"/>
      <c r="BC43" s="30"/>
      <c r="BD43" s="31"/>
      <c r="BE43" s="2"/>
      <c r="BF43" s="30"/>
      <c r="BG43" s="31"/>
      <c r="BH43" s="30"/>
      <c r="BI43" s="31"/>
      <c r="BJ43" s="2"/>
      <c r="BK43" s="48">
        <f t="shared" si="2"/>
        <v>22980</v>
      </c>
      <c r="BL43" s="48">
        <v>4977</v>
      </c>
      <c r="BM43" s="48">
        <v>5721</v>
      </c>
      <c r="BN43" s="2"/>
      <c r="BO43" s="48">
        <f t="shared" si="3"/>
        <v>10698</v>
      </c>
      <c r="BP43" s="2"/>
      <c r="BQ43" s="48">
        <f t="shared" si="4"/>
        <v>157763</v>
      </c>
      <c r="BR43" s="2"/>
      <c r="BS43" s="48">
        <f t="shared" si="5"/>
        <v>283163</v>
      </c>
      <c r="BT43" s="2"/>
    </row>
    <row r="44" spans="1:72" x14ac:dyDescent="0.2">
      <c r="A44" t="s">
        <v>57</v>
      </c>
      <c r="B44" s="29">
        <v>43870</v>
      </c>
      <c r="C44" s="2"/>
      <c r="D44" s="48">
        <v>2732</v>
      </c>
      <c r="E44" s="48">
        <v>1886</v>
      </c>
      <c r="F44" s="48">
        <v>25927</v>
      </c>
      <c r="G44" s="48">
        <v>293</v>
      </c>
      <c r="H44" s="48">
        <v>378</v>
      </c>
      <c r="I44" s="48">
        <v>17289</v>
      </c>
      <c r="J44" s="48">
        <v>14931</v>
      </c>
      <c r="K44" s="48">
        <v>43065</v>
      </c>
      <c r="L44" s="48">
        <v>1012</v>
      </c>
      <c r="M44" s="2"/>
      <c r="N44" s="48">
        <v>4897</v>
      </c>
      <c r="O44" s="48">
        <v>6096</v>
      </c>
      <c r="P44" s="48">
        <v>566</v>
      </c>
      <c r="Q44" s="48">
        <v>285</v>
      </c>
      <c r="R44" s="48">
        <v>1148</v>
      </c>
      <c r="S44" s="48">
        <v>1315</v>
      </c>
      <c r="T44" s="48">
        <v>20362</v>
      </c>
      <c r="U44" s="48">
        <v>326</v>
      </c>
      <c r="V44" s="48">
        <v>444</v>
      </c>
      <c r="W44" s="48">
        <v>16650</v>
      </c>
      <c r="X44" s="48">
        <v>1663</v>
      </c>
      <c r="Y44" s="2"/>
      <c r="Z44" s="48">
        <v>11421</v>
      </c>
      <c r="AA44" s="48">
        <v>9268</v>
      </c>
      <c r="AC44" s="48">
        <f t="shared" si="0"/>
        <v>20689</v>
      </c>
      <c r="AD44" s="48">
        <f t="shared" si="1"/>
        <v>53752</v>
      </c>
      <c r="AE44" s="48">
        <v>1582</v>
      </c>
      <c r="AF44" s="48">
        <v>2872</v>
      </c>
      <c r="AG44" s="48">
        <v>6962</v>
      </c>
      <c r="AH44" s="48">
        <v>6825</v>
      </c>
      <c r="AI44" s="48"/>
      <c r="AJ44" s="48"/>
      <c r="AK44" s="48"/>
      <c r="AL44" s="48"/>
      <c r="AM44" s="48"/>
      <c r="AN44" s="48"/>
      <c r="AO44" s="48"/>
      <c r="AP44" s="30"/>
      <c r="AQ44" s="31"/>
      <c r="AR44" s="2"/>
      <c r="AS44" s="30"/>
      <c r="AT44" s="31"/>
      <c r="AU44" s="2"/>
      <c r="AV44" s="30"/>
      <c r="AW44" s="31"/>
      <c r="AX44" s="30"/>
      <c r="AY44" s="31"/>
      <c r="AZ44" s="2"/>
      <c r="BA44" s="30"/>
      <c r="BB44" s="31"/>
      <c r="BC44" s="30"/>
      <c r="BD44" s="31"/>
      <c r="BE44" s="2"/>
      <c r="BF44" s="30"/>
      <c r="BG44" s="31"/>
      <c r="BH44" s="30"/>
      <c r="BI44" s="31"/>
      <c r="BJ44" s="2"/>
      <c r="BK44" s="48">
        <f t="shared" si="2"/>
        <v>18241</v>
      </c>
      <c r="BL44" s="48">
        <v>3492</v>
      </c>
      <c r="BM44" s="48">
        <v>3905</v>
      </c>
      <c r="BN44" s="2"/>
      <c r="BO44" s="48">
        <f t="shared" si="3"/>
        <v>7397</v>
      </c>
      <c r="BP44" s="2"/>
      <c r="BQ44" s="48">
        <f t="shared" si="4"/>
        <v>107513</v>
      </c>
      <c r="BR44" s="2"/>
      <c r="BS44" s="48">
        <f t="shared" si="5"/>
        <v>207592</v>
      </c>
      <c r="BT44" s="2"/>
    </row>
    <row r="45" spans="1:72" x14ac:dyDescent="0.2">
      <c r="A45" t="s">
        <v>58</v>
      </c>
      <c r="B45" s="29">
        <v>43871</v>
      </c>
      <c r="C45" s="2"/>
      <c r="D45" s="48">
        <v>5243</v>
      </c>
      <c r="E45" s="48">
        <v>3715</v>
      </c>
      <c r="F45" s="48">
        <v>40398</v>
      </c>
      <c r="G45" s="48">
        <v>511</v>
      </c>
      <c r="H45" s="48">
        <v>467</v>
      </c>
      <c r="I45" s="48">
        <v>26305</v>
      </c>
      <c r="J45" s="48">
        <v>23206</v>
      </c>
      <c r="K45" s="48">
        <v>68788</v>
      </c>
      <c r="L45" s="48">
        <v>1073</v>
      </c>
      <c r="M45" s="2"/>
      <c r="N45" s="48">
        <v>7301</v>
      </c>
      <c r="O45" s="48">
        <v>10555</v>
      </c>
      <c r="P45" s="48">
        <v>950</v>
      </c>
      <c r="Q45" s="48">
        <v>659</v>
      </c>
      <c r="R45" s="48">
        <v>2241</v>
      </c>
      <c r="S45" s="48">
        <v>2781</v>
      </c>
      <c r="T45" s="48">
        <v>38334</v>
      </c>
      <c r="U45" s="48">
        <v>971</v>
      </c>
      <c r="V45" s="48">
        <v>923</v>
      </c>
      <c r="W45" s="48">
        <v>21912</v>
      </c>
      <c r="X45" s="48">
        <v>5950</v>
      </c>
      <c r="Y45" s="2"/>
      <c r="Z45" s="48">
        <v>14984</v>
      </c>
      <c r="AA45" s="48">
        <v>11928</v>
      </c>
      <c r="AC45" s="48">
        <f t="shared" si="0"/>
        <v>26912</v>
      </c>
      <c r="AD45" s="48">
        <f t="shared" si="1"/>
        <v>92577</v>
      </c>
      <c r="AE45" s="48">
        <v>3245</v>
      </c>
      <c r="AF45" s="48">
        <v>5165</v>
      </c>
      <c r="AG45" s="48">
        <v>10089</v>
      </c>
      <c r="AH45" s="48">
        <v>12248</v>
      </c>
      <c r="AI45" s="48"/>
      <c r="AJ45" s="48"/>
      <c r="AK45" s="48"/>
      <c r="AL45" s="48"/>
      <c r="AM45" s="48"/>
      <c r="AN45" s="48"/>
      <c r="AO45" s="48"/>
      <c r="AP45" s="30"/>
      <c r="AQ45" s="31"/>
      <c r="AR45" s="2"/>
      <c r="AS45" s="30"/>
      <c r="AT45" s="31"/>
      <c r="AU45" s="2"/>
      <c r="AV45" s="30"/>
      <c r="AW45" s="31"/>
      <c r="AX45" s="30"/>
      <c r="AY45" s="31"/>
      <c r="AZ45" s="2"/>
      <c r="BA45" s="30"/>
      <c r="BB45" s="31"/>
      <c r="BC45" s="30"/>
      <c r="BD45" s="31"/>
      <c r="BE45" s="2"/>
      <c r="BF45" s="30"/>
      <c r="BG45" s="31"/>
      <c r="BH45" s="30"/>
      <c r="BI45" s="31"/>
      <c r="BJ45" s="2"/>
      <c r="BK45" s="48">
        <f t="shared" si="2"/>
        <v>30747</v>
      </c>
      <c r="BL45" s="48">
        <v>5523</v>
      </c>
      <c r="BM45" s="48">
        <v>6190</v>
      </c>
      <c r="BN45" s="2"/>
      <c r="BO45" s="48">
        <f t="shared" si="3"/>
        <v>11713</v>
      </c>
      <c r="BP45" s="2"/>
      <c r="BQ45" s="48">
        <f t="shared" si="4"/>
        <v>169706</v>
      </c>
      <c r="BR45" s="2"/>
      <c r="BS45" s="48">
        <f t="shared" si="5"/>
        <v>331655</v>
      </c>
      <c r="BT45" s="2"/>
    </row>
    <row r="46" spans="1:72" x14ac:dyDescent="0.2">
      <c r="A46" t="s">
        <v>59</v>
      </c>
      <c r="B46" s="29">
        <v>43872</v>
      </c>
      <c r="C46" s="2"/>
      <c r="D46" s="48">
        <v>5531</v>
      </c>
      <c r="E46" s="48">
        <v>4072</v>
      </c>
      <c r="F46" s="48">
        <v>41021</v>
      </c>
      <c r="G46" s="48">
        <v>527</v>
      </c>
      <c r="H46" s="48">
        <v>499</v>
      </c>
      <c r="I46" s="48">
        <v>26740</v>
      </c>
      <c r="J46" s="48">
        <v>23356</v>
      </c>
      <c r="K46" s="48">
        <v>71035</v>
      </c>
      <c r="L46" s="48">
        <v>1220</v>
      </c>
      <c r="M46" s="2"/>
      <c r="N46" s="48">
        <v>7472</v>
      </c>
      <c r="O46" s="48">
        <v>10321</v>
      </c>
      <c r="P46" s="48">
        <v>873</v>
      </c>
      <c r="Q46" s="48">
        <v>478</v>
      </c>
      <c r="R46" s="48">
        <v>2160</v>
      </c>
      <c r="S46" s="48">
        <v>2668</v>
      </c>
      <c r="T46" s="48">
        <v>38613</v>
      </c>
      <c r="U46" s="48">
        <v>997</v>
      </c>
      <c r="V46" s="48">
        <v>938</v>
      </c>
      <c r="W46" s="48">
        <v>22133</v>
      </c>
      <c r="X46" s="48">
        <v>5435</v>
      </c>
      <c r="Y46" s="2"/>
      <c r="Z46" s="48">
        <v>14994</v>
      </c>
      <c r="AA46" s="48">
        <v>12108</v>
      </c>
      <c r="AC46" s="48">
        <f t="shared" si="0"/>
        <v>27102</v>
      </c>
      <c r="AD46" s="48">
        <f t="shared" si="1"/>
        <v>92088</v>
      </c>
      <c r="AE46" s="48">
        <v>3256</v>
      </c>
      <c r="AF46" s="48">
        <v>5783</v>
      </c>
      <c r="AG46" s="48">
        <v>10918</v>
      </c>
      <c r="AH46" s="48">
        <v>11769</v>
      </c>
      <c r="AI46" s="48"/>
      <c r="AJ46" s="48"/>
      <c r="AK46" s="48"/>
      <c r="AL46" s="48"/>
      <c r="AM46" s="48"/>
      <c r="AN46" s="48"/>
      <c r="AO46" s="48"/>
      <c r="AP46" s="30"/>
      <c r="AQ46" s="31"/>
      <c r="AR46" s="2"/>
      <c r="AS46" s="30"/>
      <c r="AT46" s="31"/>
      <c r="AU46" s="2"/>
      <c r="AV46" s="30"/>
      <c r="AW46" s="31"/>
      <c r="AX46" s="30"/>
      <c r="AY46" s="31"/>
      <c r="AZ46" s="2"/>
      <c r="BA46" s="30"/>
      <c r="BB46" s="31"/>
      <c r="BC46" s="30"/>
      <c r="BD46" s="31"/>
      <c r="BE46" s="2"/>
      <c r="BF46" s="30"/>
      <c r="BG46" s="31"/>
      <c r="BH46" s="30"/>
      <c r="BI46" s="31"/>
      <c r="BJ46" s="2"/>
      <c r="BK46" s="48">
        <f t="shared" si="2"/>
        <v>31726</v>
      </c>
      <c r="BL46" s="48">
        <v>5674</v>
      </c>
      <c r="BM46" s="48">
        <v>6365</v>
      </c>
      <c r="BN46" s="2"/>
      <c r="BO46" s="48">
        <f t="shared" si="3"/>
        <v>12039</v>
      </c>
      <c r="BP46" s="2"/>
      <c r="BQ46" s="48">
        <f t="shared" si="4"/>
        <v>174001</v>
      </c>
      <c r="BR46" s="2"/>
      <c r="BS46" s="48">
        <f t="shared" si="5"/>
        <v>336956</v>
      </c>
      <c r="BT46" s="2"/>
    </row>
    <row r="47" spans="1:72" x14ac:dyDescent="0.2">
      <c r="A47" t="s">
        <v>53</v>
      </c>
      <c r="B47" s="29">
        <v>43873</v>
      </c>
      <c r="C47" s="2"/>
      <c r="D47" s="48">
        <v>5658</v>
      </c>
      <c r="E47" s="48">
        <v>4027</v>
      </c>
      <c r="F47" s="48">
        <v>41807</v>
      </c>
      <c r="G47" s="48">
        <v>516</v>
      </c>
      <c r="H47" s="48">
        <v>520</v>
      </c>
      <c r="I47" s="48">
        <v>27992</v>
      </c>
      <c r="J47" s="48">
        <v>24586</v>
      </c>
      <c r="K47" s="48">
        <v>74603</v>
      </c>
      <c r="L47" s="48">
        <v>1850</v>
      </c>
      <c r="M47" s="2"/>
      <c r="N47" s="48">
        <v>7475</v>
      </c>
      <c r="O47" s="48">
        <v>11489</v>
      </c>
      <c r="P47" s="48">
        <v>933</v>
      </c>
      <c r="Q47" s="48">
        <v>627</v>
      </c>
      <c r="R47" s="48">
        <v>2242</v>
      </c>
      <c r="S47" s="48">
        <v>2758</v>
      </c>
      <c r="T47" s="48">
        <v>39996</v>
      </c>
      <c r="U47" s="48">
        <v>990</v>
      </c>
      <c r="V47" s="48">
        <v>920</v>
      </c>
      <c r="W47" s="48">
        <v>22663</v>
      </c>
      <c r="X47" s="48">
        <v>6590</v>
      </c>
      <c r="Y47" s="2"/>
      <c r="Z47" s="48">
        <v>15139</v>
      </c>
      <c r="AA47" s="48">
        <v>11983</v>
      </c>
      <c r="AC47" s="48">
        <f t="shared" si="0"/>
        <v>27122</v>
      </c>
      <c r="AD47" s="48">
        <f t="shared" si="1"/>
        <v>96683</v>
      </c>
      <c r="AE47" s="48">
        <v>3753</v>
      </c>
      <c r="AF47" s="48">
        <v>5634</v>
      </c>
      <c r="AG47" s="48">
        <v>10258</v>
      </c>
      <c r="AH47" s="48">
        <v>12653</v>
      </c>
      <c r="AI47" s="48"/>
      <c r="AJ47" s="48"/>
      <c r="AK47" s="48"/>
      <c r="AL47" s="48"/>
      <c r="AM47" s="48"/>
      <c r="AN47" s="48"/>
      <c r="AO47" s="48"/>
      <c r="AP47" s="30"/>
      <c r="AQ47" s="31"/>
      <c r="AR47" s="2"/>
      <c r="AS47" s="30"/>
      <c r="AT47" s="31"/>
      <c r="AU47" s="2"/>
      <c r="AV47" s="30"/>
      <c r="AW47" s="31"/>
      <c r="AX47" s="30"/>
      <c r="AY47" s="31"/>
      <c r="AZ47" s="2"/>
      <c r="BA47" s="30"/>
      <c r="BB47" s="31"/>
      <c r="BC47" s="30"/>
      <c r="BD47" s="31"/>
      <c r="BE47" s="2"/>
      <c r="BF47" s="30"/>
      <c r="BG47" s="31"/>
      <c r="BH47" s="30"/>
      <c r="BI47" s="31"/>
      <c r="BJ47" s="2"/>
      <c r="BK47" s="48">
        <f t="shared" si="2"/>
        <v>32298</v>
      </c>
      <c r="BL47" s="48">
        <v>5762</v>
      </c>
      <c r="BM47" s="48">
        <v>6521</v>
      </c>
      <c r="BN47" s="2"/>
      <c r="BO47" s="48">
        <f t="shared" si="3"/>
        <v>12283</v>
      </c>
      <c r="BP47" s="2"/>
      <c r="BQ47" s="48">
        <f t="shared" si="4"/>
        <v>181559</v>
      </c>
      <c r="BR47" s="2"/>
      <c r="BS47" s="48">
        <f t="shared" si="5"/>
        <v>349945</v>
      </c>
      <c r="BT47" s="2"/>
    </row>
    <row r="48" spans="1:72" x14ac:dyDescent="0.2">
      <c r="A48" t="s">
        <v>54</v>
      </c>
      <c r="B48" s="29">
        <v>43874</v>
      </c>
      <c r="C48" s="2"/>
      <c r="D48" s="48">
        <v>5731</v>
      </c>
      <c r="E48" s="48">
        <v>4113</v>
      </c>
      <c r="F48" s="48">
        <v>46225</v>
      </c>
      <c r="G48" s="48">
        <v>585</v>
      </c>
      <c r="H48" s="48">
        <v>710</v>
      </c>
      <c r="I48" s="48">
        <v>29687</v>
      </c>
      <c r="J48" s="48">
        <v>26433</v>
      </c>
      <c r="K48" s="48">
        <v>79229</v>
      </c>
      <c r="L48" s="48">
        <v>1305</v>
      </c>
      <c r="M48" s="2"/>
      <c r="N48" s="48">
        <v>8385</v>
      </c>
      <c r="O48" s="48">
        <v>11680</v>
      </c>
      <c r="P48" s="48">
        <v>875</v>
      </c>
      <c r="Q48" s="48">
        <v>580</v>
      </c>
      <c r="R48" s="48">
        <v>2422</v>
      </c>
      <c r="S48" s="48">
        <v>2907</v>
      </c>
      <c r="T48" s="48">
        <v>42278</v>
      </c>
      <c r="U48" s="48">
        <v>1147</v>
      </c>
      <c r="V48" s="48">
        <v>1018</v>
      </c>
      <c r="W48" s="48">
        <v>24690</v>
      </c>
      <c r="X48" s="48">
        <v>6290</v>
      </c>
      <c r="Y48" s="2"/>
      <c r="Z48" s="48">
        <v>16252</v>
      </c>
      <c r="AA48" s="48">
        <v>14269</v>
      </c>
      <c r="AC48" s="48">
        <f t="shared" si="0"/>
        <v>30521</v>
      </c>
      <c r="AD48" s="48">
        <f t="shared" si="1"/>
        <v>102272</v>
      </c>
      <c r="AE48" s="48">
        <v>3747</v>
      </c>
      <c r="AF48" s="48">
        <v>6497</v>
      </c>
      <c r="AG48" s="48">
        <v>12716</v>
      </c>
      <c r="AH48" s="48">
        <v>13129</v>
      </c>
      <c r="AI48" s="48"/>
      <c r="AJ48" s="48"/>
      <c r="AK48" s="48"/>
      <c r="AL48" s="48"/>
      <c r="AM48" s="48"/>
      <c r="AN48" s="48"/>
      <c r="AO48" s="48"/>
      <c r="AP48" s="30"/>
      <c r="AQ48" s="31"/>
      <c r="AR48" s="2"/>
      <c r="AS48" s="30"/>
      <c r="AT48" s="31"/>
      <c r="AU48" s="2"/>
      <c r="AV48" s="30"/>
      <c r="AW48" s="31"/>
      <c r="AX48" s="30"/>
      <c r="AY48" s="31"/>
      <c r="AZ48" s="2"/>
      <c r="BA48" s="30"/>
      <c r="BB48" s="31"/>
      <c r="BC48" s="30"/>
      <c r="BD48" s="31"/>
      <c r="BE48" s="2"/>
      <c r="BF48" s="30"/>
      <c r="BG48" s="31"/>
      <c r="BH48" s="30"/>
      <c r="BI48" s="31"/>
      <c r="BJ48" s="2"/>
      <c r="BK48" s="48">
        <f t="shared" si="2"/>
        <v>36089</v>
      </c>
      <c r="BL48" s="48">
        <v>6229</v>
      </c>
      <c r="BM48" s="48">
        <v>7356</v>
      </c>
      <c r="BN48" s="2"/>
      <c r="BO48" s="48">
        <f t="shared" si="3"/>
        <v>13585</v>
      </c>
      <c r="BP48" s="2"/>
      <c r="BQ48" s="48">
        <f t="shared" si="4"/>
        <v>194018</v>
      </c>
      <c r="BR48" s="2"/>
      <c r="BS48" s="48">
        <f t="shared" si="5"/>
        <v>376485</v>
      </c>
      <c r="BT48" s="2"/>
    </row>
    <row r="49" spans="1:72" x14ac:dyDescent="0.2">
      <c r="A49" t="s">
        <v>55</v>
      </c>
      <c r="B49" s="32">
        <v>43875</v>
      </c>
      <c r="C49" s="2"/>
      <c r="D49" s="48">
        <v>5981</v>
      </c>
      <c r="E49" s="48">
        <v>4332</v>
      </c>
      <c r="F49" s="48">
        <v>50635</v>
      </c>
      <c r="G49" s="48">
        <v>661</v>
      </c>
      <c r="H49" s="48">
        <v>645</v>
      </c>
      <c r="I49" s="48">
        <v>31304</v>
      </c>
      <c r="J49" s="48">
        <v>28376</v>
      </c>
      <c r="K49" s="48">
        <v>85642</v>
      </c>
      <c r="L49" s="48">
        <v>1717</v>
      </c>
      <c r="M49" s="2"/>
      <c r="N49" s="48">
        <v>9324</v>
      </c>
      <c r="O49" s="48">
        <v>12448</v>
      </c>
      <c r="P49" s="48">
        <v>981</v>
      </c>
      <c r="Q49" s="48">
        <v>624</v>
      </c>
      <c r="R49" s="48">
        <v>2483</v>
      </c>
      <c r="S49" s="48">
        <v>2931</v>
      </c>
      <c r="T49" s="48">
        <v>45156</v>
      </c>
      <c r="U49" s="48">
        <v>1068</v>
      </c>
      <c r="V49" s="48">
        <v>1062</v>
      </c>
      <c r="W49" s="48">
        <v>28006</v>
      </c>
      <c r="X49" s="48">
        <v>5952</v>
      </c>
      <c r="Y49" s="2"/>
      <c r="Z49" s="48">
        <v>17429</v>
      </c>
      <c r="AA49" s="48">
        <v>16536</v>
      </c>
      <c r="AC49" s="48">
        <f t="shared" si="0"/>
        <v>33965</v>
      </c>
      <c r="AD49" s="48">
        <f t="shared" si="1"/>
        <v>110035</v>
      </c>
      <c r="AE49" s="48">
        <v>3904</v>
      </c>
      <c r="AF49" s="48">
        <v>6284</v>
      </c>
      <c r="AG49" s="48">
        <v>12900</v>
      </c>
      <c r="AH49" s="48">
        <v>13782</v>
      </c>
      <c r="AI49" s="48"/>
      <c r="AJ49" s="48"/>
      <c r="AK49" s="48"/>
      <c r="AL49" s="48"/>
      <c r="AM49" s="48"/>
      <c r="AN49" s="48"/>
      <c r="AO49" s="48"/>
      <c r="AP49" s="30"/>
      <c r="AQ49" s="31"/>
      <c r="AR49" s="2"/>
      <c r="AS49" s="30"/>
      <c r="AT49" s="31"/>
      <c r="AU49" s="2"/>
      <c r="AV49" s="30"/>
      <c r="AW49" s="31"/>
      <c r="AX49" s="30"/>
      <c r="AY49" s="31"/>
      <c r="AZ49" s="2"/>
      <c r="BA49" s="30"/>
      <c r="BB49" s="31"/>
      <c r="BC49" s="30"/>
      <c r="BD49" s="31"/>
      <c r="BE49" s="2"/>
      <c r="BF49" s="30"/>
      <c r="BG49" s="31"/>
      <c r="BH49" s="30"/>
      <c r="BI49" s="31"/>
      <c r="BJ49" s="2"/>
      <c r="BK49" s="48">
        <f t="shared" si="2"/>
        <v>36870</v>
      </c>
      <c r="BL49" s="48">
        <v>6739</v>
      </c>
      <c r="BM49" s="48">
        <v>7715</v>
      </c>
      <c r="BN49" s="2"/>
      <c r="BO49" s="48">
        <f t="shared" si="3"/>
        <v>14454</v>
      </c>
      <c r="BP49" s="2"/>
      <c r="BQ49" s="48">
        <f t="shared" si="4"/>
        <v>209293</v>
      </c>
      <c r="BR49" s="2"/>
      <c r="BS49" s="48">
        <f t="shared" si="5"/>
        <v>404617</v>
      </c>
      <c r="BT49" s="2"/>
    </row>
    <row r="50" spans="1:72" x14ac:dyDescent="0.2">
      <c r="A50" t="s">
        <v>56</v>
      </c>
      <c r="B50" s="32">
        <v>43876</v>
      </c>
      <c r="C50" s="2"/>
      <c r="D50" s="48">
        <v>3467</v>
      </c>
      <c r="E50" s="48">
        <v>2529</v>
      </c>
      <c r="F50" s="48">
        <v>36409</v>
      </c>
      <c r="G50" s="48">
        <v>489</v>
      </c>
      <c r="H50" s="48">
        <v>424</v>
      </c>
      <c r="I50" s="48">
        <v>24248</v>
      </c>
      <c r="J50" s="48">
        <v>21127</v>
      </c>
      <c r="K50" s="48">
        <v>62089</v>
      </c>
      <c r="L50" s="48">
        <v>1412</v>
      </c>
      <c r="M50" s="2"/>
      <c r="N50" s="48">
        <v>5933</v>
      </c>
      <c r="O50" s="48">
        <v>8040</v>
      </c>
      <c r="P50" s="48">
        <v>694</v>
      </c>
      <c r="Q50" s="48">
        <v>415</v>
      </c>
      <c r="R50" s="48">
        <v>1503</v>
      </c>
      <c r="S50" s="48">
        <v>1751</v>
      </c>
      <c r="T50" s="48">
        <v>25860</v>
      </c>
      <c r="U50" s="48">
        <v>538</v>
      </c>
      <c r="V50" s="48">
        <v>644</v>
      </c>
      <c r="W50" s="48">
        <v>19828</v>
      </c>
      <c r="X50" s="48">
        <v>2961</v>
      </c>
      <c r="Y50" s="2"/>
      <c r="Z50" s="48">
        <v>11931</v>
      </c>
      <c r="AA50" s="48">
        <v>10890</v>
      </c>
      <c r="AC50" s="48">
        <f t="shared" si="0"/>
        <v>22821</v>
      </c>
      <c r="AD50" s="48">
        <f t="shared" si="1"/>
        <v>68167</v>
      </c>
      <c r="AE50" s="48">
        <v>2263</v>
      </c>
      <c r="AF50" s="48">
        <v>3767</v>
      </c>
      <c r="AG50" s="48">
        <v>9544</v>
      </c>
      <c r="AH50" s="48">
        <v>9879</v>
      </c>
      <c r="AI50" s="48"/>
      <c r="AJ50" s="48"/>
      <c r="AK50" s="48"/>
      <c r="AL50" s="48"/>
      <c r="AM50" s="48"/>
      <c r="AN50" s="48"/>
      <c r="AO50" s="48"/>
      <c r="AP50" s="30"/>
      <c r="AQ50" s="31"/>
      <c r="AR50" s="2"/>
      <c r="AS50" s="30"/>
      <c r="AT50" s="31"/>
      <c r="AU50" s="2"/>
      <c r="AV50" s="30"/>
      <c r="AW50" s="31"/>
      <c r="AX50" s="30"/>
      <c r="AY50" s="31"/>
      <c r="AZ50" s="2"/>
      <c r="BA50" s="30"/>
      <c r="BB50" s="31"/>
      <c r="BC50" s="30"/>
      <c r="BD50" s="31"/>
      <c r="BE50" s="2"/>
      <c r="BF50" s="30"/>
      <c r="BG50" s="31"/>
      <c r="BH50" s="30"/>
      <c r="BI50" s="31"/>
      <c r="BJ50" s="2"/>
      <c r="BK50" s="48">
        <f t="shared" si="2"/>
        <v>25453</v>
      </c>
      <c r="BL50" s="48">
        <v>5031</v>
      </c>
      <c r="BM50" s="48">
        <v>5976</v>
      </c>
      <c r="BN50" s="2"/>
      <c r="BO50" s="48">
        <f t="shared" si="3"/>
        <v>11007</v>
      </c>
      <c r="BP50" s="2"/>
      <c r="BQ50" s="48">
        <f t="shared" si="4"/>
        <v>152194</v>
      </c>
      <c r="BR50" s="2"/>
      <c r="BS50" s="48">
        <f t="shared" si="5"/>
        <v>279642</v>
      </c>
      <c r="BT50" s="2"/>
    </row>
    <row r="51" spans="1:72" x14ac:dyDescent="0.2">
      <c r="A51" t="s">
        <v>57</v>
      </c>
      <c r="B51" s="29">
        <v>43877</v>
      </c>
      <c r="C51" s="2"/>
      <c r="D51" s="48">
        <v>2823</v>
      </c>
      <c r="E51" s="48">
        <v>1944</v>
      </c>
      <c r="F51" s="48">
        <v>29198</v>
      </c>
      <c r="G51" s="48">
        <v>389</v>
      </c>
      <c r="H51" s="48">
        <v>376</v>
      </c>
      <c r="I51" s="48">
        <v>18997</v>
      </c>
      <c r="J51" s="48">
        <v>16445</v>
      </c>
      <c r="K51" s="48">
        <v>47312</v>
      </c>
      <c r="L51" s="48">
        <v>826</v>
      </c>
      <c r="M51" s="2"/>
      <c r="N51" s="48">
        <v>5367</v>
      </c>
      <c r="O51" s="48">
        <v>6773</v>
      </c>
      <c r="P51" s="48">
        <v>568</v>
      </c>
      <c r="Q51" s="48">
        <v>364</v>
      </c>
      <c r="R51" s="48">
        <v>1248</v>
      </c>
      <c r="S51" s="48">
        <v>1428</v>
      </c>
      <c r="T51" s="48">
        <v>22971</v>
      </c>
      <c r="U51" s="48">
        <v>391</v>
      </c>
      <c r="V51" s="48">
        <v>550</v>
      </c>
      <c r="W51" s="48">
        <v>18503</v>
      </c>
      <c r="X51" s="48">
        <v>2272</v>
      </c>
      <c r="Y51" s="2"/>
      <c r="Z51" s="48">
        <v>12654</v>
      </c>
      <c r="AA51" s="48">
        <v>9534</v>
      </c>
      <c r="AC51" s="48">
        <f t="shared" si="0"/>
        <v>22188</v>
      </c>
      <c r="AD51" s="48">
        <f t="shared" si="1"/>
        <v>60435</v>
      </c>
      <c r="AE51" s="48">
        <v>1848</v>
      </c>
      <c r="AF51" s="48">
        <v>3357</v>
      </c>
      <c r="AG51" s="48">
        <v>8008</v>
      </c>
      <c r="AH51" s="48">
        <v>8588</v>
      </c>
      <c r="AI51" s="48"/>
      <c r="AJ51" s="48"/>
      <c r="AK51" s="48"/>
      <c r="AL51" s="48"/>
      <c r="AM51" s="48"/>
      <c r="AN51" s="48"/>
      <c r="AO51" s="48"/>
      <c r="AP51" s="30"/>
      <c r="AQ51" s="31"/>
      <c r="AR51" s="2"/>
      <c r="AS51" s="30"/>
      <c r="AT51" s="31"/>
      <c r="AU51" s="2"/>
      <c r="AV51" s="30"/>
      <c r="AW51" s="31"/>
      <c r="AX51" s="30"/>
      <c r="AY51" s="31"/>
      <c r="AZ51" s="2"/>
      <c r="BA51" s="30"/>
      <c r="BB51" s="31"/>
      <c r="BC51" s="30"/>
      <c r="BD51" s="31"/>
      <c r="BE51" s="2"/>
      <c r="BF51" s="30"/>
      <c r="BG51" s="31"/>
      <c r="BH51" s="30"/>
      <c r="BI51" s="31"/>
      <c r="BJ51" s="2"/>
      <c r="BK51" s="48">
        <f t="shared" si="2"/>
        <v>21801</v>
      </c>
      <c r="BL51" s="48">
        <v>4373</v>
      </c>
      <c r="BM51" s="48">
        <v>4759</v>
      </c>
      <c r="BN51" s="2"/>
      <c r="BO51" s="48">
        <f t="shared" si="3"/>
        <v>9132</v>
      </c>
      <c r="BP51" s="2"/>
      <c r="BQ51" s="48">
        <f t="shared" si="4"/>
        <v>118310</v>
      </c>
      <c r="BR51" s="2"/>
      <c r="BS51" s="48">
        <f t="shared" si="5"/>
        <v>231866</v>
      </c>
      <c r="BT51" s="2"/>
    </row>
    <row r="52" spans="1:72" x14ac:dyDescent="0.2">
      <c r="A52" t="s">
        <v>58</v>
      </c>
      <c r="B52" s="33">
        <v>43878</v>
      </c>
      <c r="C52" s="2"/>
      <c r="D52" s="48">
        <v>4615</v>
      </c>
      <c r="E52" s="48">
        <v>3349</v>
      </c>
      <c r="F52" s="48">
        <v>42599</v>
      </c>
      <c r="G52" s="48">
        <v>558</v>
      </c>
      <c r="H52" s="48">
        <v>449</v>
      </c>
      <c r="I52" s="48">
        <v>26346</v>
      </c>
      <c r="J52" s="48">
        <v>23487</v>
      </c>
      <c r="K52" s="48">
        <v>70118</v>
      </c>
      <c r="L52" s="48">
        <v>1167</v>
      </c>
      <c r="M52" s="2"/>
      <c r="N52" s="48">
        <v>7671</v>
      </c>
      <c r="O52" s="48">
        <v>9697</v>
      </c>
      <c r="P52" s="48">
        <v>1307</v>
      </c>
      <c r="Q52" s="48">
        <v>421</v>
      </c>
      <c r="R52" s="48">
        <v>2023</v>
      </c>
      <c r="S52" s="48">
        <v>2304</v>
      </c>
      <c r="T52" s="48">
        <v>32072</v>
      </c>
      <c r="U52" s="48">
        <v>884</v>
      </c>
      <c r="V52" s="48">
        <v>916</v>
      </c>
      <c r="W52" s="48">
        <v>22236</v>
      </c>
      <c r="X52" s="48">
        <v>4208</v>
      </c>
      <c r="Y52" s="2"/>
      <c r="Z52" s="48">
        <v>14777</v>
      </c>
      <c r="AA52" s="48">
        <v>11807</v>
      </c>
      <c r="AC52" s="48">
        <f t="shared" si="0"/>
        <v>26584</v>
      </c>
      <c r="AD52" s="48">
        <f t="shared" si="1"/>
        <v>83739</v>
      </c>
      <c r="AE52" s="48">
        <v>2565</v>
      </c>
      <c r="AF52" s="48">
        <v>4882</v>
      </c>
      <c r="AG52" s="48">
        <v>10266</v>
      </c>
      <c r="AH52" s="48">
        <v>11182</v>
      </c>
      <c r="AI52" s="48"/>
      <c r="AJ52" s="48"/>
      <c r="AK52" s="48"/>
      <c r="AL52" s="48"/>
      <c r="AM52" s="48"/>
      <c r="AN52" s="48"/>
      <c r="AO52" s="48"/>
      <c r="AP52" s="30"/>
      <c r="AQ52" s="31"/>
      <c r="AR52" s="2"/>
      <c r="AS52" s="30"/>
      <c r="AT52" s="31"/>
      <c r="AU52" s="2"/>
      <c r="AV52" s="30"/>
      <c r="AW52" s="31"/>
      <c r="AX52" s="30"/>
      <c r="AY52" s="31"/>
      <c r="AZ52" s="2"/>
      <c r="BA52" s="30"/>
      <c r="BB52" s="31"/>
      <c r="BC52" s="30"/>
      <c r="BD52" s="31"/>
      <c r="BE52" s="2"/>
      <c r="BF52" s="30"/>
      <c r="BG52" s="31"/>
      <c r="BH52" s="30"/>
      <c r="BI52" s="31"/>
      <c r="BJ52" s="2"/>
      <c r="BK52" s="48">
        <f t="shared" si="2"/>
        <v>28895</v>
      </c>
      <c r="BL52" s="48">
        <v>5661</v>
      </c>
      <c r="BM52" s="48">
        <v>6278</v>
      </c>
      <c r="BN52" s="2"/>
      <c r="BO52" s="48">
        <f t="shared" si="3"/>
        <v>11939</v>
      </c>
      <c r="BP52" s="2"/>
      <c r="BQ52" s="48">
        <f t="shared" si="4"/>
        <v>172688</v>
      </c>
      <c r="BR52" s="2"/>
      <c r="BS52" s="48">
        <f t="shared" si="5"/>
        <v>323845</v>
      </c>
      <c r="BT52" s="2"/>
    </row>
    <row r="53" spans="1:72" x14ac:dyDescent="0.2">
      <c r="A53" t="s">
        <v>59</v>
      </c>
      <c r="B53" s="29">
        <v>43879</v>
      </c>
      <c r="C53" s="2"/>
      <c r="D53" s="48">
        <v>5602</v>
      </c>
      <c r="E53" s="48">
        <v>3995</v>
      </c>
      <c r="F53" s="48">
        <v>43621</v>
      </c>
      <c r="G53" s="48">
        <v>584</v>
      </c>
      <c r="H53" s="48">
        <v>554</v>
      </c>
      <c r="I53" s="48">
        <v>27744</v>
      </c>
      <c r="J53" s="48">
        <v>24771</v>
      </c>
      <c r="K53" s="48">
        <v>73890</v>
      </c>
      <c r="L53" s="48">
        <v>1221</v>
      </c>
      <c r="M53" s="2"/>
      <c r="N53" s="48">
        <v>7450</v>
      </c>
      <c r="O53" s="48">
        <v>11318</v>
      </c>
      <c r="P53" s="48">
        <v>850</v>
      </c>
      <c r="Q53" s="48">
        <v>553</v>
      </c>
      <c r="R53" s="48">
        <v>2250</v>
      </c>
      <c r="S53" s="48">
        <v>2764</v>
      </c>
      <c r="T53" s="48">
        <v>40539</v>
      </c>
      <c r="U53" s="48">
        <v>1051</v>
      </c>
      <c r="V53" s="48">
        <v>1003</v>
      </c>
      <c r="W53" s="48">
        <v>22690</v>
      </c>
      <c r="X53" s="48">
        <v>6731</v>
      </c>
      <c r="Y53" s="2"/>
      <c r="Z53" s="48">
        <v>16127</v>
      </c>
      <c r="AA53" s="48">
        <v>12836</v>
      </c>
      <c r="AC53" s="48">
        <f t="shared" si="0"/>
        <v>28963</v>
      </c>
      <c r="AD53" s="48">
        <f t="shared" si="1"/>
        <v>97199</v>
      </c>
      <c r="AE53" s="48">
        <v>3753</v>
      </c>
      <c r="AF53" s="48">
        <v>5930</v>
      </c>
      <c r="AG53" s="48">
        <v>11609</v>
      </c>
      <c r="AH53" s="48">
        <v>12756</v>
      </c>
      <c r="AI53" s="48"/>
      <c r="AJ53" s="48"/>
      <c r="AK53" s="48"/>
      <c r="AL53" s="48"/>
      <c r="AM53" s="48"/>
      <c r="AN53" s="48"/>
      <c r="AO53" s="48"/>
      <c r="AP53" s="30"/>
      <c r="AQ53" s="31"/>
      <c r="AR53" s="2"/>
      <c r="AS53" s="30"/>
      <c r="AT53" s="31"/>
      <c r="AU53" s="2"/>
      <c r="AV53" s="30"/>
      <c r="AW53" s="31"/>
      <c r="AX53" s="30"/>
      <c r="AY53" s="31"/>
      <c r="AZ53" s="2"/>
      <c r="BA53" s="30"/>
      <c r="BB53" s="31"/>
      <c r="BC53" s="30"/>
      <c r="BD53" s="31"/>
      <c r="BE53" s="2"/>
      <c r="BF53" s="30"/>
      <c r="BG53" s="31"/>
      <c r="BH53" s="30"/>
      <c r="BI53" s="31"/>
      <c r="BJ53" s="2"/>
      <c r="BK53" s="48">
        <f t="shared" si="2"/>
        <v>34048</v>
      </c>
      <c r="BL53" s="48">
        <v>5822</v>
      </c>
      <c r="BM53" s="48">
        <v>6615</v>
      </c>
      <c r="BN53" s="2"/>
      <c r="BO53" s="48">
        <f t="shared" si="3"/>
        <v>12437</v>
      </c>
      <c r="BP53" s="2"/>
      <c r="BQ53" s="48">
        <f t="shared" si="4"/>
        <v>181982</v>
      </c>
      <c r="BR53" s="2"/>
      <c r="BS53" s="48">
        <f t="shared" si="5"/>
        <v>354629</v>
      </c>
      <c r="BT53" s="2"/>
    </row>
    <row r="54" spans="1:72" x14ac:dyDescent="0.2">
      <c r="A54" t="s">
        <v>53</v>
      </c>
      <c r="B54" s="29">
        <v>43880</v>
      </c>
      <c r="C54" s="2"/>
      <c r="D54" s="48">
        <v>5486</v>
      </c>
      <c r="E54" s="48">
        <v>3872</v>
      </c>
      <c r="F54" s="48">
        <v>41188</v>
      </c>
      <c r="G54" s="48">
        <v>563</v>
      </c>
      <c r="H54" s="48">
        <v>485</v>
      </c>
      <c r="I54" s="48">
        <v>26964</v>
      </c>
      <c r="J54" s="48">
        <v>24127</v>
      </c>
      <c r="K54" s="48">
        <v>71405</v>
      </c>
      <c r="L54" s="48">
        <v>1198</v>
      </c>
      <c r="M54" s="2"/>
      <c r="N54" s="48">
        <v>7701</v>
      </c>
      <c r="O54" s="48">
        <v>10805</v>
      </c>
      <c r="P54" s="48">
        <v>813</v>
      </c>
      <c r="Q54" s="48">
        <v>684</v>
      </c>
      <c r="R54" s="48">
        <v>2270</v>
      </c>
      <c r="S54" s="48">
        <v>2722</v>
      </c>
      <c r="T54" s="48">
        <v>39983</v>
      </c>
      <c r="U54" s="48">
        <v>1066</v>
      </c>
      <c r="V54" s="48">
        <v>978</v>
      </c>
      <c r="W54" s="48">
        <v>22419</v>
      </c>
      <c r="X54" s="48">
        <v>6754</v>
      </c>
      <c r="Y54" s="2"/>
      <c r="Z54" s="48">
        <v>15323</v>
      </c>
      <c r="AA54" s="48">
        <v>12882</v>
      </c>
      <c r="AC54" s="48">
        <f t="shared" si="0"/>
        <v>28205</v>
      </c>
      <c r="AD54" s="48">
        <f t="shared" si="1"/>
        <v>96195</v>
      </c>
      <c r="AE54" s="48">
        <v>3573</v>
      </c>
      <c r="AF54" s="48">
        <v>5581</v>
      </c>
      <c r="AG54" s="48">
        <v>11697</v>
      </c>
      <c r="AH54" s="48">
        <v>12119</v>
      </c>
      <c r="AI54" s="48"/>
      <c r="AJ54" s="48"/>
      <c r="AK54" s="48"/>
      <c r="AL54" s="48"/>
      <c r="AM54" s="48"/>
      <c r="AN54" s="48"/>
      <c r="AO54" s="48"/>
      <c r="AP54" s="30"/>
      <c r="AQ54" s="31"/>
      <c r="AR54" s="2"/>
      <c r="AS54" s="30"/>
      <c r="AT54" s="31"/>
      <c r="AU54" s="2"/>
      <c r="AV54" s="30"/>
      <c r="AW54" s="31"/>
      <c r="AX54" s="30"/>
      <c r="AY54" s="31"/>
      <c r="AZ54" s="2"/>
      <c r="BA54" s="30"/>
      <c r="BB54" s="31"/>
      <c r="BC54" s="30"/>
      <c r="BD54" s="31"/>
      <c r="BE54" s="2"/>
      <c r="BF54" s="30"/>
      <c r="BG54" s="31"/>
      <c r="BH54" s="30"/>
      <c r="BI54" s="31"/>
      <c r="BJ54" s="2"/>
      <c r="BK54" s="48">
        <f t="shared" si="2"/>
        <v>32970</v>
      </c>
      <c r="BL54" s="48">
        <v>5633</v>
      </c>
      <c r="BM54" s="48">
        <v>6519</v>
      </c>
      <c r="BN54" s="2"/>
      <c r="BO54" s="48">
        <f t="shared" si="3"/>
        <v>12152</v>
      </c>
      <c r="BP54" s="2"/>
      <c r="BQ54" s="48">
        <f t="shared" si="4"/>
        <v>175288</v>
      </c>
      <c r="BR54" s="2"/>
      <c r="BS54" s="48">
        <f t="shared" si="5"/>
        <v>344810</v>
      </c>
      <c r="BT54" s="2"/>
    </row>
    <row r="55" spans="1:72" x14ac:dyDescent="0.2">
      <c r="A55" t="s">
        <v>54</v>
      </c>
      <c r="B55" s="29">
        <v>43881</v>
      </c>
      <c r="C55" s="2"/>
      <c r="D55" s="48">
        <v>5367</v>
      </c>
      <c r="E55" s="48">
        <v>4094</v>
      </c>
      <c r="F55" s="48">
        <v>42698</v>
      </c>
      <c r="G55" s="48">
        <v>510</v>
      </c>
      <c r="H55" s="48">
        <v>528</v>
      </c>
      <c r="I55" s="48">
        <v>28518</v>
      </c>
      <c r="J55" s="48">
        <v>24903</v>
      </c>
      <c r="K55" s="48">
        <v>74012</v>
      </c>
      <c r="L55" s="48">
        <v>1333</v>
      </c>
      <c r="M55" s="2"/>
      <c r="N55" s="48">
        <v>9252</v>
      </c>
      <c r="O55" s="48">
        <v>11557</v>
      </c>
      <c r="P55" s="48">
        <v>2005</v>
      </c>
      <c r="Q55" s="48">
        <v>823</v>
      </c>
      <c r="R55" s="48">
        <v>2333</v>
      </c>
      <c r="S55" s="48">
        <v>2773</v>
      </c>
      <c r="T55" s="48">
        <v>41285</v>
      </c>
      <c r="U55" s="48">
        <v>1026</v>
      </c>
      <c r="V55" s="48">
        <v>1168</v>
      </c>
      <c r="W55" s="48">
        <v>23520</v>
      </c>
      <c r="X55" s="48">
        <v>7228</v>
      </c>
      <c r="Y55" s="2"/>
      <c r="Z55" s="48">
        <v>15470</v>
      </c>
      <c r="AA55" s="48">
        <v>12836</v>
      </c>
      <c r="AC55" s="48">
        <f t="shared" si="0"/>
        <v>28306</v>
      </c>
      <c r="AD55" s="48">
        <f t="shared" si="1"/>
        <v>102970</v>
      </c>
      <c r="AE55" s="48">
        <v>3265</v>
      </c>
      <c r="AF55" s="48">
        <v>5511</v>
      </c>
      <c r="AG55" s="48">
        <v>11494</v>
      </c>
      <c r="AH55" s="48">
        <v>13225</v>
      </c>
      <c r="AI55" s="48"/>
      <c r="AJ55" s="48"/>
      <c r="AK55" s="48"/>
      <c r="AL55" s="48"/>
      <c r="AM55" s="48"/>
      <c r="AN55" s="48"/>
      <c r="AO55" s="48"/>
      <c r="AP55" s="30"/>
      <c r="AQ55" s="31"/>
      <c r="AR55" s="2"/>
      <c r="AS55" s="30"/>
      <c r="AT55" s="31"/>
      <c r="AU55" s="2"/>
      <c r="AV55" s="30"/>
      <c r="AW55" s="31"/>
      <c r="AX55" s="30"/>
      <c r="AY55" s="31"/>
      <c r="AZ55" s="2"/>
      <c r="BA55" s="30"/>
      <c r="BB55" s="31"/>
      <c r="BC55" s="30"/>
      <c r="BD55" s="31"/>
      <c r="BE55" s="2"/>
      <c r="BF55" s="30"/>
      <c r="BG55" s="31"/>
      <c r="BH55" s="30"/>
      <c r="BI55" s="31"/>
      <c r="BJ55" s="2"/>
      <c r="BK55" s="48">
        <f t="shared" si="2"/>
        <v>33495</v>
      </c>
      <c r="BL55" s="48">
        <v>5877</v>
      </c>
      <c r="BM55" s="48">
        <v>7717</v>
      </c>
      <c r="BN55" s="2"/>
      <c r="BO55" s="48">
        <f t="shared" si="3"/>
        <v>13594</v>
      </c>
      <c r="BP55" s="2"/>
      <c r="BQ55" s="48">
        <f t="shared" si="4"/>
        <v>181963</v>
      </c>
      <c r="BR55" s="2"/>
      <c r="BS55" s="48">
        <f t="shared" si="5"/>
        <v>360328</v>
      </c>
      <c r="BT55" s="2"/>
    </row>
    <row r="56" spans="1:72" x14ac:dyDescent="0.2">
      <c r="A56" t="s">
        <v>55</v>
      </c>
      <c r="B56" s="32">
        <v>43882</v>
      </c>
      <c r="C56" s="2"/>
      <c r="D56" s="48">
        <v>5919</v>
      </c>
      <c r="E56" s="48">
        <v>4107</v>
      </c>
      <c r="F56" s="48">
        <v>48703</v>
      </c>
      <c r="G56" s="48">
        <v>737</v>
      </c>
      <c r="H56" s="48">
        <v>637</v>
      </c>
      <c r="I56" s="48">
        <v>30927</v>
      </c>
      <c r="J56" s="48">
        <v>27446</v>
      </c>
      <c r="K56" s="48">
        <v>83006</v>
      </c>
      <c r="L56" s="48">
        <v>1548</v>
      </c>
      <c r="M56" s="2"/>
      <c r="N56" s="48">
        <v>9740</v>
      </c>
      <c r="O56" s="48">
        <v>12216</v>
      </c>
      <c r="P56" s="48">
        <v>1519</v>
      </c>
      <c r="Q56" s="48">
        <v>598</v>
      </c>
      <c r="R56" s="48">
        <v>2528</v>
      </c>
      <c r="S56" s="48">
        <v>2896</v>
      </c>
      <c r="T56" s="48">
        <v>44441</v>
      </c>
      <c r="U56" s="48">
        <v>1074</v>
      </c>
      <c r="V56" s="48">
        <v>1062</v>
      </c>
      <c r="W56" s="48">
        <v>27386</v>
      </c>
      <c r="X56" s="48">
        <v>5232</v>
      </c>
      <c r="Y56" s="2"/>
      <c r="Z56" s="48">
        <v>17773</v>
      </c>
      <c r="AA56" s="48">
        <v>16000</v>
      </c>
      <c r="AC56" s="48">
        <f t="shared" si="0"/>
        <v>33773</v>
      </c>
      <c r="AD56" s="48">
        <f t="shared" si="1"/>
        <v>108692</v>
      </c>
      <c r="AE56" s="48">
        <v>4185</v>
      </c>
      <c r="AF56" s="48">
        <v>6099</v>
      </c>
      <c r="AG56" s="48">
        <v>12612</v>
      </c>
      <c r="AH56" s="48">
        <v>14545</v>
      </c>
      <c r="AI56" s="48"/>
      <c r="AJ56" s="48"/>
      <c r="AK56" s="48"/>
      <c r="AL56" s="48"/>
      <c r="AM56" s="48"/>
      <c r="AN56" s="48"/>
      <c r="AO56" s="48"/>
      <c r="AP56" s="30"/>
      <c r="AQ56" s="31"/>
      <c r="AR56" s="2"/>
      <c r="AS56" s="30"/>
      <c r="AT56" s="31"/>
      <c r="AU56" s="2"/>
      <c r="AV56" s="30"/>
      <c r="AW56" s="31"/>
      <c r="AX56" s="30"/>
      <c r="AY56" s="31"/>
      <c r="AZ56" s="2"/>
      <c r="BA56" s="30"/>
      <c r="BB56" s="31"/>
      <c r="BC56" s="30"/>
      <c r="BD56" s="31"/>
      <c r="BE56" s="2"/>
      <c r="BF56" s="30"/>
      <c r="BG56" s="31"/>
      <c r="BH56" s="30"/>
      <c r="BI56" s="31"/>
      <c r="BJ56" s="2"/>
      <c r="BK56" s="48">
        <f t="shared" si="2"/>
        <v>37441</v>
      </c>
      <c r="BL56" s="48">
        <v>6915</v>
      </c>
      <c r="BM56" s="48">
        <v>8026</v>
      </c>
      <c r="BN56" s="2"/>
      <c r="BO56" s="48">
        <f t="shared" si="3"/>
        <v>14941</v>
      </c>
      <c r="BP56" s="2"/>
      <c r="BQ56" s="48">
        <f t="shared" si="4"/>
        <v>203030</v>
      </c>
      <c r="BR56" s="2"/>
      <c r="BS56" s="48">
        <f t="shared" si="5"/>
        <v>397877</v>
      </c>
      <c r="BT56" s="2"/>
    </row>
    <row r="57" spans="1:72" x14ac:dyDescent="0.2">
      <c r="A57" t="s">
        <v>56</v>
      </c>
      <c r="B57" s="32">
        <v>43883</v>
      </c>
      <c r="C57" s="2"/>
      <c r="D57" s="48">
        <v>3703</v>
      </c>
      <c r="E57" s="48">
        <v>2734</v>
      </c>
      <c r="F57" s="48">
        <v>38140</v>
      </c>
      <c r="G57" s="48">
        <v>489</v>
      </c>
      <c r="H57" s="48">
        <v>490</v>
      </c>
      <c r="I57" s="48">
        <v>24596</v>
      </c>
      <c r="J57" s="48">
        <v>22284</v>
      </c>
      <c r="K57" s="48">
        <v>64076</v>
      </c>
      <c r="L57" s="48">
        <v>1388</v>
      </c>
      <c r="M57" s="2"/>
      <c r="N57" s="48">
        <v>5772</v>
      </c>
      <c r="O57" s="48">
        <v>8292</v>
      </c>
      <c r="P57" s="48">
        <v>688</v>
      </c>
      <c r="Q57" s="48">
        <v>366</v>
      </c>
      <c r="R57" s="48">
        <v>1541</v>
      </c>
      <c r="S57" s="48">
        <v>1863</v>
      </c>
      <c r="T57" s="48">
        <v>26715</v>
      </c>
      <c r="U57" s="48">
        <v>490</v>
      </c>
      <c r="V57" s="48">
        <v>592</v>
      </c>
      <c r="W57" s="48">
        <v>19826</v>
      </c>
      <c r="X57" s="48">
        <v>3308</v>
      </c>
      <c r="Y57" s="2"/>
      <c r="Z57" s="48">
        <v>12554</v>
      </c>
      <c r="AA57" s="48">
        <v>10732</v>
      </c>
      <c r="AC57" s="48">
        <f t="shared" si="0"/>
        <v>23286</v>
      </c>
      <c r="AD57" s="48">
        <f t="shared" si="1"/>
        <v>69453</v>
      </c>
      <c r="AE57" s="48">
        <v>2054</v>
      </c>
      <c r="AF57" s="48">
        <v>3578</v>
      </c>
      <c r="AG57" s="48">
        <v>9034</v>
      </c>
      <c r="AH57" s="48">
        <v>9866</v>
      </c>
      <c r="AI57" s="48"/>
      <c r="AJ57" s="48"/>
      <c r="AK57" s="48"/>
      <c r="AL57" s="48"/>
      <c r="AM57" s="48"/>
      <c r="AN57" s="48"/>
      <c r="AO57" s="48"/>
      <c r="AP57" s="30"/>
      <c r="AQ57" s="31"/>
      <c r="AR57" s="2"/>
      <c r="AS57" s="30"/>
      <c r="AT57" s="31"/>
      <c r="AU57" s="2"/>
      <c r="AV57" s="30"/>
      <c r="AW57" s="31"/>
      <c r="AX57" s="30"/>
      <c r="AY57" s="31"/>
      <c r="AZ57" s="2"/>
      <c r="BA57" s="30"/>
      <c r="BB57" s="31"/>
      <c r="BC57" s="30"/>
      <c r="BD57" s="31"/>
      <c r="BE57" s="2"/>
      <c r="BF57" s="30"/>
      <c r="BG57" s="31"/>
      <c r="BH57" s="30"/>
      <c r="BI57" s="31"/>
      <c r="BJ57" s="2"/>
      <c r="BK57" s="48">
        <f t="shared" si="2"/>
        <v>24532</v>
      </c>
      <c r="BL57" s="48">
        <v>5096</v>
      </c>
      <c r="BM57" s="48">
        <v>6912</v>
      </c>
      <c r="BN57" s="2"/>
      <c r="BO57" s="48">
        <f t="shared" si="3"/>
        <v>12008</v>
      </c>
      <c r="BP57" s="2"/>
      <c r="BQ57" s="48">
        <f t="shared" si="4"/>
        <v>157900</v>
      </c>
      <c r="BR57" s="2"/>
      <c r="BS57" s="48">
        <f t="shared" si="5"/>
        <v>287179</v>
      </c>
      <c r="BT57" s="2"/>
    </row>
    <row r="58" spans="1:72" x14ac:dyDescent="0.2">
      <c r="A58" t="s">
        <v>57</v>
      </c>
      <c r="B58" s="29">
        <v>43884</v>
      </c>
      <c r="C58" s="2"/>
      <c r="D58" s="48">
        <v>2815</v>
      </c>
      <c r="E58" s="48">
        <v>1949</v>
      </c>
      <c r="F58" s="48">
        <v>28435</v>
      </c>
      <c r="G58" s="48">
        <v>332</v>
      </c>
      <c r="H58" s="48">
        <v>417</v>
      </c>
      <c r="I58" s="48">
        <v>19121</v>
      </c>
      <c r="J58" s="48">
        <v>16587</v>
      </c>
      <c r="K58" s="48">
        <v>47969</v>
      </c>
      <c r="L58" s="48">
        <v>1562</v>
      </c>
      <c r="M58" s="2"/>
      <c r="N58" s="48">
        <v>5112</v>
      </c>
      <c r="O58" s="48">
        <v>6509</v>
      </c>
      <c r="P58" s="48">
        <v>604</v>
      </c>
      <c r="Q58" s="48">
        <v>350</v>
      </c>
      <c r="R58" s="48">
        <v>1236</v>
      </c>
      <c r="S58" s="48">
        <v>1398</v>
      </c>
      <c r="T58" s="48">
        <v>22156</v>
      </c>
      <c r="U58" s="48">
        <v>337</v>
      </c>
      <c r="V58" s="48">
        <v>471</v>
      </c>
      <c r="W58" s="48">
        <v>18038</v>
      </c>
      <c r="X58" s="48">
        <v>2141</v>
      </c>
      <c r="Y58" s="2"/>
      <c r="Z58" s="48">
        <v>12658</v>
      </c>
      <c r="AA58" s="48">
        <v>9747</v>
      </c>
      <c r="AC58" s="48">
        <f t="shared" si="0"/>
        <v>22405</v>
      </c>
      <c r="AD58" s="48">
        <f t="shared" si="1"/>
        <v>58352</v>
      </c>
      <c r="AE58" s="48">
        <v>1698</v>
      </c>
      <c r="AF58" s="48">
        <v>3044</v>
      </c>
      <c r="AG58" s="48">
        <v>7780</v>
      </c>
      <c r="AH58" s="48">
        <v>7640</v>
      </c>
      <c r="AI58" s="48"/>
      <c r="AJ58" s="48"/>
      <c r="AK58" s="48"/>
      <c r="AL58" s="48"/>
      <c r="AM58" s="48"/>
      <c r="AN58" s="48"/>
      <c r="AO58" s="48"/>
      <c r="AP58" s="30"/>
      <c r="AQ58" s="31"/>
      <c r="AR58" s="2"/>
      <c r="AS58" s="30"/>
      <c r="AT58" s="31"/>
      <c r="AU58" s="2"/>
      <c r="AV58" s="30"/>
      <c r="AW58" s="31"/>
      <c r="AX58" s="30"/>
      <c r="AY58" s="31"/>
      <c r="AZ58" s="2"/>
      <c r="BA58" s="30"/>
      <c r="BB58" s="31"/>
      <c r="BC58" s="30"/>
      <c r="BD58" s="31"/>
      <c r="BE58" s="2"/>
      <c r="BF58" s="30"/>
      <c r="BG58" s="31"/>
      <c r="BH58" s="30"/>
      <c r="BI58" s="31"/>
      <c r="BJ58" s="2"/>
      <c r="BK58" s="48">
        <f t="shared" si="2"/>
        <v>20162</v>
      </c>
      <c r="BL58" s="48">
        <v>4058</v>
      </c>
      <c r="BM58" s="48">
        <v>4602</v>
      </c>
      <c r="BN58" s="2"/>
      <c r="BO58" s="48">
        <f t="shared" si="3"/>
        <v>8660</v>
      </c>
      <c r="BP58" s="2"/>
      <c r="BQ58" s="48">
        <f t="shared" si="4"/>
        <v>119187</v>
      </c>
      <c r="BR58" s="2"/>
      <c r="BS58" s="48">
        <f t="shared" si="5"/>
        <v>228766</v>
      </c>
      <c r="BT58" s="2"/>
    </row>
    <row r="59" spans="1:72" x14ac:dyDescent="0.2">
      <c r="A59" t="s">
        <v>58</v>
      </c>
      <c r="B59" s="29">
        <v>43885</v>
      </c>
      <c r="C59" s="2"/>
      <c r="D59" s="48">
        <v>5715</v>
      </c>
      <c r="E59" s="48">
        <v>4089</v>
      </c>
      <c r="F59" s="48">
        <v>42975</v>
      </c>
      <c r="G59" s="48">
        <v>563</v>
      </c>
      <c r="H59" s="48">
        <v>527</v>
      </c>
      <c r="I59" s="48">
        <v>27802</v>
      </c>
      <c r="J59" s="48">
        <v>25148</v>
      </c>
      <c r="K59" s="48">
        <v>73591</v>
      </c>
      <c r="L59" s="48">
        <v>1210</v>
      </c>
      <c r="M59" s="2"/>
      <c r="N59" s="48">
        <v>7835</v>
      </c>
      <c r="O59" s="48">
        <v>11183</v>
      </c>
      <c r="P59" s="48">
        <v>1008</v>
      </c>
      <c r="Q59" s="48">
        <v>525</v>
      </c>
      <c r="R59" s="48">
        <v>2333</v>
      </c>
      <c r="S59" s="48">
        <v>2671</v>
      </c>
      <c r="T59" s="48">
        <v>40375</v>
      </c>
      <c r="U59" s="48">
        <v>1063</v>
      </c>
      <c r="V59" s="48">
        <v>953</v>
      </c>
      <c r="W59" s="48">
        <v>23395</v>
      </c>
      <c r="X59" s="48">
        <v>6502</v>
      </c>
      <c r="Y59" s="2"/>
      <c r="Z59" s="48">
        <v>15705</v>
      </c>
      <c r="AA59" s="48">
        <v>12774</v>
      </c>
      <c r="AC59" s="48">
        <f t="shared" si="0"/>
        <v>28479</v>
      </c>
      <c r="AD59" s="48">
        <f t="shared" si="1"/>
        <v>97843</v>
      </c>
      <c r="AE59" s="48">
        <v>3481</v>
      </c>
      <c r="AF59" s="48">
        <v>5688</v>
      </c>
      <c r="AG59" s="48">
        <v>11621</v>
      </c>
      <c r="AH59" s="48">
        <v>12560</v>
      </c>
      <c r="AI59" s="48"/>
      <c r="AJ59" s="48"/>
      <c r="AK59" s="48"/>
      <c r="AL59" s="48"/>
      <c r="AM59" s="48"/>
      <c r="AN59" s="48"/>
      <c r="AO59" s="48"/>
      <c r="AP59" s="30"/>
      <c r="AQ59" s="31"/>
      <c r="AR59" s="2"/>
      <c r="AS59" s="30"/>
      <c r="AT59" s="31"/>
      <c r="AU59" s="2"/>
      <c r="AV59" s="30"/>
      <c r="AW59" s="31"/>
      <c r="AX59" s="30"/>
      <c r="AY59" s="31"/>
      <c r="AZ59" s="2"/>
      <c r="BA59" s="30"/>
      <c r="BB59" s="31"/>
      <c r="BC59" s="30"/>
      <c r="BD59" s="31"/>
      <c r="BE59" s="2"/>
      <c r="BF59" s="30"/>
      <c r="BG59" s="31"/>
      <c r="BH59" s="30"/>
      <c r="BI59" s="31"/>
      <c r="BJ59" s="2"/>
      <c r="BK59" s="48">
        <f t="shared" si="2"/>
        <v>33350</v>
      </c>
      <c r="BL59" s="48">
        <v>6104</v>
      </c>
      <c r="BM59" s="48">
        <v>6772</v>
      </c>
      <c r="BN59" s="2"/>
      <c r="BO59" s="48">
        <f t="shared" si="3"/>
        <v>12876</v>
      </c>
      <c r="BP59" s="2"/>
      <c r="BQ59" s="48">
        <f t="shared" si="4"/>
        <v>181620</v>
      </c>
      <c r="BR59" s="2"/>
      <c r="BS59" s="48">
        <f t="shared" si="5"/>
        <v>354168</v>
      </c>
      <c r="BT59" s="2"/>
    </row>
    <row r="60" spans="1:72" x14ac:dyDescent="0.2">
      <c r="A60" t="s">
        <v>59</v>
      </c>
      <c r="B60" s="29">
        <v>43886</v>
      </c>
      <c r="C60" s="2"/>
      <c r="D60" s="48">
        <v>6240</v>
      </c>
      <c r="E60" s="48">
        <v>4248</v>
      </c>
      <c r="F60" s="48">
        <v>44167</v>
      </c>
      <c r="G60" s="48">
        <v>606</v>
      </c>
      <c r="H60" s="48">
        <v>583</v>
      </c>
      <c r="I60" s="48">
        <v>28413</v>
      </c>
      <c r="J60" s="48">
        <v>25507</v>
      </c>
      <c r="K60" s="48">
        <v>75131</v>
      </c>
      <c r="L60" s="48">
        <v>1248</v>
      </c>
      <c r="M60" s="2"/>
      <c r="N60" s="48">
        <v>8213</v>
      </c>
      <c r="O60" s="48">
        <v>11705</v>
      </c>
      <c r="P60" s="48">
        <v>1009</v>
      </c>
      <c r="Q60" s="48">
        <v>652</v>
      </c>
      <c r="R60" s="48">
        <v>2324</v>
      </c>
      <c r="S60" s="48">
        <v>2827</v>
      </c>
      <c r="T60" s="48">
        <v>42521</v>
      </c>
      <c r="U60" s="48">
        <v>1117</v>
      </c>
      <c r="V60" s="48">
        <v>952</v>
      </c>
      <c r="W60" s="48">
        <v>23743</v>
      </c>
      <c r="X60" s="48">
        <v>6875</v>
      </c>
      <c r="Y60" s="2"/>
      <c r="Z60" s="48">
        <v>15913</v>
      </c>
      <c r="AA60" s="48">
        <v>12306</v>
      </c>
      <c r="AC60" s="48">
        <f t="shared" si="0"/>
        <v>28219</v>
      </c>
      <c r="AD60" s="48">
        <f t="shared" si="1"/>
        <v>101938</v>
      </c>
      <c r="AE60" s="48">
        <v>3919</v>
      </c>
      <c r="AF60" s="48">
        <v>6188</v>
      </c>
      <c r="AG60" s="48">
        <v>11688</v>
      </c>
      <c r="AH60" s="48">
        <v>12341</v>
      </c>
      <c r="AI60" s="48"/>
      <c r="AJ60" s="48"/>
      <c r="AK60" s="48"/>
      <c r="AL60" s="48"/>
      <c r="AM60" s="48"/>
      <c r="AN60" s="48"/>
      <c r="AO60" s="48"/>
      <c r="AP60" s="30"/>
      <c r="AQ60" s="31"/>
      <c r="AR60" s="2"/>
      <c r="AS60" s="30"/>
      <c r="AT60" s="31"/>
      <c r="AU60" s="2"/>
      <c r="AV60" s="30"/>
      <c r="AW60" s="31"/>
      <c r="AX60" s="30"/>
      <c r="AY60" s="31"/>
      <c r="AZ60" s="2"/>
      <c r="BA60" s="30"/>
      <c r="BB60" s="31"/>
      <c r="BC60" s="30"/>
      <c r="BD60" s="31"/>
      <c r="BE60" s="2"/>
      <c r="BF60" s="30"/>
      <c r="BG60" s="31"/>
      <c r="BH60" s="30"/>
      <c r="BI60" s="31"/>
      <c r="BJ60" s="2"/>
      <c r="BK60" s="48">
        <f t="shared" si="2"/>
        <v>34136</v>
      </c>
      <c r="BL60" s="48">
        <v>6480</v>
      </c>
      <c r="BM60" s="48">
        <v>7205</v>
      </c>
      <c r="BN60" s="2"/>
      <c r="BO60" s="48">
        <f t="shared" si="3"/>
        <v>13685</v>
      </c>
      <c r="BP60" s="2"/>
      <c r="BQ60" s="48">
        <f t="shared" si="4"/>
        <v>186143</v>
      </c>
      <c r="BR60" s="2"/>
      <c r="BS60" s="48">
        <f t="shared" si="5"/>
        <v>364121</v>
      </c>
      <c r="BT60" s="2"/>
    </row>
    <row r="61" spans="1:72" x14ac:dyDescent="0.2">
      <c r="A61" t="s">
        <v>53</v>
      </c>
      <c r="B61" s="32">
        <v>43887</v>
      </c>
      <c r="C61" s="2"/>
      <c r="D61" s="48">
        <v>5699</v>
      </c>
      <c r="E61" s="48">
        <v>4170</v>
      </c>
      <c r="F61" s="48">
        <v>44996</v>
      </c>
      <c r="G61" s="48">
        <v>585</v>
      </c>
      <c r="H61" s="48">
        <v>535</v>
      </c>
      <c r="I61" s="48">
        <v>28879</v>
      </c>
      <c r="J61" s="48">
        <v>26159</v>
      </c>
      <c r="K61" s="48">
        <v>77831</v>
      </c>
      <c r="L61" s="48">
        <v>1487</v>
      </c>
      <c r="M61" s="2"/>
      <c r="N61" s="48">
        <v>8247</v>
      </c>
      <c r="O61" s="48">
        <v>11766</v>
      </c>
      <c r="P61" s="48">
        <v>961</v>
      </c>
      <c r="Q61" s="48">
        <v>754</v>
      </c>
      <c r="R61" s="48">
        <v>2495</v>
      </c>
      <c r="S61" s="48">
        <v>2937</v>
      </c>
      <c r="T61" s="48">
        <v>42855</v>
      </c>
      <c r="U61" s="48">
        <v>1107</v>
      </c>
      <c r="V61" s="48">
        <v>1026</v>
      </c>
      <c r="W61" s="48">
        <v>23992</v>
      </c>
      <c r="X61" s="48">
        <v>7345</v>
      </c>
      <c r="Y61" s="2"/>
      <c r="Z61" s="48">
        <v>16095</v>
      </c>
      <c r="AA61" s="48">
        <v>13787</v>
      </c>
      <c r="AC61" s="48">
        <f t="shared" si="0"/>
        <v>29882</v>
      </c>
      <c r="AD61" s="48">
        <f t="shared" si="1"/>
        <v>103485</v>
      </c>
      <c r="AE61" s="48">
        <v>4003</v>
      </c>
      <c r="AF61" s="48">
        <v>6337</v>
      </c>
      <c r="AG61" s="48">
        <v>11937</v>
      </c>
      <c r="AH61" s="48">
        <v>12851</v>
      </c>
      <c r="AI61" s="48"/>
      <c r="AJ61" s="48"/>
      <c r="AK61" s="48"/>
      <c r="AL61" s="48"/>
      <c r="AM61" s="48"/>
      <c r="AN61" s="48"/>
      <c r="AO61" s="48"/>
      <c r="AP61" s="30"/>
      <c r="AQ61" s="31"/>
      <c r="AR61" s="2"/>
      <c r="AS61" s="30"/>
      <c r="AT61" s="31"/>
      <c r="AU61" s="2"/>
      <c r="AV61" s="30"/>
      <c r="AW61" s="31"/>
      <c r="AX61" s="30"/>
      <c r="AY61" s="31"/>
      <c r="AZ61" s="2"/>
      <c r="BA61" s="30"/>
      <c r="BB61" s="31"/>
      <c r="BC61" s="30"/>
      <c r="BD61" s="31"/>
      <c r="BE61" s="2"/>
      <c r="BF61" s="30"/>
      <c r="BG61" s="31"/>
      <c r="BH61" s="30"/>
      <c r="BI61" s="31"/>
      <c r="BJ61" s="2"/>
      <c r="BK61" s="48">
        <f t="shared" si="2"/>
        <v>35128</v>
      </c>
      <c r="BL61" s="48">
        <v>6105</v>
      </c>
      <c r="BM61" s="48">
        <v>6971</v>
      </c>
      <c r="BN61" s="2"/>
      <c r="BO61" s="48">
        <f t="shared" si="3"/>
        <v>13076</v>
      </c>
      <c r="BP61" s="2"/>
      <c r="BQ61" s="48">
        <f t="shared" si="4"/>
        <v>190341</v>
      </c>
      <c r="BR61" s="2"/>
      <c r="BS61" s="48">
        <f t="shared" si="5"/>
        <v>371912</v>
      </c>
      <c r="BT61" s="2"/>
    </row>
    <row r="62" spans="1:72" x14ac:dyDescent="0.2">
      <c r="A62" t="s">
        <v>54</v>
      </c>
      <c r="B62" s="29">
        <v>43888</v>
      </c>
      <c r="C62" s="2"/>
      <c r="D62" s="48">
        <v>6331</v>
      </c>
      <c r="E62" s="48">
        <v>4349</v>
      </c>
      <c r="F62" s="48">
        <v>46717</v>
      </c>
      <c r="G62" s="48">
        <v>581</v>
      </c>
      <c r="H62" s="48">
        <v>571</v>
      </c>
      <c r="I62" s="48">
        <v>29817</v>
      </c>
      <c r="J62" s="48">
        <v>26277</v>
      </c>
      <c r="K62" s="48">
        <v>79448</v>
      </c>
      <c r="L62" s="48">
        <v>1268</v>
      </c>
      <c r="M62" s="2"/>
      <c r="N62" s="48">
        <v>8570</v>
      </c>
      <c r="O62" s="48">
        <v>12150</v>
      </c>
      <c r="P62" s="48">
        <v>879</v>
      </c>
      <c r="Q62" s="48">
        <v>692</v>
      </c>
      <c r="R62" s="48">
        <v>2574</v>
      </c>
      <c r="S62" s="48">
        <v>2846</v>
      </c>
      <c r="T62" s="48">
        <v>44647</v>
      </c>
      <c r="U62" s="48">
        <v>1099</v>
      </c>
      <c r="V62" s="48">
        <v>1020</v>
      </c>
      <c r="W62" s="48">
        <v>25553</v>
      </c>
      <c r="X62" s="48">
        <v>7096</v>
      </c>
      <c r="Y62" s="2"/>
      <c r="Z62" s="48">
        <v>17182</v>
      </c>
      <c r="AA62" s="48">
        <v>14367</v>
      </c>
      <c r="AC62" s="48">
        <f t="shared" si="0"/>
        <v>31549</v>
      </c>
      <c r="AD62" s="48">
        <f t="shared" si="1"/>
        <v>107126</v>
      </c>
      <c r="AE62" s="48">
        <v>4490</v>
      </c>
      <c r="AF62" s="48">
        <v>6276</v>
      </c>
      <c r="AG62" s="48">
        <v>12609</v>
      </c>
      <c r="AH62" s="48">
        <v>13560</v>
      </c>
      <c r="AI62" s="48"/>
      <c r="AJ62" s="48"/>
      <c r="AK62" s="48"/>
      <c r="AL62" s="48"/>
      <c r="AM62" s="48"/>
      <c r="AN62" s="48"/>
      <c r="AO62" s="48"/>
      <c r="AP62" s="30"/>
      <c r="AQ62" s="31"/>
      <c r="AR62" s="2"/>
      <c r="AS62" s="30"/>
      <c r="AT62" s="31"/>
      <c r="AU62" s="2"/>
      <c r="AV62" s="30"/>
      <c r="AW62" s="31"/>
      <c r="AX62" s="30"/>
      <c r="AY62" s="31"/>
      <c r="AZ62" s="2"/>
      <c r="BA62" s="30"/>
      <c r="BB62" s="31"/>
      <c r="BC62" s="30"/>
      <c r="BD62" s="31"/>
      <c r="BE62" s="2"/>
      <c r="BF62" s="30"/>
      <c r="BG62" s="31"/>
      <c r="BH62" s="30"/>
      <c r="BI62" s="31"/>
      <c r="BJ62" s="2"/>
      <c r="BK62" s="48">
        <f t="shared" si="2"/>
        <v>36935</v>
      </c>
      <c r="BL62" s="48">
        <v>6934</v>
      </c>
      <c r="BM62" s="48">
        <v>7363</v>
      </c>
      <c r="BN62" s="2"/>
      <c r="BO62" s="48">
        <f t="shared" si="3"/>
        <v>14297</v>
      </c>
      <c r="BP62" s="2"/>
      <c r="BQ62" s="48">
        <f t="shared" si="4"/>
        <v>195359</v>
      </c>
      <c r="BR62" s="2"/>
      <c r="BS62" s="48">
        <f t="shared" si="5"/>
        <v>385266</v>
      </c>
      <c r="BT62" s="2"/>
    </row>
    <row r="63" spans="1:72" x14ac:dyDescent="0.2">
      <c r="A63" t="s">
        <v>55</v>
      </c>
      <c r="B63" s="32">
        <v>43889</v>
      </c>
      <c r="C63" s="2"/>
      <c r="D63" s="48">
        <v>5818</v>
      </c>
      <c r="E63" s="48">
        <v>4299</v>
      </c>
      <c r="F63" s="48">
        <v>50301</v>
      </c>
      <c r="G63" s="48">
        <v>693</v>
      </c>
      <c r="H63" s="48">
        <v>651</v>
      </c>
      <c r="I63" s="48">
        <v>30600</v>
      </c>
      <c r="J63" s="48">
        <v>27642</v>
      </c>
      <c r="K63" s="48">
        <v>84369</v>
      </c>
      <c r="L63" s="48">
        <v>1638</v>
      </c>
      <c r="M63" s="2"/>
      <c r="N63" s="48">
        <v>9341</v>
      </c>
      <c r="O63" s="48">
        <v>12438</v>
      </c>
      <c r="P63" s="48">
        <v>957</v>
      </c>
      <c r="Q63" s="48">
        <v>557</v>
      </c>
      <c r="R63" s="48">
        <v>2602</v>
      </c>
      <c r="S63" s="48">
        <v>3044</v>
      </c>
      <c r="T63" s="48">
        <v>46486</v>
      </c>
      <c r="U63" s="48">
        <v>1143</v>
      </c>
      <c r="V63" s="48">
        <v>1115</v>
      </c>
      <c r="W63" s="48">
        <v>28735</v>
      </c>
      <c r="X63" s="48">
        <v>6865</v>
      </c>
      <c r="Y63" s="2"/>
      <c r="Z63" s="48">
        <v>18075</v>
      </c>
      <c r="AA63" s="48">
        <v>16493</v>
      </c>
      <c r="AC63" s="48">
        <f t="shared" si="0"/>
        <v>34568</v>
      </c>
      <c r="AD63" s="48">
        <f t="shared" si="1"/>
        <v>113283</v>
      </c>
      <c r="AE63" s="48">
        <v>4746</v>
      </c>
      <c r="AF63" s="48">
        <v>6055</v>
      </c>
      <c r="AG63" s="48">
        <v>13146</v>
      </c>
      <c r="AH63" s="48">
        <v>14090</v>
      </c>
      <c r="AI63" s="48"/>
      <c r="AJ63" s="48"/>
      <c r="AK63" s="48"/>
      <c r="AL63" s="48"/>
      <c r="AM63" s="48"/>
      <c r="AN63" s="48"/>
      <c r="AO63" s="48"/>
      <c r="AP63" s="30"/>
      <c r="AQ63" s="31"/>
      <c r="AR63" s="2"/>
      <c r="AS63" s="30"/>
      <c r="AT63" s="31"/>
      <c r="AU63" s="2"/>
      <c r="AV63" s="30"/>
      <c r="AW63" s="31"/>
      <c r="AX63" s="30"/>
      <c r="AY63" s="31"/>
      <c r="AZ63" s="2"/>
      <c r="BA63" s="30"/>
      <c r="BB63" s="31"/>
      <c r="BC63" s="30"/>
      <c r="BD63" s="31"/>
      <c r="BE63" s="2"/>
      <c r="BF63" s="30"/>
      <c r="BG63" s="31"/>
      <c r="BH63" s="30"/>
      <c r="BI63" s="31"/>
      <c r="BJ63" s="2"/>
      <c r="BK63" s="48">
        <f t="shared" si="2"/>
        <v>38037</v>
      </c>
      <c r="BL63" s="48">
        <v>7106</v>
      </c>
      <c r="BM63" s="48">
        <v>7865</v>
      </c>
      <c r="BN63" s="2"/>
      <c r="BO63" s="48">
        <f t="shared" si="3"/>
        <v>14971</v>
      </c>
      <c r="BP63" s="2"/>
      <c r="BQ63" s="48">
        <f t="shared" si="4"/>
        <v>206011</v>
      </c>
      <c r="BR63" s="2"/>
      <c r="BS63" s="48">
        <f t="shared" si="5"/>
        <v>406870</v>
      </c>
      <c r="BT63" s="2"/>
    </row>
    <row r="64" spans="1:72" x14ac:dyDescent="0.2">
      <c r="A64" t="s">
        <v>56</v>
      </c>
      <c r="B64" s="32">
        <v>43890</v>
      </c>
      <c r="C64" s="2"/>
      <c r="D64" s="48">
        <v>3877</v>
      </c>
      <c r="E64" s="48">
        <v>2906</v>
      </c>
      <c r="F64" s="48">
        <v>39461</v>
      </c>
      <c r="G64" s="48">
        <v>536</v>
      </c>
      <c r="H64" s="48">
        <v>551</v>
      </c>
      <c r="I64" s="48">
        <v>26048</v>
      </c>
      <c r="J64" s="48">
        <v>22740</v>
      </c>
      <c r="K64" s="48">
        <v>66165</v>
      </c>
      <c r="L64" s="48">
        <v>1468</v>
      </c>
      <c r="M64" s="2"/>
      <c r="N64" s="48">
        <v>6529</v>
      </c>
      <c r="O64" s="48">
        <v>9035</v>
      </c>
      <c r="P64" s="48">
        <v>769</v>
      </c>
      <c r="Q64" s="48">
        <v>465</v>
      </c>
      <c r="R64" s="48">
        <v>1547</v>
      </c>
      <c r="S64" s="48">
        <v>1926</v>
      </c>
      <c r="T64" s="48">
        <v>29293</v>
      </c>
      <c r="U64" s="48">
        <v>562</v>
      </c>
      <c r="V64" s="48">
        <v>739</v>
      </c>
      <c r="W64" s="48">
        <v>22378</v>
      </c>
      <c r="X64" s="48">
        <v>3463</v>
      </c>
      <c r="Y64" s="2"/>
      <c r="Z64" s="48">
        <v>13363</v>
      </c>
      <c r="AA64" s="48">
        <v>11405</v>
      </c>
      <c r="AC64" s="48">
        <f t="shared" si="0"/>
        <v>24768</v>
      </c>
      <c r="AD64" s="48">
        <f t="shared" si="1"/>
        <v>76706</v>
      </c>
      <c r="AE64" s="48">
        <v>3596</v>
      </c>
      <c r="AF64" s="48">
        <v>4054</v>
      </c>
      <c r="AG64" s="48">
        <v>10380</v>
      </c>
      <c r="AH64" s="48">
        <v>12161</v>
      </c>
      <c r="AI64" s="48"/>
      <c r="AJ64" s="48"/>
      <c r="AK64" s="48"/>
      <c r="AL64" s="48"/>
      <c r="AM64" s="48"/>
      <c r="AN64" s="48"/>
      <c r="AO64" s="48"/>
      <c r="AP64" s="30"/>
      <c r="AQ64" s="31"/>
      <c r="AR64" s="2"/>
      <c r="AS64" s="30"/>
      <c r="AT64" s="31"/>
      <c r="AU64" s="2"/>
      <c r="AV64" s="30"/>
      <c r="AW64" s="31"/>
      <c r="AX64" s="30"/>
      <c r="AY64" s="31"/>
      <c r="AZ64" s="2"/>
      <c r="BA64" s="30"/>
      <c r="BB64" s="31"/>
      <c r="BC64" s="30"/>
      <c r="BD64" s="31"/>
      <c r="BE64" s="2"/>
      <c r="BF64" s="30"/>
      <c r="BG64" s="31"/>
      <c r="BH64" s="30"/>
      <c r="BI64" s="31"/>
      <c r="BJ64" s="2"/>
      <c r="BK64" s="48">
        <f t="shared" si="2"/>
        <v>30191</v>
      </c>
      <c r="BL64" s="48">
        <v>5900</v>
      </c>
      <c r="BM64" s="48">
        <v>6962</v>
      </c>
      <c r="BN64" s="2"/>
      <c r="BO64" s="48">
        <f t="shared" si="3"/>
        <v>12862</v>
      </c>
      <c r="BP64" s="2"/>
      <c r="BQ64" s="48">
        <f t="shared" si="4"/>
        <v>163752</v>
      </c>
      <c r="BR64" s="2"/>
      <c r="BS64" s="48">
        <f t="shared" si="5"/>
        <v>308279</v>
      </c>
      <c r="BT64" s="2"/>
    </row>
    <row r="65" spans="1:73" x14ac:dyDescent="0.2">
      <c r="A65" t="s">
        <v>57</v>
      </c>
      <c r="B65" s="33">
        <v>43891</v>
      </c>
      <c r="C65" s="2"/>
      <c r="D65" s="48">
        <v>2792</v>
      </c>
      <c r="E65" s="48">
        <v>1968</v>
      </c>
      <c r="F65" s="48">
        <v>29144</v>
      </c>
      <c r="G65" s="48">
        <v>329</v>
      </c>
      <c r="H65" s="48">
        <v>350</v>
      </c>
      <c r="I65" s="48">
        <v>19625</v>
      </c>
      <c r="J65" s="48">
        <v>17229</v>
      </c>
      <c r="K65" s="48">
        <v>49496</v>
      </c>
      <c r="L65" s="48">
        <v>1750</v>
      </c>
      <c r="M65" s="2"/>
      <c r="N65" s="48">
        <v>5516</v>
      </c>
      <c r="O65" s="48">
        <v>7078</v>
      </c>
      <c r="P65" s="48">
        <v>636</v>
      </c>
      <c r="Q65" s="48">
        <v>375</v>
      </c>
      <c r="R65" s="48">
        <v>1297</v>
      </c>
      <c r="S65" s="48">
        <v>1453</v>
      </c>
      <c r="T65" s="48">
        <v>24222</v>
      </c>
      <c r="U65" s="48">
        <v>385</v>
      </c>
      <c r="V65" s="48">
        <v>586</v>
      </c>
      <c r="W65" s="48">
        <v>19823</v>
      </c>
      <c r="X65" s="48">
        <v>2370</v>
      </c>
      <c r="Y65" s="2"/>
      <c r="Z65" s="48">
        <v>12709</v>
      </c>
      <c r="AA65" s="48">
        <v>9912</v>
      </c>
      <c r="AC65" s="48">
        <f t="shared" si="0"/>
        <v>22621</v>
      </c>
      <c r="AD65" s="48">
        <f t="shared" si="1"/>
        <v>63741</v>
      </c>
      <c r="AE65" s="48">
        <v>1854</v>
      </c>
      <c r="AF65" s="48">
        <v>3370</v>
      </c>
      <c r="AG65" s="48">
        <v>8717</v>
      </c>
      <c r="AH65" s="48">
        <v>7833</v>
      </c>
      <c r="AI65" s="48"/>
      <c r="AJ65" s="48"/>
      <c r="AK65" s="48"/>
      <c r="AL65" s="48"/>
      <c r="AM65" s="48"/>
      <c r="AN65" s="48"/>
      <c r="AO65" s="48"/>
      <c r="AP65" s="30"/>
      <c r="AQ65" s="31"/>
      <c r="AR65" s="2"/>
      <c r="AS65" s="30"/>
      <c r="AT65" s="31"/>
      <c r="AU65" s="2"/>
      <c r="AV65" s="30"/>
      <c r="AW65" s="31"/>
      <c r="AX65" s="30"/>
      <c r="AY65" s="31"/>
      <c r="AZ65" s="2"/>
      <c r="BA65" s="30"/>
      <c r="BB65" s="31"/>
      <c r="BC65" s="30"/>
      <c r="BD65" s="31"/>
      <c r="BE65" s="2"/>
      <c r="BF65" s="30"/>
      <c r="BG65" s="31"/>
      <c r="BH65" s="30"/>
      <c r="BI65" s="31"/>
      <c r="BJ65" s="2"/>
      <c r="BK65" s="48">
        <f t="shared" si="2"/>
        <v>21774</v>
      </c>
      <c r="BL65" s="48">
        <v>4267</v>
      </c>
      <c r="BM65" s="48">
        <v>4412</v>
      </c>
      <c r="BN65" s="2"/>
      <c r="BO65" s="48">
        <f t="shared" si="3"/>
        <v>8679</v>
      </c>
      <c r="BP65" s="2"/>
      <c r="BQ65" s="48">
        <f t="shared" si="4"/>
        <v>122683</v>
      </c>
      <c r="BR65" s="2"/>
      <c r="BS65" s="48">
        <f t="shared" si="5"/>
        <v>239498</v>
      </c>
      <c r="BT65" s="2"/>
    </row>
    <row r="66" spans="1:73" x14ac:dyDescent="0.2">
      <c r="A66" t="s">
        <v>58</v>
      </c>
      <c r="B66" s="29">
        <v>43892</v>
      </c>
      <c r="C66" s="2"/>
      <c r="D66" s="48">
        <v>5515</v>
      </c>
      <c r="E66" s="48">
        <v>3748</v>
      </c>
      <c r="F66" s="48">
        <v>43172</v>
      </c>
      <c r="G66" s="48">
        <v>569</v>
      </c>
      <c r="H66" s="48">
        <v>583</v>
      </c>
      <c r="I66" s="48">
        <v>27371</v>
      </c>
      <c r="J66" s="48">
        <v>24592</v>
      </c>
      <c r="K66" s="48">
        <v>73938</v>
      </c>
      <c r="L66" s="48">
        <v>1361</v>
      </c>
      <c r="M66" s="2"/>
      <c r="N66" s="48">
        <v>7769</v>
      </c>
      <c r="O66" s="48">
        <v>11418</v>
      </c>
      <c r="P66" s="48">
        <v>797</v>
      </c>
      <c r="Q66" s="48">
        <v>493</v>
      </c>
      <c r="R66" s="48">
        <v>2280</v>
      </c>
      <c r="S66" s="48">
        <v>2731</v>
      </c>
      <c r="T66" s="48">
        <v>39486</v>
      </c>
      <c r="U66" s="48">
        <v>1047</v>
      </c>
      <c r="V66" s="48">
        <v>1047</v>
      </c>
      <c r="W66" s="48">
        <v>23560</v>
      </c>
      <c r="X66" s="48">
        <v>6212</v>
      </c>
      <c r="Y66" s="2"/>
      <c r="Z66" s="48">
        <v>15284</v>
      </c>
      <c r="AA66" s="48">
        <v>12646</v>
      </c>
      <c r="AC66" s="48">
        <f t="shared" si="0"/>
        <v>27930</v>
      </c>
      <c r="AD66" s="48">
        <f t="shared" si="1"/>
        <v>96840</v>
      </c>
      <c r="AE66" s="48">
        <v>4220</v>
      </c>
      <c r="AF66" s="48">
        <v>5840</v>
      </c>
      <c r="AG66" s="48">
        <v>11862</v>
      </c>
      <c r="AH66" s="48">
        <v>12501</v>
      </c>
      <c r="AI66" s="48"/>
      <c r="AJ66" s="48"/>
      <c r="AK66" s="48"/>
      <c r="AL66" s="48"/>
      <c r="AM66" s="48"/>
      <c r="AN66" s="48"/>
      <c r="AO66" s="48"/>
      <c r="AP66" s="30"/>
      <c r="AQ66" s="31"/>
      <c r="AR66" s="2"/>
      <c r="AS66" s="30"/>
      <c r="AT66" s="31"/>
      <c r="AU66" s="2"/>
      <c r="AV66" s="30"/>
      <c r="AW66" s="31"/>
      <c r="AX66" s="30"/>
      <c r="AY66" s="31"/>
      <c r="AZ66" s="2"/>
      <c r="BA66" s="30"/>
      <c r="BB66" s="31"/>
      <c r="BC66" s="30"/>
      <c r="BD66" s="31"/>
      <c r="BE66" s="2"/>
      <c r="BF66" s="30"/>
      <c r="BG66" s="31"/>
      <c r="BH66" s="30"/>
      <c r="BI66" s="31"/>
      <c r="BJ66" s="2"/>
      <c r="BK66" s="48">
        <f t="shared" si="2"/>
        <v>34423</v>
      </c>
      <c r="BL66" s="48">
        <v>5770</v>
      </c>
      <c r="BM66" s="48">
        <v>7173</v>
      </c>
      <c r="BN66" s="2"/>
      <c r="BO66" s="48">
        <f t="shared" si="3"/>
        <v>12943</v>
      </c>
      <c r="BP66" s="2"/>
      <c r="BQ66" s="48">
        <f t="shared" si="4"/>
        <v>180849</v>
      </c>
      <c r="BR66" s="2"/>
      <c r="BS66" s="48">
        <f t="shared" si="5"/>
        <v>352985</v>
      </c>
      <c r="BT66" s="2"/>
    </row>
    <row r="67" spans="1:73" x14ac:dyDescent="0.2">
      <c r="A67" t="s">
        <v>59</v>
      </c>
      <c r="B67" s="29">
        <v>43893</v>
      </c>
      <c r="C67" s="2"/>
      <c r="D67" s="48">
        <v>5850</v>
      </c>
      <c r="E67" s="48">
        <v>4057</v>
      </c>
      <c r="F67" s="48">
        <v>44483</v>
      </c>
      <c r="G67" s="48">
        <v>600</v>
      </c>
      <c r="H67" s="48">
        <v>598</v>
      </c>
      <c r="I67" s="48">
        <v>28361</v>
      </c>
      <c r="J67" s="48">
        <v>25311</v>
      </c>
      <c r="K67" s="48">
        <v>76329</v>
      </c>
      <c r="L67" s="48">
        <v>1289</v>
      </c>
      <c r="M67" s="2"/>
      <c r="N67" s="48">
        <v>8066</v>
      </c>
      <c r="O67" s="48">
        <v>11319</v>
      </c>
      <c r="P67" s="48">
        <v>953</v>
      </c>
      <c r="Q67" s="48">
        <v>542</v>
      </c>
      <c r="R67" s="48">
        <v>2348</v>
      </c>
      <c r="S67" s="48">
        <v>2950</v>
      </c>
      <c r="T67" s="48">
        <v>41615</v>
      </c>
      <c r="U67" s="48">
        <v>1225</v>
      </c>
      <c r="V67" s="48">
        <v>1034</v>
      </c>
      <c r="W67" s="48">
        <v>23690</v>
      </c>
      <c r="X67" s="48">
        <v>6888</v>
      </c>
      <c r="Y67" s="2"/>
      <c r="Z67" s="48">
        <v>15799</v>
      </c>
      <c r="AA67" s="48">
        <v>12942</v>
      </c>
      <c r="AC67" s="48">
        <f t="shared" si="0"/>
        <v>28741</v>
      </c>
      <c r="AD67" s="48">
        <f t="shared" si="1"/>
        <v>100630</v>
      </c>
      <c r="AE67" s="48">
        <v>4667</v>
      </c>
      <c r="AF67" s="48">
        <v>6184</v>
      </c>
      <c r="AG67" s="48">
        <v>11820</v>
      </c>
      <c r="AH67" s="48">
        <v>12670</v>
      </c>
      <c r="AI67" s="48"/>
      <c r="AJ67" s="48"/>
      <c r="AK67" s="48"/>
      <c r="AL67" s="48"/>
      <c r="AM67" s="48"/>
      <c r="AN67" s="48"/>
      <c r="AO67" s="48"/>
      <c r="AP67" s="30"/>
      <c r="AQ67" s="31"/>
      <c r="AR67" s="2"/>
      <c r="AS67" s="30"/>
      <c r="AT67" s="31"/>
      <c r="AU67" s="2"/>
      <c r="AV67" s="30"/>
      <c r="AW67" s="31"/>
      <c r="AX67" s="30"/>
      <c r="AY67" s="31"/>
      <c r="AZ67" s="2"/>
      <c r="BA67" s="30"/>
      <c r="BB67" s="31"/>
      <c r="BC67" s="30"/>
      <c r="BD67" s="31"/>
      <c r="BE67" s="2"/>
      <c r="BF67" s="30"/>
      <c r="BG67" s="31"/>
      <c r="BH67" s="30"/>
      <c r="BI67" s="31"/>
      <c r="BJ67" s="2"/>
      <c r="BK67" s="48">
        <f t="shared" si="2"/>
        <v>35341</v>
      </c>
      <c r="BL67" s="48">
        <v>5904</v>
      </c>
      <c r="BM67" s="48">
        <v>7021</v>
      </c>
      <c r="BN67" s="2"/>
      <c r="BO67" s="48">
        <f t="shared" si="3"/>
        <v>12925</v>
      </c>
      <c r="BP67" s="2"/>
      <c r="BQ67" s="48">
        <f t="shared" si="4"/>
        <v>186878</v>
      </c>
      <c r="BR67" s="2"/>
      <c r="BS67" s="48">
        <f t="shared" si="5"/>
        <v>364515</v>
      </c>
      <c r="BT67" s="2"/>
    </row>
    <row r="68" spans="1:73" x14ac:dyDescent="0.2">
      <c r="A68" t="s">
        <v>53</v>
      </c>
      <c r="B68" s="32">
        <v>43894</v>
      </c>
      <c r="C68" s="2"/>
      <c r="D68" s="48">
        <v>5418</v>
      </c>
      <c r="E68" s="48">
        <v>4157</v>
      </c>
      <c r="F68" s="48">
        <v>41573</v>
      </c>
      <c r="G68" s="48">
        <v>545</v>
      </c>
      <c r="H68" s="48">
        <v>565</v>
      </c>
      <c r="I68" s="48">
        <v>27076</v>
      </c>
      <c r="J68" s="48">
        <v>24170</v>
      </c>
      <c r="K68" s="48">
        <v>72749</v>
      </c>
      <c r="L68" s="48">
        <v>1394</v>
      </c>
      <c r="M68" s="2"/>
      <c r="N68" s="48">
        <v>7734</v>
      </c>
      <c r="O68" s="48">
        <v>11283</v>
      </c>
      <c r="P68" s="48">
        <v>834</v>
      </c>
      <c r="Q68" s="48">
        <v>1085</v>
      </c>
      <c r="R68" s="48">
        <v>2288</v>
      </c>
      <c r="S68" s="48">
        <v>2666</v>
      </c>
      <c r="T68" s="48">
        <v>40494</v>
      </c>
      <c r="U68" s="48">
        <v>1039</v>
      </c>
      <c r="V68" s="48">
        <v>982</v>
      </c>
      <c r="W68" s="48">
        <v>22885</v>
      </c>
      <c r="X68" s="48">
        <v>6938</v>
      </c>
      <c r="Y68" s="2"/>
      <c r="Z68" s="48">
        <v>15259</v>
      </c>
      <c r="AA68" s="48">
        <v>12232</v>
      </c>
      <c r="AC68" s="48">
        <f t="shared" si="0"/>
        <v>27491</v>
      </c>
      <c r="AD68" s="48">
        <f t="shared" si="1"/>
        <v>98228</v>
      </c>
      <c r="AE68" s="48">
        <v>3754</v>
      </c>
      <c r="AF68" s="48">
        <v>5643</v>
      </c>
      <c r="AG68" s="48">
        <v>11089</v>
      </c>
      <c r="AH68" s="48">
        <v>12277</v>
      </c>
      <c r="AI68" s="48"/>
      <c r="AJ68" s="48"/>
      <c r="AK68" s="48"/>
      <c r="AL68" s="48"/>
      <c r="AM68" s="48"/>
      <c r="AN68" s="48"/>
      <c r="AO68" s="48"/>
      <c r="AP68" s="30"/>
      <c r="AQ68" s="31"/>
      <c r="AR68" s="2"/>
      <c r="AS68" s="30"/>
      <c r="AT68" s="31"/>
      <c r="AU68" s="2"/>
      <c r="AV68" s="30"/>
      <c r="AW68" s="31"/>
      <c r="AX68" s="30"/>
      <c r="AY68" s="31"/>
      <c r="AZ68" s="2"/>
      <c r="BA68" s="30"/>
      <c r="BB68" s="31"/>
      <c r="BC68" s="30"/>
      <c r="BD68" s="31"/>
      <c r="BE68" s="2"/>
      <c r="BF68" s="30"/>
      <c r="BG68" s="31"/>
      <c r="BH68" s="30"/>
      <c r="BI68" s="31"/>
      <c r="BJ68" s="2"/>
      <c r="BK68" s="48">
        <f t="shared" si="2"/>
        <v>32763</v>
      </c>
      <c r="BL68" s="48">
        <v>5876</v>
      </c>
      <c r="BM68" s="48">
        <v>6593</v>
      </c>
      <c r="BN68" s="2"/>
      <c r="BO68" s="48">
        <f t="shared" si="3"/>
        <v>12469</v>
      </c>
      <c r="BP68" s="2"/>
      <c r="BQ68" s="48">
        <f t="shared" si="4"/>
        <v>177647</v>
      </c>
      <c r="BR68" s="2"/>
      <c r="BS68" s="48">
        <f t="shared" si="5"/>
        <v>348598</v>
      </c>
      <c r="BT68" s="2"/>
    </row>
    <row r="69" spans="1:73" x14ac:dyDescent="0.2">
      <c r="A69" t="s">
        <v>54</v>
      </c>
      <c r="B69" s="29">
        <v>43895</v>
      </c>
      <c r="C69" s="2"/>
      <c r="D69" s="48">
        <v>5987</v>
      </c>
      <c r="E69" s="48">
        <v>4199</v>
      </c>
      <c r="F69" s="48">
        <v>46413</v>
      </c>
      <c r="G69" s="48">
        <v>617</v>
      </c>
      <c r="H69" s="48">
        <v>599</v>
      </c>
      <c r="I69" s="48">
        <v>29716</v>
      </c>
      <c r="J69" s="48">
        <v>26341</v>
      </c>
      <c r="K69" s="48">
        <v>78900</v>
      </c>
      <c r="L69" s="48">
        <v>1321</v>
      </c>
      <c r="M69" s="2"/>
      <c r="N69" s="48">
        <v>8571</v>
      </c>
      <c r="O69" s="48">
        <v>11966</v>
      </c>
      <c r="P69" s="48">
        <v>929</v>
      </c>
      <c r="Q69" s="48">
        <v>593</v>
      </c>
      <c r="R69" s="48">
        <v>2399</v>
      </c>
      <c r="S69" s="48">
        <v>2899</v>
      </c>
      <c r="T69" s="48">
        <v>43266</v>
      </c>
      <c r="U69" s="48">
        <v>1148</v>
      </c>
      <c r="V69" s="48">
        <v>1079</v>
      </c>
      <c r="W69" s="48">
        <v>25573</v>
      </c>
      <c r="X69" s="48">
        <v>7246</v>
      </c>
      <c r="Y69" s="2"/>
      <c r="Z69" s="48">
        <v>16130</v>
      </c>
      <c r="AA69" s="48">
        <v>14438</v>
      </c>
      <c r="AC69" s="48">
        <f t="shared" ref="AC69:AC132" si="6">Z69+AA69</f>
        <v>30568</v>
      </c>
      <c r="AD69" s="48">
        <f t="shared" ref="AD69:AD132" si="7">N69+O69+P69+Q69+R69+S69+T69+U69+V69+W69+X69</f>
        <v>105669</v>
      </c>
      <c r="AE69" s="48">
        <v>4572</v>
      </c>
      <c r="AF69" s="48">
        <v>6066</v>
      </c>
      <c r="AG69" s="48">
        <v>12324</v>
      </c>
      <c r="AH69" s="48">
        <v>13589</v>
      </c>
      <c r="AI69" s="48"/>
      <c r="AJ69" s="48"/>
      <c r="AK69" s="48"/>
      <c r="AL69" s="48"/>
      <c r="AM69" s="48"/>
      <c r="AN69" s="48"/>
      <c r="AO69" s="48"/>
      <c r="AP69" s="30"/>
      <c r="AQ69" s="31"/>
      <c r="AR69" s="2"/>
      <c r="AS69" s="30"/>
      <c r="AT69" s="31"/>
      <c r="AU69" s="2"/>
      <c r="AV69" s="30"/>
      <c r="AW69" s="31"/>
      <c r="AX69" s="30"/>
      <c r="AY69" s="31"/>
      <c r="AZ69" s="2"/>
      <c r="BA69" s="30"/>
      <c r="BB69" s="31"/>
      <c r="BC69" s="30"/>
      <c r="BD69" s="31"/>
      <c r="BE69" s="2"/>
      <c r="BF69" s="30"/>
      <c r="BG69" s="31"/>
      <c r="BH69" s="30"/>
      <c r="BI69" s="31"/>
      <c r="BJ69" s="2"/>
      <c r="BK69" s="48">
        <f t="shared" ref="BK69:BK132" si="8">AE69+AF69+AG69+AH69+AI69+AL69+AM69+AJ69+AK69+AN69+AO69</f>
        <v>36551</v>
      </c>
      <c r="BL69" s="48">
        <v>6421</v>
      </c>
      <c r="BM69" s="48">
        <v>7491</v>
      </c>
      <c r="BN69" s="2"/>
      <c r="BO69" s="48">
        <f t="shared" ref="BO69:BO132" si="9">BL69+BM69</f>
        <v>13912</v>
      </c>
      <c r="BP69" s="2"/>
      <c r="BQ69" s="48">
        <f t="shared" ref="BQ69:BQ132" si="10">D69+E69+F69+G69+H69+I69+J69+K69+L69</f>
        <v>194093</v>
      </c>
      <c r="BR69" s="2"/>
      <c r="BS69" s="48">
        <f t="shared" ref="BS69:BS132" si="11">BO69+BK69+AC69+AD69+BQ69</f>
        <v>380793</v>
      </c>
      <c r="BT69" s="2"/>
    </row>
    <row r="70" spans="1:73" x14ac:dyDescent="0.2">
      <c r="A70" t="s">
        <v>55</v>
      </c>
      <c r="B70" s="29">
        <v>43896</v>
      </c>
      <c r="C70" s="2"/>
      <c r="D70" s="48">
        <v>5902</v>
      </c>
      <c r="E70" s="48">
        <v>4256</v>
      </c>
      <c r="F70" s="48">
        <v>51020</v>
      </c>
      <c r="G70" s="48">
        <v>762</v>
      </c>
      <c r="H70" s="48">
        <v>652</v>
      </c>
      <c r="I70" s="48">
        <v>31310</v>
      </c>
      <c r="J70" s="48">
        <v>28363</v>
      </c>
      <c r="K70" s="48">
        <v>85898</v>
      </c>
      <c r="L70" s="48">
        <v>1744</v>
      </c>
      <c r="M70" s="2"/>
      <c r="N70" s="48">
        <v>8946</v>
      </c>
      <c r="O70" s="48">
        <v>12945</v>
      </c>
      <c r="P70" s="48">
        <v>967</v>
      </c>
      <c r="Q70" s="48">
        <v>542</v>
      </c>
      <c r="R70" s="48">
        <v>2567</v>
      </c>
      <c r="S70" s="48">
        <v>3022</v>
      </c>
      <c r="T70" s="48">
        <v>45971</v>
      </c>
      <c r="U70" s="48">
        <v>1194</v>
      </c>
      <c r="V70" s="48">
        <v>1263</v>
      </c>
      <c r="W70" s="48">
        <v>28714</v>
      </c>
      <c r="X70" s="48">
        <v>7128</v>
      </c>
      <c r="Y70" s="2"/>
      <c r="Z70" s="48">
        <v>17770</v>
      </c>
      <c r="AA70" s="48">
        <v>17095</v>
      </c>
      <c r="AC70" s="48">
        <f t="shared" si="6"/>
        <v>34865</v>
      </c>
      <c r="AD70" s="48">
        <f t="shared" si="7"/>
        <v>113259</v>
      </c>
      <c r="AE70" s="48">
        <v>4008</v>
      </c>
      <c r="AF70" s="48">
        <v>6596</v>
      </c>
      <c r="AG70" s="48">
        <v>12054</v>
      </c>
      <c r="AH70" s="48">
        <v>13721</v>
      </c>
      <c r="AI70" s="48"/>
      <c r="AJ70" s="48"/>
      <c r="AK70" s="48"/>
      <c r="AL70" s="48"/>
      <c r="AM70" s="48"/>
      <c r="AN70" s="48"/>
      <c r="AO70" s="48"/>
      <c r="AP70" s="30"/>
      <c r="AQ70" s="31"/>
      <c r="AR70" s="2"/>
      <c r="AS70" s="30"/>
      <c r="AT70" s="31"/>
      <c r="AU70" s="2"/>
      <c r="AV70" s="30"/>
      <c r="AW70" s="31"/>
      <c r="AX70" s="30"/>
      <c r="AY70" s="31"/>
      <c r="AZ70" s="2"/>
      <c r="BA70" s="30"/>
      <c r="BB70" s="31"/>
      <c r="BC70" s="30"/>
      <c r="BD70" s="31"/>
      <c r="BE70" s="2"/>
      <c r="BF70" s="30"/>
      <c r="BG70" s="31"/>
      <c r="BH70" s="30"/>
      <c r="BI70" s="31"/>
      <c r="BJ70" s="2"/>
      <c r="BK70" s="48">
        <f t="shared" si="8"/>
        <v>36379</v>
      </c>
      <c r="BL70" s="48">
        <v>6607</v>
      </c>
      <c r="BM70" s="48">
        <v>7807</v>
      </c>
      <c r="BN70" s="2"/>
      <c r="BO70" s="48">
        <f t="shared" si="9"/>
        <v>14414</v>
      </c>
      <c r="BP70" s="2"/>
      <c r="BQ70" s="48">
        <f t="shared" si="10"/>
        <v>209907</v>
      </c>
      <c r="BR70" s="2"/>
      <c r="BS70" s="48">
        <f t="shared" si="11"/>
        <v>408824</v>
      </c>
      <c r="BT70" s="2"/>
    </row>
    <row r="71" spans="1:73" x14ac:dyDescent="0.2">
      <c r="A71" t="s">
        <v>56</v>
      </c>
      <c r="B71" s="32">
        <v>43897</v>
      </c>
      <c r="C71" s="2"/>
      <c r="D71" s="48">
        <v>3709</v>
      </c>
      <c r="E71" s="48">
        <v>2904</v>
      </c>
      <c r="F71" s="48">
        <v>38702</v>
      </c>
      <c r="G71" s="48">
        <v>543</v>
      </c>
      <c r="H71" s="48">
        <v>444</v>
      </c>
      <c r="I71" s="48">
        <v>26034</v>
      </c>
      <c r="J71" s="48">
        <v>22621</v>
      </c>
      <c r="K71" s="48">
        <v>65412</v>
      </c>
      <c r="L71" s="48">
        <v>1423</v>
      </c>
      <c r="M71" s="2"/>
      <c r="N71" s="48">
        <v>5812</v>
      </c>
      <c r="O71" s="48">
        <v>9279</v>
      </c>
      <c r="P71" s="48">
        <v>681</v>
      </c>
      <c r="Q71" s="48">
        <v>451</v>
      </c>
      <c r="R71" s="48">
        <v>1506</v>
      </c>
      <c r="S71" s="48">
        <v>1862</v>
      </c>
      <c r="T71" s="48">
        <v>28398</v>
      </c>
      <c r="U71" s="48">
        <v>587</v>
      </c>
      <c r="V71" s="48">
        <v>962</v>
      </c>
      <c r="W71" s="48">
        <v>22028</v>
      </c>
      <c r="X71" s="48">
        <v>3676</v>
      </c>
      <c r="Y71" s="2"/>
      <c r="Z71" s="48">
        <v>13088</v>
      </c>
      <c r="AA71" s="48">
        <v>12504</v>
      </c>
      <c r="AC71" s="48">
        <f t="shared" si="6"/>
        <v>25592</v>
      </c>
      <c r="AD71" s="48">
        <f t="shared" si="7"/>
        <v>75242</v>
      </c>
      <c r="AE71" s="48">
        <v>2299</v>
      </c>
      <c r="AF71" s="48">
        <v>4659</v>
      </c>
      <c r="AG71" s="48">
        <v>7870</v>
      </c>
      <c r="AH71" s="48">
        <v>9575</v>
      </c>
      <c r="AI71" s="48"/>
      <c r="AJ71" s="48"/>
      <c r="AK71" s="48"/>
      <c r="AL71" s="48"/>
      <c r="AM71" s="48"/>
      <c r="AN71" s="48"/>
      <c r="AO71" s="48"/>
      <c r="AP71" s="30"/>
      <c r="AQ71" s="31"/>
      <c r="AR71" s="2"/>
      <c r="AS71" s="30"/>
      <c r="AT71" s="31"/>
      <c r="AU71" s="2"/>
      <c r="AV71" s="30"/>
      <c r="AW71" s="31"/>
      <c r="AX71" s="30"/>
      <c r="AY71" s="31"/>
      <c r="AZ71" s="2"/>
      <c r="BA71" s="30"/>
      <c r="BB71" s="31"/>
      <c r="BC71" s="30"/>
      <c r="BD71" s="31"/>
      <c r="BE71" s="2"/>
      <c r="BF71" s="30"/>
      <c r="BG71" s="31"/>
      <c r="BH71" s="30"/>
      <c r="BI71" s="31"/>
      <c r="BJ71" s="2"/>
      <c r="BK71" s="48">
        <f t="shared" si="8"/>
        <v>24403</v>
      </c>
      <c r="BL71" s="48">
        <v>5475</v>
      </c>
      <c r="BM71" s="48">
        <v>6484</v>
      </c>
      <c r="BN71" s="2"/>
      <c r="BO71" s="48">
        <f t="shared" si="9"/>
        <v>11959</v>
      </c>
      <c r="BP71" s="2"/>
      <c r="BQ71" s="48">
        <f t="shared" si="10"/>
        <v>161792</v>
      </c>
      <c r="BR71" s="2"/>
      <c r="BS71" s="48">
        <f t="shared" si="11"/>
        <v>298988</v>
      </c>
      <c r="BT71" s="2"/>
    </row>
    <row r="72" spans="1:73" x14ac:dyDescent="0.2">
      <c r="A72" t="s">
        <v>57</v>
      </c>
      <c r="B72" s="29">
        <v>43898</v>
      </c>
      <c r="C72" s="2"/>
      <c r="D72" s="48">
        <v>2881</v>
      </c>
      <c r="E72" s="48">
        <v>2027</v>
      </c>
      <c r="F72" s="48">
        <v>28945</v>
      </c>
      <c r="G72" s="48">
        <v>341</v>
      </c>
      <c r="H72" s="48">
        <v>369</v>
      </c>
      <c r="I72" s="48">
        <v>19488</v>
      </c>
      <c r="J72" s="48">
        <v>16299</v>
      </c>
      <c r="K72" s="48">
        <v>47424</v>
      </c>
      <c r="L72" s="48">
        <v>1005</v>
      </c>
      <c r="M72" s="2"/>
      <c r="N72" s="48">
        <v>5474</v>
      </c>
      <c r="O72" s="48">
        <v>7381</v>
      </c>
      <c r="P72" s="48">
        <v>641</v>
      </c>
      <c r="Q72" s="48">
        <v>364</v>
      </c>
      <c r="R72" s="48">
        <v>1313</v>
      </c>
      <c r="S72" s="48">
        <v>1421</v>
      </c>
      <c r="T72" s="48">
        <v>24435</v>
      </c>
      <c r="U72" s="48">
        <v>385</v>
      </c>
      <c r="V72" s="48">
        <v>619</v>
      </c>
      <c r="W72" s="48">
        <v>20458</v>
      </c>
      <c r="X72" s="48">
        <v>2453</v>
      </c>
      <c r="Y72" s="2"/>
      <c r="Z72" s="48">
        <v>12451</v>
      </c>
      <c r="AA72" s="48">
        <v>10484</v>
      </c>
      <c r="AC72" s="48">
        <f t="shared" si="6"/>
        <v>22935</v>
      </c>
      <c r="AD72" s="48">
        <f t="shared" si="7"/>
        <v>64944</v>
      </c>
      <c r="AE72" s="48">
        <v>2711</v>
      </c>
      <c r="AF72" s="48">
        <v>3823</v>
      </c>
      <c r="AG72" s="48">
        <v>7053</v>
      </c>
      <c r="AH72" s="48">
        <v>7465</v>
      </c>
      <c r="AI72" s="48"/>
      <c r="AJ72" s="48"/>
      <c r="AK72" s="48"/>
      <c r="AL72" s="48"/>
      <c r="AM72" s="48"/>
      <c r="AN72" s="48"/>
      <c r="AO72" s="48"/>
      <c r="AP72" s="30"/>
      <c r="AQ72" s="31"/>
      <c r="AR72" s="2"/>
      <c r="AS72" s="30"/>
      <c r="AT72" s="31"/>
      <c r="AU72" s="2"/>
      <c r="AV72" s="30"/>
      <c r="AW72" s="31"/>
      <c r="AX72" s="30"/>
      <c r="AY72" s="31"/>
      <c r="AZ72" s="2"/>
      <c r="BA72" s="30"/>
      <c r="BB72" s="31"/>
      <c r="BC72" s="30"/>
      <c r="BD72" s="31"/>
      <c r="BE72" s="2"/>
      <c r="BF72" s="30"/>
      <c r="BG72" s="31"/>
      <c r="BH72" s="30"/>
      <c r="BI72" s="31"/>
      <c r="BJ72" s="2"/>
      <c r="BK72" s="48">
        <f t="shared" si="8"/>
        <v>21052</v>
      </c>
      <c r="BL72" s="48">
        <v>4413</v>
      </c>
      <c r="BM72" s="48">
        <v>4834</v>
      </c>
      <c r="BN72" s="2"/>
      <c r="BO72" s="48">
        <f t="shared" si="9"/>
        <v>9247</v>
      </c>
      <c r="BP72" s="2"/>
      <c r="BQ72" s="48">
        <f t="shared" si="10"/>
        <v>118779</v>
      </c>
      <c r="BR72" s="2"/>
      <c r="BS72" s="48">
        <f t="shared" si="11"/>
        <v>236957</v>
      </c>
      <c r="BT72" s="2"/>
    </row>
    <row r="73" spans="1:73" x14ac:dyDescent="0.2">
      <c r="A73" t="s">
        <v>58</v>
      </c>
      <c r="B73" s="29">
        <v>43899</v>
      </c>
      <c r="C73" s="2"/>
      <c r="D73" s="48">
        <v>5378</v>
      </c>
      <c r="E73" s="48">
        <v>3813</v>
      </c>
      <c r="F73" s="48">
        <v>43650</v>
      </c>
      <c r="G73" s="48">
        <v>577</v>
      </c>
      <c r="H73" s="48">
        <v>541</v>
      </c>
      <c r="I73" s="48">
        <v>27051</v>
      </c>
      <c r="J73" s="48">
        <v>24513</v>
      </c>
      <c r="K73" s="48">
        <v>73394</v>
      </c>
      <c r="L73" s="48">
        <v>1207</v>
      </c>
      <c r="M73" s="2"/>
      <c r="N73" s="48">
        <v>7700</v>
      </c>
      <c r="O73" s="48">
        <v>10981</v>
      </c>
      <c r="P73" s="48">
        <v>818</v>
      </c>
      <c r="Q73" s="48">
        <v>473</v>
      </c>
      <c r="R73" s="48">
        <v>2138</v>
      </c>
      <c r="S73" s="48">
        <v>2612</v>
      </c>
      <c r="T73" s="48">
        <v>39908</v>
      </c>
      <c r="U73" s="48">
        <v>1042</v>
      </c>
      <c r="V73" s="48">
        <v>1016</v>
      </c>
      <c r="W73" s="48">
        <v>23356</v>
      </c>
      <c r="X73" s="48">
        <v>7171</v>
      </c>
      <c r="Y73" s="2"/>
      <c r="Z73" s="48">
        <v>16022</v>
      </c>
      <c r="AA73" s="48">
        <v>13529</v>
      </c>
      <c r="AC73" s="48">
        <f t="shared" si="6"/>
        <v>29551</v>
      </c>
      <c r="AD73" s="48">
        <f t="shared" si="7"/>
        <v>97215</v>
      </c>
      <c r="AE73" s="48">
        <v>4096</v>
      </c>
      <c r="AF73" s="48">
        <v>6504</v>
      </c>
      <c r="AG73" s="48">
        <v>10933</v>
      </c>
      <c r="AH73" s="48">
        <v>12681</v>
      </c>
      <c r="AI73" s="48"/>
      <c r="AJ73" s="48"/>
      <c r="AK73" s="48"/>
      <c r="AL73" s="48"/>
      <c r="AM73" s="48"/>
      <c r="AN73" s="48"/>
      <c r="AO73" s="48"/>
      <c r="AP73" s="30"/>
      <c r="AQ73" s="31"/>
      <c r="AR73" s="2"/>
      <c r="AS73" s="30"/>
      <c r="AT73" s="31"/>
      <c r="AU73" s="2"/>
      <c r="AV73" s="30"/>
      <c r="AW73" s="31"/>
      <c r="AX73" s="30"/>
      <c r="AY73" s="31"/>
      <c r="AZ73" s="2"/>
      <c r="BA73" s="30"/>
      <c r="BB73" s="31"/>
      <c r="BC73" s="30"/>
      <c r="BD73" s="31"/>
      <c r="BE73" s="2"/>
      <c r="BF73" s="30"/>
      <c r="BG73" s="31"/>
      <c r="BH73" s="30"/>
      <c r="BI73" s="31"/>
      <c r="BJ73" s="2"/>
      <c r="BK73" s="48">
        <f t="shared" si="8"/>
        <v>34214</v>
      </c>
      <c r="BL73" s="48">
        <v>6064</v>
      </c>
      <c r="BM73" s="48">
        <v>7167</v>
      </c>
      <c r="BN73" s="2"/>
      <c r="BO73" s="48">
        <f t="shared" si="9"/>
        <v>13231</v>
      </c>
      <c r="BP73" s="2"/>
      <c r="BQ73" s="48">
        <f t="shared" si="10"/>
        <v>180124</v>
      </c>
      <c r="BR73" s="2"/>
      <c r="BS73" s="48">
        <f t="shared" si="11"/>
        <v>354335</v>
      </c>
      <c r="BT73" s="2"/>
    </row>
    <row r="74" spans="1:73" x14ac:dyDescent="0.2">
      <c r="A74" t="s">
        <v>59</v>
      </c>
      <c r="B74" s="29">
        <v>43900</v>
      </c>
      <c r="C74" s="2"/>
      <c r="D74" s="48">
        <v>5673</v>
      </c>
      <c r="E74" s="48">
        <v>4068</v>
      </c>
      <c r="F74" s="48">
        <v>45785</v>
      </c>
      <c r="G74" s="48">
        <v>626</v>
      </c>
      <c r="H74" s="48">
        <v>652</v>
      </c>
      <c r="I74" s="48">
        <v>28787</v>
      </c>
      <c r="J74" s="48">
        <v>26339</v>
      </c>
      <c r="K74" s="48">
        <v>77903</v>
      </c>
      <c r="L74" s="48">
        <v>1304</v>
      </c>
      <c r="M74" s="2"/>
      <c r="N74" s="48">
        <v>8161</v>
      </c>
      <c r="O74" s="48">
        <v>11548</v>
      </c>
      <c r="P74" s="48">
        <v>893</v>
      </c>
      <c r="Q74" s="48">
        <v>533</v>
      </c>
      <c r="R74" s="48">
        <v>2306</v>
      </c>
      <c r="S74" s="48">
        <v>2776</v>
      </c>
      <c r="T74" s="48">
        <v>41972</v>
      </c>
      <c r="U74" s="48">
        <v>1144</v>
      </c>
      <c r="V74" s="48">
        <v>1033</v>
      </c>
      <c r="W74" s="48">
        <v>24447</v>
      </c>
      <c r="X74" s="48">
        <v>7515</v>
      </c>
      <c r="Y74" s="2"/>
      <c r="Z74" s="48">
        <v>15587</v>
      </c>
      <c r="AA74" s="48">
        <v>13359</v>
      </c>
      <c r="AC74" s="48">
        <f t="shared" si="6"/>
        <v>28946</v>
      </c>
      <c r="AD74" s="48">
        <f t="shared" si="7"/>
        <v>102328</v>
      </c>
      <c r="AE74" s="48">
        <v>4314</v>
      </c>
      <c r="AF74" s="48">
        <v>6581</v>
      </c>
      <c r="AG74" s="48">
        <v>11012</v>
      </c>
      <c r="AH74" s="48">
        <v>13008</v>
      </c>
      <c r="AI74" s="48"/>
      <c r="AJ74" s="48"/>
      <c r="AK74" s="48"/>
      <c r="AL74" s="48"/>
      <c r="AM74" s="48"/>
      <c r="AN74" s="48"/>
      <c r="AO74" s="48"/>
      <c r="AP74" s="30"/>
      <c r="AQ74" s="31"/>
      <c r="AR74" s="2"/>
      <c r="AS74" s="30"/>
      <c r="AT74" s="31"/>
      <c r="AU74" s="2"/>
      <c r="AV74" s="30"/>
      <c r="AW74" s="31"/>
      <c r="AX74" s="30"/>
      <c r="AY74" s="31"/>
      <c r="AZ74" s="2"/>
      <c r="BA74" s="30"/>
      <c r="BB74" s="31"/>
      <c r="BC74" s="30"/>
      <c r="BD74" s="31"/>
      <c r="BE74" s="2"/>
      <c r="BF74" s="30"/>
      <c r="BG74" s="31"/>
      <c r="BH74" s="30"/>
      <c r="BI74" s="31"/>
      <c r="BJ74" s="2"/>
      <c r="BK74" s="48">
        <f t="shared" si="8"/>
        <v>34915</v>
      </c>
      <c r="BL74" s="48">
        <v>6472</v>
      </c>
      <c r="BM74" s="48">
        <v>7263</v>
      </c>
      <c r="BN74" s="2"/>
      <c r="BO74" s="48">
        <f t="shared" si="9"/>
        <v>13735</v>
      </c>
      <c r="BP74" s="2"/>
      <c r="BQ74" s="48">
        <f t="shared" si="10"/>
        <v>191137</v>
      </c>
      <c r="BR74" s="2"/>
      <c r="BS74" s="48">
        <f t="shared" si="11"/>
        <v>371061</v>
      </c>
      <c r="BT74" s="2"/>
    </row>
    <row r="75" spans="1:73" x14ac:dyDescent="0.2">
      <c r="A75" t="s">
        <v>53</v>
      </c>
      <c r="B75" s="29">
        <v>43901</v>
      </c>
      <c r="C75" s="2"/>
      <c r="D75" s="48">
        <v>5708</v>
      </c>
      <c r="E75" s="48">
        <v>4037</v>
      </c>
      <c r="F75" s="48">
        <v>45807</v>
      </c>
      <c r="G75" s="48">
        <v>613</v>
      </c>
      <c r="H75" s="48">
        <v>628</v>
      </c>
      <c r="I75" s="48">
        <v>29223</v>
      </c>
      <c r="J75" s="48">
        <v>26097</v>
      </c>
      <c r="K75" s="48">
        <v>78109</v>
      </c>
      <c r="L75" s="48">
        <v>1352</v>
      </c>
      <c r="M75" s="2"/>
      <c r="N75" s="48">
        <v>8557</v>
      </c>
      <c r="O75" s="48">
        <v>12001</v>
      </c>
      <c r="P75" s="48">
        <v>899</v>
      </c>
      <c r="Q75" s="48">
        <v>598</v>
      </c>
      <c r="R75" s="48">
        <v>2424</v>
      </c>
      <c r="S75" s="48">
        <v>2945</v>
      </c>
      <c r="T75" s="48">
        <v>43007</v>
      </c>
      <c r="U75" s="48">
        <v>1146</v>
      </c>
      <c r="V75" s="48">
        <v>1095</v>
      </c>
      <c r="W75" s="48">
        <v>25121</v>
      </c>
      <c r="X75" s="48">
        <v>6883</v>
      </c>
      <c r="Y75" s="2"/>
      <c r="Z75" s="48">
        <v>16566</v>
      </c>
      <c r="AA75" s="48">
        <v>13944</v>
      </c>
      <c r="AC75" s="48">
        <f t="shared" si="6"/>
        <v>30510</v>
      </c>
      <c r="AD75" s="48">
        <f t="shared" si="7"/>
        <v>104676</v>
      </c>
      <c r="AE75" s="48">
        <v>4470</v>
      </c>
      <c r="AF75" s="48">
        <v>6663</v>
      </c>
      <c r="AG75" s="48">
        <v>11510</v>
      </c>
      <c r="AH75" s="48">
        <v>12971</v>
      </c>
      <c r="AI75" s="48"/>
      <c r="AJ75" s="48"/>
      <c r="AK75" s="48"/>
      <c r="AL75" s="48"/>
      <c r="AM75" s="48"/>
      <c r="AN75" s="48"/>
      <c r="AO75" s="48"/>
      <c r="AP75" s="30"/>
      <c r="AQ75" s="31"/>
      <c r="AR75" s="2"/>
      <c r="AS75" s="30"/>
      <c r="AT75" s="31"/>
      <c r="AU75" s="2"/>
      <c r="AV75" s="30"/>
      <c r="AW75" s="31"/>
      <c r="AX75" s="30"/>
      <c r="AY75" s="31"/>
      <c r="AZ75" s="2"/>
      <c r="BA75" s="30"/>
      <c r="BB75" s="31"/>
      <c r="BC75" s="30"/>
      <c r="BD75" s="31"/>
      <c r="BE75" s="2"/>
      <c r="BF75" s="30"/>
      <c r="BG75" s="31"/>
      <c r="BH75" s="30"/>
      <c r="BI75" s="31"/>
      <c r="BJ75" s="2"/>
      <c r="BK75" s="48">
        <f t="shared" si="8"/>
        <v>35614</v>
      </c>
      <c r="BL75" s="48">
        <v>6376</v>
      </c>
      <c r="BM75" s="48">
        <v>7619</v>
      </c>
      <c r="BN75" s="2"/>
      <c r="BO75" s="48">
        <f t="shared" si="9"/>
        <v>13995</v>
      </c>
      <c r="BP75" s="2"/>
      <c r="BQ75" s="48">
        <f t="shared" si="10"/>
        <v>191574</v>
      </c>
      <c r="BR75" s="2"/>
      <c r="BS75" s="48">
        <f t="shared" si="11"/>
        <v>376369</v>
      </c>
      <c r="BT75" s="2"/>
    </row>
    <row r="76" spans="1:73" x14ac:dyDescent="0.2">
      <c r="A76" t="s">
        <v>54</v>
      </c>
      <c r="B76" s="29">
        <v>43902</v>
      </c>
      <c r="C76" s="2"/>
      <c r="D76" s="48">
        <v>5650</v>
      </c>
      <c r="E76" s="48">
        <v>4001</v>
      </c>
      <c r="F76" s="48">
        <v>47853</v>
      </c>
      <c r="G76" s="48">
        <v>674</v>
      </c>
      <c r="H76" s="48">
        <v>649</v>
      </c>
      <c r="I76" s="48">
        <v>29645</v>
      </c>
      <c r="J76" s="48">
        <v>26510</v>
      </c>
      <c r="K76" s="48">
        <v>80104</v>
      </c>
      <c r="L76" s="48">
        <v>1309</v>
      </c>
      <c r="M76" s="2"/>
      <c r="N76" s="48">
        <v>8778</v>
      </c>
      <c r="O76" s="48">
        <v>12222</v>
      </c>
      <c r="P76" s="48">
        <v>912</v>
      </c>
      <c r="Q76" s="48">
        <v>532</v>
      </c>
      <c r="R76" s="48">
        <v>2266</v>
      </c>
      <c r="S76" s="48">
        <v>2881</v>
      </c>
      <c r="T76" s="48">
        <v>42971</v>
      </c>
      <c r="U76" s="48">
        <v>1144</v>
      </c>
      <c r="V76" s="48">
        <v>1072</v>
      </c>
      <c r="W76" s="48">
        <v>25281</v>
      </c>
      <c r="X76" s="48">
        <v>7054</v>
      </c>
      <c r="Y76" s="2"/>
      <c r="Z76" s="48">
        <v>16602</v>
      </c>
      <c r="AA76" s="48">
        <v>14432</v>
      </c>
      <c r="AC76" s="48">
        <f t="shared" si="6"/>
        <v>31034</v>
      </c>
      <c r="AD76" s="48">
        <f t="shared" si="7"/>
        <v>105113</v>
      </c>
      <c r="AE76" s="48">
        <v>4671</v>
      </c>
      <c r="AF76" s="48">
        <v>6879</v>
      </c>
      <c r="AG76" s="48">
        <v>10556</v>
      </c>
      <c r="AH76" s="48">
        <v>13234</v>
      </c>
      <c r="AI76" s="48"/>
      <c r="AJ76" s="48"/>
      <c r="AK76" s="48"/>
      <c r="AL76" s="48"/>
      <c r="AM76" s="48"/>
      <c r="AN76" s="48"/>
      <c r="AO76" s="48"/>
      <c r="AP76" s="30"/>
      <c r="AQ76" s="31"/>
      <c r="AR76" s="2"/>
      <c r="AS76" s="30"/>
      <c r="AT76" s="31"/>
      <c r="AU76" s="2"/>
      <c r="AV76" s="30"/>
      <c r="AW76" s="31"/>
      <c r="AX76" s="30"/>
      <c r="AY76" s="31"/>
      <c r="AZ76" s="2"/>
      <c r="BA76" s="30"/>
      <c r="BB76" s="31"/>
      <c r="BC76" s="30"/>
      <c r="BD76" s="31"/>
      <c r="BE76" s="2"/>
      <c r="BF76" s="30"/>
      <c r="BG76" s="31"/>
      <c r="BH76" s="30"/>
      <c r="BI76" s="31"/>
      <c r="BJ76" s="2"/>
      <c r="BK76" s="48">
        <f t="shared" si="8"/>
        <v>35340</v>
      </c>
      <c r="BL76" s="48">
        <v>6569</v>
      </c>
      <c r="BM76" s="48">
        <v>7634</v>
      </c>
      <c r="BN76" s="2"/>
      <c r="BO76" s="48">
        <f t="shared" si="9"/>
        <v>14203</v>
      </c>
      <c r="BP76" s="2"/>
      <c r="BQ76" s="48">
        <f t="shared" si="10"/>
        <v>196395</v>
      </c>
      <c r="BR76" s="2"/>
      <c r="BS76" s="48">
        <f t="shared" si="11"/>
        <v>382085</v>
      </c>
      <c r="BT76" s="2"/>
      <c r="BU76" s="34"/>
    </row>
    <row r="77" spans="1:73" x14ac:dyDescent="0.2">
      <c r="A77" t="s">
        <v>55</v>
      </c>
      <c r="B77" s="29">
        <v>43903</v>
      </c>
      <c r="C77" s="2"/>
      <c r="D77" s="48">
        <v>4960</v>
      </c>
      <c r="E77" s="48">
        <v>3651</v>
      </c>
      <c r="F77" s="48">
        <v>48170</v>
      </c>
      <c r="G77" s="48">
        <v>729</v>
      </c>
      <c r="H77" s="48">
        <v>634</v>
      </c>
      <c r="I77" s="48">
        <v>28578</v>
      </c>
      <c r="J77" s="48">
        <v>25303</v>
      </c>
      <c r="K77" s="48">
        <v>78274</v>
      </c>
      <c r="L77" s="48">
        <v>1268</v>
      </c>
      <c r="M77" s="2"/>
      <c r="N77" s="48">
        <v>8578</v>
      </c>
      <c r="O77" s="48">
        <v>11277</v>
      </c>
      <c r="P77" s="48">
        <v>1067</v>
      </c>
      <c r="Q77" s="48">
        <v>498</v>
      </c>
      <c r="R77" s="48">
        <v>2339</v>
      </c>
      <c r="S77" s="48">
        <v>2780</v>
      </c>
      <c r="T77" s="48">
        <v>40429</v>
      </c>
      <c r="U77" s="48">
        <v>1042</v>
      </c>
      <c r="V77" s="48">
        <v>1064</v>
      </c>
      <c r="W77" s="48">
        <v>27103</v>
      </c>
      <c r="X77" s="48">
        <v>5620</v>
      </c>
      <c r="Y77" s="2"/>
      <c r="Z77" s="48">
        <v>16917</v>
      </c>
      <c r="AA77" s="48">
        <v>14421</v>
      </c>
      <c r="AC77" s="48">
        <f t="shared" si="6"/>
        <v>31338</v>
      </c>
      <c r="AD77" s="48">
        <f t="shared" si="7"/>
        <v>101797</v>
      </c>
      <c r="AE77" s="48">
        <v>3141</v>
      </c>
      <c r="AF77" s="48">
        <v>5959</v>
      </c>
      <c r="AG77" s="48">
        <v>10356</v>
      </c>
      <c r="AH77" s="48">
        <v>12117</v>
      </c>
      <c r="AI77" s="48"/>
      <c r="AJ77" s="48"/>
      <c r="AK77" s="48"/>
      <c r="AL77" s="48"/>
      <c r="AM77" s="48"/>
      <c r="AN77" s="48"/>
      <c r="AO77" s="48"/>
      <c r="AP77" s="30"/>
      <c r="AQ77" s="31"/>
      <c r="AR77" s="2"/>
      <c r="AS77" s="30"/>
      <c r="AT77" s="31"/>
      <c r="AU77" s="2"/>
      <c r="AV77" s="30"/>
      <c r="AW77" s="31"/>
      <c r="AX77" s="30"/>
      <c r="AY77" s="31"/>
      <c r="AZ77" s="2"/>
      <c r="BA77" s="30"/>
      <c r="BB77" s="31"/>
      <c r="BC77" s="30"/>
      <c r="BD77" s="31"/>
      <c r="BE77" s="2"/>
      <c r="BF77" s="30"/>
      <c r="BG77" s="31"/>
      <c r="BH77" s="30"/>
      <c r="BI77" s="31"/>
      <c r="BJ77" s="2"/>
      <c r="BK77" s="48">
        <f t="shared" si="8"/>
        <v>31573</v>
      </c>
      <c r="BL77" s="48">
        <v>6689</v>
      </c>
      <c r="BM77" s="48">
        <v>6964</v>
      </c>
      <c r="BN77" s="2"/>
      <c r="BO77" s="48">
        <f t="shared" si="9"/>
        <v>13653</v>
      </c>
      <c r="BP77" s="2"/>
      <c r="BQ77" s="48">
        <f t="shared" si="10"/>
        <v>191567</v>
      </c>
      <c r="BR77" s="2"/>
      <c r="BS77" s="48">
        <f t="shared" si="11"/>
        <v>369928</v>
      </c>
      <c r="BT77" s="2"/>
      <c r="BU77" s="34"/>
    </row>
    <row r="78" spans="1:73" x14ac:dyDescent="0.2">
      <c r="A78" t="s">
        <v>56</v>
      </c>
      <c r="B78" s="29">
        <v>43904</v>
      </c>
      <c r="C78" s="2"/>
      <c r="D78" s="48">
        <v>2683</v>
      </c>
      <c r="E78" s="48">
        <v>2002</v>
      </c>
      <c r="F78" s="48">
        <v>30705</v>
      </c>
      <c r="G78" s="48">
        <v>465</v>
      </c>
      <c r="H78" s="48">
        <v>349</v>
      </c>
      <c r="I78" s="48">
        <v>18605</v>
      </c>
      <c r="J78" s="48">
        <v>16227</v>
      </c>
      <c r="K78" s="48">
        <v>49722</v>
      </c>
      <c r="L78" s="48">
        <v>890</v>
      </c>
      <c r="M78" s="2"/>
      <c r="N78" s="48">
        <v>5432</v>
      </c>
      <c r="O78" s="48">
        <v>6670</v>
      </c>
      <c r="P78" s="48">
        <v>705</v>
      </c>
      <c r="Q78" s="48">
        <v>396</v>
      </c>
      <c r="R78" s="48">
        <v>1354</v>
      </c>
      <c r="S78" s="48">
        <v>1758</v>
      </c>
      <c r="T78" s="48">
        <v>21990</v>
      </c>
      <c r="U78" s="48">
        <v>527</v>
      </c>
      <c r="V78" s="48">
        <v>563</v>
      </c>
      <c r="W78" s="48">
        <v>17653</v>
      </c>
      <c r="X78" s="48">
        <v>2441</v>
      </c>
      <c r="Y78" s="2"/>
      <c r="Z78" s="48">
        <v>11401</v>
      </c>
      <c r="AA78" s="48">
        <v>8888</v>
      </c>
      <c r="AC78" s="48">
        <f t="shared" si="6"/>
        <v>20289</v>
      </c>
      <c r="AD78" s="48">
        <f t="shared" si="7"/>
        <v>59489</v>
      </c>
      <c r="AE78" s="48">
        <v>1931</v>
      </c>
      <c r="AF78" s="48">
        <v>3665</v>
      </c>
      <c r="AG78" s="48">
        <v>6398</v>
      </c>
      <c r="AH78" s="48">
        <v>7497</v>
      </c>
      <c r="AI78" s="48"/>
      <c r="AJ78" s="48"/>
      <c r="AK78" s="48"/>
      <c r="AL78" s="48"/>
      <c r="AM78" s="48"/>
      <c r="AN78" s="48"/>
      <c r="AO78" s="48"/>
      <c r="AP78" s="30"/>
      <c r="AQ78" s="31"/>
      <c r="AR78" s="2"/>
      <c r="AS78" s="30"/>
      <c r="AT78" s="31"/>
      <c r="AU78" s="2"/>
      <c r="AV78" s="30"/>
      <c r="AW78" s="31"/>
      <c r="AX78" s="30"/>
      <c r="AY78" s="31"/>
      <c r="AZ78" s="2"/>
      <c r="BA78" s="30"/>
      <c r="BB78" s="31"/>
      <c r="BC78" s="30"/>
      <c r="BD78" s="31"/>
      <c r="BE78" s="2"/>
      <c r="BF78" s="30"/>
      <c r="BG78" s="31"/>
      <c r="BH78" s="30"/>
      <c r="BI78" s="31"/>
      <c r="BJ78" s="2"/>
      <c r="BK78" s="48">
        <f t="shared" si="8"/>
        <v>19491</v>
      </c>
      <c r="BL78" s="48">
        <v>3700</v>
      </c>
      <c r="BM78" s="48">
        <v>4143</v>
      </c>
      <c r="BN78" s="2"/>
      <c r="BO78" s="48">
        <f t="shared" si="9"/>
        <v>7843</v>
      </c>
      <c r="BP78" s="2"/>
      <c r="BQ78" s="48">
        <f t="shared" si="10"/>
        <v>121648</v>
      </c>
      <c r="BR78" s="2"/>
      <c r="BS78" s="48">
        <f t="shared" si="11"/>
        <v>228760</v>
      </c>
      <c r="BT78" s="2"/>
      <c r="BU78" s="34"/>
    </row>
    <row r="79" spans="1:73" x14ac:dyDescent="0.2">
      <c r="A79" t="s">
        <v>57</v>
      </c>
      <c r="B79" s="29">
        <v>43905</v>
      </c>
      <c r="C79" s="2"/>
      <c r="D79" s="48">
        <v>1857</v>
      </c>
      <c r="E79" s="48">
        <v>1302</v>
      </c>
      <c r="F79" s="48">
        <v>21553</v>
      </c>
      <c r="G79" s="48">
        <v>270</v>
      </c>
      <c r="H79" s="48">
        <v>246</v>
      </c>
      <c r="I79" s="48">
        <v>12880</v>
      </c>
      <c r="J79" s="48">
        <v>10928</v>
      </c>
      <c r="K79" s="48">
        <v>33491</v>
      </c>
      <c r="L79" s="48">
        <v>609</v>
      </c>
      <c r="M79" s="2"/>
      <c r="N79" s="48">
        <v>4204</v>
      </c>
      <c r="O79" s="48">
        <v>5001</v>
      </c>
      <c r="P79" s="48">
        <v>494</v>
      </c>
      <c r="Q79" s="48">
        <v>261</v>
      </c>
      <c r="R79" s="48">
        <v>1055</v>
      </c>
      <c r="S79" s="48">
        <v>1162</v>
      </c>
      <c r="T79" s="48">
        <v>17300</v>
      </c>
      <c r="U79" s="48">
        <v>342</v>
      </c>
      <c r="V79" s="48">
        <v>467</v>
      </c>
      <c r="W79" s="48">
        <v>14552</v>
      </c>
      <c r="X79" s="48">
        <v>1784</v>
      </c>
      <c r="Y79" s="2"/>
      <c r="Z79" s="48">
        <v>10391</v>
      </c>
      <c r="AA79" s="48">
        <v>7522</v>
      </c>
      <c r="AC79" s="48">
        <f t="shared" si="6"/>
        <v>17913</v>
      </c>
      <c r="AD79" s="48">
        <f t="shared" si="7"/>
        <v>46622</v>
      </c>
      <c r="AE79" s="48">
        <v>1287</v>
      </c>
      <c r="AF79" s="48">
        <v>2600</v>
      </c>
      <c r="AG79" s="48">
        <v>5263</v>
      </c>
      <c r="AH79" s="48">
        <v>5324</v>
      </c>
      <c r="AI79" s="48"/>
      <c r="AJ79" s="48"/>
      <c r="AK79" s="48"/>
      <c r="AL79" s="48"/>
      <c r="AM79" s="48"/>
      <c r="AN79" s="48"/>
      <c r="AO79" s="48"/>
      <c r="AP79" s="30"/>
      <c r="AQ79" s="31"/>
      <c r="AR79" s="2"/>
      <c r="AS79" s="30"/>
      <c r="AT79" s="31"/>
      <c r="AU79" s="2"/>
      <c r="AV79" s="30"/>
      <c r="AW79" s="31"/>
      <c r="AX79" s="30"/>
      <c r="AY79" s="31"/>
      <c r="AZ79" s="2"/>
      <c r="BA79" s="30"/>
      <c r="BB79" s="31"/>
      <c r="BC79" s="30"/>
      <c r="BD79" s="31"/>
      <c r="BE79" s="2"/>
      <c r="BF79" s="30"/>
      <c r="BG79" s="31"/>
      <c r="BH79" s="30"/>
      <c r="BI79" s="31"/>
      <c r="BJ79" s="2"/>
      <c r="BK79" s="48">
        <f t="shared" si="8"/>
        <v>14474</v>
      </c>
      <c r="BL79" s="48">
        <v>2467</v>
      </c>
      <c r="BM79" s="48">
        <v>2625</v>
      </c>
      <c r="BN79" s="2"/>
      <c r="BO79" s="48">
        <f t="shared" si="9"/>
        <v>5092</v>
      </c>
      <c r="BP79" s="2"/>
      <c r="BQ79" s="48">
        <f t="shared" si="10"/>
        <v>83136</v>
      </c>
      <c r="BR79" s="2"/>
      <c r="BS79" s="48">
        <f t="shared" si="11"/>
        <v>167237</v>
      </c>
      <c r="BT79" s="2"/>
      <c r="BU79" s="34"/>
    </row>
    <row r="80" spans="1:73" x14ac:dyDescent="0.2">
      <c r="A80" t="s">
        <v>58</v>
      </c>
      <c r="B80" s="29">
        <v>43906</v>
      </c>
      <c r="C80" s="2"/>
      <c r="D80" s="48">
        <v>3446</v>
      </c>
      <c r="E80" s="48">
        <v>2533</v>
      </c>
      <c r="F80" s="48">
        <v>34871</v>
      </c>
      <c r="G80" s="48">
        <v>535</v>
      </c>
      <c r="H80" s="48">
        <v>388</v>
      </c>
      <c r="I80" s="48">
        <v>21152</v>
      </c>
      <c r="J80" s="48">
        <v>18838</v>
      </c>
      <c r="K80" s="48">
        <v>56360</v>
      </c>
      <c r="L80" s="48">
        <v>890</v>
      </c>
      <c r="M80" s="2"/>
      <c r="N80" s="48">
        <v>5785</v>
      </c>
      <c r="O80" s="48">
        <v>8430</v>
      </c>
      <c r="P80" s="48">
        <v>692</v>
      </c>
      <c r="Q80" s="48">
        <v>373</v>
      </c>
      <c r="R80" s="48">
        <v>1875</v>
      </c>
      <c r="S80" s="48">
        <v>2230</v>
      </c>
      <c r="T80" s="48">
        <v>28303</v>
      </c>
      <c r="U80" s="48">
        <v>826</v>
      </c>
      <c r="V80" s="48">
        <v>848</v>
      </c>
      <c r="W80" s="48">
        <v>19102</v>
      </c>
      <c r="X80" s="48">
        <v>4393</v>
      </c>
      <c r="Y80" s="2"/>
      <c r="Z80" s="48">
        <v>12027</v>
      </c>
      <c r="AA80" s="48">
        <v>10248</v>
      </c>
      <c r="AC80" s="48">
        <f t="shared" si="6"/>
        <v>22275</v>
      </c>
      <c r="AD80" s="48">
        <f t="shared" si="7"/>
        <v>72857</v>
      </c>
      <c r="AE80" s="48">
        <v>2413</v>
      </c>
      <c r="AF80" s="48">
        <v>4565</v>
      </c>
      <c r="AG80" s="48">
        <v>8088</v>
      </c>
      <c r="AH80" s="48">
        <v>8612</v>
      </c>
      <c r="AI80" s="48"/>
      <c r="AJ80" s="48"/>
      <c r="AK80" s="48"/>
      <c r="AL80" s="48"/>
      <c r="AM80" s="48"/>
      <c r="AN80" s="48"/>
      <c r="AO80" s="48"/>
      <c r="AP80" s="30"/>
      <c r="AQ80" s="31"/>
      <c r="AR80" s="2"/>
      <c r="AS80" s="30"/>
      <c r="AT80" s="31"/>
      <c r="AU80" s="2"/>
      <c r="AV80" s="30"/>
      <c r="AW80" s="31"/>
      <c r="AX80" s="30"/>
      <c r="AY80" s="31"/>
      <c r="AZ80" s="2"/>
      <c r="BA80" s="30"/>
      <c r="BB80" s="31"/>
      <c r="BC80" s="30"/>
      <c r="BD80" s="31"/>
      <c r="BE80" s="2"/>
      <c r="BF80" s="30"/>
      <c r="BG80" s="31"/>
      <c r="BH80" s="30"/>
      <c r="BI80" s="31"/>
      <c r="BJ80" s="2"/>
      <c r="BK80" s="48">
        <f t="shared" si="8"/>
        <v>23678</v>
      </c>
      <c r="BL80" s="48">
        <v>4597</v>
      </c>
      <c r="BM80" s="48">
        <v>4777</v>
      </c>
      <c r="BN80" s="2"/>
      <c r="BO80" s="48">
        <f t="shared" si="9"/>
        <v>9374</v>
      </c>
      <c r="BP80" s="2"/>
      <c r="BQ80" s="48">
        <f t="shared" si="10"/>
        <v>139013</v>
      </c>
      <c r="BR80" s="2"/>
      <c r="BS80" s="48">
        <f t="shared" si="11"/>
        <v>267197</v>
      </c>
      <c r="BT80" s="2"/>
      <c r="BU80" s="34"/>
    </row>
    <row r="81" spans="1:73" x14ac:dyDescent="0.2">
      <c r="A81" t="s">
        <v>59</v>
      </c>
      <c r="B81" s="29">
        <v>43907</v>
      </c>
      <c r="C81" s="2"/>
      <c r="D81" s="48">
        <v>3180</v>
      </c>
      <c r="E81" s="48">
        <v>2287</v>
      </c>
      <c r="F81" s="48">
        <v>33425</v>
      </c>
      <c r="G81" s="48">
        <v>510</v>
      </c>
      <c r="H81" s="48">
        <v>384</v>
      </c>
      <c r="I81" s="48">
        <v>20217</v>
      </c>
      <c r="J81" s="48">
        <v>17819</v>
      </c>
      <c r="K81" s="48">
        <v>53400</v>
      </c>
      <c r="L81" s="48">
        <v>944</v>
      </c>
      <c r="M81" s="2"/>
      <c r="N81" s="48">
        <v>5355</v>
      </c>
      <c r="O81" s="48">
        <v>7884</v>
      </c>
      <c r="P81" s="48">
        <v>660</v>
      </c>
      <c r="Q81" s="48">
        <v>372</v>
      </c>
      <c r="R81" s="48">
        <v>1766</v>
      </c>
      <c r="S81" s="48">
        <v>2079</v>
      </c>
      <c r="T81" s="48">
        <v>26201</v>
      </c>
      <c r="U81" s="48">
        <v>802</v>
      </c>
      <c r="V81" s="48">
        <v>901</v>
      </c>
      <c r="W81" s="48">
        <v>18201</v>
      </c>
      <c r="X81" s="48">
        <v>3917</v>
      </c>
      <c r="Y81" s="2"/>
      <c r="Z81" s="48">
        <v>10830</v>
      </c>
      <c r="AA81" s="48">
        <v>9530</v>
      </c>
      <c r="AC81" s="48">
        <f t="shared" si="6"/>
        <v>20360</v>
      </c>
      <c r="AD81" s="48">
        <f t="shared" si="7"/>
        <v>68138</v>
      </c>
      <c r="AE81" s="48">
        <v>2263</v>
      </c>
      <c r="AF81" s="48">
        <v>4333</v>
      </c>
      <c r="AG81" s="48">
        <v>7647</v>
      </c>
      <c r="AH81" s="48">
        <v>8086</v>
      </c>
      <c r="AI81" s="48"/>
      <c r="AJ81" s="48"/>
      <c r="AK81" s="48"/>
      <c r="AL81" s="48"/>
      <c r="AM81" s="48"/>
      <c r="AN81" s="48"/>
      <c r="AO81" s="48"/>
      <c r="AP81" s="30"/>
      <c r="AQ81" s="31"/>
      <c r="AR81" s="2"/>
      <c r="AS81" s="30"/>
      <c r="AT81" s="31"/>
      <c r="AU81" s="2"/>
      <c r="AV81" s="30"/>
      <c r="AW81" s="31"/>
      <c r="AX81" s="30"/>
      <c r="AY81" s="31"/>
      <c r="AZ81" s="2"/>
      <c r="BA81" s="30"/>
      <c r="BB81" s="31"/>
      <c r="BC81" s="30"/>
      <c r="BD81" s="31"/>
      <c r="BE81" s="2"/>
      <c r="BF81" s="30"/>
      <c r="BG81" s="31"/>
      <c r="BH81" s="30"/>
      <c r="BI81" s="31"/>
      <c r="BJ81" s="2"/>
      <c r="BK81" s="48">
        <f t="shared" si="8"/>
        <v>22329</v>
      </c>
      <c r="BL81" s="48">
        <v>4235</v>
      </c>
      <c r="BM81" s="48">
        <v>4484</v>
      </c>
      <c r="BN81" s="2"/>
      <c r="BO81" s="48">
        <f t="shared" si="9"/>
        <v>8719</v>
      </c>
      <c r="BP81" s="2"/>
      <c r="BQ81" s="48">
        <f t="shared" si="10"/>
        <v>132166</v>
      </c>
      <c r="BR81" s="2"/>
      <c r="BS81" s="48">
        <f t="shared" si="11"/>
        <v>251712</v>
      </c>
      <c r="BT81" s="2"/>
      <c r="BU81" s="34"/>
    </row>
    <row r="82" spans="1:73" x14ac:dyDescent="0.2">
      <c r="A82" t="s">
        <v>53</v>
      </c>
      <c r="B82" s="32">
        <v>43908</v>
      </c>
      <c r="C82" s="2"/>
      <c r="D82" s="48">
        <v>3066</v>
      </c>
      <c r="E82" s="48">
        <v>2195</v>
      </c>
      <c r="F82" s="48">
        <v>32035</v>
      </c>
      <c r="G82" s="48">
        <v>488</v>
      </c>
      <c r="H82" s="48">
        <v>352</v>
      </c>
      <c r="I82" s="48">
        <v>19274</v>
      </c>
      <c r="J82" s="48">
        <v>16487</v>
      </c>
      <c r="K82" s="48">
        <v>50629</v>
      </c>
      <c r="L82" s="48">
        <v>833</v>
      </c>
      <c r="M82" s="2"/>
      <c r="N82" s="48">
        <v>5256</v>
      </c>
      <c r="O82" s="48">
        <v>7613</v>
      </c>
      <c r="P82" s="48">
        <v>685</v>
      </c>
      <c r="Q82" s="48">
        <v>367</v>
      </c>
      <c r="R82" s="48">
        <v>1672</v>
      </c>
      <c r="S82" s="48">
        <v>2036</v>
      </c>
      <c r="T82" s="48">
        <v>25370</v>
      </c>
      <c r="U82" s="48">
        <v>875</v>
      </c>
      <c r="V82" s="48">
        <v>872</v>
      </c>
      <c r="W82" s="48">
        <v>17793</v>
      </c>
      <c r="X82" s="48">
        <v>3657</v>
      </c>
      <c r="Y82" s="2"/>
      <c r="Z82" s="48">
        <v>10402</v>
      </c>
      <c r="AA82" s="48">
        <v>8854</v>
      </c>
      <c r="AC82" s="48">
        <f t="shared" si="6"/>
        <v>19256</v>
      </c>
      <c r="AD82" s="48">
        <f t="shared" si="7"/>
        <v>66196</v>
      </c>
      <c r="AE82" s="48">
        <v>2126</v>
      </c>
      <c r="AF82" s="48">
        <v>4065</v>
      </c>
      <c r="AG82" s="48">
        <v>7021</v>
      </c>
      <c r="AH82" s="48">
        <v>7623</v>
      </c>
      <c r="AI82" s="48"/>
      <c r="AJ82" s="48"/>
      <c r="AK82" s="48"/>
      <c r="AL82" s="48"/>
      <c r="AM82" s="48"/>
      <c r="AN82" s="48"/>
      <c r="AO82" s="48"/>
      <c r="AP82" s="30"/>
      <c r="AQ82" s="31"/>
      <c r="AR82" s="2"/>
      <c r="AS82" s="30"/>
      <c r="AT82" s="31"/>
      <c r="AU82" s="2"/>
      <c r="AV82" s="30"/>
      <c r="AW82" s="31"/>
      <c r="AX82" s="30"/>
      <c r="AY82" s="31"/>
      <c r="AZ82" s="2"/>
      <c r="BA82" s="30"/>
      <c r="BB82" s="31"/>
      <c r="BC82" s="30"/>
      <c r="BD82" s="31"/>
      <c r="BE82" s="2"/>
      <c r="BF82" s="30"/>
      <c r="BG82" s="31"/>
      <c r="BH82" s="30"/>
      <c r="BI82" s="31"/>
      <c r="BJ82" s="2"/>
      <c r="BK82" s="48">
        <f t="shared" si="8"/>
        <v>20835</v>
      </c>
      <c r="BL82" s="48">
        <v>3822</v>
      </c>
      <c r="BM82" s="48">
        <v>4022</v>
      </c>
      <c r="BN82" s="2"/>
      <c r="BO82" s="48">
        <f t="shared" si="9"/>
        <v>7844</v>
      </c>
      <c r="BP82" s="2"/>
      <c r="BQ82" s="48">
        <f t="shared" si="10"/>
        <v>125359</v>
      </c>
      <c r="BR82" s="2"/>
      <c r="BS82" s="48">
        <f t="shared" si="11"/>
        <v>239490</v>
      </c>
      <c r="BT82" s="2"/>
      <c r="BU82" s="34"/>
    </row>
    <row r="83" spans="1:73" x14ac:dyDescent="0.2">
      <c r="A83" t="s">
        <v>54</v>
      </c>
      <c r="B83" s="29">
        <v>43909</v>
      </c>
      <c r="C83" s="2"/>
      <c r="D83" s="48">
        <v>2800</v>
      </c>
      <c r="E83" s="48">
        <v>2042</v>
      </c>
      <c r="F83" s="48">
        <v>29754</v>
      </c>
      <c r="G83" s="48">
        <v>457</v>
      </c>
      <c r="H83" s="48">
        <v>344</v>
      </c>
      <c r="I83" s="48">
        <v>17742</v>
      </c>
      <c r="J83" s="48">
        <v>15815</v>
      </c>
      <c r="K83" s="48">
        <v>47272</v>
      </c>
      <c r="L83" s="48">
        <v>779</v>
      </c>
      <c r="M83" s="2"/>
      <c r="N83" s="48">
        <v>5043</v>
      </c>
      <c r="O83" s="48">
        <v>7150</v>
      </c>
      <c r="P83" s="48">
        <v>612</v>
      </c>
      <c r="Q83" s="48">
        <v>325</v>
      </c>
      <c r="R83" s="48">
        <v>1618</v>
      </c>
      <c r="S83" s="48">
        <v>1829</v>
      </c>
      <c r="T83" s="48">
        <v>23416</v>
      </c>
      <c r="U83" s="48">
        <v>752</v>
      </c>
      <c r="V83" s="48">
        <v>744</v>
      </c>
      <c r="W83" s="48">
        <v>17038</v>
      </c>
      <c r="X83" s="48">
        <v>3240</v>
      </c>
      <c r="Y83" s="2"/>
      <c r="Z83" s="48">
        <v>9371</v>
      </c>
      <c r="AA83" s="48">
        <v>8669</v>
      </c>
      <c r="AC83" s="48">
        <f t="shared" si="6"/>
        <v>18040</v>
      </c>
      <c r="AD83" s="48">
        <f t="shared" si="7"/>
        <v>61767</v>
      </c>
      <c r="AE83" s="48">
        <v>2002</v>
      </c>
      <c r="AF83" s="48">
        <v>3873</v>
      </c>
      <c r="AG83" s="48">
        <v>6626</v>
      </c>
      <c r="AH83" s="48">
        <v>7067</v>
      </c>
      <c r="AI83" s="48"/>
      <c r="AJ83" s="48"/>
      <c r="AK83" s="48"/>
      <c r="AL83" s="48"/>
      <c r="AM83" s="48"/>
      <c r="AN83" s="48"/>
      <c r="AO83" s="48"/>
      <c r="AP83" s="30"/>
      <c r="AQ83" s="31"/>
      <c r="AR83" s="2"/>
      <c r="AS83" s="30"/>
      <c r="AT83" s="31"/>
      <c r="AU83" s="2"/>
      <c r="AV83" s="30"/>
      <c r="AW83" s="31"/>
      <c r="AX83" s="30"/>
      <c r="AY83" s="31"/>
      <c r="AZ83" s="2"/>
      <c r="BA83" s="30"/>
      <c r="BB83" s="31"/>
      <c r="BC83" s="30"/>
      <c r="BD83" s="31"/>
      <c r="BE83" s="2"/>
      <c r="BF83" s="30"/>
      <c r="BG83" s="31"/>
      <c r="BH83" s="30"/>
      <c r="BI83" s="31"/>
      <c r="BJ83" s="2"/>
      <c r="BK83" s="48">
        <f t="shared" si="8"/>
        <v>19568</v>
      </c>
      <c r="BL83" s="48">
        <v>3536</v>
      </c>
      <c r="BM83" s="48">
        <v>3802</v>
      </c>
      <c r="BN83" s="2"/>
      <c r="BO83" s="48">
        <f t="shared" si="9"/>
        <v>7338</v>
      </c>
      <c r="BP83" s="2"/>
      <c r="BQ83" s="48">
        <f t="shared" si="10"/>
        <v>117005</v>
      </c>
      <c r="BR83" s="2"/>
      <c r="BS83" s="48">
        <f t="shared" si="11"/>
        <v>223718</v>
      </c>
      <c r="BT83" s="2"/>
      <c r="BU83" s="34"/>
    </row>
    <row r="84" spans="1:73" x14ac:dyDescent="0.2">
      <c r="A84" t="s">
        <v>55</v>
      </c>
      <c r="B84" s="32">
        <v>43910</v>
      </c>
      <c r="C84" s="2"/>
      <c r="D84" s="48">
        <v>2544</v>
      </c>
      <c r="E84" s="48">
        <v>1860</v>
      </c>
      <c r="F84" s="48">
        <v>27212</v>
      </c>
      <c r="G84" s="48">
        <v>416</v>
      </c>
      <c r="H84" s="48">
        <v>321</v>
      </c>
      <c r="I84" s="48">
        <v>16409</v>
      </c>
      <c r="J84" s="48">
        <v>14157</v>
      </c>
      <c r="K84" s="48">
        <v>43101</v>
      </c>
      <c r="L84" s="48">
        <v>754</v>
      </c>
      <c r="M84" s="2"/>
      <c r="N84" s="48">
        <v>4730</v>
      </c>
      <c r="O84" s="48">
        <v>6929</v>
      </c>
      <c r="P84" s="48">
        <v>636</v>
      </c>
      <c r="Q84" s="48">
        <v>334</v>
      </c>
      <c r="R84" s="48">
        <v>1555</v>
      </c>
      <c r="S84" s="48">
        <v>1830</v>
      </c>
      <c r="T84" s="48">
        <v>22040</v>
      </c>
      <c r="U84" s="48">
        <v>690</v>
      </c>
      <c r="V84" s="48">
        <v>680</v>
      </c>
      <c r="W84" s="48">
        <v>16073</v>
      </c>
      <c r="X84" s="48">
        <v>3001</v>
      </c>
      <c r="Y84" s="2"/>
      <c r="Z84" s="48">
        <v>8752</v>
      </c>
      <c r="AA84" s="48">
        <v>7908</v>
      </c>
      <c r="AC84" s="48">
        <f t="shared" si="6"/>
        <v>16660</v>
      </c>
      <c r="AD84" s="48">
        <f t="shared" si="7"/>
        <v>58498</v>
      </c>
      <c r="AE84" s="48">
        <v>1909</v>
      </c>
      <c r="AF84" s="48">
        <v>3745</v>
      </c>
      <c r="AG84" s="48">
        <v>5813</v>
      </c>
      <c r="AH84" s="48">
        <v>6770</v>
      </c>
      <c r="AI84" s="48"/>
      <c r="AJ84" s="48"/>
      <c r="AK84" s="48"/>
      <c r="AL84" s="48"/>
      <c r="AM84" s="48"/>
      <c r="AN84" s="48"/>
      <c r="AO84" s="48"/>
      <c r="AP84" s="30"/>
      <c r="AQ84" s="31"/>
      <c r="AR84" s="2"/>
      <c r="AS84" s="30"/>
      <c r="AT84" s="31"/>
      <c r="AU84" s="2"/>
      <c r="AV84" s="30"/>
      <c r="AW84" s="31"/>
      <c r="AX84" s="30"/>
      <c r="AY84" s="31"/>
      <c r="AZ84" s="2"/>
      <c r="BA84" s="30"/>
      <c r="BB84" s="31"/>
      <c r="BC84" s="30"/>
      <c r="BD84" s="31"/>
      <c r="BE84" s="2"/>
      <c r="BF84" s="30"/>
      <c r="BG84" s="31"/>
      <c r="BH84" s="30"/>
      <c r="BI84" s="31"/>
      <c r="BJ84" s="2"/>
      <c r="BK84" s="48">
        <f t="shared" si="8"/>
        <v>18237</v>
      </c>
      <c r="BL84" s="48">
        <v>3271</v>
      </c>
      <c r="BM84" s="48">
        <v>3512</v>
      </c>
      <c r="BN84" s="2"/>
      <c r="BO84" s="48">
        <f t="shared" si="9"/>
        <v>6783</v>
      </c>
      <c r="BP84" s="2"/>
      <c r="BQ84" s="48">
        <f t="shared" si="10"/>
        <v>106774</v>
      </c>
      <c r="BR84" s="2"/>
      <c r="BS84" s="48">
        <f t="shared" si="11"/>
        <v>206952</v>
      </c>
      <c r="BT84" s="2"/>
      <c r="BU84" s="34"/>
    </row>
    <row r="85" spans="1:73" x14ac:dyDescent="0.2">
      <c r="A85" t="s">
        <v>56</v>
      </c>
      <c r="B85" s="32">
        <v>43911</v>
      </c>
      <c r="C85" s="2"/>
      <c r="D85" s="48">
        <v>1470</v>
      </c>
      <c r="E85" s="48">
        <v>1030</v>
      </c>
      <c r="F85" s="48">
        <v>17482</v>
      </c>
      <c r="G85" s="48">
        <v>273</v>
      </c>
      <c r="H85" s="48">
        <v>186</v>
      </c>
      <c r="I85" s="48">
        <v>10255</v>
      </c>
      <c r="J85" s="48">
        <v>8865</v>
      </c>
      <c r="K85" s="48">
        <v>27371</v>
      </c>
      <c r="L85" s="48">
        <v>502</v>
      </c>
      <c r="M85" s="2"/>
      <c r="N85" s="48">
        <v>2610</v>
      </c>
      <c r="O85" s="48">
        <v>3769</v>
      </c>
      <c r="P85" s="48">
        <v>387</v>
      </c>
      <c r="Q85" s="48">
        <v>234</v>
      </c>
      <c r="R85" s="48">
        <v>772</v>
      </c>
      <c r="S85" s="48">
        <v>961</v>
      </c>
      <c r="T85" s="48">
        <v>12512</v>
      </c>
      <c r="U85" s="48">
        <v>325</v>
      </c>
      <c r="V85" s="48">
        <v>325</v>
      </c>
      <c r="W85" s="48">
        <v>10259</v>
      </c>
      <c r="X85" s="48">
        <v>1303</v>
      </c>
      <c r="Y85" s="2"/>
      <c r="Z85" s="48">
        <v>5688</v>
      </c>
      <c r="AA85" s="48">
        <v>5093</v>
      </c>
      <c r="AC85" s="48">
        <f t="shared" si="6"/>
        <v>10781</v>
      </c>
      <c r="AD85" s="48">
        <f t="shared" si="7"/>
        <v>33457</v>
      </c>
      <c r="AE85" s="48">
        <v>1115</v>
      </c>
      <c r="AF85" s="48">
        <v>2193</v>
      </c>
      <c r="AG85" s="48">
        <v>3515</v>
      </c>
      <c r="AH85" s="48">
        <v>3546</v>
      </c>
      <c r="AI85" s="48"/>
      <c r="AJ85" s="48"/>
      <c r="AK85" s="48"/>
      <c r="AL85" s="48"/>
      <c r="AM85" s="48"/>
      <c r="AN85" s="48"/>
      <c r="AO85" s="48"/>
      <c r="AP85" s="30"/>
      <c r="AQ85" s="31"/>
      <c r="AR85" s="2"/>
      <c r="AS85" s="30"/>
      <c r="AT85" s="31"/>
      <c r="AU85" s="2"/>
      <c r="AV85" s="30"/>
      <c r="AW85" s="31"/>
      <c r="AX85" s="30"/>
      <c r="AY85" s="31"/>
      <c r="AZ85" s="2"/>
      <c r="BA85" s="30"/>
      <c r="BB85" s="31"/>
      <c r="BC85" s="30"/>
      <c r="BD85" s="31"/>
      <c r="BE85" s="2"/>
      <c r="BF85" s="30"/>
      <c r="BG85" s="31"/>
      <c r="BH85" s="30"/>
      <c r="BI85" s="31"/>
      <c r="BJ85" s="2"/>
      <c r="BK85" s="48">
        <f t="shared" si="8"/>
        <v>10369</v>
      </c>
      <c r="BL85" s="48">
        <v>1937</v>
      </c>
      <c r="BM85" s="48">
        <v>2346</v>
      </c>
      <c r="BN85" s="2"/>
      <c r="BO85" s="48">
        <f t="shared" si="9"/>
        <v>4283</v>
      </c>
      <c r="BP85" s="2"/>
      <c r="BQ85" s="48">
        <f t="shared" si="10"/>
        <v>67434</v>
      </c>
      <c r="BR85" s="2"/>
      <c r="BS85" s="48">
        <f t="shared" si="11"/>
        <v>126324</v>
      </c>
      <c r="BT85" s="2"/>
      <c r="BU85" s="34"/>
    </row>
    <row r="86" spans="1:73" x14ac:dyDescent="0.2">
      <c r="A86" t="s">
        <v>57</v>
      </c>
      <c r="B86" s="29">
        <v>43912</v>
      </c>
      <c r="C86" s="2"/>
      <c r="D86" s="48">
        <v>1205</v>
      </c>
      <c r="E86" s="48">
        <v>797</v>
      </c>
      <c r="F86" s="48">
        <v>14285</v>
      </c>
      <c r="G86" s="48">
        <v>187</v>
      </c>
      <c r="H86" s="48">
        <v>174</v>
      </c>
      <c r="I86" s="48">
        <v>7902</v>
      </c>
      <c r="J86" s="48">
        <v>7056</v>
      </c>
      <c r="K86" s="48">
        <v>21519</v>
      </c>
      <c r="L86" s="48">
        <v>394</v>
      </c>
      <c r="M86" s="2"/>
      <c r="N86" s="48">
        <v>2461</v>
      </c>
      <c r="O86" s="48">
        <v>3057</v>
      </c>
      <c r="P86" s="48">
        <v>340</v>
      </c>
      <c r="Q86" s="48">
        <v>179</v>
      </c>
      <c r="R86" s="48">
        <v>581</v>
      </c>
      <c r="S86" s="48">
        <v>625</v>
      </c>
      <c r="T86" s="48">
        <v>10701</v>
      </c>
      <c r="U86" s="48">
        <v>226</v>
      </c>
      <c r="V86" s="48">
        <v>265</v>
      </c>
      <c r="W86" s="48">
        <v>9152</v>
      </c>
      <c r="X86" s="48">
        <v>920</v>
      </c>
      <c r="Y86" s="2"/>
      <c r="Z86" s="48">
        <v>5110</v>
      </c>
      <c r="AA86" s="48">
        <v>4424</v>
      </c>
      <c r="AC86" s="48">
        <f t="shared" si="6"/>
        <v>9534</v>
      </c>
      <c r="AD86" s="48">
        <f t="shared" si="7"/>
        <v>28507</v>
      </c>
      <c r="AE86" s="48">
        <v>934</v>
      </c>
      <c r="AF86" s="48">
        <v>1813</v>
      </c>
      <c r="AG86" s="48">
        <v>2975</v>
      </c>
      <c r="AH86" s="48">
        <v>2829</v>
      </c>
      <c r="AI86" s="48"/>
      <c r="AJ86" s="48"/>
      <c r="AK86" s="48"/>
      <c r="AL86" s="48"/>
      <c r="AM86" s="48"/>
      <c r="AN86" s="48"/>
      <c r="AO86" s="48"/>
      <c r="AP86" s="30"/>
      <c r="AQ86" s="31"/>
      <c r="AR86" s="2"/>
      <c r="AS86" s="30"/>
      <c r="AT86" s="31"/>
      <c r="AU86" s="2"/>
      <c r="AV86" s="30"/>
      <c r="AW86" s="31"/>
      <c r="AX86" s="30"/>
      <c r="AY86" s="31"/>
      <c r="AZ86" s="2"/>
      <c r="BA86" s="30"/>
      <c r="BB86" s="31"/>
      <c r="BC86" s="30"/>
      <c r="BD86" s="31"/>
      <c r="BE86" s="2"/>
      <c r="BF86" s="30"/>
      <c r="BG86" s="31"/>
      <c r="BH86" s="30"/>
      <c r="BI86" s="31"/>
      <c r="BJ86" s="2"/>
      <c r="BK86" s="48">
        <f t="shared" si="8"/>
        <v>8551</v>
      </c>
      <c r="BL86" s="48">
        <v>1605</v>
      </c>
      <c r="BM86" s="48">
        <v>1703</v>
      </c>
      <c r="BN86" s="2"/>
      <c r="BO86" s="48">
        <f t="shared" si="9"/>
        <v>3308</v>
      </c>
      <c r="BP86" s="2"/>
      <c r="BQ86" s="48">
        <f t="shared" si="10"/>
        <v>53519</v>
      </c>
      <c r="BR86" s="2"/>
      <c r="BS86" s="48">
        <f t="shared" si="11"/>
        <v>103419</v>
      </c>
      <c r="BT86" s="2"/>
      <c r="BU86" s="34"/>
    </row>
    <row r="87" spans="1:73" x14ac:dyDescent="0.2">
      <c r="A87" t="s">
        <v>58</v>
      </c>
      <c r="B87" s="29">
        <v>43913</v>
      </c>
      <c r="C87" s="2"/>
      <c r="D87" s="48">
        <v>2435</v>
      </c>
      <c r="E87" s="48">
        <v>1827</v>
      </c>
      <c r="F87" s="48">
        <v>26690</v>
      </c>
      <c r="G87" s="48">
        <v>398</v>
      </c>
      <c r="H87" s="48">
        <v>315</v>
      </c>
      <c r="I87" s="48">
        <v>15770</v>
      </c>
      <c r="J87" s="48">
        <v>13917</v>
      </c>
      <c r="K87" s="48">
        <v>41641</v>
      </c>
      <c r="L87" s="48">
        <v>718</v>
      </c>
      <c r="M87" s="2"/>
      <c r="N87" s="48">
        <v>4465</v>
      </c>
      <c r="O87" s="48">
        <v>6522</v>
      </c>
      <c r="P87" s="48">
        <v>576</v>
      </c>
      <c r="Q87" s="48">
        <v>303</v>
      </c>
      <c r="R87" s="48">
        <v>1503</v>
      </c>
      <c r="S87" s="48">
        <v>1706</v>
      </c>
      <c r="T87" s="48">
        <v>20959</v>
      </c>
      <c r="U87" s="48">
        <v>691</v>
      </c>
      <c r="V87" s="48">
        <v>689</v>
      </c>
      <c r="W87" s="48">
        <v>15084</v>
      </c>
      <c r="X87" s="48">
        <v>2820</v>
      </c>
      <c r="Y87" s="2"/>
      <c r="Z87" s="48">
        <v>7718</v>
      </c>
      <c r="AA87" s="48">
        <v>7379</v>
      </c>
      <c r="AC87" s="48">
        <f t="shared" si="6"/>
        <v>15097</v>
      </c>
      <c r="AD87" s="48">
        <f t="shared" si="7"/>
        <v>55318</v>
      </c>
      <c r="AE87" s="48">
        <v>1821</v>
      </c>
      <c r="AF87" s="48">
        <v>3465</v>
      </c>
      <c r="AG87" s="48">
        <v>5733</v>
      </c>
      <c r="AH87" s="48">
        <v>6259</v>
      </c>
      <c r="AI87" s="48"/>
      <c r="AJ87" s="48"/>
      <c r="AK87" s="48"/>
      <c r="AL87" s="48"/>
      <c r="AM87" s="48"/>
      <c r="AN87" s="48"/>
      <c r="AO87" s="48"/>
      <c r="AP87" s="30"/>
      <c r="AQ87" s="31"/>
      <c r="AR87" s="2"/>
      <c r="AS87" s="30"/>
      <c r="AT87" s="31"/>
      <c r="AU87" s="2"/>
      <c r="AV87" s="30"/>
      <c r="AW87" s="31"/>
      <c r="AX87" s="30"/>
      <c r="AY87" s="31"/>
      <c r="AZ87" s="2"/>
      <c r="BA87" s="30"/>
      <c r="BB87" s="31"/>
      <c r="BC87" s="30"/>
      <c r="BD87" s="31"/>
      <c r="BE87" s="2"/>
      <c r="BF87" s="30"/>
      <c r="BG87" s="31"/>
      <c r="BH87" s="30"/>
      <c r="BI87" s="31"/>
      <c r="BJ87" s="2"/>
      <c r="BK87" s="48">
        <f t="shared" si="8"/>
        <v>17278</v>
      </c>
      <c r="BL87" s="48">
        <v>3133</v>
      </c>
      <c r="BM87" s="48">
        <v>3772</v>
      </c>
      <c r="BN87" s="2"/>
      <c r="BO87" s="48">
        <f t="shared" si="9"/>
        <v>6905</v>
      </c>
      <c r="BP87" s="2"/>
      <c r="BQ87" s="48">
        <f t="shared" si="10"/>
        <v>103711</v>
      </c>
      <c r="BR87" s="2"/>
      <c r="BS87" s="48">
        <f t="shared" si="11"/>
        <v>198309</v>
      </c>
      <c r="BT87" s="2"/>
      <c r="BU87" s="34"/>
    </row>
    <row r="88" spans="1:73" x14ac:dyDescent="0.2">
      <c r="A88" t="s">
        <v>59</v>
      </c>
      <c r="B88" s="29">
        <v>43914</v>
      </c>
      <c r="C88" s="2"/>
      <c r="D88" s="48">
        <v>2450</v>
      </c>
      <c r="E88" s="48">
        <v>1835</v>
      </c>
      <c r="F88" s="48">
        <v>27637</v>
      </c>
      <c r="G88" s="48">
        <v>468</v>
      </c>
      <c r="H88" s="48">
        <v>348</v>
      </c>
      <c r="I88" s="48">
        <v>16049</v>
      </c>
      <c r="J88" s="48">
        <v>14191</v>
      </c>
      <c r="K88" s="48">
        <v>42918</v>
      </c>
      <c r="L88" s="48">
        <v>718</v>
      </c>
      <c r="M88" s="2"/>
      <c r="N88" s="48">
        <v>4523</v>
      </c>
      <c r="O88" s="48">
        <v>6506</v>
      </c>
      <c r="P88" s="48">
        <v>595</v>
      </c>
      <c r="Q88" s="48">
        <v>286</v>
      </c>
      <c r="R88" s="48">
        <v>1433</v>
      </c>
      <c r="S88" s="48">
        <v>1691</v>
      </c>
      <c r="T88" s="48">
        <v>21251</v>
      </c>
      <c r="U88" s="48">
        <v>659</v>
      </c>
      <c r="V88" s="48">
        <v>671</v>
      </c>
      <c r="W88" s="48">
        <v>15800</v>
      </c>
      <c r="X88" s="48">
        <v>2821</v>
      </c>
      <c r="Y88" s="2"/>
      <c r="Z88" s="48">
        <v>8163</v>
      </c>
      <c r="AA88" s="48">
        <v>7677</v>
      </c>
      <c r="AC88" s="48">
        <f t="shared" si="6"/>
        <v>15840</v>
      </c>
      <c r="AD88" s="48">
        <f t="shared" si="7"/>
        <v>56236</v>
      </c>
      <c r="AE88" s="48">
        <v>1834</v>
      </c>
      <c r="AF88" s="48">
        <v>3650</v>
      </c>
      <c r="AG88" s="48">
        <v>5831</v>
      </c>
      <c r="AH88" s="48">
        <v>6310</v>
      </c>
      <c r="AI88" s="48"/>
      <c r="AJ88" s="48"/>
      <c r="AK88" s="48"/>
      <c r="AL88" s="48"/>
      <c r="AM88" s="48"/>
      <c r="AN88" s="48"/>
      <c r="AO88" s="48"/>
      <c r="AP88" s="30"/>
      <c r="AQ88" s="31"/>
      <c r="AR88" s="2"/>
      <c r="AS88" s="30"/>
      <c r="AT88" s="31"/>
      <c r="AU88" s="2"/>
      <c r="AV88" s="30"/>
      <c r="AW88" s="31"/>
      <c r="AX88" s="30"/>
      <c r="AY88" s="31"/>
      <c r="AZ88" s="2"/>
      <c r="BA88" s="30"/>
      <c r="BB88" s="31"/>
      <c r="BC88" s="30"/>
      <c r="BD88" s="31"/>
      <c r="BE88" s="2"/>
      <c r="BF88" s="30"/>
      <c r="BG88" s="31"/>
      <c r="BH88" s="30"/>
      <c r="BI88" s="31"/>
      <c r="BJ88" s="2"/>
      <c r="BK88" s="48">
        <f t="shared" si="8"/>
        <v>17625</v>
      </c>
      <c r="BL88" s="48">
        <v>3315</v>
      </c>
      <c r="BM88" s="48">
        <v>3493</v>
      </c>
      <c r="BN88" s="2"/>
      <c r="BO88" s="48">
        <f t="shared" si="9"/>
        <v>6808</v>
      </c>
      <c r="BP88" s="2"/>
      <c r="BQ88" s="48">
        <f t="shared" si="10"/>
        <v>106614</v>
      </c>
      <c r="BR88" s="2"/>
      <c r="BS88" s="48">
        <f t="shared" si="11"/>
        <v>203123</v>
      </c>
      <c r="BT88" s="2"/>
      <c r="BU88" s="34"/>
    </row>
    <row r="89" spans="1:73" x14ac:dyDescent="0.2">
      <c r="A89" t="s">
        <v>53</v>
      </c>
      <c r="B89" s="29">
        <v>43915</v>
      </c>
      <c r="C89" s="2"/>
      <c r="D89" s="48">
        <v>1962</v>
      </c>
      <c r="E89" s="48">
        <v>1508</v>
      </c>
      <c r="F89" s="48">
        <v>23315</v>
      </c>
      <c r="G89" s="48">
        <v>405</v>
      </c>
      <c r="H89" s="48">
        <v>322</v>
      </c>
      <c r="I89" s="48">
        <v>13375</v>
      </c>
      <c r="J89" s="48">
        <v>11772</v>
      </c>
      <c r="K89" s="48">
        <v>35813</v>
      </c>
      <c r="L89" s="48">
        <v>610</v>
      </c>
      <c r="M89" s="2"/>
      <c r="N89" s="48">
        <v>3724</v>
      </c>
      <c r="O89" s="48">
        <v>5526</v>
      </c>
      <c r="P89" s="48">
        <v>471</v>
      </c>
      <c r="Q89" s="48">
        <v>267</v>
      </c>
      <c r="R89" s="48">
        <v>1366</v>
      </c>
      <c r="S89" s="48">
        <v>1544</v>
      </c>
      <c r="T89" s="48">
        <v>17724</v>
      </c>
      <c r="U89" s="48">
        <v>763</v>
      </c>
      <c r="V89" s="48">
        <v>677</v>
      </c>
      <c r="W89" s="48">
        <v>12969</v>
      </c>
      <c r="X89" s="48">
        <v>2625</v>
      </c>
      <c r="Y89" s="2"/>
      <c r="Z89" s="48">
        <v>6809</v>
      </c>
      <c r="AA89" s="48">
        <v>6447</v>
      </c>
      <c r="AC89" s="48">
        <f t="shared" si="6"/>
        <v>13256</v>
      </c>
      <c r="AD89" s="48">
        <f t="shared" si="7"/>
        <v>47656</v>
      </c>
      <c r="AE89" s="48">
        <v>1563</v>
      </c>
      <c r="AF89" s="48">
        <v>3011</v>
      </c>
      <c r="AG89" s="48">
        <v>5183</v>
      </c>
      <c r="AH89" s="48">
        <v>5477</v>
      </c>
      <c r="AI89" s="48"/>
      <c r="AJ89" s="48"/>
      <c r="AK89" s="48"/>
      <c r="AL89" s="48"/>
      <c r="AM89" s="48"/>
      <c r="AN89" s="48"/>
      <c r="AO89" s="48"/>
      <c r="AP89" s="30"/>
      <c r="AQ89" s="31"/>
      <c r="AR89" s="2"/>
      <c r="AS89" s="30"/>
      <c r="AT89" s="31"/>
      <c r="AU89" s="2"/>
      <c r="AV89" s="30"/>
      <c r="AW89" s="31"/>
      <c r="AX89" s="30"/>
      <c r="AY89" s="31"/>
      <c r="AZ89" s="2"/>
      <c r="BA89" s="30"/>
      <c r="BB89" s="31"/>
      <c r="BC89" s="30"/>
      <c r="BD89" s="31"/>
      <c r="BE89" s="2"/>
      <c r="BF89" s="30"/>
      <c r="BG89" s="31"/>
      <c r="BH89" s="30"/>
      <c r="BI89" s="31"/>
      <c r="BJ89" s="2"/>
      <c r="BK89" s="48">
        <f t="shared" si="8"/>
        <v>15234</v>
      </c>
      <c r="BL89" s="48">
        <v>2766</v>
      </c>
      <c r="BM89" s="48">
        <v>2881</v>
      </c>
      <c r="BN89" s="2"/>
      <c r="BO89" s="48">
        <f t="shared" si="9"/>
        <v>5647</v>
      </c>
      <c r="BP89" s="2"/>
      <c r="BQ89" s="48">
        <f t="shared" si="10"/>
        <v>89082</v>
      </c>
      <c r="BR89" s="2"/>
      <c r="BS89" s="48">
        <f t="shared" si="11"/>
        <v>170875</v>
      </c>
      <c r="BT89" s="2"/>
      <c r="BU89" s="34"/>
    </row>
    <row r="90" spans="1:73" x14ac:dyDescent="0.2">
      <c r="A90" t="s">
        <v>54</v>
      </c>
      <c r="B90" s="29">
        <v>43916</v>
      </c>
      <c r="C90" s="2"/>
      <c r="D90" s="48">
        <v>1978</v>
      </c>
      <c r="E90" s="48">
        <v>1547</v>
      </c>
      <c r="F90" s="48">
        <v>24471</v>
      </c>
      <c r="G90" s="48">
        <v>391</v>
      </c>
      <c r="H90" s="48">
        <v>289</v>
      </c>
      <c r="I90" s="48">
        <v>13641</v>
      </c>
      <c r="J90" s="48">
        <v>12065</v>
      </c>
      <c r="K90" s="48">
        <v>36649</v>
      </c>
      <c r="L90" s="48">
        <v>620</v>
      </c>
      <c r="M90" s="2"/>
      <c r="N90" s="48">
        <v>3889</v>
      </c>
      <c r="O90" s="48">
        <v>5745</v>
      </c>
      <c r="P90" s="48">
        <v>547</v>
      </c>
      <c r="Q90" s="48">
        <v>279</v>
      </c>
      <c r="R90" s="48">
        <v>1380</v>
      </c>
      <c r="S90" s="48">
        <v>1581</v>
      </c>
      <c r="T90" s="48">
        <v>18287</v>
      </c>
      <c r="U90" s="48">
        <v>638</v>
      </c>
      <c r="V90" s="48">
        <v>687</v>
      </c>
      <c r="W90" s="48">
        <v>13130</v>
      </c>
      <c r="X90" s="48">
        <v>2699</v>
      </c>
      <c r="Y90" s="2"/>
      <c r="Z90" s="48">
        <v>6827</v>
      </c>
      <c r="AA90" s="48">
        <v>6573</v>
      </c>
      <c r="AC90" s="48">
        <f t="shared" si="6"/>
        <v>13400</v>
      </c>
      <c r="AD90" s="48">
        <f t="shared" si="7"/>
        <v>48862</v>
      </c>
      <c r="AE90" s="48">
        <v>1690</v>
      </c>
      <c r="AF90" s="48">
        <v>3114</v>
      </c>
      <c r="AG90" s="48">
        <v>5373</v>
      </c>
      <c r="AH90" s="48">
        <v>5562</v>
      </c>
      <c r="AI90" s="48"/>
      <c r="AJ90" s="48"/>
      <c r="AK90" s="48"/>
      <c r="AL90" s="48"/>
      <c r="AM90" s="48"/>
      <c r="AN90" s="48"/>
      <c r="AO90" s="48"/>
      <c r="AP90" s="30"/>
      <c r="AQ90" s="31"/>
      <c r="AR90" s="2"/>
      <c r="AS90" s="30"/>
      <c r="AT90" s="31"/>
      <c r="AU90" s="2"/>
      <c r="AV90" s="30"/>
      <c r="AW90" s="31"/>
      <c r="AX90" s="30"/>
      <c r="AY90" s="31"/>
      <c r="AZ90" s="2"/>
      <c r="BA90" s="30"/>
      <c r="BB90" s="31"/>
      <c r="BC90" s="30"/>
      <c r="BD90" s="31"/>
      <c r="BE90" s="2"/>
      <c r="BF90" s="30"/>
      <c r="BG90" s="31"/>
      <c r="BH90" s="30"/>
      <c r="BI90" s="31"/>
      <c r="BJ90" s="2"/>
      <c r="BK90" s="48">
        <f t="shared" si="8"/>
        <v>15739</v>
      </c>
      <c r="BL90" s="48">
        <v>2820</v>
      </c>
      <c r="BM90" s="48">
        <v>3068</v>
      </c>
      <c r="BN90" s="2"/>
      <c r="BO90" s="48">
        <f t="shared" si="9"/>
        <v>5888</v>
      </c>
      <c r="BP90" s="2"/>
      <c r="BQ90" s="48">
        <f t="shared" si="10"/>
        <v>91651</v>
      </c>
      <c r="BR90" s="2"/>
      <c r="BS90" s="48">
        <f t="shared" si="11"/>
        <v>175540</v>
      </c>
      <c r="BT90" s="2"/>
      <c r="BU90" s="34"/>
    </row>
    <row r="91" spans="1:73" x14ac:dyDescent="0.2">
      <c r="A91" t="s">
        <v>55</v>
      </c>
      <c r="B91" s="29">
        <v>43917</v>
      </c>
      <c r="C91" s="2"/>
      <c r="D91" s="48">
        <v>2045</v>
      </c>
      <c r="E91" s="48">
        <v>1517</v>
      </c>
      <c r="F91" s="48">
        <v>25580</v>
      </c>
      <c r="G91" s="48">
        <v>415</v>
      </c>
      <c r="H91" s="48">
        <v>311</v>
      </c>
      <c r="I91" s="48">
        <v>14352</v>
      </c>
      <c r="J91" s="48">
        <v>12345</v>
      </c>
      <c r="K91" s="48">
        <v>38741</v>
      </c>
      <c r="L91" s="48">
        <v>659</v>
      </c>
      <c r="M91" s="2"/>
      <c r="N91" s="48">
        <v>4199</v>
      </c>
      <c r="O91" s="48">
        <v>6063</v>
      </c>
      <c r="P91" s="48">
        <v>525</v>
      </c>
      <c r="Q91" s="48">
        <v>290</v>
      </c>
      <c r="R91" s="48">
        <v>1401</v>
      </c>
      <c r="S91" s="48">
        <v>1601</v>
      </c>
      <c r="T91" s="48">
        <v>19293</v>
      </c>
      <c r="U91" s="48">
        <v>668</v>
      </c>
      <c r="V91" s="48">
        <v>696</v>
      </c>
      <c r="W91" s="48">
        <v>14367</v>
      </c>
      <c r="X91" s="48">
        <v>2672</v>
      </c>
      <c r="Y91" s="2"/>
      <c r="Z91" s="48">
        <v>7339</v>
      </c>
      <c r="AA91" s="48">
        <v>7128</v>
      </c>
      <c r="AC91" s="48">
        <f t="shared" si="6"/>
        <v>14467</v>
      </c>
      <c r="AD91" s="48">
        <f t="shared" si="7"/>
        <v>51775</v>
      </c>
      <c r="AE91" s="48">
        <v>1785</v>
      </c>
      <c r="AF91" s="48">
        <v>3490</v>
      </c>
      <c r="AG91" s="48">
        <v>5313</v>
      </c>
      <c r="AH91" s="48">
        <v>5718</v>
      </c>
      <c r="AI91" s="48"/>
      <c r="AJ91" s="48"/>
      <c r="AK91" s="48"/>
      <c r="AL91" s="48"/>
      <c r="AM91" s="48"/>
      <c r="AN91" s="48"/>
      <c r="AO91" s="48"/>
      <c r="AP91" s="30"/>
      <c r="AQ91" s="31"/>
      <c r="AR91" s="2"/>
      <c r="AS91" s="30"/>
      <c r="AT91" s="31"/>
      <c r="AU91" s="2"/>
      <c r="AV91" s="30"/>
      <c r="AW91" s="31"/>
      <c r="AX91" s="30"/>
      <c r="AY91" s="31"/>
      <c r="AZ91" s="2"/>
      <c r="BA91" s="30"/>
      <c r="BB91" s="31"/>
      <c r="BC91" s="30"/>
      <c r="BD91" s="31"/>
      <c r="BE91" s="2"/>
      <c r="BF91" s="30"/>
      <c r="BG91" s="31"/>
      <c r="BH91" s="30"/>
      <c r="BI91" s="31"/>
      <c r="BJ91" s="2"/>
      <c r="BK91" s="48">
        <f t="shared" si="8"/>
        <v>16306</v>
      </c>
      <c r="BL91" s="48">
        <v>2733</v>
      </c>
      <c r="BM91" s="48">
        <v>2925</v>
      </c>
      <c r="BN91" s="2"/>
      <c r="BO91" s="48">
        <f t="shared" si="9"/>
        <v>5658</v>
      </c>
      <c r="BP91" s="2"/>
      <c r="BQ91" s="48">
        <f t="shared" si="10"/>
        <v>95965</v>
      </c>
      <c r="BR91" s="2"/>
      <c r="BS91" s="48">
        <f t="shared" si="11"/>
        <v>184171</v>
      </c>
      <c r="BT91" s="2"/>
      <c r="BU91" s="34"/>
    </row>
    <row r="92" spans="1:73" x14ac:dyDescent="0.2">
      <c r="A92" t="s">
        <v>56</v>
      </c>
      <c r="B92" s="29">
        <v>43918</v>
      </c>
      <c r="C92" s="2"/>
      <c r="D92" s="48">
        <v>1267</v>
      </c>
      <c r="E92" s="48">
        <v>879</v>
      </c>
      <c r="F92" s="48">
        <v>16167</v>
      </c>
      <c r="G92" s="48">
        <v>319</v>
      </c>
      <c r="H92" s="48">
        <v>219</v>
      </c>
      <c r="I92" s="48">
        <v>8914</v>
      </c>
      <c r="J92" s="48">
        <v>7671</v>
      </c>
      <c r="K92" s="48">
        <v>24364</v>
      </c>
      <c r="L92" s="48">
        <v>458</v>
      </c>
      <c r="M92" s="2"/>
      <c r="N92" s="48">
        <v>2310</v>
      </c>
      <c r="O92" s="48">
        <v>3456</v>
      </c>
      <c r="P92" s="48">
        <v>339</v>
      </c>
      <c r="Q92" s="48">
        <v>222</v>
      </c>
      <c r="R92" s="48">
        <v>760</v>
      </c>
      <c r="S92" s="48">
        <v>904</v>
      </c>
      <c r="T92" s="48">
        <v>11601</v>
      </c>
      <c r="U92" s="48">
        <v>279</v>
      </c>
      <c r="V92" s="48">
        <v>347</v>
      </c>
      <c r="W92" s="48">
        <v>9326</v>
      </c>
      <c r="X92" s="48">
        <v>1384</v>
      </c>
      <c r="Y92" s="2"/>
      <c r="Z92" s="48">
        <v>4500</v>
      </c>
      <c r="AA92" s="48">
        <v>4232</v>
      </c>
      <c r="AC92" s="48">
        <f t="shared" si="6"/>
        <v>8732</v>
      </c>
      <c r="AD92" s="48">
        <f t="shared" si="7"/>
        <v>30928</v>
      </c>
      <c r="AE92" s="48">
        <v>1113</v>
      </c>
      <c r="AF92" s="48">
        <v>2106</v>
      </c>
      <c r="AG92" s="48">
        <v>2929</v>
      </c>
      <c r="AH92" s="48">
        <v>3006</v>
      </c>
      <c r="AI92" s="48"/>
      <c r="AJ92" s="48"/>
      <c r="AK92" s="48"/>
      <c r="AL92" s="48"/>
      <c r="AM92" s="48"/>
      <c r="AN92" s="48"/>
      <c r="AO92" s="48"/>
      <c r="AP92" s="30"/>
      <c r="AQ92" s="31"/>
      <c r="AR92" s="2"/>
      <c r="AS92" s="30"/>
      <c r="AT92" s="31"/>
      <c r="AU92" s="2"/>
      <c r="AV92" s="30"/>
      <c r="AW92" s="31"/>
      <c r="AX92" s="30"/>
      <c r="AY92" s="31"/>
      <c r="AZ92" s="2"/>
      <c r="BA92" s="30"/>
      <c r="BB92" s="31"/>
      <c r="BC92" s="30"/>
      <c r="BD92" s="31"/>
      <c r="BE92" s="2"/>
      <c r="BF92" s="30"/>
      <c r="BG92" s="31"/>
      <c r="BH92" s="30"/>
      <c r="BI92" s="31"/>
      <c r="BJ92" s="2"/>
      <c r="BK92" s="48">
        <f t="shared" si="8"/>
        <v>9154</v>
      </c>
      <c r="BL92" s="48">
        <v>1789</v>
      </c>
      <c r="BM92" s="48">
        <v>1866</v>
      </c>
      <c r="BN92" s="2"/>
      <c r="BO92" s="48">
        <f t="shared" si="9"/>
        <v>3655</v>
      </c>
      <c r="BP92" s="2"/>
      <c r="BQ92" s="48">
        <f t="shared" si="10"/>
        <v>60258</v>
      </c>
      <c r="BR92" s="2"/>
      <c r="BS92" s="48">
        <f t="shared" si="11"/>
        <v>112727</v>
      </c>
      <c r="BT92" s="2"/>
      <c r="BU92" s="34"/>
    </row>
    <row r="93" spans="1:73" x14ac:dyDescent="0.2">
      <c r="A93" t="s">
        <v>57</v>
      </c>
      <c r="B93" s="33">
        <v>43919</v>
      </c>
      <c r="C93" s="2"/>
      <c r="D93" s="48">
        <v>1094</v>
      </c>
      <c r="E93" s="48">
        <v>766</v>
      </c>
      <c r="F93" s="48">
        <v>13415</v>
      </c>
      <c r="G93" s="48">
        <v>222</v>
      </c>
      <c r="H93" s="48">
        <v>196</v>
      </c>
      <c r="I93" s="48">
        <v>6921</v>
      </c>
      <c r="J93" s="48">
        <v>6643</v>
      </c>
      <c r="K93" s="48">
        <v>19734</v>
      </c>
      <c r="L93" s="48">
        <v>403</v>
      </c>
      <c r="M93" s="2"/>
      <c r="N93" s="48">
        <v>2090</v>
      </c>
      <c r="O93" s="48">
        <v>2637</v>
      </c>
      <c r="P93" s="48">
        <v>311</v>
      </c>
      <c r="Q93" s="48">
        <v>154</v>
      </c>
      <c r="R93" s="48">
        <v>580</v>
      </c>
      <c r="S93" s="48">
        <v>662</v>
      </c>
      <c r="T93" s="48">
        <v>9886</v>
      </c>
      <c r="U93" s="48">
        <v>209</v>
      </c>
      <c r="V93" s="48">
        <v>296</v>
      </c>
      <c r="W93" s="48">
        <v>7830</v>
      </c>
      <c r="X93" s="48">
        <v>1201</v>
      </c>
      <c r="Y93" s="2"/>
      <c r="Z93" s="48">
        <v>4200</v>
      </c>
      <c r="AA93" s="48">
        <v>3790</v>
      </c>
      <c r="AC93" s="48">
        <f t="shared" si="6"/>
        <v>7990</v>
      </c>
      <c r="AD93" s="48">
        <f t="shared" si="7"/>
        <v>25856</v>
      </c>
      <c r="AE93" s="48">
        <v>873</v>
      </c>
      <c r="AF93" s="48">
        <v>1654</v>
      </c>
      <c r="AG93" s="48">
        <v>2282</v>
      </c>
      <c r="AH93" s="48">
        <v>2378</v>
      </c>
      <c r="AI93" s="48"/>
      <c r="AJ93" s="48"/>
      <c r="AK93" s="48"/>
      <c r="AL93" s="48"/>
      <c r="AM93" s="48"/>
      <c r="AN93" s="48"/>
      <c r="AO93" s="48"/>
      <c r="AP93" s="30"/>
      <c r="AQ93" s="31"/>
      <c r="AR93" s="2"/>
      <c r="AS93" s="30"/>
      <c r="AT93" s="31"/>
      <c r="AU93" s="2"/>
      <c r="AV93" s="30"/>
      <c r="AW93" s="31"/>
      <c r="AX93" s="30"/>
      <c r="AY93" s="31"/>
      <c r="AZ93" s="2"/>
      <c r="BA93" s="30"/>
      <c r="BB93" s="31"/>
      <c r="BC93" s="30"/>
      <c r="BD93" s="31"/>
      <c r="BE93" s="2"/>
      <c r="BF93" s="30"/>
      <c r="BG93" s="31"/>
      <c r="BH93" s="30"/>
      <c r="BI93" s="31"/>
      <c r="BJ93" s="2"/>
      <c r="BK93" s="48">
        <f t="shared" si="8"/>
        <v>7187</v>
      </c>
      <c r="BL93" s="48">
        <v>1559</v>
      </c>
      <c r="BM93" s="48">
        <v>1581</v>
      </c>
      <c r="BN93" s="2"/>
      <c r="BO93" s="48">
        <f t="shared" si="9"/>
        <v>3140</v>
      </c>
      <c r="BP93" s="2"/>
      <c r="BQ93" s="48">
        <f t="shared" si="10"/>
        <v>49394</v>
      </c>
      <c r="BR93" s="2"/>
      <c r="BS93" s="48">
        <f t="shared" si="11"/>
        <v>93567</v>
      </c>
      <c r="BT93" s="2"/>
      <c r="BU93" s="34"/>
    </row>
    <row r="94" spans="1:73" x14ac:dyDescent="0.2">
      <c r="A94" t="s">
        <v>58</v>
      </c>
      <c r="B94" s="29">
        <v>43920</v>
      </c>
      <c r="C94" s="2"/>
      <c r="D94" s="48">
        <v>1759</v>
      </c>
      <c r="E94" s="48">
        <v>1381</v>
      </c>
      <c r="F94" s="48">
        <v>21188</v>
      </c>
      <c r="G94" s="48">
        <v>317</v>
      </c>
      <c r="H94" s="48">
        <v>219</v>
      </c>
      <c r="I94" s="48">
        <v>12084</v>
      </c>
      <c r="J94" s="48">
        <v>10973</v>
      </c>
      <c r="K94" s="48">
        <v>32506</v>
      </c>
      <c r="L94" s="48">
        <v>533</v>
      </c>
      <c r="M94" s="2"/>
      <c r="N94" s="48">
        <v>3471</v>
      </c>
      <c r="O94" s="48">
        <v>5196</v>
      </c>
      <c r="P94" s="48">
        <v>448</v>
      </c>
      <c r="Q94" s="48">
        <v>261</v>
      </c>
      <c r="R94" s="48">
        <v>1293</v>
      </c>
      <c r="S94" s="48">
        <v>1387</v>
      </c>
      <c r="T94" s="48">
        <v>16654</v>
      </c>
      <c r="U94" s="48">
        <v>584</v>
      </c>
      <c r="V94" s="48">
        <v>617</v>
      </c>
      <c r="W94" s="48">
        <v>11972</v>
      </c>
      <c r="X94" s="48">
        <v>2454</v>
      </c>
      <c r="Y94" s="2"/>
      <c r="Z94" s="48">
        <v>6267</v>
      </c>
      <c r="AA94" s="48">
        <v>5771</v>
      </c>
      <c r="AC94" s="48">
        <f t="shared" si="6"/>
        <v>12038</v>
      </c>
      <c r="AD94" s="48">
        <f t="shared" si="7"/>
        <v>44337</v>
      </c>
      <c r="AE94" s="48">
        <v>1454</v>
      </c>
      <c r="AF94" s="48">
        <v>2801</v>
      </c>
      <c r="AG94" s="48">
        <v>4300</v>
      </c>
      <c r="AH94" s="48">
        <v>4826</v>
      </c>
      <c r="AI94" s="48"/>
      <c r="AJ94" s="48"/>
      <c r="AK94" s="48"/>
      <c r="AL94" s="48"/>
      <c r="AM94" s="48"/>
      <c r="AN94" s="48"/>
      <c r="AO94" s="48"/>
      <c r="AP94" s="30"/>
      <c r="AQ94" s="31"/>
      <c r="AR94" s="2"/>
      <c r="AS94" s="30"/>
      <c r="AT94" s="31"/>
      <c r="AU94" s="2"/>
      <c r="AV94" s="30"/>
      <c r="AW94" s="31"/>
      <c r="AX94" s="30"/>
      <c r="AY94" s="31"/>
      <c r="AZ94" s="2"/>
      <c r="BA94" s="30"/>
      <c r="BB94" s="31"/>
      <c r="BC94" s="30"/>
      <c r="BD94" s="31"/>
      <c r="BE94" s="2"/>
      <c r="BF94" s="30"/>
      <c r="BG94" s="31"/>
      <c r="BH94" s="30"/>
      <c r="BI94" s="31"/>
      <c r="BJ94" s="2"/>
      <c r="BK94" s="48">
        <f t="shared" si="8"/>
        <v>13381</v>
      </c>
      <c r="BL94" s="48">
        <v>2417</v>
      </c>
      <c r="BM94" s="48">
        <v>2469</v>
      </c>
      <c r="BN94" s="2"/>
      <c r="BO94" s="48">
        <f t="shared" si="9"/>
        <v>4886</v>
      </c>
      <c r="BP94" s="2"/>
      <c r="BQ94" s="48">
        <f t="shared" si="10"/>
        <v>80960</v>
      </c>
      <c r="BR94" s="2"/>
      <c r="BS94" s="48">
        <f t="shared" si="11"/>
        <v>155602</v>
      </c>
      <c r="BT94" s="2"/>
      <c r="BU94" s="34"/>
    </row>
    <row r="95" spans="1:73" x14ac:dyDescent="0.2">
      <c r="A95" t="s">
        <v>59</v>
      </c>
      <c r="B95" s="33">
        <v>43921</v>
      </c>
      <c r="C95" s="2"/>
      <c r="D95" s="48">
        <v>2079</v>
      </c>
      <c r="E95" s="48">
        <v>1494</v>
      </c>
      <c r="F95" s="48">
        <v>23493</v>
      </c>
      <c r="G95" s="48">
        <v>397</v>
      </c>
      <c r="H95" s="48">
        <v>446</v>
      </c>
      <c r="I95" s="48">
        <v>13389</v>
      </c>
      <c r="J95" s="48">
        <v>11675</v>
      </c>
      <c r="K95" s="48">
        <v>35617</v>
      </c>
      <c r="L95" s="48">
        <v>591</v>
      </c>
      <c r="M95" s="2"/>
      <c r="N95" s="48">
        <v>3669</v>
      </c>
      <c r="O95" s="48">
        <v>5577</v>
      </c>
      <c r="P95" s="48">
        <v>495</v>
      </c>
      <c r="Q95" s="48">
        <v>272</v>
      </c>
      <c r="R95" s="48">
        <v>1274</v>
      </c>
      <c r="S95" s="48">
        <v>1440</v>
      </c>
      <c r="T95" s="48">
        <v>17282</v>
      </c>
      <c r="U95" s="48">
        <v>655</v>
      </c>
      <c r="V95" s="48">
        <v>643</v>
      </c>
      <c r="W95" s="48">
        <v>12906</v>
      </c>
      <c r="X95" s="48">
        <v>2403</v>
      </c>
      <c r="Y95" s="2"/>
      <c r="Z95" s="48">
        <v>6650</v>
      </c>
      <c r="AA95" s="48">
        <v>6044</v>
      </c>
      <c r="AC95" s="48">
        <f t="shared" si="6"/>
        <v>12694</v>
      </c>
      <c r="AD95" s="48">
        <f t="shared" si="7"/>
        <v>46616</v>
      </c>
      <c r="AE95" s="48">
        <v>1607</v>
      </c>
      <c r="AF95" s="48">
        <v>3008</v>
      </c>
      <c r="AG95" s="48">
        <v>4561</v>
      </c>
      <c r="AH95" s="48">
        <v>5092</v>
      </c>
      <c r="AI95" s="48"/>
      <c r="AJ95" s="48"/>
      <c r="AK95" s="48"/>
      <c r="AL95" s="48"/>
      <c r="AM95" s="48"/>
      <c r="AN95" s="48"/>
      <c r="AO95" s="48"/>
      <c r="AP95" s="30"/>
      <c r="AQ95" s="31"/>
      <c r="AR95" s="2"/>
      <c r="AS95" s="30"/>
      <c r="AT95" s="31"/>
      <c r="AU95" s="2"/>
      <c r="AV95" s="30"/>
      <c r="AW95" s="31"/>
      <c r="AX95" s="30"/>
      <c r="AY95" s="31"/>
      <c r="AZ95" s="2"/>
      <c r="BA95" s="30"/>
      <c r="BB95" s="31"/>
      <c r="BC95" s="30"/>
      <c r="BD95" s="31"/>
      <c r="BE95" s="2"/>
      <c r="BF95" s="30"/>
      <c r="BG95" s="31"/>
      <c r="BH95" s="30"/>
      <c r="BI95" s="31"/>
      <c r="BJ95" s="2"/>
      <c r="BK95" s="48">
        <f t="shared" si="8"/>
        <v>14268</v>
      </c>
      <c r="BL95" s="48">
        <v>2695</v>
      </c>
      <c r="BM95" s="48">
        <v>2904</v>
      </c>
      <c r="BN95" s="2"/>
      <c r="BO95" s="48">
        <f t="shared" si="9"/>
        <v>5599</v>
      </c>
      <c r="BP95" s="2"/>
      <c r="BQ95" s="48">
        <f t="shared" si="10"/>
        <v>89181</v>
      </c>
      <c r="BR95" s="2"/>
      <c r="BS95" s="48">
        <f t="shared" si="11"/>
        <v>168358</v>
      </c>
      <c r="BT95" s="2"/>
      <c r="BU95" s="34"/>
    </row>
    <row r="96" spans="1:73" x14ac:dyDescent="0.2">
      <c r="A96" t="s">
        <v>53</v>
      </c>
      <c r="B96" s="33">
        <v>43922</v>
      </c>
      <c r="C96" s="2"/>
      <c r="D96" s="48">
        <v>2058</v>
      </c>
      <c r="E96" s="48">
        <v>1491</v>
      </c>
      <c r="F96" s="48">
        <v>24559</v>
      </c>
      <c r="G96" s="48">
        <v>397</v>
      </c>
      <c r="H96" s="48">
        <v>310</v>
      </c>
      <c r="I96" s="48">
        <v>13870</v>
      </c>
      <c r="J96" s="48">
        <v>12228</v>
      </c>
      <c r="K96" s="48">
        <v>37373</v>
      </c>
      <c r="L96" s="48">
        <v>632</v>
      </c>
      <c r="M96" s="2"/>
      <c r="N96" s="48">
        <v>3887</v>
      </c>
      <c r="O96" s="48">
        <v>5705</v>
      </c>
      <c r="P96" s="48">
        <v>541</v>
      </c>
      <c r="Q96" s="48">
        <v>307</v>
      </c>
      <c r="R96" s="48">
        <v>1323</v>
      </c>
      <c r="S96" s="48">
        <v>1583</v>
      </c>
      <c r="T96" s="48">
        <v>18118</v>
      </c>
      <c r="U96" s="48">
        <v>612</v>
      </c>
      <c r="V96" s="48">
        <v>665</v>
      </c>
      <c r="W96" s="48">
        <v>13269</v>
      </c>
      <c r="X96" s="48">
        <v>2524</v>
      </c>
      <c r="Y96" s="2"/>
      <c r="Z96" s="48">
        <v>6823</v>
      </c>
      <c r="AA96" s="48">
        <v>6184</v>
      </c>
      <c r="AC96" s="48">
        <f t="shared" si="6"/>
        <v>13007</v>
      </c>
      <c r="AD96" s="48">
        <f t="shared" si="7"/>
        <v>48534</v>
      </c>
      <c r="AE96" s="48">
        <v>1747</v>
      </c>
      <c r="AF96" s="48">
        <v>3150</v>
      </c>
      <c r="AG96" s="48">
        <v>5049</v>
      </c>
      <c r="AH96" s="48">
        <v>5242</v>
      </c>
      <c r="AI96" s="48"/>
      <c r="AJ96" s="48"/>
      <c r="AK96" s="48"/>
      <c r="AL96" s="48"/>
      <c r="AM96" s="48"/>
      <c r="AN96" s="48"/>
      <c r="AO96" s="48"/>
      <c r="AP96" s="30"/>
      <c r="AQ96" s="31"/>
      <c r="AR96" s="2"/>
      <c r="AS96" s="30"/>
      <c r="AT96" s="31"/>
      <c r="AU96" s="2"/>
      <c r="AV96" s="30"/>
      <c r="AW96" s="31"/>
      <c r="AX96" s="30"/>
      <c r="AY96" s="31"/>
      <c r="AZ96" s="2"/>
      <c r="BA96" s="30"/>
      <c r="BB96" s="31"/>
      <c r="BC96" s="30"/>
      <c r="BD96" s="31"/>
      <c r="BE96" s="2"/>
      <c r="BF96" s="30"/>
      <c r="BG96" s="31"/>
      <c r="BH96" s="30"/>
      <c r="BI96" s="31"/>
      <c r="BJ96" s="2"/>
      <c r="BK96" s="48">
        <f t="shared" si="8"/>
        <v>15188</v>
      </c>
      <c r="BL96" s="48">
        <v>2946</v>
      </c>
      <c r="BM96" s="48">
        <v>3084</v>
      </c>
      <c r="BN96" s="2"/>
      <c r="BO96" s="48">
        <f t="shared" si="9"/>
        <v>6030</v>
      </c>
      <c r="BP96" s="2"/>
      <c r="BQ96" s="48">
        <f t="shared" si="10"/>
        <v>92918</v>
      </c>
      <c r="BR96" s="2"/>
      <c r="BS96" s="48">
        <f t="shared" si="11"/>
        <v>175677</v>
      </c>
      <c r="BT96" s="2"/>
      <c r="BU96" s="34"/>
    </row>
    <row r="97" spans="1:73" x14ac:dyDescent="0.2">
      <c r="A97" t="s">
        <v>54</v>
      </c>
      <c r="B97" s="29">
        <v>43923</v>
      </c>
      <c r="C97" s="2"/>
      <c r="D97" s="48">
        <v>1847</v>
      </c>
      <c r="E97" s="48">
        <v>1342</v>
      </c>
      <c r="F97" s="48">
        <v>22572</v>
      </c>
      <c r="G97" s="48">
        <v>375</v>
      </c>
      <c r="H97" s="48">
        <v>280</v>
      </c>
      <c r="I97" s="48">
        <v>12770</v>
      </c>
      <c r="J97" s="48">
        <v>11097</v>
      </c>
      <c r="K97" s="48">
        <v>34344</v>
      </c>
      <c r="L97" s="48">
        <v>562</v>
      </c>
      <c r="M97" s="2"/>
      <c r="N97" s="48">
        <v>3721</v>
      </c>
      <c r="O97" s="48">
        <v>5414</v>
      </c>
      <c r="P97" s="48">
        <v>476</v>
      </c>
      <c r="Q97" s="48">
        <v>221</v>
      </c>
      <c r="R97" s="48">
        <v>1287</v>
      </c>
      <c r="S97" s="48">
        <v>1408</v>
      </c>
      <c r="T97" s="48">
        <v>17436</v>
      </c>
      <c r="U97" s="48">
        <v>615</v>
      </c>
      <c r="V97" s="48">
        <v>638</v>
      </c>
      <c r="W97" s="48">
        <v>12568</v>
      </c>
      <c r="X97" s="48">
        <v>2414</v>
      </c>
      <c r="Y97" s="2"/>
      <c r="Z97" s="48">
        <v>6538</v>
      </c>
      <c r="AA97" s="48">
        <v>6012</v>
      </c>
      <c r="AC97" s="48">
        <f t="shared" si="6"/>
        <v>12550</v>
      </c>
      <c r="AD97" s="48">
        <f t="shared" si="7"/>
        <v>46198</v>
      </c>
      <c r="AE97" s="48">
        <v>1662</v>
      </c>
      <c r="AF97" s="48">
        <v>2951</v>
      </c>
      <c r="AG97" s="48">
        <v>4784</v>
      </c>
      <c r="AH97" s="48">
        <v>5075</v>
      </c>
      <c r="AI97" s="48"/>
      <c r="AJ97" s="48"/>
      <c r="AK97" s="48"/>
      <c r="AL97" s="48"/>
      <c r="AM97" s="48"/>
      <c r="AN97" s="48"/>
      <c r="AO97" s="48"/>
      <c r="AP97" s="30"/>
      <c r="AQ97" s="31"/>
      <c r="AR97" s="2"/>
      <c r="AS97" s="30"/>
      <c r="AT97" s="31"/>
      <c r="AU97" s="2"/>
      <c r="AV97" s="30"/>
      <c r="AW97" s="31"/>
      <c r="AX97" s="30"/>
      <c r="AY97" s="31"/>
      <c r="AZ97" s="2"/>
      <c r="BA97" s="30"/>
      <c r="BB97" s="31"/>
      <c r="BC97" s="30"/>
      <c r="BD97" s="31"/>
      <c r="BE97" s="2"/>
      <c r="BF97" s="30"/>
      <c r="BG97" s="31"/>
      <c r="BH97" s="30"/>
      <c r="BI97" s="31"/>
      <c r="BJ97" s="2"/>
      <c r="BK97" s="48">
        <f t="shared" si="8"/>
        <v>14472</v>
      </c>
      <c r="BL97" s="48">
        <v>2700</v>
      </c>
      <c r="BM97" s="48">
        <v>2803</v>
      </c>
      <c r="BN97" s="2"/>
      <c r="BO97" s="48">
        <f t="shared" si="9"/>
        <v>5503</v>
      </c>
      <c r="BP97" s="2"/>
      <c r="BQ97" s="48">
        <f t="shared" si="10"/>
        <v>85189</v>
      </c>
      <c r="BR97" s="2"/>
      <c r="BS97" s="48">
        <f t="shared" si="11"/>
        <v>163912</v>
      </c>
      <c r="BT97" s="2"/>
      <c r="BU97" s="34"/>
    </row>
    <row r="98" spans="1:73" x14ac:dyDescent="0.2">
      <c r="A98" t="s">
        <v>55</v>
      </c>
      <c r="B98" s="32">
        <v>43924</v>
      </c>
      <c r="C98" s="2"/>
      <c r="D98" s="48">
        <v>1922</v>
      </c>
      <c r="E98" s="48">
        <v>1384</v>
      </c>
      <c r="F98" s="48">
        <v>21806</v>
      </c>
      <c r="G98" s="48">
        <v>346</v>
      </c>
      <c r="H98" s="48">
        <v>258</v>
      </c>
      <c r="I98" s="48">
        <v>12575</v>
      </c>
      <c r="J98" s="48">
        <v>10794</v>
      </c>
      <c r="K98" s="48">
        <v>33463</v>
      </c>
      <c r="L98" s="48">
        <v>575</v>
      </c>
      <c r="M98" s="2"/>
      <c r="N98" s="48">
        <v>3654</v>
      </c>
      <c r="O98" s="48">
        <v>5379</v>
      </c>
      <c r="P98" s="48">
        <v>484</v>
      </c>
      <c r="Q98" s="48">
        <v>264</v>
      </c>
      <c r="R98" s="48">
        <v>1322</v>
      </c>
      <c r="S98" s="48">
        <v>1462</v>
      </c>
      <c r="T98" s="48">
        <v>16976</v>
      </c>
      <c r="U98" s="48">
        <v>557</v>
      </c>
      <c r="V98" s="48">
        <v>604</v>
      </c>
      <c r="W98" s="48">
        <v>12827</v>
      </c>
      <c r="X98" s="48">
        <v>2266</v>
      </c>
      <c r="Y98" s="2"/>
      <c r="Z98" s="48">
        <v>6262</v>
      </c>
      <c r="AA98" s="48">
        <v>5796</v>
      </c>
      <c r="AC98" s="48">
        <f t="shared" si="6"/>
        <v>12058</v>
      </c>
      <c r="AD98" s="48">
        <f t="shared" si="7"/>
        <v>45795</v>
      </c>
      <c r="AE98" s="48">
        <v>1516</v>
      </c>
      <c r="AF98" s="48">
        <v>2728</v>
      </c>
      <c r="AG98" s="48">
        <v>4504</v>
      </c>
      <c r="AH98" s="48">
        <v>4855</v>
      </c>
      <c r="AI98" s="48"/>
      <c r="AJ98" s="48"/>
      <c r="AK98" s="48"/>
      <c r="AL98" s="48"/>
      <c r="AM98" s="48"/>
      <c r="AN98" s="48"/>
      <c r="AO98" s="48"/>
      <c r="AP98" s="30"/>
      <c r="AQ98" s="31"/>
      <c r="AR98" s="2"/>
      <c r="AS98" s="30"/>
      <c r="AT98" s="31"/>
      <c r="AU98" s="2"/>
      <c r="AV98" s="30"/>
      <c r="AW98" s="31"/>
      <c r="AX98" s="30"/>
      <c r="AY98" s="31"/>
      <c r="AZ98" s="2"/>
      <c r="BA98" s="30"/>
      <c r="BB98" s="31"/>
      <c r="BC98" s="30"/>
      <c r="BD98" s="31"/>
      <c r="BE98" s="2"/>
      <c r="BF98" s="30"/>
      <c r="BG98" s="31"/>
      <c r="BH98" s="30"/>
      <c r="BI98" s="31"/>
      <c r="BJ98" s="2"/>
      <c r="BK98" s="48">
        <f t="shared" si="8"/>
        <v>13603</v>
      </c>
      <c r="BL98" s="48">
        <v>2490</v>
      </c>
      <c r="BM98" s="48">
        <v>2625</v>
      </c>
      <c r="BN98" s="2"/>
      <c r="BO98" s="48">
        <f t="shared" si="9"/>
        <v>5115</v>
      </c>
      <c r="BP98" s="2"/>
      <c r="BQ98" s="48">
        <f t="shared" si="10"/>
        <v>83123</v>
      </c>
      <c r="BR98" s="2"/>
      <c r="BS98" s="48">
        <f t="shared" si="11"/>
        <v>159694</v>
      </c>
      <c r="BT98" s="2"/>
      <c r="BU98" s="34"/>
    </row>
    <row r="99" spans="1:73" x14ac:dyDescent="0.2">
      <c r="A99" t="s">
        <v>56</v>
      </c>
      <c r="B99" s="33">
        <v>43925</v>
      </c>
      <c r="C99" s="2"/>
      <c r="D99" s="48">
        <v>1120</v>
      </c>
      <c r="E99" s="48">
        <v>758</v>
      </c>
      <c r="F99" s="48">
        <v>13062</v>
      </c>
      <c r="G99" s="48">
        <v>208</v>
      </c>
      <c r="H99" s="48">
        <v>188</v>
      </c>
      <c r="I99" s="48">
        <v>7365</v>
      </c>
      <c r="J99" s="48">
        <v>6214</v>
      </c>
      <c r="K99" s="48">
        <v>20421</v>
      </c>
      <c r="L99" s="48">
        <v>373</v>
      </c>
      <c r="M99" s="2"/>
      <c r="N99" s="48">
        <v>2480</v>
      </c>
      <c r="O99" s="48">
        <v>2825</v>
      </c>
      <c r="P99" s="48">
        <v>605</v>
      </c>
      <c r="Q99" s="48">
        <v>199</v>
      </c>
      <c r="R99" s="48">
        <v>702</v>
      </c>
      <c r="S99" s="48">
        <v>767</v>
      </c>
      <c r="T99" s="48">
        <v>9751</v>
      </c>
      <c r="U99" s="48">
        <v>233</v>
      </c>
      <c r="V99" s="48">
        <v>270</v>
      </c>
      <c r="W99" s="48">
        <v>7797</v>
      </c>
      <c r="X99" s="48">
        <v>1037</v>
      </c>
      <c r="Y99" s="2"/>
      <c r="Z99" s="48">
        <v>3545</v>
      </c>
      <c r="AA99" s="48">
        <v>3183</v>
      </c>
      <c r="AC99" s="48">
        <f t="shared" si="6"/>
        <v>6728</v>
      </c>
      <c r="AD99" s="48">
        <f t="shared" si="7"/>
        <v>26666</v>
      </c>
      <c r="AE99" s="48">
        <v>977</v>
      </c>
      <c r="AF99" s="48">
        <v>1688</v>
      </c>
      <c r="AG99" s="48">
        <v>2282</v>
      </c>
      <c r="AH99" s="48">
        <v>2542</v>
      </c>
      <c r="AI99" s="48"/>
      <c r="AJ99" s="48"/>
      <c r="AK99" s="48"/>
      <c r="AL99" s="48"/>
      <c r="AM99" s="48"/>
      <c r="AN99" s="48"/>
      <c r="AO99" s="48"/>
      <c r="AP99" s="30"/>
      <c r="AQ99" s="31"/>
      <c r="AR99" s="2"/>
      <c r="AS99" s="30"/>
      <c r="AT99" s="31"/>
      <c r="AU99" s="2"/>
      <c r="AV99" s="30"/>
      <c r="AW99" s="31"/>
      <c r="AX99" s="30"/>
      <c r="AY99" s="31"/>
      <c r="AZ99" s="2"/>
      <c r="BA99" s="30"/>
      <c r="BB99" s="31"/>
      <c r="BC99" s="30"/>
      <c r="BD99" s="31"/>
      <c r="BE99" s="2"/>
      <c r="BF99" s="30"/>
      <c r="BG99" s="31"/>
      <c r="BH99" s="30"/>
      <c r="BI99" s="31"/>
      <c r="BJ99" s="2"/>
      <c r="BK99" s="48">
        <f t="shared" si="8"/>
        <v>7489</v>
      </c>
      <c r="BL99" s="48">
        <v>1482</v>
      </c>
      <c r="BM99" s="48">
        <v>1577</v>
      </c>
      <c r="BN99" s="2"/>
      <c r="BO99" s="48">
        <f t="shared" si="9"/>
        <v>3059</v>
      </c>
      <c r="BP99" s="2"/>
      <c r="BQ99" s="48">
        <f t="shared" si="10"/>
        <v>49709</v>
      </c>
      <c r="BR99" s="2"/>
      <c r="BS99" s="48">
        <f t="shared" si="11"/>
        <v>93651</v>
      </c>
      <c r="BT99" s="2"/>
      <c r="BU99" s="34"/>
    </row>
    <row r="100" spans="1:73" x14ac:dyDescent="0.2">
      <c r="A100" t="s">
        <v>57</v>
      </c>
      <c r="B100" s="32">
        <v>43926</v>
      </c>
      <c r="C100" s="2"/>
      <c r="D100" s="48">
        <v>1041</v>
      </c>
      <c r="E100" s="48">
        <v>718</v>
      </c>
      <c r="F100" s="48">
        <v>11887</v>
      </c>
      <c r="G100" s="48">
        <v>171</v>
      </c>
      <c r="H100" s="48">
        <v>161</v>
      </c>
      <c r="I100" s="48">
        <v>6451</v>
      </c>
      <c r="J100" s="48">
        <v>5811</v>
      </c>
      <c r="K100" s="48">
        <v>17963</v>
      </c>
      <c r="L100" s="48">
        <v>345</v>
      </c>
      <c r="M100" s="2"/>
      <c r="N100" s="48">
        <v>2268</v>
      </c>
      <c r="O100" s="48">
        <v>2610</v>
      </c>
      <c r="P100" s="48">
        <v>479</v>
      </c>
      <c r="Q100" s="48">
        <v>174</v>
      </c>
      <c r="R100" s="48">
        <v>554</v>
      </c>
      <c r="S100" s="48">
        <v>608</v>
      </c>
      <c r="T100" s="48">
        <v>8994</v>
      </c>
      <c r="U100" s="48">
        <v>188</v>
      </c>
      <c r="V100" s="48">
        <v>237</v>
      </c>
      <c r="W100" s="48">
        <v>7377</v>
      </c>
      <c r="X100" s="48">
        <v>940</v>
      </c>
      <c r="Y100" s="2"/>
      <c r="Z100" s="48">
        <v>3619</v>
      </c>
      <c r="AA100" s="48">
        <v>3189</v>
      </c>
      <c r="AC100" s="48">
        <f t="shared" si="6"/>
        <v>6808</v>
      </c>
      <c r="AD100" s="48">
        <f t="shared" si="7"/>
        <v>24429</v>
      </c>
      <c r="AE100" s="48">
        <v>892</v>
      </c>
      <c r="AF100" s="48">
        <v>1689</v>
      </c>
      <c r="AG100" s="48">
        <v>2046</v>
      </c>
      <c r="AH100" s="48">
        <v>2264</v>
      </c>
      <c r="AI100" s="48"/>
      <c r="AJ100" s="48"/>
      <c r="AK100" s="48"/>
      <c r="AL100" s="48"/>
      <c r="AM100" s="48"/>
      <c r="AN100" s="48"/>
      <c r="AO100" s="48"/>
      <c r="AP100" s="30"/>
      <c r="AQ100" s="31"/>
      <c r="AR100" s="2"/>
      <c r="AS100" s="30"/>
      <c r="AT100" s="31"/>
      <c r="AU100" s="2"/>
      <c r="AV100" s="30"/>
      <c r="AW100" s="31"/>
      <c r="AX100" s="30"/>
      <c r="AY100" s="31"/>
      <c r="AZ100" s="2"/>
      <c r="BA100" s="30"/>
      <c r="BB100" s="31"/>
      <c r="BC100" s="30"/>
      <c r="BD100" s="31"/>
      <c r="BE100" s="2"/>
      <c r="BF100" s="30"/>
      <c r="BG100" s="31"/>
      <c r="BH100" s="30"/>
      <c r="BI100" s="31"/>
      <c r="BJ100" s="2"/>
      <c r="BK100" s="48">
        <f t="shared" si="8"/>
        <v>6891</v>
      </c>
      <c r="BL100" s="48">
        <v>1419</v>
      </c>
      <c r="BM100" s="48">
        <v>1488</v>
      </c>
      <c r="BN100" s="2"/>
      <c r="BO100" s="48">
        <f t="shared" si="9"/>
        <v>2907</v>
      </c>
      <c r="BP100" s="2"/>
      <c r="BQ100" s="48">
        <f t="shared" si="10"/>
        <v>44548</v>
      </c>
      <c r="BR100" s="2"/>
      <c r="BS100" s="48">
        <f t="shared" si="11"/>
        <v>85583</v>
      </c>
      <c r="BT100" s="2"/>
      <c r="BU100" s="34"/>
    </row>
    <row r="101" spans="1:73" x14ac:dyDescent="0.2">
      <c r="A101" t="s">
        <v>58</v>
      </c>
      <c r="B101" s="29">
        <v>43927</v>
      </c>
      <c r="C101" s="2"/>
      <c r="D101" s="48">
        <v>1866</v>
      </c>
      <c r="E101" s="48">
        <v>1374</v>
      </c>
      <c r="F101" s="48">
        <v>21609</v>
      </c>
      <c r="G101" s="48">
        <v>342</v>
      </c>
      <c r="H101" s="48">
        <v>290</v>
      </c>
      <c r="I101" s="48">
        <v>12440</v>
      </c>
      <c r="J101" s="48">
        <v>11072</v>
      </c>
      <c r="K101" s="48">
        <v>33177</v>
      </c>
      <c r="L101" s="48">
        <v>545</v>
      </c>
      <c r="M101" s="2"/>
      <c r="N101" s="48">
        <v>4198</v>
      </c>
      <c r="O101" s="48">
        <v>5257</v>
      </c>
      <c r="P101" s="48">
        <v>895</v>
      </c>
      <c r="Q101" s="48">
        <v>265</v>
      </c>
      <c r="R101" s="48">
        <v>1307</v>
      </c>
      <c r="S101" s="48">
        <v>1380</v>
      </c>
      <c r="T101" s="48">
        <v>16894</v>
      </c>
      <c r="U101" s="48">
        <v>575</v>
      </c>
      <c r="V101" s="48">
        <v>605</v>
      </c>
      <c r="W101" s="48">
        <v>12375</v>
      </c>
      <c r="X101" s="48">
        <v>2385</v>
      </c>
      <c r="Y101" s="2"/>
      <c r="Z101" s="48">
        <v>5968</v>
      </c>
      <c r="AA101" s="48">
        <v>5789</v>
      </c>
      <c r="AC101" s="48">
        <f t="shared" si="6"/>
        <v>11757</v>
      </c>
      <c r="AD101" s="48">
        <f t="shared" si="7"/>
        <v>46136</v>
      </c>
      <c r="AE101" s="48">
        <v>1553</v>
      </c>
      <c r="AF101" s="48">
        <v>2917</v>
      </c>
      <c r="AG101" s="48">
        <v>4388</v>
      </c>
      <c r="AH101" s="48">
        <v>4469</v>
      </c>
      <c r="AI101" s="48"/>
      <c r="AJ101" s="48"/>
      <c r="AK101" s="48"/>
      <c r="AL101" s="48"/>
      <c r="AM101" s="48"/>
      <c r="AN101" s="48"/>
      <c r="AO101" s="48"/>
      <c r="AP101" s="30"/>
      <c r="AQ101" s="31"/>
      <c r="AR101" s="2"/>
      <c r="AS101" s="30"/>
      <c r="AT101" s="31"/>
      <c r="AU101" s="2"/>
      <c r="AV101" s="30"/>
      <c r="AW101" s="31"/>
      <c r="AX101" s="30"/>
      <c r="AY101" s="31"/>
      <c r="AZ101" s="2"/>
      <c r="BA101" s="30"/>
      <c r="BB101" s="31"/>
      <c r="BC101" s="30"/>
      <c r="BD101" s="31"/>
      <c r="BE101" s="2"/>
      <c r="BF101" s="30"/>
      <c r="BG101" s="31"/>
      <c r="BH101" s="30"/>
      <c r="BI101" s="31"/>
      <c r="BJ101" s="2"/>
      <c r="BK101" s="48">
        <f t="shared" si="8"/>
        <v>13327</v>
      </c>
      <c r="BL101" s="48">
        <v>2513</v>
      </c>
      <c r="BM101" s="48">
        <v>2659</v>
      </c>
      <c r="BN101" s="2"/>
      <c r="BO101" s="48">
        <f t="shared" si="9"/>
        <v>5172</v>
      </c>
      <c r="BP101" s="2"/>
      <c r="BQ101" s="48">
        <f t="shared" si="10"/>
        <v>82715</v>
      </c>
      <c r="BR101" s="2"/>
      <c r="BS101" s="48">
        <f t="shared" si="11"/>
        <v>159107</v>
      </c>
      <c r="BT101" s="2"/>
    </row>
    <row r="102" spans="1:73" x14ac:dyDescent="0.2">
      <c r="A102" t="s">
        <v>59</v>
      </c>
      <c r="B102" s="32">
        <v>43928</v>
      </c>
      <c r="C102" s="2"/>
      <c r="D102" s="48">
        <v>2035</v>
      </c>
      <c r="E102" s="48">
        <v>1479</v>
      </c>
      <c r="F102" s="48">
        <v>23132</v>
      </c>
      <c r="G102" s="48">
        <v>401</v>
      </c>
      <c r="H102" s="48">
        <v>314</v>
      </c>
      <c r="I102" s="48">
        <v>13217</v>
      </c>
      <c r="J102" s="48">
        <v>11514</v>
      </c>
      <c r="K102" s="48">
        <v>34992</v>
      </c>
      <c r="L102" s="48">
        <v>533</v>
      </c>
      <c r="M102" s="2"/>
      <c r="N102" s="48">
        <v>4231</v>
      </c>
      <c r="O102" s="48">
        <v>5447</v>
      </c>
      <c r="P102" s="48">
        <v>908</v>
      </c>
      <c r="Q102" s="48">
        <v>284</v>
      </c>
      <c r="R102" s="48">
        <v>1270</v>
      </c>
      <c r="S102" s="48">
        <v>1411</v>
      </c>
      <c r="T102" s="48">
        <v>17475</v>
      </c>
      <c r="U102" s="48">
        <v>590</v>
      </c>
      <c r="V102" s="48">
        <v>609</v>
      </c>
      <c r="W102" s="48">
        <v>12964</v>
      </c>
      <c r="X102" s="48">
        <v>2455</v>
      </c>
      <c r="Y102" s="2"/>
      <c r="Z102" s="48">
        <v>6188</v>
      </c>
      <c r="AA102" s="48">
        <v>5588</v>
      </c>
      <c r="AC102" s="48">
        <f t="shared" si="6"/>
        <v>11776</v>
      </c>
      <c r="AD102" s="48">
        <f t="shared" si="7"/>
        <v>47644</v>
      </c>
      <c r="AE102" s="48">
        <v>1659</v>
      </c>
      <c r="AF102" s="48">
        <v>3144</v>
      </c>
      <c r="AG102" s="48">
        <v>4567</v>
      </c>
      <c r="AH102" s="48">
        <v>4794</v>
      </c>
      <c r="AI102" s="48"/>
      <c r="AJ102" s="48"/>
      <c r="AK102" s="48"/>
      <c r="AL102" s="48"/>
      <c r="AM102" s="48"/>
      <c r="AN102" s="48"/>
      <c r="AO102" s="48"/>
      <c r="AP102" s="30"/>
      <c r="AQ102" s="31"/>
      <c r="AR102" s="2"/>
      <c r="AS102" s="30"/>
      <c r="AT102" s="31"/>
      <c r="AU102" s="2"/>
      <c r="AV102" s="30"/>
      <c r="AW102" s="31"/>
      <c r="AX102" s="30"/>
      <c r="AY102" s="31"/>
      <c r="AZ102" s="2"/>
      <c r="BA102" s="30"/>
      <c r="BB102" s="31"/>
      <c r="BC102" s="30"/>
      <c r="BD102" s="31"/>
      <c r="BE102" s="2"/>
      <c r="BF102" s="30"/>
      <c r="BG102" s="31"/>
      <c r="BH102" s="30"/>
      <c r="BI102" s="31"/>
      <c r="BJ102" s="2"/>
      <c r="BK102" s="48">
        <f t="shared" si="8"/>
        <v>14164</v>
      </c>
      <c r="BL102" s="48">
        <v>2706</v>
      </c>
      <c r="BM102" s="48">
        <v>2879</v>
      </c>
      <c r="BN102" s="2"/>
      <c r="BO102" s="48">
        <f t="shared" si="9"/>
        <v>5585</v>
      </c>
      <c r="BP102" s="2"/>
      <c r="BQ102" s="48">
        <f t="shared" si="10"/>
        <v>87617</v>
      </c>
      <c r="BR102" s="2"/>
      <c r="BS102" s="48">
        <f t="shared" si="11"/>
        <v>166786</v>
      </c>
      <c r="BT102" s="2"/>
    </row>
    <row r="103" spans="1:73" x14ac:dyDescent="0.2">
      <c r="A103" t="s">
        <v>53</v>
      </c>
      <c r="B103" s="29">
        <v>43929</v>
      </c>
      <c r="C103" s="2"/>
      <c r="D103" s="48">
        <v>2017</v>
      </c>
      <c r="E103" s="48">
        <v>1512</v>
      </c>
      <c r="F103" s="48">
        <v>23689</v>
      </c>
      <c r="G103" s="48">
        <v>435</v>
      </c>
      <c r="H103" s="48">
        <v>288</v>
      </c>
      <c r="I103" s="48">
        <v>13343</v>
      </c>
      <c r="J103" s="48">
        <v>11862</v>
      </c>
      <c r="K103" s="48">
        <v>35953</v>
      </c>
      <c r="L103" s="48">
        <v>602</v>
      </c>
      <c r="M103" s="2"/>
      <c r="N103" s="48">
        <v>4408</v>
      </c>
      <c r="O103" s="48">
        <v>5569</v>
      </c>
      <c r="P103" s="48">
        <v>887</v>
      </c>
      <c r="Q103" s="48">
        <v>288</v>
      </c>
      <c r="R103" s="48">
        <v>1448</v>
      </c>
      <c r="S103" s="48">
        <v>1580</v>
      </c>
      <c r="T103" s="48">
        <v>17746</v>
      </c>
      <c r="U103" s="48">
        <v>632</v>
      </c>
      <c r="V103" s="48">
        <v>639</v>
      </c>
      <c r="W103" s="48">
        <v>13855</v>
      </c>
      <c r="X103" s="48">
        <v>2494</v>
      </c>
      <c r="Y103" s="2"/>
      <c r="Z103" s="48">
        <v>6406</v>
      </c>
      <c r="AA103" s="48">
        <v>6618</v>
      </c>
      <c r="AC103" s="48">
        <f t="shared" si="6"/>
        <v>13024</v>
      </c>
      <c r="AD103" s="48">
        <f t="shared" si="7"/>
        <v>49546</v>
      </c>
      <c r="AE103" s="48">
        <v>1669</v>
      </c>
      <c r="AF103" s="48">
        <v>3195</v>
      </c>
      <c r="AG103" s="48">
        <v>4721</v>
      </c>
      <c r="AH103" s="48">
        <v>5054</v>
      </c>
      <c r="AI103" s="48"/>
      <c r="AJ103" s="48"/>
      <c r="AK103" s="48"/>
      <c r="AL103" s="48"/>
      <c r="AM103" s="48"/>
      <c r="AN103" s="48"/>
      <c r="AO103" s="48"/>
      <c r="AP103" s="30"/>
      <c r="AQ103" s="31"/>
      <c r="AR103" s="2"/>
      <c r="AS103" s="30"/>
      <c r="AT103" s="31"/>
      <c r="AU103" s="2"/>
      <c r="AV103" s="30"/>
      <c r="AW103" s="31"/>
      <c r="AX103" s="30"/>
      <c r="AY103" s="31"/>
      <c r="AZ103" s="2"/>
      <c r="BA103" s="30"/>
      <c r="BB103" s="31"/>
      <c r="BC103" s="30"/>
      <c r="BD103" s="31"/>
      <c r="BE103" s="2"/>
      <c r="BF103" s="30"/>
      <c r="BG103" s="31"/>
      <c r="BH103" s="30"/>
      <c r="BI103" s="31"/>
      <c r="BJ103" s="2"/>
      <c r="BK103" s="48">
        <f t="shared" si="8"/>
        <v>14639</v>
      </c>
      <c r="BL103" s="48">
        <v>2820</v>
      </c>
      <c r="BM103" s="48">
        <v>2974</v>
      </c>
      <c r="BN103" s="2"/>
      <c r="BO103" s="48">
        <f t="shared" si="9"/>
        <v>5794</v>
      </c>
      <c r="BP103" s="2"/>
      <c r="BQ103" s="48">
        <f t="shared" si="10"/>
        <v>89701</v>
      </c>
      <c r="BR103" s="2"/>
      <c r="BS103" s="48">
        <f t="shared" si="11"/>
        <v>172704</v>
      </c>
      <c r="BT103" s="2"/>
    </row>
    <row r="104" spans="1:73" x14ac:dyDescent="0.2">
      <c r="A104" t="s">
        <v>54</v>
      </c>
      <c r="B104" s="29">
        <v>43930</v>
      </c>
      <c r="C104" s="2"/>
      <c r="D104" s="48">
        <v>1912</v>
      </c>
      <c r="E104" s="48">
        <v>1404</v>
      </c>
      <c r="F104" s="48">
        <v>23109</v>
      </c>
      <c r="G104" s="48">
        <v>355</v>
      </c>
      <c r="H104" s="48">
        <v>277</v>
      </c>
      <c r="I104" s="48">
        <v>13227</v>
      </c>
      <c r="J104" s="48">
        <v>11478</v>
      </c>
      <c r="K104" s="48">
        <v>34939</v>
      </c>
      <c r="L104" s="48">
        <v>601</v>
      </c>
      <c r="M104" s="2"/>
      <c r="N104" s="48">
        <v>4403</v>
      </c>
      <c r="O104" s="48">
        <v>5449</v>
      </c>
      <c r="P104" s="48">
        <v>865</v>
      </c>
      <c r="Q104" s="48">
        <v>280</v>
      </c>
      <c r="R104" s="48">
        <v>1370</v>
      </c>
      <c r="S104" s="48">
        <v>1445</v>
      </c>
      <c r="T104" s="48">
        <v>17726</v>
      </c>
      <c r="U104" s="48">
        <v>594</v>
      </c>
      <c r="V104" s="48">
        <v>651</v>
      </c>
      <c r="W104" s="48">
        <v>14006</v>
      </c>
      <c r="X104" s="48">
        <v>2409</v>
      </c>
      <c r="Y104" s="2"/>
      <c r="Z104" s="48">
        <v>6359</v>
      </c>
      <c r="AA104" s="48">
        <v>6165</v>
      </c>
      <c r="AC104" s="48">
        <f t="shared" si="6"/>
        <v>12524</v>
      </c>
      <c r="AD104" s="48">
        <f t="shared" si="7"/>
        <v>49198</v>
      </c>
      <c r="AE104" s="48">
        <v>1669</v>
      </c>
      <c r="AF104" s="48">
        <v>2954</v>
      </c>
      <c r="AG104" s="48">
        <v>4763</v>
      </c>
      <c r="AH104" s="48">
        <v>5150</v>
      </c>
      <c r="AI104" s="48"/>
      <c r="AJ104" s="48"/>
      <c r="AK104" s="48"/>
      <c r="AL104" s="48"/>
      <c r="AM104" s="48"/>
      <c r="AN104" s="48"/>
      <c r="AO104" s="48"/>
      <c r="AP104" s="30"/>
      <c r="AQ104" s="31"/>
      <c r="AR104" s="2"/>
      <c r="AS104" s="30"/>
      <c r="AT104" s="31"/>
      <c r="AU104" s="2"/>
      <c r="AV104" s="30"/>
      <c r="AW104" s="31"/>
      <c r="AX104" s="30"/>
      <c r="AY104" s="31"/>
      <c r="AZ104" s="2"/>
      <c r="BA104" s="30"/>
      <c r="BB104" s="31"/>
      <c r="BC104" s="30"/>
      <c r="BD104" s="31"/>
      <c r="BE104" s="2"/>
      <c r="BF104" s="30"/>
      <c r="BG104" s="31"/>
      <c r="BH104" s="30"/>
      <c r="BI104" s="31"/>
      <c r="BJ104" s="2"/>
      <c r="BK104" s="48">
        <f t="shared" si="8"/>
        <v>14536</v>
      </c>
      <c r="BL104" s="48">
        <v>2828</v>
      </c>
      <c r="BM104" s="48">
        <v>2978</v>
      </c>
      <c r="BN104" s="2"/>
      <c r="BO104" s="48">
        <f t="shared" si="9"/>
        <v>5806</v>
      </c>
      <c r="BP104" s="2"/>
      <c r="BQ104" s="48">
        <f t="shared" si="10"/>
        <v>87302</v>
      </c>
      <c r="BR104" s="2"/>
      <c r="BS104" s="48">
        <f t="shared" si="11"/>
        <v>169366</v>
      </c>
      <c r="BT104" s="2"/>
    </row>
    <row r="105" spans="1:73" x14ac:dyDescent="0.2">
      <c r="A105" t="s">
        <v>55</v>
      </c>
      <c r="B105" s="32">
        <v>43931</v>
      </c>
      <c r="C105" s="2"/>
      <c r="D105" s="48">
        <v>1977</v>
      </c>
      <c r="E105" s="48">
        <v>1465</v>
      </c>
      <c r="F105" s="48">
        <v>24718</v>
      </c>
      <c r="G105" s="48">
        <v>404</v>
      </c>
      <c r="H105" s="48">
        <v>307</v>
      </c>
      <c r="I105" s="48">
        <v>13723</v>
      </c>
      <c r="J105" s="48">
        <v>11683</v>
      </c>
      <c r="K105" s="48">
        <v>36820</v>
      </c>
      <c r="L105" s="48">
        <v>608</v>
      </c>
      <c r="M105" s="2"/>
      <c r="N105" s="48">
        <v>4473</v>
      </c>
      <c r="O105" s="48">
        <v>5652</v>
      </c>
      <c r="P105" s="48">
        <v>882</v>
      </c>
      <c r="Q105" s="48">
        <v>333</v>
      </c>
      <c r="R105" s="48">
        <v>1492</v>
      </c>
      <c r="S105" s="48">
        <v>1568</v>
      </c>
      <c r="T105" s="48">
        <v>18116</v>
      </c>
      <c r="U105" s="48">
        <v>547</v>
      </c>
      <c r="V105" s="48">
        <v>585</v>
      </c>
      <c r="W105" s="48">
        <v>13976</v>
      </c>
      <c r="X105" s="48">
        <v>2373</v>
      </c>
      <c r="Y105" s="2"/>
      <c r="Z105" s="48">
        <v>6709</v>
      </c>
      <c r="AA105" s="48">
        <v>6253</v>
      </c>
      <c r="AC105" s="48">
        <f t="shared" si="6"/>
        <v>12962</v>
      </c>
      <c r="AD105" s="48">
        <f t="shared" si="7"/>
        <v>49997</v>
      </c>
      <c r="AE105" s="48">
        <v>1669</v>
      </c>
      <c r="AF105" s="48">
        <v>2877</v>
      </c>
      <c r="AG105" s="48">
        <v>4480</v>
      </c>
      <c r="AH105" s="48">
        <v>4807</v>
      </c>
      <c r="AI105" s="48"/>
      <c r="AJ105" s="48"/>
      <c r="AK105" s="48"/>
      <c r="AL105" s="48"/>
      <c r="AM105" s="48"/>
      <c r="AN105" s="48"/>
      <c r="AO105" s="48"/>
      <c r="AP105" s="30"/>
      <c r="AQ105" s="31"/>
      <c r="AR105" s="2"/>
      <c r="AS105" s="30"/>
      <c r="AT105" s="31"/>
      <c r="AU105" s="2"/>
      <c r="AV105" s="30"/>
      <c r="AW105" s="31"/>
      <c r="AX105" s="30"/>
      <c r="AY105" s="31"/>
      <c r="AZ105" s="2"/>
      <c r="BA105" s="30"/>
      <c r="BB105" s="31"/>
      <c r="BC105" s="30"/>
      <c r="BD105" s="31"/>
      <c r="BE105" s="2"/>
      <c r="BF105" s="30"/>
      <c r="BG105" s="31"/>
      <c r="BH105" s="30"/>
      <c r="BI105" s="31"/>
      <c r="BJ105" s="2"/>
      <c r="BK105" s="48">
        <f t="shared" si="8"/>
        <v>13833</v>
      </c>
      <c r="BL105" s="48">
        <v>2869</v>
      </c>
      <c r="BM105" s="48">
        <v>2910</v>
      </c>
      <c r="BN105" s="2"/>
      <c r="BO105" s="48">
        <f t="shared" si="9"/>
        <v>5779</v>
      </c>
      <c r="BP105" s="2"/>
      <c r="BQ105" s="48">
        <f t="shared" si="10"/>
        <v>91705</v>
      </c>
      <c r="BR105" s="2"/>
      <c r="BS105" s="48">
        <f t="shared" si="11"/>
        <v>174276</v>
      </c>
      <c r="BT105" s="2"/>
    </row>
    <row r="106" spans="1:73" x14ac:dyDescent="0.2">
      <c r="A106" t="s">
        <v>56</v>
      </c>
      <c r="B106" s="33">
        <v>43932</v>
      </c>
      <c r="C106" s="2"/>
      <c r="D106" s="48">
        <v>1312</v>
      </c>
      <c r="E106" s="48">
        <v>949</v>
      </c>
      <c r="F106" s="48">
        <v>15920</v>
      </c>
      <c r="G106" s="48">
        <v>274</v>
      </c>
      <c r="H106" s="48">
        <v>211</v>
      </c>
      <c r="I106" s="48">
        <v>9048</v>
      </c>
      <c r="J106" s="48">
        <v>7604</v>
      </c>
      <c r="K106" s="48">
        <v>24356</v>
      </c>
      <c r="L106" s="48">
        <v>446</v>
      </c>
      <c r="M106" s="2"/>
      <c r="N106" s="48">
        <v>2813</v>
      </c>
      <c r="O106" s="48">
        <v>3233</v>
      </c>
      <c r="P106" s="48">
        <v>627</v>
      </c>
      <c r="Q106" s="48">
        <v>214</v>
      </c>
      <c r="R106" s="48">
        <v>773</v>
      </c>
      <c r="S106" s="48">
        <v>836</v>
      </c>
      <c r="T106" s="48">
        <v>11173</v>
      </c>
      <c r="U106" s="48">
        <v>276</v>
      </c>
      <c r="V106" s="48">
        <v>341</v>
      </c>
      <c r="W106" s="48">
        <v>9181</v>
      </c>
      <c r="X106" s="48">
        <v>1168</v>
      </c>
      <c r="Y106" s="2"/>
      <c r="Z106" s="48">
        <v>4373</v>
      </c>
      <c r="AA106" s="48">
        <v>3777</v>
      </c>
      <c r="AC106" s="48">
        <f t="shared" si="6"/>
        <v>8150</v>
      </c>
      <c r="AD106" s="48">
        <f t="shared" si="7"/>
        <v>30635</v>
      </c>
      <c r="AE106" s="48">
        <v>1140</v>
      </c>
      <c r="AF106" s="48">
        <v>1910</v>
      </c>
      <c r="AG106" s="48">
        <v>2679</v>
      </c>
      <c r="AH106" s="48">
        <v>2895</v>
      </c>
      <c r="AI106" s="48"/>
      <c r="AJ106" s="48"/>
      <c r="AK106" s="48"/>
      <c r="AL106" s="48"/>
      <c r="AM106" s="48"/>
      <c r="AN106" s="48"/>
      <c r="AO106" s="48"/>
      <c r="AP106" s="30"/>
      <c r="AQ106" s="31"/>
      <c r="AR106" s="2"/>
      <c r="AS106" s="30"/>
      <c r="AT106" s="31"/>
      <c r="AU106" s="2"/>
      <c r="AV106" s="30"/>
      <c r="AW106" s="31"/>
      <c r="AX106" s="30"/>
      <c r="AY106" s="31"/>
      <c r="AZ106" s="2"/>
      <c r="BA106" s="30"/>
      <c r="BB106" s="31"/>
      <c r="BC106" s="30"/>
      <c r="BD106" s="31"/>
      <c r="BE106" s="2"/>
      <c r="BF106" s="30"/>
      <c r="BG106" s="31"/>
      <c r="BH106" s="30"/>
      <c r="BI106" s="31"/>
      <c r="BJ106" s="2"/>
      <c r="BK106" s="48">
        <f t="shared" si="8"/>
        <v>8624</v>
      </c>
      <c r="BL106" s="48">
        <v>1921</v>
      </c>
      <c r="BM106" s="48">
        <v>1954</v>
      </c>
      <c r="BN106" s="2"/>
      <c r="BO106" s="48">
        <f t="shared" si="9"/>
        <v>3875</v>
      </c>
      <c r="BP106" s="2"/>
      <c r="BQ106" s="48">
        <f t="shared" si="10"/>
        <v>60120</v>
      </c>
      <c r="BR106" s="2"/>
      <c r="BS106" s="48">
        <f t="shared" si="11"/>
        <v>111404</v>
      </c>
      <c r="BT106" s="2"/>
    </row>
    <row r="107" spans="1:73" x14ac:dyDescent="0.2">
      <c r="A107" t="s">
        <v>57</v>
      </c>
      <c r="B107" s="29">
        <v>43933</v>
      </c>
      <c r="C107" s="2"/>
      <c r="D107" s="48">
        <v>1043</v>
      </c>
      <c r="E107" s="48">
        <v>742</v>
      </c>
      <c r="F107" s="48">
        <v>12504</v>
      </c>
      <c r="G107" s="48">
        <v>218</v>
      </c>
      <c r="H107" s="48">
        <v>168</v>
      </c>
      <c r="I107" s="48">
        <v>6933</v>
      </c>
      <c r="J107" s="48">
        <v>6406</v>
      </c>
      <c r="K107" s="48">
        <v>18571</v>
      </c>
      <c r="L107" s="48">
        <v>372</v>
      </c>
      <c r="M107" s="2"/>
      <c r="N107" s="48">
        <v>2292</v>
      </c>
      <c r="O107" s="48">
        <v>2643</v>
      </c>
      <c r="P107" s="48">
        <v>460</v>
      </c>
      <c r="Q107" s="48">
        <v>142</v>
      </c>
      <c r="R107" s="48">
        <v>546</v>
      </c>
      <c r="S107" s="48">
        <v>624</v>
      </c>
      <c r="T107" s="48">
        <v>9297</v>
      </c>
      <c r="U107" s="48">
        <v>212</v>
      </c>
      <c r="V107" s="48">
        <v>252</v>
      </c>
      <c r="W107" s="48">
        <v>7866</v>
      </c>
      <c r="X107" s="48">
        <v>890</v>
      </c>
      <c r="Y107" s="2"/>
      <c r="Z107" s="48">
        <v>3796</v>
      </c>
      <c r="AA107" s="48">
        <v>3348</v>
      </c>
      <c r="AC107" s="48">
        <f t="shared" si="6"/>
        <v>7144</v>
      </c>
      <c r="AD107" s="48">
        <f t="shared" si="7"/>
        <v>25224</v>
      </c>
      <c r="AE107" s="48">
        <v>905</v>
      </c>
      <c r="AF107" s="48">
        <v>1569</v>
      </c>
      <c r="AG107" s="48">
        <v>2073</v>
      </c>
      <c r="AH107" s="48">
        <v>2255</v>
      </c>
      <c r="AI107" s="48"/>
      <c r="AJ107" s="48"/>
      <c r="AK107" s="48"/>
      <c r="AL107" s="48"/>
      <c r="AM107" s="48"/>
      <c r="AN107" s="48"/>
      <c r="AO107" s="48"/>
      <c r="AP107" s="30"/>
      <c r="AQ107" s="31"/>
      <c r="AR107" s="2"/>
      <c r="AS107" s="30"/>
      <c r="AT107" s="31"/>
      <c r="AU107" s="2"/>
      <c r="AV107" s="30"/>
      <c r="AW107" s="31"/>
      <c r="AX107" s="30"/>
      <c r="AY107" s="31"/>
      <c r="AZ107" s="2"/>
      <c r="BA107" s="30"/>
      <c r="BB107" s="31"/>
      <c r="BC107" s="30"/>
      <c r="BD107" s="31"/>
      <c r="BE107" s="2"/>
      <c r="BF107" s="30"/>
      <c r="BG107" s="31"/>
      <c r="BH107" s="30"/>
      <c r="BI107" s="31"/>
      <c r="BJ107" s="2"/>
      <c r="BK107" s="48">
        <f t="shared" si="8"/>
        <v>6802</v>
      </c>
      <c r="BL107" s="48">
        <v>1558</v>
      </c>
      <c r="BM107" s="48">
        <v>1595</v>
      </c>
      <c r="BN107" s="2"/>
      <c r="BO107" s="48">
        <f t="shared" si="9"/>
        <v>3153</v>
      </c>
      <c r="BP107" s="2"/>
      <c r="BQ107" s="48">
        <f t="shared" si="10"/>
        <v>46957</v>
      </c>
      <c r="BR107" s="2"/>
      <c r="BS107" s="48">
        <f t="shared" si="11"/>
        <v>89280</v>
      </c>
      <c r="BT107" s="2"/>
    </row>
    <row r="108" spans="1:73" x14ac:dyDescent="0.2">
      <c r="A108" t="s">
        <v>58</v>
      </c>
      <c r="B108" s="29">
        <v>43934</v>
      </c>
      <c r="C108" s="2"/>
      <c r="D108" s="48">
        <v>1949</v>
      </c>
      <c r="E108" s="48">
        <v>1480</v>
      </c>
      <c r="F108" s="48">
        <v>23258</v>
      </c>
      <c r="G108" s="48">
        <v>394</v>
      </c>
      <c r="H108" s="48">
        <v>301</v>
      </c>
      <c r="I108" s="48">
        <v>13383</v>
      </c>
      <c r="J108" s="48">
        <v>11927</v>
      </c>
      <c r="K108" s="48">
        <v>35303</v>
      </c>
      <c r="L108" s="48">
        <v>578</v>
      </c>
      <c r="M108" s="2"/>
      <c r="N108" s="48">
        <v>4337</v>
      </c>
      <c r="O108" s="48">
        <v>5568</v>
      </c>
      <c r="P108" s="48">
        <v>846</v>
      </c>
      <c r="Q108" s="48">
        <v>267</v>
      </c>
      <c r="R108" s="48">
        <v>1427</v>
      </c>
      <c r="S108" s="48">
        <v>1473</v>
      </c>
      <c r="T108" s="48">
        <v>17681</v>
      </c>
      <c r="U108" s="48">
        <v>626</v>
      </c>
      <c r="V108" s="48">
        <v>655</v>
      </c>
      <c r="W108" s="48">
        <v>14495</v>
      </c>
      <c r="X108" s="48">
        <v>2294</v>
      </c>
      <c r="Y108" s="2"/>
      <c r="Z108" s="48">
        <v>6738</v>
      </c>
      <c r="AA108" s="48">
        <v>6449</v>
      </c>
      <c r="AC108" s="48">
        <f t="shared" si="6"/>
        <v>13187</v>
      </c>
      <c r="AD108" s="48">
        <f t="shared" si="7"/>
        <v>49669</v>
      </c>
      <c r="AE108" s="48">
        <v>1574</v>
      </c>
      <c r="AF108" s="48">
        <v>3068</v>
      </c>
      <c r="AG108" s="48">
        <v>4769</v>
      </c>
      <c r="AH108" s="48">
        <v>4898</v>
      </c>
      <c r="AI108" s="48"/>
      <c r="AJ108" s="48"/>
      <c r="AK108" s="48"/>
      <c r="AL108" s="48"/>
      <c r="AM108" s="48"/>
      <c r="AN108" s="48"/>
      <c r="AO108" s="48"/>
      <c r="AP108" s="30"/>
      <c r="AQ108" s="31"/>
      <c r="AR108" s="2"/>
      <c r="AS108" s="30"/>
      <c r="AT108" s="31"/>
      <c r="AU108" s="2"/>
      <c r="AV108" s="30"/>
      <c r="AW108" s="31"/>
      <c r="AX108" s="30"/>
      <c r="AY108" s="31"/>
      <c r="AZ108" s="2"/>
      <c r="BA108" s="30"/>
      <c r="BB108" s="31"/>
      <c r="BC108" s="30"/>
      <c r="BD108" s="31"/>
      <c r="BE108" s="2"/>
      <c r="BF108" s="30"/>
      <c r="BG108" s="31"/>
      <c r="BH108" s="30"/>
      <c r="BI108" s="31"/>
      <c r="BJ108" s="2"/>
      <c r="BK108" s="48">
        <f t="shared" si="8"/>
        <v>14309</v>
      </c>
      <c r="BL108" s="48">
        <v>2804</v>
      </c>
      <c r="BM108" s="48">
        <v>2887</v>
      </c>
      <c r="BN108" s="2"/>
      <c r="BO108" s="48">
        <f t="shared" si="9"/>
        <v>5691</v>
      </c>
      <c r="BP108" s="2"/>
      <c r="BQ108" s="48">
        <f t="shared" si="10"/>
        <v>88573</v>
      </c>
      <c r="BR108" s="2"/>
      <c r="BS108" s="48">
        <f t="shared" si="11"/>
        <v>171429</v>
      </c>
      <c r="BT108" s="2"/>
    </row>
    <row r="109" spans="1:73" x14ac:dyDescent="0.2">
      <c r="A109" t="s">
        <v>59</v>
      </c>
      <c r="B109" s="29">
        <v>43935</v>
      </c>
      <c r="C109" s="2"/>
      <c r="D109" s="48">
        <v>2007</v>
      </c>
      <c r="E109" s="48">
        <v>1526</v>
      </c>
      <c r="F109" s="48">
        <v>23754</v>
      </c>
      <c r="G109" s="48">
        <v>391</v>
      </c>
      <c r="H109" s="48">
        <v>699</v>
      </c>
      <c r="I109" s="48">
        <v>13523</v>
      </c>
      <c r="J109" s="48">
        <v>11941</v>
      </c>
      <c r="K109" s="48">
        <v>36085</v>
      </c>
      <c r="L109" s="48">
        <v>601</v>
      </c>
      <c r="M109" s="2"/>
      <c r="N109" s="48">
        <v>4369</v>
      </c>
      <c r="O109" s="48">
        <v>5436</v>
      </c>
      <c r="P109" s="48">
        <v>873</v>
      </c>
      <c r="Q109" s="48">
        <v>293</v>
      </c>
      <c r="R109" s="48">
        <v>1405</v>
      </c>
      <c r="S109" s="48">
        <v>1448</v>
      </c>
      <c r="T109" s="48">
        <v>18045</v>
      </c>
      <c r="U109" s="48">
        <v>666</v>
      </c>
      <c r="V109" s="48">
        <v>602</v>
      </c>
      <c r="W109" s="48">
        <v>14610</v>
      </c>
      <c r="X109" s="48">
        <v>2355</v>
      </c>
      <c r="Y109" s="2"/>
      <c r="Z109" s="48">
        <v>6708</v>
      </c>
      <c r="AA109" s="48">
        <v>6334</v>
      </c>
      <c r="AC109" s="48">
        <f t="shared" si="6"/>
        <v>13042</v>
      </c>
      <c r="AD109" s="48">
        <f t="shared" si="7"/>
        <v>50102</v>
      </c>
      <c r="AE109" s="48">
        <v>1705</v>
      </c>
      <c r="AF109" s="48">
        <v>3052</v>
      </c>
      <c r="AG109" s="48">
        <v>4888</v>
      </c>
      <c r="AH109" s="48">
        <v>5021</v>
      </c>
      <c r="AI109" s="48"/>
      <c r="AJ109" s="48"/>
      <c r="AK109" s="48"/>
      <c r="AL109" s="48"/>
      <c r="AM109" s="48"/>
      <c r="AN109" s="48"/>
      <c r="AO109" s="48"/>
      <c r="AP109" s="30"/>
      <c r="AQ109" s="31"/>
      <c r="AR109" s="2"/>
      <c r="AS109" s="30"/>
      <c r="AT109" s="31"/>
      <c r="AU109" s="2"/>
      <c r="AV109" s="30"/>
      <c r="AW109" s="31"/>
      <c r="AX109" s="30"/>
      <c r="AY109" s="31"/>
      <c r="AZ109" s="2"/>
      <c r="BA109" s="30"/>
      <c r="BB109" s="31"/>
      <c r="BC109" s="30"/>
      <c r="BD109" s="31"/>
      <c r="BE109" s="2"/>
      <c r="BF109" s="30"/>
      <c r="BG109" s="31"/>
      <c r="BH109" s="30"/>
      <c r="BI109" s="31"/>
      <c r="BJ109" s="2"/>
      <c r="BK109" s="48">
        <f t="shared" si="8"/>
        <v>14666</v>
      </c>
      <c r="BL109" s="48">
        <v>2739</v>
      </c>
      <c r="BM109" s="48">
        <v>2955</v>
      </c>
      <c r="BN109" s="2"/>
      <c r="BO109" s="48">
        <f t="shared" si="9"/>
        <v>5694</v>
      </c>
      <c r="BP109" s="2"/>
      <c r="BQ109" s="48">
        <f t="shared" si="10"/>
        <v>90527</v>
      </c>
      <c r="BR109" s="2"/>
      <c r="BS109" s="48">
        <f t="shared" si="11"/>
        <v>174031</v>
      </c>
      <c r="BT109" s="2"/>
    </row>
    <row r="110" spans="1:73" x14ac:dyDescent="0.2">
      <c r="A110" t="s">
        <v>53</v>
      </c>
      <c r="B110" s="29">
        <v>43936</v>
      </c>
      <c r="C110" s="2"/>
      <c r="D110" s="48">
        <v>2093</v>
      </c>
      <c r="E110" s="48">
        <v>1561</v>
      </c>
      <c r="F110" s="48">
        <v>25022</v>
      </c>
      <c r="G110" s="48">
        <v>425</v>
      </c>
      <c r="H110" s="48">
        <v>327</v>
      </c>
      <c r="I110" s="48">
        <v>14227</v>
      </c>
      <c r="J110" s="48">
        <v>12430</v>
      </c>
      <c r="K110" s="48">
        <v>37893</v>
      </c>
      <c r="L110" s="48">
        <v>666</v>
      </c>
      <c r="M110" s="2"/>
      <c r="N110" s="48">
        <v>4565</v>
      </c>
      <c r="O110" s="48">
        <v>5714</v>
      </c>
      <c r="P110" s="48">
        <v>905</v>
      </c>
      <c r="Q110" s="48">
        <v>307</v>
      </c>
      <c r="R110" s="48">
        <v>1487</v>
      </c>
      <c r="S110" s="48">
        <v>1631</v>
      </c>
      <c r="T110" s="48">
        <v>18193</v>
      </c>
      <c r="U110" s="48">
        <v>689</v>
      </c>
      <c r="V110" s="48">
        <v>647</v>
      </c>
      <c r="W110" s="48">
        <v>14995</v>
      </c>
      <c r="X110" s="48">
        <v>2532</v>
      </c>
      <c r="Y110" s="2"/>
      <c r="Z110" s="48">
        <v>7030</v>
      </c>
      <c r="AA110" s="48">
        <v>6704</v>
      </c>
      <c r="AC110" s="48">
        <f t="shared" si="6"/>
        <v>13734</v>
      </c>
      <c r="AD110" s="48">
        <f t="shared" si="7"/>
        <v>51665</v>
      </c>
      <c r="AE110" s="48">
        <v>1818</v>
      </c>
      <c r="AF110" s="48">
        <v>3281</v>
      </c>
      <c r="AG110" s="48">
        <v>5060</v>
      </c>
      <c r="AH110" s="48">
        <v>5277</v>
      </c>
      <c r="AI110" s="48"/>
      <c r="AJ110" s="48"/>
      <c r="AK110" s="48"/>
      <c r="AL110" s="48"/>
      <c r="AM110" s="48"/>
      <c r="AN110" s="48"/>
      <c r="AO110" s="48"/>
      <c r="AP110" s="30"/>
      <c r="AQ110" s="31"/>
      <c r="AR110" s="2"/>
      <c r="AS110" s="30"/>
      <c r="AT110" s="31"/>
      <c r="AU110" s="2"/>
      <c r="AV110" s="30"/>
      <c r="AW110" s="31"/>
      <c r="AX110" s="30"/>
      <c r="AY110" s="31"/>
      <c r="AZ110" s="2"/>
      <c r="BA110" s="30"/>
      <c r="BB110" s="31"/>
      <c r="BC110" s="30"/>
      <c r="BD110" s="31"/>
      <c r="BE110" s="2"/>
      <c r="BF110" s="30"/>
      <c r="BG110" s="31"/>
      <c r="BH110" s="30"/>
      <c r="BI110" s="31"/>
      <c r="BJ110" s="2"/>
      <c r="BK110" s="48">
        <f t="shared" si="8"/>
        <v>15436</v>
      </c>
      <c r="BL110" s="48">
        <v>2775</v>
      </c>
      <c r="BM110" s="48">
        <v>3185</v>
      </c>
      <c r="BN110" s="2"/>
      <c r="BO110" s="48">
        <f t="shared" si="9"/>
        <v>5960</v>
      </c>
      <c r="BP110" s="2"/>
      <c r="BQ110" s="48">
        <f t="shared" si="10"/>
        <v>94644</v>
      </c>
      <c r="BR110" s="2"/>
      <c r="BS110" s="48">
        <f t="shared" si="11"/>
        <v>181439</v>
      </c>
      <c r="BT110" s="2"/>
    </row>
    <row r="111" spans="1:73" x14ac:dyDescent="0.2">
      <c r="A111" t="s">
        <v>54</v>
      </c>
      <c r="B111" s="29">
        <v>43937</v>
      </c>
      <c r="C111" s="2"/>
      <c r="D111" s="48">
        <v>2097</v>
      </c>
      <c r="E111" s="48">
        <v>1560</v>
      </c>
      <c r="F111" s="48">
        <v>25612</v>
      </c>
      <c r="G111" s="48">
        <v>446</v>
      </c>
      <c r="H111" s="48">
        <v>315</v>
      </c>
      <c r="I111" s="48">
        <v>14522</v>
      </c>
      <c r="J111" s="48">
        <v>12638</v>
      </c>
      <c r="K111" s="48">
        <v>38737</v>
      </c>
      <c r="L111" s="48">
        <v>648</v>
      </c>
      <c r="M111" s="2"/>
      <c r="N111" s="48">
        <v>4591</v>
      </c>
      <c r="O111" s="48">
        <v>5773</v>
      </c>
      <c r="P111" s="48">
        <v>887</v>
      </c>
      <c r="Q111" s="48">
        <v>331</v>
      </c>
      <c r="R111" s="48">
        <v>1499</v>
      </c>
      <c r="S111" s="48">
        <v>1538</v>
      </c>
      <c r="T111" s="48">
        <v>15750</v>
      </c>
      <c r="U111" s="48">
        <v>606</v>
      </c>
      <c r="V111" s="48">
        <v>634</v>
      </c>
      <c r="W111" s="48">
        <v>14132</v>
      </c>
      <c r="X111" s="48">
        <v>2499</v>
      </c>
      <c r="Y111" s="2"/>
      <c r="Z111" s="48">
        <v>7124</v>
      </c>
      <c r="AA111" s="48">
        <v>6926</v>
      </c>
      <c r="AC111" s="48">
        <f t="shared" si="6"/>
        <v>14050</v>
      </c>
      <c r="AD111" s="48">
        <f t="shared" si="7"/>
        <v>48240</v>
      </c>
      <c r="AE111" s="48">
        <v>1836</v>
      </c>
      <c r="AF111" s="48">
        <v>3279</v>
      </c>
      <c r="AG111" s="48">
        <v>5067</v>
      </c>
      <c r="AH111" s="48">
        <v>5518</v>
      </c>
      <c r="AI111" s="48"/>
      <c r="AJ111" s="48"/>
      <c r="AK111" s="48"/>
      <c r="AL111" s="48"/>
      <c r="AM111" s="48"/>
      <c r="AN111" s="48"/>
      <c r="AO111" s="48"/>
      <c r="AP111" s="30"/>
      <c r="AQ111" s="31"/>
      <c r="AR111" s="2"/>
      <c r="AS111" s="30"/>
      <c r="AT111" s="31"/>
      <c r="AU111" s="2"/>
      <c r="AV111" s="30"/>
      <c r="AW111" s="31"/>
      <c r="AX111" s="30"/>
      <c r="AY111" s="31"/>
      <c r="AZ111" s="2"/>
      <c r="BA111" s="30"/>
      <c r="BB111" s="31"/>
      <c r="BC111" s="30"/>
      <c r="BD111" s="31"/>
      <c r="BE111" s="2"/>
      <c r="BF111" s="30"/>
      <c r="BG111" s="31"/>
      <c r="BH111" s="30"/>
      <c r="BI111" s="31"/>
      <c r="BJ111" s="2"/>
      <c r="BK111" s="48">
        <f t="shared" si="8"/>
        <v>15700</v>
      </c>
      <c r="BL111" s="48">
        <v>2893</v>
      </c>
      <c r="BM111" s="48">
        <v>3028</v>
      </c>
      <c r="BN111" s="2"/>
      <c r="BO111" s="48">
        <f t="shared" si="9"/>
        <v>5921</v>
      </c>
      <c r="BP111" s="2"/>
      <c r="BQ111" s="48">
        <f t="shared" si="10"/>
        <v>96575</v>
      </c>
      <c r="BR111" s="2"/>
      <c r="BS111" s="48">
        <f t="shared" si="11"/>
        <v>180486</v>
      </c>
      <c r="BT111" s="2"/>
    </row>
    <row r="112" spans="1:73" x14ac:dyDescent="0.2">
      <c r="A112" t="s">
        <v>55</v>
      </c>
      <c r="B112" s="29">
        <v>43938</v>
      </c>
      <c r="C112" s="2"/>
      <c r="D112" s="48">
        <v>2127</v>
      </c>
      <c r="E112" s="48">
        <v>1651</v>
      </c>
      <c r="F112" s="48">
        <v>26359</v>
      </c>
      <c r="G112" s="48">
        <v>428</v>
      </c>
      <c r="H112" s="48">
        <v>303</v>
      </c>
      <c r="I112" s="48">
        <v>15062</v>
      </c>
      <c r="J112" s="48">
        <v>12902</v>
      </c>
      <c r="K112" s="48">
        <v>40032</v>
      </c>
      <c r="L112" s="48">
        <v>664</v>
      </c>
      <c r="M112" s="2"/>
      <c r="N112" s="48">
        <v>4916</v>
      </c>
      <c r="O112" s="48">
        <v>6119</v>
      </c>
      <c r="P112" s="48">
        <v>885</v>
      </c>
      <c r="Q112" s="48">
        <v>325</v>
      </c>
      <c r="R112" s="48">
        <v>1606</v>
      </c>
      <c r="S112" s="48">
        <v>1706</v>
      </c>
      <c r="T112" s="48">
        <v>18977</v>
      </c>
      <c r="U112" s="48">
        <v>613</v>
      </c>
      <c r="V112" s="48">
        <v>665</v>
      </c>
      <c r="W112" s="48">
        <v>15138</v>
      </c>
      <c r="X112" s="48">
        <v>2683</v>
      </c>
      <c r="Y112" s="2"/>
      <c r="Z112" s="48">
        <v>7438</v>
      </c>
      <c r="AA112" s="48">
        <v>7119</v>
      </c>
      <c r="AC112" s="48">
        <f t="shared" si="6"/>
        <v>14557</v>
      </c>
      <c r="AD112" s="48">
        <f t="shared" si="7"/>
        <v>53633</v>
      </c>
      <c r="AE112" s="48">
        <v>1815</v>
      </c>
      <c r="AF112" s="48">
        <v>3272</v>
      </c>
      <c r="AG112" s="48">
        <v>5133</v>
      </c>
      <c r="AH112" s="48">
        <v>5644</v>
      </c>
      <c r="AI112" s="48"/>
      <c r="AJ112" s="48"/>
      <c r="AK112" s="48"/>
      <c r="AL112" s="48"/>
      <c r="AM112" s="48"/>
      <c r="AN112" s="48"/>
      <c r="AO112" s="48"/>
      <c r="AP112" s="30"/>
      <c r="AQ112" s="31"/>
      <c r="AR112" s="2"/>
      <c r="AS112" s="30"/>
      <c r="AT112" s="31"/>
      <c r="AU112" s="2"/>
      <c r="AV112" s="30"/>
      <c r="AW112" s="31"/>
      <c r="AX112" s="30"/>
      <c r="AY112" s="31"/>
      <c r="AZ112" s="2"/>
      <c r="BA112" s="30"/>
      <c r="BB112" s="31"/>
      <c r="BC112" s="30"/>
      <c r="BD112" s="31"/>
      <c r="BE112" s="2"/>
      <c r="BF112" s="30"/>
      <c r="BG112" s="31"/>
      <c r="BH112" s="30"/>
      <c r="BI112" s="31"/>
      <c r="BJ112" s="2"/>
      <c r="BK112" s="48">
        <f t="shared" si="8"/>
        <v>15864</v>
      </c>
      <c r="BL112" s="48">
        <v>3061</v>
      </c>
      <c r="BM112" s="48">
        <v>3099</v>
      </c>
      <c r="BN112" s="2"/>
      <c r="BO112" s="48">
        <f t="shared" si="9"/>
        <v>6160</v>
      </c>
      <c r="BP112" s="2"/>
      <c r="BQ112" s="48">
        <f t="shared" si="10"/>
        <v>99528</v>
      </c>
      <c r="BR112" s="2"/>
      <c r="BS112" s="48">
        <f t="shared" si="11"/>
        <v>189742</v>
      </c>
      <c r="BT112" s="2"/>
    </row>
    <row r="113" spans="1:72" x14ac:dyDescent="0.2">
      <c r="A113" t="s">
        <v>56</v>
      </c>
      <c r="B113" s="33">
        <v>43939</v>
      </c>
      <c r="C113" s="2"/>
      <c r="D113" s="48">
        <v>1454</v>
      </c>
      <c r="E113" s="48">
        <v>1038</v>
      </c>
      <c r="F113" s="48">
        <v>18313</v>
      </c>
      <c r="G113" s="48">
        <v>293</v>
      </c>
      <c r="H113" s="48">
        <v>227</v>
      </c>
      <c r="I113" s="48">
        <v>10184</v>
      </c>
      <c r="J113" s="48">
        <v>8630</v>
      </c>
      <c r="K113" s="48">
        <v>27845</v>
      </c>
      <c r="L113" s="48">
        <v>482</v>
      </c>
      <c r="M113" s="2"/>
      <c r="N113" s="48">
        <v>3369</v>
      </c>
      <c r="O113" s="48">
        <v>3759</v>
      </c>
      <c r="P113" s="48">
        <v>655</v>
      </c>
      <c r="Q113" s="48">
        <v>238</v>
      </c>
      <c r="R113" s="48">
        <v>913</v>
      </c>
      <c r="S113" s="48">
        <v>950</v>
      </c>
      <c r="T113" s="48">
        <v>12291</v>
      </c>
      <c r="U113" s="48">
        <v>331</v>
      </c>
      <c r="V113" s="48">
        <v>365</v>
      </c>
      <c r="W113" s="48">
        <v>10720</v>
      </c>
      <c r="X113" s="48">
        <v>1336</v>
      </c>
      <c r="Y113" s="2"/>
      <c r="Z113" s="48">
        <v>4414</v>
      </c>
      <c r="AA113" s="48">
        <v>4339</v>
      </c>
      <c r="AC113" s="48">
        <f t="shared" si="6"/>
        <v>8753</v>
      </c>
      <c r="AD113" s="48">
        <f t="shared" si="7"/>
        <v>34927</v>
      </c>
      <c r="AE113" s="48">
        <v>1254</v>
      </c>
      <c r="AF113" s="48">
        <v>2186</v>
      </c>
      <c r="AG113" s="48">
        <v>3284</v>
      </c>
      <c r="AH113" s="48">
        <v>3470</v>
      </c>
      <c r="AI113" s="48"/>
      <c r="AJ113" s="48"/>
      <c r="AK113" s="48"/>
      <c r="AL113" s="48"/>
      <c r="AM113" s="48"/>
      <c r="AN113" s="48"/>
      <c r="AO113" s="48"/>
      <c r="AP113" s="30"/>
      <c r="AQ113" s="31"/>
      <c r="AR113" s="2"/>
      <c r="AS113" s="30"/>
      <c r="AT113" s="31"/>
      <c r="AU113" s="2"/>
      <c r="AV113" s="30"/>
      <c r="AW113" s="31"/>
      <c r="AX113" s="30"/>
      <c r="AY113" s="31"/>
      <c r="AZ113" s="2"/>
      <c r="BA113" s="30"/>
      <c r="BB113" s="31"/>
      <c r="BC113" s="30"/>
      <c r="BD113" s="31"/>
      <c r="BE113" s="2"/>
      <c r="BF113" s="30"/>
      <c r="BG113" s="31"/>
      <c r="BH113" s="30"/>
      <c r="BI113" s="31"/>
      <c r="BJ113" s="2"/>
      <c r="BK113" s="48">
        <f t="shared" si="8"/>
        <v>10194</v>
      </c>
      <c r="BL113" s="48">
        <v>2018</v>
      </c>
      <c r="BM113" s="48">
        <v>2093</v>
      </c>
      <c r="BN113" s="2"/>
      <c r="BO113" s="48">
        <f t="shared" si="9"/>
        <v>4111</v>
      </c>
      <c r="BP113" s="2"/>
      <c r="BQ113" s="48">
        <f t="shared" si="10"/>
        <v>68466</v>
      </c>
      <c r="BR113" s="2"/>
      <c r="BS113" s="48">
        <f t="shared" si="11"/>
        <v>126451</v>
      </c>
      <c r="BT113" s="2"/>
    </row>
    <row r="114" spans="1:72" x14ac:dyDescent="0.2">
      <c r="A114" t="s">
        <v>57</v>
      </c>
      <c r="B114" s="33">
        <v>43940</v>
      </c>
      <c r="C114" s="2"/>
      <c r="D114" s="48">
        <v>1221</v>
      </c>
      <c r="E114" s="48">
        <v>811</v>
      </c>
      <c r="F114" s="48">
        <v>14539</v>
      </c>
      <c r="G114" s="48">
        <v>225</v>
      </c>
      <c r="H114" s="48">
        <v>206</v>
      </c>
      <c r="I114" s="48">
        <v>7696</v>
      </c>
      <c r="J114" s="48">
        <v>7227</v>
      </c>
      <c r="K114" s="48">
        <v>21790</v>
      </c>
      <c r="L114" s="48">
        <v>417</v>
      </c>
      <c r="M114" s="2"/>
      <c r="N114" s="48">
        <v>2604</v>
      </c>
      <c r="O114" s="48">
        <v>2916</v>
      </c>
      <c r="P114" s="48">
        <v>499</v>
      </c>
      <c r="Q114" s="48">
        <v>209</v>
      </c>
      <c r="R114" s="48">
        <v>672</v>
      </c>
      <c r="S114" s="48">
        <v>692</v>
      </c>
      <c r="T114" s="48">
        <v>9457</v>
      </c>
      <c r="U114" s="48">
        <v>230</v>
      </c>
      <c r="V114" s="48">
        <v>294</v>
      </c>
      <c r="W114" s="48">
        <v>8385</v>
      </c>
      <c r="X114" s="48">
        <v>1040</v>
      </c>
      <c r="Y114" s="2"/>
      <c r="Z114" s="48">
        <v>4292</v>
      </c>
      <c r="AA114" s="48">
        <v>3826</v>
      </c>
      <c r="AC114" s="48">
        <f t="shared" si="6"/>
        <v>8118</v>
      </c>
      <c r="AD114" s="48">
        <f t="shared" si="7"/>
        <v>26998</v>
      </c>
      <c r="AE114" s="48">
        <v>968</v>
      </c>
      <c r="AF114" s="48">
        <v>1701</v>
      </c>
      <c r="AG114" s="48">
        <v>2473</v>
      </c>
      <c r="AH114" s="48">
        <v>2622</v>
      </c>
      <c r="AI114" s="48"/>
      <c r="AJ114" s="48"/>
      <c r="AK114" s="48"/>
      <c r="AL114" s="48"/>
      <c r="AM114" s="48"/>
      <c r="AN114" s="48"/>
      <c r="AO114" s="48"/>
      <c r="AP114" s="30"/>
      <c r="AQ114" s="31"/>
      <c r="AR114" s="2"/>
      <c r="AS114" s="30"/>
      <c r="AT114" s="31"/>
      <c r="AU114" s="2"/>
      <c r="AV114" s="30"/>
      <c r="AW114" s="31"/>
      <c r="AX114" s="30"/>
      <c r="AY114" s="31"/>
      <c r="AZ114" s="2"/>
      <c r="BA114" s="30"/>
      <c r="BB114" s="31"/>
      <c r="BC114" s="30"/>
      <c r="BD114" s="31"/>
      <c r="BE114" s="2"/>
      <c r="BF114" s="30"/>
      <c r="BG114" s="31"/>
      <c r="BH114" s="30"/>
      <c r="BI114" s="31"/>
      <c r="BJ114" s="2"/>
      <c r="BK114" s="48">
        <f t="shared" si="8"/>
        <v>7764</v>
      </c>
      <c r="BL114" s="48">
        <v>1713</v>
      </c>
      <c r="BM114" s="48">
        <v>1770</v>
      </c>
      <c r="BN114" s="2"/>
      <c r="BO114" s="48">
        <f t="shared" si="9"/>
        <v>3483</v>
      </c>
      <c r="BP114" s="2"/>
      <c r="BQ114" s="48">
        <f t="shared" si="10"/>
        <v>54132</v>
      </c>
      <c r="BR114" s="2"/>
      <c r="BS114" s="48">
        <f t="shared" si="11"/>
        <v>100495</v>
      </c>
      <c r="BT114" s="2"/>
    </row>
    <row r="115" spans="1:72" x14ac:dyDescent="0.2">
      <c r="A115" t="s">
        <v>58</v>
      </c>
      <c r="B115" s="29">
        <v>43941</v>
      </c>
      <c r="C115" s="2"/>
      <c r="D115" s="48">
        <v>2094</v>
      </c>
      <c r="E115" s="48">
        <v>1625</v>
      </c>
      <c r="F115" s="48">
        <v>24641</v>
      </c>
      <c r="G115" s="48">
        <v>405</v>
      </c>
      <c r="H115" s="48">
        <v>297</v>
      </c>
      <c r="I115" s="48">
        <v>14116</v>
      </c>
      <c r="J115" s="48">
        <v>12471</v>
      </c>
      <c r="K115" s="48">
        <v>37348</v>
      </c>
      <c r="L115" s="48">
        <v>637</v>
      </c>
      <c r="M115" s="2"/>
      <c r="N115" s="48">
        <v>4551</v>
      </c>
      <c r="O115" s="48">
        <v>5622</v>
      </c>
      <c r="P115" s="48">
        <v>905</v>
      </c>
      <c r="Q115" s="48">
        <v>281</v>
      </c>
      <c r="R115" s="48">
        <v>1531</v>
      </c>
      <c r="S115" s="48">
        <v>1574</v>
      </c>
      <c r="T115" s="48">
        <v>18311</v>
      </c>
      <c r="U115" s="48">
        <v>627</v>
      </c>
      <c r="V115" s="48">
        <v>661</v>
      </c>
      <c r="W115" s="48">
        <v>13906</v>
      </c>
      <c r="X115" s="48">
        <v>2408</v>
      </c>
      <c r="Y115" s="2"/>
      <c r="Z115" s="48">
        <v>7047</v>
      </c>
      <c r="AA115" s="48">
        <v>6558</v>
      </c>
      <c r="AC115" s="48">
        <f t="shared" si="6"/>
        <v>13605</v>
      </c>
      <c r="AD115" s="48">
        <f t="shared" si="7"/>
        <v>50377</v>
      </c>
      <c r="AE115" s="48">
        <v>1715</v>
      </c>
      <c r="AF115" s="48">
        <v>3107</v>
      </c>
      <c r="AG115" s="48">
        <v>4960</v>
      </c>
      <c r="AH115" s="48">
        <v>5117</v>
      </c>
      <c r="AI115" s="48"/>
      <c r="AJ115" s="48"/>
      <c r="AK115" s="48"/>
      <c r="AL115" s="48"/>
      <c r="AM115" s="48"/>
      <c r="AN115" s="48"/>
      <c r="AO115" s="48"/>
      <c r="AP115" s="30"/>
      <c r="AQ115" s="31"/>
      <c r="AR115" s="2"/>
      <c r="AS115" s="30"/>
      <c r="AT115" s="31"/>
      <c r="AU115" s="2"/>
      <c r="AV115" s="30"/>
      <c r="AW115" s="31"/>
      <c r="AX115" s="30"/>
      <c r="AY115" s="31"/>
      <c r="AZ115" s="2"/>
      <c r="BA115" s="30"/>
      <c r="BB115" s="31"/>
      <c r="BC115" s="30"/>
      <c r="BD115" s="31"/>
      <c r="BE115" s="2"/>
      <c r="BF115" s="30"/>
      <c r="BG115" s="31"/>
      <c r="BH115" s="30"/>
      <c r="BI115" s="31"/>
      <c r="BJ115" s="2"/>
      <c r="BK115" s="48">
        <f t="shared" si="8"/>
        <v>14899</v>
      </c>
      <c r="BL115" s="48">
        <v>3312</v>
      </c>
      <c r="BM115" s="48">
        <v>3119</v>
      </c>
      <c r="BN115" s="2"/>
      <c r="BO115" s="48">
        <f t="shared" si="9"/>
        <v>6431</v>
      </c>
      <c r="BP115" s="2"/>
      <c r="BQ115" s="48">
        <f t="shared" si="10"/>
        <v>93634</v>
      </c>
      <c r="BR115" s="2"/>
      <c r="BS115" s="48">
        <f t="shared" si="11"/>
        <v>178946</v>
      </c>
      <c r="BT115" s="2"/>
    </row>
    <row r="116" spans="1:72" x14ac:dyDescent="0.2">
      <c r="A116" t="s">
        <v>59</v>
      </c>
      <c r="B116" s="29">
        <v>43942</v>
      </c>
      <c r="C116" s="2"/>
      <c r="D116" s="48">
        <v>2122</v>
      </c>
      <c r="E116" s="48">
        <v>1555</v>
      </c>
      <c r="F116" s="48">
        <v>25415</v>
      </c>
      <c r="G116" s="48">
        <v>431</v>
      </c>
      <c r="H116" s="48">
        <v>326</v>
      </c>
      <c r="I116" s="48">
        <v>14361</v>
      </c>
      <c r="J116" s="48">
        <v>12651</v>
      </c>
      <c r="K116" s="48">
        <v>38365</v>
      </c>
      <c r="L116" s="48">
        <v>636</v>
      </c>
      <c r="M116" s="2"/>
      <c r="N116" s="48">
        <v>4418</v>
      </c>
      <c r="O116" s="48">
        <v>5731</v>
      </c>
      <c r="P116" s="48">
        <v>776</v>
      </c>
      <c r="Q116" s="48">
        <v>294</v>
      </c>
      <c r="R116" s="48">
        <v>1521</v>
      </c>
      <c r="S116" s="48">
        <v>1542</v>
      </c>
      <c r="T116" s="48">
        <v>18499</v>
      </c>
      <c r="U116" s="48">
        <v>549</v>
      </c>
      <c r="V116" s="48">
        <v>676</v>
      </c>
      <c r="W116" s="48">
        <v>13574</v>
      </c>
      <c r="X116" s="48">
        <v>2369</v>
      </c>
      <c r="Y116" s="2"/>
      <c r="Z116" s="48">
        <v>7095</v>
      </c>
      <c r="AA116" s="48">
        <v>6579</v>
      </c>
      <c r="AC116" s="48">
        <f t="shared" si="6"/>
        <v>13674</v>
      </c>
      <c r="AD116" s="48">
        <f t="shared" si="7"/>
        <v>49949</v>
      </c>
      <c r="AE116" s="48">
        <v>1701</v>
      </c>
      <c r="AF116" s="48">
        <v>3241</v>
      </c>
      <c r="AG116" s="48">
        <v>4899</v>
      </c>
      <c r="AH116" s="48">
        <v>5218</v>
      </c>
      <c r="AI116" s="48"/>
      <c r="AJ116" s="48"/>
      <c r="AK116" s="48"/>
      <c r="AL116" s="48"/>
      <c r="AM116" s="48"/>
      <c r="AN116" s="48"/>
      <c r="AO116" s="48"/>
      <c r="AP116" s="30"/>
      <c r="AQ116" s="31"/>
      <c r="AR116" s="2"/>
      <c r="AS116" s="30"/>
      <c r="AT116" s="31"/>
      <c r="AU116" s="2"/>
      <c r="AV116" s="30"/>
      <c r="AW116" s="31"/>
      <c r="AX116" s="30"/>
      <c r="AY116" s="31"/>
      <c r="AZ116" s="2"/>
      <c r="BA116" s="30"/>
      <c r="BB116" s="31"/>
      <c r="BC116" s="30"/>
      <c r="BD116" s="31"/>
      <c r="BE116" s="2"/>
      <c r="BF116" s="30"/>
      <c r="BG116" s="31"/>
      <c r="BH116" s="30"/>
      <c r="BI116" s="31"/>
      <c r="BJ116" s="2"/>
      <c r="BK116" s="48">
        <f t="shared" si="8"/>
        <v>15059</v>
      </c>
      <c r="BL116" s="48">
        <v>3074</v>
      </c>
      <c r="BM116" s="48">
        <v>3108</v>
      </c>
      <c r="BN116" s="2"/>
      <c r="BO116" s="48">
        <f t="shared" si="9"/>
        <v>6182</v>
      </c>
      <c r="BP116" s="2"/>
      <c r="BQ116" s="48">
        <f t="shared" si="10"/>
        <v>95862</v>
      </c>
      <c r="BR116" s="2"/>
      <c r="BS116" s="48">
        <f t="shared" si="11"/>
        <v>180726</v>
      </c>
      <c r="BT116" s="2"/>
    </row>
    <row r="117" spans="1:72" x14ac:dyDescent="0.2">
      <c r="A117" t="s">
        <v>53</v>
      </c>
      <c r="B117" s="29">
        <v>43943</v>
      </c>
      <c r="C117" s="2"/>
      <c r="D117" s="48">
        <v>1954</v>
      </c>
      <c r="E117" s="48">
        <v>1452</v>
      </c>
      <c r="F117" s="48">
        <v>23995</v>
      </c>
      <c r="G117" s="48">
        <v>407</v>
      </c>
      <c r="H117" s="48">
        <v>323</v>
      </c>
      <c r="I117" s="48">
        <v>13457</v>
      </c>
      <c r="J117" s="48">
        <v>11972</v>
      </c>
      <c r="K117" s="48">
        <v>35943</v>
      </c>
      <c r="L117" s="48">
        <v>573</v>
      </c>
      <c r="M117" s="2"/>
      <c r="N117" s="48">
        <v>4343</v>
      </c>
      <c r="O117" s="48">
        <v>5427</v>
      </c>
      <c r="P117" s="48">
        <v>864</v>
      </c>
      <c r="Q117" s="48">
        <v>279</v>
      </c>
      <c r="R117" s="48">
        <v>1501</v>
      </c>
      <c r="S117" s="48">
        <v>1612</v>
      </c>
      <c r="T117" s="48">
        <v>17654</v>
      </c>
      <c r="U117" s="48">
        <v>562</v>
      </c>
      <c r="V117" s="48">
        <v>627</v>
      </c>
      <c r="W117" s="48">
        <v>12778</v>
      </c>
      <c r="X117" s="48">
        <v>2253</v>
      </c>
      <c r="Y117" s="2"/>
      <c r="Z117" s="48">
        <v>6648</v>
      </c>
      <c r="AA117" s="48">
        <v>6217</v>
      </c>
      <c r="AC117" s="48">
        <f t="shared" si="6"/>
        <v>12865</v>
      </c>
      <c r="AD117" s="48">
        <f t="shared" si="7"/>
        <v>47900</v>
      </c>
      <c r="AE117" s="48">
        <v>1660</v>
      </c>
      <c r="AF117" s="48">
        <v>3165</v>
      </c>
      <c r="AG117" s="48">
        <v>4667</v>
      </c>
      <c r="AH117" s="48">
        <v>5020</v>
      </c>
      <c r="AI117" s="48"/>
      <c r="AJ117" s="48"/>
      <c r="AK117" s="48"/>
      <c r="AL117" s="48"/>
      <c r="AM117" s="48"/>
      <c r="AN117" s="48"/>
      <c r="AO117" s="48"/>
      <c r="AP117" s="30"/>
      <c r="AQ117" s="31"/>
      <c r="AR117" s="2"/>
      <c r="AS117" s="30"/>
      <c r="AT117" s="31"/>
      <c r="AU117" s="2"/>
      <c r="AV117" s="30"/>
      <c r="AW117" s="31"/>
      <c r="AX117" s="30"/>
      <c r="AY117" s="31"/>
      <c r="AZ117" s="2"/>
      <c r="BA117" s="30"/>
      <c r="BB117" s="31"/>
      <c r="BC117" s="30"/>
      <c r="BD117" s="31"/>
      <c r="BE117" s="2"/>
      <c r="BF117" s="30"/>
      <c r="BG117" s="31"/>
      <c r="BH117" s="30"/>
      <c r="BI117" s="31"/>
      <c r="BJ117" s="2"/>
      <c r="BK117" s="48">
        <f t="shared" si="8"/>
        <v>14512</v>
      </c>
      <c r="BL117" s="48">
        <v>2844</v>
      </c>
      <c r="BM117" s="48">
        <v>2808</v>
      </c>
      <c r="BN117" s="2"/>
      <c r="BO117" s="48">
        <f t="shared" si="9"/>
        <v>5652</v>
      </c>
      <c r="BP117" s="2"/>
      <c r="BQ117" s="48">
        <f t="shared" si="10"/>
        <v>90076</v>
      </c>
      <c r="BR117" s="2"/>
      <c r="BS117" s="48">
        <f t="shared" si="11"/>
        <v>171005</v>
      </c>
      <c r="BT117" s="2"/>
    </row>
    <row r="118" spans="1:72" x14ac:dyDescent="0.2">
      <c r="A118" t="s">
        <v>54</v>
      </c>
      <c r="B118" s="29">
        <v>43944</v>
      </c>
      <c r="C118" s="2"/>
      <c r="D118" s="48">
        <v>2180</v>
      </c>
      <c r="E118" s="48">
        <v>1646</v>
      </c>
      <c r="F118" s="48">
        <v>26944</v>
      </c>
      <c r="G118" s="48">
        <v>468</v>
      </c>
      <c r="H118" s="48">
        <v>360</v>
      </c>
      <c r="I118" s="48">
        <v>15181</v>
      </c>
      <c r="J118" s="48">
        <v>13407</v>
      </c>
      <c r="K118" s="48">
        <v>40908</v>
      </c>
      <c r="L118" s="48">
        <v>695</v>
      </c>
      <c r="M118" s="2"/>
      <c r="N118" s="48">
        <v>4935</v>
      </c>
      <c r="O118" s="48">
        <v>6248</v>
      </c>
      <c r="P118" s="48">
        <v>905</v>
      </c>
      <c r="Q118" s="48">
        <v>293</v>
      </c>
      <c r="R118" s="48">
        <v>1581</v>
      </c>
      <c r="S118" s="48">
        <v>1625</v>
      </c>
      <c r="T118" s="48">
        <v>18597</v>
      </c>
      <c r="U118" s="48">
        <v>549</v>
      </c>
      <c r="V118" s="48">
        <v>641</v>
      </c>
      <c r="W118" s="48">
        <v>14642</v>
      </c>
      <c r="X118" s="48">
        <v>2412</v>
      </c>
      <c r="Y118" s="2"/>
      <c r="Z118" s="48">
        <v>7459</v>
      </c>
      <c r="AA118" s="48">
        <v>7122</v>
      </c>
      <c r="AC118" s="48">
        <f t="shared" si="6"/>
        <v>14581</v>
      </c>
      <c r="AD118" s="48">
        <f t="shared" si="7"/>
        <v>52428</v>
      </c>
      <c r="AE118" s="48">
        <v>1811</v>
      </c>
      <c r="AF118" s="48">
        <v>3283</v>
      </c>
      <c r="AG118" s="48">
        <v>5197</v>
      </c>
      <c r="AH118" s="48">
        <v>5695</v>
      </c>
      <c r="AI118" s="48"/>
      <c r="AJ118" s="48"/>
      <c r="AK118" s="48"/>
      <c r="AL118" s="48"/>
      <c r="AM118" s="48"/>
      <c r="AN118" s="48"/>
      <c r="AO118" s="48"/>
      <c r="AP118" s="30"/>
      <c r="AQ118" s="31"/>
      <c r="AR118" s="2"/>
      <c r="AS118" s="30"/>
      <c r="AT118" s="31"/>
      <c r="AU118" s="2"/>
      <c r="AV118" s="30"/>
      <c r="AW118" s="31"/>
      <c r="AX118" s="30"/>
      <c r="AY118" s="31"/>
      <c r="AZ118" s="2"/>
      <c r="BA118" s="30"/>
      <c r="BB118" s="31"/>
      <c r="BC118" s="30"/>
      <c r="BD118" s="31"/>
      <c r="BE118" s="2"/>
      <c r="BF118" s="30"/>
      <c r="BG118" s="31"/>
      <c r="BH118" s="30"/>
      <c r="BI118" s="31"/>
      <c r="BJ118" s="2"/>
      <c r="BK118" s="48">
        <f t="shared" si="8"/>
        <v>15986</v>
      </c>
      <c r="BL118" s="48">
        <v>3313</v>
      </c>
      <c r="BM118" s="48">
        <v>3189</v>
      </c>
      <c r="BN118" s="2"/>
      <c r="BO118" s="48">
        <f t="shared" si="9"/>
        <v>6502</v>
      </c>
      <c r="BP118" s="2"/>
      <c r="BQ118" s="48">
        <f t="shared" si="10"/>
        <v>101789</v>
      </c>
      <c r="BR118" s="2"/>
      <c r="BS118" s="48">
        <f t="shared" si="11"/>
        <v>191286</v>
      </c>
      <c r="BT118" s="2"/>
    </row>
    <row r="119" spans="1:72" x14ac:dyDescent="0.2">
      <c r="A119" t="s">
        <v>55</v>
      </c>
      <c r="B119" s="29">
        <v>43945</v>
      </c>
      <c r="C119" s="2"/>
      <c r="D119" s="48">
        <v>2310</v>
      </c>
      <c r="E119" s="48">
        <v>1695</v>
      </c>
      <c r="F119" s="48">
        <v>29096</v>
      </c>
      <c r="G119" s="48">
        <v>505</v>
      </c>
      <c r="H119" s="48">
        <v>393</v>
      </c>
      <c r="I119" s="48">
        <v>16847</v>
      </c>
      <c r="J119" s="48">
        <v>14026</v>
      </c>
      <c r="K119" s="48">
        <v>44043</v>
      </c>
      <c r="L119" s="48">
        <v>742</v>
      </c>
      <c r="M119" s="2"/>
      <c r="N119" s="48">
        <v>5014</v>
      </c>
      <c r="O119" s="48">
        <v>6731</v>
      </c>
      <c r="P119" s="48">
        <v>928</v>
      </c>
      <c r="Q119" s="48">
        <v>312</v>
      </c>
      <c r="R119" s="48">
        <v>1684</v>
      </c>
      <c r="S119" s="48">
        <v>1728</v>
      </c>
      <c r="T119" s="48">
        <v>20641</v>
      </c>
      <c r="U119" s="48">
        <v>579</v>
      </c>
      <c r="V119" s="48">
        <v>726</v>
      </c>
      <c r="W119" s="48">
        <v>15638</v>
      </c>
      <c r="X119" s="48">
        <v>2547</v>
      </c>
      <c r="Y119" s="2"/>
      <c r="Z119" s="48">
        <v>8278</v>
      </c>
      <c r="AA119" s="48">
        <v>8019</v>
      </c>
      <c r="AC119" s="48">
        <f t="shared" si="6"/>
        <v>16297</v>
      </c>
      <c r="AD119" s="48">
        <f t="shared" si="7"/>
        <v>56528</v>
      </c>
      <c r="AE119" s="48">
        <v>1868</v>
      </c>
      <c r="AF119" s="48">
        <v>3488</v>
      </c>
      <c r="AG119" s="48">
        <v>5537</v>
      </c>
      <c r="AH119" s="48">
        <v>6306</v>
      </c>
      <c r="AI119" s="48"/>
      <c r="AJ119" s="48"/>
      <c r="AK119" s="48"/>
      <c r="AL119" s="48"/>
      <c r="AM119" s="48"/>
      <c r="AN119" s="48"/>
      <c r="AO119" s="48"/>
      <c r="AP119" s="30"/>
      <c r="AQ119" s="31"/>
      <c r="AR119" s="2"/>
      <c r="AS119" s="30"/>
      <c r="AT119" s="31"/>
      <c r="AU119" s="2"/>
      <c r="AV119" s="30"/>
      <c r="AW119" s="31"/>
      <c r="AX119" s="30"/>
      <c r="AY119" s="31"/>
      <c r="AZ119" s="2"/>
      <c r="BA119" s="30"/>
      <c r="BB119" s="31"/>
      <c r="BC119" s="30"/>
      <c r="BD119" s="31"/>
      <c r="BE119" s="2"/>
      <c r="BF119" s="30"/>
      <c r="BG119" s="31"/>
      <c r="BH119" s="30"/>
      <c r="BI119" s="31"/>
      <c r="BJ119" s="2"/>
      <c r="BK119" s="48">
        <f t="shared" si="8"/>
        <v>17199</v>
      </c>
      <c r="BL119" s="48">
        <v>3472</v>
      </c>
      <c r="BM119" s="48">
        <v>3328</v>
      </c>
      <c r="BN119" s="2"/>
      <c r="BO119" s="48">
        <f t="shared" si="9"/>
        <v>6800</v>
      </c>
      <c r="BP119" s="2"/>
      <c r="BQ119" s="48">
        <f t="shared" si="10"/>
        <v>109657</v>
      </c>
      <c r="BR119" s="2"/>
      <c r="BS119" s="48">
        <f t="shared" si="11"/>
        <v>206481</v>
      </c>
      <c r="BT119" s="2"/>
    </row>
    <row r="120" spans="1:72" x14ac:dyDescent="0.2">
      <c r="A120" t="s">
        <v>56</v>
      </c>
      <c r="B120" s="33">
        <v>43946</v>
      </c>
      <c r="C120" s="2"/>
      <c r="D120" s="48">
        <v>1701</v>
      </c>
      <c r="E120" s="48">
        <v>1267</v>
      </c>
      <c r="F120" s="48">
        <v>21651</v>
      </c>
      <c r="G120" s="48">
        <v>394</v>
      </c>
      <c r="H120" s="48">
        <v>268</v>
      </c>
      <c r="I120" s="48">
        <v>11967</v>
      </c>
      <c r="J120" s="48">
        <v>10362</v>
      </c>
      <c r="K120" s="48">
        <v>32835</v>
      </c>
      <c r="L120" s="48">
        <v>577</v>
      </c>
      <c r="M120" s="2"/>
      <c r="N120" s="48">
        <v>3568</v>
      </c>
      <c r="O120" s="48">
        <v>4113</v>
      </c>
      <c r="P120" s="48">
        <v>736</v>
      </c>
      <c r="Q120" s="48">
        <v>278</v>
      </c>
      <c r="R120" s="48">
        <v>1143</v>
      </c>
      <c r="S120" s="48">
        <v>1100</v>
      </c>
      <c r="T120" s="48">
        <v>13665</v>
      </c>
      <c r="U120" s="48">
        <v>10</v>
      </c>
      <c r="V120" s="48">
        <v>202</v>
      </c>
      <c r="W120" s="48">
        <v>8779</v>
      </c>
      <c r="X120" s="48">
        <v>1568</v>
      </c>
      <c r="Y120" s="2"/>
      <c r="Z120" s="48">
        <v>5970</v>
      </c>
      <c r="AA120" s="48">
        <v>5647</v>
      </c>
      <c r="AC120" s="48">
        <f t="shared" si="6"/>
        <v>11617</v>
      </c>
      <c r="AD120" s="48">
        <f t="shared" si="7"/>
        <v>35162</v>
      </c>
      <c r="AE120" s="48">
        <v>1408</v>
      </c>
      <c r="AF120" s="48">
        <v>2420</v>
      </c>
      <c r="AG120" s="48">
        <v>3814</v>
      </c>
      <c r="AH120" s="48">
        <v>4175</v>
      </c>
      <c r="AI120" s="48"/>
      <c r="AJ120" s="48"/>
      <c r="AK120" s="48"/>
      <c r="AL120" s="48"/>
      <c r="AM120" s="48"/>
      <c r="AN120" s="48"/>
      <c r="AO120" s="48"/>
      <c r="AP120" s="30"/>
      <c r="AQ120" s="31"/>
      <c r="AR120" s="2"/>
      <c r="AS120" s="30"/>
      <c r="AT120" s="31"/>
      <c r="AU120" s="2"/>
      <c r="AV120" s="30"/>
      <c r="AW120" s="31"/>
      <c r="AX120" s="30"/>
      <c r="AY120" s="31"/>
      <c r="AZ120" s="2"/>
      <c r="BA120" s="30"/>
      <c r="BB120" s="31"/>
      <c r="BC120" s="30"/>
      <c r="BD120" s="31"/>
      <c r="BE120" s="2"/>
      <c r="BF120" s="30"/>
      <c r="BG120" s="31"/>
      <c r="BH120" s="30"/>
      <c r="BI120" s="31"/>
      <c r="BJ120" s="2"/>
      <c r="BK120" s="48">
        <f t="shared" si="8"/>
        <v>11817</v>
      </c>
      <c r="BL120" s="48">
        <v>2392</v>
      </c>
      <c r="BM120" s="48">
        <v>2404</v>
      </c>
      <c r="BN120" s="2"/>
      <c r="BO120" s="48">
        <f t="shared" si="9"/>
        <v>4796</v>
      </c>
      <c r="BP120" s="2"/>
      <c r="BQ120" s="48">
        <f t="shared" si="10"/>
        <v>81022</v>
      </c>
      <c r="BR120" s="2"/>
      <c r="BS120" s="48">
        <f t="shared" si="11"/>
        <v>144414</v>
      </c>
      <c r="BT120" s="2"/>
    </row>
    <row r="121" spans="1:72" x14ac:dyDescent="0.2">
      <c r="A121" t="s">
        <v>57</v>
      </c>
      <c r="B121" s="29">
        <v>43947</v>
      </c>
      <c r="C121" s="2"/>
      <c r="D121" s="48">
        <v>1332</v>
      </c>
      <c r="E121" s="48">
        <v>870</v>
      </c>
      <c r="F121" s="48">
        <v>17203</v>
      </c>
      <c r="G121" s="48">
        <v>319</v>
      </c>
      <c r="H121" s="48">
        <v>292</v>
      </c>
      <c r="I121" s="48">
        <v>8829</v>
      </c>
      <c r="J121" s="48">
        <v>8425</v>
      </c>
      <c r="K121" s="48">
        <v>25204</v>
      </c>
      <c r="L121" s="48">
        <v>456</v>
      </c>
      <c r="M121" s="2"/>
      <c r="N121" s="48">
        <v>2993</v>
      </c>
      <c r="O121" s="48">
        <v>3149</v>
      </c>
      <c r="P121" s="48">
        <v>562</v>
      </c>
      <c r="Q121" s="48">
        <v>257</v>
      </c>
      <c r="R121" s="48">
        <v>830</v>
      </c>
      <c r="S121" s="48">
        <v>775</v>
      </c>
      <c r="T121" s="48">
        <v>10659</v>
      </c>
      <c r="U121" s="48">
        <v>11</v>
      </c>
      <c r="V121" s="48">
        <v>199</v>
      </c>
      <c r="W121" s="48">
        <v>7352</v>
      </c>
      <c r="X121" s="48">
        <v>1093</v>
      </c>
      <c r="Y121" s="2"/>
      <c r="Z121" s="48">
        <v>5613</v>
      </c>
      <c r="AA121" s="48">
        <v>4872</v>
      </c>
      <c r="AC121" s="48">
        <f t="shared" si="6"/>
        <v>10485</v>
      </c>
      <c r="AD121" s="48">
        <f t="shared" si="7"/>
        <v>27880</v>
      </c>
      <c r="AE121" s="48">
        <v>1073</v>
      </c>
      <c r="AF121" s="48">
        <v>1917</v>
      </c>
      <c r="AG121" s="48">
        <v>2816</v>
      </c>
      <c r="AH121" s="48">
        <v>2921</v>
      </c>
      <c r="AI121" s="48"/>
      <c r="AJ121" s="48"/>
      <c r="AK121" s="48"/>
      <c r="AL121" s="48"/>
      <c r="AM121" s="48"/>
      <c r="AN121" s="48"/>
      <c r="AO121" s="48"/>
      <c r="AP121" s="30"/>
      <c r="AQ121" s="31"/>
      <c r="AR121" s="2"/>
      <c r="AS121" s="30"/>
      <c r="AT121" s="31"/>
      <c r="AU121" s="2"/>
      <c r="AV121" s="30"/>
      <c r="AW121" s="31"/>
      <c r="AX121" s="30"/>
      <c r="AY121" s="31"/>
      <c r="AZ121" s="2"/>
      <c r="BA121" s="30"/>
      <c r="BB121" s="31"/>
      <c r="BC121" s="30"/>
      <c r="BD121" s="31"/>
      <c r="BE121" s="2"/>
      <c r="BF121" s="30"/>
      <c r="BG121" s="31"/>
      <c r="BH121" s="30"/>
      <c r="BI121" s="31"/>
      <c r="BJ121" s="2"/>
      <c r="BK121" s="48">
        <f t="shared" si="8"/>
        <v>8727</v>
      </c>
      <c r="BL121" s="48">
        <v>1990</v>
      </c>
      <c r="BM121" s="48">
        <v>1900</v>
      </c>
      <c r="BN121" s="2"/>
      <c r="BO121" s="48">
        <f t="shared" si="9"/>
        <v>3890</v>
      </c>
      <c r="BP121" s="2"/>
      <c r="BQ121" s="48">
        <f t="shared" si="10"/>
        <v>62930</v>
      </c>
      <c r="BR121" s="2"/>
      <c r="BS121" s="48">
        <f t="shared" si="11"/>
        <v>113912</v>
      </c>
      <c r="BT121" s="2"/>
    </row>
    <row r="122" spans="1:72" x14ac:dyDescent="0.2">
      <c r="A122" t="s">
        <v>58</v>
      </c>
      <c r="B122" s="29">
        <v>43948</v>
      </c>
      <c r="C122" s="2"/>
      <c r="D122" s="48">
        <v>2043</v>
      </c>
      <c r="E122" s="48">
        <v>1533</v>
      </c>
      <c r="F122" s="48">
        <v>25736</v>
      </c>
      <c r="G122" s="48">
        <v>458</v>
      </c>
      <c r="H122" s="48">
        <v>311</v>
      </c>
      <c r="I122" s="48">
        <v>14678</v>
      </c>
      <c r="J122" s="48">
        <v>12946</v>
      </c>
      <c r="K122" s="48">
        <v>38972</v>
      </c>
      <c r="L122" s="48">
        <v>641</v>
      </c>
      <c r="M122" s="2"/>
      <c r="N122" s="48">
        <v>4314</v>
      </c>
      <c r="O122" s="48">
        <v>5908</v>
      </c>
      <c r="P122" s="48">
        <v>867</v>
      </c>
      <c r="Q122" s="48">
        <v>284</v>
      </c>
      <c r="R122" s="48">
        <v>1506</v>
      </c>
      <c r="S122" s="48">
        <v>1612</v>
      </c>
      <c r="T122" s="48">
        <v>19073</v>
      </c>
      <c r="U122" s="48">
        <v>628</v>
      </c>
      <c r="V122" s="48">
        <v>709</v>
      </c>
      <c r="W122" s="48">
        <v>13991</v>
      </c>
      <c r="X122" s="48">
        <v>2540</v>
      </c>
      <c r="Y122" s="2"/>
      <c r="Z122" s="48">
        <v>7510</v>
      </c>
      <c r="AA122" s="48">
        <v>7109</v>
      </c>
      <c r="AC122" s="48">
        <f t="shared" si="6"/>
        <v>14619</v>
      </c>
      <c r="AD122" s="48">
        <f t="shared" si="7"/>
        <v>51432</v>
      </c>
      <c r="AE122" s="48">
        <v>1738</v>
      </c>
      <c r="AF122" s="48">
        <v>3134</v>
      </c>
      <c r="AG122" s="48">
        <v>5140</v>
      </c>
      <c r="AH122" s="48">
        <v>5272</v>
      </c>
      <c r="AI122" s="48"/>
      <c r="AJ122" s="48"/>
      <c r="AK122" s="48"/>
      <c r="AL122" s="48"/>
      <c r="AM122" s="48"/>
      <c r="AN122" s="48"/>
      <c r="AO122" s="48"/>
      <c r="AP122" s="30"/>
      <c r="AQ122" s="31"/>
      <c r="AR122" s="2"/>
      <c r="AS122" s="30"/>
      <c r="AT122" s="31"/>
      <c r="AU122" s="2"/>
      <c r="AV122" s="30"/>
      <c r="AW122" s="31"/>
      <c r="AX122" s="30"/>
      <c r="AY122" s="31"/>
      <c r="AZ122" s="2"/>
      <c r="BA122" s="30"/>
      <c r="BB122" s="31"/>
      <c r="BC122" s="30"/>
      <c r="BD122" s="31"/>
      <c r="BE122" s="2"/>
      <c r="BF122" s="30"/>
      <c r="BG122" s="31"/>
      <c r="BH122" s="30"/>
      <c r="BI122" s="31"/>
      <c r="BJ122" s="2"/>
      <c r="BK122" s="48">
        <f t="shared" si="8"/>
        <v>15284</v>
      </c>
      <c r="BL122" s="48">
        <v>3162</v>
      </c>
      <c r="BM122" s="48">
        <v>3097</v>
      </c>
      <c r="BN122" s="2"/>
      <c r="BO122" s="48">
        <f t="shared" si="9"/>
        <v>6259</v>
      </c>
      <c r="BP122" s="2"/>
      <c r="BQ122" s="48">
        <f t="shared" si="10"/>
        <v>97318</v>
      </c>
      <c r="BR122" s="2"/>
      <c r="BS122" s="48">
        <f t="shared" si="11"/>
        <v>184912</v>
      </c>
      <c r="BT122" s="2"/>
    </row>
    <row r="123" spans="1:72" x14ac:dyDescent="0.2">
      <c r="A123" t="s">
        <v>59</v>
      </c>
      <c r="B123" s="29">
        <v>43949</v>
      </c>
      <c r="C123" s="2"/>
      <c r="D123" s="48">
        <v>2196</v>
      </c>
      <c r="E123" s="48">
        <v>1696</v>
      </c>
      <c r="F123" s="48">
        <v>26624</v>
      </c>
      <c r="G123" s="48">
        <v>452</v>
      </c>
      <c r="H123" s="48">
        <v>337</v>
      </c>
      <c r="I123" s="48">
        <v>15114</v>
      </c>
      <c r="J123" s="48">
        <v>13252</v>
      </c>
      <c r="K123" s="48">
        <v>40463</v>
      </c>
      <c r="L123" s="48">
        <v>679</v>
      </c>
      <c r="M123" s="2"/>
      <c r="N123" s="48">
        <v>6287</v>
      </c>
      <c r="O123" s="48">
        <v>6374</v>
      </c>
      <c r="P123" s="48">
        <v>3002</v>
      </c>
      <c r="Q123" s="48">
        <v>534</v>
      </c>
      <c r="R123" s="48">
        <v>1619</v>
      </c>
      <c r="S123" s="48">
        <v>1641</v>
      </c>
      <c r="T123" s="48">
        <v>19599</v>
      </c>
      <c r="U123" s="48">
        <v>634</v>
      </c>
      <c r="V123" s="48">
        <v>764</v>
      </c>
      <c r="W123" s="48">
        <v>14054</v>
      </c>
      <c r="X123" s="48">
        <v>2770</v>
      </c>
      <c r="Y123" s="2"/>
      <c r="Z123" s="48">
        <v>7348</v>
      </c>
      <c r="AA123" s="48">
        <v>6939</v>
      </c>
      <c r="AC123" s="48">
        <f t="shared" si="6"/>
        <v>14287</v>
      </c>
      <c r="AD123" s="48">
        <f t="shared" si="7"/>
        <v>57278</v>
      </c>
      <c r="AE123" s="48">
        <v>1616</v>
      </c>
      <c r="AF123" s="48">
        <v>3217</v>
      </c>
      <c r="AG123" s="48">
        <v>5222</v>
      </c>
      <c r="AH123" s="48">
        <v>5052</v>
      </c>
      <c r="AI123" s="48"/>
      <c r="AJ123" s="48"/>
      <c r="AK123" s="48"/>
      <c r="AL123" s="48"/>
      <c r="AM123" s="48"/>
      <c r="AN123" s="48"/>
      <c r="AO123" s="48"/>
      <c r="AP123" s="30"/>
      <c r="AQ123" s="31"/>
      <c r="AR123" s="2"/>
      <c r="AS123" s="30"/>
      <c r="AT123" s="31"/>
      <c r="AU123" s="2"/>
      <c r="AV123" s="30"/>
      <c r="AW123" s="31"/>
      <c r="AX123" s="30"/>
      <c r="AY123" s="31"/>
      <c r="AZ123" s="2"/>
      <c r="BA123" s="30"/>
      <c r="BB123" s="31"/>
      <c r="BC123" s="30"/>
      <c r="BD123" s="31"/>
      <c r="BE123" s="2"/>
      <c r="BF123" s="30"/>
      <c r="BG123" s="31"/>
      <c r="BH123" s="30"/>
      <c r="BI123" s="31"/>
      <c r="BJ123" s="2"/>
      <c r="BK123" s="48">
        <f t="shared" si="8"/>
        <v>15107</v>
      </c>
      <c r="BL123" s="48">
        <v>3577</v>
      </c>
      <c r="BM123" s="48">
        <v>3136</v>
      </c>
      <c r="BN123" s="2"/>
      <c r="BO123" s="48">
        <f t="shared" si="9"/>
        <v>6713</v>
      </c>
      <c r="BP123" s="2"/>
      <c r="BQ123" s="48">
        <f t="shared" si="10"/>
        <v>100813</v>
      </c>
      <c r="BR123" s="2"/>
      <c r="BS123" s="48">
        <f t="shared" si="11"/>
        <v>194198</v>
      </c>
      <c r="BT123" s="2"/>
    </row>
    <row r="124" spans="1:72" x14ac:dyDescent="0.2">
      <c r="A124" t="s">
        <v>53</v>
      </c>
      <c r="B124" s="29">
        <v>43950</v>
      </c>
      <c r="C124" s="2"/>
      <c r="D124" s="48">
        <v>2240</v>
      </c>
      <c r="E124" s="48">
        <v>1661</v>
      </c>
      <c r="F124" s="48">
        <v>26647</v>
      </c>
      <c r="G124" s="48">
        <v>498</v>
      </c>
      <c r="H124" s="48">
        <v>360</v>
      </c>
      <c r="I124" s="48">
        <v>15385</v>
      </c>
      <c r="J124" s="48">
        <v>13507</v>
      </c>
      <c r="K124" s="48">
        <v>40859</v>
      </c>
      <c r="L124" s="48">
        <v>703</v>
      </c>
      <c r="M124" s="2"/>
      <c r="N124" s="48">
        <v>4517</v>
      </c>
      <c r="O124" s="48">
        <v>6029</v>
      </c>
      <c r="P124" s="48">
        <v>926</v>
      </c>
      <c r="Q124" s="48">
        <v>335</v>
      </c>
      <c r="R124" s="48">
        <v>1476</v>
      </c>
      <c r="S124" s="48">
        <v>1633</v>
      </c>
      <c r="T124" s="48">
        <v>18548</v>
      </c>
      <c r="U124" s="48">
        <v>593</v>
      </c>
      <c r="V124" s="48">
        <v>718</v>
      </c>
      <c r="W124" s="48">
        <v>14324</v>
      </c>
      <c r="X124" s="48">
        <v>2558</v>
      </c>
      <c r="Y124" s="2"/>
      <c r="Z124" s="48">
        <v>7047</v>
      </c>
      <c r="AA124" s="48">
        <v>6695</v>
      </c>
      <c r="AC124" s="48">
        <f t="shared" si="6"/>
        <v>13742</v>
      </c>
      <c r="AD124" s="48">
        <f t="shared" si="7"/>
        <v>51657</v>
      </c>
      <c r="AE124" s="48">
        <v>1865</v>
      </c>
      <c r="AF124" s="48">
        <v>3343</v>
      </c>
      <c r="AG124" s="48">
        <v>4996</v>
      </c>
      <c r="AH124" s="48">
        <v>5300</v>
      </c>
      <c r="AI124" s="48"/>
      <c r="AJ124" s="48"/>
      <c r="AK124" s="48"/>
      <c r="AL124" s="48"/>
      <c r="AM124" s="48"/>
      <c r="AN124" s="48"/>
      <c r="AO124" s="48"/>
      <c r="AP124" s="30"/>
      <c r="AQ124" s="31"/>
      <c r="AR124" s="2"/>
      <c r="AS124" s="30"/>
      <c r="AT124" s="31"/>
      <c r="AU124" s="2"/>
      <c r="AV124" s="30"/>
      <c r="AW124" s="31"/>
      <c r="AX124" s="30"/>
      <c r="AY124" s="31"/>
      <c r="AZ124" s="2"/>
      <c r="BA124" s="30"/>
      <c r="BB124" s="31"/>
      <c r="BC124" s="30"/>
      <c r="BD124" s="31"/>
      <c r="BE124" s="2"/>
      <c r="BF124" s="30"/>
      <c r="BG124" s="31"/>
      <c r="BH124" s="30"/>
      <c r="BI124" s="31"/>
      <c r="BJ124" s="2"/>
      <c r="BK124" s="48">
        <f t="shared" si="8"/>
        <v>15504</v>
      </c>
      <c r="BL124" s="48">
        <v>3256</v>
      </c>
      <c r="BM124" s="48">
        <v>3161</v>
      </c>
      <c r="BN124" s="2"/>
      <c r="BO124" s="48">
        <f t="shared" si="9"/>
        <v>6417</v>
      </c>
      <c r="BP124" s="2"/>
      <c r="BQ124" s="48">
        <f t="shared" si="10"/>
        <v>101860</v>
      </c>
      <c r="BR124" s="2"/>
      <c r="BS124" s="48">
        <f t="shared" si="11"/>
        <v>189180</v>
      </c>
      <c r="BT124" s="2"/>
    </row>
    <row r="125" spans="1:72" x14ac:dyDescent="0.2">
      <c r="A125" t="s">
        <v>54</v>
      </c>
      <c r="B125" s="29">
        <v>43951</v>
      </c>
      <c r="C125" s="2"/>
      <c r="D125" s="48">
        <v>2335</v>
      </c>
      <c r="E125" s="48">
        <v>1808</v>
      </c>
      <c r="F125" s="48">
        <v>28902</v>
      </c>
      <c r="G125" s="48">
        <v>511</v>
      </c>
      <c r="H125" s="48">
        <v>426</v>
      </c>
      <c r="I125" s="48">
        <v>16482</v>
      </c>
      <c r="J125" s="48">
        <v>14381</v>
      </c>
      <c r="K125" s="48">
        <v>43792</v>
      </c>
      <c r="L125" s="48">
        <v>743</v>
      </c>
      <c r="M125" s="2"/>
      <c r="N125" s="48">
        <v>4941</v>
      </c>
      <c r="O125" s="48">
        <v>6707</v>
      </c>
      <c r="P125" s="48">
        <v>1351</v>
      </c>
      <c r="Q125" s="48">
        <v>352</v>
      </c>
      <c r="R125" s="48">
        <v>1550</v>
      </c>
      <c r="S125" s="48">
        <v>1720</v>
      </c>
      <c r="T125" s="48">
        <v>20886</v>
      </c>
      <c r="U125" s="48">
        <v>673</v>
      </c>
      <c r="V125" s="48">
        <v>708</v>
      </c>
      <c r="W125" s="48">
        <v>15358</v>
      </c>
      <c r="X125" s="48">
        <v>2884</v>
      </c>
      <c r="Y125" s="2"/>
      <c r="Z125" s="48">
        <v>8152</v>
      </c>
      <c r="AA125" s="48">
        <v>7770</v>
      </c>
      <c r="AC125" s="48">
        <f t="shared" si="6"/>
        <v>15922</v>
      </c>
      <c r="AD125" s="48">
        <f t="shared" si="7"/>
        <v>57130</v>
      </c>
      <c r="AE125" s="48">
        <v>1944</v>
      </c>
      <c r="AF125" s="48">
        <v>3483</v>
      </c>
      <c r="AG125" s="48">
        <v>5543</v>
      </c>
      <c r="AH125" s="48">
        <v>6056</v>
      </c>
      <c r="AI125" s="48"/>
      <c r="AJ125" s="48"/>
      <c r="AK125" s="48"/>
      <c r="AL125" s="48"/>
      <c r="AM125" s="48"/>
      <c r="AN125" s="48"/>
      <c r="AO125" s="48"/>
      <c r="AP125" s="30"/>
      <c r="AQ125" s="31"/>
      <c r="AR125" s="2"/>
      <c r="AS125" s="30"/>
      <c r="AT125" s="31"/>
      <c r="AU125" s="2"/>
      <c r="AV125" s="30"/>
      <c r="AW125" s="31"/>
      <c r="AX125" s="30"/>
      <c r="AY125" s="31"/>
      <c r="AZ125" s="2"/>
      <c r="BA125" s="30"/>
      <c r="BB125" s="31"/>
      <c r="BC125" s="30"/>
      <c r="BD125" s="31"/>
      <c r="BE125" s="2"/>
      <c r="BF125" s="30"/>
      <c r="BG125" s="31"/>
      <c r="BH125" s="30"/>
      <c r="BI125" s="31"/>
      <c r="BJ125" s="2"/>
      <c r="BK125" s="48">
        <f t="shared" si="8"/>
        <v>17026</v>
      </c>
      <c r="BL125" s="48">
        <v>3720</v>
      </c>
      <c r="BM125" s="48">
        <v>3473</v>
      </c>
      <c r="BN125" s="2"/>
      <c r="BO125" s="48">
        <f t="shared" si="9"/>
        <v>7193</v>
      </c>
      <c r="BP125" s="2"/>
      <c r="BQ125" s="48">
        <f t="shared" si="10"/>
        <v>109380</v>
      </c>
      <c r="BR125" s="2"/>
      <c r="BS125" s="48">
        <f t="shared" si="11"/>
        <v>206651</v>
      </c>
      <c r="BT125" s="2"/>
    </row>
    <row r="126" spans="1:72" x14ac:dyDescent="0.2">
      <c r="A126" t="s">
        <v>55</v>
      </c>
      <c r="B126" s="29">
        <v>43952</v>
      </c>
      <c r="C126" s="2"/>
      <c r="D126" s="48">
        <v>2507</v>
      </c>
      <c r="E126" s="48">
        <v>1981</v>
      </c>
      <c r="F126" s="48">
        <v>31947</v>
      </c>
      <c r="G126" s="48">
        <v>557</v>
      </c>
      <c r="H126" s="48">
        <v>415</v>
      </c>
      <c r="I126" s="48">
        <v>18137</v>
      </c>
      <c r="J126" s="48">
        <v>15610</v>
      </c>
      <c r="K126" s="48">
        <v>48332</v>
      </c>
      <c r="L126" s="48">
        <v>811</v>
      </c>
      <c r="M126" s="2"/>
      <c r="N126" s="48">
        <v>5625</v>
      </c>
      <c r="O126" s="48">
        <v>7413</v>
      </c>
      <c r="P126" s="48">
        <v>1001</v>
      </c>
      <c r="Q126" s="48">
        <v>382</v>
      </c>
      <c r="R126" s="48">
        <v>1745</v>
      </c>
      <c r="S126" s="48">
        <v>1887</v>
      </c>
      <c r="T126" s="48">
        <v>23474</v>
      </c>
      <c r="U126" s="48">
        <v>609</v>
      </c>
      <c r="V126" s="48">
        <v>764</v>
      </c>
      <c r="W126" s="48">
        <v>17812</v>
      </c>
      <c r="X126" s="48">
        <v>2956</v>
      </c>
      <c r="Y126" s="2"/>
      <c r="Z126" s="48">
        <v>9554</v>
      </c>
      <c r="AA126" s="48">
        <v>9114</v>
      </c>
      <c r="AC126" s="48">
        <f t="shared" si="6"/>
        <v>18668</v>
      </c>
      <c r="AD126" s="48">
        <f t="shared" si="7"/>
        <v>63668</v>
      </c>
      <c r="AE126" s="48">
        <v>2024</v>
      </c>
      <c r="AF126" s="48">
        <v>3698</v>
      </c>
      <c r="AG126" s="48">
        <v>6235</v>
      </c>
      <c r="AH126" s="48">
        <v>6740</v>
      </c>
      <c r="AI126" s="48"/>
      <c r="AJ126" s="48"/>
      <c r="AK126" s="48"/>
      <c r="AL126" s="48"/>
      <c r="AM126" s="48"/>
      <c r="AN126" s="48"/>
      <c r="AO126" s="48"/>
      <c r="AP126" s="30"/>
      <c r="AQ126" s="31"/>
      <c r="AR126" s="2"/>
      <c r="AS126" s="30"/>
      <c r="AT126" s="31"/>
      <c r="AU126" s="2"/>
      <c r="AV126" s="30"/>
      <c r="AW126" s="31"/>
      <c r="AX126" s="30"/>
      <c r="AY126" s="31"/>
      <c r="AZ126" s="2"/>
      <c r="BA126" s="30"/>
      <c r="BB126" s="31"/>
      <c r="BC126" s="30"/>
      <c r="BD126" s="31"/>
      <c r="BE126" s="2"/>
      <c r="BF126" s="30"/>
      <c r="BG126" s="31"/>
      <c r="BH126" s="30"/>
      <c r="BI126" s="31"/>
      <c r="BJ126" s="2"/>
      <c r="BK126" s="48">
        <f t="shared" si="8"/>
        <v>18697</v>
      </c>
      <c r="BL126" s="48">
        <v>4087</v>
      </c>
      <c r="BM126" s="48">
        <v>3717</v>
      </c>
      <c r="BN126" s="2"/>
      <c r="BO126" s="48">
        <f t="shared" si="9"/>
        <v>7804</v>
      </c>
      <c r="BP126" s="2"/>
      <c r="BQ126" s="48">
        <f t="shared" si="10"/>
        <v>120297</v>
      </c>
      <c r="BR126" s="2"/>
      <c r="BS126" s="48">
        <f t="shared" si="11"/>
        <v>229134</v>
      </c>
      <c r="BT126" s="2"/>
    </row>
    <row r="127" spans="1:72" x14ac:dyDescent="0.2">
      <c r="A127" t="s">
        <v>56</v>
      </c>
      <c r="B127" s="29">
        <v>43953</v>
      </c>
      <c r="C127" s="2"/>
      <c r="D127" s="48">
        <v>1822</v>
      </c>
      <c r="E127" s="48">
        <v>1352</v>
      </c>
      <c r="F127" s="48">
        <v>23583</v>
      </c>
      <c r="G127" s="48">
        <v>426</v>
      </c>
      <c r="H127" s="48">
        <v>337</v>
      </c>
      <c r="I127" s="48">
        <v>13248</v>
      </c>
      <c r="J127" s="48">
        <v>11334</v>
      </c>
      <c r="K127" s="48">
        <v>36106</v>
      </c>
      <c r="L127" s="48">
        <v>614</v>
      </c>
      <c r="M127" s="2"/>
      <c r="N127" s="48">
        <v>3983</v>
      </c>
      <c r="O127" s="48">
        <v>4854</v>
      </c>
      <c r="P127" s="48">
        <v>783</v>
      </c>
      <c r="Q127" s="48">
        <v>329</v>
      </c>
      <c r="R127" s="48">
        <v>1098</v>
      </c>
      <c r="S127" s="48">
        <v>1175</v>
      </c>
      <c r="T127" s="48">
        <v>16513</v>
      </c>
      <c r="U127" s="48">
        <v>351</v>
      </c>
      <c r="V127" s="48">
        <v>425</v>
      </c>
      <c r="W127" s="48">
        <v>13342</v>
      </c>
      <c r="X127" s="48">
        <v>1733</v>
      </c>
      <c r="Y127" s="2"/>
      <c r="Z127" s="48">
        <v>6591</v>
      </c>
      <c r="AA127" s="48">
        <v>6051</v>
      </c>
      <c r="AC127" s="48">
        <f t="shared" si="6"/>
        <v>12642</v>
      </c>
      <c r="AD127" s="48">
        <f t="shared" si="7"/>
        <v>44586</v>
      </c>
      <c r="AE127" s="48">
        <v>1536</v>
      </c>
      <c r="AF127" s="48">
        <v>2640</v>
      </c>
      <c r="AG127" s="48">
        <v>3862</v>
      </c>
      <c r="AH127" s="48">
        <v>4358</v>
      </c>
      <c r="AI127" s="48"/>
      <c r="AJ127" s="48"/>
      <c r="AK127" s="48"/>
      <c r="AL127" s="48"/>
      <c r="AM127" s="48"/>
      <c r="AN127" s="48"/>
      <c r="AO127" s="48"/>
      <c r="AP127" s="30"/>
      <c r="AQ127" s="31"/>
      <c r="AR127" s="2"/>
      <c r="AS127" s="30"/>
      <c r="AT127" s="31"/>
      <c r="AU127" s="2"/>
      <c r="AV127" s="30"/>
      <c r="AW127" s="31"/>
      <c r="AX127" s="30"/>
      <c r="AY127" s="31"/>
      <c r="AZ127" s="2"/>
      <c r="BA127" s="30"/>
      <c r="BB127" s="31"/>
      <c r="BC127" s="30"/>
      <c r="BD127" s="31"/>
      <c r="BE127" s="2"/>
      <c r="BF127" s="30"/>
      <c r="BG127" s="31"/>
      <c r="BH127" s="30"/>
      <c r="BI127" s="31"/>
      <c r="BJ127" s="2"/>
      <c r="BK127" s="48">
        <f t="shared" si="8"/>
        <v>12396</v>
      </c>
      <c r="BL127" s="48">
        <v>2855</v>
      </c>
      <c r="BM127" s="48">
        <v>2732</v>
      </c>
      <c r="BN127" s="2"/>
      <c r="BO127" s="48">
        <f t="shared" si="9"/>
        <v>5587</v>
      </c>
      <c r="BP127" s="2"/>
      <c r="BQ127" s="48">
        <f t="shared" si="10"/>
        <v>88822</v>
      </c>
      <c r="BR127" s="2"/>
      <c r="BS127" s="48">
        <f t="shared" si="11"/>
        <v>164033</v>
      </c>
      <c r="BT127" s="2"/>
    </row>
    <row r="128" spans="1:72" x14ac:dyDescent="0.2">
      <c r="A128" t="s">
        <v>57</v>
      </c>
      <c r="B128" s="29">
        <v>43954</v>
      </c>
      <c r="C128" s="2"/>
      <c r="D128" s="48">
        <v>1446</v>
      </c>
      <c r="E128" s="48">
        <v>1018</v>
      </c>
      <c r="F128" s="48">
        <v>18862</v>
      </c>
      <c r="G128" s="48">
        <v>259</v>
      </c>
      <c r="H128" s="48">
        <v>246</v>
      </c>
      <c r="I128" s="48">
        <v>10011</v>
      </c>
      <c r="J128" s="48">
        <v>9473</v>
      </c>
      <c r="K128" s="48">
        <v>28271</v>
      </c>
      <c r="L128" s="48">
        <v>498</v>
      </c>
      <c r="M128" s="2"/>
      <c r="N128" s="48">
        <v>3255</v>
      </c>
      <c r="O128" s="48">
        <v>3692</v>
      </c>
      <c r="P128" s="48">
        <v>964</v>
      </c>
      <c r="Q128" s="48">
        <v>239</v>
      </c>
      <c r="R128" s="48">
        <v>748</v>
      </c>
      <c r="S128" s="48">
        <v>815</v>
      </c>
      <c r="T128" s="48">
        <v>13081</v>
      </c>
      <c r="U128" s="48">
        <v>281</v>
      </c>
      <c r="V128" s="48">
        <v>313</v>
      </c>
      <c r="W128" s="48">
        <v>11137</v>
      </c>
      <c r="X128" s="48">
        <v>1298</v>
      </c>
      <c r="Y128" s="2"/>
      <c r="Z128" s="48">
        <v>6470</v>
      </c>
      <c r="AA128" s="48">
        <v>5333</v>
      </c>
      <c r="AC128" s="48">
        <f t="shared" si="6"/>
        <v>11803</v>
      </c>
      <c r="AD128" s="48">
        <f t="shared" si="7"/>
        <v>35823</v>
      </c>
      <c r="AE128" s="48">
        <v>1124</v>
      </c>
      <c r="AF128" s="48">
        <v>2088</v>
      </c>
      <c r="AG128" s="48">
        <v>3196</v>
      </c>
      <c r="AH128" s="48">
        <v>3254</v>
      </c>
      <c r="AI128" s="48"/>
      <c r="AJ128" s="48"/>
      <c r="AK128" s="48"/>
      <c r="AL128" s="48"/>
      <c r="AM128" s="48"/>
      <c r="AN128" s="48"/>
      <c r="AO128" s="48"/>
      <c r="AP128" s="30"/>
      <c r="AQ128" s="31"/>
      <c r="AR128" s="2"/>
      <c r="AS128" s="30"/>
      <c r="AT128" s="31"/>
      <c r="AU128" s="2"/>
      <c r="AV128" s="30"/>
      <c r="AW128" s="31"/>
      <c r="AX128" s="30"/>
      <c r="AY128" s="31"/>
      <c r="AZ128" s="2"/>
      <c r="BA128" s="30"/>
      <c r="BB128" s="31"/>
      <c r="BC128" s="30"/>
      <c r="BD128" s="31"/>
      <c r="BE128" s="2"/>
      <c r="BF128" s="30"/>
      <c r="BG128" s="31"/>
      <c r="BH128" s="30"/>
      <c r="BI128" s="31"/>
      <c r="BJ128" s="2"/>
      <c r="BK128" s="48">
        <f t="shared" si="8"/>
        <v>9662</v>
      </c>
      <c r="BL128" s="48">
        <v>2238</v>
      </c>
      <c r="BM128" s="48">
        <v>2224</v>
      </c>
      <c r="BN128" s="2"/>
      <c r="BO128" s="48">
        <f t="shared" si="9"/>
        <v>4462</v>
      </c>
      <c r="BP128" s="2"/>
      <c r="BQ128" s="48">
        <f t="shared" si="10"/>
        <v>70084</v>
      </c>
      <c r="BR128" s="2"/>
      <c r="BS128" s="48">
        <f t="shared" si="11"/>
        <v>131834</v>
      </c>
      <c r="BT128" s="2"/>
    </row>
    <row r="129" spans="1:72" x14ac:dyDescent="0.2">
      <c r="A129" t="s">
        <v>58</v>
      </c>
      <c r="B129" s="29">
        <v>43955</v>
      </c>
      <c r="C129" s="2"/>
      <c r="D129" s="48">
        <v>2346</v>
      </c>
      <c r="E129" s="48">
        <v>1712</v>
      </c>
      <c r="F129" s="48">
        <v>28037</v>
      </c>
      <c r="G129" s="48">
        <v>491</v>
      </c>
      <c r="H129" s="48">
        <v>368</v>
      </c>
      <c r="I129" s="48">
        <v>16035</v>
      </c>
      <c r="J129" s="48">
        <v>14140</v>
      </c>
      <c r="K129" s="48">
        <v>42620</v>
      </c>
      <c r="L129" s="48">
        <v>671</v>
      </c>
      <c r="M129" s="2"/>
      <c r="N129" s="48">
        <v>4900</v>
      </c>
      <c r="O129" s="48">
        <v>6578</v>
      </c>
      <c r="P129" s="48">
        <v>1342</v>
      </c>
      <c r="Q129" s="48">
        <v>343</v>
      </c>
      <c r="R129" s="48">
        <v>1508</v>
      </c>
      <c r="S129" s="48">
        <v>1701</v>
      </c>
      <c r="T129" s="48">
        <v>20732</v>
      </c>
      <c r="U129" s="48">
        <v>671</v>
      </c>
      <c r="V129" s="48">
        <v>685</v>
      </c>
      <c r="W129" s="48">
        <v>16485</v>
      </c>
      <c r="X129" s="48">
        <v>2863</v>
      </c>
      <c r="Y129" s="2"/>
      <c r="Z129" s="48">
        <v>8072</v>
      </c>
      <c r="AA129" s="48">
        <v>7587</v>
      </c>
      <c r="AC129" s="48">
        <f t="shared" si="6"/>
        <v>15659</v>
      </c>
      <c r="AD129" s="48">
        <f t="shared" si="7"/>
        <v>57808</v>
      </c>
      <c r="AE129" s="48">
        <v>1763</v>
      </c>
      <c r="AF129" s="48">
        <v>3269</v>
      </c>
      <c r="AG129" s="48">
        <v>5538</v>
      </c>
      <c r="AH129" s="48">
        <v>5696</v>
      </c>
      <c r="AI129" s="48"/>
      <c r="AJ129" s="48"/>
      <c r="AK129" s="48"/>
      <c r="AL129" s="48"/>
      <c r="AM129" s="48"/>
      <c r="AN129" s="48"/>
      <c r="AO129" s="48"/>
      <c r="AP129" s="30"/>
      <c r="AQ129" s="31"/>
      <c r="AR129" s="2"/>
      <c r="AS129" s="30"/>
      <c r="AT129" s="31"/>
      <c r="AU129" s="2"/>
      <c r="AV129" s="30"/>
      <c r="AW129" s="31"/>
      <c r="AX129" s="30"/>
      <c r="AY129" s="31"/>
      <c r="AZ129" s="2"/>
      <c r="BA129" s="30"/>
      <c r="BB129" s="31"/>
      <c r="BC129" s="30"/>
      <c r="BD129" s="31"/>
      <c r="BE129" s="2"/>
      <c r="BF129" s="30"/>
      <c r="BG129" s="31"/>
      <c r="BH129" s="30"/>
      <c r="BI129" s="31"/>
      <c r="BJ129" s="2"/>
      <c r="BK129" s="48">
        <f t="shared" si="8"/>
        <v>16266</v>
      </c>
      <c r="BL129" s="48">
        <v>3511</v>
      </c>
      <c r="BM129" s="48">
        <v>3586</v>
      </c>
      <c r="BN129" s="2"/>
      <c r="BO129" s="48">
        <f t="shared" si="9"/>
        <v>7097</v>
      </c>
      <c r="BP129" s="2"/>
      <c r="BQ129" s="48">
        <f t="shared" si="10"/>
        <v>106420</v>
      </c>
      <c r="BR129" s="2"/>
      <c r="BS129" s="48">
        <f t="shared" si="11"/>
        <v>203250</v>
      </c>
      <c r="BT129" s="2"/>
    </row>
    <row r="130" spans="1:72" x14ac:dyDescent="0.2">
      <c r="A130" t="s">
        <v>59</v>
      </c>
      <c r="B130" s="29">
        <v>43956</v>
      </c>
      <c r="C130" s="2"/>
      <c r="D130" s="48">
        <v>2446</v>
      </c>
      <c r="E130" s="48">
        <v>1822</v>
      </c>
      <c r="F130" s="48">
        <v>28739</v>
      </c>
      <c r="G130" s="48">
        <v>551</v>
      </c>
      <c r="H130" s="48">
        <v>350</v>
      </c>
      <c r="I130" s="48">
        <v>16840</v>
      </c>
      <c r="J130" s="48">
        <v>14666</v>
      </c>
      <c r="K130" s="48">
        <v>44225</v>
      </c>
      <c r="L130" s="48">
        <v>742</v>
      </c>
      <c r="M130" s="2"/>
      <c r="N130" s="48">
        <v>4808</v>
      </c>
      <c r="O130" s="48">
        <v>6505</v>
      </c>
      <c r="P130" s="48">
        <v>1329</v>
      </c>
      <c r="Q130" s="48">
        <v>319</v>
      </c>
      <c r="R130" s="48">
        <v>1548</v>
      </c>
      <c r="S130" s="48">
        <v>1767</v>
      </c>
      <c r="T130" s="48">
        <v>20849</v>
      </c>
      <c r="U130" s="48">
        <v>774</v>
      </c>
      <c r="V130" s="48">
        <v>821</v>
      </c>
      <c r="W130" s="48">
        <v>16879</v>
      </c>
      <c r="X130" s="48">
        <v>2950</v>
      </c>
      <c r="Y130" s="2"/>
      <c r="Z130" s="48">
        <v>8089</v>
      </c>
      <c r="AA130" s="48">
        <v>7412</v>
      </c>
      <c r="AC130" s="48">
        <f t="shared" si="6"/>
        <v>15501</v>
      </c>
      <c r="AD130" s="48">
        <f t="shared" si="7"/>
        <v>58549</v>
      </c>
      <c r="AE130" s="48">
        <v>1829</v>
      </c>
      <c r="AF130" s="48">
        <v>3347</v>
      </c>
      <c r="AG130" s="48">
        <v>5469</v>
      </c>
      <c r="AH130" s="48">
        <v>5672</v>
      </c>
      <c r="AI130" s="48"/>
      <c r="AJ130" s="48"/>
      <c r="AK130" s="48"/>
      <c r="AL130" s="48"/>
      <c r="AM130" s="48"/>
      <c r="AN130" s="48"/>
      <c r="AO130" s="48"/>
      <c r="AP130" s="30"/>
      <c r="AQ130" s="31"/>
      <c r="AR130" s="2"/>
      <c r="AS130" s="30"/>
      <c r="AT130" s="31"/>
      <c r="AU130" s="2"/>
      <c r="AV130" s="30"/>
      <c r="AW130" s="31"/>
      <c r="AX130" s="30"/>
      <c r="AY130" s="31"/>
      <c r="AZ130" s="2"/>
      <c r="BA130" s="30"/>
      <c r="BB130" s="31"/>
      <c r="BC130" s="30"/>
      <c r="BD130" s="31"/>
      <c r="BE130" s="2"/>
      <c r="BF130" s="30"/>
      <c r="BG130" s="31"/>
      <c r="BH130" s="30"/>
      <c r="BI130" s="31"/>
      <c r="BJ130" s="2"/>
      <c r="BK130" s="48">
        <f t="shared" si="8"/>
        <v>16317</v>
      </c>
      <c r="BL130" s="48">
        <v>3615</v>
      </c>
      <c r="BM130" s="48">
        <v>3599</v>
      </c>
      <c r="BN130" s="2"/>
      <c r="BO130" s="48">
        <f t="shared" si="9"/>
        <v>7214</v>
      </c>
      <c r="BP130" s="2"/>
      <c r="BQ130" s="48">
        <f t="shared" si="10"/>
        <v>110381</v>
      </c>
      <c r="BR130" s="2"/>
      <c r="BS130" s="48">
        <f t="shared" si="11"/>
        <v>207962</v>
      </c>
      <c r="BT130" s="2"/>
    </row>
    <row r="131" spans="1:72" x14ac:dyDescent="0.2">
      <c r="A131" t="s">
        <v>53</v>
      </c>
      <c r="B131" s="33">
        <v>43957</v>
      </c>
      <c r="C131" s="2"/>
      <c r="D131" s="48">
        <v>2499</v>
      </c>
      <c r="E131" s="48">
        <v>1888</v>
      </c>
      <c r="F131" s="48">
        <v>29321</v>
      </c>
      <c r="G131" s="48">
        <v>482</v>
      </c>
      <c r="H131" s="48">
        <v>438</v>
      </c>
      <c r="I131" s="48">
        <v>17096</v>
      </c>
      <c r="J131" s="48">
        <v>14964</v>
      </c>
      <c r="K131" s="48">
        <v>45084</v>
      </c>
      <c r="L131" s="48">
        <v>762</v>
      </c>
      <c r="M131" s="2"/>
      <c r="N131" s="48">
        <v>5208</v>
      </c>
      <c r="O131" s="48">
        <v>6757</v>
      </c>
      <c r="P131" s="48">
        <v>949</v>
      </c>
      <c r="Q131" s="48">
        <v>346</v>
      </c>
      <c r="R131" s="48">
        <v>1621</v>
      </c>
      <c r="S131" s="48">
        <v>1763</v>
      </c>
      <c r="T131" s="48">
        <v>21724</v>
      </c>
      <c r="U131" s="48">
        <v>703</v>
      </c>
      <c r="V131" s="48">
        <v>717</v>
      </c>
      <c r="W131" s="48">
        <v>17468</v>
      </c>
      <c r="X131" s="48">
        <v>2645</v>
      </c>
      <c r="Y131" s="2"/>
      <c r="Z131" s="48">
        <v>8225</v>
      </c>
      <c r="AA131" s="48">
        <v>7690</v>
      </c>
      <c r="AC131" s="48">
        <f t="shared" si="6"/>
        <v>15915</v>
      </c>
      <c r="AD131" s="48">
        <f t="shared" si="7"/>
        <v>59901</v>
      </c>
      <c r="AE131" s="48">
        <v>1953</v>
      </c>
      <c r="AF131" s="48">
        <v>3500</v>
      </c>
      <c r="AG131" s="48">
        <v>5722</v>
      </c>
      <c r="AH131" s="48">
        <v>5887</v>
      </c>
      <c r="AI131" s="48"/>
      <c r="AJ131" s="48"/>
      <c r="AK131" s="48"/>
      <c r="AL131" s="48"/>
      <c r="AM131" s="48"/>
      <c r="AN131" s="48"/>
      <c r="AO131" s="48"/>
      <c r="AP131" s="30"/>
      <c r="AQ131" s="31"/>
      <c r="AR131" s="2"/>
      <c r="AS131" s="30"/>
      <c r="AT131" s="31"/>
      <c r="AU131" s="2"/>
      <c r="AV131" s="30"/>
      <c r="AW131" s="31"/>
      <c r="AX131" s="30"/>
      <c r="AY131" s="31"/>
      <c r="AZ131" s="2"/>
      <c r="BA131" s="30"/>
      <c r="BB131" s="31"/>
      <c r="BC131" s="30"/>
      <c r="BD131" s="31"/>
      <c r="BE131" s="2"/>
      <c r="BF131" s="30"/>
      <c r="BG131" s="31"/>
      <c r="BH131" s="30"/>
      <c r="BI131" s="31"/>
      <c r="BJ131" s="2"/>
      <c r="BK131" s="48">
        <f t="shared" si="8"/>
        <v>17062</v>
      </c>
      <c r="BL131" s="48">
        <v>3632</v>
      </c>
      <c r="BM131" s="48">
        <v>3559</v>
      </c>
      <c r="BN131" s="2"/>
      <c r="BO131" s="48">
        <f t="shared" si="9"/>
        <v>7191</v>
      </c>
      <c r="BP131" s="2"/>
      <c r="BQ131" s="48">
        <f t="shared" si="10"/>
        <v>112534</v>
      </c>
      <c r="BR131" s="2"/>
      <c r="BS131" s="48">
        <f t="shared" si="11"/>
        <v>212603</v>
      </c>
      <c r="BT131" s="2"/>
    </row>
    <row r="132" spans="1:72" x14ac:dyDescent="0.2">
      <c r="A132" t="s">
        <v>54</v>
      </c>
      <c r="B132" s="33">
        <v>43958</v>
      </c>
      <c r="C132" s="2"/>
      <c r="D132" s="48">
        <v>2529</v>
      </c>
      <c r="E132" s="48">
        <v>1892</v>
      </c>
      <c r="F132" s="48">
        <v>30425</v>
      </c>
      <c r="G132" s="48">
        <v>511</v>
      </c>
      <c r="H132" s="48">
        <v>370</v>
      </c>
      <c r="I132" s="48">
        <v>17800</v>
      </c>
      <c r="J132" s="48">
        <v>15326</v>
      </c>
      <c r="K132" s="48">
        <v>46549</v>
      </c>
      <c r="L132" s="48">
        <v>776</v>
      </c>
      <c r="M132" s="2"/>
      <c r="N132" s="48">
        <v>5363</v>
      </c>
      <c r="O132" s="48">
        <v>6935</v>
      </c>
      <c r="P132" s="48">
        <v>926</v>
      </c>
      <c r="Q132" s="48">
        <v>372</v>
      </c>
      <c r="R132" s="48">
        <v>1654</v>
      </c>
      <c r="S132" s="48">
        <v>1854</v>
      </c>
      <c r="T132" s="48">
        <v>22210</v>
      </c>
      <c r="U132" s="48">
        <v>764</v>
      </c>
      <c r="V132" s="48">
        <v>733</v>
      </c>
      <c r="W132" s="48">
        <v>18415</v>
      </c>
      <c r="X132" s="48">
        <v>2858</v>
      </c>
      <c r="Y132" s="2"/>
      <c r="Z132" s="48">
        <v>8928</v>
      </c>
      <c r="AA132" s="48">
        <v>8391</v>
      </c>
      <c r="AC132" s="48">
        <f t="shared" si="6"/>
        <v>17319</v>
      </c>
      <c r="AD132" s="48">
        <f t="shared" si="7"/>
        <v>62084</v>
      </c>
      <c r="AE132" s="48">
        <v>1938</v>
      </c>
      <c r="AF132" s="48">
        <v>3590</v>
      </c>
      <c r="AG132" s="48">
        <v>5844</v>
      </c>
      <c r="AH132" s="48">
        <v>1971</v>
      </c>
      <c r="AI132" s="48"/>
      <c r="AJ132" s="48"/>
      <c r="AK132" s="48"/>
      <c r="AL132" s="48"/>
      <c r="AM132" s="48"/>
      <c r="AN132" s="48"/>
      <c r="AO132" s="48"/>
      <c r="AP132" s="30"/>
      <c r="AQ132" s="31"/>
      <c r="AR132" s="2"/>
      <c r="AS132" s="30"/>
      <c r="AT132" s="31"/>
      <c r="AU132" s="2"/>
      <c r="AV132" s="30"/>
      <c r="AW132" s="31"/>
      <c r="AX132" s="30"/>
      <c r="AY132" s="31"/>
      <c r="AZ132" s="2"/>
      <c r="BA132" s="30"/>
      <c r="BB132" s="31"/>
      <c r="BC132" s="30"/>
      <c r="BD132" s="31"/>
      <c r="BE132" s="2"/>
      <c r="BF132" s="30"/>
      <c r="BG132" s="31"/>
      <c r="BH132" s="30"/>
      <c r="BI132" s="31"/>
      <c r="BJ132" s="2"/>
      <c r="BK132" s="48">
        <f t="shared" si="8"/>
        <v>13343</v>
      </c>
      <c r="BL132" s="48">
        <v>3896</v>
      </c>
      <c r="BM132" s="48">
        <v>3769</v>
      </c>
      <c r="BN132" s="2"/>
      <c r="BO132" s="48">
        <f t="shared" si="9"/>
        <v>7665</v>
      </c>
      <c r="BP132" s="2"/>
      <c r="BQ132" s="48">
        <f t="shared" si="10"/>
        <v>116178</v>
      </c>
      <c r="BR132" s="2"/>
      <c r="BS132" s="48">
        <f t="shared" si="11"/>
        <v>216589</v>
      </c>
      <c r="BT132" s="2"/>
    </row>
    <row r="133" spans="1:72" x14ac:dyDescent="0.2">
      <c r="A133" t="s">
        <v>55</v>
      </c>
      <c r="B133" s="33">
        <v>43959</v>
      </c>
      <c r="C133" s="2"/>
      <c r="D133" s="48">
        <v>2799</v>
      </c>
      <c r="E133" s="48">
        <v>2117</v>
      </c>
      <c r="F133" s="48">
        <v>33907</v>
      </c>
      <c r="G133" s="48">
        <v>580</v>
      </c>
      <c r="H133" s="48">
        <v>445</v>
      </c>
      <c r="I133" s="48">
        <v>19602</v>
      </c>
      <c r="J133" s="48">
        <v>16595</v>
      </c>
      <c r="K133" s="48">
        <v>51839</v>
      </c>
      <c r="L133" s="48">
        <v>839</v>
      </c>
      <c r="M133" s="2"/>
      <c r="N133" s="48">
        <v>6020</v>
      </c>
      <c r="O133" s="48">
        <v>7566</v>
      </c>
      <c r="P133" s="48">
        <v>1062</v>
      </c>
      <c r="Q133" s="48">
        <v>351</v>
      </c>
      <c r="R133" s="48">
        <v>1781</v>
      </c>
      <c r="S133" s="48">
        <v>2000</v>
      </c>
      <c r="T133" s="48">
        <v>24516</v>
      </c>
      <c r="U133" s="48">
        <v>770</v>
      </c>
      <c r="V133" s="48">
        <v>797</v>
      </c>
      <c r="W133" s="48">
        <v>20906</v>
      </c>
      <c r="X133" s="48">
        <v>2922</v>
      </c>
      <c r="Y133" s="2"/>
      <c r="Z133" s="48">
        <v>10186</v>
      </c>
      <c r="AA133" s="48">
        <v>9511</v>
      </c>
      <c r="AC133" s="48">
        <f t="shared" ref="AC133:AC196" si="12">Z133+AA133</f>
        <v>19697</v>
      </c>
      <c r="AD133" s="48">
        <f t="shared" ref="AD133:AD196" si="13">N133+O133+P133+Q133+R133+S133+T133+U133+V133+W133+X133</f>
        <v>68691</v>
      </c>
      <c r="AE133" s="48">
        <v>2066</v>
      </c>
      <c r="AF133" s="48">
        <v>3970</v>
      </c>
      <c r="AG133" s="48">
        <v>6178</v>
      </c>
      <c r="AH133" s="48">
        <v>5635</v>
      </c>
      <c r="AI133" s="48"/>
      <c r="AJ133" s="48"/>
      <c r="AK133" s="48"/>
      <c r="AL133" s="48"/>
      <c r="AM133" s="48"/>
      <c r="AN133" s="48"/>
      <c r="AO133" s="48"/>
      <c r="AP133" s="30"/>
      <c r="AQ133" s="31"/>
      <c r="AR133" s="2"/>
      <c r="AS133" s="30"/>
      <c r="AT133" s="31"/>
      <c r="AU133" s="2"/>
      <c r="AV133" s="30"/>
      <c r="AW133" s="31"/>
      <c r="AX133" s="30"/>
      <c r="AY133" s="31"/>
      <c r="AZ133" s="2"/>
      <c r="BA133" s="30"/>
      <c r="BB133" s="31"/>
      <c r="BC133" s="30"/>
      <c r="BD133" s="31"/>
      <c r="BE133" s="2"/>
      <c r="BF133" s="30"/>
      <c r="BG133" s="31"/>
      <c r="BH133" s="30"/>
      <c r="BI133" s="31"/>
      <c r="BJ133" s="2"/>
      <c r="BK133" s="48">
        <f t="shared" ref="BK133:BK196" si="14">AE133+AF133+AG133+AH133+AI133+AL133+AM133+AJ133+AK133+AN133+AO133</f>
        <v>17849</v>
      </c>
      <c r="BL133" s="48">
        <v>4000</v>
      </c>
      <c r="BM133" s="48">
        <v>3923</v>
      </c>
      <c r="BN133" s="2"/>
      <c r="BO133" s="48">
        <f t="shared" ref="BO133:BO196" si="15">BL133+BM133</f>
        <v>7923</v>
      </c>
      <c r="BP133" s="2"/>
      <c r="BQ133" s="48">
        <f t="shared" ref="BQ133:BQ196" si="16">D133+E133+F133+G133+H133+I133+J133+K133+L133</f>
        <v>128723</v>
      </c>
      <c r="BR133" s="2"/>
      <c r="BS133" s="48">
        <f t="shared" ref="BS133:BS196" si="17">BO133+BK133+AC133+AD133+BQ133</f>
        <v>242883</v>
      </c>
      <c r="BT133" s="2"/>
    </row>
    <row r="134" spans="1:72" x14ac:dyDescent="0.2">
      <c r="A134" t="s">
        <v>56</v>
      </c>
      <c r="B134" s="33">
        <v>43960</v>
      </c>
      <c r="C134" s="2"/>
      <c r="D134" s="48">
        <v>2051</v>
      </c>
      <c r="E134" s="48">
        <v>1520</v>
      </c>
      <c r="F134" s="48">
        <v>26782</v>
      </c>
      <c r="G134" s="48">
        <v>471</v>
      </c>
      <c r="H134" s="48">
        <v>316</v>
      </c>
      <c r="I134" s="48">
        <v>15322</v>
      </c>
      <c r="J134" s="48">
        <v>12956</v>
      </c>
      <c r="K134" s="48">
        <v>41442</v>
      </c>
      <c r="L134" s="48">
        <v>741</v>
      </c>
      <c r="M134" s="2"/>
      <c r="N134" s="48">
        <v>4689</v>
      </c>
      <c r="O134" s="48">
        <v>5355</v>
      </c>
      <c r="P134" s="48">
        <v>803</v>
      </c>
      <c r="Q134" s="48">
        <v>271</v>
      </c>
      <c r="R134" s="48">
        <v>1157</v>
      </c>
      <c r="S134" s="48">
        <v>1271</v>
      </c>
      <c r="T134" s="48">
        <v>18664</v>
      </c>
      <c r="U134" s="48">
        <v>388</v>
      </c>
      <c r="V134" s="48">
        <v>447</v>
      </c>
      <c r="W134" s="48">
        <v>15698</v>
      </c>
      <c r="X134" s="48">
        <v>1826</v>
      </c>
      <c r="Y134" s="2"/>
      <c r="Z134" s="48">
        <v>8046</v>
      </c>
      <c r="AA134" s="48">
        <v>7069</v>
      </c>
      <c r="AC134" s="48">
        <f t="shared" si="12"/>
        <v>15115</v>
      </c>
      <c r="AD134" s="48">
        <f t="shared" si="13"/>
        <v>50569</v>
      </c>
      <c r="AE134" s="48">
        <v>1589</v>
      </c>
      <c r="AF134" s="48">
        <v>2817</v>
      </c>
      <c r="AG134" s="48">
        <v>4128</v>
      </c>
      <c r="AH134" s="48">
        <v>4567</v>
      </c>
      <c r="AI134" s="48"/>
      <c r="AJ134" s="48"/>
      <c r="AK134" s="48"/>
      <c r="AL134" s="48"/>
      <c r="AM134" s="48"/>
      <c r="AN134" s="48"/>
      <c r="AO134" s="48"/>
      <c r="AP134" s="30"/>
      <c r="AQ134" s="31"/>
      <c r="AR134" s="2"/>
      <c r="AS134" s="30"/>
      <c r="AT134" s="31"/>
      <c r="AU134" s="2"/>
      <c r="AV134" s="30"/>
      <c r="AW134" s="31"/>
      <c r="AX134" s="30"/>
      <c r="AY134" s="31"/>
      <c r="AZ134" s="2"/>
      <c r="BA134" s="30"/>
      <c r="BB134" s="31"/>
      <c r="BC134" s="30"/>
      <c r="BD134" s="31"/>
      <c r="BE134" s="2"/>
      <c r="BF134" s="30"/>
      <c r="BG134" s="31"/>
      <c r="BH134" s="30"/>
      <c r="BI134" s="31"/>
      <c r="BJ134" s="2"/>
      <c r="BK134" s="48">
        <f t="shared" si="14"/>
        <v>13101</v>
      </c>
      <c r="BL134" s="48">
        <v>3196</v>
      </c>
      <c r="BM134" s="48">
        <v>3174</v>
      </c>
      <c r="BN134" s="2"/>
      <c r="BO134" s="48">
        <f t="shared" si="15"/>
        <v>6370</v>
      </c>
      <c r="BP134" s="2"/>
      <c r="BQ134" s="48">
        <f t="shared" si="16"/>
        <v>101601</v>
      </c>
      <c r="BR134" s="2"/>
      <c r="BS134" s="48">
        <f t="shared" si="17"/>
        <v>186756</v>
      </c>
      <c r="BT134" s="2"/>
    </row>
    <row r="135" spans="1:72" x14ac:dyDescent="0.2">
      <c r="A135" t="s">
        <v>57</v>
      </c>
      <c r="B135" s="29">
        <v>43961</v>
      </c>
      <c r="C135" s="2"/>
      <c r="D135" s="48">
        <v>1826</v>
      </c>
      <c r="E135" s="48">
        <v>1277</v>
      </c>
      <c r="F135" s="48">
        <v>23265</v>
      </c>
      <c r="G135" s="48">
        <v>346</v>
      </c>
      <c r="H135" s="48">
        <v>288</v>
      </c>
      <c r="I135" s="48">
        <v>12620</v>
      </c>
      <c r="J135" s="48">
        <v>11712</v>
      </c>
      <c r="K135" s="48">
        <v>34523</v>
      </c>
      <c r="L135" s="48">
        <v>613</v>
      </c>
      <c r="M135" s="2"/>
      <c r="N135" s="48">
        <v>4039</v>
      </c>
      <c r="O135" s="48">
        <v>4718</v>
      </c>
      <c r="P135" s="48">
        <v>627</v>
      </c>
      <c r="Q135" s="48">
        <v>255</v>
      </c>
      <c r="R135" s="48">
        <v>801</v>
      </c>
      <c r="S135" s="48">
        <v>916</v>
      </c>
      <c r="T135" s="48">
        <v>17219</v>
      </c>
      <c r="U135" s="48">
        <v>285</v>
      </c>
      <c r="V135" s="48">
        <v>385</v>
      </c>
      <c r="W135" s="48">
        <v>14099</v>
      </c>
      <c r="X135" s="48">
        <v>1870</v>
      </c>
      <c r="Y135" s="2"/>
      <c r="Z135" s="48">
        <v>7855</v>
      </c>
      <c r="AA135" s="48">
        <v>7609</v>
      </c>
      <c r="AC135" s="48">
        <f t="shared" si="12"/>
        <v>15464</v>
      </c>
      <c r="AD135" s="48">
        <f t="shared" si="13"/>
        <v>45214</v>
      </c>
      <c r="AE135" s="48">
        <v>1229</v>
      </c>
      <c r="AF135" s="48">
        <v>2416</v>
      </c>
      <c r="AG135" s="48">
        <v>4118</v>
      </c>
      <c r="AH135" s="48">
        <v>4240</v>
      </c>
      <c r="AI135" s="48"/>
      <c r="AJ135" s="48"/>
      <c r="AK135" s="48"/>
      <c r="AL135" s="48"/>
      <c r="AM135" s="48"/>
      <c r="AN135" s="48"/>
      <c r="AO135" s="48"/>
      <c r="AP135" s="30"/>
      <c r="AQ135" s="31"/>
      <c r="AR135" s="2"/>
      <c r="AS135" s="30"/>
      <c r="AT135" s="31"/>
      <c r="AU135" s="2"/>
      <c r="AV135" s="30"/>
      <c r="AW135" s="31"/>
      <c r="AX135" s="30"/>
      <c r="AY135" s="31"/>
      <c r="AZ135" s="2"/>
      <c r="BA135" s="30"/>
      <c r="BB135" s="31"/>
      <c r="BC135" s="30"/>
      <c r="BD135" s="31"/>
      <c r="BE135" s="2"/>
      <c r="BF135" s="30"/>
      <c r="BG135" s="31"/>
      <c r="BH135" s="30"/>
      <c r="BI135" s="31"/>
      <c r="BJ135" s="2"/>
      <c r="BK135" s="48">
        <f t="shared" si="14"/>
        <v>12003</v>
      </c>
      <c r="BL135" s="48">
        <v>2927</v>
      </c>
      <c r="BM135" s="48">
        <v>2837</v>
      </c>
      <c r="BN135" s="2"/>
      <c r="BO135" s="48">
        <f t="shared" si="15"/>
        <v>5764</v>
      </c>
      <c r="BP135" s="2"/>
      <c r="BQ135" s="48">
        <f t="shared" si="16"/>
        <v>86470</v>
      </c>
      <c r="BR135" s="2"/>
      <c r="BS135" s="48">
        <f t="shared" si="17"/>
        <v>164915</v>
      </c>
      <c r="BT135" s="2"/>
    </row>
    <row r="136" spans="1:72" x14ac:dyDescent="0.2">
      <c r="A136" t="s">
        <v>58</v>
      </c>
      <c r="B136" s="29">
        <v>43962</v>
      </c>
      <c r="C136" s="2"/>
      <c r="D136" s="48">
        <v>2514</v>
      </c>
      <c r="E136" s="48">
        <v>1822</v>
      </c>
      <c r="F136" s="48">
        <v>29659</v>
      </c>
      <c r="G136" s="48">
        <v>455</v>
      </c>
      <c r="H136" s="48">
        <v>347</v>
      </c>
      <c r="I136" s="48">
        <v>17252</v>
      </c>
      <c r="J136" s="48">
        <v>15264</v>
      </c>
      <c r="K136" s="48">
        <v>45696</v>
      </c>
      <c r="L136" s="48">
        <v>761</v>
      </c>
      <c r="M136" s="2"/>
      <c r="N136" s="48">
        <v>5165</v>
      </c>
      <c r="O136" s="48">
        <v>6845</v>
      </c>
      <c r="P136" s="48">
        <v>915</v>
      </c>
      <c r="Q136" s="48">
        <v>351</v>
      </c>
      <c r="R136" s="48">
        <v>1611</v>
      </c>
      <c r="S136" s="48">
        <v>1772</v>
      </c>
      <c r="T136" s="48">
        <v>22241</v>
      </c>
      <c r="U136" s="48">
        <v>690</v>
      </c>
      <c r="V136" s="48">
        <v>746</v>
      </c>
      <c r="W136" s="48">
        <v>18207</v>
      </c>
      <c r="X136" s="48">
        <v>3037</v>
      </c>
      <c r="Y136" s="2"/>
      <c r="Z136" s="48">
        <v>8723</v>
      </c>
      <c r="AA136" s="48">
        <v>8673</v>
      </c>
      <c r="AC136" s="48">
        <f t="shared" si="12"/>
        <v>17396</v>
      </c>
      <c r="AD136" s="48">
        <f t="shared" si="13"/>
        <v>61580</v>
      </c>
      <c r="AE136" s="48">
        <v>1832</v>
      </c>
      <c r="AF136" s="48">
        <v>3432</v>
      </c>
      <c r="AG136" s="48">
        <v>5517</v>
      </c>
      <c r="AH136" s="48">
        <v>5809</v>
      </c>
      <c r="AI136" s="48"/>
      <c r="AJ136" s="48"/>
      <c r="AK136" s="48"/>
      <c r="AL136" s="48"/>
      <c r="AM136" s="48"/>
      <c r="AN136" s="48"/>
      <c r="AO136" s="48"/>
      <c r="AP136" s="30"/>
      <c r="AQ136" s="31"/>
      <c r="AR136" s="2"/>
      <c r="AS136" s="30"/>
      <c r="AT136" s="31"/>
      <c r="AU136" s="2"/>
      <c r="AV136" s="30"/>
      <c r="AW136" s="31"/>
      <c r="AX136" s="30"/>
      <c r="AY136" s="31"/>
      <c r="AZ136" s="2"/>
      <c r="BA136" s="30"/>
      <c r="BB136" s="31"/>
      <c r="BC136" s="30"/>
      <c r="BD136" s="31"/>
      <c r="BE136" s="2"/>
      <c r="BF136" s="30"/>
      <c r="BG136" s="31"/>
      <c r="BH136" s="30"/>
      <c r="BI136" s="31"/>
      <c r="BJ136" s="2"/>
      <c r="BK136" s="48">
        <f t="shared" si="14"/>
        <v>16590</v>
      </c>
      <c r="BL136" s="48">
        <v>3559</v>
      </c>
      <c r="BM136" s="48">
        <v>3639</v>
      </c>
      <c r="BN136" s="2"/>
      <c r="BO136" s="48">
        <f t="shared" si="15"/>
        <v>7198</v>
      </c>
      <c r="BP136" s="2"/>
      <c r="BQ136" s="48">
        <f t="shared" si="16"/>
        <v>113770</v>
      </c>
      <c r="BR136" s="2"/>
      <c r="BS136" s="48">
        <f t="shared" si="17"/>
        <v>216534</v>
      </c>
      <c r="BT136" s="2"/>
    </row>
    <row r="137" spans="1:72" x14ac:dyDescent="0.2">
      <c r="A137" t="s">
        <v>59</v>
      </c>
      <c r="B137" s="29">
        <v>43963</v>
      </c>
      <c r="C137" s="2"/>
      <c r="D137" s="48">
        <v>2294</v>
      </c>
      <c r="E137" s="48">
        <v>1630</v>
      </c>
      <c r="F137" s="48">
        <v>26953</v>
      </c>
      <c r="G137" s="48">
        <v>410</v>
      </c>
      <c r="H137" s="48">
        <v>338</v>
      </c>
      <c r="I137" s="48">
        <v>15742</v>
      </c>
      <c r="J137" s="48">
        <v>13760</v>
      </c>
      <c r="K137" s="48">
        <v>41602</v>
      </c>
      <c r="L137" s="48">
        <v>696</v>
      </c>
      <c r="M137" s="2"/>
      <c r="N137" s="48">
        <v>4606</v>
      </c>
      <c r="O137" s="48">
        <v>6110</v>
      </c>
      <c r="P137" s="48">
        <v>843</v>
      </c>
      <c r="Q137" s="48">
        <v>315</v>
      </c>
      <c r="R137" s="48">
        <v>1482</v>
      </c>
      <c r="S137" s="48">
        <v>1575</v>
      </c>
      <c r="T137" s="48">
        <v>19694</v>
      </c>
      <c r="U137" s="48">
        <v>659</v>
      </c>
      <c r="V137" s="48">
        <v>669</v>
      </c>
      <c r="W137" s="48">
        <v>14930</v>
      </c>
      <c r="X137" s="48">
        <v>2646</v>
      </c>
      <c r="Y137" s="2"/>
      <c r="Z137" s="48">
        <v>7462</v>
      </c>
      <c r="AA137" s="48">
        <v>6626</v>
      </c>
      <c r="AC137" s="48">
        <f t="shared" si="12"/>
        <v>14088</v>
      </c>
      <c r="AD137" s="48">
        <f t="shared" si="13"/>
        <v>53529</v>
      </c>
      <c r="AE137" s="48">
        <v>1663</v>
      </c>
      <c r="AF137" s="48">
        <v>3264</v>
      </c>
      <c r="AG137" s="48">
        <v>4708</v>
      </c>
      <c r="AH137" s="48">
        <v>5344</v>
      </c>
      <c r="AI137" s="48"/>
      <c r="AJ137" s="48"/>
      <c r="AK137" s="48"/>
      <c r="AL137" s="48"/>
      <c r="AM137" s="48"/>
      <c r="AN137" s="48"/>
      <c r="AO137" s="48"/>
      <c r="AP137" s="30"/>
      <c r="AQ137" s="31"/>
      <c r="AR137" s="2"/>
      <c r="AS137" s="30"/>
      <c r="AT137" s="31"/>
      <c r="AU137" s="2"/>
      <c r="AV137" s="30"/>
      <c r="AW137" s="31"/>
      <c r="AX137" s="30"/>
      <c r="AY137" s="31"/>
      <c r="AZ137" s="2"/>
      <c r="BA137" s="30"/>
      <c r="BB137" s="31"/>
      <c r="BC137" s="30"/>
      <c r="BD137" s="31"/>
      <c r="BE137" s="2"/>
      <c r="BF137" s="30"/>
      <c r="BG137" s="31"/>
      <c r="BH137" s="30"/>
      <c r="BI137" s="31"/>
      <c r="BJ137" s="2"/>
      <c r="BK137" s="48">
        <f t="shared" si="14"/>
        <v>14979</v>
      </c>
      <c r="BL137" s="48">
        <v>3132</v>
      </c>
      <c r="BM137" s="48">
        <v>3110</v>
      </c>
      <c r="BN137" s="2"/>
      <c r="BO137" s="48">
        <f t="shared" si="15"/>
        <v>6242</v>
      </c>
      <c r="BP137" s="2"/>
      <c r="BQ137" s="48">
        <f t="shared" si="16"/>
        <v>103425</v>
      </c>
      <c r="BR137" s="2"/>
      <c r="BS137" s="48">
        <f t="shared" si="17"/>
        <v>192263</v>
      </c>
      <c r="BT137" s="2"/>
    </row>
    <row r="138" spans="1:72" x14ac:dyDescent="0.2">
      <c r="A138" t="s">
        <v>53</v>
      </c>
      <c r="B138" s="29">
        <v>43964</v>
      </c>
      <c r="C138" s="2"/>
      <c r="D138" s="48">
        <v>2674</v>
      </c>
      <c r="E138" s="48">
        <v>1982</v>
      </c>
      <c r="F138" s="48">
        <v>30657</v>
      </c>
      <c r="G138" s="48">
        <v>506</v>
      </c>
      <c r="H138" s="48">
        <v>391</v>
      </c>
      <c r="I138" s="48">
        <v>17919</v>
      </c>
      <c r="J138" s="48">
        <v>15510</v>
      </c>
      <c r="K138" s="48">
        <v>47349</v>
      </c>
      <c r="L138" s="48">
        <v>794</v>
      </c>
      <c r="M138" s="2"/>
      <c r="N138" s="48">
        <v>5130</v>
      </c>
      <c r="O138" s="48">
        <v>6896</v>
      </c>
      <c r="P138" s="48">
        <v>919</v>
      </c>
      <c r="Q138" s="48">
        <v>353</v>
      </c>
      <c r="R138" s="48">
        <v>1677</v>
      </c>
      <c r="S138" s="48">
        <v>1801</v>
      </c>
      <c r="T138" s="48">
        <v>22435</v>
      </c>
      <c r="U138" s="48">
        <v>613</v>
      </c>
      <c r="V138" s="48">
        <v>721</v>
      </c>
      <c r="W138" s="48">
        <v>16357</v>
      </c>
      <c r="X138" s="48">
        <v>2919</v>
      </c>
      <c r="Y138" s="2"/>
      <c r="Z138" s="48">
        <v>8407</v>
      </c>
      <c r="AA138" s="48">
        <v>8022</v>
      </c>
      <c r="AC138" s="48">
        <f t="shared" si="12"/>
        <v>16429</v>
      </c>
      <c r="AD138" s="48">
        <f t="shared" si="13"/>
        <v>59821</v>
      </c>
      <c r="AE138" s="48">
        <v>1953</v>
      </c>
      <c r="AF138" s="48">
        <v>3467</v>
      </c>
      <c r="AG138" s="48">
        <v>5388</v>
      </c>
      <c r="AH138" s="48">
        <v>5888</v>
      </c>
      <c r="AI138" s="48"/>
      <c r="AJ138" s="48"/>
      <c r="AK138" s="48"/>
      <c r="AL138" s="48"/>
      <c r="AM138" s="48"/>
      <c r="AN138" s="48"/>
      <c r="AO138" s="48"/>
      <c r="AP138" s="30"/>
      <c r="AQ138" s="31"/>
      <c r="AR138" s="2"/>
      <c r="AS138" s="30"/>
      <c r="AT138" s="31"/>
      <c r="AU138" s="2"/>
      <c r="AV138" s="30"/>
      <c r="AW138" s="31"/>
      <c r="AX138" s="30"/>
      <c r="AY138" s="31"/>
      <c r="AZ138" s="2"/>
      <c r="BA138" s="30"/>
      <c r="BB138" s="31"/>
      <c r="BC138" s="30"/>
      <c r="BD138" s="31"/>
      <c r="BE138" s="2"/>
      <c r="BF138" s="30"/>
      <c r="BG138" s="31"/>
      <c r="BH138" s="30"/>
      <c r="BI138" s="31"/>
      <c r="BJ138" s="2"/>
      <c r="BK138" s="48">
        <f t="shared" si="14"/>
        <v>16696</v>
      </c>
      <c r="BL138" s="48">
        <v>4017</v>
      </c>
      <c r="BM138" s="48">
        <v>3932</v>
      </c>
      <c r="BN138" s="2"/>
      <c r="BO138" s="48">
        <f t="shared" si="15"/>
        <v>7949</v>
      </c>
      <c r="BP138" s="2"/>
      <c r="BQ138" s="48">
        <f t="shared" si="16"/>
        <v>117782</v>
      </c>
      <c r="BR138" s="2"/>
      <c r="BS138" s="48">
        <f t="shared" si="17"/>
        <v>218677</v>
      </c>
      <c r="BT138" s="2"/>
    </row>
    <row r="139" spans="1:72" x14ac:dyDescent="0.2">
      <c r="A139" t="s">
        <v>54</v>
      </c>
      <c r="B139" s="29">
        <v>43965</v>
      </c>
      <c r="C139" s="2"/>
      <c r="D139" s="48">
        <v>2687</v>
      </c>
      <c r="E139" s="48">
        <v>1985</v>
      </c>
      <c r="F139" s="48">
        <v>32401</v>
      </c>
      <c r="G139" s="48">
        <v>503</v>
      </c>
      <c r="H139" s="48">
        <v>404</v>
      </c>
      <c r="I139" s="48">
        <v>18618</v>
      </c>
      <c r="J139" s="48">
        <v>16220</v>
      </c>
      <c r="K139" s="48">
        <v>49678</v>
      </c>
      <c r="L139" s="48">
        <v>801</v>
      </c>
      <c r="M139" s="2"/>
      <c r="N139" s="48">
        <v>5352</v>
      </c>
      <c r="O139" s="48">
        <v>7088</v>
      </c>
      <c r="P139" s="48">
        <v>941</v>
      </c>
      <c r="Q139" s="48">
        <v>387</v>
      </c>
      <c r="R139" s="48">
        <v>1676</v>
      </c>
      <c r="S139" s="48">
        <v>1806</v>
      </c>
      <c r="T139" s="48">
        <v>23518</v>
      </c>
      <c r="U139" s="48">
        <v>619</v>
      </c>
      <c r="V139" s="48">
        <v>710</v>
      </c>
      <c r="W139" s="48">
        <v>16848</v>
      </c>
      <c r="X139" s="48">
        <v>3169</v>
      </c>
      <c r="Y139" s="2"/>
      <c r="Z139" s="48">
        <v>8832</v>
      </c>
      <c r="AA139" s="48">
        <v>8579</v>
      </c>
      <c r="AC139" s="48">
        <f t="shared" si="12"/>
        <v>17411</v>
      </c>
      <c r="AD139" s="48">
        <f t="shared" si="13"/>
        <v>62114</v>
      </c>
      <c r="AE139" s="48">
        <v>1967</v>
      </c>
      <c r="AF139" s="48">
        <v>3661</v>
      </c>
      <c r="AG139" s="48">
        <v>5829</v>
      </c>
      <c r="AH139" s="48">
        <v>6339</v>
      </c>
      <c r="AI139" s="48"/>
      <c r="AJ139" s="48"/>
      <c r="AK139" s="48"/>
      <c r="AL139" s="48"/>
      <c r="AM139" s="48"/>
      <c r="AN139" s="48"/>
      <c r="AO139" s="48"/>
      <c r="AP139" s="30"/>
      <c r="AQ139" s="31"/>
      <c r="AR139" s="2"/>
      <c r="AS139" s="30"/>
      <c r="AT139" s="31"/>
      <c r="AU139" s="2"/>
      <c r="AV139" s="30"/>
      <c r="AW139" s="31"/>
      <c r="AX139" s="30"/>
      <c r="AY139" s="31"/>
      <c r="AZ139" s="2"/>
      <c r="BA139" s="30"/>
      <c r="BB139" s="31"/>
      <c r="BC139" s="30"/>
      <c r="BD139" s="31"/>
      <c r="BE139" s="2"/>
      <c r="BF139" s="30"/>
      <c r="BG139" s="31"/>
      <c r="BH139" s="30"/>
      <c r="BI139" s="31"/>
      <c r="BJ139" s="2"/>
      <c r="BK139" s="48">
        <f t="shared" si="14"/>
        <v>17796</v>
      </c>
      <c r="BL139" s="48">
        <v>4071</v>
      </c>
      <c r="BM139" s="48">
        <v>3793</v>
      </c>
      <c r="BN139" s="2"/>
      <c r="BO139" s="48">
        <f t="shared" si="15"/>
        <v>7864</v>
      </c>
      <c r="BP139" s="2"/>
      <c r="BQ139" s="48">
        <f t="shared" si="16"/>
        <v>123297</v>
      </c>
      <c r="BR139" s="2"/>
      <c r="BS139" s="48">
        <f t="shared" si="17"/>
        <v>228482</v>
      </c>
      <c r="BT139" s="2"/>
    </row>
    <row r="140" spans="1:72" x14ac:dyDescent="0.2">
      <c r="A140" t="s">
        <v>55</v>
      </c>
      <c r="B140" s="29">
        <v>43966</v>
      </c>
      <c r="C140" s="2"/>
      <c r="D140" s="48">
        <v>2880</v>
      </c>
      <c r="E140" s="48">
        <v>2172</v>
      </c>
      <c r="F140" s="48">
        <v>34938</v>
      </c>
      <c r="G140" s="48">
        <v>610</v>
      </c>
      <c r="H140" s="48">
        <v>420</v>
      </c>
      <c r="I140" s="48">
        <v>20275</v>
      </c>
      <c r="J140" s="48">
        <v>17173</v>
      </c>
      <c r="K140" s="48">
        <v>53897</v>
      </c>
      <c r="L140" s="48">
        <v>911</v>
      </c>
      <c r="M140" s="2"/>
      <c r="N140" s="48">
        <v>6003</v>
      </c>
      <c r="O140" s="48">
        <v>7740</v>
      </c>
      <c r="P140" s="48">
        <v>1044</v>
      </c>
      <c r="Q140" s="48">
        <v>394</v>
      </c>
      <c r="R140" s="48">
        <v>1783</v>
      </c>
      <c r="S140" s="48">
        <v>1948</v>
      </c>
      <c r="T140" s="48">
        <v>25022</v>
      </c>
      <c r="U140" s="48">
        <v>700</v>
      </c>
      <c r="V140" s="48">
        <v>768</v>
      </c>
      <c r="W140" s="48">
        <v>19108</v>
      </c>
      <c r="X140" s="48">
        <v>3134</v>
      </c>
      <c r="Y140" s="2"/>
      <c r="Z140" s="48">
        <v>10119</v>
      </c>
      <c r="AA140" s="48">
        <v>9572</v>
      </c>
      <c r="AC140" s="48">
        <f t="shared" si="12"/>
        <v>19691</v>
      </c>
      <c r="AD140" s="48">
        <f t="shared" si="13"/>
        <v>67644</v>
      </c>
      <c r="AE140" s="48">
        <v>2127</v>
      </c>
      <c r="AF140" s="48">
        <v>3853</v>
      </c>
      <c r="AG140" s="48">
        <v>6359</v>
      </c>
      <c r="AH140" s="48">
        <v>6913</v>
      </c>
      <c r="AI140" s="48"/>
      <c r="AJ140" s="48"/>
      <c r="AK140" s="48"/>
      <c r="AL140" s="48"/>
      <c r="AM140" s="48"/>
      <c r="AN140" s="48"/>
      <c r="AO140" s="48"/>
      <c r="AP140" s="30"/>
      <c r="AQ140" s="31"/>
      <c r="AR140" s="2"/>
      <c r="AS140" s="30"/>
      <c r="AT140" s="31"/>
      <c r="AU140" s="2"/>
      <c r="AV140" s="30"/>
      <c r="AW140" s="31"/>
      <c r="AX140" s="30"/>
      <c r="AY140" s="31"/>
      <c r="AZ140" s="2"/>
      <c r="BA140" s="30"/>
      <c r="BB140" s="31"/>
      <c r="BC140" s="30"/>
      <c r="BD140" s="31"/>
      <c r="BE140" s="2"/>
      <c r="BF140" s="30"/>
      <c r="BG140" s="31"/>
      <c r="BH140" s="30"/>
      <c r="BI140" s="31"/>
      <c r="BJ140" s="2"/>
      <c r="BK140" s="48">
        <f t="shared" si="14"/>
        <v>19252</v>
      </c>
      <c r="BL140" s="48">
        <v>4772</v>
      </c>
      <c r="BM140" s="48">
        <v>4197</v>
      </c>
      <c r="BN140" s="2"/>
      <c r="BO140" s="48">
        <f t="shared" si="15"/>
        <v>8969</v>
      </c>
      <c r="BP140" s="2"/>
      <c r="BQ140" s="48">
        <f t="shared" si="16"/>
        <v>133276</v>
      </c>
      <c r="BR140" s="2"/>
      <c r="BS140" s="48">
        <f t="shared" si="17"/>
        <v>248832</v>
      </c>
      <c r="BT140" s="2"/>
    </row>
    <row r="141" spans="1:72" x14ac:dyDescent="0.2">
      <c r="A141" t="s">
        <v>56</v>
      </c>
      <c r="B141" s="35">
        <v>43967</v>
      </c>
      <c r="C141" s="2"/>
      <c r="D141" s="48">
        <v>2008</v>
      </c>
      <c r="E141" s="48">
        <v>1449</v>
      </c>
      <c r="F141" s="48">
        <v>24731</v>
      </c>
      <c r="G141" s="48">
        <v>372</v>
      </c>
      <c r="H141" s="48">
        <v>334</v>
      </c>
      <c r="I141" s="48">
        <v>14146</v>
      </c>
      <c r="J141" s="48">
        <v>11989</v>
      </c>
      <c r="K141" s="48">
        <v>39242</v>
      </c>
      <c r="L141" s="48">
        <v>727</v>
      </c>
      <c r="M141" s="2"/>
      <c r="N141" s="48">
        <v>3974</v>
      </c>
      <c r="O141" s="48">
        <v>4933</v>
      </c>
      <c r="P141" s="48">
        <v>745</v>
      </c>
      <c r="Q141" s="48">
        <v>294</v>
      </c>
      <c r="R141" s="48">
        <v>1103</v>
      </c>
      <c r="S141" s="48">
        <v>1193</v>
      </c>
      <c r="T141" s="48">
        <v>16860</v>
      </c>
      <c r="U141" s="48">
        <v>372</v>
      </c>
      <c r="V141" s="48">
        <v>421</v>
      </c>
      <c r="W141" s="48">
        <v>13542</v>
      </c>
      <c r="X141" s="48">
        <v>1864</v>
      </c>
      <c r="Y141" s="2"/>
      <c r="Z141" s="48">
        <v>6502</v>
      </c>
      <c r="AA141" s="48">
        <v>5835</v>
      </c>
      <c r="AC141" s="48">
        <f t="shared" si="12"/>
        <v>12337</v>
      </c>
      <c r="AD141" s="48">
        <f t="shared" si="13"/>
        <v>45301</v>
      </c>
      <c r="AE141" s="48">
        <v>1511</v>
      </c>
      <c r="AF141" s="48">
        <v>2690</v>
      </c>
      <c r="AG141" s="48">
        <v>3568</v>
      </c>
      <c r="AH141" s="48">
        <v>4117</v>
      </c>
      <c r="AI141" s="48"/>
      <c r="AJ141" s="48"/>
      <c r="AK141" s="48"/>
      <c r="AL141" s="48"/>
      <c r="AM141" s="48"/>
      <c r="AN141" s="48"/>
      <c r="AO141" s="48"/>
      <c r="AP141" s="30"/>
      <c r="AQ141" s="31"/>
      <c r="AR141" s="2"/>
      <c r="AS141" s="30"/>
      <c r="AT141" s="31"/>
      <c r="AU141" s="2"/>
      <c r="AV141" s="30"/>
      <c r="AW141" s="31"/>
      <c r="AX141" s="30"/>
      <c r="AY141" s="31"/>
      <c r="AZ141" s="2"/>
      <c r="BA141" s="30"/>
      <c r="BB141" s="31"/>
      <c r="BC141" s="30"/>
      <c r="BD141" s="31"/>
      <c r="BE141" s="2"/>
      <c r="BF141" s="30"/>
      <c r="BG141" s="31"/>
      <c r="BH141" s="30"/>
      <c r="BI141" s="31"/>
      <c r="BJ141" s="2"/>
      <c r="BK141" s="48">
        <f t="shared" si="14"/>
        <v>11886</v>
      </c>
      <c r="BL141" s="48">
        <v>2839</v>
      </c>
      <c r="BM141" s="48">
        <v>2939</v>
      </c>
      <c r="BN141" s="2"/>
      <c r="BO141" s="48">
        <f t="shared" si="15"/>
        <v>5778</v>
      </c>
      <c r="BP141" s="2"/>
      <c r="BQ141" s="48">
        <f t="shared" si="16"/>
        <v>94998</v>
      </c>
      <c r="BR141" s="2"/>
      <c r="BS141" s="48">
        <f t="shared" si="17"/>
        <v>170300</v>
      </c>
      <c r="BT141" s="2"/>
    </row>
    <row r="142" spans="1:72" x14ac:dyDescent="0.2">
      <c r="A142" t="s">
        <v>57</v>
      </c>
      <c r="B142" s="33">
        <v>43968</v>
      </c>
      <c r="C142" s="2"/>
      <c r="D142" s="48">
        <v>1715</v>
      </c>
      <c r="E142" s="48">
        <v>1166</v>
      </c>
      <c r="F142" s="48">
        <v>21486</v>
      </c>
      <c r="G142" s="48">
        <v>310</v>
      </c>
      <c r="H142" s="48">
        <v>282</v>
      </c>
      <c r="I142" s="48">
        <v>11812</v>
      </c>
      <c r="J142" s="48">
        <v>10941</v>
      </c>
      <c r="K142" s="48">
        <v>32674</v>
      </c>
      <c r="L142" s="48">
        <v>547</v>
      </c>
      <c r="M142" s="2"/>
      <c r="N142" s="48">
        <v>3861</v>
      </c>
      <c r="O142" s="48">
        <v>4166</v>
      </c>
      <c r="P142" s="48">
        <v>642</v>
      </c>
      <c r="Q142" s="48">
        <v>269</v>
      </c>
      <c r="R142" s="48">
        <v>818</v>
      </c>
      <c r="S142" s="48">
        <v>920</v>
      </c>
      <c r="T142" s="48">
        <v>15178</v>
      </c>
      <c r="U142" s="48">
        <v>242</v>
      </c>
      <c r="V142" s="48">
        <v>326</v>
      </c>
      <c r="W142" s="48">
        <v>12820</v>
      </c>
      <c r="X142" s="48">
        <v>1477</v>
      </c>
      <c r="Y142" s="2"/>
      <c r="Z142" s="48">
        <v>7161</v>
      </c>
      <c r="AA142" s="48">
        <v>5928</v>
      </c>
      <c r="AC142" s="48">
        <f t="shared" si="12"/>
        <v>13089</v>
      </c>
      <c r="AD142" s="48">
        <f t="shared" si="13"/>
        <v>40719</v>
      </c>
      <c r="AE142" s="48">
        <v>1213</v>
      </c>
      <c r="AF142" s="48">
        <v>2219</v>
      </c>
      <c r="AG142" s="48">
        <v>3308</v>
      </c>
      <c r="AH142" s="48">
        <v>3570</v>
      </c>
      <c r="AI142" s="48"/>
      <c r="AJ142" s="48"/>
      <c r="AK142" s="48"/>
      <c r="AL142" s="48"/>
      <c r="AM142" s="48"/>
      <c r="AN142" s="48"/>
      <c r="AO142" s="48"/>
      <c r="AP142" s="30"/>
      <c r="AQ142" s="31"/>
      <c r="AR142" s="2"/>
      <c r="AS142" s="30"/>
      <c r="AT142" s="31"/>
      <c r="AU142" s="2"/>
      <c r="AV142" s="30"/>
      <c r="AW142" s="31"/>
      <c r="AX142" s="30"/>
      <c r="AY142" s="31"/>
      <c r="AZ142" s="2"/>
      <c r="BA142" s="30"/>
      <c r="BB142" s="31"/>
      <c r="BC142" s="30"/>
      <c r="BD142" s="31"/>
      <c r="BE142" s="2"/>
      <c r="BF142" s="30"/>
      <c r="BG142" s="31"/>
      <c r="BH142" s="30"/>
      <c r="BI142" s="31"/>
      <c r="BJ142" s="2"/>
      <c r="BK142" s="48">
        <f t="shared" si="14"/>
        <v>10310</v>
      </c>
      <c r="BL142" s="48">
        <v>2471</v>
      </c>
      <c r="BM142" s="48">
        <v>2798</v>
      </c>
      <c r="BN142" s="2"/>
      <c r="BO142" s="48">
        <f t="shared" si="15"/>
        <v>5269</v>
      </c>
      <c r="BP142" s="2"/>
      <c r="BQ142" s="48">
        <f t="shared" si="16"/>
        <v>80933</v>
      </c>
      <c r="BR142" s="2"/>
      <c r="BS142" s="48">
        <f t="shared" si="17"/>
        <v>150320</v>
      </c>
      <c r="BT142" s="2"/>
    </row>
    <row r="143" spans="1:72" x14ac:dyDescent="0.2">
      <c r="A143" t="s">
        <v>58</v>
      </c>
      <c r="B143" s="29">
        <v>43969</v>
      </c>
      <c r="C143" s="2"/>
      <c r="D143" s="48">
        <v>2769</v>
      </c>
      <c r="E143" s="48">
        <v>2023</v>
      </c>
      <c r="F143" s="48">
        <v>31582</v>
      </c>
      <c r="G143" s="48">
        <v>545</v>
      </c>
      <c r="H143" s="48">
        <v>419</v>
      </c>
      <c r="I143" s="48">
        <v>18659</v>
      </c>
      <c r="J143" s="48">
        <v>16246</v>
      </c>
      <c r="K143" s="48">
        <v>49222</v>
      </c>
      <c r="L143" s="48">
        <v>799</v>
      </c>
      <c r="M143" s="2"/>
      <c r="N143" s="48">
        <v>5359</v>
      </c>
      <c r="O143" s="48">
        <v>7079</v>
      </c>
      <c r="P143" s="48">
        <v>962</v>
      </c>
      <c r="Q143" s="48">
        <v>331</v>
      </c>
      <c r="R143" s="48">
        <v>1727</v>
      </c>
      <c r="S143" s="48">
        <v>1879</v>
      </c>
      <c r="T143" s="48">
        <v>23073</v>
      </c>
      <c r="U143" s="48">
        <v>654</v>
      </c>
      <c r="V143" s="48">
        <v>701</v>
      </c>
      <c r="W143" s="48">
        <v>18605</v>
      </c>
      <c r="X143" s="48">
        <v>3186</v>
      </c>
      <c r="Y143" s="2"/>
      <c r="Z143" s="48">
        <v>9104</v>
      </c>
      <c r="AA143" s="48">
        <v>8354</v>
      </c>
      <c r="AC143" s="48">
        <f t="shared" si="12"/>
        <v>17458</v>
      </c>
      <c r="AD143" s="48">
        <f t="shared" si="13"/>
        <v>63556</v>
      </c>
      <c r="AE143" s="48">
        <v>1920</v>
      </c>
      <c r="AF143" s="48">
        <v>3624</v>
      </c>
      <c r="AG143" s="48">
        <v>5504</v>
      </c>
      <c r="AH143" s="48">
        <v>5912</v>
      </c>
      <c r="AI143" s="48"/>
      <c r="AJ143" s="48"/>
      <c r="AK143" s="48"/>
      <c r="AL143" s="48"/>
      <c r="AM143" s="48"/>
      <c r="AN143" s="48"/>
      <c r="AO143" s="48"/>
      <c r="AP143" s="30"/>
      <c r="AQ143" s="31"/>
      <c r="AR143" s="2"/>
      <c r="AS143" s="30"/>
      <c r="AT143" s="31"/>
      <c r="AU143" s="2"/>
      <c r="AV143" s="30"/>
      <c r="AW143" s="31"/>
      <c r="AX143" s="30"/>
      <c r="AY143" s="31"/>
      <c r="AZ143" s="2"/>
      <c r="BA143" s="30"/>
      <c r="BB143" s="31"/>
      <c r="BC143" s="30"/>
      <c r="BD143" s="31"/>
      <c r="BE143" s="2"/>
      <c r="BF143" s="30"/>
      <c r="BG143" s="31"/>
      <c r="BH143" s="30"/>
      <c r="BI143" s="31"/>
      <c r="BJ143" s="2"/>
      <c r="BK143" s="48">
        <f t="shared" si="14"/>
        <v>16960</v>
      </c>
      <c r="BL143" s="48">
        <v>3982</v>
      </c>
      <c r="BM143" s="48">
        <v>4056</v>
      </c>
      <c r="BN143" s="2"/>
      <c r="BO143" s="48">
        <f t="shared" si="15"/>
        <v>8038</v>
      </c>
      <c r="BP143" s="2"/>
      <c r="BQ143" s="48">
        <f t="shared" si="16"/>
        <v>122264</v>
      </c>
      <c r="BR143" s="2"/>
      <c r="BS143" s="48">
        <f t="shared" si="17"/>
        <v>228276</v>
      </c>
      <c r="BT143" s="2"/>
    </row>
    <row r="144" spans="1:72" x14ac:dyDescent="0.2">
      <c r="A144" t="s">
        <v>59</v>
      </c>
      <c r="B144" s="29">
        <v>43970</v>
      </c>
      <c r="C144" s="2"/>
      <c r="D144" s="48">
        <v>2943</v>
      </c>
      <c r="E144" s="48">
        <v>2187</v>
      </c>
      <c r="F144" s="48">
        <v>33200</v>
      </c>
      <c r="G144" s="48">
        <v>502</v>
      </c>
      <c r="H144" s="48">
        <v>451</v>
      </c>
      <c r="I144" s="48">
        <v>19657</v>
      </c>
      <c r="J144" s="48">
        <v>17155</v>
      </c>
      <c r="K144" s="48">
        <v>51702</v>
      </c>
      <c r="L144" s="48">
        <v>813</v>
      </c>
      <c r="M144" s="2"/>
      <c r="N144" s="48">
        <v>5472</v>
      </c>
      <c r="O144" s="48">
        <v>7166</v>
      </c>
      <c r="P144" s="48">
        <v>997</v>
      </c>
      <c r="Q144" s="48">
        <v>390</v>
      </c>
      <c r="R144" s="48">
        <v>1650</v>
      </c>
      <c r="S144" s="48">
        <v>1858</v>
      </c>
      <c r="T144" s="48">
        <v>22896</v>
      </c>
      <c r="U144" s="48">
        <v>736</v>
      </c>
      <c r="V144" s="48">
        <v>791</v>
      </c>
      <c r="W144" s="48">
        <v>19066</v>
      </c>
      <c r="X144" s="48">
        <v>3020</v>
      </c>
      <c r="Y144" s="2"/>
      <c r="Z144" s="48">
        <v>9135</v>
      </c>
      <c r="AA144" s="48">
        <v>8252</v>
      </c>
      <c r="AC144" s="48">
        <f t="shared" si="12"/>
        <v>17387</v>
      </c>
      <c r="AD144" s="48">
        <f t="shared" si="13"/>
        <v>64042</v>
      </c>
      <c r="AE144" s="48">
        <v>2036</v>
      </c>
      <c r="AF144" s="48">
        <v>3695</v>
      </c>
      <c r="AG144" s="48">
        <v>5625</v>
      </c>
      <c r="AH144" s="48">
        <v>6301</v>
      </c>
      <c r="AI144" s="48"/>
      <c r="AJ144" s="48"/>
      <c r="AK144" s="48"/>
      <c r="AL144" s="48"/>
      <c r="AM144" s="48"/>
      <c r="AN144" s="48"/>
      <c r="AO144" s="48"/>
      <c r="AP144" s="30"/>
      <c r="AQ144" s="31"/>
      <c r="AR144" s="2"/>
      <c r="AS144" s="30"/>
      <c r="AT144" s="31"/>
      <c r="AU144" s="2"/>
      <c r="AV144" s="30"/>
      <c r="AW144" s="31"/>
      <c r="AX144" s="30"/>
      <c r="AY144" s="31"/>
      <c r="AZ144" s="2"/>
      <c r="BA144" s="30"/>
      <c r="BB144" s="31"/>
      <c r="BC144" s="30"/>
      <c r="BD144" s="31"/>
      <c r="BE144" s="2"/>
      <c r="BF144" s="30"/>
      <c r="BG144" s="31"/>
      <c r="BH144" s="30"/>
      <c r="BI144" s="31"/>
      <c r="BJ144" s="2"/>
      <c r="BK144" s="48">
        <f t="shared" si="14"/>
        <v>17657</v>
      </c>
      <c r="BL144" s="48">
        <v>4355</v>
      </c>
      <c r="BM144" s="48">
        <v>4372</v>
      </c>
      <c r="BN144" s="2"/>
      <c r="BO144" s="48">
        <f t="shared" si="15"/>
        <v>8727</v>
      </c>
      <c r="BP144" s="2"/>
      <c r="BQ144" s="48">
        <f t="shared" si="16"/>
        <v>128610</v>
      </c>
      <c r="BR144" s="2"/>
      <c r="BS144" s="48">
        <f t="shared" si="17"/>
        <v>236423</v>
      </c>
      <c r="BT144" s="2"/>
    </row>
    <row r="145" spans="1:72" x14ac:dyDescent="0.2">
      <c r="A145" t="s">
        <v>53</v>
      </c>
      <c r="B145" s="29">
        <v>43971</v>
      </c>
      <c r="C145" s="2"/>
      <c r="D145" s="48">
        <v>3058</v>
      </c>
      <c r="E145" s="48">
        <v>2203</v>
      </c>
      <c r="F145" s="48">
        <v>33872</v>
      </c>
      <c r="G145" s="48">
        <v>552</v>
      </c>
      <c r="H145" s="48">
        <v>463</v>
      </c>
      <c r="I145" s="48">
        <v>20166</v>
      </c>
      <c r="J145" s="48">
        <v>17316</v>
      </c>
      <c r="K145" s="48">
        <v>52648</v>
      </c>
      <c r="L145" s="48">
        <v>873</v>
      </c>
      <c r="M145" s="2"/>
      <c r="N145" s="48">
        <v>5762</v>
      </c>
      <c r="O145" s="48">
        <v>7440</v>
      </c>
      <c r="P145" s="48">
        <v>1015</v>
      </c>
      <c r="Q145" s="48">
        <v>371</v>
      </c>
      <c r="R145" s="48">
        <v>1784</v>
      </c>
      <c r="S145" s="48">
        <v>2013</v>
      </c>
      <c r="T145" s="48">
        <v>24496</v>
      </c>
      <c r="U145" s="48">
        <v>742</v>
      </c>
      <c r="V145" s="48">
        <v>790</v>
      </c>
      <c r="W145" s="48">
        <v>18268</v>
      </c>
      <c r="X145" s="48">
        <v>3367</v>
      </c>
      <c r="Y145" s="2"/>
      <c r="Z145" s="48">
        <v>9499</v>
      </c>
      <c r="AA145" s="48">
        <v>8730</v>
      </c>
      <c r="AC145" s="48">
        <f t="shared" si="12"/>
        <v>18229</v>
      </c>
      <c r="AD145" s="48">
        <f t="shared" si="13"/>
        <v>66048</v>
      </c>
      <c r="AE145" s="48">
        <v>2064</v>
      </c>
      <c r="AF145" s="48">
        <v>3622</v>
      </c>
      <c r="AG145" s="48">
        <v>5889</v>
      </c>
      <c r="AH145" s="48">
        <v>6371</v>
      </c>
      <c r="AI145" s="48"/>
      <c r="AJ145" s="48"/>
      <c r="AK145" s="48"/>
      <c r="AL145" s="48"/>
      <c r="AM145" s="48"/>
      <c r="AN145" s="48"/>
      <c r="AO145" s="48"/>
      <c r="AP145" s="30"/>
      <c r="AQ145" s="31"/>
      <c r="AR145" s="2"/>
      <c r="AS145" s="30"/>
      <c r="AT145" s="31"/>
      <c r="AU145" s="2"/>
      <c r="AV145" s="30"/>
      <c r="AW145" s="31"/>
      <c r="AX145" s="30"/>
      <c r="AY145" s="31"/>
      <c r="AZ145" s="2"/>
      <c r="BA145" s="30"/>
      <c r="BB145" s="31"/>
      <c r="BC145" s="30"/>
      <c r="BD145" s="31"/>
      <c r="BE145" s="2"/>
      <c r="BF145" s="30"/>
      <c r="BG145" s="31"/>
      <c r="BH145" s="30"/>
      <c r="BI145" s="31"/>
      <c r="BJ145" s="2"/>
      <c r="BK145" s="48">
        <f t="shared" si="14"/>
        <v>17946</v>
      </c>
      <c r="BL145" s="48">
        <v>4553</v>
      </c>
      <c r="BM145" s="48">
        <v>4670</v>
      </c>
      <c r="BN145" s="2"/>
      <c r="BO145" s="48">
        <f t="shared" si="15"/>
        <v>9223</v>
      </c>
      <c r="BP145" s="2"/>
      <c r="BQ145" s="48">
        <f t="shared" si="16"/>
        <v>131151</v>
      </c>
      <c r="BR145" s="2"/>
      <c r="BS145" s="48">
        <f t="shared" si="17"/>
        <v>242597</v>
      </c>
      <c r="BT145" s="2"/>
    </row>
    <row r="146" spans="1:72" x14ac:dyDescent="0.2">
      <c r="A146" t="s">
        <v>54</v>
      </c>
      <c r="B146" s="29">
        <v>43972</v>
      </c>
      <c r="C146" s="2"/>
      <c r="D146" s="48">
        <v>2987</v>
      </c>
      <c r="E146" s="48">
        <v>2195</v>
      </c>
      <c r="F146" s="48">
        <v>35334</v>
      </c>
      <c r="G146" s="48">
        <v>568</v>
      </c>
      <c r="H146" s="48">
        <v>448</v>
      </c>
      <c r="I146" s="48">
        <v>20827</v>
      </c>
      <c r="J146" s="48">
        <v>18035</v>
      </c>
      <c r="K146" s="48">
        <v>55378</v>
      </c>
      <c r="L146" s="48">
        <v>944</v>
      </c>
      <c r="M146" s="2"/>
      <c r="N146" s="48">
        <v>5912</v>
      </c>
      <c r="O146" s="48">
        <v>7684</v>
      </c>
      <c r="P146" s="48">
        <v>1056</v>
      </c>
      <c r="Q146" s="48">
        <v>406</v>
      </c>
      <c r="R146" s="48">
        <v>1765</v>
      </c>
      <c r="S146" s="48">
        <v>1987</v>
      </c>
      <c r="T146" s="48">
        <v>25317</v>
      </c>
      <c r="U146" s="48">
        <v>708</v>
      </c>
      <c r="V146" s="48">
        <v>744</v>
      </c>
      <c r="W146" s="48">
        <v>19289</v>
      </c>
      <c r="X146" s="48">
        <v>3333</v>
      </c>
      <c r="Y146" s="2"/>
      <c r="Z146" s="48">
        <v>10204</v>
      </c>
      <c r="AA146" s="48">
        <v>9874</v>
      </c>
      <c r="AC146" s="48">
        <f t="shared" si="12"/>
        <v>20078</v>
      </c>
      <c r="AD146" s="48">
        <f t="shared" si="13"/>
        <v>68201</v>
      </c>
      <c r="AE146" s="48">
        <v>2163</v>
      </c>
      <c r="AF146" s="48">
        <v>3790</v>
      </c>
      <c r="AG146" s="48">
        <v>6219</v>
      </c>
      <c r="AH146" s="48">
        <v>6900</v>
      </c>
      <c r="AI146" s="48"/>
      <c r="AJ146" s="48"/>
      <c r="AK146" s="48"/>
      <c r="AL146" s="48"/>
      <c r="AM146" s="48"/>
      <c r="AN146" s="48"/>
      <c r="AO146" s="48"/>
      <c r="AP146" s="30"/>
      <c r="AQ146" s="31"/>
      <c r="AR146" s="2"/>
      <c r="AS146" s="30"/>
      <c r="AT146" s="31"/>
      <c r="AU146" s="2"/>
      <c r="AV146" s="30"/>
      <c r="AW146" s="31"/>
      <c r="AX146" s="30"/>
      <c r="AY146" s="31"/>
      <c r="AZ146" s="2"/>
      <c r="BA146" s="30"/>
      <c r="BB146" s="31"/>
      <c r="BC146" s="30"/>
      <c r="BD146" s="31"/>
      <c r="BE146" s="2"/>
      <c r="BF146" s="30"/>
      <c r="BG146" s="31"/>
      <c r="BH146" s="30"/>
      <c r="BI146" s="31"/>
      <c r="BJ146" s="2"/>
      <c r="BK146" s="48">
        <f t="shared" si="14"/>
        <v>19072</v>
      </c>
      <c r="BL146" s="48">
        <v>4643</v>
      </c>
      <c r="BM146" s="48">
        <v>4977</v>
      </c>
      <c r="BN146" s="2"/>
      <c r="BO146" s="48">
        <f t="shared" si="15"/>
        <v>9620</v>
      </c>
      <c r="BP146" s="2"/>
      <c r="BQ146" s="48">
        <f t="shared" si="16"/>
        <v>136716</v>
      </c>
      <c r="BR146" s="2"/>
      <c r="BS146" s="48">
        <f t="shared" si="17"/>
        <v>253687</v>
      </c>
      <c r="BT146" s="2"/>
    </row>
    <row r="147" spans="1:72" x14ac:dyDescent="0.2">
      <c r="A147" t="s">
        <v>55</v>
      </c>
      <c r="B147" s="29">
        <v>43973</v>
      </c>
      <c r="C147" s="2"/>
      <c r="D147" s="48">
        <v>3096</v>
      </c>
      <c r="E147" s="48">
        <v>2338</v>
      </c>
      <c r="F147" s="48">
        <v>39213</v>
      </c>
      <c r="G147" s="48">
        <v>652</v>
      </c>
      <c r="H147" s="48">
        <v>505</v>
      </c>
      <c r="I147" s="48">
        <v>23255</v>
      </c>
      <c r="J147" s="48">
        <v>19013</v>
      </c>
      <c r="K147" s="48">
        <v>59949</v>
      </c>
      <c r="L147" s="48">
        <v>999</v>
      </c>
      <c r="M147" s="2"/>
      <c r="N147" s="48">
        <v>6842</v>
      </c>
      <c r="O147" s="48">
        <v>9207</v>
      </c>
      <c r="P147" s="48">
        <v>1083</v>
      </c>
      <c r="Q147" s="48">
        <v>414</v>
      </c>
      <c r="R147" s="48">
        <v>2032</v>
      </c>
      <c r="S147" s="48">
        <v>2172</v>
      </c>
      <c r="T147" s="48">
        <v>28791</v>
      </c>
      <c r="U147" s="48">
        <v>776</v>
      </c>
      <c r="V147" s="48">
        <v>884</v>
      </c>
      <c r="W147" s="48">
        <v>21894</v>
      </c>
      <c r="X147" s="48">
        <v>3822</v>
      </c>
      <c r="Y147" s="2"/>
      <c r="Z147" s="48">
        <v>11660</v>
      </c>
      <c r="AA147" s="48">
        <v>12081</v>
      </c>
      <c r="AC147" s="48">
        <f t="shared" si="12"/>
        <v>23741</v>
      </c>
      <c r="AD147" s="48">
        <f t="shared" si="13"/>
        <v>77917</v>
      </c>
      <c r="AE147" s="48">
        <v>2284</v>
      </c>
      <c r="AF147" s="48">
        <v>4240</v>
      </c>
      <c r="AG147" s="48">
        <v>6767</v>
      </c>
      <c r="AH147" s="48">
        <v>7786</v>
      </c>
      <c r="AI147" s="48"/>
      <c r="AJ147" s="48"/>
      <c r="AK147" s="48"/>
      <c r="AL147" s="48"/>
      <c r="AM147" s="48"/>
      <c r="AN147" s="48"/>
      <c r="AO147" s="48"/>
      <c r="AP147" s="30"/>
      <c r="AQ147" s="31"/>
      <c r="AR147" s="2"/>
      <c r="AS147" s="30"/>
      <c r="AT147" s="31"/>
      <c r="AU147" s="2"/>
      <c r="AV147" s="30"/>
      <c r="AW147" s="31"/>
      <c r="AX147" s="30"/>
      <c r="AY147" s="31"/>
      <c r="AZ147" s="2"/>
      <c r="BA147" s="30"/>
      <c r="BB147" s="31"/>
      <c r="BC147" s="30"/>
      <c r="BD147" s="31"/>
      <c r="BE147" s="2"/>
      <c r="BF147" s="30"/>
      <c r="BG147" s="31"/>
      <c r="BH147" s="30"/>
      <c r="BI147" s="31"/>
      <c r="BJ147" s="2"/>
      <c r="BK147" s="48">
        <f t="shared" si="14"/>
        <v>21077</v>
      </c>
      <c r="BL147" s="48">
        <v>5447</v>
      </c>
      <c r="BM147" s="48">
        <v>5087</v>
      </c>
      <c r="BN147" s="2"/>
      <c r="BO147" s="48">
        <f t="shared" si="15"/>
        <v>10534</v>
      </c>
      <c r="BP147" s="2"/>
      <c r="BQ147" s="48">
        <f t="shared" si="16"/>
        <v>149020</v>
      </c>
      <c r="BR147" s="2"/>
      <c r="BS147" s="48">
        <f t="shared" si="17"/>
        <v>282289</v>
      </c>
      <c r="BT147" s="2"/>
    </row>
    <row r="148" spans="1:72" x14ac:dyDescent="0.2">
      <c r="A148" t="s">
        <v>56</v>
      </c>
      <c r="B148" s="29">
        <v>43974</v>
      </c>
      <c r="C148" s="2"/>
      <c r="D148" s="48">
        <v>2318</v>
      </c>
      <c r="E148" s="48">
        <v>1599</v>
      </c>
      <c r="F148" s="48">
        <v>28662</v>
      </c>
      <c r="G148" s="48">
        <v>459</v>
      </c>
      <c r="H148" s="48">
        <v>363</v>
      </c>
      <c r="I148" s="48">
        <v>16495</v>
      </c>
      <c r="J148" s="48">
        <v>13911</v>
      </c>
      <c r="K148" s="48">
        <v>44883</v>
      </c>
      <c r="L148" s="48">
        <v>787</v>
      </c>
      <c r="M148" s="2"/>
      <c r="N148" s="48">
        <v>5018</v>
      </c>
      <c r="O148" s="48">
        <v>6456</v>
      </c>
      <c r="P148" s="48">
        <v>947</v>
      </c>
      <c r="Q148" s="48">
        <v>350</v>
      </c>
      <c r="R148" s="48">
        <v>1297</v>
      </c>
      <c r="S148" s="48">
        <v>1461</v>
      </c>
      <c r="T148" s="48">
        <v>20642</v>
      </c>
      <c r="U148" s="48">
        <v>438</v>
      </c>
      <c r="V148" s="48">
        <v>546</v>
      </c>
      <c r="W148" s="48">
        <v>16940</v>
      </c>
      <c r="X148" s="48">
        <v>2107</v>
      </c>
      <c r="Y148" s="2"/>
      <c r="Z148" s="48">
        <v>8169</v>
      </c>
      <c r="AA148" s="48">
        <v>8128</v>
      </c>
      <c r="AC148" s="48">
        <f t="shared" si="12"/>
        <v>16297</v>
      </c>
      <c r="AD148" s="48">
        <f t="shared" si="13"/>
        <v>56202</v>
      </c>
      <c r="AE148" s="48">
        <v>1611</v>
      </c>
      <c r="AF148" s="48">
        <v>3018</v>
      </c>
      <c r="AG148" s="48">
        <v>4159</v>
      </c>
      <c r="AH148" s="48">
        <v>5260</v>
      </c>
      <c r="AI148" s="48"/>
      <c r="AJ148" s="48"/>
      <c r="AK148" s="48"/>
      <c r="AL148" s="48"/>
      <c r="AM148" s="48"/>
      <c r="AN148" s="48"/>
      <c r="AO148" s="48"/>
      <c r="AP148" s="30"/>
      <c r="AQ148" s="31"/>
      <c r="AR148" s="2"/>
      <c r="AS148" s="30"/>
      <c r="AT148" s="31"/>
      <c r="AU148" s="2"/>
      <c r="AV148" s="30"/>
      <c r="AW148" s="31"/>
      <c r="AX148" s="30"/>
      <c r="AY148" s="31"/>
      <c r="AZ148" s="2"/>
      <c r="BA148" s="30"/>
      <c r="BB148" s="31"/>
      <c r="BC148" s="30"/>
      <c r="BD148" s="31"/>
      <c r="BE148" s="2"/>
      <c r="BF148" s="30"/>
      <c r="BG148" s="31"/>
      <c r="BH148" s="30"/>
      <c r="BI148" s="31"/>
      <c r="BJ148" s="2"/>
      <c r="BK148" s="48">
        <f t="shared" si="14"/>
        <v>14048</v>
      </c>
      <c r="BL148" s="48">
        <v>3607</v>
      </c>
      <c r="BM148" s="48">
        <v>3559</v>
      </c>
      <c r="BN148" s="2"/>
      <c r="BO148" s="48">
        <f t="shared" si="15"/>
        <v>7166</v>
      </c>
      <c r="BP148" s="2"/>
      <c r="BQ148" s="48">
        <f t="shared" si="16"/>
        <v>109477</v>
      </c>
      <c r="BR148" s="2"/>
      <c r="BS148" s="48">
        <f t="shared" si="17"/>
        <v>203190</v>
      </c>
      <c r="BT148" s="2"/>
    </row>
    <row r="149" spans="1:72" x14ac:dyDescent="0.2">
      <c r="A149" t="s">
        <v>57</v>
      </c>
      <c r="B149" s="29">
        <v>43975</v>
      </c>
      <c r="C149" s="2"/>
      <c r="D149" s="48">
        <v>1684</v>
      </c>
      <c r="E149" s="48">
        <v>1118</v>
      </c>
      <c r="F149" s="48">
        <v>21599</v>
      </c>
      <c r="G149" s="48">
        <v>296</v>
      </c>
      <c r="H149" s="48">
        <v>299</v>
      </c>
      <c r="I149" s="48">
        <v>12006</v>
      </c>
      <c r="J149" s="48">
        <v>10432</v>
      </c>
      <c r="K149" s="48">
        <v>33129</v>
      </c>
      <c r="L149" s="48">
        <v>638</v>
      </c>
      <c r="M149" s="2"/>
      <c r="N149" s="48">
        <v>3910</v>
      </c>
      <c r="O149" s="48">
        <v>4390</v>
      </c>
      <c r="P149" s="48">
        <v>709</v>
      </c>
      <c r="Q149" s="48">
        <v>271</v>
      </c>
      <c r="R149" s="48">
        <v>971</v>
      </c>
      <c r="S149" s="48">
        <v>1076</v>
      </c>
      <c r="T149" s="48">
        <v>15306</v>
      </c>
      <c r="U149" s="48">
        <v>287</v>
      </c>
      <c r="V149" s="48">
        <v>415</v>
      </c>
      <c r="W149" s="48">
        <v>12728</v>
      </c>
      <c r="X149" s="48">
        <v>1514</v>
      </c>
      <c r="Y149" s="2"/>
      <c r="Z149" s="48">
        <v>7156</v>
      </c>
      <c r="AA149" s="48">
        <v>5759</v>
      </c>
      <c r="AC149" s="48">
        <f t="shared" si="12"/>
        <v>12915</v>
      </c>
      <c r="AD149" s="48">
        <f t="shared" si="13"/>
        <v>41577</v>
      </c>
      <c r="AE149" s="48">
        <v>1139</v>
      </c>
      <c r="AF149" s="48">
        <v>2232</v>
      </c>
      <c r="AG149" s="48">
        <v>3206</v>
      </c>
      <c r="AH149" s="48">
        <v>3724</v>
      </c>
      <c r="AI149" s="48"/>
      <c r="AJ149" s="48"/>
      <c r="AK149" s="48"/>
      <c r="AL149" s="48"/>
      <c r="AM149" s="48"/>
      <c r="AN149" s="48"/>
      <c r="AO149" s="48"/>
      <c r="AP149" s="30"/>
      <c r="AQ149" s="31"/>
      <c r="AR149" s="2"/>
      <c r="AS149" s="30"/>
      <c r="AT149" s="31"/>
      <c r="AU149" s="2"/>
      <c r="AV149" s="30"/>
      <c r="AW149" s="31"/>
      <c r="AX149" s="30"/>
      <c r="AY149" s="31"/>
      <c r="AZ149" s="2"/>
      <c r="BA149" s="30"/>
      <c r="BB149" s="31"/>
      <c r="BC149" s="30"/>
      <c r="BD149" s="31"/>
      <c r="BE149" s="2"/>
      <c r="BF149" s="30"/>
      <c r="BG149" s="31"/>
      <c r="BH149" s="30"/>
      <c r="BI149" s="31"/>
      <c r="BJ149" s="2"/>
      <c r="BK149" s="48">
        <f t="shared" si="14"/>
        <v>10301</v>
      </c>
      <c r="BL149" s="48">
        <v>2733</v>
      </c>
      <c r="BM149" s="48">
        <v>2796</v>
      </c>
      <c r="BN149" s="2"/>
      <c r="BO149" s="48">
        <f t="shared" si="15"/>
        <v>5529</v>
      </c>
      <c r="BP149" s="2"/>
      <c r="BQ149" s="48">
        <f t="shared" si="16"/>
        <v>81201</v>
      </c>
      <c r="BR149" s="2"/>
      <c r="BS149" s="48">
        <f t="shared" si="17"/>
        <v>151523</v>
      </c>
      <c r="BT149" s="2"/>
    </row>
    <row r="150" spans="1:72" x14ac:dyDescent="0.2">
      <c r="A150" t="s">
        <v>58</v>
      </c>
      <c r="B150" s="29">
        <v>43976</v>
      </c>
      <c r="C150" s="2"/>
      <c r="D150" s="48">
        <v>1753</v>
      </c>
      <c r="E150" s="48">
        <v>1199</v>
      </c>
      <c r="F150" s="48">
        <v>22060</v>
      </c>
      <c r="G150" s="48">
        <v>326</v>
      </c>
      <c r="H150" s="48">
        <v>273</v>
      </c>
      <c r="I150" s="48">
        <v>12126</v>
      </c>
      <c r="J150" s="48">
        <v>11474</v>
      </c>
      <c r="K150" s="48">
        <v>34091</v>
      </c>
      <c r="L150" s="48">
        <v>650</v>
      </c>
      <c r="M150" s="2"/>
      <c r="N150" s="48">
        <v>4862</v>
      </c>
      <c r="O150" s="48">
        <v>4851</v>
      </c>
      <c r="P150" s="48">
        <v>695</v>
      </c>
      <c r="Q150" s="48">
        <v>237</v>
      </c>
      <c r="R150" s="48">
        <v>1199</v>
      </c>
      <c r="S150" s="48">
        <v>1245</v>
      </c>
      <c r="T150" s="48">
        <v>16887</v>
      </c>
      <c r="U150" s="48">
        <v>434</v>
      </c>
      <c r="V150" s="48">
        <v>538</v>
      </c>
      <c r="W150" s="48">
        <v>14056</v>
      </c>
      <c r="X150" s="48">
        <v>1716</v>
      </c>
      <c r="Y150" s="2"/>
      <c r="Z150" s="48">
        <v>9255</v>
      </c>
      <c r="AA150" s="48">
        <v>6465</v>
      </c>
      <c r="AC150" s="48">
        <f t="shared" si="12"/>
        <v>15720</v>
      </c>
      <c r="AD150" s="48">
        <f t="shared" si="13"/>
        <v>46720</v>
      </c>
      <c r="AE150" s="48">
        <v>1212</v>
      </c>
      <c r="AF150" s="48">
        <v>2334</v>
      </c>
      <c r="AG150" s="48">
        <v>3595</v>
      </c>
      <c r="AH150" s="48">
        <v>3884</v>
      </c>
      <c r="AI150" s="48"/>
      <c r="AJ150" s="48"/>
      <c r="AK150" s="48"/>
      <c r="AL150" s="48"/>
      <c r="AM150" s="48"/>
      <c r="AN150" s="48"/>
      <c r="AO150" s="48"/>
      <c r="AP150" s="30"/>
      <c r="AQ150" s="31"/>
      <c r="AR150" s="2"/>
      <c r="AS150" s="30"/>
      <c r="AT150" s="31"/>
      <c r="AU150" s="2"/>
      <c r="AV150" s="30"/>
      <c r="AW150" s="31"/>
      <c r="AX150" s="30"/>
      <c r="AY150" s="31"/>
      <c r="AZ150" s="2"/>
      <c r="BA150" s="30"/>
      <c r="BB150" s="31"/>
      <c r="BC150" s="30"/>
      <c r="BD150" s="31"/>
      <c r="BE150" s="2"/>
      <c r="BF150" s="30"/>
      <c r="BG150" s="31"/>
      <c r="BH150" s="30"/>
      <c r="BI150" s="31"/>
      <c r="BJ150" s="2"/>
      <c r="BK150" s="48">
        <f t="shared" si="14"/>
        <v>11025</v>
      </c>
      <c r="BL150" s="48">
        <v>2530</v>
      </c>
      <c r="BM150" s="48">
        <v>2648</v>
      </c>
      <c r="BN150" s="2"/>
      <c r="BO150" s="48">
        <f t="shared" si="15"/>
        <v>5178</v>
      </c>
      <c r="BP150" s="2"/>
      <c r="BQ150" s="48">
        <f t="shared" si="16"/>
        <v>83952</v>
      </c>
      <c r="BR150" s="2"/>
      <c r="BS150" s="48">
        <f t="shared" si="17"/>
        <v>162595</v>
      </c>
      <c r="BT150" s="2"/>
    </row>
    <row r="151" spans="1:72" x14ac:dyDescent="0.2">
      <c r="A151" t="s">
        <v>59</v>
      </c>
      <c r="B151" s="33">
        <v>43977</v>
      </c>
      <c r="C151" s="2"/>
      <c r="D151" s="48">
        <v>2975</v>
      </c>
      <c r="E151" s="48">
        <v>2110</v>
      </c>
      <c r="F151" s="48">
        <v>33237</v>
      </c>
      <c r="G151" s="48">
        <v>515</v>
      </c>
      <c r="H151" s="48">
        <v>404</v>
      </c>
      <c r="I151" s="48">
        <v>19710</v>
      </c>
      <c r="J151" s="48">
        <v>16897</v>
      </c>
      <c r="K151" s="48">
        <v>52025</v>
      </c>
      <c r="L151" s="48">
        <v>893</v>
      </c>
      <c r="M151" s="2"/>
      <c r="N151" s="48">
        <v>5614</v>
      </c>
      <c r="O151" s="48">
        <v>7345</v>
      </c>
      <c r="P151" s="48">
        <v>997</v>
      </c>
      <c r="Q151" s="48">
        <v>391</v>
      </c>
      <c r="R151" s="48">
        <v>1666</v>
      </c>
      <c r="S151" s="48">
        <v>1886</v>
      </c>
      <c r="T151" s="48">
        <v>24110</v>
      </c>
      <c r="U151" s="48">
        <v>684</v>
      </c>
      <c r="V151" s="48">
        <v>717</v>
      </c>
      <c r="W151" s="48">
        <v>17756</v>
      </c>
      <c r="X151" s="48">
        <v>3166</v>
      </c>
      <c r="Y151" s="2"/>
      <c r="Z151" s="48">
        <v>9687</v>
      </c>
      <c r="AA151" s="48">
        <v>8839</v>
      </c>
      <c r="AC151" s="48">
        <f t="shared" si="12"/>
        <v>18526</v>
      </c>
      <c r="AD151" s="48">
        <f t="shared" si="13"/>
        <v>64332</v>
      </c>
      <c r="AE151" s="48">
        <v>1976</v>
      </c>
      <c r="AF151" s="48">
        <v>3702</v>
      </c>
      <c r="AG151" s="48">
        <v>5614</v>
      </c>
      <c r="AH151" s="48">
        <v>6302</v>
      </c>
      <c r="AI151" s="48"/>
      <c r="AJ151" s="48"/>
      <c r="AK151" s="48"/>
      <c r="AL151" s="48"/>
      <c r="AM151" s="48"/>
      <c r="AN151" s="48"/>
      <c r="AO151" s="48"/>
      <c r="AP151" s="30"/>
      <c r="AQ151" s="31"/>
      <c r="AR151" s="2"/>
      <c r="AS151" s="30"/>
      <c r="AT151" s="31"/>
      <c r="AU151" s="2"/>
      <c r="AV151" s="30"/>
      <c r="AW151" s="31"/>
      <c r="AX151" s="30"/>
      <c r="AY151" s="31"/>
      <c r="AZ151" s="2"/>
      <c r="BA151" s="30"/>
      <c r="BB151" s="31"/>
      <c r="BC151" s="30"/>
      <c r="BD151" s="31"/>
      <c r="BE151" s="2"/>
      <c r="BF151" s="30"/>
      <c r="BG151" s="31"/>
      <c r="BH151" s="30"/>
      <c r="BI151" s="31"/>
      <c r="BJ151" s="2"/>
      <c r="BK151" s="48">
        <f t="shared" si="14"/>
        <v>17594</v>
      </c>
      <c r="BL151" s="48">
        <v>4040</v>
      </c>
      <c r="BM151" s="48">
        <v>4293</v>
      </c>
      <c r="BN151" s="2"/>
      <c r="BO151" s="48">
        <f t="shared" si="15"/>
        <v>8333</v>
      </c>
      <c r="BP151" s="2"/>
      <c r="BQ151" s="48">
        <f t="shared" si="16"/>
        <v>128766</v>
      </c>
      <c r="BR151" s="2"/>
      <c r="BS151" s="48">
        <f t="shared" si="17"/>
        <v>237551</v>
      </c>
      <c r="BT151" s="2"/>
    </row>
    <row r="152" spans="1:72" x14ac:dyDescent="0.2">
      <c r="A152" t="s">
        <v>53</v>
      </c>
      <c r="B152" s="29">
        <v>43978</v>
      </c>
      <c r="C152" s="2"/>
      <c r="D152" s="48">
        <v>2928</v>
      </c>
      <c r="E152" s="48">
        <v>2162</v>
      </c>
      <c r="F152" s="48">
        <v>32873</v>
      </c>
      <c r="G152" s="48">
        <v>544</v>
      </c>
      <c r="H152" s="48">
        <v>476</v>
      </c>
      <c r="I152" s="48">
        <v>20190</v>
      </c>
      <c r="J152" s="48">
        <v>17274</v>
      </c>
      <c r="K152" s="48">
        <v>52628</v>
      </c>
      <c r="L152" s="48">
        <v>829</v>
      </c>
      <c r="M152" s="2"/>
      <c r="N152" s="48">
        <v>5813</v>
      </c>
      <c r="O152" s="48">
        <v>7352</v>
      </c>
      <c r="P152" s="48">
        <v>1023</v>
      </c>
      <c r="Q152" s="48">
        <v>406</v>
      </c>
      <c r="R152" s="48">
        <v>1813</v>
      </c>
      <c r="S152" s="48">
        <v>2031</v>
      </c>
      <c r="T152" s="48">
        <v>24308</v>
      </c>
      <c r="U152" s="48">
        <v>755</v>
      </c>
      <c r="V152" s="48">
        <v>766</v>
      </c>
      <c r="W152" s="48">
        <v>17641</v>
      </c>
      <c r="X152" s="48">
        <v>3271</v>
      </c>
      <c r="Y152" s="2"/>
      <c r="Z152" s="48">
        <v>9378</v>
      </c>
      <c r="AA152" s="48">
        <v>8436</v>
      </c>
      <c r="AC152" s="48">
        <f t="shared" si="12"/>
        <v>17814</v>
      </c>
      <c r="AD152" s="48">
        <f t="shared" si="13"/>
        <v>65179</v>
      </c>
      <c r="AE152" s="48">
        <v>2108</v>
      </c>
      <c r="AF152" s="48">
        <v>3771</v>
      </c>
      <c r="AG152" s="48">
        <v>6148</v>
      </c>
      <c r="AH152" s="48">
        <v>6559</v>
      </c>
      <c r="AI152" s="48"/>
      <c r="AJ152" s="48"/>
      <c r="AK152" s="48"/>
      <c r="AL152" s="48"/>
      <c r="AM152" s="48"/>
      <c r="AN152" s="48"/>
      <c r="AO152" s="48"/>
      <c r="AP152" s="30"/>
      <c r="AQ152" s="31"/>
      <c r="AR152" s="2"/>
      <c r="AS152" s="30"/>
      <c r="AT152" s="31"/>
      <c r="AU152" s="2"/>
      <c r="AV152" s="30"/>
      <c r="AW152" s="31"/>
      <c r="AX152" s="30"/>
      <c r="AY152" s="31"/>
      <c r="AZ152" s="2"/>
      <c r="BA152" s="30"/>
      <c r="BB152" s="31"/>
      <c r="BC152" s="30"/>
      <c r="BD152" s="31"/>
      <c r="BE152" s="2"/>
      <c r="BF152" s="30"/>
      <c r="BG152" s="31"/>
      <c r="BH152" s="30"/>
      <c r="BI152" s="31"/>
      <c r="BJ152" s="2"/>
      <c r="BK152" s="48">
        <f t="shared" si="14"/>
        <v>18586</v>
      </c>
      <c r="BL152" s="48">
        <v>4754</v>
      </c>
      <c r="BM152" s="48">
        <v>4661</v>
      </c>
      <c r="BN152" s="2"/>
      <c r="BO152" s="48">
        <f t="shared" si="15"/>
        <v>9415</v>
      </c>
      <c r="BP152" s="2"/>
      <c r="BQ152" s="48">
        <f t="shared" si="16"/>
        <v>129904</v>
      </c>
      <c r="BR152" s="2"/>
      <c r="BS152" s="48">
        <f t="shared" si="17"/>
        <v>240898</v>
      </c>
      <c r="BT152" s="2"/>
    </row>
    <row r="153" spans="1:72" x14ac:dyDescent="0.2">
      <c r="A153" t="s">
        <v>54</v>
      </c>
      <c r="B153" s="29">
        <v>43979</v>
      </c>
      <c r="C153" s="2"/>
      <c r="D153" s="48">
        <v>3150</v>
      </c>
      <c r="E153" s="48">
        <v>2250</v>
      </c>
      <c r="F153" s="48">
        <v>36171</v>
      </c>
      <c r="G153" s="48">
        <v>569</v>
      </c>
      <c r="H153" s="48">
        <v>516</v>
      </c>
      <c r="I153" s="48">
        <v>21398</v>
      </c>
      <c r="J153" s="48">
        <v>18384</v>
      </c>
      <c r="K153" s="48">
        <v>56262</v>
      </c>
      <c r="L153" s="48">
        <v>932</v>
      </c>
      <c r="M153" s="2"/>
      <c r="N153" s="48">
        <v>5613</v>
      </c>
      <c r="O153" s="48">
        <v>7936</v>
      </c>
      <c r="P153" s="48">
        <v>1064</v>
      </c>
      <c r="Q153" s="48">
        <v>391</v>
      </c>
      <c r="R153" s="48">
        <v>1786</v>
      </c>
      <c r="S153" s="48">
        <v>2028</v>
      </c>
      <c r="T153" s="48">
        <v>25693</v>
      </c>
      <c r="U153" s="48">
        <v>739</v>
      </c>
      <c r="V153" s="48">
        <v>767</v>
      </c>
      <c r="W153" s="48">
        <v>18838</v>
      </c>
      <c r="X153" s="48">
        <v>3402</v>
      </c>
      <c r="Y153" s="2"/>
      <c r="Z153" s="48">
        <v>10160</v>
      </c>
      <c r="AA153" s="48">
        <v>8631</v>
      </c>
      <c r="AC153" s="48">
        <f t="shared" si="12"/>
        <v>18791</v>
      </c>
      <c r="AD153" s="48">
        <f t="shared" si="13"/>
        <v>68257</v>
      </c>
      <c r="AE153" s="48">
        <v>2104</v>
      </c>
      <c r="AF153" s="48">
        <v>4053</v>
      </c>
      <c r="AG153" s="48">
        <v>6307</v>
      </c>
      <c r="AH153" s="48">
        <v>6544</v>
      </c>
      <c r="AI153" s="48"/>
      <c r="AJ153" s="48"/>
      <c r="AK153" s="48"/>
      <c r="AL153" s="48"/>
      <c r="AM153" s="48"/>
      <c r="AN153" s="48"/>
      <c r="AO153" s="48"/>
      <c r="AP153" s="30"/>
      <c r="AQ153" s="31"/>
      <c r="AR153" s="2"/>
      <c r="AS153" s="30"/>
      <c r="AT153" s="31"/>
      <c r="AU153" s="2"/>
      <c r="AV153" s="30"/>
      <c r="AW153" s="31"/>
      <c r="AX153" s="30"/>
      <c r="AY153" s="31"/>
      <c r="AZ153" s="2"/>
      <c r="BA153" s="30"/>
      <c r="BB153" s="31"/>
      <c r="BC153" s="30"/>
      <c r="BD153" s="31"/>
      <c r="BE153" s="2"/>
      <c r="BF153" s="30"/>
      <c r="BG153" s="31"/>
      <c r="BH153" s="30"/>
      <c r="BI153" s="31"/>
      <c r="BJ153" s="2"/>
      <c r="BK153" s="48">
        <f t="shared" si="14"/>
        <v>19008</v>
      </c>
      <c r="BL153" s="48">
        <v>4824</v>
      </c>
      <c r="BM153" s="48">
        <v>4953</v>
      </c>
      <c r="BN153" s="2"/>
      <c r="BO153" s="48">
        <f t="shared" si="15"/>
        <v>9777</v>
      </c>
      <c r="BP153" s="2"/>
      <c r="BQ153" s="48">
        <f t="shared" si="16"/>
        <v>139632</v>
      </c>
      <c r="BR153" s="2"/>
      <c r="BS153" s="48">
        <f t="shared" si="17"/>
        <v>255465</v>
      </c>
      <c r="BT153" s="2"/>
    </row>
    <row r="154" spans="1:72" x14ac:dyDescent="0.2">
      <c r="A154" t="s">
        <v>55</v>
      </c>
      <c r="B154" s="29">
        <v>43980</v>
      </c>
      <c r="C154" s="2"/>
      <c r="D154" s="48">
        <v>3314</v>
      </c>
      <c r="E154" s="48">
        <v>2497</v>
      </c>
      <c r="F154" s="48">
        <v>33190</v>
      </c>
      <c r="G154" s="48">
        <v>595</v>
      </c>
      <c r="H154" s="48">
        <v>455</v>
      </c>
      <c r="I154" s="48">
        <v>23662</v>
      </c>
      <c r="J154" s="48">
        <v>19851</v>
      </c>
      <c r="K154" s="48">
        <v>61486</v>
      </c>
      <c r="L154" s="48">
        <v>959</v>
      </c>
      <c r="M154" s="2"/>
      <c r="N154" s="48">
        <v>6625</v>
      </c>
      <c r="O154" s="48">
        <v>9097</v>
      </c>
      <c r="P154" s="48">
        <v>1120</v>
      </c>
      <c r="Q154" s="48">
        <v>445</v>
      </c>
      <c r="R154" s="48">
        <v>1887</v>
      </c>
      <c r="S154" s="48">
        <v>2181</v>
      </c>
      <c r="T154" s="48">
        <v>29436</v>
      </c>
      <c r="U154" s="48">
        <v>743</v>
      </c>
      <c r="V154" s="48">
        <v>836</v>
      </c>
      <c r="W154" s="48">
        <v>21226</v>
      </c>
      <c r="X154" s="48">
        <v>3881</v>
      </c>
      <c r="Y154" s="2"/>
      <c r="Z154" s="48">
        <v>11877</v>
      </c>
      <c r="AA154" s="48">
        <v>11188</v>
      </c>
      <c r="AC154" s="48">
        <f t="shared" si="12"/>
        <v>23065</v>
      </c>
      <c r="AD154" s="48">
        <f t="shared" si="13"/>
        <v>77477</v>
      </c>
      <c r="AE154" s="48">
        <v>2296</v>
      </c>
      <c r="AF154" s="48">
        <v>4353</v>
      </c>
      <c r="AG154" s="48">
        <v>7025</v>
      </c>
      <c r="AH154" s="48">
        <v>7690</v>
      </c>
      <c r="AI154" s="48"/>
      <c r="AJ154" s="48"/>
      <c r="AK154" s="48"/>
      <c r="AL154" s="48"/>
      <c r="AM154" s="48"/>
      <c r="AN154" s="48"/>
      <c r="AO154" s="48"/>
      <c r="AP154" s="30"/>
      <c r="AQ154" s="31"/>
      <c r="AR154" s="2"/>
      <c r="AS154" s="30"/>
      <c r="AT154" s="31"/>
      <c r="AU154" s="2"/>
      <c r="AV154" s="30"/>
      <c r="AW154" s="31"/>
      <c r="AX154" s="30"/>
      <c r="AY154" s="31"/>
      <c r="AZ154" s="2"/>
      <c r="BA154" s="30"/>
      <c r="BB154" s="31"/>
      <c r="BC154" s="30"/>
      <c r="BD154" s="31"/>
      <c r="BE154" s="2"/>
      <c r="BF154" s="30"/>
      <c r="BG154" s="31"/>
      <c r="BH154" s="30"/>
      <c r="BI154" s="31"/>
      <c r="BJ154" s="2"/>
      <c r="BK154" s="48">
        <f t="shared" si="14"/>
        <v>21364</v>
      </c>
      <c r="BL154" s="48">
        <v>5051</v>
      </c>
      <c r="BM154" s="48">
        <v>5320</v>
      </c>
      <c r="BN154" s="2"/>
      <c r="BO154" s="48">
        <f t="shared" si="15"/>
        <v>10371</v>
      </c>
      <c r="BP154" s="2"/>
      <c r="BQ154" s="48">
        <f t="shared" si="16"/>
        <v>146009</v>
      </c>
      <c r="BR154" s="2"/>
      <c r="BS154" s="48">
        <f t="shared" si="17"/>
        <v>278286</v>
      </c>
      <c r="BT154" s="2"/>
    </row>
    <row r="155" spans="1:72" x14ac:dyDescent="0.2">
      <c r="A155" t="s">
        <v>56</v>
      </c>
      <c r="B155" s="29">
        <v>43981</v>
      </c>
      <c r="C155" s="2"/>
      <c r="D155" s="48">
        <v>2439</v>
      </c>
      <c r="E155" s="48">
        <v>1723</v>
      </c>
      <c r="F155" s="48">
        <v>21084</v>
      </c>
      <c r="G155" s="48">
        <v>494</v>
      </c>
      <c r="H155" s="48">
        <v>365</v>
      </c>
      <c r="I155" s="48">
        <v>17652</v>
      </c>
      <c r="J155" s="48">
        <v>15350</v>
      </c>
      <c r="K155" s="48">
        <v>48196</v>
      </c>
      <c r="L155" s="48">
        <v>873</v>
      </c>
      <c r="M155" s="2"/>
      <c r="N155" s="48">
        <v>5486</v>
      </c>
      <c r="O155" s="48">
        <v>6943</v>
      </c>
      <c r="P155" s="48">
        <v>988</v>
      </c>
      <c r="Q155" s="48">
        <v>404</v>
      </c>
      <c r="R155" s="48">
        <v>1332</v>
      </c>
      <c r="S155" s="48">
        <v>1498</v>
      </c>
      <c r="T155" s="48">
        <v>20835</v>
      </c>
      <c r="U155" s="48">
        <v>483</v>
      </c>
      <c r="V155" s="48">
        <v>548</v>
      </c>
      <c r="W155" s="48">
        <v>16782</v>
      </c>
      <c r="X155" s="48">
        <v>2146</v>
      </c>
      <c r="Y155" s="2"/>
      <c r="Z155" s="48">
        <v>9532</v>
      </c>
      <c r="AA155" s="48">
        <v>7665</v>
      </c>
      <c r="AC155" s="48">
        <f t="shared" si="12"/>
        <v>17197</v>
      </c>
      <c r="AD155" s="48">
        <f t="shared" si="13"/>
        <v>57445</v>
      </c>
      <c r="AE155" s="48">
        <v>1930</v>
      </c>
      <c r="AF155" s="48">
        <v>3630</v>
      </c>
      <c r="AG155" s="48">
        <v>6682</v>
      </c>
      <c r="AH155" s="48">
        <v>7288</v>
      </c>
      <c r="AI155" s="48"/>
      <c r="AJ155" s="48"/>
      <c r="AK155" s="48"/>
      <c r="AL155" s="48"/>
      <c r="AM155" s="48"/>
      <c r="AN155" s="48"/>
      <c r="AO155" s="48"/>
      <c r="AP155" s="30"/>
      <c r="AQ155" s="31"/>
      <c r="AR155" s="2"/>
      <c r="AS155" s="30"/>
      <c r="AT155" s="31"/>
      <c r="AU155" s="2"/>
      <c r="AV155" s="30"/>
      <c r="AW155" s="31"/>
      <c r="AX155" s="30"/>
      <c r="AY155" s="31"/>
      <c r="AZ155" s="2"/>
      <c r="BA155" s="30"/>
      <c r="BB155" s="31"/>
      <c r="BC155" s="30"/>
      <c r="BD155" s="31"/>
      <c r="BE155" s="2"/>
      <c r="BF155" s="30"/>
      <c r="BG155" s="31"/>
      <c r="BH155" s="30"/>
      <c r="BI155" s="31"/>
      <c r="BJ155" s="2"/>
      <c r="BK155" s="48">
        <f t="shared" si="14"/>
        <v>19530</v>
      </c>
      <c r="BL155" s="48">
        <v>4219</v>
      </c>
      <c r="BM155" s="48">
        <v>4052</v>
      </c>
      <c r="BN155" s="2"/>
      <c r="BO155" s="48">
        <f t="shared" si="15"/>
        <v>8271</v>
      </c>
      <c r="BP155" s="2"/>
      <c r="BQ155" s="48">
        <f t="shared" si="16"/>
        <v>108176</v>
      </c>
      <c r="BR155" s="2"/>
      <c r="BS155" s="48">
        <f t="shared" si="17"/>
        <v>210619</v>
      </c>
      <c r="BT155" s="2"/>
    </row>
    <row r="156" spans="1:72" x14ac:dyDescent="0.2">
      <c r="A156" t="s">
        <v>57</v>
      </c>
      <c r="B156" s="33">
        <v>43982</v>
      </c>
      <c r="C156" s="2"/>
      <c r="D156" s="48">
        <v>1877</v>
      </c>
      <c r="E156" s="48">
        <v>1278</v>
      </c>
      <c r="F156" s="48">
        <v>23717</v>
      </c>
      <c r="G156" s="48">
        <v>330</v>
      </c>
      <c r="H156" s="48">
        <v>322</v>
      </c>
      <c r="I156" s="48">
        <v>13085</v>
      </c>
      <c r="J156" s="48">
        <v>11926</v>
      </c>
      <c r="K156" s="48">
        <v>36963</v>
      </c>
      <c r="L156" s="48">
        <v>710</v>
      </c>
      <c r="M156" s="2"/>
      <c r="N156" s="48">
        <v>4601</v>
      </c>
      <c r="O156" s="48">
        <v>5357</v>
      </c>
      <c r="P156" s="48">
        <v>783</v>
      </c>
      <c r="Q156" s="48">
        <v>306</v>
      </c>
      <c r="R156" s="48">
        <v>1019</v>
      </c>
      <c r="S156" s="48">
        <v>1104</v>
      </c>
      <c r="T156" s="48">
        <v>17969</v>
      </c>
      <c r="U156" s="48">
        <v>351</v>
      </c>
      <c r="V156" s="48">
        <v>482</v>
      </c>
      <c r="W156" s="48">
        <v>15403</v>
      </c>
      <c r="X156" s="48">
        <v>2020</v>
      </c>
      <c r="Y156" s="2"/>
      <c r="Z156" s="48">
        <v>9387</v>
      </c>
      <c r="AA156" s="48">
        <v>7258</v>
      </c>
      <c r="AC156" s="48">
        <f t="shared" si="12"/>
        <v>16645</v>
      </c>
      <c r="AD156" s="48">
        <f t="shared" si="13"/>
        <v>49395</v>
      </c>
      <c r="AE156" s="48">
        <v>1544</v>
      </c>
      <c r="AF156" s="48">
        <v>2669</v>
      </c>
      <c r="AG156" s="48">
        <v>4920</v>
      </c>
      <c r="AH156" s="48">
        <v>6168</v>
      </c>
      <c r="AI156" s="48"/>
      <c r="AJ156" s="48"/>
      <c r="AK156" s="48"/>
      <c r="AL156" s="48"/>
      <c r="AM156" s="48"/>
      <c r="AN156" s="48"/>
      <c r="AO156" s="48"/>
      <c r="AP156" s="30"/>
      <c r="AQ156" s="31"/>
      <c r="AR156" s="2"/>
      <c r="AS156" s="30"/>
      <c r="AT156" s="31"/>
      <c r="AU156" s="2"/>
      <c r="AV156" s="30"/>
      <c r="AW156" s="31"/>
      <c r="AX156" s="30"/>
      <c r="AY156" s="31"/>
      <c r="AZ156" s="2"/>
      <c r="BA156" s="30"/>
      <c r="BB156" s="31"/>
      <c r="BC156" s="30"/>
      <c r="BD156" s="31"/>
      <c r="BE156" s="2"/>
      <c r="BF156" s="30"/>
      <c r="BG156" s="31"/>
      <c r="BH156" s="30"/>
      <c r="BI156" s="31"/>
      <c r="BJ156" s="2"/>
      <c r="BK156" s="48">
        <f t="shared" si="14"/>
        <v>15301</v>
      </c>
      <c r="BL156" s="48">
        <v>3062</v>
      </c>
      <c r="BM156" s="48">
        <v>3233</v>
      </c>
      <c r="BN156" s="2"/>
      <c r="BO156" s="48">
        <f t="shared" si="15"/>
        <v>6295</v>
      </c>
      <c r="BP156" s="2"/>
      <c r="BQ156" s="48">
        <f t="shared" si="16"/>
        <v>90208</v>
      </c>
      <c r="BR156" s="2"/>
      <c r="BS156" s="48">
        <f t="shared" si="17"/>
        <v>177844</v>
      </c>
      <c r="BT156" s="2"/>
    </row>
    <row r="157" spans="1:72" x14ac:dyDescent="0.2">
      <c r="A157" t="s">
        <v>58</v>
      </c>
      <c r="B157" s="29">
        <v>43983</v>
      </c>
      <c r="C157" s="2"/>
      <c r="D157" s="48">
        <v>2907</v>
      </c>
      <c r="E157" s="48">
        <v>2100</v>
      </c>
      <c r="F157" s="48">
        <v>34097</v>
      </c>
      <c r="G157" s="48">
        <v>533</v>
      </c>
      <c r="H157" s="48">
        <v>386</v>
      </c>
      <c r="I157" s="48">
        <v>20012</v>
      </c>
      <c r="J157" s="48">
        <v>17822</v>
      </c>
      <c r="K157" s="48">
        <v>53923</v>
      </c>
      <c r="L157" s="48">
        <v>873</v>
      </c>
      <c r="M157" s="2"/>
      <c r="N157" s="48">
        <v>5925</v>
      </c>
      <c r="O157" s="48">
        <v>7804</v>
      </c>
      <c r="P157" s="48">
        <v>1102</v>
      </c>
      <c r="Q157" s="48">
        <v>384</v>
      </c>
      <c r="R157" s="48">
        <v>1818</v>
      </c>
      <c r="S157" s="48">
        <v>1994</v>
      </c>
      <c r="T157" s="48">
        <v>26357</v>
      </c>
      <c r="U157" s="48">
        <v>748</v>
      </c>
      <c r="V157" s="48">
        <v>849</v>
      </c>
      <c r="W157" s="48">
        <v>18466</v>
      </c>
      <c r="X157" s="48">
        <v>3905</v>
      </c>
      <c r="Y157" s="2"/>
      <c r="Z157" s="48">
        <v>10160</v>
      </c>
      <c r="AA157" s="48">
        <v>9184</v>
      </c>
      <c r="AC157" s="48">
        <f t="shared" si="12"/>
        <v>19344</v>
      </c>
      <c r="AD157" s="48">
        <f t="shared" si="13"/>
        <v>69352</v>
      </c>
      <c r="AE157" s="48">
        <v>2086</v>
      </c>
      <c r="AF157" s="48">
        <v>3846</v>
      </c>
      <c r="AG157" s="48">
        <v>6808</v>
      </c>
      <c r="AH157" s="48">
        <v>7271</v>
      </c>
      <c r="AI157" s="48"/>
      <c r="AJ157" s="48"/>
      <c r="AK157" s="48"/>
      <c r="AL157" s="48"/>
      <c r="AM157" s="48"/>
      <c r="AN157" s="48"/>
      <c r="AO157" s="48"/>
      <c r="AP157" s="30"/>
      <c r="AQ157" s="31"/>
      <c r="AR157" s="2"/>
      <c r="AS157" s="30"/>
      <c r="AT157" s="31"/>
      <c r="AU157" s="2"/>
      <c r="AV157" s="30"/>
      <c r="AW157" s="31"/>
      <c r="AX157" s="30"/>
      <c r="AY157" s="31"/>
      <c r="AZ157" s="2"/>
      <c r="BA157" s="30"/>
      <c r="BB157" s="31"/>
      <c r="BC157" s="30"/>
      <c r="BD157" s="31"/>
      <c r="BE157" s="2"/>
      <c r="BF157" s="30"/>
      <c r="BG157" s="31"/>
      <c r="BH157" s="30"/>
      <c r="BI157" s="31"/>
      <c r="BJ157" s="2"/>
      <c r="BK157" s="48">
        <f t="shared" si="14"/>
        <v>20011</v>
      </c>
      <c r="BL157" s="48">
        <v>4439</v>
      </c>
      <c r="BM157" s="48">
        <v>4478</v>
      </c>
      <c r="BN157" s="2"/>
      <c r="BO157" s="48">
        <f t="shared" si="15"/>
        <v>8917</v>
      </c>
      <c r="BP157" s="2"/>
      <c r="BQ157" s="48">
        <f t="shared" si="16"/>
        <v>132653</v>
      </c>
      <c r="BR157" s="2"/>
      <c r="BS157" s="48">
        <f t="shared" si="17"/>
        <v>250277</v>
      </c>
      <c r="BT157" s="2"/>
    </row>
    <row r="158" spans="1:72" x14ac:dyDescent="0.2">
      <c r="A158" t="s">
        <v>59</v>
      </c>
      <c r="B158" s="29">
        <v>43984</v>
      </c>
      <c r="C158" s="2"/>
      <c r="D158" s="48">
        <v>3107</v>
      </c>
      <c r="E158" s="48">
        <v>2231</v>
      </c>
      <c r="F158" s="48">
        <v>35625</v>
      </c>
      <c r="G158" s="48">
        <v>606</v>
      </c>
      <c r="H158" s="48">
        <v>455</v>
      </c>
      <c r="I158" s="48">
        <v>21304</v>
      </c>
      <c r="J158" s="48">
        <v>18137</v>
      </c>
      <c r="K158" s="48">
        <v>55806</v>
      </c>
      <c r="L158" s="48">
        <v>914</v>
      </c>
      <c r="M158" s="2"/>
      <c r="N158" s="48">
        <v>6053</v>
      </c>
      <c r="O158" s="48">
        <v>7780</v>
      </c>
      <c r="P158" s="48">
        <v>1085</v>
      </c>
      <c r="Q158" s="48">
        <v>394</v>
      </c>
      <c r="R158" s="48">
        <v>1797</v>
      </c>
      <c r="S158" s="48">
        <v>2010</v>
      </c>
      <c r="T158" s="48">
        <v>25410</v>
      </c>
      <c r="U158" s="48">
        <v>801</v>
      </c>
      <c r="V158" s="48">
        <v>795</v>
      </c>
      <c r="W158" s="48">
        <v>19028</v>
      </c>
      <c r="X158" s="48">
        <v>3400</v>
      </c>
      <c r="Y158" s="2"/>
      <c r="Z158" s="48">
        <v>9857</v>
      </c>
      <c r="AA158" s="48">
        <v>8925</v>
      </c>
      <c r="AC158" s="48">
        <f t="shared" si="12"/>
        <v>18782</v>
      </c>
      <c r="AD158" s="48">
        <f t="shared" si="13"/>
        <v>68553</v>
      </c>
      <c r="AE158" s="48">
        <v>2164</v>
      </c>
      <c r="AF158" s="48">
        <v>4116</v>
      </c>
      <c r="AG158" s="48">
        <v>6998</v>
      </c>
      <c r="AH158" s="48">
        <v>7446</v>
      </c>
      <c r="AI158" s="48"/>
      <c r="AJ158" s="48"/>
      <c r="AK158" s="48"/>
      <c r="AL158" s="48"/>
      <c r="AM158" s="48"/>
      <c r="AN158" s="48"/>
      <c r="AO158" s="48"/>
      <c r="AP158" s="30"/>
      <c r="AQ158" s="31"/>
      <c r="AR158" s="2"/>
      <c r="AS158" s="30"/>
      <c r="AT158" s="31"/>
      <c r="AU158" s="36"/>
      <c r="AV158" s="30"/>
      <c r="AW158" s="31"/>
      <c r="AX158" s="30"/>
      <c r="AY158" s="31"/>
      <c r="AZ158" s="36"/>
      <c r="BA158" s="30"/>
      <c r="BB158" s="31"/>
      <c r="BC158" s="30"/>
      <c r="BD158" s="31"/>
      <c r="BE158" s="37"/>
      <c r="BF158" s="30"/>
      <c r="BG158" s="31"/>
      <c r="BH158" s="30"/>
      <c r="BI158" s="31"/>
      <c r="BJ158" s="37"/>
      <c r="BK158" s="48">
        <f t="shared" si="14"/>
        <v>20724</v>
      </c>
      <c r="BL158" s="48">
        <v>4678</v>
      </c>
      <c r="BM158" s="48">
        <v>4720</v>
      </c>
      <c r="BN158" s="36"/>
      <c r="BO158" s="48">
        <f t="shared" si="15"/>
        <v>9398</v>
      </c>
      <c r="BP158" s="2"/>
      <c r="BQ158" s="48">
        <f t="shared" si="16"/>
        <v>138185</v>
      </c>
      <c r="BR158" s="2"/>
      <c r="BS158" s="48">
        <f t="shared" si="17"/>
        <v>255642</v>
      </c>
      <c r="BT158" s="2"/>
    </row>
    <row r="159" spans="1:72" x14ac:dyDescent="0.2">
      <c r="A159" t="s">
        <v>53</v>
      </c>
      <c r="B159" s="29">
        <v>43985</v>
      </c>
      <c r="C159" s="2"/>
      <c r="D159" s="48">
        <v>3227</v>
      </c>
      <c r="E159" s="48">
        <v>2340</v>
      </c>
      <c r="F159" s="48">
        <v>35700</v>
      </c>
      <c r="G159" s="48">
        <v>584</v>
      </c>
      <c r="H159" s="48">
        <v>493</v>
      </c>
      <c r="I159" s="48">
        <v>21564</v>
      </c>
      <c r="J159" s="48">
        <v>18498</v>
      </c>
      <c r="K159" s="48">
        <v>56100</v>
      </c>
      <c r="L159" s="48">
        <v>975</v>
      </c>
      <c r="M159" s="2"/>
      <c r="N159" s="48">
        <v>6033</v>
      </c>
      <c r="O159" s="48">
        <v>8021</v>
      </c>
      <c r="P159" s="48">
        <v>1011</v>
      </c>
      <c r="Q159" s="48">
        <v>449</v>
      </c>
      <c r="R159" s="48">
        <v>1906</v>
      </c>
      <c r="S159" s="48">
        <v>2096</v>
      </c>
      <c r="T159" s="48">
        <v>26277</v>
      </c>
      <c r="U159" s="48">
        <v>774</v>
      </c>
      <c r="V159" s="48">
        <v>838</v>
      </c>
      <c r="W159" s="48">
        <v>18983</v>
      </c>
      <c r="X159" s="48">
        <v>3600</v>
      </c>
      <c r="Y159" s="2"/>
      <c r="Z159" s="48">
        <v>10166</v>
      </c>
      <c r="AA159" s="48">
        <v>9605</v>
      </c>
      <c r="AC159" s="48">
        <f t="shared" si="12"/>
        <v>19771</v>
      </c>
      <c r="AD159" s="48">
        <f t="shared" si="13"/>
        <v>69988</v>
      </c>
      <c r="AE159" s="48">
        <v>2274</v>
      </c>
      <c r="AF159" s="48">
        <v>4080</v>
      </c>
      <c r="AG159" s="48">
        <v>7175</v>
      </c>
      <c r="AH159" s="48">
        <v>7540</v>
      </c>
      <c r="AI159" s="48"/>
      <c r="AJ159" s="48"/>
      <c r="AK159" s="48"/>
      <c r="AL159" s="48"/>
      <c r="AM159" s="48"/>
      <c r="AN159" s="48"/>
      <c r="AO159" s="48"/>
      <c r="AP159" s="30"/>
      <c r="AQ159" s="31"/>
      <c r="AR159" s="2"/>
      <c r="AS159" s="30"/>
      <c r="AT159" s="31"/>
      <c r="AU159" s="2"/>
      <c r="AV159" s="30"/>
      <c r="AW159" s="31"/>
      <c r="AX159" s="30"/>
      <c r="AY159" s="31"/>
      <c r="AZ159" s="2"/>
      <c r="BA159" s="30"/>
      <c r="BB159" s="31"/>
      <c r="BC159" s="30"/>
      <c r="BD159" s="31"/>
      <c r="BE159" s="2"/>
      <c r="BF159" s="30"/>
      <c r="BG159" s="31"/>
      <c r="BH159" s="30"/>
      <c r="BI159" s="31"/>
      <c r="BJ159" s="2"/>
      <c r="BK159" s="48">
        <f t="shared" si="14"/>
        <v>21069</v>
      </c>
      <c r="BL159" s="48">
        <v>5171</v>
      </c>
      <c r="BM159" s="48">
        <v>5058</v>
      </c>
      <c r="BN159" s="2"/>
      <c r="BO159" s="48">
        <f t="shared" si="15"/>
        <v>10229</v>
      </c>
      <c r="BP159" s="2"/>
      <c r="BQ159" s="48">
        <f t="shared" si="16"/>
        <v>139481</v>
      </c>
      <c r="BR159" s="2"/>
      <c r="BS159" s="48">
        <f t="shared" si="17"/>
        <v>260538</v>
      </c>
      <c r="BT159" s="2"/>
    </row>
    <row r="160" spans="1:72" x14ac:dyDescent="0.2">
      <c r="A160" t="s">
        <v>54</v>
      </c>
      <c r="B160" s="29">
        <v>43986</v>
      </c>
      <c r="C160" s="2"/>
      <c r="D160" s="48">
        <v>3293</v>
      </c>
      <c r="E160" s="48">
        <v>2492</v>
      </c>
      <c r="F160" s="48">
        <v>37979</v>
      </c>
      <c r="G160" s="48">
        <v>597</v>
      </c>
      <c r="H160" s="48">
        <v>485</v>
      </c>
      <c r="I160" s="48">
        <v>22819</v>
      </c>
      <c r="J160" s="48">
        <v>19489</v>
      </c>
      <c r="K160" s="48">
        <v>59649</v>
      </c>
      <c r="L160" s="48">
        <v>1029</v>
      </c>
      <c r="M160" s="2"/>
      <c r="N160" s="48">
        <v>6434</v>
      </c>
      <c r="O160" s="48">
        <v>8504</v>
      </c>
      <c r="P160" s="48">
        <v>980</v>
      </c>
      <c r="Q160" s="48">
        <v>464</v>
      </c>
      <c r="R160" s="48">
        <v>1914</v>
      </c>
      <c r="S160" s="48">
        <v>2122</v>
      </c>
      <c r="T160" s="48">
        <v>27003</v>
      </c>
      <c r="U160" s="48">
        <v>759</v>
      </c>
      <c r="V160" s="48">
        <v>797</v>
      </c>
      <c r="W160" s="48">
        <v>19743</v>
      </c>
      <c r="X160" s="48">
        <v>3605</v>
      </c>
      <c r="Y160" s="2"/>
      <c r="Z160" s="48">
        <v>10937</v>
      </c>
      <c r="AA160" s="48">
        <v>10354</v>
      </c>
      <c r="AC160" s="48">
        <f t="shared" si="12"/>
        <v>21291</v>
      </c>
      <c r="AD160" s="48">
        <f t="shared" si="13"/>
        <v>72325</v>
      </c>
      <c r="AE160" s="48">
        <v>2333</v>
      </c>
      <c r="AF160" s="48">
        <v>4165</v>
      </c>
      <c r="AG160" s="48">
        <v>7571</v>
      </c>
      <c r="AH160" s="48">
        <v>8199</v>
      </c>
      <c r="AI160" s="48"/>
      <c r="AJ160" s="48"/>
      <c r="AK160" s="48"/>
      <c r="AL160" s="48"/>
      <c r="AM160" s="48"/>
      <c r="AN160" s="48"/>
      <c r="AO160" s="48"/>
      <c r="AP160" s="30"/>
      <c r="AQ160" s="31"/>
      <c r="AR160" s="2"/>
      <c r="AS160" s="30"/>
      <c r="AT160" s="31"/>
      <c r="AU160" s="2"/>
      <c r="AV160" s="30"/>
      <c r="AW160" s="31"/>
      <c r="AX160" s="30"/>
      <c r="AY160" s="31"/>
      <c r="AZ160" s="2"/>
      <c r="BA160" s="30"/>
      <c r="BB160" s="31"/>
      <c r="BC160" s="30"/>
      <c r="BD160" s="31"/>
      <c r="BE160" s="2"/>
      <c r="BF160" s="30"/>
      <c r="BG160" s="31"/>
      <c r="BH160" s="30"/>
      <c r="BI160" s="31"/>
      <c r="BJ160" s="2"/>
      <c r="BK160" s="48">
        <f t="shared" si="14"/>
        <v>22268</v>
      </c>
      <c r="BL160" s="48">
        <v>5342</v>
      </c>
      <c r="BM160" s="48">
        <v>5163</v>
      </c>
      <c r="BN160" s="2"/>
      <c r="BO160" s="48">
        <f t="shared" si="15"/>
        <v>10505</v>
      </c>
      <c r="BP160" s="2"/>
      <c r="BQ160" s="48">
        <f t="shared" si="16"/>
        <v>147832</v>
      </c>
      <c r="BR160" s="2"/>
      <c r="BS160" s="48">
        <f t="shared" si="17"/>
        <v>274221</v>
      </c>
      <c r="BT160" s="2"/>
    </row>
    <row r="161" spans="1:72" x14ac:dyDescent="0.2">
      <c r="A161" t="s">
        <v>55</v>
      </c>
      <c r="B161" s="29">
        <v>43987</v>
      </c>
      <c r="C161" s="2"/>
      <c r="D161" s="48">
        <v>3262</v>
      </c>
      <c r="E161" s="48">
        <v>2459</v>
      </c>
      <c r="F161" s="48">
        <v>40412</v>
      </c>
      <c r="G161" s="48">
        <v>615</v>
      </c>
      <c r="H161" s="48">
        <v>494</v>
      </c>
      <c r="I161" s="48">
        <v>24544</v>
      </c>
      <c r="J161" s="48">
        <v>20535</v>
      </c>
      <c r="K161" s="48">
        <v>63715</v>
      </c>
      <c r="L161" s="48">
        <v>1120</v>
      </c>
      <c r="M161" s="2"/>
      <c r="N161" s="48">
        <v>7315</v>
      </c>
      <c r="O161" s="48">
        <v>9755</v>
      </c>
      <c r="P161" s="48">
        <v>1116</v>
      </c>
      <c r="Q161" s="48">
        <v>454</v>
      </c>
      <c r="R161" s="48">
        <v>2007</v>
      </c>
      <c r="S161" s="48">
        <v>2257</v>
      </c>
      <c r="T161" s="48">
        <v>30156</v>
      </c>
      <c r="U161" s="48">
        <v>804</v>
      </c>
      <c r="V161" s="48">
        <v>863</v>
      </c>
      <c r="W161" s="48">
        <v>22197</v>
      </c>
      <c r="X161" s="48">
        <v>3790</v>
      </c>
      <c r="Y161" s="2"/>
      <c r="Z161" s="48">
        <v>12317</v>
      </c>
      <c r="AA161" s="48">
        <v>12017</v>
      </c>
      <c r="AC161" s="48">
        <f t="shared" si="12"/>
        <v>24334</v>
      </c>
      <c r="AD161" s="48">
        <f t="shared" si="13"/>
        <v>80714</v>
      </c>
      <c r="AE161" s="48">
        <v>2359</v>
      </c>
      <c r="AF161" s="48">
        <v>4543</v>
      </c>
      <c r="AG161" s="48">
        <v>7324</v>
      </c>
      <c r="AH161" s="48">
        <v>9157</v>
      </c>
      <c r="AI161" s="48"/>
      <c r="AJ161" s="48"/>
      <c r="AK161" s="48"/>
      <c r="AL161" s="48"/>
      <c r="AM161" s="48"/>
      <c r="AN161" s="48"/>
      <c r="AO161" s="48"/>
      <c r="AP161" s="30"/>
      <c r="AQ161" s="31"/>
      <c r="AR161" s="2"/>
      <c r="AS161" s="30"/>
      <c r="AT161" s="31"/>
      <c r="AU161" s="2"/>
      <c r="AV161" s="30"/>
      <c r="AW161" s="31"/>
      <c r="AX161" s="30"/>
      <c r="AY161" s="31"/>
      <c r="AZ161" s="2"/>
      <c r="BA161" s="30"/>
      <c r="BB161" s="31"/>
      <c r="BC161" s="30"/>
      <c r="BD161" s="31"/>
      <c r="BE161" s="2"/>
      <c r="BF161" s="30"/>
      <c r="BG161" s="31"/>
      <c r="BH161" s="30"/>
      <c r="BI161" s="31"/>
      <c r="BJ161" s="2"/>
      <c r="BK161" s="48">
        <f t="shared" si="14"/>
        <v>23383</v>
      </c>
      <c r="BL161" s="48">
        <v>5558</v>
      </c>
      <c r="BM161" s="48">
        <v>5399</v>
      </c>
      <c r="BN161" s="2"/>
      <c r="BO161" s="48">
        <f t="shared" si="15"/>
        <v>10957</v>
      </c>
      <c r="BP161" s="2"/>
      <c r="BQ161" s="48">
        <f t="shared" si="16"/>
        <v>157156</v>
      </c>
      <c r="BR161" s="2"/>
      <c r="BS161" s="48">
        <f t="shared" si="17"/>
        <v>296544</v>
      </c>
      <c r="BT161" s="2"/>
    </row>
    <row r="162" spans="1:72" x14ac:dyDescent="0.2">
      <c r="A162" t="s">
        <v>56</v>
      </c>
      <c r="B162" s="33">
        <v>43988</v>
      </c>
      <c r="C162" s="2"/>
      <c r="D162" s="48">
        <v>2483</v>
      </c>
      <c r="E162" s="48">
        <v>1724</v>
      </c>
      <c r="F162" s="48">
        <v>30534</v>
      </c>
      <c r="G162" s="48">
        <v>494</v>
      </c>
      <c r="H162" s="48">
        <v>402</v>
      </c>
      <c r="I162" s="48">
        <v>18150</v>
      </c>
      <c r="J162" s="48">
        <v>15540</v>
      </c>
      <c r="K162" s="48">
        <v>49045</v>
      </c>
      <c r="L162" s="48">
        <v>853</v>
      </c>
      <c r="M162" s="2"/>
      <c r="N162" s="48">
        <v>5375</v>
      </c>
      <c r="O162" s="48">
        <v>6846</v>
      </c>
      <c r="P162" s="48">
        <v>918</v>
      </c>
      <c r="Q162" s="48">
        <v>363</v>
      </c>
      <c r="R162" s="48">
        <v>1444</v>
      </c>
      <c r="S162" s="48">
        <v>1570</v>
      </c>
      <c r="T162" s="48">
        <v>22012</v>
      </c>
      <c r="U162" s="48">
        <v>539</v>
      </c>
      <c r="V162" s="48">
        <v>673</v>
      </c>
      <c r="W162" s="48">
        <v>17500</v>
      </c>
      <c r="X162" s="48">
        <v>2494</v>
      </c>
      <c r="Y162" s="2"/>
      <c r="Z162" s="48">
        <v>9266</v>
      </c>
      <c r="AA162" s="48">
        <v>8497</v>
      </c>
      <c r="AC162" s="48">
        <f t="shared" si="12"/>
        <v>17763</v>
      </c>
      <c r="AD162" s="48">
        <f t="shared" si="13"/>
        <v>59734</v>
      </c>
      <c r="AE162" s="48">
        <v>1863</v>
      </c>
      <c r="AF162" s="48">
        <v>3413</v>
      </c>
      <c r="AG162" s="48">
        <v>4624</v>
      </c>
      <c r="AH162" s="48">
        <v>6250</v>
      </c>
      <c r="AI162" s="48"/>
      <c r="AJ162" s="48"/>
      <c r="AK162" s="48"/>
      <c r="AL162" s="48"/>
      <c r="AM162" s="48"/>
      <c r="AN162" s="48"/>
      <c r="AO162" s="48"/>
      <c r="AP162" s="30"/>
      <c r="AQ162" s="31"/>
      <c r="AR162" s="2"/>
      <c r="AS162" s="30"/>
      <c r="AT162" s="31"/>
      <c r="AU162" s="2"/>
      <c r="AV162" s="30"/>
      <c r="AW162" s="31"/>
      <c r="AX162" s="30"/>
      <c r="AY162" s="31"/>
      <c r="AZ162" s="2"/>
      <c r="BA162" s="30"/>
      <c r="BB162" s="31"/>
      <c r="BC162" s="30"/>
      <c r="BD162" s="31"/>
      <c r="BE162" s="2"/>
      <c r="BF162" s="30"/>
      <c r="BG162" s="31"/>
      <c r="BH162" s="30"/>
      <c r="BI162" s="31"/>
      <c r="BJ162" s="2"/>
      <c r="BK162" s="48">
        <f t="shared" si="14"/>
        <v>16150</v>
      </c>
      <c r="BL162" s="48">
        <v>4032</v>
      </c>
      <c r="BM162" s="48">
        <v>4082</v>
      </c>
      <c r="BN162" s="2"/>
      <c r="BO162" s="48">
        <f t="shared" si="15"/>
        <v>8114</v>
      </c>
      <c r="BP162" s="2"/>
      <c r="BQ162" s="48">
        <f t="shared" si="16"/>
        <v>119225</v>
      </c>
      <c r="BR162" s="2"/>
      <c r="BS162" s="48">
        <f t="shared" si="17"/>
        <v>220986</v>
      </c>
      <c r="BT162" s="2"/>
    </row>
    <row r="163" spans="1:72" x14ac:dyDescent="0.2">
      <c r="A163" t="s">
        <v>57</v>
      </c>
      <c r="B163" s="29">
        <v>43989</v>
      </c>
      <c r="C163" s="2"/>
      <c r="D163" s="48">
        <v>1937</v>
      </c>
      <c r="E163" s="48">
        <v>1348</v>
      </c>
      <c r="F163" s="48">
        <v>25204</v>
      </c>
      <c r="G163" s="48">
        <v>324</v>
      </c>
      <c r="H163" s="48">
        <v>300</v>
      </c>
      <c r="I163" s="48">
        <v>14114</v>
      </c>
      <c r="J163" s="48">
        <v>13015</v>
      </c>
      <c r="K163" s="48">
        <v>38918</v>
      </c>
      <c r="L163" s="48">
        <v>633</v>
      </c>
      <c r="M163" s="2"/>
      <c r="N163" s="48">
        <v>4742</v>
      </c>
      <c r="O163" s="48">
        <v>5588</v>
      </c>
      <c r="P163" s="48">
        <v>738</v>
      </c>
      <c r="Q163" s="48">
        <v>293</v>
      </c>
      <c r="R163" s="48">
        <v>1167</v>
      </c>
      <c r="S163" s="48">
        <v>1201</v>
      </c>
      <c r="T163" s="48">
        <v>19101</v>
      </c>
      <c r="U163" s="48">
        <v>322</v>
      </c>
      <c r="V163" s="48">
        <v>453</v>
      </c>
      <c r="W163" s="48">
        <v>15763</v>
      </c>
      <c r="X163" s="48">
        <v>1888</v>
      </c>
      <c r="Y163" s="2"/>
      <c r="Z163" s="48">
        <v>9640</v>
      </c>
      <c r="AA163" s="48">
        <v>7587</v>
      </c>
      <c r="AC163" s="48">
        <f t="shared" si="12"/>
        <v>17227</v>
      </c>
      <c r="AD163" s="48">
        <f t="shared" si="13"/>
        <v>51256</v>
      </c>
      <c r="AE163" s="48">
        <v>1479</v>
      </c>
      <c r="AF163" s="48">
        <v>2744</v>
      </c>
      <c r="AG163" s="48">
        <v>4387</v>
      </c>
      <c r="AH163" s="48">
        <v>5083</v>
      </c>
      <c r="AI163" s="48"/>
      <c r="AJ163" s="48"/>
      <c r="AK163" s="48"/>
      <c r="AL163" s="48"/>
      <c r="AM163" s="48"/>
      <c r="AN163" s="48"/>
      <c r="AO163" s="48"/>
      <c r="AP163" s="30"/>
      <c r="AQ163" s="31"/>
      <c r="AR163" s="2"/>
      <c r="AS163" s="30"/>
      <c r="AT163" s="31"/>
      <c r="AU163" s="2"/>
      <c r="AV163" s="30"/>
      <c r="AW163" s="31"/>
      <c r="AX163" s="30"/>
      <c r="AY163" s="31"/>
      <c r="AZ163" s="2"/>
      <c r="BA163" s="30"/>
      <c r="BB163" s="31"/>
      <c r="BC163" s="30"/>
      <c r="BD163" s="31"/>
      <c r="BE163" s="2"/>
      <c r="BF163" s="30"/>
      <c r="BG163" s="31"/>
      <c r="BH163" s="30"/>
      <c r="BI163" s="31"/>
      <c r="BJ163" s="2"/>
      <c r="BK163" s="48">
        <f t="shared" si="14"/>
        <v>13693</v>
      </c>
      <c r="BL163" s="48">
        <v>3164</v>
      </c>
      <c r="BM163" s="48">
        <v>3385</v>
      </c>
      <c r="BN163" s="2"/>
      <c r="BO163" s="48">
        <f t="shared" si="15"/>
        <v>6549</v>
      </c>
      <c r="BP163" s="2"/>
      <c r="BQ163" s="48">
        <f t="shared" si="16"/>
        <v>95793</v>
      </c>
      <c r="BR163" s="2"/>
      <c r="BS163" s="48">
        <f t="shared" si="17"/>
        <v>184518</v>
      </c>
      <c r="BT163" s="2"/>
    </row>
    <row r="164" spans="1:72" x14ac:dyDescent="0.2">
      <c r="A164" t="s">
        <v>58</v>
      </c>
      <c r="B164" s="29">
        <v>43990</v>
      </c>
      <c r="C164" s="2"/>
      <c r="D164" s="48">
        <v>3031</v>
      </c>
      <c r="E164" s="48">
        <v>2245</v>
      </c>
      <c r="F164" s="48">
        <v>35500</v>
      </c>
      <c r="G164" s="48">
        <v>519</v>
      </c>
      <c r="H164" s="48">
        <v>449</v>
      </c>
      <c r="I164" s="48">
        <v>21413</v>
      </c>
      <c r="J164" s="48">
        <v>18513</v>
      </c>
      <c r="K164" s="48">
        <v>56059</v>
      </c>
      <c r="L164" s="48">
        <v>936</v>
      </c>
      <c r="M164" s="2"/>
      <c r="N164" s="48">
        <v>6039</v>
      </c>
      <c r="O164" s="48">
        <v>7959</v>
      </c>
      <c r="P164" s="48">
        <v>1014</v>
      </c>
      <c r="Q164" s="48">
        <v>377</v>
      </c>
      <c r="R164" s="48">
        <v>1838</v>
      </c>
      <c r="S164" s="48">
        <v>1992</v>
      </c>
      <c r="T164" s="48">
        <v>25932</v>
      </c>
      <c r="U164" s="48">
        <v>758</v>
      </c>
      <c r="V164" s="48">
        <v>868</v>
      </c>
      <c r="W164" s="48">
        <v>18830</v>
      </c>
      <c r="X164" s="48">
        <v>3544</v>
      </c>
      <c r="Y164" s="2"/>
      <c r="Z164" s="48">
        <v>10798</v>
      </c>
      <c r="AA164" s="48">
        <v>9487</v>
      </c>
      <c r="AC164" s="48">
        <f t="shared" si="12"/>
        <v>20285</v>
      </c>
      <c r="AD164" s="48">
        <f t="shared" si="13"/>
        <v>69151</v>
      </c>
      <c r="AE164" s="48">
        <v>2175</v>
      </c>
      <c r="AF164" s="48">
        <v>4131</v>
      </c>
      <c r="AG164" s="48">
        <v>6227</v>
      </c>
      <c r="AH164" s="48">
        <v>7474</v>
      </c>
      <c r="AI164" s="48"/>
      <c r="AJ164" s="48"/>
      <c r="AK164" s="48"/>
      <c r="AL164" s="48"/>
      <c r="AM164" s="48"/>
      <c r="AN164" s="48"/>
      <c r="AO164" s="48"/>
      <c r="AP164" s="30"/>
      <c r="AQ164" s="31"/>
      <c r="AR164" s="2"/>
      <c r="AS164" s="30"/>
      <c r="AT164" s="31"/>
      <c r="AU164" s="2"/>
      <c r="AV164" s="30"/>
      <c r="AW164" s="31"/>
      <c r="AX164" s="30"/>
      <c r="AY164" s="31"/>
      <c r="AZ164" s="2"/>
      <c r="BA164" s="30"/>
      <c r="BB164" s="31"/>
      <c r="BC164" s="30"/>
      <c r="BD164" s="31"/>
      <c r="BE164" s="2"/>
      <c r="BF164" s="30"/>
      <c r="BG164" s="31"/>
      <c r="BH164" s="30"/>
      <c r="BI164" s="31"/>
      <c r="BJ164" s="2"/>
      <c r="BK164" s="48">
        <f t="shared" si="14"/>
        <v>20007</v>
      </c>
      <c r="BL164" s="48">
        <v>4811</v>
      </c>
      <c r="BM164" s="48">
        <v>4762</v>
      </c>
      <c r="BN164" s="2"/>
      <c r="BO164" s="48">
        <f t="shared" si="15"/>
        <v>9573</v>
      </c>
      <c r="BP164" s="2"/>
      <c r="BQ164" s="48">
        <f t="shared" si="16"/>
        <v>138665</v>
      </c>
      <c r="BR164" s="2"/>
      <c r="BS164" s="48">
        <f t="shared" si="17"/>
        <v>257681</v>
      </c>
      <c r="BT164" s="2"/>
    </row>
    <row r="165" spans="1:72" x14ac:dyDescent="0.2">
      <c r="A165" t="s">
        <v>59</v>
      </c>
      <c r="B165" s="29">
        <v>43991</v>
      </c>
      <c r="C165" s="2"/>
      <c r="D165" s="48">
        <v>3083</v>
      </c>
      <c r="E165" s="48">
        <v>2357</v>
      </c>
      <c r="F165" s="48">
        <v>36208</v>
      </c>
      <c r="G165" s="48">
        <v>585</v>
      </c>
      <c r="H165" s="48">
        <v>476</v>
      </c>
      <c r="I165" s="48">
        <v>21226</v>
      </c>
      <c r="J165" s="48">
        <v>18675</v>
      </c>
      <c r="K165" s="48">
        <v>57174</v>
      </c>
      <c r="L165" s="48">
        <v>945</v>
      </c>
      <c r="M165" s="2"/>
      <c r="N165" s="48">
        <v>6028</v>
      </c>
      <c r="O165" s="48">
        <v>8057</v>
      </c>
      <c r="P165" s="48">
        <v>1031</v>
      </c>
      <c r="Q165" s="48">
        <v>403</v>
      </c>
      <c r="R165" s="48">
        <v>1808</v>
      </c>
      <c r="S165" s="48">
        <v>2047</v>
      </c>
      <c r="T165" s="48">
        <v>26233</v>
      </c>
      <c r="U165" s="48">
        <v>740</v>
      </c>
      <c r="V165" s="48">
        <v>860</v>
      </c>
      <c r="W165" s="48">
        <v>18686</v>
      </c>
      <c r="X165" s="48">
        <v>3717</v>
      </c>
      <c r="Y165" s="2"/>
      <c r="Z165" s="48">
        <v>10546</v>
      </c>
      <c r="AA165" s="48">
        <v>9287</v>
      </c>
      <c r="AC165" s="48">
        <f t="shared" si="12"/>
        <v>19833</v>
      </c>
      <c r="AD165" s="48">
        <f t="shared" si="13"/>
        <v>69610</v>
      </c>
      <c r="AE165" s="48">
        <v>2269</v>
      </c>
      <c r="AF165" s="48">
        <v>4124</v>
      </c>
      <c r="AG165" s="48">
        <v>6147</v>
      </c>
      <c r="AH165" s="48">
        <v>7124</v>
      </c>
      <c r="AI165" s="48"/>
      <c r="AJ165" s="48"/>
      <c r="AK165" s="48"/>
      <c r="AL165" s="48"/>
      <c r="AM165" s="48"/>
      <c r="AN165" s="48"/>
      <c r="AO165" s="48"/>
      <c r="AP165" s="30"/>
      <c r="AQ165" s="31"/>
      <c r="AR165" s="2"/>
      <c r="AS165" s="30"/>
      <c r="AT165" s="31"/>
      <c r="AU165" s="2"/>
      <c r="AV165" s="30"/>
      <c r="AW165" s="31"/>
      <c r="AX165" s="30"/>
      <c r="AY165" s="31"/>
      <c r="AZ165" s="2"/>
      <c r="BA165" s="30"/>
      <c r="BB165" s="31"/>
      <c r="BC165" s="30"/>
      <c r="BD165" s="31"/>
      <c r="BE165" s="2"/>
      <c r="BF165" s="30"/>
      <c r="BG165" s="31"/>
      <c r="BH165" s="30"/>
      <c r="BI165" s="31"/>
      <c r="BJ165" s="2"/>
      <c r="BK165" s="48">
        <f t="shared" si="14"/>
        <v>19664</v>
      </c>
      <c r="BL165" s="48">
        <v>5100</v>
      </c>
      <c r="BM165" s="48">
        <v>5134</v>
      </c>
      <c r="BN165" s="2"/>
      <c r="BO165" s="48">
        <f t="shared" si="15"/>
        <v>10234</v>
      </c>
      <c r="BP165" s="2"/>
      <c r="BQ165" s="48">
        <f t="shared" si="16"/>
        <v>140729</v>
      </c>
      <c r="BR165" s="2"/>
      <c r="BS165" s="48">
        <f t="shared" si="17"/>
        <v>260070</v>
      </c>
      <c r="BT165" s="2"/>
    </row>
    <row r="166" spans="1:72" x14ac:dyDescent="0.2">
      <c r="A166" t="s">
        <v>53</v>
      </c>
      <c r="B166" s="29">
        <v>43992</v>
      </c>
      <c r="C166" s="2"/>
      <c r="D166" s="48">
        <v>3313</v>
      </c>
      <c r="E166" s="48">
        <v>2417</v>
      </c>
      <c r="F166" s="48">
        <v>37751</v>
      </c>
      <c r="G166" s="48">
        <v>546</v>
      </c>
      <c r="H166" s="48">
        <v>474</v>
      </c>
      <c r="I166" s="48">
        <v>22520</v>
      </c>
      <c r="J166" s="48">
        <v>19461</v>
      </c>
      <c r="K166" s="48">
        <v>59922</v>
      </c>
      <c r="L166" s="48">
        <v>999</v>
      </c>
      <c r="M166" s="2"/>
      <c r="N166" s="48">
        <v>6336</v>
      </c>
      <c r="O166" s="48">
        <v>8416</v>
      </c>
      <c r="P166" s="48">
        <v>1019</v>
      </c>
      <c r="Q166" s="48">
        <v>360</v>
      </c>
      <c r="R166" s="48">
        <v>1860</v>
      </c>
      <c r="S166" s="48">
        <v>2076</v>
      </c>
      <c r="T166" s="48">
        <v>27469</v>
      </c>
      <c r="U166" s="48">
        <v>789</v>
      </c>
      <c r="V166" s="48">
        <v>906</v>
      </c>
      <c r="W166" s="48">
        <v>19651</v>
      </c>
      <c r="X166" s="48">
        <v>3826</v>
      </c>
      <c r="Y166" s="2"/>
      <c r="Z166" s="48">
        <v>10723</v>
      </c>
      <c r="AA166" s="48">
        <v>9656</v>
      </c>
      <c r="AC166" s="48">
        <f t="shared" si="12"/>
        <v>20379</v>
      </c>
      <c r="AD166" s="48">
        <f t="shared" si="13"/>
        <v>72708</v>
      </c>
      <c r="AE166" s="48">
        <v>2329</v>
      </c>
      <c r="AF166" s="48">
        <v>4280</v>
      </c>
      <c r="AG166" s="48">
        <v>6567</v>
      </c>
      <c r="AH166" s="48">
        <v>7662</v>
      </c>
      <c r="AI166" s="48"/>
      <c r="AJ166" s="48"/>
      <c r="AK166" s="48"/>
      <c r="AL166" s="48"/>
      <c r="AM166" s="48"/>
      <c r="AN166" s="48"/>
      <c r="AO166" s="48"/>
      <c r="AP166" s="30"/>
      <c r="AQ166" s="31"/>
      <c r="AR166" s="2"/>
      <c r="AS166" s="30"/>
      <c r="AT166" s="31"/>
      <c r="AU166" s="2"/>
      <c r="AV166" s="30"/>
      <c r="AW166" s="31"/>
      <c r="AX166" s="30"/>
      <c r="AY166" s="31"/>
      <c r="AZ166" s="2"/>
      <c r="BA166" s="30"/>
      <c r="BB166" s="31"/>
      <c r="BC166" s="30"/>
      <c r="BD166" s="31"/>
      <c r="BE166" s="2"/>
      <c r="BF166" s="30"/>
      <c r="BG166" s="31"/>
      <c r="BH166" s="30"/>
      <c r="BI166" s="31"/>
      <c r="BJ166" s="2"/>
      <c r="BK166" s="48">
        <f t="shared" si="14"/>
        <v>20838</v>
      </c>
      <c r="BL166" s="48">
        <v>5261</v>
      </c>
      <c r="BM166" s="48">
        <v>5269</v>
      </c>
      <c r="BN166" s="2"/>
      <c r="BO166" s="48">
        <f t="shared" si="15"/>
        <v>10530</v>
      </c>
      <c r="BP166" s="2"/>
      <c r="BQ166" s="48">
        <f t="shared" si="16"/>
        <v>147403</v>
      </c>
      <c r="BR166" s="2"/>
      <c r="BS166" s="48">
        <f t="shared" si="17"/>
        <v>271858</v>
      </c>
      <c r="BT166" s="2"/>
    </row>
    <row r="167" spans="1:72" x14ac:dyDescent="0.2">
      <c r="A167" t="s">
        <v>54</v>
      </c>
      <c r="B167" s="29">
        <v>43993</v>
      </c>
      <c r="C167" s="2"/>
      <c r="D167" s="48">
        <v>3351</v>
      </c>
      <c r="E167" s="48">
        <v>2491</v>
      </c>
      <c r="F167" s="48">
        <v>38826</v>
      </c>
      <c r="G167" s="48">
        <v>622</v>
      </c>
      <c r="H167" s="48">
        <v>480</v>
      </c>
      <c r="I167" s="48">
        <v>23355</v>
      </c>
      <c r="J167" s="48">
        <v>20064</v>
      </c>
      <c r="K167" s="48">
        <v>61013</v>
      </c>
      <c r="L167" s="48">
        <v>994</v>
      </c>
      <c r="M167" s="2"/>
      <c r="N167" s="48">
        <v>6654</v>
      </c>
      <c r="O167" s="48">
        <v>8886</v>
      </c>
      <c r="P167" s="48">
        <v>1048</v>
      </c>
      <c r="Q167" s="48">
        <v>479</v>
      </c>
      <c r="R167" s="48">
        <v>1883</v>
      </c>
      <c r="S167" s="48">
        <v>2171</v>
      </c>
      <c r="T167" s="48">
        <v>28473</v>
      </c>
      <c r="U167" s="48">
        <v>729</v>
      </c>
      <c r="V167" s="48">
        <v>862</v>
      </c>
      <c r="W167" s="48">
        <v>21436</v>
      </c>
      <c r="X167" s="48">
        <v>3821</v>
      </c>
      <c r="Y167" s="2"/>
      <c r="Z167" s="48">
        <v>11244</v>
      </c>
      <c r="AA167" s="48">
        <v>10493</v>
      </c>
      <c r="AC167" s="48">
        <f t="shared" si="12"/>
        <v>21737</v>
      </c>
      <c r="AD167" s="48">
        <f t="shared" si="13"/>
        <v>76442</v>
      </c>
      <c r="AE167" s="48">
        <v>2347</v>
      </c>
      <c r="AF167" s="48">
        <v>4431</v>
      </c>
      <c r="AG167" s="48">
        <v>6582</v>
      </c>
      <c r="AH167" s="48">
        <v>8039</v>
      </c>
      <c r="AI167" s="48"/>
      <c r="AJ167" s="48"/>
      <c r="AK167" s="48"/>
      <c r="AL167" s="48"/>
      <c r="AM167" s="48"/>
      <c r="AN167" s="48"/>
      <c r="AO167" s="48"/>
      <c r="AP167" s="30"/>
      <c r="AQ167" s="31"/>
      <c r="AR167" s="2"/>
      <c r="AS167" s="30"/>
      <c r="AT167" s="31"/>
      <c r="AU167" s="2"/>
      <c r="AV167" s="30"/>
      <c r="AW167" s="31"/>
      <c r="AX167" s="30"/>
      <c r="AY167" s="31"/>
      <c r="AZ167" s="2"/>
      <c r="BA167" s="30"/>
      <c r="BB167" s="31"/>
      <c r="BC167" s="30"/>
      <c r="BD167" s="31"/>
      <c r="BE167" s="2"/>
      <c r="BF167" s="30"/>
      <c r="BG167" s="31"/>
      <c r="BH167" s="30"/>
      <c r="BI167" s="31"/>
      <c r="BJ167" s="2"/>
      <c r="BK167" s="48">
        <f t="shared" si="14"/>
        <v>21399</v>
      </c>
      <c r="BL167" s="48">
        <v>5589</v>
      </c>
      <c r="BM167" s="48">
        <v>5582</v>
      </c>
      <c r="BN167" s="2"/>
      <c r="BO167" s="48">
        <f t="shared" si="15"/>
        <v>11171</v>
      </c>
      <c r="BP167" s="2"/>
      <c r="BQ167" s="48">
        <f t="shared" si="16"/>
        <v>151196</v>
      </c>
      <c r="BR167" s="2"/>
      <c r="BS167" s="48">
        <f t="shared" si="17"/>
        <v>281945</v>
      </c>
      <c r="BT167" s="2"/>
    </row>
    <row r="168" spans="1:72" x14ac:dyDescent="0.2">
      <c r="A168" t="s">
        <v>55</v>
      </c>
      <c r="B168" s="29">
        <v>43994</v>
      </c>
      <c r="C168" s="2"/>
      <c r="D168" s="48">
        <v>3433</v>
      </c>
      <c r="E168" s="48">
        <v>2517</v>
      </c>
      <c r="F168" s="48">
        <v>42590</v>
      </c>
      <c r="G168" s="48">
        <v>688</v>
      </c>
      <c r="H168" s="48">
        <v>508</v>
      </c>
      <c r="I168" s="48">
        <v>25416</v>
      </c>
      <c r="J168" s="48">
        <v>21233</v>
      </c>
      <c r="K168" s="48">
        <v>66802</v>
      </c>
      <c r="L168" s="48">
        <v>1105</v>
      </c>
      <c r="M168" s="2"/>
      <c r="N168" s="48">
        <v>7320</v>
      </c>
      <c r="O168" s="48">
        <v>9860</v>
      </c>
      <c r="P168" s="48">
        <v>1096</v>
      </c>
      <c r="Q168" s="48">
        <v>443</v>
      </c>
      <c r="R168" s="48">
        <v>2055</v>
      </c>
      <c r="S168" s="48">
        <v>2371</v>
      </c>
      <c r="T168" s="48">
        <v>31656</v>
      </c>
      <c r="U168" s="48">
        <v>833</v>
      </c>
      <c r="V168" s="48">
        <v>990</v>
      </c>
      <c r="W168" s="48">
        <v>24615</v>
      </c>
      <c r="X168" s="48">
        <v>4188</v>
      </c>
      <c r="Y168" s="2"/>
      <c r="Z168" s="48">
        <v>12863</v>
      </c>
      <c r="AA168" s="48">
        <v>12450</v>
      </c>
      <c r="AC168" s="48">
        <f t="shared" si="12"/>
        <v>25313</v>
      </c>
      <c r="AD168" s="48">
        <f t="shared" si="13"/>
        <v>85427</v>
      </c>
      <c r="AE168" s="48">
        <v>2429</v>
      </c>
      <c r="AF168" s="48">
        <v>4723</v>
      </c>
      <c r="AG168" s="48">
        <v>6887</v>
      </c>
      <c r="AH168" s="48">
        <v>8915</v>
      </c>
      <c r="AI168" s="48"/>
      <c r="AJ168" s="48"/>
      <c r="AK168" s="48"/>
      <c r="AL168" s="48"/>
      <c r="AM168" s="48"/>
      <c r="AN168" s="48"/>
      <c r="AO168" s="48"/>
      <c r="AP168" s="30"/>
      <c r="AQ168" s="31"/>
      <c r="AR168" s="2"/>
      <c r="AS168" s="30"/>
      <c r="AT168" s="31"/>
      <c r="AU168" s="2"/>
      <c r="AV168" s="30"/>
      <c r="AW168" s="31"/>
      <c r="AX168" s="30"/>
      <c r="AY168" s="31"/>
      <c r="AZ168" s="2"/>
      <c r="BA168" s="30"/>
      <c r="BB168" s="31"/>
      <c r="BC168" s="30"/>
      <c r="BD168" s="31"/>
      <c r="BE168" s="2"/>
      <c r="BF168" s="30"/>
      <c r="BG168" s="31"/>
      <c r="BH168" s="30"/>
      <c r="BI168" s="31"/>
      <c r="BJ168" s="2"/>
      <c r="BK168" s="48">
        <f t="shared" si="14"/>
        <v>22954</v>
      </c>
      <c r="BL168" s="48">
        <v>6017</v>
      </c>
      <c r="BM168" s="48">
        <v>5804</v>
      </c>
      <c r="BN168" s="2"/>
      <c r="BO168" s="48">
        <f t="shared" si="15"/>
        <v>11821</v>
      </c>
      <c r="BP168" s="2"/>
      <c r="BQ168" s="48">
        <f t="shared" si="16"/>
        <v>164292</v>
      </c>
      <c r="BR168" s="2"/>
      <c r="BS168" s="48">
        <f t="shared" si="17"/>
        <v>309807</v>
      </c>
      <c r="BT168" s="2"/>
    </row>
    <row r="169" spans="1:72" x14ac:dyDescent="0.2">
      <c r="A169" t="s">
        <v>56</v>
      </c>
      <c r="B169" s="29">
        <v>43995</v>
      </c>
      <c r="C169" s="2"/>
      <c r="D169" s="48">
        <v>2436</v>
      </c>
      <c r="E169" s="48">
        <v>1688</v>
      </c>
      <c r="F169" s="48">
        <v>31996</v>
      </c>
      <c r="G169" s="48">
        <v>496</v>
      </c>
      <c r="H169" s="48">
        <v>388</v>
      </c>
      <c r="I169" s="48">
        <v>18666</v>
      </c>
      <c r="J169" s="48">
        <v>16373</v>
      </c>
      <c r="K169" s="48">
        <v>51063</v>
      </c>
      <c r="L169" s="48">
        <v>873</v>
      </c>
      <c r="M169" s="2"/>
      <c r="N169" s="48">
        <v>5646</v>
      </c>
      <c r="O169" s="48">
        <v>6939</v>
      </c>
      <c r="P169" s="48">
        <v>908</v>
      </c>
      <c r="Q169" s="48">
        <v>439</v>
      </c>
      <c r="R169" s="48">
        <v>1486</v>
      </c>
      <c r="S169" s="48">
        <v>1607</v>
      </c>
      <c r="T169" s="48">
        <v>22724</v>
      </c>
      <c r="U169" s="48">
        <v>410</v>
      </c>
      <c r="V169" s="48">
        <v>580</v>
      </c>
      <c r="W169" s="48">
        <v>17430</v>
      </c>
      <c r="X169" s="48">
        <v>2706</v>
      </c>
      <c r="Y169" s="2"/>
      <c r="Z169" s="48">
        <v>9819</v>
      </c>
      <c r="AA169" s="48">
        <v>8720</v>
      </c>
      <c r="AC169" s="48">
        <f t="shared" si="12"/>
        <v>18539</v>
      </c>
      <c r="AD169" s="48">
        <f t="shared" si="13"/>
        <v>60875</v>
      </c>
      <c r="AE169" s="48">
        <v>1780</v>
      </c>
      <c r="AF169" s="48">
        <v>3672</v>
      </c>
      <c r="AG169" s="48">
        <v>4307</v>
      </c>
      <c r="AH169" s="48">
        <v>6264</v>
      </c>
      <c r="AI169" s="48"/>
      <c r="AJ169" s="48"/>
      <c r="AK169" s="48"/>
      <c r="AL169" s="48"/>
      <c r="AM169" s="48"/>
      <c r="AN169" s="48"/>
      <c r="AO169" s="48"/>
      <c r="AP169" s="30"/>
      <c r="AQ169" s="31"/>
      <c r="AR169" s="2"/>
      <c r="AS169" s="30"/>
      <c r="AT169" s="31"/>
      <c r="AU169" s="2"/>
      <c r="AV169" s="30"/>
      <c r="AW169" s="31"/>
      <c r="AX169" s="30"/>
      <c r="AY169" s="31"/>
      <c r="AZ169" s="2"/>
      <c r="BA169" s="30"/>
      <c r="BB169" s="31"/>
      <c r="BC169" s="30"/>
      <c r="BD169" s="31"/>
      <c r="BE169" s="2"/>
      <c r="BF169" s="30"/>
      <c r="BG169" s="31"/>
      <c r="BH169" s="30"/>
      <c r="BI169" s="31"/>
      <c r="BJ169" s="2"/>
      <c r="BK169" s="48">
        <f t="shared" si="14"/>
        <v>16023</v>
      </c>
      <c r="BL169" s="48">
        <v>4193</v>
      </c>
      <c r="BM169" s="48">
        <v>4291</v>
      </c>
      <c r="BN169" s="2"/>
      <c r="BO169" s="48">
        <f t="shared" si="15"/>
        <v>8484</v>
      </c>
      <c r="BP169" s="2"/>
      <c r="BQ169" s="48">
        <f t="shared" si="16"/>
        <v>123979</v>
      </c>
      <c r="BR169" s="2"/>
      <c r="BS169" s="48">
        <f t="shared" si="17"/>
        <v>227900</v>
      </c>
      <c r="BT169" s="2"/>
    </row>
    <row r="170" spans="1:72" x14ac:dyDescent="0.2">
      <c r="A170" t="s">
        <v>57</v>
      </c>
      <c r="B170" s="29">
        <v>43996</v>
      </c>
      <c r="C170" s="2"/>
      <c r="D170" s="48">
        <v>1998</v>
      </c>
      <c r="E170" s="48">
        <v>1326</v>
      </c>
      <c r="F170" s="48">
        <v>25270</v>
      </c>
      <c r="G170" s="48">
        <v>296</v>
      </c>
      <c r="H170" s="48">
        <v>299</v>
      </c>
      <c r="I170" s="48">
        <v>14368</v>
      </c>
      <c r="J170" s="48">
        <v>13114</v>
      </c>
      <c r="K170" s="48">
        <v>39407</v>
      </c>
      <c r="L170" s="48">
        <v>680</v>
      </c>
      <c r="M170" s="2"/>
      <c r="N170" s="48">
        <v>4639</v>
      </c>
      <c r="O170" s="48">
        <v>5568</v>
      </c>
      <c r="P170" s="48">
        <v>742</v>
      </c>
      <c r="Q170" s="48">
        <v>300</v>
      </c>
      <c r="R170" s="48">
        <v>1097</v>
      </c>
      <c r="S170" s="48">
        <v>1284</v>
      </c>
      <c r="T170" s="48">
        <v>19915</v>
      </c>
      <c r="U170" s="48">
        <v>362</v>
      </c>
      <c r="V170" s="48">
        <v>496</v>
      </c>
      <c r="W170" s="48">
        <v>16715</v>
      </c>
      <c r="X170" s="48">
        <v>1849</v>
      </c>
      <c r="Y170" s="2"/>
      <c r="Z170" s="48">
        <v>10647</v>
      </c>
      <c r="AA170" s="48">
        <v>7874</v>
      </c>
      <c r="AC170" s="48">
        <f t="shared" si="12"/>
        <v>18521</v>
      </c>
      <c r="AD170" s="48">
        <f t="shared" si="13"/>
        <v>52967</v>
      </c>
      <c r="AE170" s="48">
        <v>1292</v>
      </c>
      <c r="AF170" s="48">
        <v>2713</v>
      </c>
      <c r="AG170" s="48">
        <v>3953</v>
      </c>
      <c r="AH170" s="48">
        <v>4451</v>
      </c>
      <c r="AI170" s="48"/>
      <c r="AJ170" s="48"/>
      <c r="AK170" s="48"/>
      <c r="AL170" s="48"/>
      <c r="AM170" s="48"/>
      <c r="AN170" s="48"/>
      <c r="AO170" s="48"/>
      <c r="AP170" s="30"/>
      <c r="AQ170" s="31"/>
      <c r="AR170" s="2"/>
      <c r="AS170" s="30"/>
      <c r="AT170" s="31"/>
      <c r="AU170" s="2"/>
      <c r="AV170" s="30"/>
      <c r="AW170" s="31"/>
      <c r="AX170" s="30"/>
      <c r="AY170" s="31"/>
      <c r="AZ170" s="2"/>
      <c r="BA170" s="30"/>
      <c r="BB170" s="31"/>
      <c r="BC170" s="30"/>
      <c r="BD170" s="31"/>
      <c r="BE170" s="2"/>
      <c r="BF170" s="30"/>
      <c r="BG170" s="31"/>
      <c r="BH170" s="30"/>
      <c r="BI170" s="31"/>
      <c r="BJ170" s="2"/>
      <c r="BK170" s="48">
        <f t="shared" si="14"/>
        <v>12409</v>
      </c>
      <c r="BL170" s="48">
        <v>3292</v>
      </c>
      <c r="BM170" s="48">
        <v>4042</v>
      </c>
      <c r="BN170" s="2"/>
      <c r="BO170" s="48">
        <f t="shared" si="15"/>
        <v>7334</v>
      </c>
      <c r="BP170" s="2"/>
      <c r="BQ170" s="48">
        <f t="shared" si="16"/>
        <v>96758</v>
      </c>
      <c r="BR170" s="2"/>
      <c r="BS170" s="48">
        <f t="shared" si="17"/>
        <v>187989</v>
      </c>
      <c r="BT170" s="2"/>
    </row>
    <row r="171" spans="1:72" x14ac:dyDescent="0.2">
      <c r="A171" t="s">
        <v>58</v>
      </c>
      <c r="B171" s="29">
        <v>43997</v>
      </c>
      <c r="C171" s="2"/>
      <c r="D171" s="48">
        <v>3131</v>
      </c>
      <c r="E171" s="48">
        <v>2312</v>
      </c>
      <c r="F171" s="48">
        <v>35926</v>
      </c>
      <c r="G171" s="48">
        <v>600</v>
      </c>
      <c r="H171" s="48">
        <v>461</v>
      </c>
      <c r="I171" s="48">
        <v>21227</v>
      </c>
      <c r="J171" s="48">
        <v>18472</v>
      </c>
      <c r="K171" s="48">
        <v>55909</v>
      </c>
      <c r="L171" s="48">
        <v>961</v>
      </c>
      <c r="M171" s="2"/>
      <c r="N171" s="48">
        <v>6059</v>
      </c>
      <c r="O171" s="48">
        <v>8077</v>
      </c>
      <c r="P171" s="48">
        <v>978</v>
      </c>
      <c r="Q171" s="48">
        <v>381</v>
      </c>
      <c r="R171" s="48">
        <v>1777</v>
      </c>
      <c r="S171" s="48">
        <v>1950</v>
      </c>
      <c r="T171" s="48">
        <v>25891</v>
      </c>
      <c r="U171" s="48">
        <v>722</v>
      </c>
      <c r="V171" s="48">
        <v>808</v>
      </c>
      <c r="W171" s="48">
        <v>19907</v>
      </c>
      <c r="X171" s="48">
        <v>3622</v>
      </c>
      <c r="Y171" s="2"/>
      <c r="Z171" s="48">
        <v>11121</v>
      </c>
      <c r="AA171" s="48">
        <v>9648</v>
      </c>
      <c r="AC171" s="48">
        <f t="shared" si="12"/>
        <v>20769</v>
      </c>
      <c r="AD171" s="48">
        <f t="shared" si="13"/>
        <v>70172</v>
      </c>
      <c r="AE171" s="48">
        <v>2151</v>
      </c>
      <c r="AF171" s="48">
        <v>3906</v>
      </c>
      <c r="AG171" s="48">
        <v>6577</v>
      </c>
      <c r="AH171" s="48">
        <v>7514</v>
      </c>
      <c r="AI171" s="48"/>
      <c r="AJ171" s="48"/>
      <c r="AK171" s="48"/>
      <c r="AL171" s="48"/>
      <c r="AM171" s="48"/>
      <c r="AN171" s="48"/>
      <c r="AO171" s="48"/>
      <c r="AP171" s="30"/>
      <c r="AQ171" s="31"/>
      <c r="AR171" s="2"/>
      <c r="AS171" s="30"/>
      <c r="AT171" s="31"/>
      <c r="AU171" s="2"/>
      <c r="AV171" s="30"/>
      <c r="AW171" s="31"/>
      <c r="AX171" s="30"/>
      <c r="AY171" s="31"/>
      <c r="AZ171" s="2"/>
      <c r="BA171" s="30"/>
      <c r="BB171" s="31"/>
      <c r="BC171" s="30"/>
      <c r="BD171" s="31"/>
      <c r="BE171" s="2"/>
      <c r="BF171" s="30"/>
      <c r="BG171" s="31"/>
      <c r="BH171" s="30"/>
      <c r="BI171" s="31"/>
      <c r="BJ171" s="2"/>
      <c r="BK171" s="48">
        <f t="shared" si="14"/>
        <v>20148</v>
      </c>
      <c r="BL171" s="48">
        <v>4896</v>
      </c>
      <c r="BM171" s="48">
        <v>4973</v>
      </c>
      <c r="BN171" s="2"/>
      <c r="BO171" s="48">
        <f t="shared" si="15"/>
        <v>9869</v>
      </c>
      <c r="BP171" s="2"/>
      <c r="BQ171" s="48">
        <f t="shared" si="16"/>
        <v>138999</v>
      </c>
      <c r="BR171" s="2"/>
      <c r="BS171" s="48">
        <f t="shared" si="17"/>
        <v>259957</v>
      </c>
      <c r="BT171" s="2"/>
    </row>
    <row r="172" spans="1:72" x14ac:dyDescent="0.2">
      <c r="A172" t="s">
        <v>59</v>
      </c>
      <c r="B172" s="29">
        <v>43998</v>
      </c>
      <c r="C172" s="2"/>
      <c r="D172" s="48">
        <v>3190</v>
      </c>
      <c r="E172" s="48">
        <v>2355</v>
      </c>
      <c r="F172" s="48">
        <v>36558</v>
      </c>
      <c r="G172" s="48">
        <v>580</v>
      </c>
      <c r="H172" s="48">
        <v>477</v>
      </c>
      <c r="I172" s="48">
        <v>21564</v>
      </c>
      <c r="J172" s="48">
        <v>18904</v>
      </c>
      <c r="K172" s="48">
        <v>45526</v>
      </c>
      <c r="L172" s="48">
        <v>976</v>
      </c>
      <c r="M172" s="2"/>
      <c r="N172" s="48">
        <v>6128</v>
      </c>
      <c r="O172" s="48">
        <v>8087</v>
      </c>
      <c r="P172" s="48">
        <v>1037</v>
      </c>
      <c r="Q172" s="48">
        <v>399</v>
      </c>
      <c r="R172" s="48">
        <v>1792</v>
      </c>
      <c r="S172" s="48">
        <v>1984</v>
      </c>
      <c r="T172" s="48">
        <v>25764</v>
      </c>
      <c r="U172" s="48">
        <v>744</v>
      </c>
      <c r="V172" s="48">
        <v>826</v>
      </c>
      <c r="W172" s="48">
        <v>19127</v>
      </c>
      <c r="X172" s="48">
        <v>3581</v>
      </c>
      <c r="Y172" s="2"/>
      <c r="Z172" s="48">
        <v>10738</v>
      </c>
      <c r="AA172" s="48">
        <v>9474</v>
      </c>
      <c r="AC172" s="48">
        <f t="shared" si="12"/>
        <v>20212</v>
      </c>
      <c r="AD172" s="48">
        <f t="shared" si="13"/>
        <v>69469</v>
      </c>
      <c r="AE172" s="48">
        <v>2258</v>
      </c>
      <c r="AF172" s="48">
        <v>4249</v>
      </c>
      <c r="AG172" s="48">
        <v>6190</v>
      </c>
      <c r="AH172" s="48">
        <v>7662</v>
      </c>
      <c r="AI172" s="48"/>
      <c r="AJ172" s="48"/>
      <c r="AK172" s="48"/>
      <c r="AL172" s="48"/>
      <c r="AM172" s="48"/>
      <c r="AN172" s="48"/>
      <c r="AO172" s="48"/>
      <c r="AP172" s="30"/>
      <c r="AQ172" s="31"/>
      <c r="AR172" s="2"/>
      <c r="AS172" s="30"/>
      <c r="AT172" s="31"/>
      <c r="AU172" s="2"/>
      <c r="AV172" s="30"/>
      <c r="AW172" s="31"/>
      <c r="AX172" s="30"/>
      <c r="AY172" s="31"/>
      <c r="AZ172" s="2"/>
      <c r="BA172" s="30"/>
      <c r="BB172" s="31"/>
      <c r="BC172" s="30"/>
      <c r="BD172" s="31"/>
      <c r="BE172" s="2"/>
      <c r="BF172" s="30"/>
      <c r="BG172" s="31"/>
      <c r="BH172" s="30"/>
      <c r="BI172" s="31"/>
      <c r="BJ172" s="2"/>
      <c r="BK172" s="48">
        <f t="shared" si="14"/>
        <v>20359</v>
      </c>
      <c r="BL172" s="48">
        <v>5274</v>
      </c>
      <c r="BM172" s="48">
        <v>5167</v>
      </c>
      <c r="BN172" s="2"/>
      <c r="BO172" s="48">
        <f t="shared" si="15"/>
        <v>10441</v>
      </c>
      <c r="BP172" s="2"/>
      <c r="BQ172" s="48">
        <f t="shared" si="16"/>
        <v>130130</v>
      </c>
      <c r="BR172" s="2"/>
      <c r="BS172" s="48">
        <f t="shared" si="17"/>
        <v>250611</v>
      </c>
      <c r="BT172" s="2"/>
    </row>
    <row r="173" spans="1:72" x14ac:dyDescent="0.2">
      <c r="A173" t="s">
        <v>53</v>
      </c>
      <c r="B173" s="29">
        <v>43999</v>
      </c>
      <c r="C173" s="2"/>
      <c r="D173" s="48">
        <v>3310</v>
      </c>
      <c r="E173" s="48">
        <v>2398</v>
      </c>
      <c r="F173" s="48">
        <v>37455</v>
      </c>
      <c r="G173" s="48">
        <v>640</v>
      </c>
      <c r="H173" s="48">
        <v>479</v>
      </c>
      <c r="I173" s="48">
        <v>22106</v>
      </c>
      <c r="J173" s="48">
        <v>19121</v>
      </c>
      <c r="K173" s="48">
        <v>58591</v>
      </c>
      <c r="L173" s="48">
        <v>1003</v>
      </c>
      <c r="M173" s="2"/>
      <c r="N173" s="48">
        <v>6317</v>
      </c>
      <c r="O173" s="48">
        <v>8412</v>
      </c>
      <c r="P173" s="48">
        <v>1008</v>
      </c>
      <c r="Q173" s="48">
        <v>405</v>
      </c>
      <c r="R173" s="48">
        <v>1888</v>
      </c>
      <c r="S173" s="48">
        <v>2099</v>
      </c>
      <c r="T173" s="48">
        <v>26510</v>
      </c>
      <c r="U173" s="48">
        <v>745</v>
      </c>
      <c r="V173" s="48">
        <v>817</v>
      </c>
      <c r="W173" s="48">
        <v>19465</v>
      </c>
      <c r="X173" s="48">
        <v>3710</v>
      </c>
      <c r="Y173" s="2"/>
      <c r="Z173" s="48">
        <v>11007</v>
      </c>
      <c r="AA173" s="48">
        <v>9505</v>
      </c>
      <c r="AC173" s="48">
        <f t="shared" si="12"/>
        <v>20512</v>
      </c>
      <c r="AD173" s="48">
        <f t="shared" si="13"/>
        <v>71376</v>
      </c>
      <c r="AE173" s="48">
        <v>2416</v>
      </c>
      <c r="AF173" s="48">
        <v>4356</v>
      </c>
      <c r="AG173" s="48">
        <v>6396</v>
      </c>
      <c r="AH173" s="48">
        <v>7792</v>
      </c>
      <c r="AI173" s="48"/>
      <c r="AJ173" s="48"/>
      <c r="AK173" s="48"/>
      <c r="AL173" s="48"/>
      <c r="AM173" s="48"/>
      <c r="AN173" s="48"/>
      <c r="AO173" s="48"/>
      <c r="AP173" s="30"/>
      <c r="AQ173" s="31"/>
      <c r="AR173" s="2"/>
      <c r="AS173" s="30"/>
      <c r="AT173" s="31"/>
      <c r="AU173" s="2"/>
      <c r="AV173" s="30"/>
      <c r="AW173" s="31"/>
      <c r="AX173" s="30"/>
      <c r="AY173" s="31"/>
      <c r="AZ173" s="2"/>
      <c r="BA173" s="30"/>
      <c r="BB173" s="31"/>
      <c r="BC173" s="30"/>
      <c r="BD173" s="31"/>
      <c r="BE173" s="2"/>
      <c r="BF173" s="30"/>
      <c r="BG173" s="31"/>
      <c r="BH173" s="30"/>
      <c r="BI173" s="31"/>
      <c r="BJ173" s="2"/>
      <c r="BK173" s="48">
        <f t="shared" si="14"/>
        <v>20960</v>
      </c>
      <c r="BL173" s="48">
        <v>5496</v>
      </c>
      <c r="BM173" s="48">
        <v>5360</v>
      </c>
      <c r="BN173" s="2"/>
      <c r="BO173" s="48">
        <f t="shared" si="15"/>
        <v>10856</v>
      </c>
      <c r="BP173" s="2"/>
      <c r="BQ173" s="48">
        <f t="shared" si="16"/>
        <v>145103</v>
      </c>
      <c r="BR173" s="2"/>
      <c r="BS173" s="48">
        <f t="shared" si="17"/>
        <v>268807</v>
      </c>
      <c r="BT173" s="2"/>
    </row>
    <row r="174" spans="1:72" x14ac:dyDescent="0.2">
      <c r="A174" t="s">
        <v>54</v>
      </c>
      <c r="B174" s="29">
        <v>44000</v>
      </c>
      <c r="C174" s="2"/>
      <c r="D174" s="48">
        <v>3334</v>
      </c>
      <c r="E174" s="48">
        <v>2452</v>
      </c>
      <c r="F174" s="48">
        <v>38664</v>
      </c>
      <c r="G174" s="48">
        <v>603</v>
      </c>
      <c r="H174" s="48">
        <v>474</v>
      </c>
      <c r="I174" s="48">
        <v>22721</v>
      </c>
      <c r="J174" s="48">
        <v>19984</v>
      </c>
      <c r="K174" s="48">
        <v>61312</v>
      </c>
      <c r="L174" s="48">
        <v>1047</v>
      </c>
      <c r="M174" s="2"/>
      <c r="N174" s="48">
        <v>6533</v>
      </c>
      <c r="O174" s="48">
        <v>8459</v>
      </c>
      <c r="P174" s="48">
        <v>1014</v>
      </c>
      <c r="Q174" s="48">
        <v>400</v>
      </c>
      <c r="R174" s="48">
        <v>1835</v>
      </c>
      <c r="S174" s="48">
        <v>2098</v>
      </c>
      <c r="T174" s="48">
        <v>24927</v>
      </c>
      <c r="U174" s="48">
        <v>789</v>
      </c>
      <c r="V174" s="48">
        <v>844</v>
      </c>
      <c r="W174" s="48">
        <v>20488</v>
      </c>
      <c r="X174" s="48">
        <v>3712</v>
      </c>
      <c r="Y174" s="2"/>
      <c r="Z174" s="48">
        <v>11805</v>
      </c>
      <c r="AA174" s="48">
        <v>10629</v>
      </c>
      <c r="AC174" s="48">
        <f t="shared" si="12"/>
        <v>22434</v>
      </c>
      <c r="AD174" s="48">
        <f t="shared" si="13"/>
        <v>71099</v>
      </c>
      <c r="AE174" s="48">
        <v>2375</v>
      </c>
      <c r="AF174" s="48">
        <v>4468</v>
      </c>
      <c r="AG174" s="48">
        <v>6155</v>
      </c>
      <c r="AH174" s="48">
        <v>7957</v>
      </c>
      <c r="AI174" s="48"/>
      <c r="AJ174" s="48"/>
      <c r="AK174" s="48"/>
      <c r="AL174" s="48"/>
      <c r="AM174" s="48"/>
      <c r="AN174" s="48"/>
      <c r="AO174" s="48"/>
      <c r="AP174" s="30"/>
      <c r="AQ174" s="31"/>
      <c r="AR174" s="2"/>
      <c r="AS174" s="30"/>
      <c r="AT174" s="31"/>
      <c r="AU174" s="2"/>
      <c r="AV174" s="30"/>
      <c r="AW174" s="31"/>
      <c r="AX174" s="30"/>
      <c r="AY174" s="31"/>
      <c r="AZ174" s="2"/>
      <c r="BA174" s="30"/>
      <c r="BB174" s="31"/>
      <c r="BC174" s="30"/>
      <c r="BD174" s="31"/>
      <c r="BE174" s="2"/>
      <c r="BF174" s="30"/>
      <c r="BG174" s="31"/>
      <c r="BH174" s="30"/>
      <c r="BI174" s="31"/>
      <c r="BJ174" s="2"/>
      <c r="BK174" s="48">
        <f t="shared" si="14"/>
        <v>20955</v>
      </c>
      <c r="BL174" s="48">
        <v>5665</v>
      </c>
      <c r="BM174" s="48">
        <v>5362</v>
      </c>
      <c r="BN174" s="2"/>
      <c r="BO174" s="48">
        <f t="shared" si="15"/>
        <v>11027</v>
      </c>
      <c r="BP174" s="2"/>
      <c r="BQ174" s="48">
        <f t="shared" si="16"/>
        <v>150591</v>
      </c>
      <c r="BR174" s="2"/>
      <c r="BS174" s="48">
        <f t="shared" si="17"/>
        <v>276106</v>
      </c>
      <c r="BT174" s="2"/>
    </row>
    <row r="175" spans="1:72" x14ac:dyDescent="0.2">
      <c r="A175" t="s">
        <v>55</v>
      </c>
      <c r="B175" s="29">
        <v>44001</v>
      </c>
      <c r="C175" s="2"/>
      <c r="D175" s="48">
        <v>3397</v>
      </c>
      <c r="E175" s="48">
        <v>2645</v>
      </c>
      <c r="F175" s="48">
        <v>42402</v>
      </c>
      <c r="G175" s="48">
        <v>662</v>
      </c>
      <c r="H175" s="48">
        <v>478</v>
      </c>
      <c r="I175" s="48">
        <v>24730</v>
      </c>
      <c r="J175" s="48">
        <v>21199</v>
      </c>
      <c r="K175" s="48">
        <v>66282</v>
      </c>
      <c r="L175" s="48">
        <v>1129</v>
      </c>
      <c r="M175" s="2"/>
      <c r="N175" s="48">
        <v>7377</v>
      </c>
      <c r="O175" s="48">
        <v>9860</v>
      </c>
      <c r="P175" s="48">
        <v>1095</v>
      </c>
      <c r="Q175" s="48">
        <v>470</v>
      </c>
      <c r="R175" s="48">
        <v>2073</v>
      </c>
      <c r="S175" s="48">
        <v>2299</v>
      </c>
      <c r="T175" s="48">
        <v>30662</v>
      </c>
      <c r="U175" s="48">
        <v>848</v>
      </c>
      <c r="V175" s="48">
        <v>901</v>
      </c>
      <c r="W175" s="48">
        <v>23011</v>
      </c>
      <c r="X175" s="48">
        <v>4115</v>
      </c>
      <c r="Y175" s="2"/>
      <c r="Z175" s="48">
        <v>13590</v>
      </c>
      <c r="AA175" s="48">
        <v>12344</v>
      </c>
      <c r="AC175" s="48">
        <f t="shared" si="12"/>
        <v>25934</v>
      </c>
      <c r="AD175" s="48">
        <f t="shared" si="13"/>
        <v>82711</v>
      </c>
      <c r="AE175" s="48">
        <v>2580</v>
      </c>
      <c r="AF175" s="48">
        <v>4738</v>
      </c>
      <c r="AG175" s="48">
        <v>6846</v>
      </c>
      <c r="AH175" s="48">
        <v>9136</v>
      </c>
      <c r="AI175" s="48"/>
      <c r="AJ175" s="48"/>
      <c r="AK175" s="48"/>
      <c r="AL175" s="48"/>
      <c r="AM175" s="48"/>
      <c r="AN175" s="48"/>
      <c r="AO175" s="48"/>
      <c r="AP175" s="30"/>
      <c r="AQ175" s="31"/>
      <c r="AR175" s="2"/>
      <c r="AS175" s="30"/>
      <c r="AT175" s="31"/>
      <c r="AU175" s="2"/>
      <c r="AV175" s="30"/>
      <c r="AW175" s="31"/>
      <c r="AX175" s="30"/>
      <c r="AY175" s="31"/>
      <c r="AZ175" s="2"/>
      <c r="BA175" s="30"/>
      <c r="BB175" s="31"/>
      <c r="BC175" s="30"/>
      <c r="BD175" s="31"/>
      <c r="BE175" s="2"/>
      <c r="BF175" s="30"/>
      <c r="BG175" s="31"/>
      <c r="BH175" s="30"/>
      <c r="BI175" s="31"/>
      <c r="BJ175" s="2"/>
      <c r="BK175" s="48">
        <f t="shared" si="14"/>
        <v>23300</v>
      </c>
      <c r="BL175" s="48">
        <v>6348</v>
      </c>
      <c r="BM175" s="48">
        <v>5840</v>
      </c>
      <c r="BN175" s="2"/>
      <c r="BO175" s="48">
        <f t="shared" si="15"/>
        <v>12188</v>
      </c>
      <c r="BP175" s="2"/>
      <c r="BQ175" s="48">
        <f t="shared" si="16"/>
        <v>162924</v>
      </c>
      <c r="BR175" s="2"/>
      <c r="BS175" s="48">
        <f t="shared" si="17"/>
        <v>307057</v>
      </c>
      <c r="BT175" s="2"/>
    </row>
    <row r="176" spans="1:72" x14ac:dyDescent="0.2">
      <c r="A176" t="s">
        <v>56</v>
      </c>
      <c r="B176" s="33">
        <v>44002</v>
      </c>
      <c r="C176" s="2"/>
      <c r="D176" s="48">
        <v>2419</v>
      </c>
      <c r="E176" s="48">
        <v>1807</v>
      </c>
      <c r="F176" s="48">
        <v>32442</v>
      </c>
      <c r="G176" s="48">
        <v>496</v>
      </c>
      <c r="H176" s="48">
        <v>416</v>
      </c>
      <c r="I176" s="48">
        <v>18835</v>
      </c>
      <c r="J176" s="48">
        <v>16192</v>
      </c>
      <c r="K176" s="48">
        <v>50784</v>
      </c>
      <c r="L176" s="48">
        <v>892</v>
      </c>
      <c r="M176" s="2"/>
      <c r="N176" s="48">
        <v>5495</v>
      </c>
      <c r="O176" s="48">
        <v>6743</v>
      </c>
      <c r="P176" s="48">
        <v>858</v>
      </c>
      <c r="Q176" s="48">
        <v>386</v>
      </c>
      <c r="R176" s="48">
        <v>1409</v>
      </c>
      <c r="S176" s="48">
        <v>1580</v>
      </c>
      <c r="T176" s="48">
        <v>22104</v>
      </c>
      <c r="U176" s="48">
        <v>439</v>
      </c>
      <c r="V176" s="48">
        <v>554</v>
      </c>
      <c r="W176" s="48">
        <v>17690</v>
      </c>
      <c r="X176" s="48">
        <v>2434</v>
      </c>
      <c r="Y176" s="2"/>
      <c r="Z176" s="48">
        <v>10338</v>
      </c>
      <c r="AA176" s="48">
        <v>8477</v>
      </c>
      <c r="AC176" s="48">
        <f t="shared" si="12"/>
        <v>18815</v>
      </c>
      <c r="AD176" s="48">
        <f t="shared" si="13"/>
        <v>59692</v>
      </c>
      <c r="AE176" s="48">
        <v>1812</v>
      </c>
      <c r="AF176" s="48">
        <v>3375</v>
      </c>
      <c r="AG176" s="48">
        <v>4589</v>
      </c>
      <c r="AH176" s="48">
        <v>6222</v>
      </c>
      <c r="AI176" s="48"/>
      <c r="AJ176" s="48"/>
      <c r="AK176" s="48"/>
      <c r="AL176" s="48"/>
      <c r="AM176" s="48"/>
      <c r="AN176" s="48"/>
      <c r="AO176" s="48"/>
      <c r="AP176" s="30"/>
      <c r="AQ176" s="31"/>
      <c r="AR176" s="2"/>
      <c r="AS176" s="30"/>
      <c r="AT176" s="31"/>
      <c r="AU176" s="2"/>
      <c r="AV176" s="30"/>
      <c r="AW176" s="31"/>
      <c r="AX176" s="30"/>
      <c r="AY176" s="31"/>
      <c r="AZ176" s="2"/>
      <c r="BA176" s="30"/>
      <c r="BB176" s="31"/>
      <c r="BC176" s="30"/>
      <c r="BD176" s="31"/>
      <c r="BE176" s="2"/>
      <c r="BF176" s="30"/>
      <c r="BG176" s="31"/>
      <c r="BH176" s="30"/>
      <c r="BI176" s="31"/>
      <c r="BJ176" s="2"/>
      <c r="BK176" s="48">
        <f t="shared" si="14"/>
        <v>15998</v>
      </c>
      <c r="BL176" s="48">
        <v>4245</v>
      </c>
      <c r="BM176" s="48">
        <v>4227</v>
      </c>
      <c r="BN176" s="2"/>
      <c r="BO176" s="48">
        <f t="shared" si="15"/>
        <v>8472</v>
      </c>
      <c r="BP176" s="2"/>
      <c r="BQ176" s="48">
        <f t="shared" si="16"/>
        <v>124283</v>
      </c>
      <c r="BR176" s="2"/>
      <c r="BS176" s="48">
        <f t="shared" si="17"/>
        <v>227260</v>
      </c>
      <c r="BT176" s="2"/>
    </row>
    <row r="177" spans="1:72" x14ac:dyDescent="0.2">
      <c r="A177" t="s">
        <v>57</v>
      </c>
      <c r="B177" s="33">
        <v>44003</v>
      </c>
      <c r="C177" s="2"/>
      <c r="D177" s="48">
        <v>2158</v>
      </c>
      <c r="E177" s="48">
        <v>1441</v>
      </c>
      <c r="F177" s="48">
        <v>27480</v>
      </c>
      <c r="G177" s="48">
        <v>331</v>
      </c>
      <c r="H177" s="48">
        <v>336</v>
      </c>
      <c r="I177" s="48">
        <v>15491</v>
      </c>
      <c r="J177" s="48">
        <v>13935</v>
      </c>
      <c r="K177" s="48">
        <v>41122</v>
      </c>
      <c r="L177" s="48">
        <v>703</v>
      </c>
      <c r="M177" s="2"/>
      <c r="N177" s="48">
        <v>5052</v>
      </c>
      <c r="O177" s="48">
        <v>5856</v>
      </c>
      <c r="P177" s="48">
        <v>724</v>
      </c>
      <c r="Q177" s="48">
        <v>287</v>
      </c>
      <c r="R177" s="48">
        <v>1188</v>
      </c>
      <c r="S177" s="48">
        <v>1229</v>
      </c>
      <c r="T177" s="48">
        <v>20413</v>
      </c>
      <c r="U177" s="48">
        <v>315</v>
      </c>
      <c r="V177" s="48">
        <v>509</v>
      </c>
      <c r="W177" s="48">
        <v>17024</v>
      </c>
      <c r="X177" s="48">
        <v>1910</v>
      </c>
      <c r="Y177" s="2"/>
      <c r="Z177" s="48">
        <v>10404</v>
      </c>
      <c r="AA177" s="48">
        <v>8762</v>
      </c>
      <c r="AC177" s="48">
        <f t="shared" si="12"/>
        <v>19166</v>
      </c>
      <c r="AD177" s="48">
        <f t="shared" si="13"/>
        <v>54507</v>
      </c>
      <c r="AE177" s="48">
        <v>1395</v>
      </c>
      <c r="AF177" s="48">
        <v>2796</v>
      </c>
      <c r="AG177" s="48">
        <v>4276</v>
      </c>
      <c r="AH177" s="48">
        <v>4932</v>
      </c>
      <c r="AI177" s="48"/>
      <c r="AJ177" s="48"/>
      <c r="AK177" s="48"/>
      <c r="AL177" s="48"/>
      <c r="AM177" s="48"/>
      <c r="AN177" s="48"/>
      <c r="AO177" s="48"/>
      <c r="AP177" s="30"/>
      <c r="AQ177" s="31"/>
      <c r="AR177" s="2"/>
      <c r="AS177" s="30"/>
      <c r="AT177" s="31"/>
      <c r="AU177" s="2"/>
      <c r="AV177" s="30"/>
      <c r="AW177" s="31"/>
      <c r="AX177" s="30"/>
      <c r="AY177" s="31"/>
      <c r="AZ177" s="2"/>
      <c r="BA177" s="30"/>
      <c r="BB177" s="31"/>
      <c r="BC177" s="30"/>
      <c r="BD177" s="31"/>
      <c r="BE177" s="2"/>
      <c r="BF177" s="30"/>
      <c r="BG177" s="31"/>
      <c r="BH177" s="30"/>
      <c r="BI177" s="31"/>
      <c r="BJ177" s="2"/>
      <c r="BK177" s="48">
        <f t="shared" si="14"/>
        <v>13399</v>
      </c>
      <c r="BL177" s="48">
        <v>3501</v>
      </c>
      <c r="BM177" s="48">
        <v>3638</v>
      </c>
      <c r="BN177" s="2"/>
      <c r="BO177" s="48">
        <f t="shared" si="15"/>
        <v>7139</v>
      </c>
      <c r="BP177" s="2"/>
      <c r="BQ177" s="48">
        <f t="shared" si="16"/>
        <v>102997</v>
      </c>
      <c r="BR177" s="2"/>
      <c r="BS177" s="48">
        <f t="shared" si="17"/>
        <v>197208</v>
      </c>
      <c r="BT177" s="2"/>
    </row>
    <row r="178" spans="1:72" x14ac:dyDescent="0.2">
      <c r="A178" t="s">
        <v>58</v>
      </c>
      <c r="B178" s="29">
        <v>44004</v>
      </c>
      <c r="C178" s="2"/>
      <c r="D178" s="48">
        <v>3061</v>
      </c>
      <c r="E178" s="48">
        <v>2216</v>
      </c>
      <c r="F178" s="48">
        <v>36186</v>
      </c>
      <c r="G178" s="48">
        <v>604</v>
      </c>
      <c r="H178" s="48">
        <v>470</v>
      </c>
      <c r="I178" s="48">
        <v>20820</v>
      </c>
      <c r="J178" s="48">
        <v>18400</v>
      </c>
      <c r="K178" s="48">
        <v>55663</v>
      </c>
      <c r="L178" s="48">
        <v>983</v>
      </c>
      <c r="M178" s="2"/>
      <c r="N178" s="48">
        <v>6024</v>
      </c>
      <c r="O178" s="48">
        <v>8046</v>
      </c>
      <c r="P178" s="48">
        <v>944</v>
      </c>
      <c r="Q178" s="48">
        <v>358</v>
      </c>
      <c r="R178" s="48">
        <v>1790</v>
      </c>
      <c r="S178" s="48">
        <v>1965</v>
      </c>
      <c r="T178" s="48">
        <v>26226</v>
      </c>
      <c r="U178" s="48">
        <v>697</v>
      </c>
      <c r="V178" s="48">
        <v>818</v>
      </c>
      <c r="W178" s="48">
        <v>19136</v>
      </c>
      <c r="X178" s="48">
        <v>3590</v>
      </c>
      <c r="Y178" s="2"/>
      <c r="Z178" s="48">
        <v>10876</v>
      </c>
      <c r="AA178" s="48">
        <v>9810</v>
      </c>
      <c r="AC178" s="48">
        <f t="shared" si="12"/>
        <v>20686</v>
      </c>
      <c r="AD178" s="48">
        <f t="shared" si="13"/>
        <v>69594</v>
      </c>
      <c r="AE178" s="48">
        <v>1988</v>
      </c>
      <c r="AF178" s="48">
        <v>3964</v>
      </c>
      <c r="AG178" s="48">
        <v>6062</v>
      </c>
      <c r="AH178" s="48">
        <v>7468</v>
      </c>
      <c r="AI178" s="48"/>
      <c r="AJ178" s="48"/>
      <c r="AK178" s="48"/>
      <c r="AL178" s="48"/>
      <c r="AM178" s="48"/>
      <c r="AN178" s="48"/>
      <c r="AO178" s="48"/>
      <c r="AP178" s="30"/>
      <c r="AQ178" s="31"/>
      <c r="AR178" s="2"/>
      <c r="AS178" s="30"/>
      <c r="AT178" s="31"/>
      <c r="AU178" s="2"/>
      <c r="AV178" s="30"/>
      <c r="AW178" s="31"/>
      <c r="AX178" s="30"/>
      <c r="AY178" s="31"/>
      <c r="AZ178" s="2"/>
      <c r="BA178" s="30"/>
      <c r="BB178" s="31"/>
      <c r="BC178" s="30"/>
      <c r="BD178" s="31"/>
      <c r="BE178" s="2"/>
      <c r="BF178" s="30"/>
      <c r="BG178" s="31"/>
      <c r="BH178" s="30"/>
      <c r="BI178" s="31"/>
      <c r="BJ178" s="2"/>
      <c r="BK178" s="48">
        <f t="shared" si="14"/>
        <v>19482</v>
      </c>
      <c r="BL178" s="48">
        <v>4873</v>
      </c>
      <c r="BM178" s="48">
        <v>4729</v>
      </c>
      <c r="BN178" s="2"/>
      <c r="BO178" s="48">
        <f t="shared" si="15"/>
        <v>9602</v>
      </c>
      <c r="BP178" s="2"/>
      <c r="BQ178" s="48">
        <f t="shared" si="16"/>
        <v>138403</v>
      </c>
      <c r="BR178" s="2"/>
      <c r="BS178" s="48">
        <f t="shared" si="17"/>
        <v>257767</v>
      </c>
      <c r="BT178" s="2"/>
    </row>
    <row r="179" spans="1:72" x14ac:dyDescent="0.2">
      <c r="A179" t="s">
        <v>59</v>
      </c>
      <c r="B179" s="29">
        <v>44005</v>
      </c>
      <c r="C179" s="2"/>
      <c r="D179" s="48">
        <v>2909</v>
      </c>
      <c r="E179" s="48">
        <v>2123</v>
      </c>
      <c r="F179" s="48">
        <v>33393</v>
      </c>
      <c r="G179" s="48">
        <v>532</v>
      </c>
      <c r="H179" s="48">
        <v>408</v>
      </c>
      <c r="I179" s="48">
        <v>20068</v>
      </c>
      <c r="J179" s="48">
        <v>17574</v>
      </c>
      <c r="K179" s="48">
        <v>53273</v>
      </c>
      <c r="L179" s="48">
        <v>914</v>
      </c>
      <c r="M179" s="2"/>
      <c r="N179" s="48">
        <v>5311</v>
      </c>
      <c r="O179" s="48">
        <v>7490</v>
      </c>
      <c r="P179" s="48">
        <v>848</v>
      </c>
      <c r="Q179" s="48">
        <v>364</v>
      </c>
      <c r="R179" s="48">
        <v>1610</v>
      </c>
      <c r="S179" s="48">
        <v>1881</v>
      </c>
      <c r="T179" s="48">
        <v>24854</v>
      </c>
      <c r="U179" s="48">
        <v>716</v>
      </c>
      <c r="V179" s="48">
        <v>797</v>
      </c>
      <c r="W179" s="48">
        <v>17389</v>
      </c>
      <c r="X179" s="48">
        <v>3779</v>
      </c>
      <c r="Y179" s="2"/>
      <c r="Z179" s="48">
        <v>9708</v>
      </c>
      <c r="AA179" s="48">
        <v>8616</v>
      </c>
      <c r="AC179" s="48">
        <f t="shared" si="12"/>
        <v>18324</v>
      </c>
      <c r="AD179" s="48">
        <f t="shared" si="13"/>
        <v>65039</v>
      </c>
      <c r="AE179" s="48">
        <v>1973</v>
      </c>
      <c r="AF179" s="48">
        <v>3846</v>
      </c>
      <c r="AG179" s="48">
        <v>5370</v>
      </c>
      <c r="AH179" s="48">
        <v>6681</v>
      </c>
      <c r="AI179" s="48"/>
      <c r="AJ179" s="48"/>
      <c r="AK179" s="48"/>
      <c r="AL179" s="48"/>
      <c r="AM179" s="48"/>
      <c r="AN179" s="48"/>
      <c r="AO179" s="48"/>
      <c r="AP179" s="30"/>
      <c r="AQ179" s="31"/>
      <c r="AR179" s="2"/>
      <c r="AS179" s="30"/>
      <c r="AT179" s="31"/>
      <c r="AU179" s="2"/>
      <c r="AV179" s="30"/>
      <c r="AW179" s="31"/>
      <c r="AX179" s="30"/>
      <c r="AY179" s="31"/>
      <c r="AZ179" s="2"/>
      <c r="BA179" s="30"/>
      <c r="BB179" s="31"/>
      <c r="BC179" s="30"/>
      <c r="BD179" s="31"/>
      <c r="BE179" s="2"/>
      <c r="BF179" s="30"/>
      <c r="BG179" s="31"/>
      <c r="BH179" s="30"/>
      <c r="BI179" s="31"/>
      <c r="BJ179" s="2"/>
      <c r="BK179" s="48">
        <f t="shared" si="14"/>
        <v>17870</v>
      </c>
      <c r="BL179" s="48">
        <v>4501</v>
      </c>
      <c r="BM179" s="48">
        <v>5112</v>
      </c>
      <c r="BN179" s="2"/>
      <c r="BO179" s="48">
        <f t="shared" si="15"/>
        <v>9613</v>
      </c>
      <c r="BP179" s="2"/>
      <c r="BQ179" s="48">
        <f t="shared" si="16"/>
        <v>131194</v>
      </c>
      <c r="BR179" s="2"/>
      <c r="BS179" s="48">
        <f t="shared" si="17"/>
        <v>242040</v>
      </c>
      <c r="BT179" s="2"/>
    </row>
    <row r="180" spans="1:72" x14ac:dyDescent="0.2">
      <c r="A180" t="s">
        <v>53</v>
      </c>
      <c r="B180" s="29">
        <v>44006</v>
      </c>
      <c r="C180" s="2"/>
      <c r="D180" s="48">
        <v>3209</v>
      </c>
      <c r="E180" s="48">
        <v>2291</v>
      </c>
      <c r="F180" s="48">
        <v>35935</v>
      </c>
      <c r="G180" s="48">
        <v>565</v>
      </c>
      <c r="H180" s="48">
        <v>458</v>
      </c>
      <c r="I180" s="48">
        <v>21220</v>
      </c>
      <c r="J180" s="48">
        <v>18557</v>
      </c>
      <c r="K180" s="48">
        <v>56838</v>
      </c>
      <c r="L180" s="48">
        <v>981</v>
      </c>
      <c r="M180" s="2"/>
      <c r="N180" s="48">
        <v>5914</v>
      </c>
      <c r="O180" s="48">
        <v>7972</v>
      </c>
      <c r="P180" s="48">
        <v>957</v>
      </c>
      <c r="Q180" s="48">
        <v>392</v>
      </c>
      <c r="R180" s="48">
        <v>1788</v>
      </c>
      <c r="S180" s="48">
        <v>1961</v>
      </c>
      <c r="T180" s="48">
        <v>26195</v>
      </c>
      <c r="U180" s="48">
        <v>722</v>
      </c>
      <c r="V180" s="48">
        <v>819</v>
      </c>
      <c r="W180" s="48">
        <v>18868</v>
      </c>
      <c r="X180" s="48">
        <v>3613</v>
      </c>
      <c r="Y180" s="2"/>
      <c r="Z180" s="48">
        <v>10264</v>
      </c>
      <c r="AA180" s="48">
        <v>9104</v>
      </c>
      <c r="AC180" s="48">
        <f t="shared" si="12"/>
        <v>19368</v>
      </c>
      <c r="AD180" s="48">
        <f t="shared" si="13"/>
        <v>69201</v>
      </c>
      <c r="AE180" s="48">
        <v>2167</v>
      </c>
      <c r="AF180" s="48">
        <v>4220</v>
      </c>
      <c r="AG180" s="48">
        <v>5738</v>
      </c>
      <c r="AH180" s="48">
        <v>7384</v>
      </c>
      <c r="AI180" s="48"/>
      <c r="AJ180" s="48"/>
      <c r="AK180" s="48"/>
      <c r="AL180" s="48"/>
      <c r="AM180" s="48"/>
      <c r="AN180" s="48"/>
      <c r="AO180" s="48"/>
      <c r="AP180" s="30"/>
      <c r="AQ180" s="31"/>
      <c r="AR180" s="2"/>
      <c r="AS180" s="30"/>
      <c r="AT180" s="31"/>
      <c r="AU180" s="2"/>
      <c r="AV180" s="30"/>
      <c r="AW180" s="31"/>
      <c r="AX180" s="30"/>
      <c r="AY180" s="31"/>
      <c r="AZ180" s="2"/>
      <c r="BA180" s="30"/>
      <c r="BB180" s="31"/>
      <c r="BC180" s="30"/>
      <c r="BD180" s="31"/>
      <c r="BE180" s="2"/>
      <c r="BF180" s="30"/>
      <c r="BG180" s="31"/>
      <c r="BH180" s="30"/>
      <c r="BI180" s="31"/>
      <c r="BJ180" s="2"/>
      <c r="BK180" s="48">
        <f t="shared" si="14"/>
        <v>19509</v>
      </c>
      <c r="BL180" s="48">
        <v>5191</v>
      </c>
      <c r="BM180" s="48">
        <v>5093</v>
      </c>
      <c r="BN180" s="2"/>
      <c r="BO180" s="48">
        <f t="shared" si="15"/>
        <v>10284</v>
      </c>
      <c r="BP180" s="2"/>
      <c r="BQ180" s="48">
        <f t="shared" si="16"/>
        <v>140054</v>
      </c>
      <c r="BR180" s="2"/>
      <c r="BS180" s="48">
        <f t="shared" si="17"/>
        <v>258416</v>
      </c>
      <c r="BT180" s="2"/>
    </row>
    <row r="181" spans="1:72" x14ac:dyDescent="0.2">
      <c r="A181" t="s">
        <v>54</v>
      </c>
      <c r="B181" s="29">
        <v>44007</v>
      </c>
      <c r="C181" s="2"/>
      <c r="D181" s="48">
        <v>3229</v>
      </c>
      <c r="E181" s="48">
        <v>2368</v>
      </c>
      <c r="F181" s="48">
        <v>38071</v>
      </c>
      <c r="G181" s="48">
        <v>582</v>
      </c>
      <c r="H181" s="48">
        <v>475</v>
      </c>
      <c r="I181" s="48">
        <v>22134</v>
      </c>
      <c r="J181" s="48">
        <v>19385</v>
      </c>
      <c r="K181" s="48">
        <v>59774</v>
      </c>
      <c r="L181" s="48">
        <v>991</v>
      </c>
      <c r="M181" s="2"/>
      <c r="N181" s="48">
        <v>6183</v>
      </c>
      <c r="O181" s="48">
        <v>8427</v>
      </c>
      <c r="P181" s="48">
        <v>978</v>
      </c>
      <c r="Q181" s="48">
        <v>425</v>
      </c>
      <c r="R181" s="48">
        <v>1779</v>
      </c>
      <c r="S181" s="48">
        <v>2072</v>
      </c>
      <c r="T181" s="48">
        <v>27684</v>
      </c>
      <c r="U181" s="48">
        <v>694</v>
      </c>
      <c r="V181" s="48">
        <v>805</v>
      </c>
      <c r="W181" s="48">
        <v>19972</v>
      </c>
      <c r="X181" s="48">
        <v>3804</v>
      </c>
      <c r="Y181" s="2"/>
      <c r="Z181" s="48">
        <v>10969</v>
      </c>
      <c r="AA181" s="48">
        <v>10186</v>
      </c>
      <c r="AC181" s="48">
        <f t="shared" si="12"/>
        <v>21155</v>
      </c>
      <c r="AD181" s="48">
        <f t="shared" si="13"/>
        <v>72823</v>
      </c>
      <c r="AE181" s="48">
        <v>2259</v>
      </c>
      <c r="AF181" s="48">
        <v>4264</v>
      </c>
      <c r="AG181" s="48">
        <v>5953</v>
      </c>
      <c r="AH181" s="48">
        <v>7950</v>
      </c>
      <c r="AI181" s="48"/>
      <c r="AJ181" s="48"/>
      <c r="AK181" s="48"/>
      <c r="AL181" s="48"/>
      <c r="AM181" s="48"/>
      <c r="AN181" s="48"/>
      <c r="AO181" s="48"/>
      <c r="AP181" s="30"/>
      <c r="AQ181" s="31"/>
      <c r="AR181" s="2"/>
      <c r="AS181" s="30"/>
      <c r="AT181" s="31"/>
      <c r="AU181" s="2"/>
      <c r="AV181" s="30"/>
      <c r="AW181" s="31"/>
      <c r="AX181" s="30"/>
      <c r="AY181" s="31"/>
      <c r="AZ181" s="2"/>
      <c r="BA181" s="30"/>
      <c r="BB181" s="31"/>
      <c r="BC181" s="30"/>
      <c r="BD181" s="31"/>
      <c r="BE181" s="2"/>
      <c r="BF181" s="30"/>
      <c r="BG181" s="31"/>
      <c r="BH181" s="30"/>
      <c r="BI181" s="31"/>
      <c r="BJ181" s="2"/>
      <c r="BK181" s="48">
        <f t="shared" si="14"/>
        <v>20426</v>
      </c>
      <c r="BL181" s="48">
        <v>5458</v>
      </c>
      <c r="BM181" s="48">
        <v>5432</v>
      </c>
      <c r="BN181" s="2"/>
      <c r="BO181" s="48">
        <f t="shared" si="15"/>
        <v>10890</v>
      </c>
      <c r="BP181" s="2"/>
      <c r="BQ181" s="48">
        <f t="shared" si="16"/>
        <v>147009</v>
      </c>
      <c r="BR181" s="2"/>
      <c r="BS181" s="48">
        <f t="shared" si="17"/>
        <v>272303</v>
      </c>
      <c r="BT181" s="2"/>
    </row>
    <row r="182" spans="1:72" x14ac:dyDescent="0.2">
      <c r="A182" t="s">
        <v>55</v>
      </c>
      <c r="B182" s="29">
        <v>44008</v>
      </c>
      <c r="C182" s="2"/>
      <c r="D182" s="48">
        <v>3167</v>
      </c>
      <c r="E182" s="48">
        <v>2338</v>
      </c>
      <c r="F182" s="48">
        <v>38705</v>
      </c>
      <c r="G182" s="48">
        <v>600</v>
      </c>
      <c r="H182" s="48">
        <v>479</v>
      </c>
      <c r="I182" s="48">
        <v>22709</v>
      </c>
      <c r="J182" s="48">
        <v>19437</v>
      </c>
      <c r="K182" s="48">
        <v>60700</v>
      </c>
      <c r="L182" s="48">
        <v>1059</v>
      </c>
      <c r="M182" s="2"/>
      <c r="N182" s="48">
        <v>6610</v>
      </c>
      <c r="O182" s="48">
        <v>9123</v>
      </c>
      <c r="P182" s="48">
        <v>1022</v>
      </c>
      <c r="Q182" s="48">
        <v>428</v>
      </c>
      <c r="R182" s="48">
        <v>1921</v>
      </c>
      <c r="S182" s="48">
        <v>2128</v>
      </c>
      <c r="T182" s="48">
        <v>28642</v>
      </c>
      <c r="U182" s="48">
        <v>718</v>
      </c>
      <c r="V182" s="48">
        <v>826</v>
      </c>
      <c r="W182" s="48">
        <v>20970</v>
      </c>
      <c r="X182" s="48">
        <v>3823</v>
      </c>
      <c r="Y182" s="2"/>
      <c r="Z182" s="48">
        <v>11829</v>
      </c>
      <c r="AA182" s="48">
        <v>10984</v>
      </c>
      <c r="AC182" s="48">
        <f t="shared" si="12"/>
        <v>22813</v>
      </c>
      <c r="AD182" s="48">
        <f t="shared" si="13"/>
        <v>76211</v>
      </c>
      <c r="AE182" s="48">
        <v>2186</v>
      </c>
      <c r="AF182" s="48">
        <v>4398</v>
      </c>
      <c r="AG182" s="48">
        <v>6224</v>
      </c>
      <c r="AH182" s="48">
        <v>8196</v>
      </c>
      <c r="AI182" s="48"/>
      <c r="AJ182" s="48"/>
      <c r="AK182" s="48"/>
      <c r="AL182" s="48"/>
      <c r="AM182" s="48"/>
      <c r="AN182" s="48"/>
      <c r="AO182" s="48"/>
      <c r="AP182" s="30"/>
      <c r="AQ182" s="31"/>
      <c r="AR182" s="2"/>
      <c r="AS182" s="30"/>
      <c r="AT182" s="31"/>
      <c r="AU182" s="2"/>
      <c r="AV182" s="30"/>
      <c r="AW182" s="31"/>
      <c r="AX182" s="30"/>
      <c r="AY182" s="31"/>
      <c r="AZ182" s="2"/>
      <c r="BA182" s="30"/>
      <c r="BB182" s="31"/>
      <c r="BC182" s="30"/>
      <c r="BD182" s="31"/>
      <c r="BE182" s="2"/>
      <c r="BF182" s="30"/>
      <c r="BG182" s="31"/>
      <c r="BH182" s="30"/>
      <c r="BI182" s="31"/>
      <c r="BJ182" s="2"/>
      <c r="BK182" s="48">
        <f t="shared" si="14"/>
        <v>21004</v>
      </c>
      <c r="BL182" s="48">
        <v>5301</v>
      </c>
      <c r="BM182" s="48">
        <v>5275</v>
      </c>
      <c r="BN182" s="2"/>
      <c r="BO182" s="48">
        <f t="shared" si="15"/>
        <v>10576</v>
      </c>
      <c r="BP182" s="2"/>
      <c r="BQ182" s="48">
        <f t="shared" si="16"/>
        <v>149194</v>
      </c>
      <c r="BR182" s="2"/>
      <c r="BS182" s="48">
        <f t="shared" si="17"/>
        <v>279798</v>
      </c>
      <c r="BT182" s="2"/>
    </row>
    <row r="183" spans="1:72" x14ac:dyDescent="0.2">
      <c r="A183" t="s">
        <v>56</v>
      </c>
      <c r="B183" s="29">
        <v>44009</v>
      </c>
      <c r="C183" s="2"/>
      <c r="D183" s="48">
        <v>2367</v>
      </c>
      <c r="E183" s="48">
        <v>1703</v>
      </c>
      <c r="F183" s="48">
        <v>30920</v>
      </c>
      <c r="G183" s="48">
        <v>511</v>
      </c>
      <c r="H183" s="48">
        <v>434</v>
      </c>
      <c r="I183" s="48">
        <v>17777</v>
      </c>
      <c r="J183" s="48">
        <v>15266</v>
      </c>
      <c r="K183" s="48">
        <v>48284</v>
      </c>
      <c r="L183" s="48">
        <v>849</v>
      </c>
      <c r="M183" s="2"/>
      <c r="N183" s="48">
        <v>4776</v>
      </c>
      <c r="O183" s="48">
        <v>6321</v>
      </c>
      <c r="P183" s="48">
        <v>788</v>
      </c>
      <c r="Q183" s="48">
        <v>315</v>
      </c>
      <c r="R183" s="48">
        <v>1272</v>
      </c>
      <c r="S183" s="48">
        <v>1436</v>
      </c>
      <c r="T183" s="48">
        <v>20585</v>
      </c>
      <c r="U183" s="48">
        <v>399</v>
      </c>
      <c r="V183" s="48">
        <v>582</v>
      </c>
      <c r="W183" s="48">
        <v>16131</v>
      </c>
      <c r="X183" s="48">
        <v>2340</v>
      </c>
      <c r="Y183" s="2"/>
      <c r="Z183" s="48">
        <v>8886</v>
      </c>
      <c r="AA183" s="48">
        <v>7529</v>
      </c>
      <c r="AC183" s="48">
        <f t="shared" si="12"/>
        <v>16415</v>
      </c>
      <c r="AD183" s="48">
        <f t="shared" si="13"/>
        <v>54945</v>
      </c>
      <c r="AE183" s="48">
        <v>1659</v>
      </c>
      <c r="AF183" s="48">
        <v>3325</v>
      </c>
      <c r="AG183" s="48">
        <v>4309</v>
      </c>
      <c r="AH183" s="48">
        <v>5768</v>
      </c>
      <c r="AI183" s="48"/>
      <c r="AJ183" s="48"/>
      <c r="AK183" s="48"/>
      <c r="AL183" s="48"/>
      <c r="AM183" s="48"/>
      <c r="AN183" s="48"/>
      <c r="AO183" s="48"/>
      <c r="AP183" s="30"/>
      <c r="AQ183" s="31"/>
      <c r="AR183" s="2"/>
      <c r="AS183" s="30"/>
      <c r="AT183" s="31"/>
      <c r="AU183" s="2"/>
      <c r="AV183" s="30"/>
      <c r="AW183" s="31"/>
      <c r="AX183" s="30"/>
      <c r="AY183" s="31"/>
      <c r="AZ183" s="2"/>
      <c r="BA183" s="30"/>
      <c r="BB183" s="31"/>
      <c r="BC183" s="30"/>
      <c r="BD183" s="31"/>
      <c r="BE183" s="2"/>
      <c r="BF183" s="30"/>
      <c r="BG183" s="31"/>
      <c r="BH183" s="30"/>
      <c r="BI183" s="31"/>
      <c r="BJ183" s="2"/>
      <c r="BK183" s="48">
        <f t="shared" si="14"/>
        <v>15061</v>
      </c>
      <c r="BL183" s="48">
        <v>3757</v>
      </c>
      <c r="BM183" s="48">
        <v>3910</v>
      </c>
      <c r="BN183" s="2"/>
      <c r="BO183" s="48">
        <f t="shared" si="15"/>
        <v>7667</v>
      </c>
      <c r="BP183" s="2"/>
      <c r="BQ183" s="48">
        <f t="shared" si="16"/>
        <v>118111</v>
      </c>
      <c r="BR183" s="2"/>
      <c r="BS183" s="48">
        <f t="shared" si="17"/>
        <v>212199</v>
      </c>
      <c r="BT183" s="2"/>
    </row>
    <row r="184" spans="1:72" x14ac:dyDescent="0.2">
      <c r="A184" t="s">
        <v>57</v>
      </c>
      <c r="B184" s="29">
        <v>44010</v>
      </c>
      <c r="C184" s="2"/>
      <c r="D184" s="48">
        <v>1809</v>
      </c>
      <c r="E184" s="48">
        <v>1264</v>
      </c>
      <c r="F184" s="48">
        <v>23793</v>
      </c>
      <c r="G184" s="48">
        <v>337</v>
      </c>
      <c r="H184" s="48">
        <v>353</v>
      </c>
      <c r="I184" s="48">
        <v>13159</v>
      </c>
      <c r="J184" s="48">
        <v>11901</v>
      </c>
      <c r="K184" s="48">
        <v>35777</v>
      </c>
      <c r="L184" s="48">
        <v>577</v>
      </c>
      <c r="M184" s="2"/>
      <c r="N184" s="48">
        <v>4512</v>
      </c>
      <c r="O184" s="48">
        <v>5236</v>
      </c>
      <c r="P184" s="48">
        <v>636</v>
      </c>
      <c r="Q184" s="48">
        <v>294</v>
      </c>
      <c r="R184" s="48">
        <v>1068</v>
      </c>
      <c r="S184" s="48">
        <v>1165</v>
      </c>
      <c r="T184" s="48">
        <v>17815</v>
      </c>
      <c r="U184" s="48">
        <v>315</v>
      </c>
      <c r="V184" s="48">
        <v>435</v>
      </c>
      <c r="W184" s="48">
        <v>14786</v>
      </c>
      <c r="X184" s="48">
        <v>1745</v>
      </c>
      <c r="Y184" s="2"/>
      <c r="Z184" s="48">
        <v>9003</v>
      </c>
      <c r="AA184" s="48">
        <v>6817</v>
      </c>
      <c r="AC184" s="48">
        <f t="shared" si="12"/>
        <v>15820</v>
      </c>
      <c r="AD184" s="48">
        <f t="shared" si="13"/>
        <v>48007</v>
      </c>
      <c r="AE184" s="48">
        <v>986</v>
      </c>
      <c r="AF184" s="48">
        <v>2501</v>
      </c>
      <c r="AG184" s="48">
        <v>3549</v>
      </c>
      <c r="AH184" s="48">
        <v>3585</v>
      </c>
      <c r="AI184" s="48"/>
      <c r="AJ184" s="48"/>
      <c r="AK184" s="48"/>
      <c r="AL184" s="48"/>
      <c r="AM184" s="48"/>
      <c r="AN184" s="48"/>
      <c r="AO184" s="48"/>
      <c r="AP184" s="30"/>
      <c r="AQ184" s="31"/>
      <c r="AR184" s="2"/>
      <c r="AS184" s="30"/>
      <c r="AT184" s="31"/>
      <c r="AU184" s="2"/>
      <c r="AV184" s="30"/>
      <c r="AW184" s="31"/>
      <c r="AX184" s="30"/>
      <c r="AY184" s="31"/>
      <c r="AZ184" s="2"/>
      <c r="BA184" s="30"/>
      <c r="BB184" s="31"/>
      <c r="BC184" s="30"/>
      <c r="BD184" s="31"/>
      <c r="BE184" s="2"/>
      <c r="BF184" s="30"/>
      <c r="BG184" s="31"/>
      <c r="BH184" s="30"/>
      <c r="BI184" s="31"/>
      <c r="BJ184" s="2"/>
      <c r="BK184" s="48">
        <f t="shared" si="14"/>
        <v>10621</v>
      </c>
      <c r="BL184" s="48">
        <v>2929</v>
      </c>
      <c r="BM184" s="48">
        <v>2995</v>
      </c>
      <c r="BN184" s="2"/>
      <c r="BO184" s="48">
        <f t="shared" si="15"/>
        <v>5924</v>
      </c>
      <c r="BP184" s="2"/>
      <c r="BQ184" s="48">
        <f t="shared" si="16"/>
        <v>88970</v>
      </c>
      <c r="BR184" s="2"/>
      <c r="BS184" s="48">
        <f t="shared" si="17"/>
        <v>169342</v>
      </c>
      <c r="BT184" s="2"/>
    </row>
    <row r="185" spans="1:72" x14ac:dyDescent="0.2">
      <c r="A185" t="s">
        <v>58</v>
      </c>
      <c r="B185" s="29">
        <v>44011</v>
      </c>
      <c r="C185" s="2"/>
      <c r="D185" s="48">
        <v>2963</v>
      </c>
      <c r="E185" s="48">
        <v>2171</v>
      </c>
      <c r="F185" s="48">
        <v>34628</v>
      </c>
      <c r="G185" s="48">
        <v>572</v>
      </c>
      <c r="H185" s="48">
        <v>445</v>
      </c>
      <c r="I185" s="48">
        <v>20148</v>
      </c>
      <c r="J185" s="48">
        <v>17936</v>
      </c>
      <c r="K185" s="48">
        <v>53804</v>
      </c>
      <c r="L185" s="48">
        <v>886</v>
      </c>
      <c r="M185" s="2"/>
      <c r="N185" s="48">
        <v>5715</v>
      </c>
      <c r="O185" s="48">
        <v>7806</v>
      </c>
      <c r="P185" s="48">
        <v>973</v>
      </c>
      <c r="Q185" s="48">
        <v>434</v>
      </c>
      <c r="R185" s="48">
        <v>1707</v>
      </c>
      <c r="S185" s="48">
        <v>1960</v>
      </c>
      <c r="T185" s="48">
        <v>25166</v>
      </c>
      <c r="U185" s="48">
        <v>667</v>
      </c>
      <c r="V185" s="48">
        <v>795</v>
      </c>
      <c r="W185" s="48">
        <v>18441</v>
      </c>
      <c r="X185" s="48">
        <v>3510</v>
      </c>
      <c r="Y185" s="2"/>
      <c r="Z185" s="48">
        <v>10438</v>
      </c>
      <c r="AA185" s="48">
        <v>8985</v>
      </c>
      <c r="AC185" s="48">
        <f t="shared" si="12"/>
        <v>19423</v>
      </c>
      <c r="AD185" s="48">
        <f t="shared" si="13"/>
        <v>67174</v>
      </c>
      <c r="AE185" s="48">
        <v>2122</v>
      </c>
      <c r="AF185" s="48">
        <v>4003</v>
      </c>
      <c r="AG185" s="48">
        <v>5727</v>
      </c>
      <c r="AH185" s="48">
        <v>6969</v>
      </c>
      <c r="AI185" s="48"/>
      <c r="AJ185" s="48"/>
      <c r="AK185" s="48"/>
      <c r="AL185" s="48"/>
      <c r="AM185" s="48"/>
      <c r="AN185" s="48"/>
      <c r="AO185" s="48"/>
      <c r="AP185" s="30"/>
      <c r="AQ185" s="31"/>
      <c r="AR185" s="2"/>
      <c r="AS185" s="30"/>
      <c r="AT185" s="31"/>
      <c r="AU185" s="2"/>
      <c r="AV185" s="30"/>
      <c r="AW185" s="31"/>
      <c r="AX185" s="30"/>
      <c r="AY185" s="31"/>
      <c r="AZ185" s="2"/>
      <c r="BA185" s="30"/>
      <c r="BB185" s="31"/>
      <c r="BC185" s="30"/>
      <c r="BD185" s="31"/>
      <c r="BE185" s="2"/>
      <c r="BF185" s="30"/>
      <c r="BG185" s="31"/>
      <c r="BH185" s="30"/>
      <c r="BI185" s="31"/>
      <c r="BJ185" s="2"/>
      <c r="BK185" s="48">
        <f t="shared" si="14"/>
        <v>18821</v>
      </c>
      <c r="BL185" s="48">
        <v>4792</v>
      </c>
      <c r="BM185" s="48">
        <v>4844</v>
      </c>
      <c r="BN185" s="2"/>
      <c r="BO185" s="48">
        <f t="shared" si="15"/>
        <v>9636</v>
      </c>
      <c r="BP185" s="2"/>
      <c r="BQ185" s="48">
        <f t="shared" si="16"/>
        <v>133553</v>
      </c>
      <c r="BR185" s="2"/>
      <c r="BS185" s="48">
        <f t="shared" si="17"/>
        <v>248607</v>
      </c>
      <c r="BT185" s="2"/>
    </row>
    <row r="186" spans="1:72" x14ac:dyDescent="0.2">
      <c r="A186" t="s">
        <v>59</v>
      </c>
      <c r="B186" s="29">
        <v>44012</v>
      </c>
      <c r="C186" s="2"/>
      <c r="D186" s="48">
        <v>3212</v>
      </c>
      <c r="E186" s="48">
        <v>2335</v>
      </c>
      <c r="F186" s="48">
        <v>35850</v>
      </c>
      <c r="G186" s="48">
        <v>555</v>
      </c>
      <c r="H186" s="48">
        <v>434</v>
      </c>
      <c r="I186" s="48">
        <v>21391</v>
      </c>
      <c r="J186" s="48">
        <v>18373</v>
      </c>
      <c r="K186" s="48">
        <v>56621</v>
      </c>
      <c r="L186" s="48">
        <v>970</v>
      </c>
      <c r="M186" s="2"/>
      <c r="N186" s="48">
        <v>5890</v>
      </c>
      <c r="O186" s="48">
        <v>7858</v>
      </c>
      <c r="P186" s="48">
        <v>980</v>
      </c>
      <c r="Q186" s="48">
        <v>403</v>
      </c>
      <c r="R186" s="48">
        <v>1777</v>
      </c>
      <c r="S186" s="48">
        <v>2074</v>
      </c>
      <c r="T186" s="48">
        <v>26234</v>
      </c>
      <c r="U186" s="48">
        <v>687</v>
      </c>
      <c r="V186" s="48">
        <v>820</v>
      </c>
      <c r="W186" s="48">
        <v>19357</v>
      </c>
      <c r="X186" s="48">
        <v>3653</v>
      </c>
      <c r="Y186" s="2"/>
      <c r="Z186" s="48">
        <v>10528</v>
      </c>
      <c r="AA186" s="48">
        <v>9213</v>
      </c>
      <c r="AC186" s="48">
        <f t="shared" si="12"/>
        <v>19741</v>
      </c>
      <c r="AD186" s="48">
        <f t="shared" si="13"/>
        <v>69733</v>
      </c>
      <c r="AE186" s="48">
        <v>2351</v>
      </c>
      <c r="AF186" s="48">
        <v>4226</v>
      </c>
      <c r="AG186" s="48">
        <v>6013</v>
      </c>
      <c r="AH186" s="48">
        <v>7082</v>
      </c>
      <c r="AI186" s="48"/>
      <c r="AJ186" s="48"/>
      <c r="AK186" s="48"/>
      <c r="AL186" s="48"/>
      <c r="AM186" s="48"/>
      <c r="AN186" s="48"/>
      <c r="AO186" s="48"/>
      <c r="AP186" s="30"/>
      <c r="AQ186" s="31"/>
      <c r="AR186" s="2"/>
      <c r="AS186" s="30"/>
      <c r="AT186" s="31"/>
      <c r="AU186" s="2"/>
      <c r="AV186" s="30"/>
      <c r="AW186" s="31"/>
      <c r="AX186" s="30"/>
      <c r="AY186" s="31"/>
      <c r="AZ186" s="2"/>
      <c r="BA186" s="30"/>
      <c r="BB186" s="31"/>
      <c r="BC186" s="30"/>
      <c r="BD186" s="31"/>
      <c r="BE186" s="2"/>
      <c r="BF186" s="30"/>
      <c r="BG186" s="31"/>
      <c r="BH186" s="30"/>
      <c r="BI186" s="31"/>
      <c r="BJ186" s="2"/>
      <c r="BK186" s="48">
        <f t="shared" si="14"/>
        <v>19672</v>
      </c>
      <c r="BL186" s="48">
        <v>5158</v>
      </c>
      <c r="BM186" s="48">
        <v>5008</v>
      </c>
      <c r="BN186" s="2"/>
      <c r="BO186" s="48">
        <f t="shared" si="15"/>
        <v>10166</v>
      </c>
      <c r="BP186" s="2"/>
      <c r="BQ186" s="48">
        <f t="shared" si="16"/>
        <v>139741</v>
      </c>
      <c r="BR186" s="2"/>
      <c r="BS186" s="48">
        <f t="shared" si="17"/>
        <v>259053</v>
      </c>
      <c r="BT186" s="2"/>
    </row>
    <row r="187" spans="1:72" x14ac:dyDescent="0.2">
      <c r="A187" t="s">
        <v>53</v>
      </c>
      <c r="B187" s="29">
        <v>44013</v>
      </c>
      <c r="C187" s="2"/>
      <c r="D187" s="48">
        <v>3141</v>
      </c>
      <c r="E187" s="48">
        <v>2368</v>
      </c>
      <c r="F187" s="48">
        <v>37172</v>
      </c>
      <c r="G187" s="48">
        <v>602</v>
      </c>
      <c r="H187" s="48">
        <v>471</v>
      </c>
      <c r="I187" s="48">
        <v>21989</v>
      </c>
      <c r="J187" s="48">
        <v>18979</v>
      </c>
      <c r="K187" s="48">
        <v>58347</v>
      </c>
      <c r="L187" s="48">
        <v>962</v>
      </c>
      <c r="M187" s="2"/>
      <c r="N187" s="48">
        <v>6108</v>
      </c>
      <c r="O187" s="48">
        <v>8254</v>
      </c>
      <c r="P187" s="48">
        <v>1016</v>
      </c>
      <c r="Q187" s="48">
        <v>426</v>
      </c>
      <c r="R187" s="48">
        <v>1837</v>
      </c>
      <c r="S187" s="48">
        <v>2112</v>
      </c>
      <c r="T187" s="48">
        <v>27036</v>
      </c>
      <c r="U187" s="48">
        <v>736</v>
      </c>
      <c r="V187" s="48">
        <v>819</v>
      </c>
      <c r="W187" s="48">
        <v>20414</v>
      </c>
      <c r="X187" s="48">
        <v>3535</v>
      </c>
      <c r="Y187" s="2"/>
      <c r="Z187" s="48">
        <v>10803</v>
      </c>
      <c r="AA187" s="48">
        <v>9658</v>
      </c>
      <c r="AC187" s="48">
        <f t="shared" si="12"/>
        <v>20461</v>
      </c>
      <c r="AD187" s="48">
        <f t="shared" si="13"/>
        <v>72293</v>
      </c>
      <c r="AE187" s="48">
        <v>2352</v>
      </c>
      <c r="AF187" s="48">
        <v>3836</v>
      </c>
      <c r="AG187" s="48">
        <v>6114</v>
      </c>
      <c r="AH187" s="48">
        <v>7355</v>
      </c>
      <c r="AI187" s="48"/>
      <c r="AJ187" s="48"/>
      <c r="AK187" s="48"/>
      <c r="AL187" s="48"/>
      <c r="AM187" s="48"/>
      <c r="AN187" s="48"/>
      <c r="AO187" s="48"/>
      <c r="AP187" s="30"/>
      <c r="AQ187" s="31"/>
      <c r="AR187" s="2"/>
      <c r="AS187" s="30"/>
      <c r="AT187" s="31"/>
      <c r="AU187" s="2"/>
      <c r="AV187" s="30"/>
      <c r="AW187" s="31"/>
      <c r="AX187" s="30"/>
      <c r="AY187" s="31"/>
      <c r="AZ187" s="2"/>
      <c r="BA187" s="30"/>
      <c r="BB187" s="31"/>
      <c r="BC187" s="30"/>
      <c r="BD187" s="31"/>
      <c r="BE187" s="2"/>
      <c r="BF187" s="30"/>
      <c r="BG187" s="31"/>
      <c r="BH187" s="30"/>
      <c r="BI187" s="31"/>
      <c r="BJ187" s="2"/>
      <c r="BK187" s="48">
        <f t="shared" si="14"/>
        <v>19657</v>
      </c>
      <c r="BL187" s="48">
        <v>5486</v>
      </c>
      <c r="BM187" s="48">
        <v>5326</v>
      </c>
      <c r="BN187" s="2"/>
      <c r="BO187" s="48">
        <f t="shared" si="15"/>
        <v>10812</v>
      </c>
      <c r="BP187" s="2"/>
      <c r="BQ187" s="48">
        <f t="shared" si="16"/>
        <v>144031</v>
      </c>
      <c r="BR187" s="2"/>
      <c r="BS187" s="48">
        <f t="shared" si="17"/>
        <v>267254</v>
      </c>
      <c r="BT187" s="2"/>
    </row>
    <row r="188" spans="1:72" x14ac:dyDescent="0.2">
      <c r="A188" t="s">
        <v>54</v>
      </c>
      <c r="B188" s="29">
        <v>44014</v>
      </c>
      <c r="C188" s="2"/>
      <c r="D188" s="48">
        <v>3182</v>
      </c>
      <c r="E188" s="48">
        <v>2369</v>
      </c>
      <c r="F188" s="48">
        <v>39196</v>
      </c>
      <c r="G188" s="48">
        <v>635</v>
      </c>
      <c r="H188" s="48">
        <v>451</v>
      </c>
      <c r="I188" s="48">
        <v>23032</v>
      </c>
      <c r="J188" s="48">
        <v>19577</v>
      </c>
      <c r="K188" s="48">
        <v>61334</v>
      </c>
      <c r="L188" s="48">
        <v>1036</v>
      </c>
      <c r="M188" s="2"/>
      <c r="N188" s="48">
        <v>6609</v>
      </c>
      <c r="O188" s="48">
        <v>8998</v>
      </c>
      <c r="P188" s="48">
        <v>975</v>
      </c>
      <c r="Q188" s="48">
        <v>431</v>
      </c>
      <c r="R188" s="48">
        <v>1811</v>
      </c>
      <c r="S188" s="48">
        <v>2084</v>
      </c>
      <c r="T188" s="48">
        <v>28947</v>
      </c>
      <c r="U188" s="48">
        <v>735</v>
      </c>
      <c r="V188" s="48">
        <v>882</v>
      </c>
      <c r="W188" s="48">
        <v>22060</v>
      </c>
      <c r="X188" s="48">
        <v>3838</v>
      </c>
      <c r="Y188" s="2"/>
      <c r="Z188" s="48">
        <v>12390</v>
      </c>
      <c r="AA188" s="48">
        <v>11593</v>
      </c>
      <c r="AC188" s="48">
        <f t="shared" si="12"/>
        <v>23983</v>
      </c>
      <c r="AD188" s="48">
        <f t="shared" si="13"/>
        <v>77370</v>
      </c>
      <c r="AE188" s="48">
        <v>2396</v>
      </c>
      <c r="AF188" s="48">
        <v>4206</v>
      </c>
      <c r="AG188" s="48">
        <v>6432</v>
      </c>
      <c r="AH188" s="48">
        <v>8020</v>
      </c>
      <c r="AI188" s="48"/>
      <c r="AJ188" s="48"/>
      <c r="AK188" s="48"/>
      <c r="AL188" s="48"/>
      <c r="AM188" s="48"/>
      <c r="AN188" s="48"/>
      <c r="AO188" s="48"/>
      <c r="AP188" s="30"/>
      <c r="AQ188" s="31"/>
      <c r="AR188" s="2"/>
      <c r="AS188" s="30"/>
      <c r="AT188" s="31"/>
      <c r="AU188" s="2"/>
      <c r="AV188" s="30"/>
      <c r="AW188" s="31"/>
      <c r="AX188" s="30"/>
      <c r="AY188" s="31"/>
      <c r="AZ188" s="2"/>
      <c r="BA188" s="30"/>
      <c r="BB188" s="31"/>
      <c r="BC188" s="30"/>
      <c r="BD188" s="31"/>
      <c r="BE188" s="2"/>
      <c r="BF188" s="30"/>
      <c r="BG188" s="31"/>
      <c r="BH188" s="30"/>
      <c r="BI188" s="31"/>
      <c r="BJ188" s="2"/>
      <c r="BK188" s="48">
        <f t="shared" si="14"/>
        <v>21054</v>
      </c>
      <c r="BL188" s="48">
        <v>5805</v>
      </c>
      <c r="BM188" s="48">
        <v>5687</v>
      </c>
      <c r="BN188" s="2"/>
      <c r="BO188" s="48">
        <f t="shared" si="15"/>
        <v>11492</v>
      </c>
      <c r="BP188" s="2"/>
      <c r="BQ188" s="48">
        <f t="shared" si="16"/>
        <v>150812</v>
      </c>
      <c r="BR188" s="2"/>
      <c r="BS188" s="48">
        <f t="shared" si="17"/>
        <v>284711</v>
      </c>
      <c r="BT188" s="2"/>
    </row>
    <row r="189" spans="1:72" x14ac:dyDescent="0.2">
      <c r="A189" t="s">
        <v>55</v>
      </c>
      <c r="B189" s="29">
        <v>44015</v>
      </c>
      <c r="C189" s="2"/>
      <c r="D189" s="48">
        <v>2567</v>
      </c>
      <c r="E189" s="48">
        <v>1955</v>
      </c>
      <c r="F189" s="48">
        <v>34345</v>
      </c>
      <c r="G189" s="48">
        <v>533</v>
      </c>
      <c r="H189" s="48">
        <v>388</v>
      </c>
      <c r="I189" s="48">
        <v>19751</v>
      </c>
      <c r="J189" s="48">
        <v>16575</v>
      </c>
      <c r="K189" s="48">
        <v>53365</v>
      </c>
      <c r="L189" s="48">
        <v>882</v>
      </c>
      <c r="M189" s="2"/>
      <c r="N189" s="48">
        <v>5826</v>
      </c>
      <c r="O189" s="48">
        <v>7906</v>
      </c>
      <c r="P189" s="48">
        <v>3052</v>
      </c>
      <c r="Q189" s="48">
        <v>420</v>
      </c>
      <c r="R189" s="48">
        <v>1340</v>
      </c>
      <c r="S189" s="48">
        <v>1904</v>
      </c>
      <c r="T189" s="48">
        <v>25037</v>
      </c>
      <c r="U189" s="48">
        <v>907</v>
      </c>
      <c r="V189" s="48">
        <v>1236</v>
      </c>
      <c r="W189" s="48">
        <v>19913</v>
      </c>
      <c r="X189" s="48">
        <v>3598</v>
      </c>
      <c r="Y189" s="2"/>
      <c r="Z189" s="48">
        <v>10950</v>
      </c>
      <c r="AA189" s="48">
        <v>10414</v>
      </c>
      <c r="AC189" s="48">
        <f t="shared" si="12"/>
        <v>21364</v>
      </c>
      <c r="AD189" s="48">
        <f t="shared" si="13"/>
        <v>71139</v>
      </c>
      <c r="AE189" s="48">
        <v>2047</v>
      </c>
      <c r="AF189" s="48">
        <v>3654</v>
      </c>
      <c r="AG189" s="48">
        <v>5025</v>
      </c>
      <c r="AH189" s="48">
        <v>7009</v>
      </c>
      <c r="AI189" s="48"/>
      <c r="AJ189" s="48"/>
      <c r="AK189" s="48"/>
      <c r="AL189" s="48"/>
      <c r="AM189" s="48"/>
      <c r="AN189" s="48"/>
      <c r="AO189" s="48"/>
      <c r="AP189" s="30"/>
      <c r="AQ189" s="31"/>
      <c r="AR189" s="2"/>
      <c r="AS189" s="30"/>
      <c r="AT189" s="31"/>
      <c r="AU189" s="2"/>
      <c r="AV189" s="30"/>
      <c r="AW189" s="31"/>
      <c r="AX189" s="30"/>
      <c r="AY189" s="31"/>
      <c r="AZ189" s="2"/>
      <c r="BA189" s="30"/>
      <c r="BB189" s="31"/>
      <c r="BC189" s="30"/>
      <c r="BD189" s="31"/>
      <c r="BE189" s="2"/>
      <c r="BF189" s="30"/>
      <c r="BG189" s="31"/>
      <c r="BH189" s="30"/>
      <c r="BI189" s="31"/>
      <c r="BJ189" s="2"/>
      <c r="BK189" s="48">
        <f t="shared" si="14"/>
        <v>17735</v>
      </c>
      <c r="BL189" s="48">
        <v>4288</v>
      </c>
      <c r="BM189" s="48">
        <v>4338</v>
      </c>
      <c r="BN189" s="2"/>
      <c r="BO189" s="48">
        <f t="shared" si="15"/>
        <v>8626</v>
      </c>
      <c r="BP189" s="2"/>
      <c r="BQ189" s="48">
        <f t="shared" si="16"/>
        <v>130361</v>
      </c>
      <c r="BR189" s="2"/>
      <c r="BS189" s="48">
        <f t="shared" si="17"/>
        <v>249225</v>
      </c>
      <c r="BT189" s="2"/>
    </row>
    <row r="190" spans="1:72" x14ac:dyDescent="0.2">
      <c r="A190" t="s">
        <v>56</v>
      </c>
      <c r="B190" s="29">
        <v>44016</v>
      </c>
      <c r="C190" s="2"/>
      <c r="D190" s="48">
        <v>1772</v>
      </c>
      <c r="E190" s="48">
        <v>1273</v>
      </c>
      <c r="F190" s="48">
        <v>22496</v>
      </c>
      <c r="G190" s="48">
        <v>422</v>
      </c>
      <c r="H190" s="48">
        <v>375</v>
      </c>
      <c r="I190" s="48">
        <v>12671</v>
      </c>
      <c r="J190" s="48">
        <v>10567</v>
      </c>
      <c r="K190" s="48">
        <v>34115</v>
      </c>
      <c r="L190" s="48">
        <v>567</v>
      </c>
      <c r="M190" s="2"/>
      <c r="N190" s="48">
        <v>3913</v>
      </c>
      <c r="O190" s="48">
        <v>4767</v>
      </c>
      <c r="P190" s="48">
        <v>734</v>
      </c>
      <c r="Q190" s="48">
        <v>312</v>
      </c>
      <c r="R190" s="48">
        <v>1128</v>
      </c>
      <c r="S190" s="48">
        <v>1249</v>
      </c>
      <c r="T190" s="48">
        <v>16799</v>
      </c>
      <c r="U190" s="48">
        <v>351</v>
      </c>
      <c r="V190" s="48">
        <v>498</v>
      </c>
      <c r="W190" s="48">
        <v>13384</v>
      </c>
      <c r="X190" s="48">
        <v>1882</v>
      </c>
      <c r="Y190" s="2"/>
      <c r="Z190" s="48">
        <v>6966</v>
      </c>
      <c r="AA190" s="48">
        <v>5857</v>
      </c>
      <c r="AC190" s="48">
        <f t="shared" si="12"/>
        <v>12823</v>
      </c>
      <c r="AD190" s="48">
        <f t="shared" si="13"/>
        <v>45017</v>
      </c>
      <c r="AE190" s="48">
        <v>1409</v>
      </c>
      <c r="AF190" s="48">
        <v>2476</v>
      </c>
      <c r="AG190" s="48">
        <v>3135</v>
      </c>
      <c r="AH190" s="48">
        <v>4259</v>
      </c>
      <c r="AI190" s="48"/>
      <c r="AJ190" s="48"/>
      <c r="AK190" s="48"/>
      <c r="AL190" s="48"/>
      <c r="AM190" s="48"/>
      <c r="AN190" s="48"/>
      <c r="AO190" s="48"/>
      <c r="AP190" s="30"/>
      <c r="AQ190" s="31"/>
      <c r="AR190" s="2"/>
      <c r="AS190" s="30"/>
      <c r="AT190" s="31"/>
      <c r="AU190" s="2"/>
      <c r="AV190" s="30"/>
      <c r="AW190" s="31"/>
      <c r="AX190" s="30"/>
      <c r="AY190" s="31"/>
      <c r="AZ190" s="2"/>
      <c r="BA190" s="30"/>
      <c r="BB190" s="31"/>
      <c r="BC190" s="30"/>
      <c r="BD190" s="31"/>
      <c r="BE190" s="2"/>
      <c r="BF190" s="30"/>
      <c r="BG190" s="31"/>
      <c r="BH190" s="30"/>
      <c r="BI190" s="31"/>
      <c r="BJ190" s="2"/>
      <c r="BK190" s="48">
        <f t="shared" si="14"/>
        <v>11279</v>
      </c>
      <c r="BL190" s="48">
        <v>2930</v>
      </c>
      <c r="BM190" s="48">
        <v>2865</v>
      </c>
      <c r="BN190" s="2"/>
      <c r="BO190" s="48">
        <f t="shared" si="15"/>
        <v>5795</v>
      </c>
      <c r="BP190" s="2"/>
      <c r="BQ190" s="48">
        <f t="shared" si="16"/>
        <v>84258</v>
      </c>
      <c r="BR190" s="2"/>
      <c r="BS190" s="48">
        <f t="shared" si="17"/>
        <v>159172</v>
      </c>
      <c r="BT190" s="2"/>
    </row>
    <row r="191" spans="1:72" x14ac:dyDescent="0.2">
      <c r="A191" t="s">
        <v>57</v>
      </c>
      <c r="B191" s="29">
        <v>44017</v>
      </c>
      <c r="C191" s="2"/>
      <c r="D191" s="48">
        <v>1714</v>
      </c>
      <c r="E191" s="48">
        <v>1202</v>
      </c>
      <c r="F191" s="48">
        <v>23930</v>
      </c>
      <c r="G191" s="48">
        <v>282</v>
      </c>
      <c r="H191" s="48">
        <v>305</v>
      </c>
      <c r="I191" s="48">
        <v>12063</v>
      </c>
      <c r="J191" s="48">
        <v>12570</v>
      </c>
      <c r="K191" s="48">
        <v>35449</v>
      </c>
      <c r="L191" s="48">
        <v>575</v>
      </c>
      <c r="M191" s="2"/>
      <c r="N191" s="48">
        <v>4854</v>
      </c>
      <c r="O191" s="48">
        <v>4972</v>
      </c>
      <c r="P191" s="48">
        <v>652</v>
      </c>
      <c r="Q191" s="48">
        <v>291</v>
      </c>
      <c r="R191" s="48">
        <v>918</v>
      </c>
      <c r="S191" s="48">
        <v>1065</v>
      </c>
      <c r="T191" s="48">
        <v>18297</v>
      </c>
      <c r="U191" s="48">
        <v>278</v>
      </c>
      <c r="V191" s="48">
        <v>461</v>
      </c>
      <c r="W191" s="48">
        <v>15491</v>
      </c>
      <c r="X191" s="48">
        <v>1765</v>
      </c>
      <c r="Y191" s="2"/>
      <c r="Z191" s="48">
        <v>10003</v>
      </c>
      <c r="AA191" s="48">
        <v>7468</v>
      </c>
      <c r="AC191" s="48">
        <f t="shared" si="12"/>
        <v>17471</v>
      </c>
      <c r="AD191" s="48">
        <f t="shared" si="13"/>
        <v>49044</v>
      </c>
      <c r="AE191" s="48">
        <v>1215</v>
      </c>
      <c r="AF191" s="48">
        <v>2386</v>
      </c>
      <c r="AG191" s="48">
        <v>3583</v>
      </c>
      <c r="AH191" s="48">
        <v>4188</v>
      </c>
      <c r="AI191" s="48"/>
      <c r="AJ191" s="48"/>
      <c r="AK191" s="48"/>
      <c r="AL191" s="48"/>
      <c r="AM191" s="48"/>
      <c r="AN191" s="48"/>
      <c r="AO191" s="48"/>
      <c r="AP191" s="30"/>
      <c r="AQ191" s="31"/>
      <c r="AR191" s="2"/>
      <c r="AS191" s="30"/>
      <c r="AT191" s="31"/>
      <c r="AU191" s="2"/>
      <c r="AV191" s="30"/>
      <c r="AW191" s="31"/>
      <c r="AX191" s="30"/>
      <c r="AY191" s="31"/>
      <c r="AZ191" s="2"/>
      <c r="BA191" s="30"/>
      <c r="BB191" s="31"/>
      <c r="BC191" s="30"/>
      <c r="BD191" s="31"/>
      <c r="BE191" s="2"/>
      <c r="BF191" s="30"/>
      <c r="BG191" s="31"/>
      <c r="BH191" s="30"/>
      <c r="BI191" s="31"/>
      <c r="BJ191" s="2"/>
      <c r="BK191" s="48">
        <f t="shared" si="14"/>
        <v>11372</v>
      </c>
      <c r="BL191" s="48">
        <v>2801</v>
      </c>
      <c r="BM191" s="48">
        <v>2989</v>
      </c>
      <c r="BN191" s="2"/>
      <c r="BO191" s="48">
        <f t="shared" si="15"/>
        <v>5790</v>
      </c>
      <c r="BP191" s="2"/>
      <c r="BQ191" s="48">
        <f t="shared" si="16"/>
        <v>88090</v>
      </c>
      <c r="BR191" s="2"/>
      <c r="BS191" s="48">
        <f t="shared" si="17"/>
        <v>171767</v>
      </c>
      <c r="BT191" s="2"/>
    </row>
    <row r="192" spans="1:72" x14ac:dyDescent="0.2">
      <c r="A192" t="s">
        <v>58</v>
      </c>
      <c r="B192" s="29">
        <v>44018</v>
      </c>
      <c r="C192" s="2"/>
      <c r="D192" s="48">
        <v>2844</v>
      </c>
      <c r="E192" s="48">
        <v>2091</v>
      </c>
      <c r="F192" s="48">
        <v>34325</v>
      </c>
      <c r="G192" s="48">
        <v>551</v>
      </c>
      <c r="H192" s="48">
        <v>419</v>
      </c>
      <c r="I192" s="48">
        <v>19702</v>
      </c>
      <c r="J192" s="48">
        <v>17529</v>
      </c>
      <c r="K192" s="48">
        <v>52997</v>
      </c>
      <c r="L192" s="48">
        <v>916</v>
      </c>
      <c r="M192" s="2"/>
      <c r="N192" s="48">
        <v>5922</v>
      </c>
      <c r="O192" s="48">
        <v>7650</v>
      </c>
      <c r="P192" s="48">
        <v>906</v>
      </c>
      <c r="Q192" s="48">
        <v>389</v>
      </c>
      <c r="R192" s="48">
        <v>1666</v>
      </c>
      <c r="S192" s="48">
        <v>1847</v>
      </c>
      <c r="T192" s="48">
        <v>25423</v>
      </c>
      <c r="U192" s="48">
        <v>683</v>
      </c>
      <c r="V192" s="48">
        <v>818</v>
      </c>
      <c r="W192" s="48">
        <v>18994</v>
      </c>
      <c r="X192" s="48">
        <v>3353</v>
      </c>
      <c r="Y192" s="2"/>
      <c r="Z192" s="48">
        <v>11093</v>
      </c>
      <c r="AA192" s="48">
        <v>9249</v>
      </c>
      <c r="AC192" s="48">
        <f t="shared" si="12"/>
        <v>20342</v>
      </c>
      <c r="AD192" s="48">
        <f t="shared" si="13"/>
        <v>67651</v>
      </c>
      <c r="AE192" s="48">
        <v>2134</v>
      </c>
      <c r="AF192" s="48">
        <v>3916</v>
      </c>
      <c r="AG192" s="48">
        <v>5930</v>
      </c>
      <c r="AH192" s="48">
        <v>7100</v>
      </c>
      <c r="AI192" s="48"/>
      <c r="AJ192" s="48"/>
      <c r="AK192" s="48"/>
      <c r="AL192" s="48"/>
      <c r="AM192" s="48"/>
      <c r="AN192" s="48"/>
      <c r="AO192" s="48"/>
      <c r="AP192" s="30"/>
      <c r="AQ192" s="31"/>
      <c r="AR192" s="2"/>
      <c r="AS192" s="30"/>
      <c r="AT192" s="31"/>
      <c r="AU192" s="2"/>
      <c r="AV192" s="30"/>
      <c r="AW192" s="31"/>
      <c r="AX192" s="30"/>
      <c r="AY192" s="31"/>
      <c r="AZ192" s="2"/>
      <c r="BA192" s="30"/>
      <c r="BB192" s="31"/>
      <c r="BC192" s="30"/>
      <c r="BD192" s="31"/>
      <c r="BE192" s="2"/>
      <c r="BF192" s="30"/>
      <c r="BG192" s="31"/>
      <c r="BH192" s="30"/>
      <c r="BI192" s="31"/>
      <c r="BJ192" s="2"/>
      <c r="BK192" s="48">
        <f t="shared" si="14"/>
        <v>19080</v>
      </c>
      <c r="BL192" s="48">
        <v>4596</v>
      </c>
      <c r="BM192" s="48">
        <v>4671</v>
      </c>
      <c r="BN192" s="2"/>
      <c r="BO192" s="48">
        <f t="shared" si="15"/>
        <v>9267</v>
      </c>
      <c r="BP192" s="2"/>
      <c r="BQ192" s="48">
        <f t="shared" si="16"/>
        <v>131374</v>
      </c>
      <c r="BR192" s="2"/>
      <c r="BS192" s="48">
        <f t="shared" si="17"/>
        <v>247714</v>
      </c>
      <c r="BT192" s="2"/>
    </row>
    <row r="193" spans="1:72" x14ac:dyDescent="0.2">
      <c r="A193" t="s">
        <v>59</v>
      </c>
      <c r="B193" s="29">
        <v>44019</v>
      </c>
      <c r="C193" s="2"/>
      <c r="D193" s="48">
        <v>2995</v>
      </c>
      <c r="E193" s="48">
        <v>2167</v>
      </c>
      <c r="F193" s="48">
        <v>34518</v>
      </c>
      <c r="G193" s="48">
        <v>559</v>
      </c>
      <c r="H193" s="48">
        <v>442</v>
      </c>
      <c r="I193" s="48">
        <v>20098</v>
      </c>
      <c r="J193" s="48">
        <v>17797</v>
      </c>
      <c r="K193" s="48">
        <v>54204</v>
      </c>
      <c r="L193" s="48">
        <v>879</v>
      </c>
      <c r="M193" s="2"/>
      <c r="N193" s="48">
        <v>5707</v>
      </c>
      <c r="O193" s="48">
        <v>7525</v>
      </c>
      <c r="P193" s="48">
        <v>875</v>
      </c>
      <c r="Q193" s="48">
        <v>348</v>
      </c>
      <c r="R193" s="48">
        <v>1559</v>
      </c>
      <c r="S193" s="48">
        <v>1800</v>
      </c>
      <c r="T193" s="48">
        <v>25226</v>
      </c>
      <c r="U193" s="48">
        <v>657</v>
      </c>
      <c r="V193" s="48">
        <v>886</v>
      </c>
      <c r="W193" s="48">
        <v>18118</v>
      </c>
      <c r="X193" s="48">
        <v>3434</v>
      </c>
      <c r="Y193" s="2"/>
      <c r="Z193" s="48">
        <v>10548</v>
      </c>
      <c r="AA193" s="48">
        <v>8996</v>
      </c>
      <c r="AC193" s="48">
        <f t="shared" si="12"/>
        <v>19544</v>
      </c>
      <c r="AD193" s="48">
        <f t="shared" si="13"/>
        <v>66135</v>
      </c>
      <c r="AE193" s="48">
        <v>2187</v>
      </c>
      <c r="AF193" s="48">
        <v>3884</v>
      </c>
      <c r="AG193" s="48">
        <v>6066</v>
      </c>
      <c r="AH193" s="48">
        <v>7180</v>
      </c>
      <c r="AI193" s="48"/>
      <c r="AJ193" s="48"/>
      <c r="AK193" s="48"/>
      <c r="AL193" s="48"/>
      <c r="AM193" s="48"/>
      <c r="AN193" s="48"/>
      <c r="AO193" s="48"/>
      <c r="AP193" s="30"/>
      <c r="AQ193" s="31"/>
      <c r="AR193" s="2"/>
      <c r="AS193" s="30"/>
      <c r="AT193" s="31"/>
      <c r="AU193" s="2"/>
      <c r="AV193" s="30"/>
      <c r="AW193" s="31"/>
      <c r="AX193" s="30"/>
      <c r="AY193" s="31"/>
      <c r="AZ193" s="2"/>
      <c r="BA193" s="30"/>
      <c r="BB193" s="31"/>
      <c r="BC193" s="30"/>
      <c r="BD193" s="31"/>
      <c r="BE193" s="2"/>
      <c r="BF193" s="30"/>
      <c r="BG193" s="31"/>
      <c r="BH193" s="30"/>
      <c r="BI193" s="31"/>
      <c r="BJ193" s="2"/>
      <c r="BK193" s="48">
        <f t="shared" si="14"/>
        <v>19317</v>
      </c>
      <c r="BL193" s="48">
        <v>4850</v>
      </c>
      <c r="BM193" s="48">
        <v>5103</v>
      </c>
      <c r="BN193" s="2"/>
      <c r="BO193" s="48">
        <f t="shared" si="15"/>
        <v>9953</v>
      </c>
      <c r="BP193" s="2"/>
      <c r="BQ193" s="48">
        <f t="shared" si="16"/>
        <v>133659</v>
      </c>
      <c r="BR193" s="2"/>
      <c r="BS193" s="48">
        <f t="shared" si="17"/>
        <v>248608</v>
      </c>
      <c r="BT193" s="2"/>
    </row>
    <row r="194" spans="1:72" x14ac:dyDescent="0.2">
      <c r="A194" t="s">
        <v>53</v>
      </c>
      <c r="B194" s="29">
        <v>44020</v>
      </c>
      <c r="C194" s="2"/>
      <c r="D194" s="48">
        <v>3122</v>
      </c>
      <c r="E194" s="48">
        <v>2196</v>
      </c>
      <c r="F194" s="48">
        <v>35844</v>
      </c>
      <c r="G194" s="48">
        <v>593</v>
      </c>
      <c r="H194" s="48">
        <v>470</v>
      </c>
      <c r="I194" s="48">
        <v>21448</v>
      </c>
      <c r="J194" s="48">
        <v>18538</v>
      </c>
      <c r="K194" s="48">
        <v>56373</v>
      </c>
      <c r="L194" s="48">
        <v>934</v>
      </c>
      <c r="M194" s="2"/>
      <c r="N194" s="48">
        <v>5865</v>
      </c>
      <c r="O194" s="48">
        <v>7780</v>
      </c>
      <c r="P194" s="48">
        <v>894</v>
      </c>
      <c r="Q194" s="48">
        <v>384</v>
      </c>
      <c r="R194" s="48">
        <v>1724</v>
      </c>
      <c r="S194" s="48">
        <v>1990</v>
      </c>
      <c r="T194" s="48">
        <v>25778</v>
      </c>
      <c r="U194" s="48">
        <v>730</v>
      </c>
      <c r="V194" s="48">
        <v>876</v>
      </c>
      <c r="W194" s="48">
        <v>18674</v>
      </c>
      <c r="X194" s="48">
        <v>3703</v>
      </c>
      <c r="Y194" s="2"/>
      <c r="Z194" s="48">
        <v>10594</v>
      </c>
      <c r="AA194" s="48">
        <v>9085</v>
      </c>
      <c r="AC194" s="48">
        <f t="shared" si="12"/>
        <v>19679</v>
      </c>
      <c r="AD194" s="48">
        <f t="shared" si="13"/>
        <v>68398</v>
      </c>
      <c r="AE194" s="48">
        <v>2265</v>
      </c>
      <c r="AF194" s="48">
        <v>4012</v>
      </c>
      <c r="AG194" s="48">
        <v>5988</v>
      </c>
      <c r="AH194" s="48">
        <v>7180</v>
      </c>
      <c r="AI194" s="48"/>
      <c r="AJ194" s="48"/>
      <c r="AK194" s="48"/>
      <c r="AL194" s="48"/>
      <c r="AM194" s="48"/>
      <c r="AN194" s="48"/>
      <c r="AO194" s="48"/>
      <c r="AP194" s="30"/>
      <c r="AQ194" s="31"/>
      <c r="AR194" s="2"/>
      <c r="AS194" s="30"/>
      <c r="AT194" s="31"/>
      <c r="AU194" s="2"/>
      <c r="AV194" s="30"/>
      <c r="AW194" s="31"/>
      <c r="AX194" s="30"/>
      <c r="AY194" s="31"/>
      <c r="AZ194" s="2"/>
      <c r="BA194" s="30"/>
      <c r="BB194" s="31"/>
      <c r="BC194" s="30"/>
      <c r="BD194" s="31"/>
      <c r="BE194" s="2"/>
      <c r="BF194" s="30"/>
      <c r="BG194" s="31"/>
      <c r="BH194" s="30"/>
      <c r="BI194" s="31"/>
      <c r="BJ194" s="2"/>
      <c r="BK194" s="48">
        <f t="shared" si="14"/>
        <v>19445</v>
      </c>
      <c r="BL194" s="48">
        <v>5253</v>
      </c>
      <c r="BM194" s="48">
        <v>5120</v>
      </c>
      <c r="BN194" s="2"/>
      <c r="BO194" s="48">
        <f t="shared" si="15"/>
        <v>10373</v>
      </c>
      <c r="BP194" s="2"/>
      <c r="BQ194" s="48">
        <f t="shared" si="16"/>
        <v>139518</v>
      </c>
      <c r="BR194" s="2"/>
      <c r="BS194" s="48">
        <f t="shared" si="17"/>
        <v>257413</v>
      </c>
      <c r="BT194" s="2"/>
    </row>
    <row r="195" spans="1:72" x14ac:dyDescent="0.2">
      <c r="A195" t="s">
        <v>54</v>
      </c>
      <c r="B195" s="29">
        <v>44021</v>
      </c>
      <c r="C195" s="2"/>
      <c r="D195" s="48">
        <v>3323</v>
      </c>
      <c r="E195" s="48">
        <v>2431</v>
      </c>
      <c r="F195" s="48">
        <v>37324</v>
      </c>
      <c r="G195" s="48">
        <v>602</v>
      </c>
      <c r="H195" s="48">
        <v>492</v>
      </c>
      <c r="I195" s="48">
        <v>21940</v>
      </c>
      <c r="J195" s="48">
        <v>19178</v>
      </c>
      <c r="K195" s="48">
        <v>58347</v>
      </c>
      <c r="L195" s="48">
        <v>1039</v>
      </c>
      <c r="M195" s="2"/>
      <c r="N195" s="48">
        <v>6087</v>
      </c>
      <c r="O195" s="48">
        <v>8150</v>
      </c>
      <c r="P195" s="48">
        <v>946</v>
      </c>
      <c r="Q195" s="48">
        <v>367</v>
      </c>
      <c r="R195" s="48">
        <v>1761</v>
      </c>
      <c r="S195" s="48">
        <v>2016</v>
      </c>
      <c r="T195" s="48">
        <v>26602</v>
      </c>
      <c r="U195" s="48">
        <v>730</v>
      </c>
      <c r="V195" s="48">
        <v>864</v>
      </c>
      <c r="W195" s="48">
        <v>20659</v>
      </c>
      <c r="X195" s="48">
        <v>3654</v>
      </c>
      <c r="Y195" s="2"/>
      <c r="Z195" s="48">
        <v>11079</v>
      </c>
      <c r="AA195" s="48">
        <v>9741</v>
      </c>
      <c r="AC195" s="48">
        <f t="shared" si="12"/>
        <v>20820</v>
      </c>
      <c r="AD195" s="48">
        <f t="shared" si="13"/>
        <v>71836</v>
      </c>
      <c r="AE195" s="48">
        <v>2331</v>
      </c>
      <c r="AF195" s="48">
        <v>4190</v>
      </c>
      <c r="AG195" s="48">
        <v>6108</v>
      </c>
      <c r="AH195" s="48">
        <v>7742</v>
      </c>
      <c r="AI195" s="48"/>
      <c r="AJ195" s="48"/>
      <c r="AK195" s="48"/>
      <c r="AL195" s="48"/>
      <c r="AM195" s="48"/>
      <c r="AN195" s="48"/>
      <c r="AO195" s="48"/>
      <c r="AP195" s="30"/>
      <c r="AQ195" s="31"/>
      <c r="AR195" s="2"/>
      <c r="AS195" s="30"/>
      <c r="AT195" s="31"/>
      <c r="AU195" s="2"/>
      <c r="AV195" s="30"/>
      <c r="AW195" s="31"/>
      <c r="AX195" s="30"/>
      <c r="AY195" s="31"/>
      <c r="AZ195" s="2"/>
      <c r="BA195" s="30"/>
      <c r="BB195" s="31"/>
      <c r="BC195" s="30"/>
      <c r="BD195" s="31"/>
      <c r="BE195" s="2"/>
      <c r="BF195" s="30"/>
      <c r="BG195" s="31"/>
      <c r="BH195" s="30"/>
      <c r="BI195" s="31"/>
      <c r="BJ195" s="2"/>
      <c r="BK195" s="48">
        <f t="shared" si="14"/>
        <v>20371</v>
      </c>
      <c r="BL195" s="48">
        <v>5389</v>
      </c>
      <c r="BM195" s="48">
        <v>5212</v>
      </c>
      <c r="BN195" s="2"/>
      <c r="BO195" s="48">
        <f t="shared" si="15"/>
        <v>10601</v>
      </c>
      <c r="BP195" s="2"/>
      <c r="BQ195" s="48">
        <f t="shared" si="16"/>
        <v>144676</v>
      </c>
      <c r="BR195" s="2"/>
      <c r="BS195" s="48">
        <f t="shared" si="17"/>
        <v>268304</v>
      </c>
      <c r="BT195" s="2"/>
    </row>
    <row r="196" spans="1:72" x14ac:dyDescent="0.2">
      <c r="A196" t="s">
        <v>55</v>
      </c>
      <c r="B196" s="29">
        <v>44022</v>
      </c>
      <c r="C196" s="2"/>
      <c r="D196" s="48">
        <v>3418</v>
      </c>
      <c r="E196" s="48">
        <v>2407</v>
      </c>
      <c r="F196" s="48">
        <v>40310</v>
      </c>
      <c r="G196" s="48">
        <v>691</v>
      </c>
      <c r="H196" s="48">
        <v>480</v>
      </c>
      <c r="I196" s="48">
        <v>23236</v>
      </c>
      <c r="J196" s="48">
        <v>19910</v>
      </c>
      <c r="K196" s="48">
        <v>61807</v>
      </c>
      <c r="L196" s="48">
        <v>1104</v>
      </c>
      <c r="M196" s="2"/>
      <c r="N196" s="48">
        <v>6618</v>
      </c>
      <c r="O196" s="48">
        <v>9203</v>
      </c>
      <c r="P196" s="48">
        <v>1001</v>
      </c>
      <c r="Q196" s="48">
        <v>466</v>
      </c>
      <c r="R196" s="48">
        <v>1860</v>
      </c>
      <c r="S196" s="48">
        <v>2143</v>
      </c>
      <c r="T196" s="48">
        <v>29429</v>
      </c>
      <c r="U196" s="48">
        <v>745</v>
      </c>
      <c r="V196" s="48">
        <v>948</v>
      </c>
      <c r="W196" s="48">
        <v>22971</v>
      </c>
      <c r="X196" s="48">
        <v>4299</v>
      </c>
      <c r="Y196" s="2"/>
      <c r="Z196" s="48">
        <v>12166</v>
      </c>
      <c r="AA196" s="48">
        <v>11025</v>
      </c>
      <c r="AC196" s="48">
        <f t="shared" si="12"/>
        <v>23191</v>
      </c>
      <c r="AD196" s="48">
        <f t="shared" si="13"/>
        <v>79683</v>
      </c>
      <c r="AE196" s="48">
        <v>2448</v>
      </c>
      <c r="AF196" s="48">
        <v>4485</v>
      </c>
      <c r="AG196" s="48">
        <v>6187</v>
      </c>
      <c r="AH196" s="48">
        <v>8566</v>
      </c>
      <c r="AI196" s="48"/>
      <c r="AJ196" s="48"/>
      <c r="AK196" s="48"/>
      <c r="AL196" s="48"/>
      <c r="AM196" s="48"/>
      <c r="AN196" s="48"/>
      <c r="AO196" s="48"/>
      <c r="AP196" s="30"/>
      <c r="AQ196" s="31"/>
      <c r="AR196" s="2"/>
      <c r="AS196" s="30"/>
      <c r="AT196" s="31"/>
      <c r="AU196" s="2"/>
      <c r="AV196" s="30"/>
      <c r="AW196" s="31"/>
      <c r="AX196" s="30"/>
      <c r="AY196" s="31"/>
      <c r="AZ196" s="2"/>
      <c r="BA196" s="30"/>
      <c r="BB196" s="31"/>
      <c r="BC196" s="30"/>
      <c r="BD196" s="31"/>
      <c r="BE196" s="2"/>
      <c r="BF196" s="30"/>
      <c r="BG196" s="31"/>
      <c r="BH196" s="30"/>
      <c r="BI196" s="31"/>
      <c r="BJ196" s="2"/>
      <c r="BK196" s="48">
        <f t="shared" si="14"/>
        <v>21686</v>
      </c>
      <c r="BL196" s="48">
        <v>5576</v>
      </c>
      <c r="BM196" s="48">
        <v>5470</v>
      </c>
      <c r="BN196" s="2"/>
      <c r="BO196" s="48">
        <f t="shared" si="15"/>
        <v>11046</v>
      </c>
      <c r="BP196" s="2"/>
      <c r="BQ196" s="48">
        <f t="shared" si="16"/>
        <v>153363</v>
      </c>
      <c r="BR196" s="2"/>
      <c r="BS196" s="48">
        <f t="shared" si="17"/>
        <v>288969</v>
      </c>
      <c r="BT196" s="2"/>
    </row>
    <row r="197" spans="1:72" x14ac:dyDescent="0.2">
      <c r="A197" t="s">
        <v>56</v>
      </c>
      <c r="B197" s="29">
        <v>44023</v>
      </c>
      <c r="C197" s="2"/>
      <c r="D197" s="48">
        <v>2438</v>
      </c>
      <c r="E197" s="48">
        <v>1723</v>
      </c>
      <c r="F197" s="48">
        <v>30833</v>
      </c>
      <c r="G197" s="48">
        <v>509</v>
      </c>
      <c r="H197" s="48">
        <v>383</v>
      </c>
      <c r="I197" s="48">
        <v>17676</v>
      </c>
      <c r="J197" s="48">
        <v>15121</v>
      </c>
      <c r="K197" s="48">
        <v>47766</v>
      </c>
      <c r="L197" s="48">
        <v>848</v>
      </c>
      <c r="M197" s="2"/>
      <c r="N197" s="48">
        <v>5087</v>
      </c>
      <c r="O197" s="48">
        <v>6223</v>
      </c>
      <c r="P197" s="48">
        <v>753</v>
      </c>
      <c r="Q197" s="48">
        <v>331</v>
      </c>
      <c r="R197" s="48">
        <v>1371</v>
      </c>
      <c r="S197" s="48">
        <v>1506</v>
      </c>
      <c r="T197" s="48">
        <v>20621</v>
      </c>
      <c r="U197" s="48">
        <v>542</v>
      </c>
      <c r="V197" s="48">
        <v>761</v>
      </c>
      <c r="W197" s="48">
        <v>17285</v>
      </c>
      <c r="X197" s="48">
        <v>2427</v>
      </c>
      <c r="Y197" s="2"/>
      <c r="Z197" s="48">
        <v>8790</v>
      </c>
      <c r="AA197" s="48">
        <v>7548</v>
      </c>
      <c r="AC197" s="48">
        <f t="shared" ref="AC197:AC260" si="18">Z197+AA197</f>
        <v>16338</v>
      </c>
      <c r="AD197" s="48">
        <f t="shared" ref="AD197:AD260" si="19">N197+O197+P197+Q197+R197+S197+T197+U197+V197+W197+X197</f>
        <v>56907</v>
      </c>
      <c r="AE197" s="48">
        <v>1792</v>
      </c>
      <c r="AF197" s="48">
        <v>3212</v>
      </c>
      <c r="AG197" s="48">
        <v>4312</v>
      </c>
      <c r="AH197" s="48">
        <v>5599</v>
      </c>
      <c r="AI197" s="48"/>
      <c r="AJ197" s="48"/>
      <c r="AK197" s="48"/>
      <c r="AL197" s="48"/>
      <c r="AM197" s="48"/>
      <c r="AN197" s="48"/>
      <c r="AO197" s="48"/>
      <c r="AP197" s="30"/>
      <c r="AQ197" s="31"/>
      <c r="AR197" s="2"/>
      <c r="AS197" s="30"/>
      <c r="AT197" s="31"/>
      <c r="AU197" s="2"/>
      <c r="AV197" s="30"/>
      <c r="AW197" s="31"/>
      <c r="AX197" s="30"/>
      <c r="AY197" s="31"/>
      <c r="AZ197" s="2"/>
      <c r="BA197" s="30"/>
      <c r="BB197" s="31"/>
      <c r="BC197" s="30"/>
      <c r="BD197" s="31"/>
      <c r="BE197" s="2"/>
      <c r="BF197" s="30"/>
      <c r="BG197" s="31"/>
      <c r="BH197" s="30"/>
      <c r="BI197" s="31"/>
      <c r="BJ197" s="2"/>
      <c r="BK197" s="48">
        <f t="shared" ref="BK197:BK260" si="20">AE197+AF197+AG197+AH197+AI197+AL197+AM197+AJ197+AK197+AN197+AO197</f>
        <v>14915</v>
      </c>
      <c r="BL197" s="48">
        <v>3786</v>
      </c>
      <c r="BM197" s="48">
        <v>3898</v>
      </c>
      <c r="BN197" s="2"/>
      <c r="BO197" s="48">
        <f t="shared" ref="BO197:BO260" si="21">BL197+BM197</f>
        <v>7684</v>
      </c>
      <c r="BP197" s="2"/>
      <c r="BQ197" s="48">
        <f t="shared" ref="BQ197:BQ260" si="22">D197+E197+F197+G197+H197+I197+J197+K197+L197</f>
        <v>117297</v>
      </c>
      <c r="BR197" s="2"/>
      <c r="BS197" s="48">
        <f t="shared" ref="BS197:BS260" si="23">BO197+BK197+AC197+AD197+BQ197</f>
        <v>213141</v>
      </c>
      <c r="BT197" s="2"/>
    </row>
    <row r="198" spans="1:72" x14ac:dyDescent="0.2">
      <c r="A198" t="s">
        <v>57</v>
      </c>
      <c r="B198" s="29">
        <v>44024</v>
      </c>
      <c r="C198" s="2"/>
      <c r="D198" s="48">
        <v>1920</v>
      </c>
      <c r="E198" s="48">
        <v>1332</v>
      </c>
      <c r="F198" s="48">
        <v>24586</v>
      </c>
      <c r="G198" s="48">
        <v>307</v>
      </c>
      <c r="H198" s="48">
        <v>386</v>
      </c>
      <c r="I198" s="48">
        <v>13654</v>
      </c>
      <c r="J198" s="48">
        <v>12541</v>
      </c>
      <c r="K198" s="48">
        <v>36707</v>
      </c>
      <c r="L198" s="48">
        <v>590</v>
      </c>
      <c r="M198" s="2"/>
      <c r="N198" s="48">
        <v>4434</v>
      </c>
      <c r="O198" s="48">
        <v>5086</v>
      </c>
      <c r="P198" s="48">
        <v>638</v>
      </c>
      <c r="Q198" s="48">
        <v>309</v>
      </c>
      <c r="R198" s="48">
        <v>1047</v>
      </c>
      <c r="S198" s="48">
        <v>1121</v>
      </c>
      <c r="T198" s="48">
        <v>17518</v>
      </c>
      <c r="U198" s="48">
        <v>381</v>
      </c>
      <c r="V198" s="48">
        <v>623</v>
      </c>
      <c r="W198" s="48">
        <v>14652</v>
      </c>
      <c r="X198" s="48">
        <v>2005</v>
      </c>
      <c r="Y198" s="2"/>
      <c r="Z198" s="48">
        <v>9276</v>
      </c>
      <c r="AA198" s="48">
        <v>6905</v>
      </c>
      <c r="AC198" s="48">
        <f t="shared" si="18"/>
        <v>16181</v>
      </c>
      <c r="AD198" s="48">
        <f t="shared" si="19"/>
        <v>47814</v>
      </c>
      <c r="AE198" s="48">
        <v>1334</v>
      </c>
      <c r="AF198" s="48">
        <v>2450</v>
      </c>
      <c r="AG198" s="48">
        <v>3565</v>
      </c>
      <c r="AH198" s="48">
        <v>4457</v>
      </c>
      <c r="AI198" s="48"/>
      <c r="AJ198" s="48"/>
      <c r="AK198" s="48"/>
      <c r="AL198" s="48"/>
      <c r="AM198" s="48"/>
      <c r="AN198" s="48"/>
      <c r="AO198" s="48"/>
      <c r="AP198" s="30"/>
      <c r="AQ198" s="31"/>
      <c r="AR198" s="2"/>
      <c r="AS198" s="30"/>
      <c r="AT198" s="31"/>
      <c r="AU198" s="2"/>
      <c r="AV198" s="30"/>
      <c r="AW198" s="31"/>
      <c r="AX198" s="30"/>
      <c r="AY198" s="31"/>
      <c r="AZ198" s="2"/>
      <c r="BA198" s="30"/>
      <c r="BB198" s="31"/>
      <c r="BC198" s="30"/>
      <c r="BD198" s="31"/>
      <c r="BE198" s="2"/>
      <c r="BF198" s="30"/>
      <c r="BG198" s="31"/>
      <c r="BH198" s="30"/>
      <c r="BI198" s="31"/>
      <c r="BJ198" s="2"/>
      <c r="BK198" s="48">
        <f t="shared" si="20"/>
        <v>11806</v>
      </c>
      <c r="BL198" s="48">
        <v>2881</v>
      </c>
      <c r="BM198" s="48">
        <v>3008</v>
      </c>
      <c r="BN198" s="2"/>
      <c r="BO198" s="48">
        <f t="shared" si="21"/>
        <v>5889</v>
      </c>
      <c r="BP198" s="2"/>
      <c r="BQ198" s="48">
        <f t="shared" si="22"/>
        <v>92023</v>
      </c>
      <c r="BR198" s="2"/>
      <c r="BS198" s="48">
        <f t="shared" si="23"/>
        <v>173713</v>
      </c>
      <c r="BT198" s="2"/>
    </row>
    <row r="199" spans="1:72" x14ac:dyDescent="0.2">
      <c r="A199" t="s">
        <v>58</v>
      </c>
      <c r="B199" s="29">
        <v>44025</v>
      </c>
      <c r="C199" s="2"/>
      <c r="D199" s="48">
        <v>2816</v>
      </c>
      <c r="E199" s="48">
        <v>2138</v>
      </c>
      <c r="F199" s="48">
        <v>34095</v>
      </c>
      <c r="G199" s="48">
        <v>546</v>
      </c>
      <c r="H199" s="48">
        <v>417</v>
      </c>
      <c r="I199" s="48">
        <v>19864</v>
      </c>
      <c r="J199" s="48">
        <v>17478</v>
      </c>
      <c r="K199" s="48">
        <v>53182</v>
      </c>
      <c r="L199" s="48">
        <v>899</v>
      </c>
      <c r="M199" s="2"/>
      <c r="N199" s="48">
        <v>5873</v>
      </c>
      <c r="O199" s="48">
        <v>7794</v>
      </c>
      <c r="P199" s="48">
        <v>941</v>
      </c>
      <c r="Q199" s="48">
        <v>385</v>
      </c>
      <c r="R199" s="48">
        <v>1727</v>
      </c>
      <c r="S199" s="48">
        <v>1905</v>
      </c>
      <c r="T199" s="48">
        <v>25721</v>
      </c>
      <c r="U199" s="48">
        <v>860</v>
      </c>
      <c r="V199" s="48">
        <v>1059</v>
      </c>
      <c r="W199" s="48">
        <v>19115</v>
      </c>
      <c r="X199" s="48">
        <v>4455</v>
      </c>
      <c r="Y199" s="2"/>
      <c r="Z199" s="48">
        <v>10506</v>
      </c>
      <c r="AA199" s="48">
        <v>9027</v>
      </c>
      <c r="AC199" s="48">
        <f t="shared" si="18"/>
        <v>19533</v>
      </c>
      <c r="AD199" s="48">
        <f t="shared" si="19"/>
        <v>69835</v>
      </c>
      <c r="AE199" s="48">
        <v>2204</v>
      </c>
      <c r="AF199" s="48">
        <v>3897</v>
      </c>
      <c r="AG199" s="48">
        <v>5938</v>
      </c>
      <c r="AH199" s="48">
        <v>7205</v>
      </c>
      <c r="AI199" s="48"/>
      <c r="AJ199" s="48"/>
      <c r="AK199" s="48"/>
      <c r="AL199" s="48"/>
      <c r="AM199" s="48"/>
      <c r="AN199" s="48"/>
      <c r="AO199" s="48"/>
      <c r="AP199" s="30"/>
      <c r="AQ199" s="31"/>
      <c r="AR199" s="2"/>
      <c r="AS199" s="30"/>
      <c r="AT199" s="31"/>
      <c r="AU199" s="2"/>
      <c r="AV199" s="30"/>
      <c r="AW199" s="31"/>
      <c r="AX199" s="30"/>
      <c r="AY199" s="31"/>
      <c r="AZ199" s="2"/>
      <c r="BA199" s="30"/>
      <c r="BB199" s="31"/>
      <c r="BC199" s="30"/>
      <c r="BD199" s="31"/>
      <c r="BE199" s="2"/>
      <c r="BF199" s="30"/>
      <c r="BG199" s="31"/>
      <c r="BH199" s="30"/>
      <c r="BI199" s="31"/>
      <c r="BJ199" s="2"/>
      <c r="BK199" s="48">
        <f t="shared" si="20"/>
        <v>19244</v>
      </c>
      <c r="BL199" s="48">
        <v>4770</v>
      </c>
      <c r="BM199" s="48">
        <v>4825</v>
      </c>
      <c r="BN199" s="2"/>
      <c r="BO199" s="48">
        <f t="shared" si="21"/>
        <v>9595</v>
      </c>
      <c r="BP199" s="2"/>
      <c r="BQ199" s="48">
        <f t="shared" si="22"/>
        <v>131435</v>
      </c>
      <c r="BR199" s="2"/>
      <c r="BS199" s="48">
        <f t="shared" si="23"/>
        <v>249642</v>
      </c>
      <c r="BT199" s="2"/>
    </row>
    <row r="200" spans="1:72" x14ac:dyDescent="0.2">
      <c r="A200" t="s">
        <v>59</v>
      </c>
      <c r="B200" s="29">
        <v>44026</v>
      </c>
      <c r="C200" s="2"/>
      <c r="D200" s="48">
        <v>3073</v>
      </c>
      <c r="E200" s="48">
        <v>2200</v>
      </c>
      <c r="F200" s="48">
        <v>35101</v>
      </c>
      <c r="G200" s="48">
        <v>575</v>
      </c>
      <c r="H200" s="48">
        <v>448</v>
      </c>
      <c r="I200" s="48">
        <v>20580</v>
      </c>
      <c r="J200" s="48">
        <v>18174</v>
      </c>
      <c r="K200" s="48">
        <v>55226</v>
      </c>
      <c r="L200" s="48">
        <v>969</v>
      </c>
      <c r="M200" s="2"/>
      <c r="N200" s="48">
        <v>5818</v>
      </c>
      <c r="O200" s="48">
        <v>7729</v>
      </c>
      <c r="P200" s="48">
        <v>944</v>
      </c>
      <c r="Q200" s="48">
        <v>420</v>
      </c>
      <c r="R200" s="48">
        <v>1794</v>
      </c>
      <c r="S200" s="48">
        <v>1956</v>
      </c>
      <c r="T200" s="48">
        <v>25539</v>
      </c>
      <c r="U200" s="48">
        <v>817</v>
      </c>
      <c r="V200" s="48">
        <v>1043</v>
      </c>
      <c r="W200" s="48">
        <v>18644</v>
      </c>
      <c r="X200" s="48">
        <v>4664</v>
      </c>
      <c r="Y200" s="2"/>
      <c r="Z200" s="48">
        <v>10061</v>
      </c>
      <c r="AA200" s="48">
        <v>8771</v>
      </c>
      <c r="AC200" s="48">
        <f t="shared" si="18"/>
        <v>18832</v>
      </c>
      <c r="AD200" s="48">
        <f t="shared" si="19"/>
        <v>69368</v>
      </c>
      <c r="AE200" s="48">
        <v>2246</v>
      </c>
      <c r="AF200" s="48">
        <v>3846</v>
      </c>
      <c r="AG200" s="48">
        <v>6229</v>
      </c>
      <c r="AH200" s="48">
        <v>7025</v>
      </c>
      <c r="AI200" s="48"/>
      <c r="AJ200" s="48"/>
      <c r="AK200" s="48"/>
      <c r="AL200" s="48"/>
      <c r="AM200" s="48"/>
      <c r="AN200" s="48"/>
      <c r="AO200" s="48"/>
      <c r="AP200" s="30"/>
      <c r="AQ200" s="31"/>
      <c r="AR200" s="2"/>
      <c r="AS200" s="30"/>
      <c r="AT200" s="31"/>
      <c r="AU200" s="2"/>
      <c r="AV200" s="30"/>
      <c r="AW200" s="31"/>
      <c r="AX200" s="30"/>
      <c r="AY200" s="31"/>
      <c r="AZ200" s="2"/>
      <c r="BA200" s="30"/>
      <c r="BB200" s="31"/>
      <c r="BC200" s="30"/>
      <c r="BD200" s="31"/>
      <c r="BE200" s="2"/>
      <c r="BF200" s="30"/>
      <c r="BG200" s="31"/>
      <c r="BH200" s="30"/>
      <c r="BI200" s="31"/>
      <c r="BJ200" s="2"/>
      <c r="BK200" s="48">
        <f t="shared" si="20"/>
        <v>19346</v>
      </c>
      <c r="BL200" s="48">
        <v>4842</v>
      </c>
      <c r="BM200" s="48">
        <v>5043</v>
      </c>
      <c r="BN200" s="2"/>
      <c r="BO200" s="48">
        <f t="shared" si="21"/>
        <v>9885</v>
      </c>
      <c r="BP200" s="2"/>
      <c r="BQ200" s="48">
        <f t="shared" si="22"/>
        <v>136346</v>
      </c>
      <c r="BR200" s="2"/>
      <c r="BS200" s="48">
        <f t="shared" si="23"/>
        <v>253777</v>
      </c>
      <c r="BT200" s="2"/>
    </row>
    <row r="201" spans="1:72" x14ac:dyDescent="0.2">
      <c r="A201" t="s">
        <v>53</v>
      </c>
      <c r="B201" s="29">
        <v>44027</v>
      </c>
      <c r="C201" s="2"/>
      <c r="D201" s="48">
        <v>3105</v>
      </c>
      <c r="E201" s="48">
        <v>2258</v>
      </c>
      <c r="F201" s="48">
        <v>35818</v>
      </c>
      <c r="G201" s="48">
        <v>570</v>
      </c>
      <c r="H201" s="48">
        <v>403</v>
      </c>
      <c r="I201" s="48">
        <v>21350</v>
      </c>
      <c r="J201" s="48">
        <v>18403</v>
      </c>
      <c r="K201" s="48">
        <v>56349</v>
      </c>
      <c r="L201" s="48">
        <v>1043</v>
      </c>
      <c r="M201" s="2"/>
      <c r="N201" s="48">
        <v>6014</v>
      </c>
      <c r="O201" s="48">
        <v>7889</v>
      </c>
      <c r="P201" s="48">
        <v>1006</v>
      </c>
      <c r="Q201" s="48">
        <v>369</v>
      </c>
      <c r="R201" s="48">
        <v>1846</v>
      </c>
      <c r="S201" s="48">
        <v>2146</v>
      </c>
      <c r="T201" s="48">
        <v>26197</v>
      </c>
      <c r="U201" s="48">
        <v>881</v>
      </c>
      <c r="V201" s="48">
        <v>1107</v>
      </c>
      <c r="W201" s="48">
        <v>19112</v>
      </c>
      <c r="X201" s="48">
        <v>4762</v>
      </c>
      <c r="Y201" s="2"/>
      <c r="Z201" s="48">
        <v>10632</v>
      </c>
      <c r="AA201" s="48">
        <v>9378</v>
      </c>
      <c r="AC201" s="48">
        <f t="shared" si="18"/>
        <v>20010</v>
      </c>
      <c r="AD201" s="48">
        <f t="shared" si="19"/>
        <v>71329</v>
      </c>
      <c r="AE201" s="48">
        <v>2284</v>
      </c>
      <c r="AF201" s="48">
        <v>4040</v>
      </c>
      <c r="AG201" s="48">
        <v>6512</v>
      </c>
      <c r="AH201" s="48">
        <v>7351</v>
      </c>
      <c r="AI201" s="48"/>
      <c r="AJ201" s="48"/>
      <c r="AK201" s="48"/>
      <c r="AL201" s="48"/>
      <c r="AM201" s="48"/>
      <c r="AN201" s="48"/>
      <c r="AO201" s="48"/>
      <c r="AP201" s="30"/>
      <c r="AQ201" s="31"/>
      <c r="AR201" s="2"/>
      <c r="AS201" s="30"/>
      <c r="AT201" s="31"/>
      <c r="AU201" s="2"/>
      <c r="AV201" s="30"/>
      <c r="AW201" s="31"/>
      <c r="AX201" s="30"/>
      <c r="AY201" s="31"/>
      <c r="AZ201" s="2"/>
      <c r="BA201" s="30"/>
      <c r="BB201" s="31"/>
      <c r="BC201" s="30"/>
      <c r="BD201" s="31"/>
      <c r="BE201" s="2"/>
      <c r="BF201" s="30"/>
      <c r="BG201" s="31"/>
      <c r="BH201" s="30"/>
      <c r="BI201" s="31"/>
      <c r="BJ201" s="2"/>
      <c r="BK201" s="48">
        <f t="shared" si="20"/>
        <v>20187</v>
      </c>
      <c r="BL201" s="48">
        <v>5382</v>
      </c>
      <c r="BM201" s="48">
        <v>5405</v>
      </c>
      <c r="BN201" s="2"/>
      <c r="BO201" s="48">
        <f t="shared" si="21"/>
        <v>10787</v>
      </c>
      <c r="BP201" s="2"/>
      <c r="BQ201" s="48">
        <f t="shared" si="22"/>
        <v>139299</v>
      </c>
      <c r="BR201" s="2"/>
      <c r="BS201" s="48">
        <f t="shared" si="23"/>
        <v>261612</v>
      </c>
      <c r="BT201" s="2"/>
    </row>
    <row r="202" spans="1:72" x14ac:dyDescent="0.2">
      <c r="A202" t="s">
        <v>54</v>
      </c>
      <c r="B202" s="29">
        <v>44028</v>
      </c>
      <c r="C202" s="2"/>
      <c r="D202" s="48">
        <v>3150</v>
      </c>
      <c r="E202" s="48">
        <v>2276</v>
      </c>
      <c r="F202" s="48">
        <v>37441</v>
      </c>
      <c r="G202" s="48">
        <v>568</v>
      </c>
      <c r="H202" s="48">
        <v>484</v>
      </c>
      <c r="I202" s="48">
        <v>21888</v>
      </c>
      <c r="J202" s="48">
        <v>19320</v>
      </c>
      <c r="K202" s="48">
        <v>58657</v>
      </c>
      <c r="L202" s="48">
        <v>1019</v>
      </c>
      <c r="M202" s="2"/>
      <c r="N202" s="48">
        <v>6305</v>
      </c>
      <c r="O202" s="48">
        <v>8288</v>
      </c>
      <c r="P202" s="48">
        <v>947</v>
      </c>
      <c r="Q202" s="48">
        <v>419</v>
      </c>
      <c r="R202" s="48">
        <v>1847</v>
      </c>
      <c r="S202" s="48">
        <v>2155</v>
      </c>
      <c r="T202" s="48">
        <v>27042</v>
      </c>
      <c r="U202" s="48">
        <v>1088</v>
      </c>
      <c r="V202" s="48">
        <v>1114</v>
      </c>
      <c r="W202" s="48">
        <v>20132</v>
      </c>
      <c r="X202" s="48">
        <v>4725</v>
      </c>
      <c r="Y202" s="2"/>
      <c r="Z202" s="48">
        <v>10909</v>
      </c>
      <c r="AA202" s="48">
        <v>10205</v>
      </c>
      <c r="AC202" s="48">
        <f t="shared" si="18"/>
        <v>21114</v>
      </c>
      <c r="AD202" s="48">
        <f t="shared" si="19"/>
        <v>74062</v>
      </c>
      <c r="AE202" s="48">
        <v>2308</v>
      </c>
      <c r="AF202" s="48">
        <v>4306</v>
      </c>
      <c r="AG202" s="48">
        <v>6821</v>
      </c>
      <c r="AH202" s="48">
        <v>7926</v>
      </c>
      <c r="AI202" s="48"/>
      <c r="AJ202" s="48"/>
      <c r="AK202" s="48"/>
      <c r="AL202" s="48"/>
      <c r="AM202" s="48"/>
      <c r="AN202" s="48"/>
      <c r="AO202" s="48"/>
      <c r="AP202" s="30"/>
      <c r="AQ202" s="31"/>
      <c r="AR202" s="2"/>
      <c r="AS202" s="30"/>
      <c r="AT202" s="31"/>
      <c r="AU202" s="2"/>
      <c r="AV202" s="30"/>
      <c r="AW202" s="31"/>
      <c r="AX202" s="30"/>
      <c r="AY202" s="31"/>
      <c r="AZ202" s="2"/>
      <c r="BA202" s="30"/>
      <c r="BB202" s="31"/>
      <c r="BC202" s="30"/>
      <c r="BD202" s="31"/>
      <c r="BE202" s="2"/>
      <c r="BF202" s="30"/>
      <c r="BG202" s="31"/>
      <c r="BH202" s="30"/>
      <c r="BI202" s="31"/>
      <c r="BJ202" s="2"/>
      <c r="BK202" s="48">
        <f t="shared" si="20"/>
        <v>21361</v>
      </c>
      <c r="BL202" s="48">
        <v>5532</v>
      </c>
      <c r="BM202" s="48">
        <v>5480</v>
      </c>
      <c r="BN202" s="2"/>
      <c r="BO202" s="48">
        <f t="shared" si="21"/>
        <v>11012</v>
      </c>
      <c r="BP202" s="2"/>
      <c r="BQ202" s="48">
        <f t="shared" si="22"/>
        <v>144803</v>
      </c>
      <c r="BR202" s="2"/>
      <c r="BS202" s="48">
        <f t="shared" si="23"/>
        <v>272352</v>
      </c>
      <c r="BT202" s="2"/>
    </row>
    <row r="203" spans="1:72" x14ac:dyDescent="0.2">
      <c r="A203" t="s">
        <v>55</v>
      </c>
      <c r="B203" s="29">
        <v>44029</v>
      </c>
      <c r="C203" s="2"/>
      <c r="D203" s="48">
        <v>3235</v>
      </c>
      <c r="E203" s="48">
        <v>2425</v>
      </c>
      <c r="F203" s="48">
        <v>40377</v>
      </c>
      <c r="G203" s="48">
        <v>714</v>
      </c>
      <c r="H203" s="48">
        <v>525</v>
      </c>
      <c r="I203" s="48">
        <v>23688</v>
      </c>
      <c r="J203" s="48">
        <v>20057</v>
      </c>
      <c r="K203" s="48">
        <v>63090</v>
      </c>
      <c r="L203" s="48">
        <v>1133</v>
      </c>
      <c r="M203" s="2"/>
      <c r="N203" s="48">
        <v>4659</v>
      </c>
      <c r="O203" s="48">
        <v>9398</v>
      </c>
      <c r="P203" s="48">
        <v>1031</v>
      </c>
      <c r="Q203" s="48">
        <v>415</v>
      </c>
      <c r="R203" s="48">
        <v>1902</v>
      </c>
      <c r="S203" s="48">
        <v>2218</v>
      </c>
      <c r="T203" s="48">
        <v>29538</v>
      </c>
      <c r="U203" s="48">
        <v>937</v>
      </c>
      <c r="V203" s="48">
        <v>1231</v>
      </c>
      <c r="W203" s="48">
        <v>22818</v>
      </c>
      <c r="X203" s="48">
        <v>5040</v>
      </c>
      <c r="Y203" s="2"/>
      <c r="Z203" s="48">
        <v>12751</v>
      </c>
      <c r="AA203" s="48">
        <v>11865</v>
      </c>
      <c r="AC203" s="48">
        <f t="shared" si="18"/>
        <v>24616</v>
      </c>
      <c r="AD203" s="48">
        <f t="shared" si="19"/>
        <v>79187</v>
      </c>
      <c r="AE203" s="48">
        <v>2600</v>
      </c>
      <c r="AF203" s="48">
        <v>4493</v>
      </c>
      <c r="AG203" s="48">
        <v>7853</v>
      </c>
      <c r="AH203" s="48">
        <v>8859</v>
      </c>
      <c r="AI203" s="48"/>
      <c r="AJ203" s="48"/>
      <c r="AK203" s="48"/>
      <c r="AL203" s="48"/>
      <c r="AM203" s="48"/>
      <c r="AN203" s="48"/>
      <c r="AO203" s="48"/>
      <c r="AP203" s="30"/>
      <c r="AQ203" s="31"/>
      <c r="AR203" s="2"/>
      <c r="AS203" s="30"/>
      <c r="AT203" s="31"/>
      <c r="AU203" s="2"/>
      <c r="AV203" s="30"/>
      <c r="AW203" s="31"/>
      <c r="AX203" s="30"/>
      <c r="AY203" s="31"/>
      <c r="AZ203" s="2"/>
      <c r="BA203" s="30"/>
      <c r="BB203" s="31"/>
      <c r="BC203" s="30"/>
      <c r="BD203" s="31"/>
      <c r="BE203" s="2"/>
      <c r="BF203" s="30"/>
      <c r="BG203" s="31"/>
      <c r="BH203" s="30"/>
      <c r="BI203" s="31"/>
      <c r="BJ203" s="2"/>
      <c r="BK203" s="48">
        <f t="shared" si="20"/>
        <v>23805</v>
      </c>
      <c r="BL203" s="48">
        <v>5904</v>
      </c>
      <c r="BM203" s="48">
        <v>5682</v>
      </c>
      <c r="BN203" s="2"/>
      <c r="BO203" s="48">
        <f t="shared" si="21"/>
        <v>11586</v>
      </c>
      <c r="BP203" s="2"/>
      <c r="BQ203" s="48">
        <f t="shared" si="22"/>
        <v>155244</v>
      </c>
      <c r="BR203" s="2"/>
      <c r="BS203" s="48">
        <f t="shared" si="23"/>
        <v>294438</v>
      </c>
      <c r="BT203" s="2"/>
    </row>
    <row r="204" spans="1:72" x14ac:dyDescent="0.2">
      <c r="A204" t="s">
        <v>56</v>
      </c>
      <c r="B204" s="29">
        <v>44030</v>
      </c>
      <c r="C204" s="2"/>
      <c r="D204" s="48">
        <v>2518</v>
      </c>
      <c r="E204" s="48">
        <v>2058</v>
      </c>
      <c r="F204" s="48">
        <v>31277</v>
      </c>
      <c r="G204" s="48">
        <v>444</v>
      </c>
      <c r="H204" s="48">
        <v>365</v>
      </c>
      <c r="I204" s="48">
        <v>18347</v>
      </c>
      <c r="J204" s="48">
        <v>15874</v>
      </c>
      <c r="K204" s="48">
        <v>49637</v>
      </c>
      <c r="L204" s="48">
        <v>913</v>
      </c>
      <c r="M204" s="2"/>
      <c r="N204" s="48">
        <v>3909</v>
      </c>
      <c r="O204" s="48">
        <v>6586</v>
      </c>
      <c r="P204" s="48">
        <v>768</v>
      </c>
      <c r="Q204" s="48">
        <v>360</v>
      </c>
      <c r="R204" s="48">
        <v>1357</v>
      </c>
      <c r="S204" s="48">
        <v>1558</v>
      </c>
      <c r="T204" s="48">
        <v>21301</v>
      </c>
      <c r="U204" s="48">
        <v>629</v>
      </c>
      <c r="V204" s="48">
        <v>797</v>
      </c>
      <c r="W204" s="48">
        <v>17214</v>
      </c>
      <c r="X204" s="48">
        <v>3153</v>
      </c>
      <c r="Y204" s="2"/>
      <c r="Z204" s="48">
        <v>9069</v>
      </c>
      <c r="AA204" s="48">
        <v>8049</v>
      </c>
      <c r="AC204" s="48">
        <f t="shared" si="18"/>
        <v>17118</v>
      </c>
      <c r="AD204" s="48">
        <f t="shared" si="19"/>
        <v>57632</v>
      </c>
      <c r="AE204" s="48">
        <v>1840</v>
      </c>
      <c r="AF204" s="48">
        <v>3409</v>
      </c>
      <c r="AG204" s="48">
        <v>5251</v>
      </c>
      <c r="AH204" s="48">
        <v>5783</v>
      </c>
      <c r="AI204" s="48"/>
      <c r="AJ204" s="48"/>
      <c r="AK204" s="48"/>
      <c r="AL204" s="48"/>
      <c r="AM204" s="48"/>
      <c r="AN204" s="48"/>
      <c r="AO204" s="48"/>
      <c r="AP204" s="30"/>
      <c r="AQ204" s="31"/>
      <c r="AR204" s="2"/>
      <c r="AS204" s="30"/>
      <c r="AT204" s="31"/>
      <c r="AU204" s="2"/>
      <c r="AV204" s="30"/>
      <c r="AW204" s="31"/>
      <c r="AX204" s="30"/>
      <c r="AY204" s="31"/>
      <c r="AZ204" s="2"/>
      <c r="BA204" s="30"/>
      <c r="BB204" s="31"/>
      <c r="BC204" s="30"/>
      <c r="BD204" s="31"/>
      <c r="BE204" s="2"/>
      <c r="BF204" s="30"/>
      <c r="BG204" s="31"/>
      <c r="BH204" s="30"/>
      <c r="BI204" s="31"/>
      <c r="BJ204" s="2"/>
      <c r="BK204" s="48">
        <f t="shared" si="20"/>
        <v>16283</v>
      </c>
      <c r="BL204" s="48">
        <v>3841</v>
      </c>
      <c r="BM204" s="48">
        <v>4110</v>
      </c>
      <c r="BN204" s="2"/>
      <c r="BO204" s="48">
        <f t="shared" si="21"/>
        <v>7951</v>
      </c>
      <c r="BP204" s="2"/>
      <c r="BQ204" s="48">
        <f t="shared" si="22"/>
        <v>121433</v>
      </c>
      <c r="BR204" s="2"/>
      <c r="BS204" s="48">
        <f t="shared" si="23"/>
        <v>220417</v>
      </c>
      <c r="BT204" s="2"/>
    </row>
    <row r="205" spans="1:72" x14ac:dyDescent="0.2">
      <c r="A205" t="s">
        <v>57</v>
      </c>
      <c r="B205" s="29">
        <v>44031</v>
      </c>
      <c r="C205" s="2"/>
      <c r="D205" s="48">
        <v>1919</v>
      </c>
      <c r="E205" s="48">
        <v>1316</v>
      </c>
      <c r="F205" s="48">
        <v>25122</v>
      </c>
      <c r="G205" s="48">
        <v>291</v>
      </c>
      <c r="H205" s="48">
        <v>310</v>
      </c>
      <c r="I205" s="48">
        <v>14099</v>
      </c>
      <c r="J205" s="48">
        <v>12620</v>
      </c>
      <c r="K205" s="48">
        <v>37909</v>
      </c>
      <c r="L205" s="48">
        <v>657</v>
      </c>
      <c r="M205" s="2"/>
      <c r="N205" s="48">
        <v>4621</v>
      </c>
      <c r="O205" s="48">
        <v>5160</v>
      </c>
      <c r="P205" s="48">
        <v>614</v>
      </c>
      <c r="Q205" s="48">
        <v>267</v>
      </c>
      <c r="R205" s="48">
        <v>1151</v>
      </c>
      <c r="S205" s="48">
        <v>1171</v>
      </c>
      <c r="T205" s="48">
        <v>18118</v>
      </c>
      <c r="U205" s="48">
        <v>383</v>
      </c>
      <c r="V205" s="48">
        <v>627</v>
      </c>
      <c r="W205" s="48">
        <v>15168</v>
      </c>
      <c r="X205" s="48">
        <v>2378</v>
      </c>
      <c r="Y205" s="2"/>
      <c r="Z205" s="48">
        <v>9625</v>
      </c>
      <c r="AA205" s="48">
        <v>7420</v>
      </c>
      <c r="AC205" s="48">
        <f t="shared" si="18"/>
        <v>17045</v>
      </c>
      <c r="AD205" s="48">
        <f t="shared" si="19"/>
        <v>49658</v>
      </c>
      <c r="AE205" s="48">
        <v>1372</v>
      </c>
      <c r="AF205" s="48">
        <v>2615</v>
      </c>
      <c r="AG205" s="48">
        <v>4668</v>
      </c>
      <c r="AH205" s="48">
        <v>4597</v>
      </c>
      <c r="AI205" s="48"/>
      <c r="AJ205" s="48"/>
      <c r="AK205" s="48"/>
      <c r="AL205" s="48"/>
      <c r="AM205" s="48"/>
      <c r="AN205" s="48"/>
      <c r="AO205" s="48"/>
      <c r="AP205" s="30"/>
      <c r="AQ205" s="31"/>
      <c r="AR205" s="2"/>
      <c r="AS205" s="30"/>
      <c r="AT205" s="31"/>
      <c r="AU205" s="2"/>
      <c r="AV205" s="30"/>
      <c r="AW205" s="31"/>
      <c r="AX205" s="30"/>
      <c r="AY205" s="31"/>
      <c r="AZ205" s="2"/>
      <c r="BA205" s="30"/>
      <c r="BB205" s="31"/>
      <c r="BC205" s="30"/>
      <c r="BD205" s="31"/>
      <c r="BE205" s="2"/>
      <c r="BF205" s="30"/>
      <c r="BG205" s="31"/>
      <c r="BH205" s="30"/>
      <c r="BI205" s="31"/>
      <c r="BJ205" s="2"/>
      <c r="BK205" s="48">
        <f t="shared" si="20"/>
        <v>13252</v>
      </c>
      <c r="BL205" s="48">
        <v>3037</v>
      </c>
      <c r="BM205" s="48">
        <v>3388</v>
      </c>
      <c r="BN205" s="2"/>
      <c r="BO205" s="48">
        <f t="shared" si="21"/>
        <v>6425</v>
      </c>
      <c r="BP205" s="2"/>
      <c r="BQ205" s="48">
        <f t="shared" si="22"/>
        <v>94243</v>
      </c>
      <c r="BR205" s="2"/>
      <c r="BS205" s="48">
        <f t="shared" si="23"/>
        <v>180623</v>
      </c>
      <c r="BT205" s="2"/>
    </row>
    <row r="206" spans="1:72" x14ac:dyDescent="0.2">
      <c r="A206" t="s">
        <v>58</v>
      </c>
      <c r="B206" s="29">
        <v>44032</v>
      </c>
      <c r="C206" s="2"/>
      <c r="D206" s="48">
        <v>2983</v>
      </c>
      <c r="E206" s="48">
        <v>2113</v>
      </c>
      <c r="F206" s="48">
        <v>34480</v>
      </c>
      <c r="G206" s="48">
        <v>527</v>
      </c>
      <c r="H206" s="48">
        <v>432</v>
      </c>
      <c r="I206" s="48">
        <v>20379</v>
      </c>
      <c r="J206" s="48">
        <v>20709</v>
      </c>
      <c r="K206" s="48">
        <v>53629</v>
      </c>
      <c r="L206" s="48">
        <v>955</v>
      </c>
      <c r="M206" s="2"/>
      <c r="N206" s="48">
        <v>6306</v>
      </c>
      <c r="O206" s="48">
        <v>7797</v>
      </c>
      <c r="P206" s="48">
        <v>1033</v>
      </c>
      <c r="Q206" s="48">
        <v>406</v>
      </c>
      <c r="R206" s="48">
        <v>1716</v>
      </c>
      <c r="S206" s="48">
        <v>1957</v>
      </c>
      <c r="T206" s="48">
        <v>25975</v>
      </c>
      <c r="U206" s="48">
        <v>865</v>
      </c>
      <c r="V206" s="48">
        <v>1056</v>
      </c>
      <c r="W206" s="48">
        <v>19173</v>
      </c>
      <c r="X206" s="48">
        <v>4600</v>
      </c>
      <c r="Y206" s="2"/>
      <c r="Z206" s="48">
        <v>10604</v>
      </c>
      <c r="AA206" s="48">
        <v>9311</v>
      </c>
      <c r="AC206" s="48">
        <f t="shared" si="18"/>
        <v>19915</v>
      </c>
      <c r="AD206" s="48">
        <f t="shared" si="19"/>
        <v>70884</v>
      </c>
      <c r="AE206" s="48">
        <v>2385</v>
      </c>
      <c r="AF206" s="48">
        <v>4146</v>
      </c>
      <c r="AG206" s="48">
        <v>6928</v>
      </c>
      <c r="AH206" s="48">
        <v>6844</v>
      </c>
      <c r="AI206" s="48"/>
      <c r="AJ206" s="48"/>
      <c r="AK206" s="48"/>
      <c r="AL206" s="48"/>
      <c r="AM206" s="48"/>
      <c r="AN206" s="48"/>
      <c r="AO206" s="48"/>
      <c r="AP206" s="30"/>
      <c r="AQ206" s="31"/>
      <c r="AR206" s="2"/>
      <c r="AS206" s="30"/>
      <c r="AT206" s="31"/>
      <c r="AU206" s="2"/>
      <c r="AV206" s="30"/>
      <c r="AW206" s="31"/>
      <c r="AX206" s="30"/>
      <c r="AY206" s="31"/>
      <c r="AZ206" s="2"/>
      <c r="BA206" s="30"/>
      <c r="BB206" s="31"/>
      <c r="BC206" s="30"/>
      <c r="BD206" s="31"/>
      <c r="BE206" s="2"/>
      <c r="BF206" s="30"/>
      <c r="BG206" s="31"/>
      <c r="BH206" s="30"/>
      <c r="BI206" s="31"/>
      <c r="BJ206" s="2"/>
      <c r="BK206" s="48">
        <f t="shared" si="20"/>
        <v>20303</v>
      </c>
      <c r="BL206" s="48">
        <v>4918</v>
      </c>
      <c r="BM206" s="48">
        <v>5067</v>
      </c>
      <c r="BN206" s="2"/>
      <c r="BO206" s="48">
        <f t="shared" si="21"/>
        <v>9985</v>
      </c>
      <c r="BP206" s="2"/>
      <c r="BQ206" s="48">
        <f t="shared" si="22"/>
        <v>136207</v>
      </c>
      <c r="BR206" s="2"/>
      <c r="BS206" s="48">
        <f t="shared" si="23"/>
        <v>257294</v>
      </c>
      <c r="BT206" s="2"/>
    </row>
    <row r="207" spans="1:72" x14ac:dyDescent="0.2">
      <c r="A207" t="s">
        <v>59</v>
      </c>
      <c r="B207" s="29">
        <v>44033</v>
      </c>
      <c r="C207" s="2"/>
      <c r="D207" s="48">
        <v>3100</v>
      </c>
      <c r="E207" s="48">
        <v>2290</v>
      </c>
      <c r="F207" s="48">
        <v>35873</v>
      </c>
      <c r="G207" s="48">
        <v>514</v>
      </c>
      <c r="H207" s="48">
        <v>469</v>
      </c>
      <c r="I207" s="48">
        <v>20939</v>
      </c>
      <c r="J207" s="48">
        <v>18608</v>
      </c>
      <c r="K207" s="48">
        <v>56021</v>
      </c>
      <c r="L207" s="48">
        <v>958</v>
      </c>
      <c r="M207" s="2"/>
      <c r="N207" s="48">
        <v>5981</v>
      </c>
      <c r="O207" s="48">
        <v>7637</v>
      </c>
      <c r="P207" s="48">
        <v>870</v>
      </c>
      <c r="Q207" s="48">
        <v>418</v>
      </c>
      <c r="R207" s="48">
        <v>1942</v>
      </c>
      <c r="S207" s="48">
        <v>2109</v>
      </c>
      <c r="T207" s="48">
        <v>25651</v>
      </c>
      <c r="U207" s="48">
        <v>792</v>
      </c>
      <c r="V207" s="48">
        <v>1031</v>
      </c>
      <c r="W207" s="48">
        <v>18736</v>
      </c>
      <c r="X207" s="48">
        <v>4508</v>
      </c>
      <c r="Y207" s="2"/>
      <c r="Z207" s="48">
        <v>10045</v>
      </c>
      <c r="AA207" s="48">
        <v>8955</v>
      </c>
      <c r="AC207" s="48">
        <f t="shared" si="18"/>
        <v>19000</v>
      </c>
      <c r="AD207" s="48">
        <f t="shared" si="19"/>
        <v>69675</v>
      </c>
      <c r="AE207" s="48">
        <v>2419</v>
      </c>
      <c r="AF207" s="48">
        <v>4224</v>
      </c>
      <c r="AG207" s="48">
        <v>6785</v>
      </c>
      <c r="AH207" s="48">
        <v>7215</v>
      </c>
      <c r="AI207" s="48"/>
      <c r="AJ207" s="48"/>
      <c r="AK207" s="48"/>
      <c r="AL207" s="48"/>
      <c r="AM207" s="48"/>
      <c r="AN207" s="48"/>
      <c r="AO207" s="48"/>
      <c r="AP207" s="30"/>
      <c r="AQ207" s="31"/>
      <c r="AR207" s="2"/>
      <c r="AS207" s="30"/>
      <c r="AT207" s="31"/>
      <c r="AU207" s="2"/>
      <c r="AV207" s="30"/>
      <c r="AW207" s="31"/>
      <c r="AX207" s="30"/>
      <c r="AY207" s="31"/>
      <c r="AZ207" s="2"/>
      <c r="BA207" s="30"/>
      <c r="BB207" s="31"/>
      <c r="BC207" s="30"/>
      <c r="BD207" s="31"/>
      <c r="BE207" s="2"/>
      <c r="BF207" s="30"/>
      <c r="BG207" s="31"/>
      <c r="BH207" s="30"/>
      <c r="BI207" s="31"/>
      <c r="BJ207" s="2"/>
      <c r="BK207" s="48">
        <f t="shared" si="20"/>
        <v>20643</v>
      </c>
      <c r="BL207" s="48">
        <v>5489</v>
      </c>
      <c r="BM207" s="48">
        <v>5218</v>
      </c>
      <c r="BN207" s="2"/>
      <c r="BO207" s="48">
        <f t="shared" si="21"/>
        <v>10707</v>
      </c>
      <c r="BP207" s="2"/>
      <c r="BQ207" s="48">
        <f t="shared" si="22"/>
        <v>138772</v>
      </c>
      <c r="BR207" s="2"/>
      <c r="BS207" s="48">
        <f t="shared" si="23"/>
        <v>258797</v>
      </c>
      <c r="BT207" s="2"/>
    </row>
    <row r="208" spans="1:72" x14ac:dyDescent="0.2">
      <c r="A208" t="s">
        <v>53</v>
      </c>
      <c r="B208" s="29">
        <v>44034</v>
      </c>
      <c r="C208" s="2"/>
      <c r="D208" s="48">
        <v>3173</v>
      </c>
      <c r="E208" s="48">
        <v>2291</v>
      </c>
      <c r="F208" s="48">
        <v>36314</v>
      </c>
      <c r="G208" s="48">
        <v>565</v>
      </c>
      <c r="H208" s="48">
        <v>505</v>
      </c>
      <c r="I208" s="48">
        <v>21560</v>
      </c>
      <c r="J208" s="48">
        <v>18841</v>
      </c>
      <c r="K208" s="48">
        <v>57248</v>
      </c>
      <c r="L208" s="48">
        <v>967</v>
      </c>
      <c r="M208" s="2"/>
      <c r="N208" s="48">
        <v>6033</v>
      </c>
      <c r="O208" s="48">
        <v>8065</v>
      </c>
      <c r="P208" s="48">
        <v>1018</v>
      </c>
      <c r="Q208" s="48">
        <v>435</v>
      </c>
      <c r="R208" s="48">
        <v>1853</v>
      </c>
      <c r="S208" s="48">
        <v>2066</v>
      </c>
      <c r="T208" s="48">
        <v>26184</v>
      </c>
      <c r="U208" s="48">
        <v>873</v>
      </c>
      <c r="V208" s="48">
        <v>1138</v>
      </c>
      <c r="W208" s="48">
        <v>19037</v>
      </c>
      <c r="X208" s="48">
        <v>4786</v>
      </c>
      <c r="Y208" s="2"/>
      <c r="Z208" s="48">
        <v>10445</v>
      </c>
      <c r="AA208" s="48">
        <v>9291</v>
      </c>
      <c r="AC208" s="48">
        <f t="shared" si="18"/>
        <v>19736</v>
      </c>
      <c r="AD208" s="48">
        <f t="shared" si="19"/>
        <v>71488</v>
      </c>
      <c r="AE208" s="48">
        <v>2259</v>
      </c>
      <c r="AF208" s="48">
        <v>4020</v>
      </c>
      <c r="AG208" s="48">
        <v>7331</v>
      </c>
      <c r="AH208" s="48">
        <v>7515</v>
      </c>
      <c r="AI208" s="48"/>
      <c r="AJ208" s="48"/>
      <c r="AK208" s="48"/>
      <c r="AL208" s="48"/>
      <c r="AM208" s="48"/>
      <c r="AN208" s="48"/>
      <c r="AO208" s="48"/>
      <c r="AP208" s="30"/>
      <c r="AQ208" s="31"/>
      <c r="AR208" s="2"/>
      <c r="AS208" s="30"/>
      <c r="AT208" s="31"/>
      <c r="AU208" s="2"/>
      <c r="AV208" s="30"/>
      <c r="AW208" s="31"/>
      <c r="AX208" s="30"/>
      <c r="AY208" s="31"/>
      <c r="AZ208" s="2"/>
      <c r="BA208" s="30"/>
      <c r="BB208" s="31"/>
      <c r="BC208" s="30"/>
      <c r="BD208" s="31"/>
      <c r="BE208" s="2"/>
      <c r="BF208" s="30"/>
      <c r="BG208" s="31"/>
      <c r="BH208" s="30"/>
      <c r="BI208" s="31"/>
      <c r="BJ208" s="2"/>
      <c r="BK208" s="48">
        <f t="shared" si="20"/>
        <v>21125</v>
      </c>
      <c r="BL208" s="48">
        <v>2929</v>
      </c>
      <c r="BM208" s="48">
        <v>6191</v>
      </c>
      <c r="BN208" s="2"/>
      <c r="BO208" s="48">
        <f t="shared" si="21"/>
        <v>9120</v>
      </c>
      <c r="BP208" s="2"/>
      <c r="BQ208" s="48">
        <f t="shared" si="22"/>
        <v>141464</v>
      </c>
      <c r="BR208" s="2"/>
      <c r="BS208" s="48">
        <f t="shared" si="23"/>
        <v>262933</v>
      </c>
      <c r="BT208" s="2"/>
    </row>
    <row r="209" spans="1:72" x14ac:dyDescent="0.2">
      <c r="A209" t="s">
        <v>54</v>
      </c>
      <c r="B209" s="29">
        <v>44035</v>
      </c>
      <c r="C209" s="2"/>
      <c r="D209" s="48">
        <v>3213</v>
      </c>
      <c r="E209" s="48">
        <v>2423</v>
      </c>
      <c r="F209" s="48">
        <v>38048</v>
      </c>
      <c r="G209" s="48">
        <v>601</v>
      </c>
      <c r="H209" s="48">
        <v>483</v>
      </c>
      <c r="I209" s="48">
        <v>22612</v>
      </c>
      <c r="J209" s="48">
        <v>19473</v>
      </c>
      <c r="K209" s="48">
        <v>59905</v>
      </c>
      <c r="L209" s="48">
        <v>1028</v>
      </c>
      <c r="M209" s="2"/>
      <c r="N209" s="48">
        <v>6469</v>
      </c>
      <c r="O209" s="48">
        <v>8403</v>
      </c>
      <c r="P209" s="48">
        <v>1024</v>
      </c>
      <c r="Q209" s="48">
        <v>478</v>
      </c>
      <c r="R209" s="48">
        <v>1770</v>
      </c>
      <c r="S209" s="48">
        <v>2091</v>
      </c>
      <c r="T209" s="48">
        <v>27800</v>
      </c>
      <c r="U209" s="48">
        <v>863</v>
      </c>
      <c r="V209" s="48">
        <v>1108</v>
      </c>
      <c r="W209" s="48">
        <v>20340</v>
      </c>
      <c r="X209" s="48">
        <v>4880</v>
      </c>
      <c r="Y209" s="2"/>
      <c r="Z209" s="48">
        <v>11188</v>
      </c>
      <c r="AA209" s="48">
        <v>10597</v>
      </c>
      <c r="AC209" s="48">
        <f t="shared" si="18"/>
        <v>21785</v>
      </c>
      <c r="AD209" s="48">
        <f t="shared" si="19"/>
        <v>75226</v>
      </c>
      <c r="AE209" s="48">
        <v>2400</v>
      </c>
      <c r="AF209" s="48">
        <v>4204</v>
      </c>
      <c r="AG209" s="48">
        <v>7378</v>
      </c>
      <c r="AH209" s="48">
        <v>7936</v>
      </c>
      <c r="AI209" s="48"/>
      <c r="AJ209" s="48"/>
      <c r="AK209" s="48"/>
      <c r="AL209" s="48"/>
      <c r="AM209" s="48"/>
      <c r="AN209" s="48"/>
      <c r="AO209" s="48"/>
      <c r="AP209" s="30"/>
      <c r="AQ209" s="31"/>
      <c r="AR209" s="2"/>
      <c r="AS209" s="30"/>
      <c r="AT209" s="31"/>
      <c r="AU209" s="2"/>
      <c r="AV209" s="30"/>
      <c r="AW209" s="31"/>
      <c r="AX209" s="30"/>
      <c r="AY209" s="31"/>
      <c r="AZ209" s="2"/>
      <c r="BA209" s="30"/>
      <c r="BB209" s="31"/>
      <c r="BC209" s="30"/>
      <c r="BD209" s="31"/>
      <c r="BE209" s="2"/>
      <c r="BF209" s="30"/>
      <c r="BG209" s="31"/>
      <c r="BH209" s="30"/>
      <c r="BI209" s="31"/>
      <c r="BJ209" s="2"/>
      <c r="BK209" s="48">
        <f t="shared" si="20"/>
        <v>21918</v>
      </c>
      <c r="BL209" s="48">
        <v>5796</v>
      </c>
      <c r="BM209" s="48">
        <v>5583</v>
      </c>
      <c r="BN209" s="2"/>
      <c r="BO209" s="48">
        <f t="shared" si="21"/>
        <v>11379</v>
      </c>
      <c r="BP209" s="2"/>
      <c r="BQ209" s="48">
        <f t="shared" si="22"/>
        <v>147786</v>
      </c>
      <c r="BR209" s="2"/>
      <c r="BS209" s="48">
        <f t="shared" si="23"/>
        <v>278094</v>
      </c>
      <c r="BT209" s="2"/>
    </row>
    <row r="210" spans="1:72" x14ac:dyDescent="0.2">
      <c r="A210" t="s">
        <v>55</v>
      </c>
      <c r="B210" s="29">
        <v>44036</v>
      </c>
      <c r="C210" s="2"/>
      <c r="D210" s="48">
        <v>3292</v>
      </c>
      <c r="E210" s="48">
        <v>2441</v>
      </c>
      <c r="F210" s="48">
        <v>41342</v>
      </c>
      <c r="G210" s="48">
        <v>638</v>
      </c>
      <c r="H210" s="48">
        <v>499</v>
      </c>
      <c r="I210" s="48">
        <v>24384</v>
      </c>
      <c r="J210" s="48">
        <v>20764</v>
      </c>
      <c r="K210" s="48">
        <v>64598</v>
      </c>
      <c r="L210" s="48">
        <v>1088</v>
      </c>
      <c r="M210" s="2"/>
      <c r="N210" s="48">
        <v>7052</v>
      </c>
      <c r="O210" s="48">
        <v>9677</v>
      </c>
      <c r="P210" s="48">
        <v>1042</v>
      </c>
      <c r="Q210" s="48">
        <v>498</v>
      </c>
      <c r="R210" s="48">
        <v>1932</v>
      </c>
      <c r="S210" s="48">
        <v>2265</v>
      </c>
      <c r="T210" s="48">
        <v>30576</v>
      </c>
      <c r="U210" s="48">
        <v>915</v>
      </c>
      <c r="V210" s="48">
        <v>1172</v>
      </c>
      <c r="W210" s="48">
        <v>22565</v>
      </c>
      <c r="X210" s="48">
        <v>5423</v>
      </c>
      <c r="Y210" s="2"/>
      <c r="Z210" s="48">
        <v>12521</v>
      </c>
      <c r="AA210" s="48">
        <v>11959</v>
      </c>
      <c r="AC210" s="48">
        <f t="shared" si="18"/>
        <v>24480</v>
      </c>
      <c r="AD210" s="48">
        <f t="shared" si="19"/>
        <v>83117</v>
      </c>
      <c r="AE210" s="48">
        <v>2531</v>
      </c>
      <c r="AF210" s="48">
        <v>4449</v>
      </c>
      <c r="AG210" s="48">
        <v>7902</v>
      </c>
      <c r="AH210" s="48">
        <v>8491</v>
      </c>
      <c r="AI210" s="48"/>
      <c r="AJ210" s="48"/>
      <c r="AK210" s="48"/>
      <c r="AL210" s="48"/>
      <c r="AM210" s="48"/>
      <c r="AN210" s="48"/>
      <c r="AO210" s="48"/>
      <c r="AP210" s="30"/>
      <c r="AQ210" s="31"/>
      <c r="AR210" s="2"/>
      <c r="AS210" s="30"/>
      <c r="AT210" s="31"/>
      <c r="AU210" s="2"/>
      <c r="AV210" s="30"/>
      <c r="AW210" s="31"/>
      <c r="AX210" s="30"/>
      <c r="AY210" s="31"/>
      <c r="AZ210" s="2"/>
      <c r="BA210" s="30"/>
      <c r="BB210" s="31"/>
      <c r="BC210" s="30"/>
      <c r="BD210" s="31"/>
      <c r="BE210" s="2"/>
      <c r="BF210" s="30"/>
      <c r="BG210" s="31"/>
      <c r="BH210" s="30"/>
      <c r="BI210" s="31"/>
      <c r="BJ210" s="2"/>
      <c r="BK210" s="48">
        <f t="shared" si="20"/>
        <v>23373</v>
      </c>
      <c r="BL210" s="48">
        <v>6556</v>
      </c>
      <c r="BM210" s="48">
        <v>6838</v>
      </c>
      <c r="BN210" s="2"/>
      <c r="BO210" s="48">
        <f t="shared" si="21"/>
        <v>13394</v>
      </c>
      <c r="BP210" s="2"/>
      <c r="BQ210" s="48">
        <f t="shared" si="22"/>
        <v>159046</v>
      </c>
      <c r="BR210" s="2"/>
      <c r="BS210" s="48">
        <f t="shared" si="23"/>
        <v>303410</v>
      </c>
      <c r="BT210" s="2"/>
    </row>
    <row r="211" spans="1:72" x14ac:dyDescent="0.2">
      <c r="A211" t="s">
        <v>56</v>
      </c>
      <c r="B211" s="38">
        <v>44037</v>
      </c>
      <c r="C211" s="2"/>
      <c r="D211" s="48">
        <v>2415</v>
      </c>
      <c r="E211" s="48">
        <v>1701</v>
      </c>
      <c r="F211" s="48">
        <v>30580</v>
      </c>
      <c r="G211" s="48">
        <v>477</v>
      </c>
      <c r="H211" s="48">
        <v>416</v>
      </c>
      <c r="I211" s="48">
        <v>17984</v>
      </c>
      <c r="J211" s="48">
        <v>15312</v>
      </c>
      <c r="K211" s="48">
        <v>47736</v>
      </c>
      <c r="L211" s="48">
        <v>815</v>
      </c>
      <c r="M211" s="2"/>
      <c r="N211" s="48">
        <v>4859</v>
      </c>
      <c r="O211" s="48">
        <v>6165</v>
      </c>
      <c r="P211" s="48">
        <v>812</v>
      </c>
      <c r="Q211" s="48">
        <v>328</v>
      </c>
      <c r="R211" s="48">
        <v>1300</v>
      </c>
      <c r="S211" s="48">
        <v>1505</v>
      </c>
      <c r="T211" s="48">
        <v>20493</v>
      </c>
      <c r="U211" s="48">
        <v>511</v>
      </c>
      <c r="V211" s="48">
        <v>755</v>
      </c>
      <c r="W211" s="48">
        <v>16144</v>
      </c>
      <c r="X211" s="48">
        <v>3111</v>
      </c>
      <c r="Y211" s="2"/>
      <c r="Z211" s="48">
        <v>8684</v>
      </c>
      <c r="AA211" s="48">
        <v>7442</v>
      </c>
      <c r="AC211" s="48">
        <f t="shared" si="18"/>
        <v>16126</v>
      </c>
      <c r="AD211" s="48">
        <f t="shared" si="19"/>
        <v>55983</v>
      </c>
      <c r="AE211" s="48">
        <v>1756</v>
      </c>
      <c r="AF211" s="48">
        <v>3143</v>
      </c>
      <c r="AG211" s="48">
        <v>5488</v>
      </c>
      <c r="AH211" s="48">
        <v>5769</v>
      </c>
      <c r="AI211" s="48"/>
      <c r="AJ211" s="48"/>
      <c r="AK211" s="48"/>
      <c r="AL211" s="48"/>
      <c r="AM211" s="48"/>
      <c r="AN211" s="48"/>
      <c r="AO211" s="48"/>
      <c r="AP211" s="30"/>
      <c r="AQ211" s="31"/>
      <c r="AR211" s="2"/>
      <c r="AS211" s="30"/>
      <c r="AT211" s="31"/>
      <c r="AU211" s="2"/>
      <c r="AV211" s="30"/>
      <c r="AW211" s="31"/>
      <c r="AX211" s="30"/>
      <c r="AY211" s="31"/>
      <c r="AZ211" s="2"/>
      <c r="BA211" s="30"/>
      <c r="BB211" s="31"/>
      <c r="BC211" s="30"/>
      <c r="BD211" s="31"/>
      <c r="BE211" s="2"/>
      <c r="BF211" s="30"/>
      <c r="BG211" s="31"/>
      <c r="BH211" s="30"/>
      <c r="BI211" s="31"/>
      <c r="BJ211" s="2"/>
      <c r="BK211" s="48">
        <f t="shared" si="20"/>
        <v>16156</v>
      </c>
      <c r="BL211" s="48">
        <v>3898</v>
      </c>
      <c r="BM211" s="48">
        <v>4061</v>
      </c>
      <c r="BN211" s="2"/>
      <c r="BO211" s="48">
        <f t="shared" si="21"/>
        <v>7959</v>
      </c>
      <c r="BP211" s="2"/>
      <c r="BQ211" s="48">
        <f t="shared" si="22"/>
        <v>117436</v>
      </c>
      <c r="BR211" s="2"/>
      <c r="BS211" s="48">
        <f t="shared" si="23"/>
        <v>213660</v>
      </c>
      <c r="BT211" s="2"/>
    </row>
    <row r="212" spans="1:72" x14ac:dyDescent="0.2">
      <c r="A212" t="s">
        <v>57</v>
      </c>
      <c r="B212" s="29">
        <v>44038</v>
      </c>
      <c r="C212" s="2"/>
      <c r="D212" s="48">
        <v>1892</v>
      </c>
      <c r="E212" s="48">
        <v>1304</v>
      </c>
      <c r="F212" s="48">
        <v>23915</v>
      </c>
      <c r="G212" s="48">
        <v>293</v>
      </c>
      <c r="H212" s="48">
        <v>293</v>
      </c>
      <c r="I212" s="48">
        <v>13241</v>
      </c>
      <c r="J212" s="48">
        <v>12236</v>
      </c>
      <c r="K212" s="48">
        <v>36154</v>
      </c>
      <c r="L212" s="48">
        <v>639</v>
      </c>
      <c r="M212" s="2"/>
      <c r="N212" s="48">
        <v>4179</v>
      </c>
      <c r="O212" s="48">
        <v>4866</v>
      </c>
      <c r="P212" s="48">
        <v>662</v>
      </c>
      <c r="Q212" s="48">
        <v>290</v>
      </c>
      <c r="R212" s="48">
        <v>1114</v>
      </c>
      <c r="S212" s="48">
        <v>1159</v>
      </c>
      <c r="T212" s="48">
        <v>17003</v>
      </c>
      <c r="U212" s="48">
        <v>344</v>
      </c>
      <c r="V212" s="48">
        <v>521</v>
      </c>
      <c r="W212" s="48">
        <v>14001</v>
      </c>
      <c r="X212" s="48">
        <v>2254</v>
      </c>
      <c r="Y212" s="2"/>
      <c r="Z212" s="48">
        <v>9142</v>
      </c>
      <c r="AA212" s="48">
        <v>6792</v>
      </c>
      <c r="AC212" s="48">
        <f t="shared" si="18"/>
        <v>15934</v>
      </c>
      <c r="AD212" s="48">
        <f t="shared" si="19"/>
        <v>46393</v>
      </c>
      <c r="AE212" s="48">
        <v>1363</v>
      </c>
      <c r="AF212" s="48">
        <v>2258</v>
      </c>
      <c r="AG212" s="48">
        <v>4417</v>
      </c>
      <c r="AH212" s="48">
        <v>4486</v>
      </c>
      <c r="AI212" s="48"/>
      <c r="AJ212" s="48"/>
      <c r="AK212" s="48"/>
      <c r="AL212" s="48"/>
      <c r="AM212" s="48"/>
      <c r="AN212" s="48"/>
      <c r="AO212" s="48"/>
      <c r="AP212" s="30"/>
      <c r="AQ212" s="31"/>
      <c r="AR212" s="2"/>
      <c r="AS212" s="30"/>
      <c r="AT212" s="31"/>
      <c r="AU212" s="2"/>
      <c r="AV212" s="30"/>
      <c r="AW212" s="31"/>
      <c r="AX212" s="30"/>
      <c r="AY212" s="31"/>
      <c r="AZ212" s="2"/>
      <c r="BA212" s="30"/>
      <c r="BB212" s="31"/>
      <c r="BC212" s="30"/>
      <c r="BD212" s="31"/>
      <c r="BE212" s="2"/>
      <c r="BF212" s="30"/>
      <c r="BG212" s="31"/>
      <c r="BH212" s="30"/>
      <c r="BI212" s="31"/>
      <c r="BJ212" s="2"/>
      <c r="BK212" s="48">
        <f t="shared" si="20"/>
        <v>12524</v>
      </c>
      <c r="BL212" s="48">
        <v>2940</v>
      </c>
      <c r="BM212" s="48">
        <v>3108</v>
      </c>
      <c r="BN212" s="2"/>
      <c r="BO212" s="48">
        <f t="shared" si="21"/>
        <v>6048</v>
      </c>
      <c r="BP212" s="2"/>
      <c r="BQ212" s="48">
        <f t="shared" si="22"/>
        <v>89967</v>
      </c>
      <c r="BR212" s="2"/>
      <c r="BS212" s="48">
        <f t="shared" si="23"/>
        <v>170866</v>
      </c>
      <c r="BT212" s="2"/>
    </row>
    <row r="213" spans="1:72" x14ac:dyDescent="0.2">
      <c r="A213" t="s">
        <v>58</v>
      </c>
      <c r="B213" s="29">
        <v>44039</v>
      </c>
      <c r="C213" s="2"/>
      <c r="D213" s="48">
        <v>3031</v>
      </c>
      <c r="E213" s="48">
        <v>2164</v>
      </c>
      <c r="F213" s="48">
        <v>35159</v>
      </c>
      <c r="G213" s="48">
        <v>580</v>
      </c>
      <c r="H213" s="48">
        <v>472</v>
      </c>
      <c r="I213" s="48">
        <v>20650</v>
      </c>
      <c r="J213" s="48">
        <v>18294</v>
      </c>
      <c r="K213" s="48">
        <v>55004</v>
      </c>
      <c r="L213" s="48">
        <v>877</v>
      </c>
      <c r="M213" s="2"/>
      <c r="N213" s="48">
        <v>5915</v>
      </c>
      <c r="O213" s="48">
        <v>7967</v>
      </c>
      <c r="P213" s="48">
        <v>999</v>
      </c>
      <c r="Q213" s="48">
        <v>410</v>
      </c>
      <c r="R213" s="48">
        <v>1830</v>
      </c>
      <c r="S213" s="48">
        <v>2005</v>
      </c>
      <c r="T213" s="48">
        <v>26018</v>
      </c>
      <c r="U213" s="48">
        <v>833</v>
      </c>
      <c r="V213" s="48">
        <v>1025</v>
      </c>
      <c r="W213" s="48">
        <v>19060</v>
      </c>
      <c r="X213" s="48">
        <v>4781</v>
      </c>
      <c r="Y213" s="2"/>
      <c r="Z213" s="48">
        <v>10691</v>
      </c>
      <c r="AA213" s="48">
        <v>9166</v>
      </c>
      <c r="AC213" s="48">
        <f t="shared" si="18"/>
        <v>19857</v>
      </c>
      <c r="AD213" s="48">
        <f t="shared" si="19"/>
        <v>70843</v>
      </c>
      <c r="AE213" s="48">
        <v>2258</v>
      </c>
      <c r="AF213" s="48">
        <v>3825</v>
      </c>
      <c r="AG213" s="48">
        <v>7030</v>
      </c>
      <c r="AH213" s="48">
        <v>7342</v>
      </c>
      <c r="AI213" s="48"/>
      <c r="AJ213" s="48"/>
      <c r="AK213" s="48"/>
      <c r="AL213" s="48"/>
      <c r="AM213" s="48"/>
      <c r="AN213" s="48"/>
      <c r="AO213" s="48"/>
      <c r="AP213" s="30"/>
      <c r="AQ213" s="31"/>
      <c r="AR213" s="2"/>
      <c r="AS213" s="30"/>
      <c r="AT213" s="31"/>
      <c r="AU213" s="2"/>
      <c r="AV213" s="30"/>
      <c r="AW213" s="31"/>
      <c r="AX213" s="30"/>
      <c r="AY213" s="31"/>
      <c r="AZ213" s="2"/>
      <c r="BA213" s="30"/>
      <c r="BB213" s="31"/>
      <c r="BC213" s="30"/>
      <c r="BD213" s="31"/>
      <c r="BE213" s="2"/>
      <c r="BF213" s="30"/>
      <c r="BG213" s="31"/>
      <c r="BH213" s="30"/>
      <c r="BI213" s="31"/>
      <c r="BJ213" s="2"/>
      <c r="BK213" s="48">
        <f t="shared" si="20"/>
        <v>20455</v>
      </c>
      <c r="BL213" s="48">
        <v>5235</v>
      </c>
      <c r="BM213" s="48">
        <v>5158</v>
      </c>
      <c r="BN213" s="2"/>
      <c r="BO213" s="48">
        <f t="shared" si="21"/>
        <v>10393</v>
      </c>
      <c r="BP213" s="2"/>
      <c r="BQ213" s="48">
        <f t="shared" si="22"/>
        <v>136231</v>
      </c>
      <c r="BR213" s="2"/>
      <c r="BS213" s="48">
        <f t="shared" si="23"/>
        <v>257779</v>
      </c>
      <c r="BT213" s="2"/>
    </row>
    <row r="214" spans="1:72" x14ac:dyDescent="0.2">
      <c r="A214" t="s">
        <v>59</v>
      </c>
      <c r="B214" s="29">
        <v>44040</v>
      </c>
      <c r="C214" s="2"/>
      <c r="D214" s="48">
        <v>3116</v>
      </c>
      <c r="E214" s="48">
        <v>2335</v>
      </c>
      <c r="F214" s="48">
        <v>35874</v>
      </c>
      <c r="G214" s="48">
        <v>558</v>
      </c>
      <c r="H214" s="48">
        <v>472</v>
      </c>
      <c r="I214" s="48">
        <v>21392</v>
      </c>
      <c r="J214" s="48">
        <v>18772</v>
      </c>
      <c r="K214" s="48">
        <v>56874</v>
      </c>
      <c r="L214" s="48">
        <v>936</v>
      </c>
      <c r="M214" s="2"/>
      <c r="N214" s="48">
        <v>5879</v>
      </c>
      <c r="O214" s="48">
        <v>7832</v>
      </c>
      <c r="P214" s="48">
        <v>941</v>
      </c>
      <c r="Q214" s="48">
        <v>417</v>
      </c>
      <c r="R214" s="48">
        <v>1725</v>
      </c>
      <c r="S214" s="48">
        <v>1981</v>
      </c>
      <c r="T214" s="48">
        <v>26584</v>
      </c>
      <c r="U214" s="48">
        <v>830</v>
      </c>
      <c r="V214" s="48">
        <v>994</v>
      </c>
      <c r="W214" s="48">
        <v>18707</v>
      </c>
      <c r="X214" s="48">
        <v>5067</v>
      </c>
      <c r="Y214" s="2"/>
      <c r="Z214" s="48">
        <v>10536</v>
      </c>
      <c r="AA214" s="48">
        <v>9170</v>
      </c>
      <c r="AC214" s="48">
        <f t="shared" si="18"/>
        <v>19706</v>
      </c>
      <c r="AD214" s="48">
        <f t="shared" si="19"/>
        <v>70957</v>
      </c>
      <c r="AE214" s="48">
        <v>2343</v>
      </c>
      <c r="AF214" s="48">
        <v>4020</v>
      </c>
      <c r="AG214" s="48">
        <v>6981</v>
      </c>
      <c r="AH214" s="48">
        <v>7237</v>
      </c>
      <c r="AI214" s="48"/>
      <c r="AJ214" s="48"/>
      <c r="AK214" s="48"/>
      <c r="AL214" s="48"/>
      <c r="AM214" s="48"/>
      <c r="AN214" s="48"/>
      <c r="AO214" s="48"/>
      <c r="AP214" s="30"/>
      <c r="AQ214" s="31"/>
      <c r="AR214" s="2"/>
      <c r="AS214" s="30"/>
      <c r="AT214" s="31"/>
      <c r="AU214" s="2"/>
      <c r="AV214" s="30"/>
      <c r="AW214" s="31"/>
      <c r="AX214" s="30"/>
      <c r="AY214" s="31"/>
      <c r="AZ214" s="2"/>
      <c r="BA214" s="30"/>
      <c r="BB214" s="31"/>
      <c r="BC214" s="30"/>
      <c r="BD214" s="31"/>
      <c r="BE214" s="2"/>
      <c r="BF214" s="30"/>
      <c r="BG214" s="31"/>
      <c r="BH214" s="30"/>
      <c r="BI214" s="31"/>
      <c r="BJ214" s="2"/>
      <c r="BK214" s="48">
        <f t="shared" si="20"/>
        <v>20581</v>
      </c>
      <c r="BL214" s="48">
        <v>5117</v>
      </c>
      <c r="BM214" s="48">
        <v>5345</v>
      </c>
      <c r="BN214" s="2"/>
      <c r="BO214" s="48">
        <f t="shared" si="21"/>
        <v>10462</v>
      </c>
      <c r="BP214" s="2"/>
      <c r="BQ214" s="48">
        <f t="shared" si="22"/>
        <v>140329</v>
      </c>
      <c r="BR214" s="2"/>
      <c r="BS214" s="48">
        <f t="shared" si="23"/>
        <v>262035</v>
      </c>
      <c r="BT214" s="2"/>
    </row>
    <row r="215" spans="1:72" x14ac:dyDescent="0.2">
      <c r="A215" t="s">
        <v>53</v>
      </c>
      <c r="B215" s="29">
        <v>44041</v>
      </c>
      <c r="C215" s="2"/>
      <c r="D215" s="48">
        <v>3234</v>
      </c>
      <c r="E215" s="48">
        <v>2470</v>
      </c>
      <c r="F215" s="48">
        <v>37095</v>
      </c>
      <c r="G215" s="48">
        <v>582</v>
      </c>
      <c r="H215" s="48">
        <v>475</v>
      </c>
      <c r="I215" s="48">
        <v>22118</v>
      </c>
      <c r="J215" s="48">
        <v>19575</v>
      </c>
      <c r="K215" s="48">
        <v>58771</v>
      </c>
      <c r="L215" s="48">
        <v>978</v>
      </c>
      <c r="M215" s="2"/>
      <c r="N215" s="48">
        <v>6289</v>
      </c>
      <c r="O215" s="48">
        <v>8384</v>
      </c>
      <c r="P215" s="48">
        <v>1017</v>
      </c>
      <c r="Q215" s="48">
        <v>406</v>
      </c>
      <c r="R215" s="48">
        <v>1880</v>
      </c>
      <c r="S215" s="48">
        <v>2131</v>
      </c>
      <c r="T215" s="48">
        <v>27792</v>
      </c>
      <c r="U215" s="48">
        <v>868</v>
      </c>
      <c r="V215" s="48">
        <v>1082</v>
      </c>
      <c r="W215" s="48">
        <v>19962</v>
      </c>
      <c r="X215" s="48">
        <v>5378</v>
      </c>
      <c r="Y215" s="2"/>
      <c r="Z215" s="48">
        <v>10840</v>
      </c>
      <c r="AA215" s="48">
        <v>9487</v>
      </c>
      <c r="AC215" s="48">
        <f t="shared" si="18"/>
        <v>20327</v>
      </c>
      <c r="AD215" s="48">
        <f t="shared" si="19"/>
        <v>75189</v>
      </c>
      <c r="AE215" s="48">
        <v>2456</v>
      </c>
      <c r="AF215" s="48">
        <v>4142</v>
      </c>
      <c r="AG215" s="48">
        <v>7416</v>
      </c>
      <c r="AH215" s="48">
        <v>7782</v>
      </c>
      <c r="AI215" s="48"/>
      <c r="AJ215" s="48"/>
      <c r="AK215" s="48"/>
      <c r="AL215" s="48"/>
      <c r="AM215" s="48"/>
      <c r="AN215" s="48"/>
      <c r="AO215" s="48"/>
      <c r="AP215" s="30"/>
      <c r="AQ215" s="31"/>
      <c r="AR215" s="2"/>
      <c r="AS215" s="30"/>
      <c r="AT215" s="31"/>
      <c r="AU215" s="2"/>
      <c r="AV215" s="30"/>
      <c r="AW215" s="31"/>
      <c r="AX215" s="30"/>
      <c r="AY215" s="31"/>
      <c r="AZ215" s="2"/>
      <c r="BA215" s="30"/>
      <c r="BB215" s="31"/>
      <c r="BC215" s="30"/>
      <c r="BD215" s="31"/>
      <c r="BE215" s="2"/>
      <c r="BF215" s="30"/>
      <c r="BG215" s="31"/>
      <c r="BH215" s="30"/>
      <c r="BI215" s="31"/>
      <c r="BJ215" s="2"/>
      <c r="BK215" s="48">
        <f t="shared" si="20"/>
        <v>21796</v>
      </c>
      <c r="BL215" s="48">
        <v>5542</v>
      </c>
      <c r="BM215" s="48">
        <v>5547</v>
      </c>
      <c r="BN215" s="2"/>
      <c r="BO215" s="48">
        <f t="shared" si="21"/>
        <v>11089</v>
      </c>
      <c r="BP215" s="2"/>
      <c r="BQ215" s="48">
        <f t="shared" si="22"/>
        <v>145298</v>
      </c>
      <c r="BR215" s="2"/>
      <c r="BS215" s="48">
        <f t="shared" si="23"/>
        <v>273699</v>
      </c>
      <c r="BT215" s="2"/>
    </row>
    <row r="216" spans="1:72" x14ac:dyDescent="0.2">
      <c r="A216" t="s">
        <v>54</v>
      </c>
      <c r="B216" s="29">
        <v>44042</v>
      </c>
      <c r="C216" s="2"/>
      <c r="D216" s="48">
        <v>3241</v>
      </c>
      <c r="E216" s="48">
        <v>2429</v>
      </c>
      <c r="F216" s="48">
        <v>38755</v>
      </c>
      <c r="G216" s="48">
        <v>643</v>
      </c>
      <c r="H216" s="48">
        <v>505</v>
      </c>
      <c r="I216" s="48">
        <v>22687</v>
      </c>
      <c r="J216" s="48">
        <v>19651</v>
      </c>
      <c r="K216" s="48">
        <v>60572</v>
      </c>
      <c r="L216" s="48">
        <v>1048</v>
      </c>
      <c r="M216" s="2"/>
      <c r="N216" s="48">
        <v>6622</v>
      </c>
      <c r="O216" s="48">
        <v>8771</v>
      </c>
      <c r="P216" s="48">
        <v>1056</v>
      </c>
      <c r="Q216" s="48">
        <v>445</v>
      </c>
      <c r="R216" s="48">
        <v>1887</v>
      </c>
      <c r="S216" s="48">
        <v>2147</v>
      </c>
      <c r="T216" s="48">
        <v>29172</v>
      </c>
      <c r="U216" s="48">
        <v>888</v>
      </c>
      <c r="V216" s="48">
        <v>1160</v>
      </c>
      <c r="W216" s="48">
        <v>21255</v>
      </c>
      <c r="X216" s="48">
        <v>5421</v>
      </c>
      <c r="Y216" s="2"/>
      <c r="Z216" s="48">
        <v>11672</v>
      </c>
      <c r="AA216" s="48">
        <v>10718</v>
      </c>
      <c r="AC216" s="48">
        <f t="shared" si="18"/>
        <v>22390</v>
      </c>
      <c r="AD216" s="48">
        <f t="shared" si="19"/>
        <v>78824</v>
      </c>
      <c r="AE216" s="48">
        <v>2533</v>
      </c>
      <c r="AF216" s="48">
        <v>4205</v>
      </c>
      <c r="AG216" s="48">
        <v>7720</v>
      </c>
      <c r="AH216" s="48">
        <v>8420</v>
      </c>
      <c r="AI216" s="48"/>
      <c r="AJ216" s="48"/>
      <c r="AK216" s="48"/>
      <c r="AL216" s="48"/>
      <c r="AM216" s="48"/>
      <c r="AN216" s="48"/>
      <c r="AO216" s="48"/>
      <c r="AP216" s="30"/>
      <c r="AQ216" s="31"/>
      <c r="AR216" s="2"/>
      <c r="AS216" s="30"/>
      <c r="AT216" s="31"/>
      <c r="AU216" s="2"/>
      <c r="AV216" s="30"/>
      <c r="AW216" s="31"/>
      <c r="AX216" s="30"/>
      <c r="AY216" s="31"/>
      <c r="AZ216" s="2"/>
      <c r="BA216" s="30"/>
      <c r="BB216" s="31"/>
      <c r="BC216" s="30"/>
      <c r="BD216" s="31"/>
      <c r="BE216" s="2"/>
      <c r="BF216" s="30"/>
      <c r="BG216" s="31"/>
      <c r="BH216" s="30"/>
      <c r="BI216" s="31"/>
      <c r="BJ216" s="2"/>
      <c r="BK216" s="48">
        <f t="shared" si="20"/>
        <v>22878</v>
      </c>
      <c r="BL216" s="48">
        <v>5867</v>
      </c>
      <c r="BM216" s="48">
        <v>5911</v>
      </c>
      <c r="BN216" s="2"/>
      <c r="BO216" s="48">
        <f t="shared" si="21"/>
        <v>11778</v>
      </c>
      <c r="BP216" s="2"/>
      <c r="BQ216" s="48">
        <f t="shared" si="22"/>
        <v>149531</v>
      </c>
      <c r="BR216" s="2"/>
      <c r="BS216" s="48">
        <f t="shared" si="23"/>
        <v>285401</v>
      </c>
      <c r="BT216" s="2"/>
    </row>
    <row r="217" spans="1:72" x14ac:dyDescent="0.2">
      <c r="A217" t="s">
        <v>55</v>
      </c>
      <c r="B217" s="29">
        <v>44043</v>
      </c>
      <c r="C217" s="2"/>
      <c r="D217" s="48">
        <v>3357</v>
      </c>
      <c r="E217" s="48">
        <v>2488</v>
      </c>
      <c r="F217" s="48">
        <v>41559</v>
      </c>
      <c r="G217" s="48">
        <v>630</v>
      </c>
      <c r="H217" s="48">
        <v>539</v>
      </c>
      <c r="I217" s="48">
        <v>24466</v>
      </c>
      <c r="J217" s="48">
        <v>20775</v>
      </c>
      <c r="K217" s="48">
        <v>64528</v>
      </c>
      <c r="L217" s="48">
        <v>1093</v>
      </c>
      <c r="M217" s="2"/>
      <c r="N217" s="48">
        <v>7538</v>
      </c>
      <c r="O217" s="48">
        <v>10019</v>
      </c>
      <c r="P217" s="48">
        <v>1160</v>
      </c>
      <c r="Q217" s="48">
        <v>462</v>
      </c>
      <c r="R217" s="48">
        <v>2054</v>
      </c>
      <c r="S217" s="48">
        <v>2256</v>
      </c>
      <c r="T217" s="48">
        <v>32189</v>
      </c>
      <c r="U217" s="48">
        <v>993</v>
      </c>
      <c r="V217" s="48">
        <v>1216</v>
      </c>
      <c r="W217" s="48">
        <v>23401</v>
      </c>
      <c r="X217" s="48">
        <v>5851</v>
      </c>
      <c r="Y217" s="2"/>
      <c r="Z217" s="48">
        <v>13372</v>
      </c>
      <c r="AA217" s="48">
        <v>12308</v>
      </c>
      <c r="AC217" s="48">
        <f t="shared" si="18"/>
        <v>25680</v>
      </c>
      <c r="AD217" s="48">
        <f t="shared" si="19"/>
        <v>87139</v>
      </c>
      <c r="AE217" s="48">
        <v>2716</v>
      </c>
      <c r="AF217" s="48">
        <v>4635</v>
      </c>
      <c r="AG217" s="48">
        <v>8440</v>
      </c>
      <c r="AH217" s="48">
        <v>9266</v>
      </c>
      <c r="AI217" s="48"/>
      <c r="AJ217" s="48"/>
      <c r="AK217" s="48"/>
      <c r="AL217" s="48"/>
      <c r="AM217" s="48"/>
      <c r="AN217" s="48"/>
      <c r="AO217" s="48"/>
      <c r="AP217" s="30"/>
      <c r="AQ217" s="31"/>
      <c r="AR217" s="2"/>
      <c r="AS217" s="30"/>
      <c r="AT217" s="31"/>
      <c r="AU217" s="2"/>
      <c r="AV217" s="30"/>
      <c r="AW217" s="31"/>
      <c r="AX217" s="30"/>
      <c r="AY217" s="31"/>
      <c r="AZ217" s="2"/>
      <c r="BA217" s="30"/>
      <c r="BB217" s="31"/>
      <c r="BC217" s="30"/>
      <c r="BD217" s="31"/>
      <c r="BE217" s="2"/>
      <c r="BF217" s="30"/>
      <c r="BG217" s="31"/>
      <c r="BH217" s="30"/>
      <c r="BI217" s="31"/>
      <c r="BJ217" s="2"/>
      <c r="BK217" s="48">
        <f t="shared" si="20"/>
        <v>25057</v>
      </c>
      <c r="BL217" s="48">
        <v>6705</v>
      </c>
      <c r="BM217" s="48">
        <v>6437</v>
      </c>
      <c r="BN217" s="2"/>
      <c r="BO217" s="48">
        <f t="shared" si="21"/>
        <v>13142</v>
      </c>
      <c r="BP217" s="2"/>
      <c r="BQ217" s="48">
        <f t="shared" si="22"/>
        <v>159435</v>
      </c>
      <c r="BR217" s="2"/>
      <c r="BS217" s="48">
        <f t="shared" si="23"/>
        <v>310453</v>
      </c>
      <c r="BT217" s="2"/>
    </row>
    <row r="218" spans="1:72" x14ac:dyDescent="0.2">
      <c r="A218" t="s">
        <v>56</v>
      </c>
      <c r="B218" s="29">
        <v>44044</v>
      </c>
      <c r="C218" s="2"/>
      <c r="D218" s="48">
        <v>2465</v>
      </c>
      <c r="E218" s="48">
        <v>1760</v>
      </c>
      <c r="F218" s="48">
        <v>33185</v>
      </c>
      <c r="G218" s="48">
        <v>496</v>
      </c>
      <c r="H218" s="48">
        <v>394</v>
      </c>
      <c r="I218" s="48">
        <v>19279</v>
      </c>
      <c r="J218" s="48">
        <v>16645</v>
      </c>
      <c r="K218" s="48">
        <v>51755</v>
      </c>
      <c r="L218" s="48">
        <v>855</v>
      </c>
      <c r="M218" s="2"/>
      <c r="N218" s="48">
        <v>5585</v>
      </c>
      <c r="O218" s="48">
        <v>6906</v>
      </c>
      <c r="P218" s="48">
        <v>873</v>
      </c>
      <c r="Q218" s="48">
        <v>376</v>
      </c>
      <c r="R218" s="48">
        <v>1438</v>
      </c>
      <c r="S218" s="48">
        <v>1641</v>
      </c>
      <c r="T218" s="48">
        <v>23310</v>
      </c>
      <c r="U218" s="48">
        <v>539</v>
      </c>
      <c r="V218" s="48">
        <v>739</v>
      </c>
      <c r="W218" s="48">
        <v>18257</v>
      </c>
      <c r="X218" s="48">
        <v>3659</v>
      </c>
      <c r="Y218" s="2"/>
      <c r="Z218" s="48">
        <v>10079</v>
      </c>
      <c r="AA218" s="48">
        <v>8994</v>
      </c>
      <c r="AC218" s="48">
        <f t="shared" si="18"/>
        <v>19073</v>
      </c>
      <c r="AD218" s="48">
        <f t="shared" si="19"/>
        <v>63323</v>
      </c>
      <c r="AE218" s="48">
        <v>1915</v>
      </c>
      <c r="AF218" s="48">
        <v>3468</v>
      </c>
      <c r="AG218" s="48">
        <v>6343</v>
      </c>
      <c r="AH218" s="48">
        <v>6527</v>
      </c>
      <c r="AI218" s="48"/>
      <c r="AJ218" s="48"/>
      <c r="AK218" s="48"/>
      <c r="AL218" s="48"/>
      <c r="AM218" s="48"/>
      <c r="AN218" s="48"/>
      <c r="AO218" s="48"/>
      <c r="AP218" s="30"/>
      <c r="AQ218" s="31"/>
      <c r="AR218" s="2"/>
      <c r="AS218" s="30"/>
      <c r="AT218" s="31"/>
      <c r="AU218" s="2"/>
      <c r="AV218" s="30"/>
      <c r="AW218" s="31"/>
      <c r="AX218" s="30"/>
      <c r="AY218" s="31"/>
      <c r="AZ218" s="2"/>
      <c r="BA218" s="30"/>
      <c r="BB218" s="31"/>
      <c r="BC218" s="30"/>
      <c r="BD218" s="31"/>
      <c r="BE218" s="2"/>
      <c r="BF218" s="30"/>
      <c r="BG218" s="31"/>
      <c r="BH218" s="30"/>
      <c r="BI218" s="31"/>
      <c r="BJ218" s="2"/>
      <c r="BK218" s="48">
        <f t="shared" si="20"/>
        <v>18253</v>
      </c>
      <c r="BL218" s="48">
        <v>4303</v>
      </c>
      <c r="BM218" s="48">
        <v>4730</v>
      </c>
      <c r="BN218" s="2"/>
      <c r="BO218" s="48">
        <f t="shared" si="21"/>
        <v>9033</v>
      </c>
      <c r="BP218" s="2"/>
      <c r="BQ218" s="48">
        <f t="shared" si="22"/>
        <v>126834</v>
      </c>
      <c r="BR218" s="2"/>
      <c r="BS218" s="48">
        <f t="shared" si="23"/>
        <v>236516</v>
      </c>
      <c r="BT218" s="2"/>
    </row>
    <row r="219" spans="1:72" x14ac:dyDescent="0.2">
      <c r="A219" t="s">
        <v>57</v>
      </c>
      <c r="B219" s="29">
        <v>44045</v>
      </c>
      <c r="C219" s="2"/>
      <c r="D219" s="48">
        <v>2042</v>
      </c>
      <c r="E219" s="48">
        <v>1371</v>
      </c>
      <c r="F219" s="48">
        <v>26463</v>
      </c>
      <c r="G219" s="48">
        <v>334</v>
      </c>
      <c r="H219" s="48">
        <v>304</v>
      </c>
      <c r="I219" s="48">
        <v>14861</v>
      </c>
      <c r="J219" s="48">
        <v>13464</v>
      </c>
      <c r="K219" s="48">
        <v>39860</v>
      </c>
      <c r="L219" s="48">
        <v>667</v>
      </c>
      <c r="M219" s="2"/>
      <c r="N219" s="48">
        <v>5316</v>
      </c>
      <c r="O219" s="48">
        <v>5696</v>
      </c>
      <c r="P219" s="48">
        <v>716</v>
      </c>
      <c r="Q219" s="48">
        <v>306</v>
      </c>
      <c r="R219" s="48">
        <v>1163</v>
      </c>
      <c r="S219" s="48">
        <v>1264</v>
      </c>
      <c r="T219" s="48">
        <v>20117</v>
      </c>
      <c r="U219" s="48">
        <v>423</v>
      </c>
      <c r="V219" s="48">
        <v>605</v>
      </c>
      <c r="W219" s="48">
        <v>16793</v>
      </c>
      <c r="X219" s="48">
        <v>2536</v>
      </c>
      <c r="Y219" s="2"/>
      <c r="Z219" s="48">
        <v>10212</v>
      </c>
      <c r="AA219" s="48">
        <v>8112</v>
      </c>
      <c r="AC219" s="48">
        <f t="shared" si="18"/>
        <v>18324</v>
      </c>
      <c r="AD219" s="48">
        <f t="shared" si="19"/>
        <v>54935</v>
      </c>
      <c r="AE219" s="48">
        <v>1439</v>
      </c>
      <c r="AF219" s="48">
        <v>2749</v>
      </c>
      <c r="AG219" s="48">
        <v>5530</v>
      </c>
      <c r="AH219" s="48">
        <v>5093</v>
      </c>
      <c r="AI219" s="48"/>
      <c r="AJ219" s="48"/>
      <c r="AK219" s="48"/>
      <c r="AL219" s="48"/>
      <c r="AM219" s="48"/>
      <c r="AN219" s="48"/>
      <c r="AO219" s="48"/>
      <c r="AP219" s="30"/>
      <c r="AQ219" s="31"/>
      <c r="AR219" s="2"/>
      <c r="AS219" s="30"/>
      <c r="AT219" s="31"/>
      <c r="AU219" s="2"/>
      <c r="AV219" s="30"/>
      <c r="AW219" s="31"/>
      <c r="AX219" s="30"/>
      <c r="AY219" s="31"/>
      <c r="AZ219" s="2"/>
      <c r="BA219" s="30"/>
      <c r="BB219" s="31"/>
      <c r="BC219" s="30"/>
      <c r="BD219" s="31"/>
      <c r="BE219" s="2"/>
      <c r="BF219" s="30"/>
      <c r="BG219" s="31"/>
      <c r="BH219" s="30"/>
      <c r="BI219" s="31"/>
      <c r="BJ219" s="2"/>
      <c r="BK219" s="48">
        <f t="shared" si="20"/>
        <v>14811</v>
      </c>
      <c r="BL219" s="48">
        <v>3311</v>
      </c>
      <c r="BM219" s="48">
        <v>3598</v>
      </c>
      <c r="BN219" s="2"/>
      <c r="BO219" s="48">
        <f t="shared" si="21"/>
        <v>6909</v>
      </c>
      <c r="BP219" s="2"/>
      <c r="BQ219" s="48">
        <f t="shared" si="22"/>
        <v>99366</v>
      </c>
      <c r="BR219" s="2"/>
      <c r="BS219" s="48">
        <f t="shared" si="23"/>
        <v>194345</v>
      </c>
      <c r="BT219" s="2"/>
    </row>
    <row r="220" spans="1:72" x14ac:dyDescent="0.2">
      <c r="A220" t="s">
        <v>58</v>
      </c>
      <c r="B220" s="29">
        <v>44046</v>
      </c>
      <c r="C220" s="2"/>
      <c r="D220" s="48">
        <v>3039</v>
      </c>
      <c r="E220" s="48">
        <v>2244</v>
      </c>
      <c r="F220" s="48">
        <v>35410</v>
      </c>
      <c r="G220" s="48">
        <v>513</v>
      </c>
      <c r="H220" s="48">
        <v>487</v>
      </c>
      <c r="I220" s="48">
        <v>20785</v>
      </c>
      <c r="J220" s="48">
        <v>18416</v>
      </c>
      <c r="K220" s="48">
        <v>55249</v>
      </c>
      <c r="L220" s="48">
        <v>951</v>
      </c>
      <c r="M220" s="2"/>
      <c r="N220" s="48">
        <v>6151</v>
      </c>
      <c r="O220" s="48">
        <v>8501</v>
      </c>
      <c r="P220" s="48">
        <v>970</v>
      </c>
      <c r="Q220" s="48">
        <v>425</v>
      </c>
      <c r="R220" s="48">
        <v>1764</v>
      </c>
      <c r="S220" s="48">
        <v>2002</v>
      </c>
      <c r="T220" s="48">
        <v>27577</v>
      </c>
      <c r="U220" s="48">
        <v>791</v>
      </c>
      <c r="V220" s="48">
        <v>1059</v>
      </c>
      <c r="W220" s="48">
        <v>19502</v>
      </c>
      <c r="X220" s="48">
        <v>5680</v>
      </c>
      <c r="Y220" s="2"/>
      <c r="Z220" s="48">
        <v>12082</v>
      </c>
      <c r="AA220" s="48">
        <v>10560</v>
      </c>
      <c r="AC220" s="48">
        <f t="shared" si="18"/>
        <v>22642</v>
      </c>
      <c r="AD220" s="48">
        <f t="shared" si="19"/>
        <v>74422</v>
      </c>
      <c r="AE220" s="48">
        <v>2381</v>
      </c>
      <c r="AF220" s="48">
        <v>4145</v>
      </c>
      <c r="AG220" s="48">
        <v>7212</v>
      </c>
      <c r="AH220" s="48">
        <v>7895</v>
      </c>
      <c r="AI220" s="48"/>
      <c r="AJ220" s="48"/>
      <c r="AK220" s="48"/>
      <c r="AL220" s="48"/>
      <c r="AM220" s="48"/>
      <c r="AN220" s="48"/>
      <c r="AO220" s="48"/>
      <c r="AP220" s="30"/>
      <c r="AQ220" s="31"/>
      <c r="AR220" s="2"/>
      <c r="AS220" s="30"/>
      <c r="AT220" s="31"/>
      <c r="AU220" s="2"/>
      <c r="AV220" s="30"/>
      <c r="AW220" s="31"/>
      <c r="AX220" s="30"/>
      <c r="AY220" s="31"/>
      <c r="AZ220" s="2"/>
      <c r="BA220" s="30"/>
      <c r="BB220" s="31"/>
      <c r="BC220" s="30"/>
      <c r="BD220" s="31"/>
      <c r="BE220" s="2"/>
      <c r="BF220" s="30"/>
      <c r="BG220" s="31"/>
      <c r="BH220" s="30"/>
      <c r="BI220" s="31"/>
      <c r="BJ220" s="2"/>
      <c r="BK220" s="48">
        <f t="shared" si="20"/>
        <v>21633</v>
      </c>
      <c r="BL220" s="48">
        <v>5294</v>
      </c>
      <c r="BM220" s="48">
        <v>5452</v>
      </c>
      <c r="BN220" s="2"/>
      <c r="BO220" s="48">
        <f t="shared" si="21"/>
        <v>10746</v>
      </c>
      <c r="BP220" s="2"/>
      <c r="BQ220" s="48">
        <f t="shared" si="22"/>
        <v>137094</v>
      </c>
      <c r="BR220" s="2"/>
      <c r="BS220" s="48">
        <f t="shared" si="23"/>
        <v>266537</v>
      </c>
      <c r="BT220" s="2"/>
    </row>
    <row r="221" spans="1:72" x14ac:dyDescent="0.2">
      <c r="A221" t="s">
        <v>59</v>
      </c>
      <c r="B221" s="29">
        <v>44047</v>
      </c>
      <c r="C221" s="2"/>
      <c r="D221" s="48">
        <v>3210</v>
      </c>
      <c r="E221" s="48">
        <v>2425</v>
      </c>
      <c r="F221" s="48">
        <v>36870</v>
      </c>
      <c r="G221" s="48">
        <v>565</v>
      </c>
      <c r="H221" s="48">
        <v>447</v>
      </c>
      <c r="I221" s="48">
        <v>21960</v>
      </c>
      <c r="J221" s="48">
        <v>19056</v>
      </c>
      <c r="K221" s="48">
        <v>58179</v>
      </c>
      <c r="L221" s="48">
        <v>1023</v>
      </c>
      <c r="M221" s="2"/>
      <c r="N221" s="48">
        <v>6110</v>
      </c>
      <c r="O221" s="48">
        <v>8012</v>
      </c>
      <c r="P221" s="48">
        <v>944</v>
      </c>
      <c r="Q221" s="48">
        <v>423</v>
      </c>
      <c r="R221" s="48">
        <v>1764</v>
      </c>
      <c r="S221" s="48">
        <v>2055</v>
      </c>
      <c r="T221" s="48">
        <v>27035</v>
      </c>
      <c r="U221" s="48">
        <v>801</v>
      </c>
      <c r="V221" s="48">
        <v>1042</v>
      </c>
      <c r="W221" s="48">
        <v>19556</v>
      </c>
      <c r="X221" s="48">
        <v>5226</v>
      </c>
      <c r="Y221" s="2"/>
      <c r="Z221" s="48">
        <v>10692</v>
      </c>
      <c r="AA221" s="48">
        <v>9398</v>
      </c>
      <c r="AC221" s="48">
        <f t="shared" si="18"/>
        <v>20090</v>
      </c>
      <c r="AD221" s="48">
        <f t="shared" si="19"/>
        <v>72968</v>
      </c>
      <c r="AE221" s="48">
        <v>2427</v>
      </c>
      <c r="AF221" s="48">
        <v>4159</v>
      </c>
      <c r="AG221" s="48">
        <v>7216</v>
      </c>
      <c r="AH221" s="48">
        <v>7510</v>
      </c>
      <c r="AI221" s="48"/>
      <c r="AJ221" s="48"/>
      <c r="AK221" s="48"/>
      <c r="AL221" s="48"/>
      <c r="AM221" s="48"/>
      <c r="AN221" s="48"/>
      <c r="AO221" s="48"/>
      <c r="AP221" s="30"/>
      <c r="AQ221" s="31"/>
      <c r="AR221" s="2"/>
      <c r="AS221" s="30"/>
      <c r="AT221" s="31"/>
      <c r="AU221" s="2"/>
      <c r="AV221" s="30"/>
      <c r="AW221" s="31"/>
      <c r="AX221" s="30"/>
      <c r="AY221" s="31"/>
      <c r="AZ221" s="2"/>
      <c r="BA221" s="30"/>
      <c r="BB221" s="31"/>
      <c r="BC221" s="30"/>
      <c r="BD221" s="31"/>
      <c r="BE221" s="2"/>
      <c r="BF221" s="30"/>
      <c r="BG221" s="31"/>
      <c r="BH221" s="30"/>
      <c r="BI221" s="31"/>
      <c r="BJ221" s="2"/>
      <c r="BK221" s="48">
        <f t="shared" si="20"/>
        <v>21312</v>
      </c>
      <c r="BL221" s="48">
        <v>5538</v>
      </c>
      <c r="BM221" s="48">
        <v>5879</v>
      </c>
      <c r="BN221" s="2"/>
      <c r="BO221" s="48">
        <f t="shared" si="21"/>
        <v>11417</v>
      </c>
      <c r="BP221" s="2"/>
      <c r="BQ221" s="48">
        <f t="shared" si="22"/>
        <v>143735</v>
      </c>
      <c r="BR221" s="2"/>
      <c r="BS221" s="48">
        <f t="shared" si="23"/>
        <v>269522</v>
      </c>
      <c r="BT221" s="2"/>
    </row>
    <row r="222" spans="1:72" x14ac:dyDescent="0.2">
      <c r="A222" t="s">
        <v>53</v>
      </c>
      <c r="B222" s="29">
        <v>44048</v>
      </c>
      <c r="C222" s="2"/>
      <c r="D222" s="48">
        <v>3422</v>
      </c>
      <c r="E222" s="48">
        <v>2495</v>
      </c>
      <c r="F222" s="48">
        <v>37444</v>
      </c>
      <c r="G222" s="48">
        <v>591</v>
      </c>
      <c r="H222" s="48">
        <v>485</v>
      </c>
      <c r="I222" s="48">
        <v>22203</v>
      </c>
      <c r="J222" s="48">
        <v>19593</v>
      </c>
      <c r="K222" s="48">
        <v>59745</v>
      </c>
      <c r="L222" s="48">
        <v>1087</v>
      </c>
      <c r="M222" s="2"/>
      <c r="N222" s="48">
        <v>6278</v>
      </c>
      <c r="O222" s="48">
        <v>8619</v>
      </c>
      <c r="P222" s="48">
        <v>982</v>
      </c>
      <c r="Q222" s="48">
        <v>381</v>
      </c>
      <c r="R222" s="48">
        <v>1840</v>
      </c>
      <c r="S222" s="48">
        <v>2109</v>
      </c>
      <c r="T222" s="48">
        <v>27936</v>
      </c>
      <c r="U222" s="48">
        <v>893</v>
      </c>
      <c r="V222" s="48">
        <v>1114</v>
      </c>
      <c r="W222" s="48">
        <v>20286</v>
      </c>
      <c r="X222" s="48">
        <v>5328</v>
      </c>
      <c r="Y222" s="2"/>
      <c r="Z222" s="48">
        <v>10829</v>
      </c>
      <c r="AA222" s="48">
        <v>9966</v>
      </c>
      <c r="AC222" s="48">
        <f t="shared" si="18"/>
        <v>20795</v>
      </c>
      <c r="AD222" s="48">
        <f t="shared" si="19"/>
        <v>75766</v>
      </c>
      <c r="AE222" s="48">
        <v>2501</v>
      </c>
      <c r="AF222" s="48">
        <v>4194</v>
      </c>
      <c r="AG222" s="48">
        <v>7310</v>
      </c>
      <c r="AH222" s="48">
        <v>7920</v>
      </c>
      <c r="AI222" s="48"/>
      <c r="AJ222" s="48"/>
      <c r="AK222" s="48"/>
      <c r="AL222" s="48"/>
      <c r="AM222" s="48"/>
      <c r="AN222" s="48"/>
      <c r="AO222" s="48"/>
      <c r="AP222" s="30"/>
      <c r="AQ222" s="31"/>
      <c r="AR222" s="2"/>
      <c r="AS222" s="30"/>
      <c r="AT222" s="31"/>
      <c r="AU222" s="2"/>
      <c r="AV222" s="30"/>
      <c r="AW222" s="31"/>
      <c r="AX222" s="30"/>
      <c r="AY222" s="31"/>
      <c r="AZ222" s="2"/>
      <c r="BA222" s="30"/>
      <c r="BB222" s="31"/>
      <c r="BC222" s="30"/>
      <c r="BD222" s="31"/>
      <c r="BE222" s="2"/>
      <c r="BF222" s="30"/>
      <c r="BG222" s="31"/>
      <c r="BH222" s="30"/>
      <c r="BI222" s="31"/>
      <c r="BJ222" s="2"/>
      <c r="BK222" s="48">
        <f t="shared" si="20"/>
        <v>21925</v>
      </c>
      <c r="BL222" s="48">
        <v>5777</v>
      </c>
      <c r="BM222" s="48">
        <v>5872</v>
      </c>
      <c r="BN222" s="2"/>
      <c r="BO222" s="48">
        <f t="shared" si="21"/>
        <v>11649</v>
      </c>
      <c r="BP222" s="2"/>
      <c r="BQ222" s="48">
        <f t="shared" si="22"/>
        <v>147065</v>
      </c>
      <c r="BR222" s="2"/>
      <c r="BS222" s="48">
        <f t="shared" si="23"/>
        <v>277200</v>
      </c>
      <c r="BT222" s="2"/>
    </row>
    <row r="223" spans="1:72" x14ac:dyDescent="0.2">
      <c r="A223" t="s">
        <v>54</v>
      </c>
      <c r="B223" s="29">
        <v>44049</v>
      </c>
      <c r="C223" s="2"/>
      <c r="D223" s="48">
        <v>3204</v>
      </c>
      <c r="E223" s="48">
        <v>2459</v>
      </c>
      <c r="F223" s="48">
        <v>38374</v>
      </c>
      <c r="G223" s="48">
        <v>626</v>
      </c>
      <c r="H223" s="48">
        <v>545</v>
      </c>
      <c r="I223" s="48">
        <v>22929</v>
      </c>
      <c r="J223" s="48">
        <v>19856</v>
      </c>
      <c r="K223" s="48">
        <v>60834</v>
      </c>
      <c r="L223" s="48">
        <v>1148</v>
      </c>
      <c r="M223" s="2"/>
      <c r="N223" s="48">
        <v>6554</v>
      </c>
      <c r="O223" s="48">
        <v>8692</v>
      </c>
      <c r="P223" s="48">
        <v>952</v>
      </c>
      <c r="Q223" s="48">
        <v>418</v>
      </c>
      <c r="R223" s="48">
        <v>1811</v>
      </c>
      <c r="S223" s="48">
        <v>2084</v>
      </c>
      <c r="T223" s="48">
        <v>28720</v>
      </c>
      <c r="U223" s="48">
        <v>872</v>
      </c>
      <c r="V223" s="48">
        <v>1160</v>
      </c>
      <c r="W223" s="48">
        <v>21193</v>
      </c>
      <c r="X223" s="48">
        <v>5497</v>
      </c>
      <c r="Y223" s="2"/>
      <c r="Z223" s="48">
        <v>11785</v>
      </c>
      <c r="AA223" s="48">
        <v>10812</v>
      </c>
      <c r="AC223" s="48">
        <f t="shared" si="18"/>
        <v>22597</v>
      </c>
      <c r="AD223" s="48">
        <f t="shared" si="19"/>
        <v>77953</v>
      </c>
      <c r="AE223" s="48">
        <v>2538</v>
      </c>
      <c r="AF223" s="48">
        <v>4325</v>
      </c>
      <c r="AG223" s="48">
        <v>8224</v>
      </c>
      <c r="AH223" s="48">
        <v>8288</v>
      </c>
      <c r="AI223" s="48"/>
      <c r="AJ223" s="48"/>
      <c r="AK223" s="48"/>
      <c r="AL223" s="48"/>
      <c r="AM223" s="48"/>
      <c r="AN223" s="48"/>
      <c r="AO223" s="48"/>
      <c r="AP223" s="30"/>
      <c r="AQ223" s="31"/>
      <c r="AR223" s="2"/>
      <c r="AS223" s="30"/>
      <c r="AT223" s="31"/>
      <c r="AU223" s="2"/>
      <c r="AV223" s="30"/>
      <c r="AW223" s="31"/>
      <c r="AX223" s="30"/>
      <c r="AY223" s="31"/>
      <c r="AZ223" s="2"/>
      <c r="BA223" s="30"/>
      <c r="BB223" s="31"/>
      <c r="BC223" s="30"/>
      <c r="BD223" s="31"/>
      <c r="BE223" s="2"/>
      <c r="BF223" s="30"/>
      <c r="BG223" s="31"/>
      <c r="BH223" s="30"/>
      <c r="BI223" s="31"/>
      <c r="BJ223" s="2"/>
      <c r="BK223" s="48">
        <f t="shared" si="20"/>
        <v>23375</v>
      </c>
      <c r="BL223" s="48">
        <v>5857</v>
      </c>
      <c r="BM223" s="48">
        <v>6648</v>
      </c>
      <c r="BN223" s="2"/>
      <c r="BO223" s="48">
        <f t="shared" si="21"/>
        <v>12505</v>
      </c>
      <c r="BP223" s="2"/>
      <c r="BQ223" s="48">
        <f t="shared" si="22"/>
        <v>149975</v>
      </c>
      <c r="BR223" s="2"/>
      <c r="BS223" s="48">
        <f t="shared" si="23"/>
        <v>286405</v>
      </c>
      <c r="BT223" s="2"/>
    </row>
    <row r="224" spans="1:72" x14ac:dyDescent="0.2">
      <c r="A224" t="s">
        <v>55</v>
      </c>
      <c r="B224" s="33">
        <v>44050</v>
      </c>
      <c r="C224" s="2"/>
      <c r="D224" s="48">
        <v>3498</v>
      </c>
      <c r="E224" s="48">
        <v>2640</v>
      </c>
      <c r="F224" s="48">
        <v>41908</v>
      </c>
      <c r="G224" s="48">
        <v>718</v>
      </c>
      <c r="H224" s="48">
        <v>588</v>
      </c>
      <c r="I224" s="48">
        <v>24666</v>
      </c>
      <c r="J224" s="48">
        <v>21270</v>
      </c>
      <c r="K224" s="48">
        <v>65781</v>
      </c>
      <c r="L224" s="48">
        <v>1225</v>
      </c>
      <c r="M224" s="2"/>
      <c r="N224" s="48">
        <v>7146</v>
      </c>
      <c r="O224" s="48">
        <v>9619</v>
      </c>
      <c r="P224" s="48">
        <v>942</v>
      </c>
      <c r="Q224" s="48">
        <v>458</v>
      </c>
      <c r="R224" s="48">
        <v>2015</v>
      </c>
      <c r="S224" s="48">
        <v>2296</v>
      </c>
      <c r="T224" s="48">
        <v>31445</v>
      </c>
      <c r="U224" s="48">
        <v>983</v>
      </c>
      <c r="V224" s="48">
        <v>1206</v>
      </c>
      <c r="W224" s="48">
        <v>23801</v>
      </c>
      <c r="X224" s="48">
        <v>5612</v>
      </c>
      <c r="Y224" s="2"/>
      <c r="Z224" s="48">
        <v>13251</v>
      </c>
      <c r="AA224" s="48">
        <v>12755</v>
      </c>
      <c r="AC224" s="48">
        <f t="shared" si="18"/>
        <v>26006</v>
      </c>
      <c r="AD224" s="48">
        <f t="shared" si="19"/>
        <v>85523</v>
      </c>
      <c r="AE224" s="48">
        <v>2648</v>
      </c>
      <c r="AF224" s="48">
        <v>4593</v>
      </c>
      <c r="AG224" s="48">
        <v>7883</v>
      </c>
      <c r="AH224" s="48">
        <v>9047</v>
      </c>
      <c r="AI224" s="48"/>
      <c r="AJ224" s="48"/>
      <c r="AK224" s="48"/>
      <c r="AL224" s="48"/>
      <c r="AM224" s="48"/>
      <c r="AN224" s="48"/>
      <c r="AO224" s="48"/>
      <c r="AP224" s="30"/>
      <c r="AQ224" s="31"/>
      <c r="AR224" s="2"/>
      <c r="AS224" s="30"/>
      <c r="AT224" s="31"/>
      <c r="AU224" s="2"/>
      <c r="AV224" s="30"/>
      <c r="AW224" s="31"/>
      <c r="AX224" s="30"/>
      <c r="AY224" s="31"/>
      <c r="AZ224" s="2"/>
      <c r="BA224" s="30"/>
      <c r="BB224" s="31"/>
      <c r="BC224" s="30"/>
      <c r="BD224" s="31"/>
      <c r="BE224" s="2"/>
      <c r="BF224" s="30"/>
      <c r="BG224" s="31"/>
      <c r="BH224" s="30"/>
      <c r="BI224" s="31"/>
      <c r="BJ224" s="2"/>
      <c r="BK224" s="48">
        <f t="shared" si="20"/>
        <v>24171</v>
      </c>
      <c r="BL224" s="48">
        <v>6200</v>
      </c>
      <c r="BM224" s="48">
        <v>6070</v>
      </c>
      <c r="BN224" s="2"/>
      <c r="BO224" s="48">
        <f t="shared" si="21"/>
        <v>12270</v>
      </c>
      <c r="BP224" s="2"/>
      <c r="BQ224" s="48">
        <f t="shared" si="22"/>
        <v>162294</v>
      </c>
      <c r="BR224" s="2"/>
      <c r="BS224" s="48">
        <f t="shared" si="23"/>
        <v>310264</v>
      </c>
      <c r="BT224" s="2"/>
    </row>
    <row r="225" spans="1:72" x14ac:dyDescent="0.2">
      <c r="A225" t="s">
        <v>56</v>
      </c>
      <c r="B225" s="29">
        <v>44051</v>
      </c>
      <c r="C225" s="2"/>
      <c r="D225" s="48">
        <v>2574</v>
      </c>
      <c r="E225" s="48">
        <v>1860</v>
      </c>
      <c r="F225" s="48">
        <v>32765</v>
      </c>
      <c r="G225" s="48">
        <v>489</v>
      </c>
      <c r="H225" s="48">
        <v>413</v>
      </c>
      <c r="I225" s="48">
        <v>19468</v>
      </c>
      <c r="J225" s="48">
        <v>16689</v>
      </c>
      <c r="K225" s="48">
        <v>52069</v>
      </c>
      <c r="L225" s="48">
        <v>967</v>
      </c>
      <c r="M225" s="2"/>
      <c r="N225" s="48">
        <v>5615</v>
      </c>
      <c r="O225" s="48">
        <v>7175</v>
      </c>
      <c r="P225" s="48">
        <v>820</v>
      </c>
      <c r="Q225" s="48">
        <v>354</v>
      </c>
      <c r="R225" s="48">
        <v>1388</v>
      </c>
      <c r="S225" s="48">
        <v>1649</v>
      </c>
      <c r="T225" s="48">
        <v>23945</v>
      </c>
      <c r="U225" s="48">
        <v>583</v>
      </c>
      <c r="V225" s="48">
        <v>801</v>
      </c>
      <c r="W225" s="48">
        <v>18734</v>
      </c>
      <c r="X225" s="48">
        <v>3721</v>
      </c>
      <c r="Y225" s="2"/>
      <c r="Z225" s="48">
        <v>10330</v>
      </c>
      <c r="AA225" s="48">
        <v>9162</v>
      </c>
      <c r="AC225" s="48">
        <f t="shared" si="18"/>
        <v>19492</v>
      </c>
      <c r="AD225" s="48">
        <f t="shared" si="19"/>
        <v>64785</v>
      </c>
      <c r="AE225" s="48">
        <v>1912</v>
      </c>
      <c r="AF225" s="48">
        <v>3334</v>
      </c>
      <c r="AG225" s="48">
        <v>5707</v>
      </c>
      <c r="AH225" s="48">
        <v>6546</v>
      </c>
      <c r="AI225" s="48"/>
      <c r="AJ225" s="48"/>
      <c r="AK225" s="48"/>
      <c r="AL225" s="48"/>
      <c r="AM225" s="48"/>
      <c r="AN225" s="48"/>
      <c r="AO225" s="48"/>
      <c r="AP225" s="30"/>
      <c r="AQ225" s="31"/>
      <c r="AR225" s="2"/>
      <c r="AS225" s="30"/>
      <c r="AT225" s="31"/>
      <c r="AU225" s="2"/>
      <c r="AV225" s="30"/>
      <c r="AW225" s="31"/>
      <c r="AX225" s="30"/>
      <c r="AY225" s="31"/>
      <c r="AZ225" s="2"/>
      <c r="BA225" s="30"/>
      <c r="BB225" s="31"/>
      <c r="BC225" s="30"/>
      <c r="BD225" s="31"/>
      <c r="BE225" s="2"/>
      <c r="BF225" s="30"/>
      <c r="BG225" s="31"/>
      <c r="BH225" s="30"/>
      <c r="BI225" s="31"/>
      <c r="BJ225" s="2"/>
      <c r="BK225" s="48">
        <f t="shared" si="20"/>
        <v>17499</v>
      </c>
      <c r="BL225" s="48">
        <v>4463</v>
      </c>
      <c r="BM225" s="48">
        <v>4816</v>
      </c>
      <c r="BN225" s="2"/>
      <c r="BO225" s="48">
        <f t="shared" si="21"/>
        <v>9279</v>
      </c>
      <c r="BP225" s="2"/>
      <c r="BQ225" s="48">
        <f t="shared" si="22"/>
        <v>127294</v>
      </c>
      <c r="BR225" s="2"/>
      <c r="BS225" s="48">
        <f t="shared" si="23"/>
        <v>238349</v>
      </c>
      <c r="BT225" s="2"/>
    </row>
    <row r="226" spans="1:72" x14ac:dyDescent="0.2">
      <c r="A226" t="s">
        <v>57</v>
      </c>
      <c r="B226" s="29">
        <v>44052</v>
      </c>
      <c r="C226" s="2"/>
      <c r="D226" s="48">
        <v>2024</v>
      </c>
      <c r="E226" s="48">
        <v>1373</v>
      </c>
      <c r="F226" s="48">
        <v>26074</v>
      </c>
      <c r="G226" s="48">
        <v>390</v>
      </c>
      <c r="H226" s="48">
        <v>374</v>
      </c>
      <c r="I226" s="48">
        <v>14964</v>
      </c>
      <c r="J226" s="48">
        <v>13440</v>
      </c>
      <c r="K226" s="48">
        <v>40761</v>
      </c>
      <c r="L226" s="48">
        <v>805</v>
      </c>
      <c r="M226" s="2"/>
      <c r="N226" s="48">
        <v>4810</v>
      </c>
      <c r="O226" s="48">
        <v>5964</v>
      </c>
      <c r="P226" s="48">
        <v>681</v>
      </c>
      <c r="Q226" s="48">
        <v>327</v>
      </c>
      <c r="R226" s="48">
        <v>1253</v>
      </c>
      <c r="S226" s="48">
        <v>1385</v>
      </c>
      <c r="T226" s="48">
        <v>20181</v>
      </c>
      <c r="U226" s="48">
        <v>432</v>
      </c>
      <c r="V226" s="48">
        <v>682</v>
      </c>
      <c r="W226" s="48">
        <v>16648</v>
      </c>
      <c r="X226" s="48">
        <v>2741</v>
      </c>
      <c r="Y226" s="2"/>
      <c r="Z226" s="48">
        <v>10673</v>
      </c>
      <c r="AA226" s="48">
        <v>8080</v>
      </c>
      <c r="AC226" s="48">
        <f t="shared" si="18"/>
        <v>18753</v>
      </c>
      <c r="AD226" s="48">
        <f t="shared" si="19"/>
        <v>55104</v>
      </c>
      <c r="AE226" s="48">
        <v>1518</v>
      </c>
      <c r="AF226" s="48">
        <v>2695</v>
      </c>
      <c r="AG226" s="48">
        <v>5190</v>
      </c>
      <c r="AH226" s="48">
        <v>4971</v>
      </c>
      <c r="AI226" s="48"/>
      <c r="AJ226" s="48"/>
      <c r="AK226" s="48"/>
      <c r="AL226" s="48"/>
      <c r="AM226" s="48"/>
      <c r="AN226" s="48"/>
      <c r="AO226" s="48"/>
      <c r="AP226" s="30"/>
      <c r="AQ226" s="31"/>
      <c r="AR226" s="2"/>
      <c r="AS226" s="30"/>
      <c r="AT226" s="31"/>
      <c r="AU226" s="2"/>
      <c r="AV226" s="30"/>
      <c r="AW226" s="31"/>
      <c r="AX226" s="30"/>
      <c r="AY226" s="31"/>
      <c r="AZ226" s="2"/>
      <c r="BA226" s="30"/>
      <c r="BB226" s="31"/>
      <c r="BC226" s="30"/>
      <c r="BD226" s="31"/>
      <c r="BE226" s="2"/>
      <c r="BF226" s="30"/>
      <c r="BG226" s="31"/>
      <c r="BH226" s="30"/>
      <c r="BI226" s="31"/>
      <c r="BJ226" s="2"/>
      <c r="BK226" s="48">
        <f t="shared" si="20"/>
        <v>14374</v>
      </c>
      <c r="BL226" s="48">
        <v>3365</v>
      </c>
      <c r="BM226" s="48">
        <v>3693</v>
      </c>
      <c r="BN226" s="2"/>
      <c r="BO226" s="48">
        <f t="shared" si="21"/>
        <v>7058</v>
      </c>
      <c r="BP226" s="2"/>
      <c r="BQ226" s="48">
        <f t="shared" si="22"/>
        <v>100205</v>
      </c>
      <c r="BR226" s="2"/>
      <c r="BS226" s="48">
        <f t="shared" si="23"/>
        <v>195494</v>
      </c>
      <c r="BT226" s="2"/>
    </row>
    <row r="227" spans="1:72" x14ac:dyDescent="0.2">
      <c r="A227" t="s">
        <v>58</v>
      </c>
      <c r="B227" s="29">
        <v>44053</v>
      </c>
      <c r="C227" s="2"/>
      <c r="D227" s="48">
        <v>3126</v>
      </c>
      <c r="E227" s="48">
        <v>2370</v>
      </c>
      <c r="F227" s="48">
        <v>36186</v>
      </c>
      <c r="G227" s="48">
        <v>556</v>
      </c>
      <c r="H227" s="48">
        <v>458</v>
      </c>
      <c r="I227" s="48">
        <v>21388</v>
      </c>
      <c r="J227" s="48">
        <v>18686</v>
      </c>
      <c r="K227" s="48">
        <v>56618</v>
      </c>
      <c r="L227" s="48">
        <v>961</v>
      </c>
      <c r="M227" s="2"/>
      <c r="N227" s="48">
        <v>6106</v>
      </c>
      <c r="O227" s="48">
        <v>8271</v>
      </c>
      <c r="P227" s="48">
        <v>936</v>
      </c>
      <c r="Q227" s="48">
        <v>411</v>
      </c>
      <c r="R227" s="48">
        <v>1798</v>
      </c>
      <c r="S227" s="48">
        <v>2061</v>
      </c>
      <c r="T227" s="48">
        <v>27508</v>
      </c>
      <c r="U227" s="48">
        <v>817</v>
      </c>
      <c r="V227" s="48">
        <v>1060</v>
      </c>
      <c r="W227" s="48">
        <v>20047</v>
      </c>
      <c r="X227" s="48">
        <v>5098</v>
      </c>
      <c r="Y227" s="2"/>
      <c r="Z227" s="48">
        <v>11411</v>
      </c>
      <c r="AA227" s="48">
        <v>9786</v>
      </c>
      <c r="AC227" s="48">
        <f t="shared" si="18"/>
        <v>21197</v>
      </c>
      <c r="AD227" s="48">
        <f t="shared" si="19"/>
        <v>74113</v>
      </c>
      <c r="AE227" s="48">
        <v>2344</v>
      </c>
      <c r="AF227" s="48">
        <v>4074</v>
      </c>
      <c r="AG227" s="48">
        <v>7299</v>
      </c>
      <c r="AH227" s="48">
        <v>7601</v>
      </c>
      <c r="AI227" s="48"/>
      <c r="AJ227" s="48"/>
      <c r="AK227" s="48"/>
      <c r="AL227" s="48"/>
      <c r="AM227" s="48"/>
      <c r="AN227" s="48"/>
      <c r="AO227" s="48"/>
      <c r="AP227" s="30"/>
      <c r="AQ227" s="31"/>
      <c r="AR227" s="2"/>
      <c r="AS227" s="30"/>
      <c r="AT227" s="31"/>
      <c r="AU227" s="2"/>
      <c r="AV227" s="30"/>
      <c r="AW227" s="31"/>
      <c r="AX227" s="30"/>
      <c r="AY227" s="31"/>
      <c r="AZ227" s="2"/>
      <c r="BA227" s="30"/>
      <c r="BB227" s="31"/>
      <c r="BC227" s="30"/>
      <c r="BD227" s="31"/>
      <c r="BE227" s="2"/>
      <c r="BF227" s="30"/>
      <c r="BG227" s="31"/>
      <c r="BH227" s="30"/>
      <c r="BI227" s="31"/>
      <c r="BJ227" s="2"/>
      <c r="BK227" s="48">
        <f t="shared" si="20"/>
        <v>21318</v>
      </c>
      <c r="BL227" s="48">
        <v>5191</v>
      </c>
      <c r="BM227" s="48">
        <v>5249</v>
      </c>
      <c r="BN227" s="2"/>
      <c r="BO227" s="48">
        <f t="shared" si="21"/>
        <v>10440</v>
      </c>
      <c r="BP227" s="2"/>
      <c r="BQ227" s="48">
        <f t="shared" si="22"/>
        <v>140349</v>
      </c>
      <c r="BR227" s="2"/>
      <c r="BS227" s="48">
        <f t="shared" si="23"/>
        <v>267417</v>
      </c>
      <c r="BT227" s="2"/>
    </row>
    <row r="228" spans="1:72" x14ac:dyDescent="0.2">
      <c r="A228" t="s">
        <v>59</v>
      </c>
      <c r="B228" s="29">
        <v>44054</v>
      </c>
      <c r="C228" s="2"/>
      <c r="D228" s="48">
        <v>3174</v>
      </c>
      <c r="E228" s="48">
        <v>2412</v>
      </c>
      <c r="F228" s="48">
        <v>36901</v>
      </c>
      <c r="G228" s="48">
        <v>552</v>
      </c>
      <c r="H228" s="48">
        <v>510</v>
      </c>
      <c r="I228" s="48">
        <v>22061</v>
      </c>
      <c r="J228" s="48">
        <v>19497</v>
      </c>
      <c r="K228" s="48">
        <v>58511</v>
      </c>
      <c r="L228" s="48">
        <v>1024</v>
      </c>
      <c r="M228" s="2"/>
      <c r="N228" s="48">
        <v>6181</v>
      </c>
      <c r="O228" s="48">
        <v>8224</v>
      </c>
      <c r="P228" s="48">
        <v>955</v>
      </c>
      <c r="Q228" s="48">
        <v>421</v>
      </c>
      <c r="R228" s="48">
        <v>1782</v>
      </c>
      <c r="S228" s="48">
        <v>2060</v>
      </c>
      <c r="T228" s="48">
        <v>27577</v>
      </c>
      <c r="U228" s="48">
        <v>842</v>
      </c>
      <c r="V228" s="48">
        <v>1008</v>
      </c>
      <c r="W228" s="48">
        <v>19942</v>
      </c>
      <c r="X228" s="48">
        <v>5218</v>
      </c>
      <c r="Y228" s="2"/>
      <c r="Z228" s="48">
        <v>10919</v>
      </c>
      <c r="AA228" s="48">
        <v>9636</v>
      </c>
      <c r="AC228" s="48">
        <f t="shared" si="18"/>
        <v>20555</v>
      </c>
      <c r="AD228" s="48">
        <f t="shared" si="19"/>
        <v>74210</v>
      </c>
      <c r="AE228" s="48">
        <v>2583</v>
      </c>
      <c r="AF228" s="48">
        <v>4209</v>
      </c>
      <c r="AG228" s="48">
        <v>7280</v>
      </c>
      <c r="AH228" s="48">
        <v>7627</v>
      </c>
      <c r="AI228" s="48"/>
      <c r="AJ228" s="48"/>
      <c r="AK228" s="48"/>
      <c r="AL228" s="48"/>
      <c r="AM228" s="48"/>
      <c r="AN228" s="48"/>
      <c r="AO228" s="48"/>
      <c r="AP228" s="30"/>
      <c r="AQ228" s="31"/>
      <c r="AR228" s="2"/>
      <c r="AS228" s="30"/>
      <c r="AT228" s="31"/>
      <c r="AU228" s="2"/>
      <c r="AV228" s="30"/>
      <c r="AW228" s="31"/>
      <c r="AX228" s="30"/>
      <c r="AY228" s="31"/>
      <c r="AZ228" s="2"/>
      <c r="BA228" s="30"/>
      <c r="BB228" s="31"/>
      <c r="BC228" s="30"/>
      <c r="BD228" s="31"/>
      <c r="BE228" s="2"/>
      <c r="BF228" s="30"/>
      <c r="BG228" s="31"/>
      <c r="BH228" s="30"/>
      <c r="BI228" s="31"/>
      <c r="BJ228" s="2"/>
      <c r="BK228" s="48">
        <f t="shared" si="20"/>
        <v>21699</v>
      </c>
      <c r="BL228" s="48">
        <v>5408</v>
      </c>
      <c r="BM228" s="48">
        <v>5624</v>
      </c>
      <c r="BN228" s="2"/>
      <c r="BO228" s="48">
        <f t="shared" si="21"/>
        <v>11032</v>
      </c>
      <c r="BP228" s="2"/>
      <c r="BQ228" s="48">
        <f t="shared" si="22"/>
        <v>144642</v>
      </c>
      <c r="BR228" s="2"/>
      <c r="BS228" s="48">
        <f t="shared" si="23"/>
        <v>272138</v>
      </c>
      <c r="BT228" s="2"/>
    </row>
    <row r="229" spans="1:72" x14ac:dyDescent="0.2">
      <c r="A229" t="s">
        <v>53</v>
      </c>
      <c r="B229" s="29">
        <v>44055</v>
      </c>
      <c r="C229" s="2"/>
      <c r="D229" s="48">
        <v>3291</v>
      </c>
      <c r="E229" s="48">
        <v>2481</v>
      </c>
      <c r="F229" s="48">
        <v>38003</v>
      </c>
      <c r="G229" s="48">
        <v>608</v>
      </c>
      <c r="H229" s="48">
        <v>568</v>
      </c>
      <c r="I229" s="48">
        <v>22919</v>
      </c>
      <c r="J229" s="48">
        <v>20446</v>
      </c>
      <c r="K229" s="48">
        <v>60632</v>
      </c>
      <c r="L229" s="48">
        <v>1074</v>
      </c>
      <c r="M229" s="2"/>
      <c r="N229" s="48">
        <v>6440</v>
      </c>
      <c r="O229" s="48">
        <v>8644</v>
      </c>
      <c r="P229" s="48">
        <v>963</v>
      </c>
      <c r="Q229" s="48">
        <v>440</v>
      </c>
      <c r="R229" s="48">
        <v>1918</v>
      </c>
      <c r="S229" s="48">
        <v>2172</v>
      </c>
      <c r="T229" s="48">
        <v>28681</v>
      </c>
      <c r="U229" s="48">
        <v>889</v>
      </c>
      <c r="V229" s="48">
        <v>1053</v>
      </c>
      <c r="W229" s="48">
        <v>20462</v>
      </c>
      <c r="X229" s="48">
        <v>5611</v>
      </c>
      <c r="Y229" s="2"/>
      <c r="Z229" s="48">
        <v>11167</v>
      </c>
      <c r="AA229" s="48">
        <v>9777</v>
      </c>
      <c r="AC229" s="48">
        <f t="shared" si="18"/>
        <v>20944</v>
      </c>
      <c r="AD229" s="48">
        <f t="shared" si="19"/>
        <v>77273</v>
      </c>
      <c r="AE229" s="48">
        <v>2556</v>
      </c>
      <c r="AF229" s="48">
        <v>4190</v>
      </c>
      <c r="AG229" s="48">
        <v>7668</v>
      </c>
      <c r="AH229" s="48">
        <v>8009</v>
      </c>
      <c r="AI229" s="48"/>
      <c r="AJ229" s="48"/>
      <c r="AK229" s="48"/>
      <c r="AL229" s="48"/>
      <c r="AM229" s="48"/>
      <c r="AN229" s="48"/>
      <c r="AO229" s="48"/>
      <c r="AP229" s="30"/>
      <c r="AQ229" s="31"/>
      <c r="AR229" s="2"/>
      <c r="AS229" s="30"/>
      <c r="AT229" s="31"/>
      <c r="AU229" s="2"/>
      <c r="AV229" s="30"/>
      <c r="AW229" s="31"/>
      <c r="AX229" s="30"/>
      <c r="AY229" s="31"/>
      <c r="AZ229" s="2"/>
      <c r="BA229" s="30"/>
      <c r="BB229" s="31"/>
      <c r="BC229" s="30"/>
      <c r="BD229" s="31"/>
      <c r="BE229" s="2"/>
      <c r="BF229" s="30"/>
      <c r="BG229" s="31"/>
      <c r="BH229" s="30"/>
      <c r="BI229" s="31"/>
      <c r="BJ229" s="2"/>
      <c r="BK229" s="48">
        <f t="shared" si="20"/>
        <v>22423</v>
      </c>
      <c r="BL229" s="48">
        <v>5781</v>
      </c>
      <c r="BM229" s="48">
        <v>5754</v>
      </c>
      <c r="BN229" s="2"/>
      <c r="BO229" s="48">
        <f t="shared" si="21"/>
        <v>11535</v>
      </c>
      <c r="BP229" s="2"/>
      <c r="BQ229" s="48">
        <f t="shared" si="22"/>
        <v>150022</v>
      </c>
      <c r="BR229" s="2"/>
      <c r="BS229" s="48">
        <f t="shared" si="23"/>
        <v>282197</v>
      </c>
      <c r="BT229" s="2"/>
    </row>
    <row r="230" spans="1:72" x14ac:dyDescent="0.2">
      <c r="A230" t="s">
        <v>54</v>
      </c>
      <c r="B230" s="29">
        <v>44056</v>
      </c>
      <c r="C230" s="2"/>
      <c r="D230" s="48">
        <v>3361</v>
      </c>
      <c r="E230" s="48">
        <v>2453</v>
      </c>
      <c r="F230" s="48">
        <v>38226</v>
      </c>
      <c r="G230" s="48">
        <v>595</v>
      </c>
      <c r="H230" s="48">
        <v>474</v>
      </c>
      <c r="I230" s="48">
        <v>22409</v>
      </c>
      <c r="J230" s="48">
        <v>20212</v>
      </c>
      <c r="K230" s="48">
        <v>60222</v>
      </c>
      <c r="L230" s="48">
        <v>1084</v>
      </c>
      <c r="M230" s="2"/>
      <c r="N230" s="48">
        <v>6577</v>
      </c>
      <c r="O230" s="48">
        <v>8851</v>
      </c>
      <c r="P230" s="48">
        <v>905</v>
      </c>
      <c r="Q230" s="48">
        <v>416</v>
      </c>
      <c r="R230" s="48">
        <v>1905</v>
      </c>
      <c r="S230" s="48">
        <v>2230</v>
      </c>
      <c r="T230" s="48">
        <v>29155</v>
      </c>
      <c r="U230" s="48">
        <v>869</v>
      </c>
      <c r="V230" s="48">
        <v>1043</v>
      </c>
      <c r="W230" s="48">
        <v>21873</v>
      </c>
      <c r="X230" s="48">
        <v>5175</v>
      </c>
      <c r="Y230" s="2"/>
      <c r="Z230" s="48">
        <v>11812</v>
      </c>
      <c r="AA230" s="48">
        <v>10544</v>
      </c>
      <c r="AC230" s="48">
        <f t="shared" si="18"/>
        <v>22356</v>
      </c>
      <c r="AD230" s="48">
        <f t="shared" si="19"/>
        <v>78999</v>
      </c>
      <c r="AE230" s="48">
        <v>2587</v>
      </c>
      <c r="AF230" s="48">
        <v>4269</v>
      </c>
      <c r="AG230" s="48">
        <v>7819</v>
      </c>
      <c r="AH230" s="48">
        <v>8430</v>
      </c>
      <c r="AI230" s="48"/>
      <c r="AJ230" s="48"/>
      <c r="AK230" s="48"/>
      <c r="AL230" s="48"/>
      <c r="AM230" s="48"/>
      <c r="AN230" s="48"/>
      <c r="AO230" s="48"/>
      <c r="AP230" s="30"/>
      <c r="AQ230" s="31"/>
      <c r="AR230" s="2"/>
      <c r="AS230" s="30"/>
      <c r="AT230" s="31"/>
      <c r="AU230" s="2"/>
      <c r="AV230" s="30"/>
      <c r="AW230" s="31"/>
      <c r="AX230" s="30"/>
      <c r="AY230" s="31"/>
      <c r="AZ230" s="2"/>
      <c r="BA230" s="30"/>
      <c r="BB230" s="31"/>
      <c r="BC230" s="30"/>
      <c r="BD230" s="31"/>
      <c r="BE230" s="2"/>
      <c r="BF230" s="30"/>
      <c r="BG230" s="31"/>
      <c r="BH230" s="30"/>
      <c r="BI230" s="31"/>
      <c r="BJ230" s="2"/>
      <c r="BK230" s="48">
        <f t="shared" si="20"/>
        <v>23105</v>
      </c>
      <c r="BL230" s="48">
        <v>6463</v>
      </c>
      <c r="BM230" s="48">
        <v>6288</v>
      </c>
      <c r="BN230" s="2"/>
      <c r="BO230" s="48">
        <f t="shared" si="21"/>
        <v>12751</v>
      </c>
      <c r="BP230" s="2"/>
      <c r="BQ230" s="48">
        <f t="shared" si="22"/>
        <v>149036</v>
      </c>
      <c r="BR230" s="2"/>
      <c r="BS230" s="48">
        <f t="shared" si="23"/>
        <v>286247</v>
      </c>
      <c r="BT230" s="2"/>
    </row>
    <row r="231" spans="1:72" x14ac:dyDescent="0.2">
      <c r="A231" t="s">
        <v>55</v>
      </c>
      <c r="B231" s="29">
        <v>44057</v>
      </c>
      <c r="C231" s="2"/>
      <c r="D231" s="48">
        <v>3445</v>
      </c>
      <c r="E231" s="48">
        <v>2617</v>
      </c>
      <c r="F231" s="48">
        <v>39598</v>
      </c>
      <c r="G231" s="48">
        <v>698</v>
      </c>
      <c r="H231" s="48">
        <v>549</v>
      </c>
      <c r="I231" s="48">
        <v>24797</v>
      </c>
      <c r="J231" s="48">
        <v>21551</v>
      </c>
      <c r="K231" s="48">
        <v>66043</v>
      </c>
      <c r="L231" s="48">
        <v>1138</v>
      </c>
      <c r="M231" s="2"/>
      <c r="N231" s="48">
        <v>7415</v>
      </c>
      <c r="O231" s="48">
        <v>10182</v>
      </c>
      <c r="P231" s="48">
        <v>1043</v>
      </c>
      <c r="Q231" s="48">
        <v>512</v>
      </c>
      <c r="R231" s="48">
        <v>2057</v>
      </c>
      <c r="S231" s="48">
        <v>2395</v>
      </c>
      <c r="T231" s="48">
        <v>32883</v>
      </c>
      <c r="U231" s="48">
        <v>924</v>
      </c>
      <c r="V231" s="48">
        <v>1206</v>
      </c>
      <c r="W231" s="48">
        <v>24364</v>
      </c>
      <c r="X231" s="48">
        <v>5994</v>
      </c>
      <c r="Y231" s="2"/>
      <c r="Z231" s="48">
        <v>13655</v>
      </c>
      <c r="AA231" s="48">
        <v>12725</v>
      </c>
      <c r="AC231" s="48">
        <f t="shared" si="18"/>
        <v>26380</v>
      </c>
      <c r="AD231" s="48">
        <f t="shared" si="19"/>
        <v>88975</v>
      </c>
      <c r="AE231" s="48">
        <v>2654</v>
      </c>
      <c r="AF231" s="48">
        <v>4474</v>
      </c>
      <c r="AG231" s="48">
        <v>8448</v>
      </c>
      <c r="AH231" s="48">
        <v>9423</v>
      </c>
      <c r="AI231" s="48"/>
      <c r="AJ231" s="48"/>
      <c r="AK231" s="48"/>
      <c r="AL231" s="48"/>
      <c r="AM231" s="48"/>
      <c r="AN231" s="48"/>
      <c r="AO231" s="48"/>
      <c r="AP231" s="30"/>
      <c r="AQ231" s="31"/>
      <c r="AR231" s="2"/>
      <c r="AS231" s="30"/>
      <c r="AT231" s="31"/>
      <c r="AU231" s="2"/>
      <c r="AV231" s="30"/>
      <c r="AW231" s="31"/>
      <c r="AX231" s="30"/>
      <c r="AY231" s="31"/>
      <c r="AZ231" s="2"/>
      <c r="BA231" s="30"/>
      <c r="BB231" s="31"/>
      <c r="BC231" s="30"/>
      <c r="BD231" s="31"/>
      <c r="BE231" s="2"/>
      <c r="BF231" s="30"/>
      <c r="BG231" s="31"/>
      <c r="BH231" s="30"/>
      <c r="BI231" s="31"/>
      <c r="BJ231" s="2"/>
      <c r="BK231" s="48">
        <f t="shared" si="20"/>
        <v>24999</v>
      </c>
      <c r="BL231" s="48">
        <v>6541</v>
      </c>
      <c r="BM231" s="48">
        <v>6767</v>
      </c>
      <c r="BN231" s="2"/>
      <c r="BO231" s="48">
        <f t="shared" si="21"/>
        <v>13308</v>
      </c>
      <c r="BP231" s="2"/>
      <c r="BQ231" s="48">
        <f t="shared" si="22"/>
        <v>160436</v>
      </c>
      <c r="BR231" s="2"/>
      <c r="BS231" s="48">
        <f t="shared" si="23"/>
        <v>314098</v>
      </c>
      <c r="BT231" s="2"/>
    </row>
    <row r="232" spans="1:72" x14ac:dyDescent="0.2">
      <c r="A232" t="s">
        <v>56</v>
      </c>
      <c r="B232" s="29">
        <v>44058</v>
      </c>
      <c r="C232" s="2"/>
      <c r="D232" s="48">
        <v>2587</v>
      </c>
      <c r="E232" s="48">
        <v>1885</v>
      </c>
      <c r="F232" s="48">
        <v>32508</v>
      </c>
      <c r="G232" s="48">
        <v>480</v>
      </c>
      <c r="H232" s="48">
        <v>422</v>
      </c>
      <c r="I232" s="48">
        <v>19203</v>
      </c>
      <c r="J232" s="48">
        <v>17124</v>
      </c>
      <c r="K232" s="48">
        <v>51949</v>
      </c>
      <c r="L232" s="48">
        <v>987</v>
      </c>
      <c r="M232" s="2"/>
      <c r="N232" s="48">
        <v>5731</v>
      </c>
      <c r="O232" s="48">
        <v>7110</v>
      </c>
      <c r="P232" s="48">
        <v>840</v>
      </c>
      <c r="Q232" s="48">
        <v>368</v>
      </c>
      <c r="R232" s="48">
        <v>1398</v>
      </c>
      <c r="S232" s="48">
        <v>1628</v>
      </c>
      <c r="T232" s="48">
        <v>24821</v>
      </c>
      <c r="U232" s="48">
        <v>544</v>
      </c>
      <c r="V232" s="48">
        <v>739</v>
      </c>
      <c r="W232" s="48">
        <v>19487</v>
      </c>
      <c r="X232" s="48">
        <v>3581</v>
      </c>
      <c r="Y232" s="2"/>
      <c r="Z232" s="48">
        <v>10075</v>
      </c>
      <c r="AA232" s="48">
        <v>9394</v>
      </c>
      <c r="AC232" s="48">
        <f t="shared" si="18"/>
        <v>19469</v>
      </c>
      <c r="AD232" s="48">
        <f t="shared" si="19"/>
        <v>66247</v>
      </c>
      <c r="AE232" s="48">
        <v>2009</v>
      </c>
      <c r="AF232" s="48">
        <v>3431</v>
      </c>
      <c r="AG232" s="48">
        <v>5785</v>
      </c>
      <c r="AH232" s="48">
        <v>6421</v>
      </c>
      <c r="AI232" s="48"/>
      <c r="AJ232" s="48"/>
      <c r="AK232" s="48"/>
      <c r="AL232" s="48"/>
      <c r="AM232" s="48"/>
      <c r="AN232" s="48"/>
      <c r="AO232" s="48"/>
      <c r="AP232" s="30"/>
      <c r="AQ232" s="31"/>
      <c r="AR232" s="2"/>
      <c r="AS232" s="30"/>
      <c r="AT232" s="31"/>
      <c r="AU232" s="2"/>
      <c r="AV232" s="30"/>
      <c r="AW232" s="31"/>
      <c r="AX232" s="30"/>
      <c r="AY232" s="31"/>
      <c r="AZ232" s="2"/>
      <c r="BA232" s="30"/>
      <c r="BB232" s="31"/>
      <c r="BC232" s="30"/>
      <c r="BD232" s="31"/>
      <c r="BE232" s="2"/>
      <c r="BF232" s="30"/>
      <c r="BG232" s="31"/>
      <c r="BH232" s="30"/>
      <c r="BI232" s="31"/>
      <c r="BJ232" s="2"/>
      <c r="BK232" s="48">
        <f t="shared" si="20"/>
        <v>17646</v>
      </c>
      <c r="BL232" s="48">
        <v>4650</v>
      </c>
      <c r="BM232" s="48">
        <v>5052</v>
      </c>
      <c r="BN232" s="2"/>
      <c r="BO232" s="48">
        <f t="shared" si="21"/>
        <v>9702</v>
      </c>
      <c r="BP232" s="2"/>
      <c r="BQ232" s="48">
        <f t="shared" si="22"/>
        <v>127145</v>
      </c>
      <c r="BR232" s="2"/>
      <c r="BS232" s="48">
        <f t="shared" si="23"/>
        <v>240209</v>
      </c>
      <c r="BT232" s="2"/>
    </row>
    <row r="233" spans="1:72" x14ac:dyDescent="0.2">
      <c r="A233" t="s">
        <v>57</v>
      </c>
      <c r="B233" s="29">
        <v>44059</v>
      </c>
      <c r="C233" s="2"/>
      <c r="D233" s="48">
        <v>2155</v>
      </c>
      <c r="E233" s="48">
        <v>1460</v>
      </c>
      <c r="F233" s="48">
        <v>26161</v>
      </c>
      <c r="G233" s="48">
        <v>355</v>
      </c>
      <c r="H233" s="48">
        <v>331</v>
      </c>
      <c r="I233" s="48">
        <v>15128</v>
      </c>
      <c r="J233" s="48">
        <v>13905</v>
      </c>
      <c r="K233" s="48">
        <v>40678</v>
      </c>
      <c r="L233" s="48">
        <v>761</v>
      </c>
      <c r="M233" s="2"/>
      <c r="N233" s="48">
        <v>5480</v>
      </c>
      <c r="O233" s="48">
        <v>5981</v>
      </c>
      <c r="P233" s="48">
        <v>718</v>
      </c>
      <c r="Q233" s="48">
        <v>326</v>
      </c>
      <c r="R233" s="48">
        <v>1184</v>
      </c>
      <c r="S233" s="48">
        <v>1293</v>
      </c>
      <c r="T233" s="48">
        <v>21200</v>
      </c>
      <c r="U233" s="48">
        <v>408</v>
      </c>
      <c r="V233" s="48">
        <v>598</v>
      </c>
      <c r="W233" s="48">
        <v>18284</v>
      </c>
      <c r="X233" s="48">
        <v>2587</v>
      </c>
      <c r="Y233" s="2"/>
      <c r="Z233" s="48">
        <v>10739</v>
      </c>
      <c r="AA233" s="48">
        <v>8354</v>
      </c>
      <c r="AC233" s="48">
        <f t="shared" si="18"/>
        <v>19093</v>
      </c>
      <c r="AD233" s="48">
        <f t="shared" si="19"/>
        <v>58059</v>
      </c>
      <c r="AE233" s="48">
        <v>1551</v>
      </c>
      <c r="AF233" s="48">
        <v>2705</v>
      </c>
      <c r="AG233" s="48">
        <v>5626</v>
      </c>
      <c r="AH233" s="48">
        <v>5156</v>
      </c>
      <c r="AI233" s="48"/>
      <c r="AJ233" s="48"/>
      <c r="AK233" s="48"/>
      <c r="AL233" s="48"/>
      <c r="AM233" s="48"/>
      <c r="AN233" s="48"/>
      <c r="AO233" s="48"/>
      <c r="AP233" s="30"/>
      <c r="AQ233" s="31"/>
      <c r="AR233" s="2"/>
      <c r="AS233" s="30"/>
      <c r="AT233" s="31"/>
      <c r="AU233" s="2"/>
      <c r="AV233" s="30"/>
      <c r="AW233" s="31"/>
      <c r="AX233" s="30"/>
      <c r="AY233" s="31"/>
      <c r="AZ233" s="2"/>
      <c r="BA233" s="30"/>
      <c r="BB233" s="31"/>
      <c r="BC233" s="30"/>
      <c r="BD233" s="31"/>
      <c r="BE233" s="2"/>
      <c r="BF233" s="30"/>
      <c r="BG233" s="31"/>
      <c r="BH233" s="30"/>
      <c r="BI233" s="31"/>
      <c r="BJ233" s="2"/>
      <c r="BK233" s="48">
        <f t="shared" si="20"/>
        <v>15038</v>
      </c>
      <c r="BL233" s="48">
        <v>3333</v>
      </c>
      <c r="BM233" s="48">
        <v>3758</v>
      </c>
      <c r="BN233" s="2"/>
      <c r="BO233" s="48">
        <f t="shared" si="21"/>
        <v>7091</v>
      </c>
      <c r="BP233" s="2"/>
      <c r="BQ233" s="48">
        <f t="shared" si="22"/>
        <v>100934</v>
      </c>
      <c r="BR233" s="2"/>
      <c r="BS233" s="48">
        <f t="shared" si="23"/>
        <v>200215</v>
      </c>
      <c r="BT233" s="2"/>
    </row>
    <row r="234" spans="1:72" x14ac:dyDescent="0.2">
      <c r="A234" t="s">
        <v>58</v>
      </c>
      <c r="B234" s="29">
        <v>44060</v>
      </c>
      <c r="C234" s="2"/>
      <c r="D234" s="48">
        <v>2969</v>
      </c>
      <c r="E234" s="48">
        <v>2194</v>
      </c>
      <c r="F234" s="48">
        <v>35227</v>
      </c>
      <c r="G234" s="48">
        <v>524</v>
      </c>
      <c r="H234" s="48">
        <v>440</v>
      </c>
      <c r="I234" s="48">
        <v>20868</v>
      </c>
      <c r="J234" s="48">
        <v>18807</v>
      </c>
      <c r="K234" s="48">
        <v>55710</v>
      </c>
      <c r="L234" s="48">
        <v>965</v>
      </c>
      <c r="M234" s="2"/>
      <c r="N234" s="48">
        <v>6277</v>
      </c>
      <c r="O234" s="48">
        <v>8517</v>
      </c>
      <c r="P234" s="48">
        <v>940</v>
      </c>
      <c r="Q234" s="48">
        <v>394</v>
      </c>
      <c r="R234" s="48">
        <v>1841</v>
      </c>
      <c r="S234" s="48">
        <v>2069</v>
      </c>
      <c r="T234" s="48">
        <v>27843</v>
      </c>
      <c r="U234" s="48">
        <v>823</v>
      </c>
      <c r="V234" s="48">
        <v>1041</v>
      </c>
      <c r="W234" s="48">
        <v>21170</v>
      </c>
      <c r="X234" s="48">
        <v>5146</v>
      </c>
      <c r="Y234" s="2"/>
      <c r="Z234" s="48">
        <v>11163</v>
      </c>
      <c r="AA234" s="48">
        <v>9922</v>
      </c>
      <c r="AC234" s="48">
        <f t="shared" si="18"/>
        <v>21085</v>
      </c>
      <c r="AD234" s="48">
        <f t="shared" si="19"/>
        <v>76061</v>
      </c>
      <c r="AE234" s="48">
        <v>2550</v>
      </c>
      <c r="AF234" s="48">
        <v>4134</v>
      </c>
      <c r="AG234" s="48">
        <v>7416</v>
      </c>
      <c r="AH234" s="48">
        <v>7883</v>
      </c>
      <c r="AI234" s="48"/>
      <c r="AJ234" s="48"/>
      <c r="AK234" s="48"/>
      <c r="AL234" s="48"/>
      <c r="AM234" s="48"/>
      <c r="AN234" s="48"/>
      <c r="AO234" s="48"/>
      <c r="AP234" s="30"/>
      <c r="AQ234" s="31"/>
      <c r="AR234" s="2"/>
      <c r="AS234" s="30"/>
      <c r="AT234" s="31"/>
      <c r="AU234" s="2"/>
      <c r="AV234" s="30"/>
      <c r="AW234" s="31"/>
      <c r="AX234" s="30"/>
      <c r="AY234" s="31"/>
      <c r="AZ234" s="2"/>
      <c r="BA234" s="30"/>
      <c r="BB234" s="31"/>
      <c r="BC234" s="30"/>
      <c r="BD234" s="31"/>
      <c r="BE234" s="2"/>
      <c r="BF234" s="30"/>
      <c r="BG234" s="31"/>
      <c r="BH234" s="30"/>
      <c r="BI234" s="31"/>
      <c r="BJ234" s="2"/>
      <c r="BK234" s="48">
        <f t="shared" si="20"/>
        <v>21983</v>
      </c>
      <c r="BL234" s="48">
        <v>5363</v>
      </c>
      <c r="BM234" s="48">
        <v>5450</v>
      </c>
      <c r="BN234" s="2"/>
      <c r="BO234" s="48">
        <f t="shared" si="21"/>
        <v>10813</v>
      </c>
      <c r="BP234" s="2"/>
      <c r="BQ234" s="48">
        <f t="shared" si="22"/>
        <v>137704</v>
      </c>
      <c r="BR234" s="2"/>
      <c r="BS234" s="48">
        <f t="shared" si="23"/>
        <v>267646</v>
      </c>
      <c r="BT234" s="2"/>
    </row>
    <row r="235" spans="1:72" x14ac:dyDescent="0.2">
      <c r="A235" t="s">
        <v>59</v>
      </c>
      <c r="B235" s="29">
        <v>44061</v>
      </c>
      <c r="C235" s="2"/>
      <c r="D235" s="48">
        <v>3172</v>
      </c>
      <c r="E235" s="48">
        <v>2327</v>
      </c>
      <c r="F235" s="48">
        <v>36576</v>
      </c>
      <c r="G235" s="48">
        <v>589</v>
      </c>
      <c r="H235" s="48">
        <v>519</v>
      </c>
      <c r="I235" s="48">
        <v>21937</v>
      </c>
      <c r="J235" s="48">
        <v>19449</v>
      </c>
      <c r="K235" s="48">
        <v>58134</v>
      </c>
      <c r="L235" s="48">
        <v>975</v>
      </c>
      <c r="M235" s="2"/>
      <c r="N235" s="48">
        <v>6248</v>
      </c>
      <c r="O235" s="48">
        <v>8320</v>
      </c>
      <c r="P235" s="48">
        <v>935</v>
      </c>
      <c r="Q235" s="48">
        <v>512</v>
      </c>
      <c r="R235" s="48">
        <v>1836</v>
      </c>
      <c r="S235" s="48">
        <v>2160</v>
      </c>
      <c r="T235" s="48">
        <v>27410</v>
      </c>
      <c r="U235" s="48">
        <v>762</v>
      </c>
      <c r="V235" s="48">
        <v>1014</v>
      </c>
      <c r="W235" s="48">
        <v>19580</v>
      </c>
      <c r="X235" s="48">
        <v>5218</v>
      </c>
      <c r="Y235" s="2"/>
      <c r="Z235" s="48">
        <v>11210</v>
      </c>
      <c r="AA235" s="48">
        <v>9773</v>
      </c>
      <c r="AC235" s="48">
        <f t="shared" si="18"/>
        <v>20983</v>
      </c>
      <c r="AD235" s="48">
        <f t="shared" si="19"/>
        <v>73995</v>
      </c>
      <c r="AE235" s="48">
        <v>2510</v>
      </c>
      <c r="AF235" s="48">
        <v>4300</v>
      </c>
      <c r="AG235" s="48">
        <v>7440</v>
      </c>
      <c r="AH235" s="48">
        <v>7773</v>
      </c>
      <c r="AI235" s="48"/>
      <c r="AJ235" s="48"/>
      <c r="AK235" s="48"/>
      <c r="AL235" s="48"/>
      <c r="AM235" s="48"/>
      <c r="AN235" s="48"/>
      <c r="AO235" s="48"/>
      <c r="AP235" s="30"/>
      <c r="AQ235" s="31"/>
      <c r="AR235" s="2"/>
      <c r="AS235" s="30"/>
      <c r="AT235" s="31"/>
      <c r="AU235" s="2"/>
      <c r="AV235" s="30"/>
      <c r="AW235" s="31"/>
      <c r="AX235" s="30"/>
      <c r="AY235" s="31"/>
      <c r="AZ235" s="2"/>
      <c r="BA235" s="30"/>
      <c r="BB235" s="31"/>
      <c r="BC235" s="30"/>
      <c r="BD235" s="31"/>
      <c r="BE235" s="2"/>
      <c r="BF235" s="30"/>
      <c r="BG235" s="31"/>
      <c r="BH235" s="30"/>
      <c r="BI235" s="31"/>
      <c r="BJ235" s="2"/>
      <c r="BK235" s="48">
        <f t="shared" si="20"/>
        <v>22023</v>
      </c>
      <c r="BL235" s="48">
        <v>5713</v>
      </c>
      <c r="BM235" s="48">
        <v>6012</v>
      </c>
      <c r="BN235" s="2"/>
      <c r="BO235" s="48">
        <f t="shared" si="21"/>
        <v>11725</v>
      </c>
      <c r="BP235" s="2"/>
      <c r="BQ235" s="48">
        <f t="shared" si="22"/>
        <v>143678</v>
      </c>
      <c r="BR235" s="2"/>
      <c r="BS235" s="48">
        <f t="shared" si="23"/>
        <v>272404</v>
      </c>
      <c r="BT235" s="2"/>
    </row>
    <row r="236" spans="1:72" x14ac:dyDescent="0.2">
      <c r="A236" t="s">
        <v>53</v>
      </c>
      <c r="B236" s="29">
        <v>44062</v>
      </c>
      <c r="C236" s="2"/>
      <c r="D236" s="48">
        <v>3251</v>
      </c>
      <c r="E236" s="48">
        <v>2440</v>
      </c>
      <c r="F236" s="48">
        <v>36952</v>
      </c>
      <c r="G236" s="48">
        <v>588</v>
      </c>
      <c r="H236" s="48">
        <v>514</v>
      </c>
      <c r="I236" s="48">
        <v>22350</v>
      </c>
      <c r="J236" s="48">
        <v>19555</v>
      </c>
      <c r="K236" s="48">
        <v>58962</v>
      </c>
      <c r="L236" s="48">
        <v>1014</v>
      </c>
      <c r="M236" s="2"/>
      <c r="N236" s="48">
        <v>6482</v>
      </c>
      <c r="O236" s="48">
        <v>8747</v>
      </c>
      <c r="P236" s="48">
        <v>939</v>
      </c>
      <c r="Q236" s="48">
        <v>476</v>
      </c>
      <c r="R236" s="48">
        <v>1888</v>
      </c>
      <c r="S236" s="48">
        <v>2231</v>
      </c>
      <c r="T236" s="48">
        <v>28212</v>
      </c>
      <c r="U236" s="48">
        <v>812</v>
      </c>
      <c r="V236" s="48">
        <v>1002</v>
      </c>
      <c r="W236" s="48">
        <v>20158</v>
      </c>
      <c r="X236" s="48">
        <v>5165</v>
      </c>
      <c r="Y236" s="2"/>
      <c r="Z236" s="48">
        <v>10815</v>
      </c>
      <c r="AA236" s="48">
        <v>9837</v>
      </c>
      <c r="AC236" s="48">
        <f t="shared" si="18"/>
        <v>20652</v>
      </c>
      <c r="AD236" s="48">
        <f t="shared" si="19"/>
        <v>76112</v>
      </c>
      <c r="AE236" s="48">
        <v>2485</v>
      </c>
      <c r="AF236" s="48">
        <v>4191</v>
      </c>
      <c r="AG236" s="48">
        <v>7655</v>
      </c>
      <c r="AH236" s="48">
        <v>8199</v>
      </c>
      <c r="AI236" s="48"/>
      <c r="AJ236" s="48"/>
      <c r="AK236" s="48"/>
      <c r="AL236" s="48"/>
      <c r="AM236" s="48"/>
      <c r="AN236" s="48"/>
      <c r="AO236" s="48"/>
      <c r="AP236" s="30"/>
      <c r="AQ236" s="31"/>
      <c r="AR236" s="2"/>
      <c r="AS236" s="30"/>
      <c r="AT236" s="31"/>
      <c r="AU236" s="2"/>
      <c r="AV236" s="30"/>
      <c r="AW236" s="31"/>
      <c r="AX236" s="30"/>
      <c r="AY236" s="31"/>
      <c r="AZ236" s="2"/>
      <c r="BA236" s="30"/>
      <c r="BB236" s="31"/>
      <c r="BC236" s="30"/>
      <c r="BD236" s="31"/>
      <c r="BE236" s="2"/>
      <c r="BF236" s="30"/>
      <c r="BG236" s="31"/>
      <c r="BH236" s="30"/>
      <c r="BI236" s="31"/>
      <c r="BJ236" s="2"/>
      <c r="BK236" s="48">
        <f t="shared" si="20"/>
        <v>22530</v>
      </c>
      <c r="BL236" s="48">
        <v>6101</v>
      </c>
      <c r="BM236" s="48">
        <v>6015</v>
      </c>
      <c r="BN236" s="2"/>
      <c r="BO236" s="48">
        <f t="shared" si="21"/>
        <v>12116</v>
      </c>
      <c r="BP236" s="2"/>
      <c r="BQ236" s="48">
        <f t="shared" si="22"/>
        <v>145626</v>
      </c>
      <c r="BR236" s="2"/>
      <c r="BS236" s="48">
        <f t="shared" si="23"/>
        <v>277036</v>
      </c>
      <c r="BT236" s="2"/>
    </row>
    <row r="237" spans="1:72" x14ac:dyDescent="0.2">
      <c r="A237" t="s">
        <v>54</v>
      </c>
      <c r="B237" s="29">
        <v>44063</v>
      </c>
      <c r="C237" s="2"/>
      <c r="D237" s="48">
        <v>3206</v>
      </c>
      <c r="E237" s="48">
        <v>2384</v>
      </c>
      <c r="F237" s="48">
        <v>37475</v>
      </c>
      <c r="G237" s="48">
        <v>632</v>
      </c>
      <c r="H237" s="48">
        <v>498</v>
      </c>
      <c r="I237" s="48">
        <v>22540</v>
      </c>
      <c r="J237" s="48">
        <v>20094</v>
      </c>
      <c r="K237" s="48">
        <v>59821</v>
      </c>
      <c r="L237" s="48">
        <v>1063</v>
      </c>
      <c r="M237" s="2"/>
      <c r="N237" s="48">
        <v>6840</v>
      </c>
      <c r="O237" s="48">
        <v>9305</v>
      </c>
      <c r="P237" s="48">
        <v>976</v>
      </c>
      <c r="Q237" s="48">
        <v>644</v>
      </c>
      <c r="R237" s="48">
        <v>1916</v>
      </c>
      <c r="S237" s="48">
        <v>2217</v>
      </c>
      <c r="T237" s="48">
        <v>29644</v>
      </c>
      <c r="U237" s="48">
        <v>856</v>
      </c>
      <c r="V237" s="48">
        <v>1107</v>
      </c>
      <c r="W237" s="48">
        <v>21068</v>
      </c>
      <c r="X237" s="48">
        <v>5698</v>
      </c>
      <c r="Y237" s="2"/>
      <c r="Z237" s="48">
        <v>11758</v>
      </c>
      <c r="AA237" s="48">
        <v>10916</v>
      </c>
      <c r="AC237" s="48">
        <f t="shared" si="18"/>
        <v>22674</v>
      </c>
      <c r="AD237" s="48">
        <f t="shared" si="19"/>
        <v>80271</v>
      </c>
      <c r="AE237" s="48">
        <v>2933</v>
      </c>
      <c r="AF237" s="48">
        <v>4691</v>
      </c>
      <c r="AG237" s="48">
        <v>8367</v>
      </c>
      <c r="AH237" s="48">
        <v>9542</v>
      </c>
      <c r="AI237" s="48"/>
      <c r="AJ237" s="48"/>
      <c r="AK237" s="48"/>
      <c r="AL237" s="48"/>
      <c r="AM237" s="48"/>
      <c r="AN237" s="48"/>
      <c r="AO237" s="48"/>
      <c r="AP237" s="30"/>
      <c r="AQ237" s="31"/>
      <c r="AR237" s="2"/>
      <c r="AS237" s="30"/>
      <c r="AT237" s="31"/>
      <c r="AU237" s="2"/>
      <c r="AV237" s="30"/>
      <c r="AW237" s="31"/>
      <c r="AX237" s="30"/>
      <c r="AY237" s="31"/>
      <c r="AZ237" s="2"/>
      <c r="BA237" s="30"/>
      <c r="BB237" s="31"/>
      <c r="BC237" s="30"/>
      <c r="BD237" s="31"/>
      <c r="BE237" s="2"/>
      <c r="BF237" s="30"/>
      <c r="BG237" s="31"/>
      <c r="BH237" s="30"/>
      <c r="BI237" s="31"/>
      <c r="BJ237" s="2"/>
      <c r="BK237" s="48">
        <f t="shared" si="20"/>
        <v>25533</v>
      </c>
      <c r="BL237" s="48">
        <v>6558</v>
      </c>
      <c r="BM237" s="48">
        <v>8007</v>
      </c>
      <c r="BN237" s="2"/>
      <c r="BO237" s="48">
        <f t="shared" si="21"/>
        <v>14565</v>
      </c>
      <c r="BP237" s="2"/>
      <c r="BQ237" s="48">
        <f t="shared" si="22"/>
        <v>147713</v>
      </c>
      <c r="BR237" s="2"/>
      <c r="BS237" s="48">
        <f t="shared" si="23"/>
        <v>290756</v>
      </c>
      <c r="BT237" s="2"/>
    </row>
    <row r="238" spans="1:72" x14ac:dyDescent="0.2">
      <c r="A238" t="s">
        <v>55</v>
      </c>
      <c r="B238" s="29">
        <v>44064</v>
      </c>
      <c r="C238" s="2"/>
      <c r="D238" s="48">
        <v>3349</v>
      </c>
      <c r="E238" s="48">
        <v>2537</v>
      </c>
      <c r="F238" s="48">
        <v>41236</v>
      </c>
      <c r="G238" s="48">
        <v>718</v>
      </c>
      <c r="H238" s="48">
        <v>519</v>
      </c>
      <c r="I238" s="48">
        <v>24724</v>
      </c>
      <c r="J238" s="48">
        <v>21003</v>
      </c>
      <c r="K238" s="48">
        <v>65112</v>
      </c>
      <c r="L238" s="48">
        <v>1214</v>
      </c>
      <c r="M238" s="2"/>
      <c r="N238" s="48">
        <v>7534</v>
      </c>
      <c r="O238" s="48">
        <v>10256</v>
      </c>
      <c r="P238" s="48">
        <v>1027</v>
      </c>
      <c r="Q238" s="48">
        <v>441</v>
      </c>
      <c r="R238" s="48">
        <v>2120</v>
      </c>
      <c r="S238" s="48">
        <v>2374</v>
      </c>
      <c r="T238" s="48">
        <v>33187</v>
      </c>
      <c r="U238" s="48">
        <v>943</v>
      </c>
      <c r="V238" s="48">
        <v>1264</v>
      </c>
      <c r="W238" s="48">
        <v>24187</v>
      </c>
      <c r="X238" s="48">
        <v>6094</v>
      </c>
      <c r="Y238" s="2"/>
      <c r="Z238" s="48">
        <v>12886</v>
      </c>
      <c r="AA238" s="48">
        <v>13128</v>
      </c>
      <c r="AC238" s="48">
        <f t="shared" si="18"/>
        <v>26014</v>
      </c>
      <c r="AD238" s="48">
        <f t="shared" si="19"/>
        <v>89427</v>
      </c>
      <c r="AE238" s="48">
        <v>2861</v>
      </c>
      <c r="AF238" s="48">
        <v>4648</v>
      </c>
      <c r="AG238" s="48">
        <v>8501</v>
      </c>
      <c r="AH238" s="48">
        <v>9790</v>
      </c>
      <c r="AI238" s="48"/>
      <c r="AJ238" s="48"/>
      <c r="AK238" s="48"/>
      <c r="AL238" s="48"/>
      <c r="AM238" s="48"/>
      <c r="AN238" s="48"/>
      <c r="AO238" s="48"/>
      <c r="AP238" s="30"/>
      <c r="AQ238" s="31"/>
      <c r="AR238" s="2"/>
      <c r="AS238" s="30"/>
      <c r="AT238" s="31"/>
      <c r="AU238" s="2"/>
      <c r="AV238" s="30"/>
      <c r="AW238" s="31"/>
      <c r="AX238" s="30"/>
      <c r="AY238" s="31"/>
      <c r="AZ238" s="2"/>
      <c r="BA238" s="30"/>
      <c r="BB238" s="31"/>
      <c r="BC238" s="30"/>
      <c r="BD238" s="31"/>
      <c r="BE238" s="2"/>
      <c r="BF238" s="30"/>
      <c r="BG238" s="31"/>
      <c r="BH238" s="30"/>
      <c r="BI238" s="31"/>
      <c r="BJ238" s="2"/>
      <c r="BK238" s="48">
        <f t="shared" si="20"/>
        <v>25800</v>
      </c>
      <c r="BL238" s="48">
        <v>7110</v>
      </c>
      <c r="BM238" s="48">
        <v>6790</v>
      </c>
      <c r="BN238" s="2"/>
      <c r="BO238" s="48">
        <f t="shared" si="21"/>
        <v>13900</v>
      </c>
      <c r="BP238" s="2"/>
      <c r="BQ238" s="48">
        <f t="shared" si="22"/>
        <v>160412</v>
      </c>
      <c r="BR238" s="2"/>
      <c r="BS238" s="48">
        <f t="shared" si="23"/>
        <v>315553</v>
      </c>
      <c r="BT238" s="2"/>
    </row>
    <row r="239" spans="1:72" x14ac:dyDescent="0.2">
      <c r="A239" t="s">
        <v>56</v>
      </c>
      <c r="B239" s="29">
        <v>44065</v>
      </c>
      <c r="C239" s="2"/>
      <c r="D239" s="48">
        <v>2456</v>
      </c>
      <c r="E239" s="48">
        <v>1778</v>
      </c>
      <c r="F239" s="48">
        <v>30176</v>
      </c>
      <c r="G239" s="48">
        <v>465</v>
      </c>
      <c r="H239" s="48">
        <v>341</v>
      </c>
      <c r="I239" s="48">
        <v>18280</v>
      </c>
      <c r="J239" s="48">
        <v>16103</v>
      </c>
      <c r="K239" s="48">
        <v>49826</v>
      </c>
      <c r="L239" s="48">
        <v>941</v>
      </c>
      <c r="M239" s="2"/>
      <c r="N239" s="48">
        <v>5474</v>
      </c>
      <c r="O239" s="48">
        <v>7006</v>
      </c>
      <c r="P239" s="48">
        <v>811</v>
      </c>
      <c r="Q239" s="48">
        <v>381</v>
      </c>
      <c r="R239" s="48">
        <v>1432</v>
      </c>
      <c r="S239" s="48">
        <v>1675</v>
      </c>
      <c r="T239" s="48">
        <v>23745</v>
      </c>
      <c r="U239" s="48">
        <v>544</v>
      </c>
      <c r="V239" s="48">
        <v>707</v>
      </c>
      <c r="W239" s="48">
        <v>18458</v>
      </c>
      <c r="X239" s="48">
        <v>3632</v>
      </c>
      <c r="Y239" s="2"/>
      <c r="Z239" s="48">
        <v>9352</v>
      </c>
      <c r="AA239" s="48">
        <v>8481</v>
      </c>
      <c r="AC239" s="48">
        <f t="shared" si="18"/>
        <v>17833</v>
      </c>
      <c r="AD239" s="48">
        <f t="shared" si="19"/>
        <v>63865</v>
      </c>
      <c r="AE239" s="48">
        <v>2012</v>
      </c>
      <c r="AF239" s="48">
        <v>3428</v>
      </c>
      <c r="AG239" s="48">
        <v>5593</v>
      </c>
      <c r="AH239" s="48">
        <v>6488</v>
      </c>
      <c r="AI239" s="48"/>
      <c r="AJ239" s="48"/>
      <c r="AK239" s="48"/>
      <c r="AL239" s="48"/>
      <c r="AM239" s="48"/>
      <c r="AN239" s="48"/>
      <c r="AO239" s="48"/>
      <c r="AP239" s="30"/>
      <c r="AQ239" s="31"/>
      <c r="AR239" s="2"/>
      <c r="AS239" s="30"/>
      <c r="AT239" s="31"/>
      <c r="AU239" s="2"/>
      <c r="AV239" s="30"/>
      <c r="AW239" s="31"/>
      <c r="AX239" s="30"/>
      <c r="AY239" s="31"/>
      <c r="AZ239" s="2"/>
      <c r="BA239" s="30"/>
      <c r="BB239" s="31"/>
      <c r="BC239" s="30"/>
      <c r="BD239" s="31"/>
      <c r="BE239" s="2"/>
      <c r="BF239" s="30"/>
      <c r="BG239" s="31"/>
      <c r="BH239" s="30"/>
      <c r="BI239" s="31"/>
      <c r="BJ239" s="2"/>
      <c r="BK239" s="48">
        <f t="shared" si="20"/>
        <v>17521</v>
      </c>
      <c r="BL239" s="48">
        <v>4264</v>
      </c>
      <c r="BM239" s="48">
        <v>4841</v>
      </c>
      <c r="BN239" s="2"/>
      <c r="BO239" s="48">
        <f t="shared" si="21"/>
        <v>9105</v>
      </c>
      <c r="BP239" s="2"/>
      <c r="BQ239" s="48">
        <f t="shared" si="22"/>
        <v>120366</v>
      </c>
      <c r="BR239" s="2"/>
      <c r="BS239" s="48">
        <f t="shared" si="23"/>
        <v>228690</v>
      </c>
      <c r="BT239" s="2"/>
    </row>
    <row r="240" spans="1:72" x14ac:dyDescent="0.2">
      <c r="A240" t="s">
        <v>57</v>
      </c>
      <c r="B240" s="29">
        <v>44066</v>
      </c>
      <c r="C240" s="2"/>
      <c r="D240" s="48">
        <v>2210</v>
      </c>
      <c r="E240" s="48">
        <v>1443</v>
      </c>
      <c r="F240" s="48">
        <v>25917</v>
      </c>
      <c r="G240" s="48">
        <v>336</v>
      </c>
      <c r="H240" s="48">
        <v>325</v>
      </c>
      <c r="I240" s="48">
        <v>15011</v>
      </c>
      <c r="J240" s="48">
        <v>14042</v>
      </c>
      <c r="K240" s="48">
        <v>41057</v>
      </c>
      <c r="L240" s="48">
        <v>802</v>
      </c>
      <c r="M240" s="2"/>
      <c r="N240" s="48">
        <v>5172</v>
      </c>
      <c r="O240" s="48">
        <v>5842</v>
      </c>
      <c r="P240" s="48">
        <v>719</v>
      </c>
      <c r="Q240" s="48">
        <v>314</v>
      </c>
      <c r="R240" s="48">
        <v>1197</v>
      </c>
      <c r="S240" s="48">
        <v>1337</v>
      </c>
      <c r="T240" s="48">
        <v>20863</v>
      </c>
      <c r="U240" s="48">
        <v>421</v>
      </c>
      <c r="V240" s="48">
        <v>621</v>
      </c>
      <c r="W240" s="48">
        <v>17119</v>
      </c>
      <c r="X240" s="48">
        <v>2809</v>
      </c>
      <c r="Y240" s="2"/>
      <c r="Z240" s="48">
        <v>10788</v>
      </c>
      <c r="AA240" s="48">
        <v>8303</v>
      </c>
      <c r="AC240" s="48">
        <f t="shared" si="18"/>
        <v>19091</v>
      </c>
      <c r="AD240" s="48">
        <f t="shared" si="19"/>
        <v>56414</v>
      </c>
      <c r="AE240" s="48">
        <v>1664</v>
      </c>
      <c r="AF240" s="48">
        <v>2742</v>
      </c>
      <c r="AG240" s="48">
        <v>5349</v>
      </c>
      <c r="AH240" s="48">
        <v>5614</v>
      </c>
      <c r="AI240" s="48"/>
      <c r="AJ240" s="48"/>
      <c r="AK240" s="48"/>
      <c r="AL240" s="48"/>
      <c r="AM240" s="48"/>
      <c r="AN240" s="48"/>
      <c r="AO240" s="48"/>
      <c r="AP240" s="30"/>
      <c r="AQ240" s="31"/>
      <c r="AR240" s="2"/>
      <c r="AS240" s="30"/>
      <c r="AT240" s="31"/>
      <c r="AU240" s="2"/>
      <c r="AV240" s="30"/>
      <c r="AW240" s="31"/>
      <c r="AX240" s="30"/>
      <c r="AY240" s="31"/>
      <c r="AZ240" s="2"/>
      <c r="BA240" s="30"/>
      <c r="BB240" s="31"/>
      <c r="BC240" s="30"/>
      <c r="BD240" s="31"/>
      <c r="BE240" s="2"/>
      <c r="BF240" s="30"/>
      <c r="BG240" s="31"/>
      <c r="BH240" s="30"/>
      <c r="BI240" s="31"/>
      <c r="BJ240" s="2"/>
      <c r="BK240" s="48">
        <f t="shared" si="20"/>
        <v>15369</v>
      </c>
      <c r="BL240" s="48">
        <v>3595</v>
      </c>
      <c r="BM240" s="48">
        <v>4015</v>
      </c>
      <c r="BN240" s="2"/>
      <c r="BO240" s="48">
        <f t="shared" si="21"/>
        <v>7610</v>
      </c>
      <c r="BP240" s="2"/>
      <c r="BQ240" s="48">
        <f t="shared" si="22"/>
        <v>101143</v>
      </c>
      <c r="BR240" s="2"/>
      <c r="BS240" s="48">
        <f t="shared" si="23"/>
        <v>199627</v>
      </c>
      <c r="BT240" s="2"/>
    </row>
    <row r="241" spans="1:72" x14ac:dyDescent="0.2">
      <c r="A241" t="s">
        <v>58</v>
      </c>
      <c r="B241" s="29">
        <v>44067</v>
      </c>
      <c r="C241" s="2"/>
      <c r="D241" s="48">
        <v>3100</v>
      </c>
      <c r="E241" s="48">
        <v>2307</v>
      </c>
      <c r="F241" s="48">
        <v>34922</v>
      </c>
      <c r="G241" s="48">
        <v>548</v>
      </c>
      <c r="H241" s="48">
        <v>458</v>
      </c>
      <c r="I241" s="48">
        <v>20925</v>
      </c>
      <c r="J241" s="48">
        <v>18648</v>
      </c>
      <c r="K241" s="48">
        <v>55334</v>
      </c>
      <c r="L241" s="48">
        <v>1003</v>
      </c>
      <c r="M241" s="2"/>
      <c r="N241" s="48">
        <v>6081</v>
      </c>
      <c r="O241" s="48">
        <v>8539</v>
      </c>
      <c r="P241" s="48">
        <v>940</v>
      </c>
      <c r="Q241" s="48">
        <v>395</v>
      </c>
      <c r="R241" s="48">
        <v>1792</v>
      </c>
      <c r="S241" s="48">
        <v>2073</v>
      </c>
      <c r="T241" s="48">
        <v>27443</v>
      </c>
      <c r="U241" s="48">
        <v>817</v>
      </c>
      <c r="V241" s="48">
        <v>981</v>
      </c>
      <c r="W241" s="48">
        <v>19727</v>
      </c>
      <c r="X241" s="48">
        <v>5157</v>
      </c>
      <c r="Y241" s="2"/>
      <c r="Z241" s="48">
        <v>10673</v>
      </c>
      <c r="AA241" s="48">
        <v>9943</v>
      </c>
      <c r="AC241" s="48">
        <f t="shared" si="18"/>
        <v>20616</v>
      </c>
      <c r="AD241" s="48">
        <f t="shared" si="19"/>
        <v>73945</v>
      </c>
      <c r="AE241" s="48">
        <v>2746</v>
      </c>
      <c r="AF241" s="48">
        <v>4120</v>
      </c>
      <c r="AG241" s="48">
        <v>7568</v>
      </c>
      <c r="AH241" s="48">
        <v>7939</v>
      </c>
      <c r="AI241" s="48"/>
      <c r="AJ241" s="48"/>
      <c r="AK241" s="48"/>
      <c r="AL241" s="48"/>
      <c r="AM241" s="48"/>
      <c r="AN241" s="48"/>
      <c r="AO241" s="48"/>
      <c r="AP241" s="30"/>
      <c r="AQ241" s="31"/>
      <c r="AR241" s="2"/>
      <c r="AS241" s="30"/>
      <c r="AT241" s="31"/>
      <c r="AU241" s="2"/>
      <c r="AV241" s="30"/>
      <c r="AW241" s="31"/>
      <c r="AX241" s="30"/>
      <c r="AY241" s="31"/>
      <c r="AZ241" s="2"/>
      <c r="BA241" s="30"/>
      <c r="BB241" s="31"/>
      <c r="BC241" s="30"/>
      <c r="BD241" s="31"/>
      <c r="BE241" s="2"/>
      <c r="BF241" s="30"/>
      <c r="BG241" s="31"/>
      <c r="BH241" s="30"/>
      <c r="BI241" s="31"/>
      <c r="BJ241" s="2"/>
      <c r="BK241" s="48">
        <f t="shared" si="20"/>
        <v>22373</v>
      </c>
      <c r="BL241" s="48">
        <v>5404</v>
      </c>
      <c r="BM241" s="48">
        <v>5540</v>
      </c>
      <c r="BN241" s="2"/>
      <c r="BO241" s="48">
        <f t="shared" si="21"/>
        <v>10944</v>
      </c>
      <c r="BP241" s="2"/>
      <c r="BQ241" s="48">
        <f t="shared" si="22"/>
        <v>137245</v>
      </c>
      <c r="BR241" s="2"/>
      <c r="BS241" s="48">
        <f t="shared" si="23"/>
        <v>265123</v>
      </c>
      <c r="BT241" s="2"/>
    </row>
    <row r="242" spans="1:72" x14ac:dyDescent="0.2">
      <c r="A242" t="s">
        <v>59</v>
      </c>
      <c r="B242" s="29">
        <v>44068</v>
      </c>
      <c r="C242" s="2"/>
      <c r="D242" s="48">
        <v>3221</v>
      </c>
      <c r="E242" s="48">
        <v>2481</v>
      </c>
      <c r="F242" s="48">
        <v>37309</v>
      </c>
      <c r="G242" s="48">
        <v>598</v>
      </c>
      <c r="H242" s="48">
        <v>511</v>
      </c>
      <c r="I242" s="48">
        <v>22608</v>
      </c>
      <c r="J242" s="48">
        <v>19253</v>
      </c>
      <c r="K242" s="48">
        <v>58630</v>
      </c>
      <c r="L242" s="48">
        <v>1065</v>
      </c>
      <c r="M242" s="2"/>
      <c r="N242" s="48">
        <v>6075</v>
      </c>
      <c r="O242" s="48">
        <v>10414</v>
      </c>
      <c r="P242" s="48">
        <v>955</v>
      </c>
      <c r="Q242" s="48">
        <v>592</v>
      </c>
      <c r="R242" s="48">
        <v>1835</v>
      </c>
      <c r="S242" s="48">
        <v>2200</v>
      </c>
      <c r="T242" s="48">
        <v>31428</v>
      </c>
      <c r="U242" s="48">
        <v>803</v>
      </c>
      <c r="V242" s="48">
        <v>1074</v>
      </c>
      <c r="W242" s="48">
        <v>23213</v>
      </c>
      <c r="X242" s="48">
        <v>5466</v>
      </c>
      <c r="Y242" s="2"/>
      <c r="Z242" s="48">
        <v>10370</v>
      </c>
      <c r="AA242" s="48">
        <v>13432</v>
      </c>
      <c r="AC242" s="48">
        <f t="shared" si="18"/>
        <v>23802</v>
      </c>
      <c r="AD242" s="48">
        <f t="shared" si="19"/>
        <v>84055</v>
      </c>
      <c r="AE242" s="48">
        <v>2775</v>
      </c>
      <c r="AF242" s="48">
        <v>4458</v>
      </c>
      <c r="AG242" s="48">
        <v>7952</v>
      </c>
      <c r="AH242" s="48">
        <v>7866</v>
      </c>
      <c r="AI242" s="48"/>
      <c r="AJ242" s="48"/>
      <c r="AK242" s="48"/>
      <c r="AL242" s="48"/>
      <c r="AM242" s="48"/>
      <c r="AN242" s="48"/>
      <c r="AO242" s="48"/>
      <c r="AP242" s="30"/>
      <c r="AQ242" s="31"/>
      <c r="AR242" s="2"/>
      <c r="AS242" s="30"/>
      <c r="AT242" s="31"/>
      <c r="AU242" s="2"/>
      <c r="AV242" s="30"/>
      <c r="AW242" s="31"/>
      <c r="AX242" s="30"/>
      <c r="AY242" s="31"/>
      <c r="AZ242" s="2"/>
      <c r="BA242" s="30"/>
      <c r="BB242" s="31"/>
      <c r="BC242" s="30"/>
      <c r="BD242" s="31"/>
      <c r="BE242" s="2"/>
      <c r="BF242" s="30"/>
      <c r="BG242" s="31"/>
      <c r="BH242" s="30"/>
      <c r="BI242" s="31"/>
      <c r="BJ242" s="2"/>
      <c r="BK242" s="48">
        <f t="shared" si="20"/>
        <v>23051</v>
      </c>
      <c r="BL242" s="48">
        <v>5841</v>
      </c>
      <c r="BM242" s="48">
        <v>6175</v>
      </c>
      <c r="BN242" s="2"/>
      <c r="BO242" s="48">
        <f t="shared" si="21"/>
        <v>12016</v>
      </c>
      <c r="BP242" s="2"/>
      <c r="BQ242" s="48">
        <f t="shared" si="22"/>
        <v>145676</v>
      </c>
      <c r="BR242" s="2"/>
      <c r="BS242" s="48">
        <f t="shared" si="23"/>
        <v>288600</v>
      </c>
      <c r="BT242" s="2"/>
    </row>
    <row r="243" spans="1:72" x14ac:dyDescent="0.2">
      <c r="A243" t="s">
        <v>53</v>
      </c>
      <c r="B243" s="29">
        <v>44069</v>
      </c>
      <c r="C243" s="2"/>
      <c r="D243" s="48">
        <v>3323</v>
      </c>
      <c r="E243" s="48">
        <v>2640</v>
      </c>
      <c r="F243" s="48">
        <v>37265</v>
      </c>
      <c r="G243" s="48">
        <v>593</v>
      </c>
      <c r="H243" s="48">
        <v>500</v>
      </c>
      <c r="I243" s="48">
        <v>22946</v>
      </c>
      <c r="J243" s="48">
        <v>19695</v>
      </c>
      <c r="K243" s="48">
        <v>59594</v>
      </c>
      <c r="L243" s="48">
        <v>1044</v>
      </c>
      <c r="M243" s="2"/>
      <c r="N243" s="48">
        <v>6159</v>
      </c>
      <c r="O243" s="48">
        <v>9983</v>
      </c>
      <c r="P243" s="48">
        <v>955</v>
      </c>
      <c r="Q243" s="48">
        <v>419</v>
      </c>
      <c r="R243" s="48">
        <v>1926</v>
      </c>
      <c r="S243" s="48">
        <v>2301</v>
      </c>
      <c r="T243" s="48">
        <v>30556</v>
      </c>
      <c r="U243" s="48">
        <v>804</v>
      </c>
      <c r="V243" s="48">
        <v>1045</v>
      </c>
      <c r="W243" s="48">
        <v>21972</v>
      </c>
      <c r="X243" s="48">
        <v>5315</v>
      </c>
      <c r="Y243" s="2"/>
      <c r="Z243" s="48">
        <v>10292</v>
      </c>
      <c r="AA243" s="48">
        <v>11779</v>
      </c>
      <c r="AC243" s="48">
        <f t="shared" si="18"/>
        <v>22071</v>
      </c>
      <c r="AD243" s="48">
        <f t="shared" si="19"/>
        <v>81435</v>
      </c>
      <c r="AE243" s="48">
        <v>2852</v>
      </c>
      <c r="AF243" s="48">
        <v>4489</v>
      </c>
      <c r="AG243" s="48">
        <v>8277</v>
      </c>
      <c r="AH243" s="48">
        <v>8525</v>
      </c>
      <c r="AI243" s="48"/>
      <c r="AJ243" s="48"/>
      <c r="AK243" s="48"/>
      <c r="AL243" s="48"/>
      <c r="AM243" s="48"/>
      <c r="AN243" s="48"/>
      <c r="AO243" s="48"/>
      <c r="AP243" s="30"/>
      <c r="AQ243" s="31"/>
      <c r="AR243" s="2"/>
      <c r="AS243" s="30"/>
      <c r="AT243" s="31"/>
      <c r="AU243" s="2"/>
      <c r="AV243" s="30"/>
      <c r="AW243" s="31"/>
      <c r="AX243" s="30"/>
      <c r="AY243" s="31"/>
      <c r="AZ243" s="2"/>
      <c r="BA243" s="30"/>
      <c r="BB243" s="31"/>
      <c r="BC243" s="30"/>
      <c r="BD243" s="31"/>
      <c r="BE243" s="2"/>
      <c r="BF243" s="30"/>
      <c r="BG243" s="31"/>
      <c r="BH243" s="30"/>
      <c r="BI243" s="31"/>
      <c r="BJ243" s="2"/>
      <c r="BK243" s="48">
        <f t="shared" si="20"/>
        <v>24143</v>
      </c>
      <c r="BL243" s="48">
        <v>6523</v>
      </c>
      <c r="BM243" s="48">
        <v>6578</v>
      </c>
      <c r="BN243" s="2"/>
      <c r="BO243" s="48">
        <f t="shared" si="21"/>
        <v>13101</v>
      </c>
      <c r="BP243" s="2"/>
      <c r="BQ243" s="48">
        <f t="shared" si="22"/>
        <v>147600</v>
      </c>
      <c r="BR243" s="2"/>
      <c r="BS243" s="48">
        <f t="shared" si="23"/>
        <v>288350</v>
      </c>
      <c r="BT243" s="2"/>
    </row>
    <row r="244" spans="1:72" x14ac:dyDescent="0.2">
      <c r="A244" t="s">
        <v>54</v>
      </c>
      <c r="B244" s="29">
        <v>44070</v>
      </c>
      <c r="C244" s="2"/>
      <c r="D244" s="48">
        <v>3306</v>
      </c>
      <c r="E244" s="48">
        <v>2599</v>
      </c>
      <c r="F244" s="48">
        <v>38637</v>
      </c>
      <c r="G244" s="48">
        <v>598</v>
      </c>
      <c r="H244" s="48">
        <v>507</v>
      </c>
      <c r="I244" s="48">
        <v>23125</v>
      </c>
      <c r="J244" s="48">
        <v>20653</v>
      </c>
      <c r="K244" s="48">
        <v>61690</v>
      </c>
      <c r="L244" s="48">
        <v>1129</v>
      </c>
      <c r="M244" s="2"/>
      <c r="N244" s="48">
        <v>7714</v>
      </c>
      <c r="O244" s="48">
        <v>8785</v>
      </c>
      <c r="P244" s="48">
        <v>1072</v>
      </c>
      <c r="Q244" s="48">
        <v>421</v>
      </c>
      <c r="R244" s="48">
        <v>2006</v>
      </c>
      <c r="S244" s="48">
        <v>2301</v>
      </c>
      <c r="T244" s="48">
        <v>31197</v>
      </c>
      <c r="U244" s="48">
        <v>972</v>
      </c>
      <c r="V244" s="48">
        <v>1131</v>
      </c>
      <c r="W244" s="48">
        <v>23072</v>
      </c>
      <c r="X244" s="48">
        <v>5585</v>
      </c>
      <c r="Y244" s="2"/>
      <c r="Z244" s="48">
        <v>13501</v>
      </c>
      <c r="AA244" s="48">
        <v>9953</v>
      </c>
      <c r="AC244" s="48">
        <f t="shared" si="18"/>
        <v>23454</v>
      </c>
      <c r="AD244" s="48">
        <f t="shared" si="19"/>
        <v>84256</v>
      </c>
      <c r="AE244" s="48">
        <v>2973</v>
      </c>
      <c r="AF244" s="48">
        <v>4602</v>
      </c>
      <c r="AG244" s="48">
        <v>8278</v>
      </c>
      <c r="AH244" s="48">
        <v>9434</v>
      </c>
      <c r="AI244" s="48"/>
      <c r="AJ244" s="48"/>
      <c r="AK244" s="48"/>
      <c r="AL244" s="48"/>
      <c r="AM244" s="48"/>
      <c r="AN244" s="48"/>
      <c r="AO244" s="48"/>
      <c r="AP244" s="30"/>
      <c r="AQ244" s="31"/>
      <c r="AR244" s="2"/>
      <c r="AS244" s="30"/>
      <c r="AT244" s="31"/>
      <c r="AU244" s="2"/>
      <c r="AV244" s="30"/>
      <c r="AW244" s="31"/>
      <c r="AX244" s="30"/>
      <c r="AY244" s="31"/>
      <c r="AZ244" s="2"/>
      <c r="BA244" s="30"/>
      <c r="BB244" s="31"/>
      <c r="BC244" s="30"/>
      <c r="BD244" s="31"/>
      <c r="BE244" s="2"/>
      <c r="BF244" s="30"/>
      <c r="BG244" s="31"/>
      <c r="BH244" s="30"/>
      <c r="BI244" s="31"/>
      <c r="BJ244" s="2"/>
      <c r="BK244" s="48">
        <f t="shared" si="20"/>
        <v>25287</v>
      </c>
      <c r="BL244" s="48">
        <v>6623</v>
      </c>
      <c r="BM244" s="48">
        <v>6648</v>
      </c>
      <c r="BN244" s="2"/>
      <c r="BO244" s="48">
        <f t="shared" si="21"/>
        <v>13271</v>
      </c>
      <c r="BP244" s="2"/>
      <c r="BQ244" s="48">
        <f t="shared" si="22"/>
        <v>152244</v>
      </c>
      <c r="BR244" s="2"/>
      <c r="BS244" s="48">
        <f t="shared" si="23"/>
        <v>298512</v>
      </c>
      <c r="BT244" s="2"/>
    </row>
    <row r="245" spans="1:72" x14ac:dyDescent="0.2">
      <c r="A245" t="s">
        <v>55</v>
      </c>
      <c r="B245" s="29">
        <v>44071</v>
      </c>
      <c r="C245" s="2"/>
      <c r="D245" s="48">
        <v>3497</v>
      </c>
      <c r="E245" s="48">
        <v>2762</v>
      </c>
      <c r="F245" s="48">
        <v>42361</v>
      </c>
      <c r="G245" s="48">
        <v>693</v>
      </c>
      <c r="H245" s="48">
        <v>537</v>
      </c>
      <c r="I245" s="48">
        <v>24935</v>
      </c>
      <c r="J245" s="48">
        <v>22048</v>
      </c>
      <c r="K245" s="48">
        <v>66712</v>
      </c>
      <c r="L245" s="48">
        <v>1185</v>
      </c>
      <c r="M245" s="2"/>
      <c r="N245" s="48">
        <v>8561</v>
      </c>
      <c r="O245" s="48">
        <v>10099</v>
      </c>
      <c r="P245" s="48">
        <v>1134</v>
      </c>
      <c r="Q245" s="48">
        <v>529</v>
      </c>
      <c r="R245" s="48">
        <v>2137</v>
      </c>
      <c r="S245" s="48">
        <v>2479</v>
      </c>
      <c r="T245" s="48">
        <v>34910</v>
      </c>
      <c r="U245" s="48">
        <v>947</v>
      </c>
      <c r="V245" s="48">
        <v>1251</v>
      </c>
      <c r="W245" s="48">
        <v>25763</v>
      </c>
      <c r="X245" s="48">
        <v>3766</v>
      </c>
      <c r="Y245" s="2"/>
      <c r="Z245" s="48">
        <v>14382</v>
      </c>
      <c r="AA245" s="48">
        <v>11966</v>
      </c>
      <c r="AC245" s="48">
        <f t="shared" si="18"/>
        <v>26348</v>
      </c>
      <c r="AD245" s="48">
        <f t="shared" si="19"/>
        <v>91576</v>
      </c>
      <c r="AE245" s="48">
        <v>2999</v>
      </c>
      <c r="AF245" s="48">
        <v>4968</v>
      </c>
      <c r="AG245" s="48">
        <v>8581</v>
      </c>
      <c r="AH245" s="48">
        <v>9610</v>
      </c>
      <c r="AI245" s="48"/>
      <c r="AJ245" s="48"/>
      <c r="AK245" s="48"/>
      <c r="AL245" s="48"/>
      <c r="AM245" s="48"/>
      <c r="AN245" s="48"/>
      <c r="AO245" s="48"/>
      <c r="AP245" s="30"/>
      <c r="AQ245" s="31"/>
      <c r="AR245" s="2"/>
      <c r="AS245" s="30"/>
      <c r="AT245" s="31"/>
      <c r="AU245" s="2"/>
      <c r="AV245" s="30"/>
      <c r="AW245" s="31"/>
      <c r="AX245" s="30"/>
      <c r="AY245" s="31"/>
      <c r="AZ245" s="2"/>
      <c r="BA245" s="30"/>
      <c r="BB245" s="31"/>
      <c r="BC245" s="30"/>
      <c r="BD245" s="31"/>
      <c r="BE245" s="2"/>
      <c r="BF245" s="30"/>
      <c r="BG245" s="31"/>
      <c r="BH245" s="30"/>
      <c r="BI245" s="31"/>
      <c r="BJ245" s="2"/>
      <c r="BK245" s="48">
        <f t="shared" si="20"/>
        <v>26158</v>
      </c>
      <c r="BL245" s="48">
        <v>7034</v>
      </c>
      <c r="BM245" s="48">
        <v>6789</v>
      </c>
      <c r="BN245" s="2"/>
      <c r="BO245" s="48">
        <f t="shared" si="21"/>
        <v>13823</v>
      </c>
      <c r="BP245" s="2"/>
      <c r="BQ245" s="48">
        <f t="shared" si="22"/>
        <v>164730</v>
      </c>
      <c r="BR245" s="2"/>
      <c r="BS245" s="48">
        <f t="shared" si="23"/>
        <v>322635</v>
      </c>
      <c r="BT245" s="2"/>
    </row>
    <row r="246" spans="1:72" x14ac:dyDescent="0.2">
      <c r="A246" t="s">
        <v>56</v>
      </c>
      <c r="B246" s="29">
        <v>44072</v>
      </c>
      <c r="C246" s="2"/>
      <c r="D246" s="48">
        <v>2750</v>
      </c>
      <c r="E246" s="48">
        <v>2104</v>
      </c>
      <c r="F246" s="48">
        <v>33356</v>
      </c>
      <c r="G246" s="48">
        <v>497</v>
      </c>
      <c r="H246" s="48">
        <v>429</v>
      </c>
      <c r="I246" s="48">
        <v>20044</v>
      </c>
      <c r="J246" s="48">
        <v>17798</v>
      </c>
      <c r="K246" s="48">
        <v>54323</v>
      </c>
      <c r="L246" s="48">
        <v>1061</v>
      </c>
      <c r="M246" s="2"/>
      <c r="N246" s="48">
        <v>6531</v>
      </c>
      <c r="O246" s="48">
        <v>7338</v>
      </c>
      <c r="P246" s="48">
        <v>954</v>
      </c>
      <c r="Q246" s="48">
        <v>337</v>
      </c>
      <c r="R246" s="48">
        <v>1501</v>
      </c>
      <c r="S246" s="48">
        <v>1719</v>
      </c>
      <c r="T246" s="48">
        <v>25646</v>
      </c>
      <c r="U246" s="48">
        <v>628</v>
      </c>
      <c r="V246" s="48">
        <v>824</v>
      </c>
      <c r="W246" s="48">
        <v>20014</v>
      </c>
      <c r="X246" s="48">
        <v>2731</v>
      </c>
      <c r="Y246" s="2"/>
      <c r="Z246" s="48">
        <v>10473</v>
      </c>
      <c r="AA246" s="48">
        <v>8481</v>
      </c>
      <c r="AC246" s="48">
        <f t="shared" si="18"/>
        <v>18954</v>
      </c>
      <c r="AD246" s="48">
        <f t="shared" si="19"/>
        <v>68223</v>
      </c>
      <c r="AE246" s="48">
        <v>2142</v>
      </c>
      <c r="AF246" s="48">
        <v>3594</v>
      </c>
      <c r="AG246" s="48">
        <v>6298</v>
      </c>
      <c r="AH246" s="48">
        <v>6637</v>
      </c>
      <c r="AI246" s="48"/>
      <c r="AJ246" s="48"/>
      <c r="AK246" s="48"/>
      <c r="AL246" s="48"/>
      <c r="AM246" s="48"/>
      <c r="AN246" s="48"/>
      <c r="AO246" s="48"/>
      <c r="AP246" s="30"/>
      <c r="AQ246" s="31"/>
      <c r="AR246" s="2"/>
      <c r="AS246" s="30"/>
      <c r="AT246" s="31"/>
      <c r="AU246" s="2"/>
      <c r="AV246" s="30"/>
      <c r="AW246" s="31"/>
      <c r="AX246" s="30"/>
      <c r="AY246" s="31"/>
      <c r="AZ246" s="2"/>
      <c r="BA246" s="30"/>
      <c r="BB246" s="31"/>
      <c r="BC246" s="30"/>
      <c r="BD246" s="31"/>
      <c r="BE246" s="2"/>
      <c r="BF246" s="30"/>
      <c r="BG246" s="31"/>
      <c r="BH246" s="30"/>
      <c r="BI246" s="31"/>
      <c r="BJ246" s="2"/>
      <c r="BK246" s="48">
        <f t="shared" si="20"/>
        <v>18671</v>
      </c>
      <c r="BL246" s="48">
        <v>5102</v>
      </c>
      <c r="BM246" s="48">
        <v>5413</v>
      </c>
      <c r="BN246" s="2"/>
      <c r="BO246" s="48">
        <f t="shared" si="21"/>
        <v>10515</v>
      </c>
      <c r="BP246" s="2"/>
      <c r="BQ246" s="48">
        <f t="shared" si="22"/>
        <v>132362</v>
      </c>
      <c r="BR246" s="2"/>
      <c r="BS246" s="48">
        <f t="shared" si="23"/>
        <v>248725</v>
      </c>
      <c r="BT246" s="2"/>
    </row>
    <row r="247" spans="1:72" x14ac:dyDescent="0.2">
      <c r="A247" t="s">
        <v>57</v>
      </c>
      <c r="B247" s="29">
        <v>44073</v>
      </c>
      <c r="C247" s="2"/>
      <c r="D247" s="48">
        <v>2136</v>
      </c>
      <c r="E247" s="48">
        <v>1539</v>
      </c>
      <c r="F247" s="48">
        <v>25791</v>
      </c>
      <c r="G247" s="48">
        <v>356</v>
      </c>
      <c r="H247" s="48">
        <v>362</v>
      </c>
      <c r="I247" s="48">
        <v>14915</v>
      </c>
      <c r="J247" s="48">
        <v>13601</v>
      </c>
      <c r="K247" s="48">
        <v>40467</v>
      </c>
      <c r="L247" s="48">
        <v>789</v>
      </c>
      <c r="M247" s="2"/>
      <c r="N247" s="48">
        <v>5704</v>
      </c>
      <c r="O247" s="48">
        <v>5637</v>
      </c>
      <c r="P247" s="48">
        <v>721</v>
      </c>
      <c r="Q247" s="48">
        <v>327</v>
      </c>
      <c r="R247" s="48">
        <v>1249</v>
      </c>
      <c r="S247" s="48">
        <v>1269</v>
      </c>
      <c r="T247" s="48">
        <v>21627</v>
      </c>
      <c r="U247" s="48">
        <v>435</v>
      </c>
      <c r="V247" s="48">
        <v>607</v>
      </c>
      <c r="W247" s="48">
        <v>17610</v>
      </c>
      <c r="X247" s="48">
        <v>2715</v>
      </c>
      <c r="Y247" s="2"/>
      <c r="Z247" s="48">
        <v>10427</v>
      </c>
      <c r="AA247" s="48">
        <v>7530</v>
      </c>
      <c r="AC247" s="48">
        <f t="shared" si="18"/>
        <v>17957</v>
      </c>
      <c r="AD247" s="48">
        <f t="shared" si="19"/>
        <v>57901</v>
      </c>
      <c r="AE247" s="48">
        <v>1662</v>
      </c>
      <c r="AF247" s="48">
        <v>2789</v>
      </c>
      <c r="AG247" s="48">
        <v>5613</v>
      </c>
      <c r="AH247" s="48">
        <v>5194</v>
      </c>
      <c r="AI247" s="48"/>
      <c r="AJ247" s="48"/>
      <c r="AK247" s="48"/>
      <c r="AL247" s="48"/>
      <c r="AM247" s="48"/>
      <c r="AN247" s="48"/>
      <c r="AO247" s="48"/>
      <c r="AP247" s="30"/>
      <c r="AQ247" s="31"/>
      <c r="AR247" s="2"/>
      <c r="AS247" s="30"/>
      <c r="AT247" s="31"/>
      <c r="AU247" s="2"/>
      <c r="AV247" s="30"/>
      <c r="AW247" s="31"/>
      <c r="AX247" s="30"/>
      <c r="AY247" s="31"/>
      <c r="AZ247" s="2"/>
      <c r="BA247" s="30"/>
      <c r="BB247" s="31"/>
      <c r="BC247" s="30"/>
      <c r="BD247" s="31"/>
      <c r="BE247" s="2"/>
      <c r="BF247" s="30"/>
      <c r="BG247" s="31"/>
      <c r="BH247" s="30"/>
      <c r="BI247" s="31"/>
      <c r="BJ247" s="2"/>
      <c r="BK247" s="48">
        <f t="shared" si="20"/>
        <v>15258</v>
      </c>
      <c r="BL247" s="48">
        <v>3638</v>
      </c>
      <c r="BM247" s="48">
        <v>4197</v>
      </c>
      <c r="BN247" s="2"/>
      <c r="BO247" s="48">
        <f t="shared" si="21"/>
        <v>7835</v>
      </c>
      <c r="BP247" s="2"/>
      <c r="BQ247" s="48">
        <f t="shared" si="22"/>
        <v>99956</v>
      </c>
      <c r="BR247" s="2"/>
      <c r="BS247" s="48">
        <f t="shared" si="23"/>
        <v>198907</v>
      </c>
      <c r="BT247" s="2"/>
    </row>
    <row r="248" spans="1:72" x14ac:dyDescent="0.2">
      <c r="A248" t="s">
        <v>58</v>
      </c>
      <c r="B248" s="29">
        <v>44074</v>
      </c>
      <c r="C248" s="2"/>
      <c r="D248" s="48">
        <v>3072</v>
      </c>
      <c r="E248" s="48">
        <v>2316</v>
      </c>
      <c r="F248" s="48">
        <v>36190</v>
      </c>
      <c r="G248" s="48">
        <v>558</v>
      </c>
      <c r="H248" s="48">
        <v>504</v>
      </c>
      <c r="I248" s="48">
        <v>21260</v>
      </c>
      <c r="J248" s="48">
        <v>19033</v>
      </c>
      <c r="K248" s="48">
        <v>56969</v>
      </c>
      <c r="L248" s="48">
        <v>1055</v>
      </c>
      <c r="M248" s="2"/>
      <c r="N248" s="48">
        <v>6445</v>
      </c>
      <c r="O248" s="48">
        <v>8481</v>
      </c>
      <c r="P248" s="48">
        <v>943</v>
      </c>
      <c r="Q248" s="48">
        <v>369</v>
      </c>
      <c r="R248" s="48">
        <v>1860</v>
      </c>
      <c r="S248" s="48">
        <v>2235</v>
      </c>
      <c r="T248" s="48">
        <v>28175</v>
      </c>
      <c r="U248" s="48">
        <v>807</v>
      </c>
      <c r="V248" s="48">
        <v>1050</v>
      </c>
      <c r="W248" s="48">
        <v>20136</v>
      </c>
      <c r="X248" s="48">
        <v>2378</v>
      </c>
      <c r="Y248" s="2"/>
      <c r="Z248" s="48">
        <v>10903</v>
      </c>
      <c r="AA248" s="48">
        <v>9591</v>
      </c>
      <c r="AC248" s="48">
        <f t="shared" si="18"/>
        <v>20494</v>
      </c>
      <c r="AD248" s="48">
        <f t="shared" si="19"/>
        <v>72879</v>
      </c>
      <c r="AE248" s="48">
        <v>2611</v>
      </c>
      <c r="AF248" s="48">
        <v>4354</v>
      </c>
      <c r="AG248" s="48">
        <v>7910</v>
      </c>
      <c r="AH248" s="48">
        <v>7428</v>
      </c>
      <c r="AI248" s="48"/>
      <c r="AJ248" s="48"/>
      <c r="AK248" s="48"/>
      <c r="AL248" s="48"/>
      <c r="AM248" s="48"/>
      <c r="AN248" s="48"/>
      <c r="AO248" s="48"/>
      <c r="AP248" s="30"/>
      <c r="AQ248" s="31"/>
      <c r="AR248" s="2"/>
      <c r="AS248" s="30"/>
      <c r="AT248" s="31"/>
      <c r="AU248" s="2"/>
      <c r="AV248" s="30"/>
      <c r="AW248" s="31"/>
      <c r="AX248" s="30"/>
      <c r="AY248" s="31"/>
      <c r="AZ248" s="2"/>
      <c r="BA248" s="30"/>
      <c r="BB248" s="31"/>
      <c r="BC248" s="30"/>
      <c r="BD248" s="31"/>
      <c r="BE248" s="2"/>
      <c r="BF248" s="30"/>
      <c r="BG248" s="31"/>
      <c r="BH248" s="30"/>
      <c r="BI248" s="31"/>
      <c r="BJ248" s="2"/>
      <c r="BK248" s="48">
        <f t="shared" si="20"/>
        <v>22303</v>
      </c>
      <c r="BL248" s="48">
        <v>5930</v>
      </c>
      <c r="BM248" s="48">
        <v>5835</v>
      </c>
      <c r="BN248" s="2"/>
      <c r="BO248" s="48">
        <f t="shared" si="21"/>
        <v>11765</v>
      </c>
      <c r="BP248" s="2"/>
      <c r="BQ248" s="48">
        <f t="shared" si="22"/>
        <v>140957</v>
      </c>
      <c r="BR248" s="2"/>
      <c r="BS248" s="48">
        <f t="shared" si="23"/>
        <v>268398</v>
      </c>
      <c r="BT248" s="2"/>
    </row>
    <row r="249" spans="1:72" x14ac:dyDescent="0.2">
      <c r="A249" t="s">
        <v>59</v>
      </c>
      <c r="B249" s="29">
        <v>44075</v>
      </c>
      <c r="C249" s="2"/>
      <c r="D249" s="48">
        <v>3116</v>
      </c>
      <c r="E249" s="48">
        <v>2512</v>
      </c>
      <c r="F249" s="48">
        <v>36778</v>
      </c>
      <c r="G249" s="48">
        <v>605</v>
      </c>
      <c r="H249" s="48">
        <v>526</v>
      </c>
      <c r="I249" s="48">
        <v>21885</v>
      </c>
      <c r="J249" s="48">
        <v>19405</v>
      </c>
      <c r="K249" s="48">
        <v>58624</v>
      </c>
      <c r="L249" s="48">
        <v>1097</v>
      </c>
      <c r="M249" s="2"/>
      <c r="N249" s="48">
        <v>6117</v>
      </c>
      <c r="O249" s="48">
        <v>8708</v>
      </c>
      <c r="P249" s="48">
        <v>962</v>
      </c>
      <c r="Q249" s="48">
        <v>431</v>
      </c>
      <c r="R249" s="48">
        <v>1891</v>
      </c>
      <c r="S249" s="48">
        <v>2202</v>
      </c>
      <c r="T249" s="48">
        <v>28314</v>
      </c>
      <c r="U249" s="48">
        <v>883</v>
      </c>
      <c r="V249" s="48">
        <v>1100</v>
      </c>
      <c r="W249" s="48">
        <v>20167</v>
      </c>
      <c r="X249" s="48">
        <v>5571</v>
      </c>
      <c r="Y249" s="2"/>
      <c r="Z249" s="48">
        <v>10918</v>
      </c>
      <c r="AA249" s="48">
        <v>9763</v>
      </c>
      <c r="AC249" s="48">
        <f t="shared" si="18"/>
        <v>20681</v>
      </c>
      <c r="AD249" s="48">
        <f t="shared" si="19"/>
        <v>76346</v>
      </c>
      <c r="AE249" s="48">
        <v>2765</v>
      </c>
      <c r="AF249" s="48">
        <v>4156</v>
      </c>
      <c r="AG249" s="48">
        <v>7463</v>
      </c>
      <c r="AH249" s="48">
        <v>7866</v>
      </c>
      <c r="AI249" s="48"/>
      <c r="AJ249" s="48"/>
      <c r="AK249" s="48"/>
      <c r="AL249" s="48"/>
      <c r="AM249" s="48"/>
      <c r="AN249" s="48"/>
      <c r="AO249" s="48"/>
      <c r="AP249" s="30"/>
      <c r="AQ249" s="31"/>
      <c r="AR249" s="2"/>
      <c r="AS249" s="30"/>
      <c r="AT249" s="31"/>
      <c r="AU249" s="2"/>
      <c r="AV249" s="30"/>
      <c r="AW249" s="31"/>
      <c r="AX249" s="30"/>
      <c r="AY249" s="31"/>
      <c r="AZ249" s="2"/>
      <c r="BA249" s="30"/>
      <c r="BB249" s="31"/>
      <c r="BC249" s="30"/>
      <c r="BD249" s="31"/>
      <c r="BE249" s="2"/>
      <c r="BF249" s="30"/>
      <c r="BG249" s="31"/>
      <c r="BH249" s="30"/>
      <c r="BI249" s="31"/>
      <c r="BJ249" s="2"/>
      <c r="BK249" s="48">
        <f t="shared" si="20"/>
        <v>22250</v>
      </c>
      <c r="BL249" s="48">
        <v>6094</v>
      </c>
      <c r="BM249" s="48">
        <v>6125</v>
      </c>
      <c r="BN249" s="2"/>
      <c r="BO249" s="48">
        <f t="shared" si="21"/>
        <v>12219</v>
      </c>
      <c r="BP249" s="2"/>
      <c r="BQ249" s="48">
        <f t="shared" si="22"/>
        <v>144548</v>
      </c>
      <c r="BR249" s="2"/>
      <c r="BS249" s="48">
        <f t="shared" si="23"/>
        <v>276044</v>
      </c>
      <c r="BT249" s="2"/>
    </row>
    <row r="250" spans="1:72" x14ac:dyDescent="0.2">
      <c r="A250" t="s">
        <v>53</v>
      </c>
      <c r="B250" s="29">
        <v>44076</v>
      </c>
      <c r="C250" s="2"/>
      <c r="D250" s="48">
        <v>3156</v>
      </c>
      <c r="E250" s="48">
        <v>2498</v>
      </c>
      <c r="F250" s="48">
        <v>36238</v>
      </c>
      <c r="G250" s="48">
        <v>599</v>
      </c>
      <c r="H250" s="48">
        <v>494</v>
      </c>
      <c r="I250" s="48">
        <v>22067</v>
      </c>
      <c r="J250" s="48">
        <v>19409</v>
      </c>
      <c r="K250" s="48">
        <v>58085</v>
      </c>
      <c r="L250" s="48">
        <v>1107</v>
      </c>
      <c r="M250" s="2"/>
      <c r="N250" s="48">
        <v>6530</v>
      </c>
      <c r="O250" s="48">
        <v>8757</v>
      </c>
      <c r="P250" s="48">
        <v>996</v>
      </c>
      <c r="Q250" s="48">
        <v>384</v>
      </c>
      <c r="R250" s="48">
        <v>1933</v>
      </c>
      <c r="S250" s="48">
        <v>2198</v>
      </c>
      <c r="T250" s="48">
        <v>28363</v>
      </c>
      <c r="U250" s="48">
        <v>815</v>
      </c>
      <c r="V250" s="48">
        <v>1089</v>
      </c>
      <c r="W250" s="48">
        <v>20215</v>
      </c>
      <c r="X250" s="48">
        <v>5432</v>
      </c>
      <c r="Y250" s="2"/>
      <c r="Z250" s="48">
        <v>10707</v>
      </c>
      <c r="AA250" s="48">
        <v>9973</v>
      </c>
      <c r="AC250" s="48">
        <f t="shared" si="18"/>
        <v>20680</v>
      </c>
      <c r="AD250" s="48">
        <f t="shared" si="19"/>
        <v>76712</v>
      </c>
      <c r="AE250" s="48">
        <v>2680</v>
      </c>
      <c r="AF250" s="48">
        <v>4259</v>
      </c>
      <c r="AG250" s="48">
        <v>7556</v>
      </c>
      <c r="AH250" s="48">
        <v>8417</v>
      </c>
      <c r="AI250" s="48"/>
      <c r="AJ250" s="48"/>
      <c r="AK250" s="48"/>
      <c r="AL250" s="48"/>
      <c r="AM250" s="48"/>
      <c r="AN250" s="48"/>
      <c r="AO250" s="48"/>
      <c r="AP250" s="30"/>
      <c r="AQ250" s="31"/>
      <c r="AR250" s="2"/>
      <c r="AS250" s="30"/>
      <c r="AT250" s="31"/>
      <c r="AU250" s="2"/>
      <c r="AV250" s="30"/>
      <c r="AW250" s="31"/>
      <c r="AX250" s="30"/>
      <c r="AY250" s="31"/>
      <c r="AZ250" s="2"/>
      <c r="BA250" s="30"/>
      <c r="BB250" s="31"/>
      <c r="BC250" s="30"/>
      <c r="BD250" s="31"/>
      <c r="BE250" s="2"/>
      <c r="BF250" s="30"/>
      <c r="BG250" s="31"/>
      <c r="BH250" s="30"/>
      <c r="BI250" s="31"/>
      <c r="BJ250" s="2"/>
      <c r="BK250" s="48">
        <f t="shared" si="20"/>
        <v>22912</v>
      </c>
      <c r="BL250" s="48">
        <v>6109</v>
      </c>
      <c r="BM250" s="48">
        <v>6146</v>
      </c>
      <c r="BN250" s="2"/>
      <c r="BO250" s="48">
        <f t="shared" si="21"/>
        <v>12255</v>
      </c>
      <c r="BP250" s="2"/>
      <c r="BQ250" s="48">
        <f t="shared" si="22"/>
        <v>143653</v>
      </c>
      <c r="BR250" s="2"/>
      <c r="BS250" s="48">
        <f t="shared" si="23"/>
        <v>276212</v>
      </c>
      <c r="BT250" s="2"/>
    </row>
    <row r="251" spans="1:72" x14ac:dyDescent="0.2">
      <c r="A251" s="39" t="s">
        <v>54</v>
      </c>
      <c r="B251" s="29">
        <v>44077</v>
      </c>
      <c r="C251" s="2"/>
      <c r="D251" s="48">
        <v>3219</v>
      </c>
      <c r="E251" s="48">
        <v>2575</v>
      </c>
      <c r="F251" s="48">
        <v>38205</v>
      </c>
      <c r="G251" s="48">
        <v>655</v>
      </c>
      <c r="H251" s="48">
        <v>503</v>
      </c>
      <c r="I251" s="48">
        <v>22605</v>
      </c>
      <c r="J251" s="48">
        <v>19752</v>
      </c>
      <c r="K251" s="48">
        <v>60272</v>
      </c>
      <c r="L251" s="48">
        <v>1105</v>
      </c>
      <c r="M251" s="2"/>
      <c r="N251" s="48">
        <v>6543</v>
      </c>
      <c r="O251" s="48">
        <v>8835</v>
      </c>
      <c r="P251" s="48">
        <v>990</v>
      </c>
      <c r="Q251" s="48">
        <v>414</v>
      </c>
      <c r="R251" s="48">
        <v>1896</v>
      </c>
      <c r="S251" s="48">
        <v>2214</v>
      </c>
      <c r="T251" s="48">
        <v>29178</v>
      </c>
      <c r="U251" s="48">
        <v>1090</v>
      </c>
      <c r="V251" s="48">
        <v>1073</v>
      </c>
      <c r="W251" s="48">
        <v>21040</v>
      </c>
      <c r="X251" s="48">
        <v>5326</v>
      </c>
      <c r="Y251" s="2"/>
      <c r="Z251" s="48">
        <v>11621</v>
      </c>
      <c r="AA251" s="48">
        <v>11285</v>
      </c>
      <c r="AC251" s="48">
        <f t="shared" si="18"/>
        <v>22906</v>
      </c>
      <c r="AD251" s="48">
        <f t="shared" si="19"/>
        <v>78599</v>
      </c>
      <c r="AE251" s="48">
        <v>2748</v>
      </c>
      <c r="AF251" s="48">
        <v>4300</v>
      </c>
      <c r="AG251" s="48">
        <v>8108</v>
      </c>
      <c r="AH251" s="48">
        <v>8887</v>
      </c>
      <c r="AI251" s="48"/>
      <c r="AJ251" s="48"/>
      <c r="AK251" s="48"/>
      <c r="AL251" s="48"/>
      <c r="AM251" s="48"/>
      <c r="AN251" s="48"/>
      <c r="AO251" s="48"/>
      <c r="AP251" s="30"/>
      <c r="AQ251" s="31"/>
      <c r="AR251" s="2"/>
      <c r="AS251" s="30"/>
      <c r="AT251" s="31"/>
      <c r="AU251" s="2"/>
      <c r="AV251" s="30"/>
      <c r="AW251" s="31"/>
      <c r="AX251" s="30"/>
      <c r="AY251" s="31"/>
      <c r="AZ251" s="2"/>
      <c r="BA251" s="30"/>
      <c r="BB251" s="31"/>
      <c r="BC251" s="30"/>
      <c r="BD251" s="31"/>
      <c r="BE251" s="2"/>
      <c r="BF251" s="30"/>
      <c r="BG251" s="31"/>
      <c r="BH251" s="30"/>
      <c r="BI251" s="31"/>
      <c r="BJ251" s="2"/>
      <c r="BK251" s="48">
        <f t="shared" si="20"/>
        <v>24043</v>
      </c>
      <c r="BL251" s="48">
        <v>6220</v>
      </c>
      <c r="BM251" s="48">
        <v>5973</v>
      </c>
      <c r="BN251" s="2"/>
      <c r="BO251" s="48">
        <f t="shared" si="21"/>
        <v>12193</v>
      </c>
      <c r="BP251" s="2"/>
      <c r="BQ251" s="48">
        <f t="shared" si="22"/>
        <v>148891</v>
      </c>
      <c r="BR251" s="2"/>
      <c r="BS251" s="48">
        <f t="shared" si="23"/>
        <v>286632</v>
      </c>
      <c r="BT251" s="2"/>
    </row>
    <row r="252" spans="1:72" x14ac:dyDescent="0.2">
      <c r="A252" s="39" t="s">
        <v>55</v>
      </c>
      <c r="B252" s="29">
        <v>44078</v>
      </c>
      <c r="C252" s="2"/>
      <c r="D252" s="48">
        <v>3282</v>
      </c>
      <c r="E252" s="48">
        <v>2610</v>
      </c>
      <c r="F252" s="48">
        <v>41762</v>
      </c>
      <c r="G252" s="48">
        <v>638</v>
      </c>
      <c r="H252" s="48">
        <v>510</v>
      </c>
      <c r="I252" s="48">
        <v>24597</v>
      </c>
      <c r="J252" s="48">
        <v>20657</v>
      </c>
      <c r="K252" s="48">
        <v>64677</v>
      </c>
      <c r="L252" s="48">
        <v>1179</v>
      </c>
      <c r="M252" s="2"/>
      <c r="N252" s="48">
        <v>7253</v>
      </c>
      <c r="O252" s="48">
        <v>10862</v>
      </c>
      <c r="P252" s="48">
        <v>966</v>
      </c>
      <c r="Q252" s="48">
        <v>444</v>
      </c>
      <c r="R252" s="48">
        <v>1929</v>
      </c>
      <c r="S252" s="48">
        <v>2215</v>
      </c>
      <c r="T252" s="48">
        <v>33717</v>
      </c>
      <c r="U252" s="48">
        <v>933</v>
      </c>
      <c r="V252" s="48">
        <v>1229</v>
      </c>
      <c r="W252" s="48">
        <v>25018</v>
      </c>
      <c r="X252" s="48">
        <v>5802</v>
      </c>
      <c r="Y252" s="2"/>
      <c r="Z252" s="48">
        <v>12790</v>
      </c>
      <c r="AA252" s="48">
        <v>13745</v>
      </c>
      <c r="AC252" s="48">
        <f t="shared" si="18"/>
        <v>26535</v>
      </c>
      <c r="AD252" s="48">
        <f t="shared" si="19"/>
        <v>90368</v>
      </c>
      <c r="AE252" s="48">
        <v>2407</v>
      </c>
      <c r="AF252" s="48">
        <v>4257</v>
      </c>
      <c r="AG252" s="48">
        <v>8098</v>
      </c>
      <c r="AH252" s="48">
        <v>9405</v>
      </c>
      <c r="AI252" s="48"/>
      <c r="AJ252" s="48"/>
      <c r="AK252" s="48"/>
      <c r="AL252" s="48"/>
      <c r="AM252" s="48"/>
      <c r="AN252" s="48"/>
      <c r="AO252" s="48"/>
      <c r="AP252" s="30"/>
      <c r="AQ252" s="31"/>
      <c r="AR252" s="2"/>
      <c r="AS252" s="30"/>
      <c r="AT252" s="31"/>
      <c r="AU252" s="2"/>
      <c r="AV252" s="30"/>
      <c r="AW252" s="31"/>
      <c r="AX252" s="30"/>
      <c r="AY252" s="31"/>
      <c r="AZ252" s="2"/>
      <c r="BA252" s="30"/>
      <c r="BB252" s="31"/>
      <c r="BC252" s="30"/>
      <c r="BD252" s="31"/>
      <c r="BE252" s="2"/>
      <c r="BF252" s="30"/>
      <c r="BG252" s="31"/>
      <c r="BH252" s="30"/>
      <c r="BI252" s="31"/>
      <c r="BJ252" s="2"/>
      <c r="BK252" s="48">
        <f t="shared" si="20"/>
        <v>24167</v>
      </c>
      <c r="BL252" s="48">
        <v>6265</v>
      </c>
      <c r="BM252" s="48">
        <v>6789</v>
      </c>
      <c r="BN252" s="2"/>
      <c r="BO252" s="48">
        <f t="shared" si="21"/>
        <v>13054</v>
      </c>
      <c r="BP252" s="2"/>
      <c r="BQ252" s="48">
        <f t="shared" si="22"/>
        <v>159912</v>
      </c>
      <c r="BR252" s="2"/>
      <c r="BS252" s="48">
        <f t="shared" si="23"/>
        <v>314036</v>
      </c>
      <c r="BT252" s="2"/>
    </row>
    <row r="253" spans="1:72" x14ac:dyDescent="0.2">
      <c r="A253" t="s">
        <v>56</v>
      </c>
      <c r="B253" s="29">
        <v>44079</v>
      </c>
      <c r="C253" s="2"/>
      <c r="D253" s="48">
        <v>2487</v>
      </c>
      <c r="E253" s="48">
        <v>1942</v>
      </c>
      <c r="F253" s="48">
        <v>32272</v>
      </c>
      <c r="G253" s="48">
        <v>517</v>
      </c>
      <c r="H253" s="48">
        <v>405</v>
      </c>
      <c r="I253" s="48">
        <v>19872</v>
      </c>
      <c r="J253" s="48">
        <v>16902</v>
      </c>
      <c r="K253" s="48">
        <v>52678</v>
      </c>
      <c r="L253" s="48">
        <v>1027</v>
      </c>
      <c r="M253" s="2"/>
      <c r="N253" s="48">
        <v>5734</v>
      </c>
      <c r="O253" s="48">
        <v>7797</v>
      </c>
      <c r="P253" s="48">
        <v>884</v>
      </c>
      <c r="Q253" s="48">
        <v>339</v>
      </c>
      <c r="R253" s="48">
        <v>1441</v>
      </c>
      <c r="S253" s="48">
        <v>1687</v>
      </c>
      <c r="T253" s="48">
        <v>24726</v>
      </c>
      <c r="U253" s="48">
        <v>553</v>
      </c>
      <c r="V253" s="48">
        <v>776</v>
      </c>
      <c r="W253" s="48">
        <v>19830</v>
      </c>
      <c r="X253" s="48">
        <v>3547</v>
      </c>
      <c r="Y253" s="2"/>
      <c r="Z253" s="48">
        <v>9821</v>
      </c>
      <c r="AA253" s="48">
        <v>9976</v>
      </c>
      <c r="AC253" s="48">
        <f t="shared" si="18"/>
        <v>19797</v>
      </c>
      <c r="AD253" s="48">
        <f t="shared" si="19"/>
        <v>67314</v>
      </c>
      <c r="AE253" s="48">
        <v>1887</v>
      </c>
      <c r="AF253" s="48">
        <v>3167</v>
      </c>
      <c r="AG253" s="48">
        <v>5793</v>
      </c>
      <c r="AH253" s="48">
        <v>6665</v>
      </c>
      <c r="AI253" s="48"/>
      <c r="AJ253" s="48"/>
      <c r="AK253" s="48"/>
      <c r="AL253" s="48"/>
      <c r="AM253" s="48"/>
      <c r="AN253" s="48"/>
      <c r="AO253" s="48"/>
      <c r="AP253" s="30"/>
      <c r="AQ253" s="31"/>
      <c r="AR253" s="2"/>
      <c r="AS253" s="30"/>
      <c r="AT253" s="31"/>
      <c r="AU253" s="2"/>
      <c r="AV253" s="30"/>
      <c r="AW253" s="31"/>
      <c r="AX253" s="30"/>
      <c r="AY253" s="31"/>
      <c r="AZ253" s="2"/>
      <c r="BA253" s="30"/>
      <c r="BB253" s="31"/>
      <c r="BC253" s="30"/>
      <c r="BD253" s="31"/>
      <c r="BE253" s="2"/>
      <c r="BF253" s="30"/>
      <c r="BG253" s="31"/>
      <c r="BH253" s="30"/>
      <c r="BI253" s="31"/>
      <c r="BJ253" s="2"/>
      <c r="BK253" s="48">
        <f t="shared" si="20"/>
        <v>17512</v>
      </c>
      <c r="BL253" s="48">
        <v>4659</v>
      </c>
      <c r="BM253" s="48">
        <v>4655</v>
      </c>
      <c r="BN253" s="2"/>
      <c r="BO253" s="48">
        <f t="shared" si="21"/>
        <v>9314</v>
      </c>
      <c r="BP253" s="2"/>
      <c r="BQ253" s="48">
        <f t="shared" si="22"/>
        <v>128102</v>
      </c>
      <c r="BR253" s="2"/>
      <c r="BS253" s="48">
        <f t="shared" si="23"/>
        <v>242039</v>
      </c>
      <c r="BT253" s="2"/>
    </row>
    <row r="254" spans="1:72" x14ac:dyDescent="0.2">
      <c r="A254" t="s">
        <v>57</v>
      </c>
      <c r="B254" s="29">
        <v>44080</v>
      </c>
      <c r="C254" s="2"/>
      <c r="D254" s="48">
        <v>2052</v>
      </c>
      <c r="E254" s="48">
        <v>1508</v>
      </c>
      <c r="F254" s="48">
        <v>26103</v>
      </c>
      <c r="G254" s="48">
        <v>386</v>
      </c>
      <c r="H254" s="48">
        <v>369</v>
      </c>
      <c r="I254" s="48">
        <v>15699</v>
      </c>
      <c r="J254" s="48">
        <v>14159</v>
      </c>
      <c r="K254" s="48">
        <v>42272</v>
      </c>
      <c r="L254" s="48">
        <v>777</v>
      </c>
      <c r="M254" s="2"/>
      <c r="N254" s="48">
        <v>5343</v>
      </c>
      <c r="O254" s="48">
        <v>5690</v>
      </c>
      <c r="P254" s="48">
        <v>760</v>
      </c>
      <c r="Q254" s="48">
        <v>308</v>
      </c>
      <c r="R254" s="48">
        <v>1205</v>
      </c>
      <c r="S254" s="48">
        <v>1345</v>
      </c>
      <c r="T254" s="48">
        <v>21161</v>
      </c>
      <c r="U254" s="48">
        <v>453</v>
      </c>
      <c r="V254" s="48">
        <v>661</v>
      </c>
      <c r="W254" s="48">
        <v>17410</v>
      </c>
      <c r="X254" s="48">
        <v>677</v>
      </c>
      <c r="Y254" s="2"/>
      <c r="Z254" s="48">
        <v>9446</v>
      </c>
      <c r="AA254" s="48">
        <v>7877</v>
      </c>
      <c r="AC254" s="48">
        <f t="shared" si="18"/>
        <v>17323</v>
      </c>
      <c r="AD254" s="48">
        <f t="shared" si="19"/>
        <v>55013</v>
      </c>
      <c r="AE254" s="48">
        <v>1516</v>
      </c>
      <c r="AF254" s="48">
        <v>2620</v>
      </c>
      <c r="AG254" s="48">
        <v>5012</v>
      </c>
      <c r="AH254" s="48">
        <v>5146</v>
      </c>
      <c r="AI254" s="48"/>
      <c r="AJ254" s="48"/>
      <c r="AK254" s="48"/>
      <c r="AL254" s="48"/>
      <c r="AM254" s="48"/>
      <c r="AN254" s="48"/>
      <c r="AO254" s="48"/>
      <c r="AP254" s="30"/>
      <c r="AQ254" s="31"/>
      <c r="AR254" s="2"/>
      <c r="AS254" s="30"/>
      <c r="AT254" s="31"/>
      <c r="AU254" s="2"/>
      <c r="AV254" s="30"/>
      <c r="AW254" s="31"/>
      <c r="AX254" s="30"/>
      <c r="AY254" s="31"/>
      <c r="AZ254" s="2"/>
      <c r="BA254" s="30"/>
      <c r="BB254" s="31"/>
      <c r="BC254" s="30"/>
      <c r="BD254" s="31"/>
      <c r="BE254" s="2"/>
      <c r="BF254" s="30"/>
      <c r="BG254" s="31"/>
      <c r="BH254" s="30"/>
      <c r="BI254" s="31"/>
      <c r="BJ254" s="2"/>
      <c r="BK254" s="48">
        <f t="shared" si="20"/>
        <v>14294</v>
      </c>
      <c r="BL254" s="48">
        <v>3621</v>
      </c>
      <c r="BM254" s="48">
        <v>3898</v>
      </c>
      <c r="BN254" s="2"/>
      <c r="BO254" s="48">
        <f t="shared" si="21"/>
        <v>7519</v>
      </c>
      <c r="BP254" s="2"/>
      <c r="BQ254" s="48">
        <f t="shared" si="22"/>
        <v>103325</v>
      </c>
      <c r="BR254" s="2"/>
      <c r="BS254" s="48">
        <f t="shared" si="23"/>
        <v>197474</v>
      </c>
      <c r="BT254" s="2"/>
    </row>
    <row r="255" spans="1:72" x14ac:dyDescent="0.2">
      <c r="A255" t="s">
        <v>58</v>
      </c>
      <c r="B255" s="40">
        <v>44081</v>
      </c>
      <c r="C255" s="2"/>
      <c r="D255" s="48">
        <v>2072</v>
      </c>
      <c r="E255" s="48">
        <v>1520</v>
      </c>
      <c r="F255" s="48">
        <v>28440</v>
      </c>
      <c r="G255" s="48">
        <v>416</v>
      </c>
      <c r="H255" s="48">
        <v>356</v>
      </c>
      <c r="I255" s="48">
        <v>15351</v>
      </c>
      <c r="J255" s="48">
        <v>14936</v>
      </c>
      <c r="K255" s="48">
        <v>43710</v>
      </c>
      <c r="L255" s="48">
        <v>703</v>
      </c>
      <c r="M255" s="2"/>
      <c r="N255" s="48">
        <v>6469</v>
      </c>
      <c r="O255" s="48">
        <v>6098</v>
      </c>
      <c r="P255" s="48">
        <v>705</v>
      </c>
      <c r="Q255" s="48">
        <v>279</v>
      </c>
      <c r="R255" s="48">
        <v>1266</v>
      </c>
      <c r="S255" s="48">
        <v>1348</v>
      </c>
      <c r="T255" s="48">
        <v>23257</v>
      </c>
      <c r="U255" s="48">
        <v>635</v>
      </c>
      <c r="V255" s="48">
        <v>789</v>
      </c>
      <c r="W255" s="48">
        <v>19443</v>
      </c>
      <c r="X255" s="48">
        <v>0</v>
      </c>
      <c r="Y255" s="2"/>
      <c r="Z255" s="48">
        <v>12135</v>
      </c>
      <c r="AA255" s="48">
        <v>8703</v>
      </c>
      <c r="AC255" s="48">
        <f t="shared" si="18"/>
        <v>20838</v>
      </c>
      <c r="AD255" s="48">
        <f t="shared" si="19"/>
        <v>60289</v>
      </c>
      <c r="AE255" s="48">
        <v>1623</v>
      </c>
      <c r="AF255" s="48">
        <v>2865</v>
      </c>
      <c r="AG255" s="48">
        <v>5908</v>
      </c>
      <c r="AH255" s="48">
        <v>5402</v>
      </c>
      <c r="AI255" s="48"/>
      <c r="AJ255" s="48"/>
      <c r="AK255" s="48"/>
      <c r="AL255" s="48"/>
      <c r="AM255" s="48"/>
      <c r="AN255" s="48"/>
      <c r="AO255" s="48"/>
      <c r="AP255" s="30"/>
      <c r="AQ255" s="31"/>
      <c r="AR255" s="2"/>
      <c r="AS255" s="30"/>
      <c r="AT255" s="31"/>
      <c r="AU255" s="2"/>
      <c r="AV255" s="30"/>
      <c r="AW255" s="31"/>
      <c r="AX255" s="30"/>
      <c r="AY255" s="31"/>
      <c r="AZ255" s="2"/>
      <c r="BA255" s="30"/>
      <c r="BB255" s="31"/>
      <c r="BC255" s="30"/>
      <c r="BD255" s="31"/>
      <c r="BE255" s="2"/>
      <c r="BF255" s="30"/>
      <c r="BG255" s="31"/>
      <c r="BH255" s="30"/>
      <c r="BI255" s="31"/>
      <c r="BJ255" s="2"/>
      <c r="BK255" s="48">
        <f t="shared" si="20"/>
        <v>15798</v>
      </c>
      <c r="BL255" s="48">
        <v>3533</v>
      </c>
      <c r="BM255" s="48">
        <v>4202</v>
      </c>
      <c r="BN255" s="2"/>
      <c r="BO255" s="48">
        <f t="shared" si="21"/>
        <v>7735</v>
      </c>
      <c r="BP255" s="2"/>
      <c r="BQ255" s="48">
        <f t="shared" si="22"/>
        <v>107504</v>
      </c>
      <c r="BR255" s="2"/>
      <c r="BS255" s="48">
        <f t="shared" si="23"/>
        <v>212164</v>
      </c>
      <c r="BT255" s="2"/>
    </row>
    <row r="256" spans="1:72" x14ac:dyDescent="0.2">
      <c r="A256" t="s">
        <v>59</v>
      </c>
      <c r="B256" s="29">
        <v>44082</v>
      </c>
      <c r="C256" s="2"/>
      <c r="D256" s="48">
        <v>3193</v>
      </c>
      <c r="E256" s="48">
        <v>2448</v>
      </c>
      <c r="F256" s="48">
        <v>36679</v>
      </c>
      <c r="G256" s="48">
        <v>636</v>
      </c>
      <c r="H256" s="48">
        <v>523</v>
      </c>
      <c r="I256" s="48">
        <v>21592</v>
      </c>
      <c r="J256" s="48">
        <v>19404</v>
      </c>
      <c r="K256" s="48">
        <v>57935</v>
      </c>
      <c r="L256" s="48">
        <v>1043</v>
      </c>
      <c r="M256" s="2"/>
      <c r="N256" s="48">
        <v>6361</v>
      </c>
      <c r="O256" s="48">
        <v>8400</v>
      </c>
      <c r="P256" s="48">
        <v>1012</v>
      </c>
      <c r="Q256" s="48">
        <v>377</v>
      </c>
      <c r="R256" s="48">
        <v>1742</v>
      </c>
      <c r="S256" s="48">
        <v>2046</v>
      </c>
      <c r="T256" s="48">
        <v>28147</v>
      </c>
      <c r="U256" s="48">
        <v>870</v>
      </c>
      <c r="V256" s="48">
        <v>1004</v>
      </c>
      <c r="W256" s="48">
        <v>20083</v>
      </c>
      <c r="X256" s="48">
        <v>0</v>
      </c>
      <c r="Y256" s="2"/>
      <c r="Z256" s="48">
        <v>11331</v>
      </c>
      <c r="AA256" s="48">
        <v>10110</v>
      </c>
      <c r="AC256" s="48">
        <f t="shared" si="18"/>
        <v>21441</v>
      </c>
      <c r="AD256" s="48">
        <f t="shared" si="19"/>
        <v>70042</v>
      </c>
      <c r="AE256" s="48">
        <v>2492</v>
      </c>
      <c r="AF256" s="48">
        <v>4033</v>
      </c>
      <c r="AG256" s="48">
        <v>7890</v>
      </c>
      <c r="AH256" s="48">
        <v>8267</v>
      </c>
      <c r="AI256" s="48"/>
      <c r="AJ256" s="48"/>
      <c r="AK256" s="48"/>
      <c r="AL256" s="48"/>
      <c r="AM256" s="48"/>
      <c r="AN256" s="48"/>
      <c r="AO256" s="48"/>
      <c r="AP256" s="30"/>
      <c r="AQ256" s="31"/>
      <c r="AR256" s="2"/>
      <c r="AS256" s="30"/>
      <c r="AT256" s="31"/>
      <c r="AU256" s="2"/>
      <c r="AV256" s="30"/>
      <c r="AW256" s="31"/>
      <c r="AX256" s="30"/>
      <c r="AY256" s="31"/>
      <c r="AZ256" s="2"/>
      <c r="BA256" s="30"/>
      <c r="BB256" s="31"/>
      <c r="BC256" s="30"/>
      <c r="BD256" s="31"/>
      <c r="BE256" s="2"/>
      <c r="BF256" s="30"/>
      <c r="BG256" s="31"/>
      <c r="BH256" s="30"/>
      <c r="BI256" s="31"/>
      <c r="BJ256" s="2"/>
      <c r="BK256" s="48">
        <f t="shared" si="20"/>
        <v>22682</v>
      </c>
      <c r="BL256" s="48">
        <v>5477</v>
      </c>
      <c r="BM256" s="48">
        <v>5744</v>
      </c>
      <c r="BN256" s="2"/>
      <c r="BO256" s="48">
        <f t="shared" si="21"/>
        <v>11221</v>
      </c>
      <c r="BP256" s="2"/>
      <c r="BQ256" s="48">
        <f t="shared" si="22"/>
        <v>143453</v>
      </c>
      <c r="BR256" s="2"/>
      <c r="BS256" s="48">
        <f t="shared" si="23"/>
        <v>268839</v>
      </c>
      <c r="BT256" s="2"/>
    </row>
    <row r="257" spans="1:72" x14ac:dyDescent="0.2">
      <c r="A257" s="39" t="s">
        <v>53</v>
      </c>
      <c r="B257" s="29">
        <v>44083</v>
      </c>
      <c r="C257" s="2"/>
      <c r="D257" s="48">
        <v>2903</v>
      </c>
      <c r="E257" s="48">
        <v>2338</v>
      </c>
      <c r="F257" s="48">
        <v>30867</v>
      </c>
      <c r="G257" s="48">
        <v>511</v>
      </c>
      <c r="H257" s="48">
        <v>392</v>
      </c>
      <c r="I257" s="48">
        <v>19535</v>
      </c>
      <c r="J257" s="48">
        <v>16841</v>
      </c>
      <c r="K257" s="48">
        <v>50118</v>
      </c>
      <c r="L257" s="48">
        <v>891</v>
      </c>
      <c r="M257" s="2"/>
      <c r="N257" s="48">
        <v>5874</v>
      </c>
      <c r="O257" s="48">
        <v>7833</v>
      </c>
      <c r="P257" s="48">
        <v>879</v>
      </c>
      <c r="Q257" s="48">
        <v>344</v>
      </c>
      <c r="R257" s="48">
        <v>1725</v>
      </c>
      <c r="S257" s="48">
        <v>1998</v>
      </c>
      <c r="T257" s="48">
        <v>26082</v>
      </c>
      <c r="U257" s="48">
        <v>763</v>
      </c>
      <c r="V257" s="48">
        <v>969</v>
      </c>
      <c r="W257" s="48">
        <v>18306</v>
      </c>
      <c r="X257" s="48">
        <v>1264</v>
      </c>
      <c r="Y257" s="2"/>
      <c r="Z257" s="48">
        <v>10017</v>
      </c>
      <c r="AA257" s="48">
        <v>8899</v>
      </c>
      <c r="AC257" s="48">
        <f t="shared" si="18"/>
        <v>18916</v>
      </c>
      <c r="AD257" s="48">
        <f t="shared" si="19"/>
        <v>66037</v>
      </c>
      <c r="AE257" s="48">
        <v>2189</v>
      </c>
      <c r="AF257" s="48">
        <v>3626</v>
      </c>
      <c r="AG257" s="48">
        <v>6994</v>
      </c>
      <c r="AH257" s="48">
        <v>7491</v>
      </c>
      <c r="AI257" s="48"/>
      <c r="AJ257" s="48"/>
      <c r="AK257" s="48"/>
      <c r="AL257" s="48"/>
      <c r="AM257" s="48"/>
      <c r="AN257" s="48"/>
      <c r="AO257" s="48"/>
      <c r="AP257" s="30"/>
      <c r="AQ257" s="31"/>
      <c r="AR257" s="2"/>
      <c r="AS257" s="30"/>
      <c r="AT257" s="31"/>
      <c r="AU257" s="2"/>
      <c r="AV257" s="30"/>
      <c r="AW257" s="31"/>
      <c r="AX257" s="30"/>
      <c r="AY257" s="31"/>
      <c r="AZ257" s="2"/>
      <c r="BA257" s="30"/>
      <c r="BB257" s="31"/>
      <c r="BC257" s="30"/>
      <c r="BD257" s="31"/>
      <c r="BE257" s="2"/>
      <c r="BF257" s="30"/>
      <c r="BG257" s="31"/>
      <c r="BH257" s="30"/>
      <c r="BI257" s="31"/>
      <c r="BJ257" s="2"/>
      <c r="BK257" s="48">
        <f t="shared" si="20"/>
        <v>20300</v>
      </c>
      <c r="BL257" s="48">
        <v>5115</v>
      </c>
      <c r="BM257" s="48">
        <v>5253</v>
      </c>
      <c r="BN257" s="2"/>
      <c r="BO257" s="48">
        <f t="shared" si="21"/>
        <v>10368</v>
      </c>
      <c r="BP257" s="2"/>
      <c r="BQ257" s="48">
        <f t="shared" si="22"/>
        <v>124396</v>
      </c>
      <c r="BR257" s="2"/>
      <c r="BS257" s="48">
        <f t="shared" si="23"/>
        <v>240017</v>
      </c>
      <c r="BT257" s="2"/>
    </row>
    <row r="258" spans="1:72" x14ac:dyDescent="0.2">
      <c r="A258" t="s">
        <v>54</v>
      </c>
      <c r="B258" s="29">
        <v>44084</v>
      </c>
      <c r="C258" s="2"/>
      <c r="D258" s="48">
        <v>3228</v>
      </c>
      <c r="E258" s="48">
        <v>2495</v>
      </c>
      <c r="F258" s="48">
        <v>36750</v>
      </c>
      <c r="G258" s="48">
        <v>614</v>
      </c>
      <c r="H258" s="48">
        <v>447</v>
      </c>
      <c r="I258" s="48">
        <v>22282</v>
      </c>
      <c r="J258" s="48">
        <v>19601</v>
      </c>
      <c r="K258" s="48">
        <v>59159</v>
      </c>
      <c r="L258" s="48">
        <v>1217</v>
      </c>
      <c r="M258" s="2"/>
      <c r="N258" s="48">
        <v>6230</v>
      </c>
      <c r="O258" s="48">
        <v>8818</v>
      </c>
      <c r="P258" s="48">
        <v>958</v>
      </c>
      <c r="Q258" s="48">
        <v>383</v>
      </c>
      <c r="R258" s="48">
        <v>1843</v>
      </c>
      <c r="S258" s="48">
        <v>2174</v>
      </c>
      <c r="T258" s="48">
        <v>28441</v>
      </c>
      <c r="U258" s="48">
        <v>771</v>
      </c>
      <c r="V258" s="48">
        <v>975</v>
      </c>
      <c r="W258" s="48">
        <v>20196</v>
      </c>
      <c r="X258" s="48">
        <v>5437</v>
      </c>
      <c r="Y258" s="2"/>
      <c r="Z258" s="48">
        <v>10920</v>
      </c>
      <c r="AA258" s="48">
        <v>10040</v>
      </c>
      <c r="AC258" s="48">
        <f t="shared" si="18"/>
        <v>20960</v>
      </c>
      <c r="AD258" s="48">
        <f t="shared" si="19"/>
        <v>76226</v>
      </c>
      <c r="AE258" s="48">
        <v>2482</v>
      </c>
      <c r="AF258" s="48">
        <v>4033</v>
      </c>
      <c r="AG258" s="48">
        <v>7239</v>
      </c>
      <c r="AH258" s="48">
        <v>8513</v>
      </c>
      <c r="AI258" s="48"/>
      <c r="AJ258" s="48"/>
      <c r="AK258" s="48"/>
      <c r="AL258" s="48"/>
      <c r="AM258" s="48"/>
      <c r="AN258" s="48"/>
      <c r="AO258" s="48"/>
      <c r="AP258" s="30"/>
      <c r="AQ258" s="31"/>
      <c r="AR258" s="2"/>
      <c r="AS258" s="30"/>
      <c r="AT258" s="31"/>
      <c r="AU258" s="2"/>
      <c r="AV258" s="30"/>
      <c r="AW258" s="31"/>
      <c r="AX258" s="30"/>
      <c r="AY258" s="31"/>
      <c r="AZ258" s="2"/>
      <c r="BA258" s="30"/>
      <c r="BB258" s="31"/>
      <c r="BC258" s="30"/>
      <c r="BD258" s="31"/>
      <c r="BE258" s="2"/>
      <c r="BF258" s="30"/>
      <c r="BG258" s="31"/>
      <c r="BH258" s="30"/>
      <c r="BI258" s="31"/>
      <c r="BJ258" s="2"/>
      <c r="BK258" s="48">
        <f t="shared" si="20"/>
        <v>22267</v>
      </c>
      <c r="BL258" s="48">
        <v>6021</v>
      </c>
      <c r="BM258" s="48">
        <v>5954</v>
      </c>
      <c r="BN258" s="2"/>
      <c r="BO258" s="48">
        <f t="shared" si="21"/>
        <v>11975</v>
      </c>
      <c r="BP258" s="2"/>
      <c r="BQ258" s="48">
        <f t="shared" si="22"/>
        <v>145793</v>
      </c>
      <c r="BR258" s="2"/>
      <c r="BS258" s="48">
        <f t="shared" si="23"/>
        <v>277221</v>
      </c>
      <c r="BT258" s="2"/>
    </row>
    <row r="259" spans="1:72" x14ac:dyDescent="0.2">
      <c r="A259" t="s">
        <v>55</v>
      </c>
      <c r="B259" s="29">
        <v>44085</v>
      </c>
      <c r="C259" s="2"/>
      <c r="D259" s="48">
        <v>3501</v>
      </c>
      <c r="E259" s="48">
        <v>2875</v>
      </c>
      <c r="F259" s="48">
        <v>42452</v>
      </c>
      <c r="G259" s="48">
        <v>734</v>
      </c>
      <c r="H259" s="48">
        <v>515</v>
      </c>
      <c r="I259" s="48">
        <v>24854</v>
      </c>
      <c r="J259" s="48">
        <v>21817</v>
      </c>
      <c r="K259" s="48">
        <v>66659</v>
      </c>
      <c r="L259" s="48">
        <v>1217</v>
      </c>
      <c r="M259" s="2"/>
      <c r="N259" s="48">
        <v>7557</v>
      </c>
      <c r="O259" s="48">
        <v>10290</v>
      </c>
      <c r="P259" s="48">
        <v>1075</v>
      </c>
      <c r="Q259" s="48">
        <v>446</v>
      </c>
      <c r="R259" s="48">
        <v>2049</v>
      </c>
      <c r="S259" s="48">
        <v>2396</v>
      </c>
      <c r="T259" s="48">
        <v>33488</v>
      </c>
      <c r="U259" s="48">
        <v>969</v>
      </c>
      <c r="V259" s="48">
        <v>1167</v>
      </c>
      <c r="W259" s="48">
        <v>24403</v>
      </c>
      <c r="X259" s="48">
        <v>5770</v>
      </c>
      <c r="Y259" s="2"/>
      <c r="Z259" s="48">
        <v>13010</v>
      </c>
      <c r="AA259" s="48">
        <v>12876</v>
      </c>
      <c r="AC259" s="48">
        <f t="shared" si="18"/>
        <v>25886</v>
      </c>
      <c r="AD259" s="48">
        <f t="shared" si="19"/>
        <v>89610</v>
      </c>
      <c r="AE259" s="48">
        <v>2855</v>
      </c>
      <c r="AF259" s="48">
        <v>4575</v>
      </c>
      <c r="AG259" s="48">
        <v>8506</v>
      </c>
      <c r="AH259" s="48">
        <v>9613</v>
      </c>
      <c r="AI259" s="48"/>
      <c r="AJ259" s="48"/>
      <c r="AK259" s="48"/>
      <c r="AL259" s="48"/>
      <c r="AM259" s="48"/>
      <c r="AN259" s="48"/>
      <c r="AO259" s="48"/>
      <c r="AP259" s="30"/>
      <c r="AQ259" s="31"/>
      <c r="AR259" s="2"/>
      <c r="AS259" s="30"/>
      <c r="AT259" s="31"/>
      <c r="AU259" s="2"/>
      <c r="AV259" s="30"/>
      <c r="AW259" s="31"/>
      <c r="AX259" s="30"/>
      <c r="AY259" s="31"/>
      <c r="AZ259" s="2"/>
      <c r="BA259" s="30"/>
      <c r="BB259" s="31"/>
      <c r="BC259" s="30"/>
      <c r="BD259" s="31"/>
      <c r="BE259" s="2"/>
      <c r="BF259" s="30"/>
      <c r="BG259" s="31"/>
      <c r="BH259" s="30"/>
      <c r="BI259" s="31"/>
      <c r="BJ259" s="2"/>
      <c r="BK259" s="48">
        <f t="shared" si="20"/>
        <v>25549</v>
      </c>
      <c r="BL259" s="48">
        <v>6556</v>
      </c>
      <c r="BM259" s="48">
        <v>6258</v>
      </c>
      <c r="BN259" s="2"/>
      <c r="BO259" s="48">
        <f t="shared" si="21"/>
        <v>12814</v>
      </c>
      <c r="BP259" s="2"/>
      <c r="BQ259" s="48">
        <f t="shared" si="22"/>
        <v>164624</v>
      </c>
      <c r="BR259" s="2"/>
      <c r="BS259" s="48">
        <f t="shared" si="23"/>
        <v>318483</v>
      </c>
      <c r="BT259" s="2"/>
    </row>
    <row r="260" spans="1:72" x14ac:dyDescent="0.2">
      <c r="A260" t="s">
        <v>56</v>
      </c>
      <c r="B260" s="29">
        <v>44086</v>
      </c>
      <c r="C260" s="2"/>
      <c r="D260" s="48">
        <v>2643</v>
      </c>
      <c r="E260" s="48">
        <v>1991</v>
      </c>
      <c r="F260" s="48">
        <v>33402</v>
      </c>
      <c r="G260" s="48">
        <v>532</v>
      </c>
      <c r="H260" s="48">
        <v>437</v>
      </c>
      <c r="I260" s="48">
        <v>18067</v>
      </c>
      <c r="J260" s="48">
        <v>17550</v>
      </c>
      <c r="K260" s="48">
        <v>53466</v>
      </c>
      <c r="L260" s="48">
        <v>1084</v>
      </c>
      <c r="M260" s="2"/>
      <c r="N260" s="48">
        <v>5929</v>
      </c>
      <c r="O260" s="48">
        <v>7405</v>
      </c>
      <c r="P260" s="48">
        <v>875</v>
      </c>
      <c r="Q260" s="48">
        <v>341</v>
      </c>
      <c r="R260" s="48">
        <v>1538</v>
      </c>
      <c r="S260" s="48">
        <v>1772</v>
      </c>
      <c r="T260" s="48">
        <v>25030</v>
      </c>
      <c r="U260" s="48">
        <v>531</v>
      </c>
      <c r="V260" s="48">
        <v>744</v>
      </c>
      <c r="W260" s="48">
        <v>19423</v>
      </c>
      <c r="X260" s="48">
        <v>3564</v>
      </c>
      <c r="Y260" s="2"/>
      <c r="Z260" s="48">
        <v>9828</v>
      </c>
      <c r="AA260" s="48">
        <v>9209</v>
      </c>
      <c r="AC260" s="48">
        <f t="shared" si="18"/>
        <v>19037</v>
      </c>
      <c r="AD260" s="48">
        <f t="shared" si="19"/>
        <v>67152</v>
      </c>
      <c r="AE260" s="48">
        <v>2119</v>
      </c>
      <c r="AF260" s="48">
        <v>3464</v>
      </c>
      <c r="AG260" s="48">
        <v>6221</v>
      </c>
      <c r="AH260" s="48">
        <v>6911</v>
      </c>
      <c r="AI260" s="48"/>
      <c r="AJ260" s="48"/>
      <c r="AK260" s="48"/>
      <c r="AL260" s="48"/>
      <c r="AM260" s="48"/>
      <c r="AN260" s="48"/>
      <c r="AO260" s="48"/>
      <c r="AP260" s="30"/>
      <c r="AQ260" s="31"/>
      <c r="AR260" s="2"/>
      <c r="AS260" s="30"/>
      <c r="AT260" s="31"/>
      <c r="AU260" s="2"/>
      <c r="AV260" s="30"/>
      <c r="AW260" s="31"/>
      <c r="AX260" s="30"/>
      <c r="AY260" s="31"/>
      <c r="AZ260" s="2"/>
      <c r="BA260" s="30"/>
      <c r="BB260" s="31"/>
      <c r="BC260" s="30"/>
      <c r="BD260" s="31"/>
      <c r="BE260" s="2"/>
      <c r="BF260" s="30"/>
      <c r="BG260" s="31"/>
      <c r="BH260" s="30"/>
      <c r="BI260" s="31"/>
      <c r="BJ260" s="2"/>
      <c r="BK260" s="48">
        <f t="shared" si="20"/>
        <v>18715</v>
      </c>
      <c r="BL260" s="48">
        <v>5176</v>
      </c>
      <c r="BM260" s="48">
        <v>5430</v>
      </c>
      <c r="BN260" s="2"/>
      <c r="BO260" s="48">
        <f t="shared" si="21"/>
        <v>10606</v>
      </c>
      <c r="BP260" s="2"/>
      <c r="BQ260" s="48">
        <f t="shared" si="22"/>
        <v>129172</v>
      </c>
      <c r="BR260" s="2"/>
      <c r="BS260" s="48">
        <f t="shared" si="23"/>
        <v>244682</v>
      </c>
      <c r="BT260" s="2"/>
    </row>
    <row r="261" spans="1:72" x14ac:dyDescent="0.2">
      <c r="A261" t="s">
        <v>57</v>
      </c>
      <c r="B261" s="29">
        <v>44087</v>
      </c>
      <c r="C261" s="2"/>
      <c r="D261" s="48">
        <v>2069</v>
      </c>
      <c r="E261" s="48">
        <v>1513</v>
      </c>
      <c r="F261" s="48">
        <v>25723</v>
      </c>
      <c r="G261" s="48">
        <v>342</v>
      </c>
      <c r="H261" s="48">
        <v>372</v>
      </c>
      <c r="I261" s="48">
        <v>14838</v>
      </c>
      <c r="J261" s="48">
        <v>13374</v>
      </c>
      <c r="K261" s="48">
        <v>40275</v>
      </c>
      <c r="L261" s="48">
        <v>791</v>
      </c>
      <c r="M261" s="2"/>
      <c r="N261" s="48">
        <v>5230</v>
      </c>
      <c r="O261" s="48">
        <v>5806</v>
      </c>
      <c r="P261" s="48">
        <v>720</v>
      </c>
      <c r="Q261" s="48">
        <v>305</v>
      </c>
      <c r="R261" s="48">
        <v>1186</v>
      </c>
      <c r="S261" s="48">
        <v>1353</v>
      </c>
      <c r="T261" s="48">
        <v>20831</v>
      </c>
      <c r="U261" s="48">
        <v>439</v>
      </c>
      <c r="V261" s="48">
        <v>612</v>
      </c>
      <c r="W261" s="48">
        <v>17066</v>
      </c>
      <c r="X261" s="48">
        <v>2726</v>
      </c>
      <c r="Y261" s="2"/>
      <c r="Z261" s="48">
        <v>9909</v>
      </c>
      <c r="AA261" s="48">
        <v>8138</v>
      </c>
      <c r="AC261" s="48">
        <f t="shared" ref="AC261:AC324" si="24">Z261+AA261</f>
        <v>18047</v>
      </c>
      <c r="AD261" s="48">
        <f t="shared" ref="AD261:AD324" si="25">N261+O261+P261+Q261+R261+S261+T261+U261+V261+W261+X261</f>
        <v>56274</v>
      </c>
      <c r="AE261" s="48">
        <v>1526</v>
      </c>
      <c r="AF261" s="48">
        <v>2746</v>
      </c>
      <c r="AG261" s="48">
        <v>5507</v>
      </c>
      <c r="AH261" s="48">
        <v>5212</v>
      </c>
      <c r="AI261" s="48"/>
      <c r="AJ261" s="48"/>
      <c r="AK261" s="48"/>
      <c r="AL261" s="48"/>
      <c r="AM261" s="48"/>
      <c r="AN261" s="48"/>
      <c r="AO261" s="48"/>
      <c r="AP261" s="30"/>
      <c r="AQ261" s="31"/>
      <c r="AR261" s="2"/>
      <c r="AS261" s="30"/>
      <c r="AT261" s="31"/>
      <c r="AU261" s="2"/>
      <c r="AV261" s="30"/>
      <c r="AW261" s="31"/>
      <c r="AX261" s="30"/>
      <c r="AY261" s="31"/>
      <c r="AZ261" s="2"/>
      <c r="BA261" s="30"/>
      <c r="BB261" s="31"/>
      <c r="BC261" s="30"/>
      <c r="BD261" s="31"/>
      <c r="BE261" s="2"/>
      <c r="BF261" s="30"/>
      <c r="BG261" s="31"/>
      <c r="BH261" s="30"/>
      <c r="BI261" s="31"/>
      <c r="BJ261" s="2"/>
      <c r="BK261" s="48">
        <f t="shared" ref="BK261:BK324" si="26">AE261+AF261+AG261+AH261+AI261+AL261+AM261+AJ261+AK261+AN261+AO261</f>
        <v>14991</v>
      </c>
      <c r="BL261" s="48">
        <v>3641</v>
      </c>
      <c r="BM261" s="48">
        <v>3917</v>
      </c>
      <c r="BN261" s="2"/>
      <c r="BO261" s="48">
        <f t="shared" ref="BO261:BO324" si="27">BL261+BM261</f>
        <v>7558</v>
      </c>
      <c r="BP261" s="2"/>
      <c r="BQ261" s="48">
        <f t="shared" ref="BQ261:BQ324" si="28">D261+E261+F261+G261+H261+I261+J261+K261+L261</f>
        <v>99297</v>
      </c>
      <c r="BR261" s="2"/>
      <c r="BS261" s="48">
        <f t="shared" ref="BS261:BS324" si="29">BO261+BK261+AC261+AD261+BQ261</f>
        <v>196167</v>
      </c>
      <c r="BT261" s="2"/>
    </row>
    <row r="262" spans="1:72" x14ac:dyDescent="0.2">
      <c r="A262" t="s">
        <v>58</v>
      </c>
      <c r="B262" s="29">
        <v>44088</v>
      </c>
      <c r="C262" s="2"/>
      <c r="D262" s="48">
        <v>3078</v>
      </c>
      <c r="E262" s="48">
        <v>2397</v>
      </c>
      <c r="F262" s="48">
        <v>36130</v>
      </c>
      <c r="G262" s="48">
        <v>605</v>
      </c>
      <c r="H262" s="48">
        <v>526</v>
      </c>
      <c r="I262" s="48">
        <v>21366</v>
      </c>
      <c r="J262" s="48">
        <v>18943</v>
      </c>
      <c r="K262" s="48">
        <v>57011</v>
      </c>
      <c r="L262" s="48">
        <v>1183</v>
      </c>
      <c r="M262" s="2"/>
      <c r="N262" s="48">
        <v>6020</v>
      </c>
      <c r="O262" s="48">
        <v>8391</v>
      </c>
      <c r="P262" s="48">
        <v>929</v>
      </c>
      <c r="Q262" s="48">
        <v>404</v>
      </c>
      <c r="R262" s="48">
        <v>1750</v>
      </c>
      <c r="S262" s="48">
        <v>2067</v>
      </c>
      <c r="T262" s="48">
        <v>27664</v>
      </c>
      <c r="U262" s="48">
        <v>801</v>
      </c>
      <c r="V262" s="48">
        <v>991</v>
      </c>
      <c r="W262" s="48">
        <v>19732</v>
      </c>
      <c r="X262" s="48">
        <v>5288</v>
      </c>
      <c r="Y262" s="2"/>
      <c r="Z262" s="48">
        <v>10884</v>
      </c>
      <c r="AA262" s="48">
        <v>9986</v>
      </c>
      <c r="AC262" s="48">
        <f t="shared" si="24"/>
        <v>20870</v>
      </c>
      <c r="AD262" s="48">
        <f t="shared" si="25"/>
        <v>74037</v>
      </c>
      <c r="AE262" s="48">
        <v>2538</v>
      </c>
      <c r="AF262" s="48">
        <v>4248</v>
      </c>
      <c r="AG262" s="48">
        <v>8223</v>
      </c>
      <c r="AH262" s="48">
        <v>8152</v>
      </c>
      <c r="AI262" s="48"/>
      <c r="AJ262" s="48"/>
      <c r="AK262" s="48"/>
      <c r="AL262" s="48"/>
      <c r="AM262" s="48"/>
      <c r="AN262" s="48"/>
      <c r="AO262" s="48"/>
      <c r="AP262" s="30"/>
      <c r="AQ262" s="31"/>
      <c r="AR262" s="2"/>
      <c r="AS262" s="30"/>
      <c r="AT262" s="31"/>
      <c r="AU262" s="2"/>
      <c r="AV262" s="30"/>
      <c r="AW262" s="31"/>
      <c r="AX262" s="30"/>
      <c r="AY262" s="31"/>
      <c r="AZ262" s="2"/>
      <c r="BA262" s="30"/>
      <c r="BB262" s="31"/>
      <c r="BC262" s="30"/>
      <c r="BD262" s="31"/>
      <c r="BE262" s="2"/>
      <c r="BF262" s="30"/>
      <c r="BG262" s="31"/>
      <c r="BH262" s="30"/>
      <c r="BI262" s="31"/>
      <c r="BJ262" s="2"/>
      <c r="BK262" s="48">
        <f t="shared" si="26"/>
        <v>23161</v>
      </c>
      <c r="BL262" s="48">
        <v>5511</v>
      </c>
      <c r="BM262" s="48">
        <v>5719</v>
      </c>
      <c r="BN262" s="2"/>
      <c r="BO262" s="48">
        <f t="shared" si="27"/>
        <v>11230</v>
      </c>
      <c r="BP262" s="2"/>
      <c r="BQ262" s="48">
        <f t="shared" si="28"/>
        <v>141239</v>
      </c>
      <c r="BR262" s="2"/>
      <c r="BS262" s="48">
        <f t="shared" si="29"/>
        <v>270537</v>
      </c>
      <c r="BT262" s="2"/>
    </row>
    <row r="263" spans="1:72" x14ac:dyDescent="0.2">
      <c r="A263" t="s">
        <v>59</v>
      </c>
      <c r="B263" s="29">
        <v>44089</v>
      </c>
      <c r="C263" s="2"/>
      <c r="D263" s="48">
        <v>3270</v>
      </c>
      <c r="E263" s="48">
        <v>2569</v>
      </c>
      <c r="F263" s="48">
        <v>37740</v>
      </c>
      <c r="G263" s="48">
        <v>621</v>
      </c>
      <c r="H263" s="48">
        <v>562</v>
      </c>
      <c r="I263" s="48">
        <v>22184</v>
      </c>
      <c r="J263" s="48">
        <v>19877</v>
      </c>
      <c r="K263" s="48">
        <v>59430</v>
      </c>
      <c r="L263" s="48">
        <v>1079</v>
      </c>
      <c r="M263" s="2"/>
      <c r="N263" s="48">
        <v>6097</v>
      </c>
      <c r="O263" s="48">
        <v>8530</v>
      </c>
      <c r="P263" s="48">
        <v>859</v>
      </c>
      <c r="Q263" s="48">
        <v>454</v>
      </c>
      <c r="R263" s="48">
        <v>1848</v>
      </c>
      <c r="S263" s="48">
        <v>2194</v>
      </c>
      <c r="T263" s="48">
        <v>28284</v>
      </c>
      <c r="U263" s="48">
        <v>820</v>
      </c>
      <c r="V263" s="48">
        <v>1066</v>
      </c>
      <c r="W263" s="48">
        <v>19950</v>
      </c>
      <c r="X263" s="48">
        <v>5624</v>
      </c>
      <c r="Y263" s="2"/>
      <c r="Z263" s="48">
        <v>10706</v>
      </c>
      <c r="AA263" s="48">
        <v>9725</v>
      </c>
      <c r="AC263" s="48">
        <f t="shared" si="24"/>
        <v>20431</v>
      </c>
      <c r="AD263" s="48">
        <f t="shared" si="25"/>
        <v>75726</v>
      </c>
      <c r="AE263" s="48">
        <v>2678</v>
      </c>
      <c r="AF263" s="48">
        <v>4328</v>
      </c>
      <c r="AG263" s="48">
        <v>8106</v>
      </c>
      <c r="AH263" s="48">
        <v>8187</v>
      </c>
      <c r="AI263" s="48"/>
      <c r="AJ263" s="48"/>
      <c r="AK263" s="48"/>
      <c r="AL263" s="48"/>
      <c r="AM263" s="48"/>
      <c r="AN263" s="48"/>
      <c r="AO263" s="48"/>
      <c r="AP263" s="30"/>
      <c r="AQ263" s="31"/>
      <c r="AR263" s="2"/>
      <c r="AS263" s="30"/>
      <c r="AT263" s="31"/>
      <c r="AU263" s="2"/>
      <c r="AV263" s="30"/>
      <c r="AW263" s="31"/>
      <c r="AX263" s="30"/>
      <c r="AY263" s="31"/>
      <c r="AZ263" s="2"/>
      <c r="BA263" s="30"/>
      <c r="BB263" s="31"/>
      <c r="BC263" s="30"/>
      <c r="BD263" s="31"/>
      <c r="BE263" s="2"/>
      <c r="BF263" s="30"/>
      <c r="BG263" s="31"/>
      <c r="BH263" s="30"/>
      <c r="BI263" s="31"/>
      <c r="BJ263" s="2"/>
      <c r="BK263" s="48">
        <f t="shared" si="26"/>
        <v>23299</v>
      </c>
      <c r="BL263" s="48">
        <v>5931</v>
      </c>
      <c r="BM263" s="48">
        <v>5959</v>
      </c>
      <c r="BN263" s="2"/>
      <c r="BO263" s="48">
        <f t="shared" si="27"/>
        <v>11890</v>
      </c>
      <c r="BP263" s="2"/>
      <c r="BQ263" s="48">
        <f t="shared" si="28"/>
        <v>147332</v>
      </c>
      <c r="BR263" s="2"/>
      <c r="BS263" s="48">
        <f t="shared" si="29"/>
        <v>278678</v>
      </c>
      <c r="BT263" s="2"/>
    </row>
    <row r="264" spans="1:72" x14ac:dyDescent="0.2">
      <c r="A264" t="s">
        <v>53</v>
      </c>
      <c r="B264" s="29">
        <v>44090</v>
      </c>
      <c r="C264" s="2"/>
      <c r="D264" s="48">
        <v>3429</v>
      </c>
      <c r="E264" s="48">
        <v>2750</v>
      </c>
      <c r="F264" s="48">
        <v>38220</v>
      </c>
      <c r="G264" s="48">
        <v>608</v>
      </c>
      <c r="H264" s="48">
        <v>502</v>
      </c>
      <c r="I264" s="48">
        <v>23254</v>
      </c>
      <c r="J264" s="48">
        <v>20457</v>
      </c>
      <c r="K264" s="48">
        <v>61193</v>
      </c>
      <c r="L264" s="48">
        <v>1119</v>
      </c>
      <c r="M264" s="2"/>
      <c r="N264" s="48">
        <v>6439</v>
      </c>
      <c r="O264" s="48">
        <v>8710</v>
      </c>
      <c r="P264" s="48">
        <v>973</v>
      </c>
      <c r="Q264" s="48">
        <v>472</v>
      </c>
      <c r="R264" s="48">
        <v>1882</v>
      </c>
      <c r="S264" s="48">
        <v>2182</v>
      </c>
      <c r="T264" s="48">
        <v>29211</v>
      </c>
      <c r="U264" s="48">
        <v>846</v>
      </c>
      <c r="V264" s="48">
        <v>1091</v>
      </c>
      <c r="W264" s="48">
        <v>20345</v>
      </c>
      <c r="X264" s="48">
        <v>5756</v>
      </c>
      <c r="Y264" s="2"/>
      <c r="Z264" s="48">
        <v>11101</v>
      </c>
      <c r="AA264" s="48">
        <v>10284</v>
      </c>
      <c r="AC264" s="48">
        <f t="shared" si="24"/>
        <v>21385</v>
      </c>
      <c r="AD264" s="48">
        <f t="shared" si="25"/>
        <v>77907</v>
      </c>
      <c r="AE264" s="48">
        <v>2750</v>
      </c>
      <c r="AF264" s="48">
        <v>4438</v>
      </c>
      <c r="AG264" s="48">
        <v>7913</v>
      </c>
      <c r="AH264" s="48">
        <v>8452</v>
      </c>
      <c r="AI264" s="48"/>
      <c r="AJ264" s="48"/>
      <c r="AK264" s="48"/>
      <c r="AL264" s="48"/>
      <c r="AM264" s="48"/>
      <c r="AN264" s="48"/>
      <c r="AO264" s="48"/>
      <c r="AP264" s="30"/>
      <c r="AQ264" s="31"/>
      <c r="AR264" s="2"/>
      <c r="AS264" s="30"/>
      <c r="AT264" s="31"/>
      <c r="AU264" s="2"/>
      <c r="AV264" s="30"/>
      <c r="AW264" s="31"/>
      <c r="AX264" s="30"/>
      <c r="AY264" s="31"/>
      <c r="AZ264" s="2"/>
      <c r="BA264" s="30"/>
      <c r="BB264" s="31"/>
      <c r="BC264" s="30"/>
      <c r="BD264" s="31"/>
      <c r="BE264" s="2"/>
      <c r="BF264" s="30"/>
      <c r="BG264" s="31"/>
      <c r="BH264" s="30"/>
      <c r="BI264" s="31"/>
      <c r="BJ264" s="2"/>
      <c r="BK264" s="48">
        <f t="shared" si="26"/>
        <v>23553</v>
      </c>
      <c r="BL264" s="48">
        <v>6652</v>
      </c>
      <c r="BM264" s="48">
        <v>6380</v>
      </c>
      <c r="BN264" s="2"/>
      <c r="BO264" s="48">
        <f t="shared" si="27"/>
        <v>13032</v>
      </c>
      <c r="BP264" s="2"/>
      <c r="BQ264" s="48">
        <f t="shared" si="28"/>
        <v>151532</v>
      </c>
      <c r="BR264" s="2"/>
      <c r="BS264" s="48">
        <f t="shared" si="29"/>
        <v>287409</v>
      </c>
      <c r="BT264" s="2"/>
    </row>
    <row r="265" spans="1:72" x14ac:dyDescent="0.2">
      <c r="A265" t="s">
        <v>54</v>
      </c>
      <c r="B265" s="29">
        <v>44091</v>
      </c>
      <c r="C265" s="2"/>
      <c r="D265" s="48">
        <v>3334</v>
      </c>
      <c r="E265" s="48">
        <v>2672</v>
      </c>
      <c r="F265" s="48">
        <v>38519</v>
      </c>
      <c r="G265" s="48">
        <v>672</v>
      </c>
      <c r="H265" s="48">
        <v>535</v>
      </c>
      <c r="I265" s="48">
        <v>23212</v>
      </c>
      <c r="J265" s="48">
        <v>20519</v>
      </c>
      <c r="K265" s="48">
        <v>61195</v>
      </c>
      <c r="L265" s="48">
        <v>1138</v>
      </c>
      <c r="M265" s="2"/>
      <c r="N265" s="48">
        <v>6495</v>
      </c>
      <c r="O265" s="48">
        <v>8728</v>
      </c>
      <c r="P265" s="48">
        <v>1000</v>
      </c>
      <c r="Q265" s="48">
        <v>474</v>
      </c>
      <c r="R265" s="48">
        <v>1975</v>
      </c>
      <c r="S265" s="48">
        <v>2225</v>
      </c>
      <c r="T265" s="48">
        <v>29125</v>
      </c>
      <c r="U265" s="48">
        <v>871</v>
      </c>
      <c r="V265" s="48">
        <v>1096</v>
      </c>
      <c r="W265" s="48">
        <v>20691</v>
      </c>
      <c r="X265" s="48">
        <v>5618</v>
      </c>
      <c r="Y265" s="2"/>
      <c r="Z265" s="48">
        <v>11643</v>
      </c>
      <c r="AA265" s="48">
        <v>10775</v>
      </c>
      <c r="AC265" s="48">
        <f t="shared" si="24"/>
        <v>22418</v>
      </c>
      <c r="AD265" s="48">
        <f t="shared" si="25"/>
        <v>78298</v>
      </c>
      <c r="AE265" s="48">
        <v>2803</v>
      </c>
      <c r="AF265" s="48">
        <v>4309</v>
      </c>
      <c r="AG265" s="48">
        <v>7960</v>
      </c>
      <c r="AH265" s="48">
        <v>9323</v>
      </c>
      <c r="AI265" s="48"/>
      <c r="AJ265" s="48"/>
      <c r="AK265" s="48"/>
      <c r="AL265" s="48"/>
      <c r="AM265" s="48"/>
      <c r="AN265" s="48"/>
      <c r="AO265" s="48"/>
      <c r="AP265" s="30"/>
      <c r="AQ265" s="31"/>
      <c r="AR265" s="2"/>
      <c r="AS265" s="30"/>
      <c r="AT265" s="31"/>
      <c r="AU265" s="2"/>
      <c r="AV265" s="30"/>
      <c r="AW265" s="31"/>
      <c r="AX265" s="30"/>
      <c r="AY265" s="31"/>
      <c r="AZ265" s="2"/>
      <c r="BA265" s="30"/>
      <c r="BB265" s="31"/>
      <c r="BC265" s="30"/>
      <c r="BD265" s="31"/>
      <c r="BE265" s="2"/>
      <c r="BF265" s="30"/>
      <c r="BG265" s="31"/>
      <c r="BH265" s="30"/>
      <c r="BI265" s="31"/>
      <c r="BJ265" s="2"/>
      <c r="BK265" s="48">
        <f t="shared" si="26"/>
        <v>24395</v>
      </c>
      <c r="BL265" s="48">
        <v>6104</v>
      </c>
      <c r="BM265" s="48">
        <v>6195</v>
      </c>
      <c r="BN265" s="2"/>
      <c r="BO265" s="48">
        <f t="shared" si="27"/>
        <v>12299</v>
      </c>
      <c r="BP265" s="2"/>
      <c r="BQ265" s="48">
        <f t="shared" si="28"/>
        <v>151796</v>
      </c>
      <c r="BR265" s="2"/>
      <c r="BS265" s="48">
        <f t="shared" si="29"/>
        <v>289206</v>
      </c>
      <c r="BT265" s="2"/>
    </row>
    <row r="266" spans="1:72" x14ac:dyDescent="0.2">
      <c r="A266" t="s">
        <v>55</v>
      </c>
      <c r="B266" s="29">
        <v>44092</v>
      </c>
      <c r="C266" s="2"/>
      <c r="D266" s="48">
        <v>3609</v>
      </c>
      <c r="E266" s="48">
        <v>2851</v>
      </c>
      <c r="F266" s="48">
        <v>44280</v>
      </c>
      <c r="G266" s="48">
        <v>790</v>
      </c>
      <c r="H266" s="48">
        <v>596</v>
      </c>
      <c r="I266" s="48">
        <v>25636</v>
      </c>
      <c r="J266" s="48">
        <v>22779</v>
      </c>
      <c r="K266" s="48">
        <v>69012</v>
      </c>
      <c r="L266" s="48">
        <v>1242</v>
      </c>
      <c r="M266" s="2"/>
      <c r="N266" s="48">
        <v>7792</v>
      </c>
      <c r="O266" s="48">
        <v>10382</v>
      </c>
      <c r="P266" s="48">
        <v>1030</v>
      </c>
      <c r="Q266" s="48">
        <v>458</v>
      </c>
      <c r="R266" s="48">
        <v>2205</v>
      </c>
      <c r="S266" s="48">
        <v>2507</v>
      </c>
      <c r="T266" s="48">
        <v>34148</v>
      </c>
      <c r="U266" s="48">
        <v>940</v>
      </c>
      <c r="V266" s="48">
        <v>1238</v>
      </c>
      <c r="W266" s="48">
        <v>24623</v>
      </c>
      <c r="X266" s="48">
        <v>6033</v>
      </c>
      <c r="Y266" s="2"/>
      <c r="Z266" s="48">
        <v>13800</v>
      </c>
      <c r="AA266" s="48">
        <v>13567</v>
      </c>
      <c r="AC266" s="48">
        <f t="shared" si="24"/>
        <v>27367</v>
      </c>
      <c r="AD266" s="48">
        <f t="shared" si="25"/>
        <v>91356</v>
      </c>
      <c r="AE266" s="48">
        <v>2922</v>
      </c>
      <c r="AF266" s="48">
        <v>4731</v>
      </c>
      <c r="AG266" s="48">
        <v>8666</v>
      </c>
      <c r="AH266" s="48">
        <v>10320</v>
      </c>
      <c r="AI266" s="48"/>
      <c r="AJ266" s="48"/>
      <c r="AK266" s="48"/>
      <c r="AL266" s="48"/>
      <c r="AM266" s="48"/>
      <c r="AN266" s="48"/>
      <c r="AO266" s="48"/>
      <c r="AP266" s="30"/>
      <c r="AQ266" s="31"/>
      <c r="AR266" s="2"/>
      <c r="AS266" s="30"/>
      <c r="AT266" s="31"/>
      <c r="AU266" s="2"/>
      <c r="AV266" s="30"/>
      <c r="AW266" s="31"/>
      <c r="AX266" s="30"/>
      <c r="AY266" s="31"/>
      <c r="AZ266" s="2"/>
      <c r="BA266" s="30"/>
      <c r="BB266" s="31"/>
      <c r="BC266" s="30"/>
      <c r="BD266" s="31"/>
      <c r="BE266" s="2"/>
      <c r="BF266" s="30"/>
      <c r="BG266" s="31"/>
      <c r="BH266" s="30"/>
      <c r="BI266" s="31"/>
      <c r="BJ266" s="2"/>
      <c r="BK266" s="48">
        <f t="shared" si="26"/>
        <v>26639</v>
      </c>
      <c r="BL266" s="48">
        <v>7391</v>
      </c>
      <c r="BM266" s="48">
        <v>6779</v>
      </c>
      <c r="BN266" s="2"/>
      <c r="BO266" s="48">
        <f t="shared" si="27"/>
        <v>14170</v>
      </c>
      <c r="BP266" s="2"/>
      <c r="BQ266" s="48">
        <f t="shared" si="28"/>
        <v>170795</v>
      </c>
      <c r="BR266" s="2"/>
      <c r="BS266" s="48">
        <f t="shared" si="29"/>
        <v>330327</v>
      </c>
      <c r="BT266" s="2"/>
    </row>
    <row r="267" spans="1:72" x14ac:dyDescent="0.2">
      <c r="A267" t="s">
        <v>56</v>
      </c>
      <c r="B267" s="29">
        <v>44093</v>
      </c>
      <c r="C267" s="2"/>
      <c r="D267" s="48">
        <v>2671</v>
      </c>
      <c r="E267" s="48">
        <v>1972</v>
      </c>
      <c r="F267" s="48">
        <v>35651</v>
      </c>
      <c r="G267" s="48">
        <v>583</v>
      </c>
      <c r="H267" s="48">
        <v>427</v>
      </c>
      <c r="I267" s="48">
        <v>20541</v>
      </c>
      <c r="J267" s="48">
        <v>18164</v>
      </c>
      <c r="K267" s="48">
        <v>56209</v>
      </c>
      <c r="L267" s="48">
        <v>1189</v>
      </c>
      <c r="M267" s="2"/>
      <c r="N267" s="48">
        <v>6095</v>
      </c>
      <c r="O267" s="48">
        <v>7682</v>
      </c>
      <c r="P267" s="48">
        <v>843</v>
      </c>
      <c r="Q267" s="48">
        <v>421</v>
      </c>
      <c r="R267" s="48">
        <v>1527</v>
      </c>
      <c r="S267" s="48">
        <v>1737</v>
      </c>
      <c r="T267" s="48">
        <v>25953</v>
      </c>
      <c r="U267" s="48">
        <v>664</v>
      </c>
      <c r="V267" s="48">
        <v>839</v>
      </c>
      <c r="W267" s="48">
        <v>20342</v>
      </c>
      <c r="X267" s="48">
        <v>4008</v>
      </c>
      <c r="Y267" s="2"/>
      <c r="Z267" s="48">
        <v>10335</v>
      </c>
      <c r="AA267" s="48">
        <v>9341</v>
      </c>
      <c r="AC267" s="48">
        <f t="shared" si="24"/>
        <v>19676</v>
      </c>
      <c r="AD267" s="48">
        <f t="shared" si="25"/>
        <v>70111</v>
      </c>
      <c r="AE267" s="48">
        <v>3261</v>
      </c>
      <c r="AF267" s="48">
        <v>3640</v>
      </c>
      <c r="AG267" s="48">
        <v>5899</v>
      </c>
      <c r="AH267" s="48">
        <v>5779</v>
      </c>
      <c r="AI267" s="48"/>
      <c r="AJ267" s="48"/>
      <c r="AK267" s="48"/>
      <c r="AL267" s="48"/>
      <c r="AM267" s="48"/>
      <c r="AN267" s="48"/>
      <c r="AO267" s="48"/>
      <c r="AP267" s="30"/>
      <c r="AQ267" s="31"/>
      <c r="AR267" s="2"/>
      <c r="AS267" s="30"/>
      <c r="AT267" s="31"/>
      <c r="AU267" s="2"/>
      <c r="AV267" s="30"/>
      <c r="AW267" s="31"/>
      <c r="AX267" s="30"/>
      <c r="AY267" s="31"/>
      <c r="AZ267" s="2"/>
      <c r="BA267" s="30"/>
      <c r="BB267" s="31"/>
      <c r="BC267" s="30"/>
      <c r="BD267" s="31"/>
      <c r="BE267" s="2"/>
      <c r="BF267" s="30"/>
      <c r="BG267" s="31"/>
      <c r="BH267" s="30"/>
      <c r="BI267" s="31"/>
      <c r="BJ267" s="2"/>
      <c r="BK267" s="48">
        <f t="shared" si="26"/>
        <v>18579</v>
      </c>
      <c r="BL267" s="48">
        <v>5344</v>
      </c>
      <c r="BM267" s="48">
        <v>5311</v>
      </c>
      <c r="BN267" s="2"/>
      <c r="BO267" s="48">
        <f t="shared" si="27"/>
        <v>10655</v>
      </c>
      <c r="BP267" s="2"/>
      <c r="BQ267" s="48">
        <f t="shared" si="28"/>
        <v>137407</v>
      </c>
      <c r="BR267" s="2"/>
      <c r="BS267" s="48">
        <f t="shared" si="29"/>
        <v>256428</v>
      </c>
      <c r="BT267" s="2"/>
    </row>
    <row r="268" spans="1:72" x14ac:dyDescent="0.2">
      <c r="A268" t="s">
        <v>57</v>
      </c>
      <c r="B268" s="29">
        <v>44094</v>
      </c>
      <c r="C268" s="2"/>
      <c r="D268" s="48">
        <v>2086</v>
      </c>
      <c r="E268" s="48">
        <v>1427</v>
      </c>
      <c r="F268" s="48">
        <v>12851</v>
      </c>
      <c r="G268" s="48">
        <v>416</v>
      </c>
      <c r="H268" s="48">
        <v>386</v>
      </c>
      <c r="I268" s="48">
        <v>15498</v>
      </c>
      <c r="J268" s="48">
        <v>14367</v>
      </c>
      <c r="K268" s="48">
        <v>42671</v>
      </c>
      <c r="L268" s="48">
        <v>920</v>
      </c>
      <c r="M268" s="2"/>
      <c r="N268" s="48">
        <v>5802</v>
      </c>
      <c r="O268" s="48">
        <v>6072</v>
      </c>
      <c r="P268" s="48">
        <v>790</v>
      </c>
      <c r="Q268" s="48">
        <v>327</v>
      </c>
      <c r="R268" s="48">
        <v>1282</v>
      </c>
      <c r="S268" s="48">
        <v>1411</v>
      </c>
      <c r="T268" s="48">
        <v>22077</v>
      </c>
      <c r="U268" s="48">
        <v>438</v>
      </c>
      <c r="V268" s="48">
        <v>666</v>
      </c>
      <c r="W268" s="48">
        <v>18039</v>
      </c>
      <c r="X268" s="48">
        <v>3006</v>
      </c>
      <c r="Y268" s="2"/>
      <c r="Z268" s="48">
        <v>10787</v>
      </c>
      <c r="AA268" s="48">
        <v>8478</v>
      </c>
      <c r="AC268" s="48">
        <f t="shared" si="24"/>
        <v>19265</v>
      </c>
      <c r="AD268" s="48">
        <f t="shared" si="25"/>
        <v>59910</v>
      </c>
      <c r="AE268" s="48">
        <v>1951</v>
      </c>
      <c r="AF268" s="48">
        <v>2261</v>
      </c>
      <c r="AG268" s="48">
        <v>15723</v>
      </c>
      <c r="AH268" s="48">
        <v>5120</v>
      </c>
      <c r="AI268" s="48"/>
      <c r="AJ268" s="48"/>
      <c r="AK268" s="48"/>
      <c r="AL268" s="48"/>
      <c r="AM268" s="48"/>
      <c r="AN268" s="48"/>
      <c r="AO268" s="48"/>
      <c r="AP268" s="30"/>
      <c r="AQ268" s="31"/>
      <c r="AR268" s="2"/>
      <c r="AS268" s="30"/>
      <c r="AT268" s="31"/>
      <c r="AU268" s="2"/>
      <c r="AV268" s="30"/>
      <c r="AW268" s="31"/>
      <c r="AX268" s="30"/>
      <c r="AY268" s="31"/>
      <c r="AZ268" s="2"/>
      <c r="BA268" s="30"/>
      <c r="BB268" s="31"/>
      <c r="BC268" s="30"/>
      <c r="BD268" s="31"/>
      <c r="BE268" s="2"/>
      <c r="BF268" s="30"/>
      <c r="BG268" s="31"/>
      <c r="BH268" s="30"/>
      <c r="BI268" s="31"/>
      <c r="BJ268" s="2"/>
      <c r="BK268" s="48">
        <f t="shared" si="26"/>
        <v>25055</v>
      </c>
      <c r="BL268" s="48">
        <v>3874</v>
      </c>
      <c r="BM268" s="48">
        <v>4265</v>
      </c>
      <c r="BN268" s="2"/>
      <c r="BO268" s="48">
        <f t="shared" si="27"/>
        <v>8139</v>
      </c>
      <c r="BP268" s="2"/>
      <c r="BQ268" s="48">
        <f t="shared" si="28"/>
        <v>90622</v>
      </c>
      <c r="BR268" s="2"/>
      <c r="BS268" s="48">
        <f t="shared" si="29"/>
        <v>202991</v>
      </c>
      <c r="BT268" s="2"/>
    </row>
    <row r="269" spans="1:72" x14ac:dyDescent="0.2">
      <c r="A269" s="39" t="s">
        <v>58</v>
      </c>
      <c r="B269" s="29">
        <v>44095</v>
      </c>
      <c r="C269" s="2"/>
      <c r="D269" s="48">
        <v>2907</v>
      </c>
      <c r="E269" s="48">
        <v>2136</v>
      </c>
      <c r="F269" s="48">
        <v>19178</v>
      </c>
      <c r="G269" s="48">
        <v>514</v>
      </c>
      <c r="H269" s="48">
        <v>492</v>
      </c>
      <c r="I269" s="48">
        <v>19124</v>
      </c>
      <c r="J269" s="48">
        <v>17255</v>
      </c>
      <c r="K269" s="48">
        <v>51640</v>
      </c>
      <c r="L269" s="48">
        <v>1059</v>
      </c>
      <c r="M269" s="2"/>
      <c r="N269" s="48">
        <v>5747</v>
      </c>
      <c r="O269" s="48">
        <v>7355</v>
      </c>
      <c r="P269" s="48">
        <v>934</v>
      </c>
      <c r="Q269" s="48">
        <v>358</v>
      </c>
      <c r="R269" s="48">
        <v>1683</v>
      </c>
      <c r="S269" s="48">
        <v>1920</v>
      </c>
      <c r="T269" s="48">
        <v>25799</v>
      </c>
      <c r="U269" s="48">
        <v>754</v>
      </c>
      <c r="V269" s="48">
        <v>1006</v>
      </c>
      <c r="W269" s="48">
        <v>18275</v>
      </c>
      <c r="X269" s="48">
        <v>5082</v>
      </c>
      <c r="Y269" s="2"/>
      <c r="Z269" s="48">
        <v>10001</v>
      </c>
      <c r="AA269" s="48">
        <v>8881</v>
      </c>
      <c r="AC269" s="48">
        <f t="shared" si="24"/>
        <v>18882</v>
      </c>
      <c r="AD269" s="48">
        <f t="shared" si="25"/>
        <v>68913</v>
      </c>
      <c r="AE269" s="48">
        <v>2245</v>
      </c>
      <c r="AF269" s="48">
        <v>2769</v>
      </c>
      <c r="AG269" s="48">
        <v>16796</v>
      </c>
      <c r="AH269" s="48">
        <v>7690</v>
      </c>
      <c r="AI269" s="48"/>
      <c r="AJ269" s="48"/>
      <c r="AK269" s="48"/>
      <c r="AL269" s="48"/>
      <c r="AM269" s="48"/>
      <c r="AN269" s="48"/>
      <c r="AO269" s="48"/>
      <c r="AP269" s="30"/>
      <c r="AQ269" s="31"/>
      <c r="AR269" s="2"/>
      <c r="AS269" s="30"/>
      <c r="AT269" s="31"/>
      <c r="AU269" s="2"/>
      <c r="AV269" s="30"/>
      <c r="AW269" s="31"/>
      <c r="AX269" s="30"/>
      <c r="AY269" s="31"/>
      <c r="AZ269" s="2"/>
      <c r="BA269" s="30"/>
      <c r="BB269" s="31"/>
      <c r="BC269" s="30"/>
      <c r="BD269" s="31"/>
      <c r="BE269" s="2"/>
      <c r="BF269" s="30"/>
      <c r="BG269" s="31"/>
      <c r="BH269" s="30"/>
      <c r="BI269" s="31"/>
      <c r="BJ269" s="2"/>
      <c r="BK269" s="48">
        <f t="shared" si="26"/>
        <v>29500</v>
      </c>
      <c r="BL269" s="48">
        <v>5045</v>
      </c>
      <c r="BM269" s="48">
        <v>5155</v>
      </c>
      <c r="BN269" s="2"/>
      <c r="BO269" s="48">
        <f t="shared" si="27"/>
        <v>10200</v>
      </c>
      <c r="BP269" s="2"/>
      <c r="BQ269" s="48">
        <f t="shared" si="28"/>
        <v>114305</v>
      </c>
      <c r="BR269" s="2"/>
      <c r="BS269" s="48">
        <f t="shared" si="29"/>
        <v>241800</v>
      </c>
      <c r="BT269" s="2"/>
    </row>
    <row r="270" spans="1:72" x14ac:dyDescent="0.2">
      <c r="A270" s="39" t="s">
        <v>59</v>
      </c>
      <c r="B270" s="29">
        <v>44096</v>
      </c>
      <c r="C270" s="2"/>
      <c r="D270" s="48">
        <v>3142</v>
      </c>
      <c r="E270" s="48">
        <v>2309</v>
      </c>
      <c r="F270" s="48">
        <v>34556</v>
      </c>
      <c r="G270" s="48">
        <v>570</v>
      </c>
      <c r="H270" s="48">
        <v>499</v>
      </c>
      <c r="I270" s="48">
        <v>20932</v>
      </c>
      <c r="J270" s="48">
        <v>18515</v>
      </c>
      <c r="K270" s="48">
        <v>55140</v>
      </c>
      <c r="L270" s="48">
        <v>1128</v>
      </c>
      <c r="M270" s="2"/>
      <c r="N270" s="48">
        <v>5723</v>
      </c>
      <c r="O270" s="48">
        <v>7551</v>
      </c>
      <c r="P270" s="48">
        <v>918</v>
      </c>
      <c r="Q270" s="48">
        <v>433</v>
      </c>
      <c r="R270" s="48">
        <v>1769</v>
      </c>
      <c r="S270" s="48">
        <v>2053</v>
      </c>
      <c r="T270" s="48">
        <v>25887</v>
      </c>
      <c r="U270" s="48">
        <v>723</v>
      </c>
      <c r="V270" s="48">
        <v>915</v>
      </c>
      <c r="W270" s="48">
        <v>18096</v>
      </c>
      <c r="X270" s="48">
        <v>5047</v>
      </c>
      <c r="Y270" s="2"/>
      <c r="Z270" s="48">
        <v>9186</v>
      </c>
      <c r="AA270" s="48">
        <v>8446</v>
      </c>
      <c r="AC270" s="48">
        <f t="shared" si="24"/>
        <v>17632</v>
      </c>
      <c r="AD270" s="48">
        <f t="shared" si="25"/>
        <v>69115</v>
      </c>
      <c r="AE270" s="48">
        <v>2750</v>
      </c>
      <c r="AF270" s="48">
        <v>3091</v>
      </c>
      <c r="AG270" s="48">
        <v>13860</v>
      </c>
      <c r="AH270" s="48">
        <v>6838</v>
      </c>
      <c r="AI270" s="48"/>
      <c r="AJ270" s="48"/>
      <c r="AK270" s="48"/>
      <c r="AL270" s="48"/>
      <c r="AM270" s="48"/>
      <c r="AN270" s="48"/>
      <c r="AO270" s="48"/>
      <c r="AP270" s="30"/>
      <c r="AQ270" s="31"/>
      <c r="AR270" s="2"/>
      <c r="AS270" s="30"/>
      <c r="AT270" s="31"/>
      <c r="AU270" s="2"/>
      <c r="AV270" s="30"/>
      <c r="AW270" s="31"/>
      <c r="AX270" s="30"/>
      <c r="AY270" s="31"/>
      <c r="AZ270" s="2"/>
      <c r="BA270" s="30"/>
      <c r="BB270" s="31"/>
      <c r="BC270" s="30"/>
      <c r="BD270" s="31"/>
      <c r="BE270" s="2"/>
      <c r="BF270" s="30"/>
      <c r="BG270" s="31"/>
      <c r="BH270" s="30"/>
      <c r="BI270" s="31"/>
      <c r="BJ270" s="2"/>
      <c r="BK270" s="48">
        <f t="shared" si="26"/>
        <v>26539</v>
      </c>
      <c r="BL270" s="48">
        <v>5400</v>
      </c>
      <c r="BM270" s="48">
        <v>5561</v>
      </c>
      <c r="BN270" s="2"/>
      <c r="BO270" s="48">
        <f t="shared" si="27"/>
        <v>10961</v>
      </c>
      <c r="BP270" s="2"/>
      <c r="BQ270" s="48">
        <f t="shared" si="28"/>
        <v>136791</v>
      </c>
      <c r="BR270" s="2"/>
      <c r="BS270" s="48">
        <f t="shared" si="29"/>
        <v>261038</v>
      </c>
      <c r="BT270" s="2"/>
    </row>
    <row r="271" spans="1:72" x14ac:dyDescent="0.2">
      <c r="A271" t="s">
        <v>53</v>
      </c>
      <c r="B271" s="29">
        <v>44097</v>
      </c>
      <c r="C271" s="2"/>
      <c r="D271" s="48">
        <v>3417</v>
      </c>
      <c r="E271" s="48">
        <v>2657</v>
      </c>
      <c r="F271" s="48">
        <v>38162</v>
      </c>
      <c r="G271" s="48">
        <v>651</v>
      </c>
      <c r="H271" s="48">
        <v>600</v>
      </c>
      <c r="I271" s="48">
        <v>22452</v>
      </c>
      <c r="J271" s="48">
        <v>20198</v>
      </c>
      <c r="K271" s="48">
        <v>60458</v>
      </c>
      <c r="L271" s="48">
        <v>1179</v>
      </c>
      <c r="M271" s="2"/>
      <c r="N271" s="48">
        <v>6564</v>
      </c>
      <c r="O271" s="48">
        <v>8540</v>
      </c>
      <c r="P271" s="48">
        <v>1011</v>
      </c>
      <c r="Q271" s="48">
        <v>397</v>
      </c>
      <c r="R271" s="48">
        <v>1921</v>
      </c>
      <c r="S271" s="48">
        <v>2229</v>
      </c>
      <c r="T271" s="48">
        <v>28586</v>
      </c>
      <c r="U271" s="48">
        <v>830</v>
      </c>
      <c r="V271" s="48">
        <v>999</v>
      </c>
      <c r="W271" s="48">
        <v>19955</v>
      </c>
      <c r="X271" s="48">
        <v>5370</v>
      </c>
      <c r="Y271" s="2"/>
      <c r="Z271" s="48">
        <v>10798</v>
      </c>
      <c r="AA271" s="48">
        <v>9739</v>
      </c>
      <c r="AC271" s="48">
        <f t="shared" si="24"/>
        <v>20537</v>
      </c>
      <c r="AD271" s="48">
        <f t="shared" si="25"/>
        <v>76402</v>
      </c>
      <c r="AE271" s="48">
        <v>2891</v>
      </c>
      <c r="AF271" s="48">
        <v>3423</v>
      </c>
      <c r="AG271" s="48">
        <v>14851</v>
      </c>
      <c r="AH271" s="48">
        <v>8515</v>
      </c>
      <c r="AI271" s="48"/>
      <c r="AJ271" s="48"/>
      <c r="AK271" s="48"/>
      <c r="AL271" s="48"/>
      <c r="AM271" s="48"/>
      <c r="AN271" s="48"/>
      <c r="AO271" s="48"/>
      <c r="AP271" s="30"/>
      <c r="AQ271" s="31"/>
      <c r="AR271" s="2"/>
      <c r="AS271" s="30"/>
      <c r="AT271" s="31"/>
      <c r="AU271" s="2"/>
      <c r="AV271" s="30"/>
      <c r="AW271" s="31"/>
      <c r="AX271" s="30"/>
      <c r="AY271" s="31"/>
      <c r="AZ271" s="2"/>
      <c r="BA271" s="30"/>
      <c r="BB271" s="31"/>
      <c r="BC271" s="30"/>
      <c r="BD271" s="31"/>
      <c r="BE271" s="2"/>
      <c r="BF271" s="30"/>
      <c r="BG271" s="31"/>
      <c r="BH271" s="30"/>
      <c r="BI271" s="31"/>
      <c r="BJ271" s="2"/>
      <c r="BK271" s="48">
        <f t="shared" si="26"/>
        <v>29680</v>
      </c>
      <c r="BL271" s="48">
        <v>6495</v>
      </c>
      <c r="BM271" s="48">
        <v>6316</v>
      </c>
      <c r="BN271" s="2"/>
      <c r="BO271" s="48">
        <f t="shared" si="27"/>
        <v>12811</v>
      </c>
      <c r="BP271" s="2"/>
      <c r="BQ271" s="48">
        <f t="shared" si="28"/>
        <v>149774</v>
      </c>
      <c r="BR271" s="2"/>
      <c r="BS271" s="48">
        <f t="shared" si="29"/>
        <v>289204</v>
      </c>
      <c r="BT271" s="2"/>
    </row>
    <row r="272" spans="1:72" x14ac:dyDescent="0.2">
      <c r="A272" t="s">
        <v>54</v>
      </c>
      <c r="B272" s="29">
        <v>44098</v>
      </c>
      <c r="C272" s="2"/>
      <c r="D272" s="48">
        <v>3532</v>
      </c>
      <c r="E272" s="48">
        <v>2800</v>
      </c>
      <c r="F272" s="48">
        <v>39731</v>
      </c>
      <c r="G272" s="48">
        <v>597</v>
      </c>
      <c r="H272" s="48">
        <v>581</v>
      </c>
      <c r="I272" s="48">
        <v>23726</v>
      </c>
      <c r="J272" s="48">
        <v>21103</v>
      </c>
      <c r="K272" s="48">
        <v>63370</v>
      </c>
      <c r="L272" s="48">
        <v>1227</v>
      </c>
      <c r="M272" s="2"/>
      <c r="N272" s="48">
        <v>6920</v>
      </c>
      <c r="O272" s="48">
        <v>9028</v>
      </c>
      <c r="P272" s="48">
        <v>1000</v>
      </c>
      <c r="Q272" s="48">
        <v>417</v>
      </c>
      <c r="R272" s="48">
        <v>1955</v>
      </c>
      <c r="S272" s="48">
        <v>2238</v>
      </c>
      <c r="T272" s="48">
        <v>30738</v>
      </c>
      <c r="U272" s="48">
        <v>880</v>
      </c>
      <c r="V272" s="48">
        <v>1269</v>
      </c>
      <c r="W272" s="48">
        <v>21823</v>
      </c>
      <c r="X272" s="48">
        <v>5599</v>
      </c>
      <c r="Y272" s="2"/>
      <c r="Z272" s="48">
        <v>12269</v>
      </c>
      <c r="AA272" s="48">
        <v>11321</v>
      </c>
      <c r="AC272" s="48">
        <f t="shared" si="24"/>
        <v>23590</v>
      </c>
      <c r="AD272" s="48">
        <f t="shared" si="25"/>
        <v>81867</v>
      </c>
      <c r="AE272" s="48">
        <v>2985</v>
      </c>
      <c r="AF272" s="48">
        <v>3542</v>
      </c>
      <c r="AG272" s="48">
        <v>14752</v>
      </c>
      <c r="AH272" s="48">
        <v>8986</v>
      </c>
      <c r="AI272" s="48"/>
      <c r="AJ272" s="48"/>
      <c r="AK272" s="48"/>
      <c r="AL272" s="48"/>
      <c r="AM272" s="48"/>
      <c r="AN272" s="48"/>
      <c r="AO272" s="48"/>
      <c r="AP272" s="30"/>
      <c r="AQ272" s="31"/>
      <c r="AR272" s="2"/>
      <c r="AS272" s="30"/>
      <c r="AT272" s="31"/>
      <c r="AU272" s="2"/>
      <c r="AV272" s="30"/>
      <c r="AW272" s="31"/>
      <c r="AX272" s="30"/>
      <c r="AY272" s="31"/>
      <c r="AZ272" s="2"/>
      <c r="BA272" s="30"/>
      <c r="BB272" s="31"/>
      <c r="BC272" s="30"/>
      <c r="BD272" s="31"/>
      <c r="BE272" s="2"/>
      <c r="BF272" s="30"/>
      <c r="BG272" s="31"/>
      <c r="BH272" s="30"/>
      <c r="BI272" s="31"/>
      <c r="BJ272" s="2"/>
      <c r="BK272" s="48">
        <f t="shared" si="26"/>
        <v>30265</v>
      </c>
      <c r="BL272" s="48">
        <v>6841</v>
      </c>
      <c r="BM272" s="48">
        <v>6686</v>
      </c>
      <c r="BN272" s="2"/>
      <c r="BO272" s="48">
        <f t="shared" si="27"/>
        <v>13527</v>
      </c>
      <c r="BP272" s="2"/>
      <c r="BQ272" s="48">
        <f t="shared" si="28"/>
        <v>156667</v>
      </c>
      <c r="BR272" s="2"/>
      <c r="BS272" s="48">
        <f t="shared" si="29"/>
        <v>305916</v>
      </c>
      <c r="BT272" s="2"/>
    </row>
    <row r="273" spans="1:72" x14ac:dyDescent="0.2">
      <c r="A273" t="s">
        <v>55</v>
      </c>
      <c r="B273" s="29">
        <v>44099</v>
      </c>
      <c r="C273" s="2"/>
      <c r="D273" s="48">
        <v>3921</v>
      </c>
      <c r="E273" s="48">
        <v>3003</v>
      </c>
      <c r="F273" s="48">
        <v>45260</v>
      </c>
      <c r="G273" s="48">
        <v>742</v>
      </c>
      <c r="H273" s="48">
        <v>565</v>
      </c>
      <c r="I273" s="48">
        <v>26064</v>
      </c>
      <c r="J273" s="48">
        <v>22972</v>
      </c>
      <c r="K273" s="48">
        <v>70442</v>
      </c>
      <c r="L273" s="48">
        <v>1298</v>
      </c>
      <c r="M273" s="2"/>
      <c r="N273" s="48">
        <v>7881</v>
      </c>
      <c r="O273" s="48">
        <v>10846</v>
      </c>
      <c r="P273" s="48">
        <v>1125</v>
      </c>
      <c r="Q273" s="48">
        <v>459</v>
      </c>
      <c r="R273" s="48">
        <v>2161</v>
      </c>
      <c r="S273" s="48">
        <v>2534</v>
      </c>
      <c r="T273" s="48">
        <v>35519</v>
      </c>
      <c r="U273" s="48">
        <v>980</v>
      </c>
      <c r="V273" s="48">
        <v>1282</v>
      </c>
      <c r="W273" s="48">
        <v>25489</v>
      </c>
      <c r="X273" s="48">
        <v>6494</v>
      </c>
      <c r="Y273" s="2"/>
      <c r="Z273" s="48">
        <v>14301</v>
      </c>
      <c r="AA273" s="48">
        <v>13580</v>
      </c>
      <c r="AC273" s="48">
        <f t="shared" si="24"/>
        <v>27881</v>
      </c>
      <c r="AD273" s="48">
        <f t="shared" si="25"/>
        <v>94770</v>
      </c>
      <c r="AE273" s="48">
        <v>3236</v>
      </c>
      <c r="AF273" s="48">
        <v>3839</v>
      </c>
      <c r="AG273" s="48">
        <v>16588</v>
      </c>
      <c r="AH273" s="48">
        <v>11182</v>
      </c>
      <c r="AI273" s="48"/>
      <c r="AJ273" s="48"/>
      <c r="AK273" s="48"/>
      <c r="AL273" s="48"/>
      <c r="AM273" s="48"/>
      <c r="AN273" s="48"/>
      <c r="AO273" s="48"/>
      <c r="AP273" s="30"/>
      <c r="AQ273" s="31"/>
      <c r="AR273" s="2"/>
      <c r="AS273" s="30"/>
      <c r="AT273" s="31"/>
      <c r="AU273" s="2"/>
      <c r="AV273" s="30"/>
      <c r="AW273" s="31"/>
      <c r="AX273" s="30"/>
      <c r="AY273" s="31"/>
      <c r="AZ273" s="2"/>
      <c r="BA273" s="30"/>
      <c r="BB273" s="31"/>
      <c r="BC273" s="30"/>
      <c r="BD273" s="31"/>
      <c r="BE273" s="2"/>
      <c r="BF273" s="30"/>
      <c r="BG273" s="31"/>
      <c r="BH273" s="30"/>
      <c r="BI273" s="31"/>
      <c r="BJ273" s="2"/>
      <c r="BK273" s="48">
        <f t="shared" si="26"/>
        <v>34845</v>
      </c>
      <c r="BL273" s="48">
        <v>7413</v>
      </c>
      <c r="BM273" s="48">
        <v>6981</v>
      </c>
      <c r="BN273" s="2"/>
      <c r="BO273" s="48">
        <f t="shared" si="27"/>
        <v>14394</v>
      </c>
      <c r="BP273" s="2"/>
      <c r="BQ273" s="48">
        <f t="shared" si="28"/>
        <v>174267</v>
      </c>
      <c r="BR273" s="2"/>
      <c r="BS273" s="48">
        <f t="shared" si="29"/>
        <v>346157</v>
      </c>
      <c r="BT273" s="2"/>
    </row>
    <row r="274" spans="1:72" x14ac:dyDescent="0.2">
      <c r="A274" t="s">
        <v>56</v>
      </c>
      <c r="B274" s="29">
        <v>44100</v>
      </c>
      <c r="C274" s="2"/>
      <c r="D274" s="48">
        <v>2781</v>
      </c>
      <c r="E274" s="48">
        <v>1974</v>
      </c>
      <c r="F274" s="48">
        <v>36370</v>
      </c>
      <c r="G274" s="48">
        <v>612</v>
      </c>
      <c r="H274" s="48">
        <v>505</v>
      </c>
      <c r="I274" s="48">
        <v>21036</v>
      </c>
      <c r="J274" s="48">
        <v>18431</v>
      </c>
      <c r="K274" s="48">
        <v>56971</v>
      </c>
      <c r="L274" s="48">
        <v>1275</v>
      </c>
      <c r="M274" s="2"/>
      <c r="N274" s="48">
        <v>6108</v>
      </c>
      <c r="O274" s="48">
        <v>7563</v>
      </c>
      <c r="P274" s="48">
        <v>878</v>
      </c>
      <c r="Q274" s="48">
        <v>351</v>
      </c>
      <c r="R274" s="48">
        <v>1535</v>
      </c>
      <c r="S274" s="48">
        <v>1795</v>
      </c>
      <c r="T274" s="48">
        <v>25545</v>
      </c>
      <c r="U274" s="48">
        <v>577</v>
      </c>
      <c r="V274" s="48">
        <v>846</v>
      </c>
      <c r="W274" s="48">
        <v>19721</v>
      </c>
      <c r="X274" s="48">
        <v>4060</v>
      </c>
      <c r="Y274" s="2"/>
      <c r="Z274" s="48">
        <v>10860</v>
      </c>
      <c r="AA274" s="48">
        <v>9446</v>
      </c>
      <c r="AC274" s="48">
        <f t="shared" si="24"/>
        <v>20306</v>
      </c>
      <c r="AD274" s="48">
        <f t="shared" si="25"/>
        <v>68979</v>
      </c>
      <c r="AE274" s="48">
        <v>2075</v>
      </c>
      <c r="AF274" s="48">
        <v>2895</v>
      </c>
      <c r="AG274" s="48">
        <v>10815</v>
      </c>
      <c r="AH274" s="48">
        <v>7472</v>
      </c>
      <c r="AI274" s="48">
        <v>4030</v>
      </c>
      <c r="AJ274" s="48"/>
      <c r="AK274" s="48"/>
      <c r="AL274" s="48"/>
      <c r="AM274" s="48"/>
      <c r="AN274" s="48"/>
      <c r="AO274" s="48"/>
      <c r="AP274" s="30"/>
      <c r="AQ274" s="31"/>
      <c r="AR274" s="2"/>
      <c r="AS274" s="30"/>
      <c r="AT274" s="31"/>
      <c r="AU274" s="2"/>
      <c r="AV274" s="30"/>
      <c r="AW274" s="31"/>
      <c r="AX274" s="30"/>
      <c r="AY274" s="31"/>
      <c r="AZ274" s="2"/>
      <c r="BA274" s="30"/>
      <c r="BB274" s="31"/>
      <c r="BC274" s="30"/>
      <c r="BD274" s="31"/>
      <c r="BE274" s="2"/>
      <c r="BF274" s="30"/>
      <c r="BG274" s="31"/>
      <c r="BH274" s="30"/>
      <c r="BI274" s="31"/>
      <c r="BJ274" s="2"/>
      <c r="BK274" s="48">
        <f t="shared" si="26"/>
        <v>27287</v>
      </c>
      <c r="BL274" s="48">
        <v>5862</v>
      </c>
      <c r="BM274" s="48">
        <v>5735</v>
      </c>
      <c r="BN274" s="2"/>
      <c r="BO274" s="48">
        <f t="shared" si="27"/>
        <v>11597</v>
      </c>
      <c r="BP274" s="2"/>
      <c r="BQ274" s="48">
        <f t="shared" si="28"/>
        <v>139955</v>
      </c>
      <c r="BR274" s="2"/>
      <c r="BS274" s="48">
        <f t="shared" si="29"/>
        <v>268124</v>
      </c>
      <c r="BT274" s="2"/>
    </row>
    <row r="275" spans="1:72" x14ac:dyDescent="0.2">
      <c r="A275" t="s">
        <v>57</v>
      </c>
      <c r="B275" s="29">
        <v>44101</v>
      </c>
      <c r="C275" s="2"/>
      <c r="D275" s="48">
        <v>2078</v>
      </c>
      <c r="E275" s="48">
        <v>1454</v>
      </c>
      <c r="F275" s="48">
        <v>28054</v>
      </c>
      <c r="G275" s="48">
        <v>407</v>
      </c>
      <c r="H275" s="48">
        <v>429</v>
      </c>
      <c r="I275" s="48">
        <v>15973</v>
      </c>
      <c r="J275" s="48">
        <v>14599</v>
      </c>
      <c r="K275" s="48">
        <v>43294</v>
      </c>
      <c r="L275" s="48">
        <v>1057</v>
      </c>
      <c r="M275" s="2"/>
      <c r="N275" s="48">
        <v>5311</v>
      </c>
      <c r="O275" s="48">
        <v>6568</v>
      </c>
      <c r="P275" s="48">
        <v>696</v>
      </c>
      <c r="Q275" s="48">
        <v>300</v>
      </c>
      <c r="R275" s="48">
        <v>1265</v>
      </c>
      <c r="S275" s="48">
        <v>1298</v>
      </c>
      <c r="T275" s="48">
        <v>22623</v>
      </c>
      <c r="U275" s="48">
        <v>1524</v>
      </c>
      <c r="V275" s="48">
        <v>2191</v>
      </c>
      <c r="W275" s="48">
        <v>17727</v>
      </c>
      <c r="X275" s="48">
        <v>5420</v>
      </c>
      <c r="Y275" s="2"/>
      <c r="Z275" s="48">
        <v>11588</v>
      </c>
      <c r="AA275" s="48">
        <v>8847</v>
      </c>
      <c r="AC275" s="48">
        <f t="shared" si="24"/>
        <v>20435</v>
      </c>
      <c r="AD275" s="48">
        <f t="shared" si="25"/>
        <v>64923</v>
      </c>
      <c r="AE275" s="48">
        <v>1584</v>
      </c>
      <c r="AF275" s="48">
        <v>2282</v>
      </c>
      <c r="AG275" s="48">
        <v>9259</v>
      </c>
      <c r="AH275" s="48">
        <v>5954</v>
      </c>
      <c r="AI275" s="48">
        <v>3664</v>
      </c>
      <c r="AJ275" s="48"/>
      <c r="AK275" s="48"/>
      <c r="AL275" s="48"/>
      <c r="AM275" s="48"/>
      <c r="AN275" s="48"/>
      <c r="AO275" s="48"/>
      <c r="AP275" s="30"/>
      <c r="AQ275" s="31"/>
      <c r="AR275" s="2"/>
      <c r="AS275" s="30"/>
      <c r="AT275" s="31"/>
      <c r="AU275" s="2"/>
      <c r="AV275" s="30"/>
      <c r="AW275" s="31"/>
      <c r="AX275" s="30"/>
      <c r="AY275" s="31"/>
      <c r="AZ275" s="2"/>
      <c r="BA275" s="30"/>
      <c r="BB275" s="31"/>
      <c r="BC275" s="30"/>
      <c r="BD275" s="31"/>
      <c r="BE275" s="2"/>
      <c r="BF275" s="30"/>
      <c r="BG275" s="31"/>
      <c r="BH275" s="30"/>
      <c r="BI275" s="31"/>
      <c r="BJ275" s="2"/>
      <c r="BK275" s="48">
        <f t="shared" si="26"/>
        <v>22743</v>
      </c>
      <c r="BL275" s="48">
        <v>4280</v>
      </c>
      <c r="BM275" s="48">
        <v>4408</v>
      </c>
      <c r="BN275" s="2"/>
      <c r="BO275" s="48">
        <f t="shared" si="27"/>
        <v>8688</v>
      </c>
      <c r="BP275" s="2"/>
      <c r="BQ275" s="48">
        <f t="shared" si="28"/>
        <v>107345</v>
      </c>
      <c r="BR275" s="2"/>
      <c r="BS275" s="48">
        <f t="shared" si="29"/>
        <v>224134</v>
      </c>
      <c r="BT275" s="2"/>
    </row>
    <row r="276" spans="1:72" x14ac:dyDescent="0.2">
      <c r="A276" t="s">
        <v>58</v>
      </c>
      <c r="B276" s="29">
        <v>44102</v>
      </c>
      <c r="C276" s="2"/>
      <c r="D276" s="48">
        <v>3222</v>
      </c>
      <c r="E276" s="48">
        <v>2499</v>
      </c>
      <c r="F276" s="48">
        <v>37033</v>
      </c>
      <c r="G276" s="48">
        <v>621</v>
      </c>
      <c r="H276" s="48">
        <v>569</v>
      </c>
      <c r="I276" s="48">
        <v>21886</v>
      </c>
      <c r="J276" s="48">
        <v>19829</v>
      </c>
      <c r="K276" s="48">
        <v>58413</v>
      </c>
      <c r="L276" s="48">
        <v>1194</v>
      </c>
      <c r="M276" s="2"/>
      <c r="N276" s="48">
        <v>6297</v>
      </c>
      <c r="O276" s="48">
        <v>8360</v>
      </c>
      <c r="P276" s="48">
        <v>872</v>
      </c>
      <c r="Q276" s="48">
        <v>393</v>
      </c>
      <c r="R276" s="48">
        <v>1864</v>
      </c>
      <c r="S276" s="48">
        <v>2139</v>
      </c>
      <c r="T276" s="48">
        <v>28895</v>
      </c>
      <c r="U276" s="48">
        <v>846</v>
      </c>
      <c r="V276" s="48">
        <v>1056</v>
      </c>
      <c r="W276" s="48">
        <v>19859</v>
      </c>
      <c r="X276" s="48">
        <v>6099</v>
      </c>
      <c r="Y276" s="2"/>
      <c r="Z276" s="48">
        <v>11298</v>
      </c>
      <c r="AA276" s="48">
        <v>9904</v>
      </c>
      <c r="AC276" s="48">
        <f t="shared" si="24"/>
        <v>21202</v>
      </c>
      <c r="AD276" s="48">
        <f t="shared" si="25"/>
        <v>76680</v>
      </c>
      <c r="AE276" s="48">
        <v>2483</v>
      </c>
      <c r="AF276" s="48">
        <v>3423</v>
      </c>
      <c r="AG276" s="48">
        <v>11018</v>
      </c>
      <c r="AH276" s="48">
        <v>8437</v>
      </c>
      <c r="AI276" s="48">
        <v>3359</v>
      </c>
      <c r="AJ276" s="48"/>
      <c r="AK276" s="48"/>
      <c r="AL276" s="48"/>
      <c r="AM276" s="48"/>
      <c r="AN276" s="48"/>
      <c r="AO276" s="48"/>
      <c r="AP276" s="30"/>
      <c r="AQ276" s="31"/>
      <c r="AR276" s="2"/>
      <c r="AS276" s="30"/>
      <c r="AT276" s="31"/>
      <c r="AU276" s="2"/>
      <c r="AV276" s="30"/>
      <c r="AW276" s="31"/>
      <c r="AX276" s="30"/>
      <c r="AY276" s="31"/>
      <c r="AZ276" s="2"/>
      <c r="BA276" s="30"/>
      <c r="BB276" s="31"/>
      <c r="BC276" s="30"/>
      <c r="BD276" s="31"/>
      <c r="BE276" s="2"/>
      <c r="BF276" s="30"/>
      <c r="BG276" s="31"/>
      <c r="BH276" s="30"/>
      <c r="BI276" s="31"/>
      <c r="BJ276" s="2"/>
      <c r="BK276" s="48">
        <f t="shared" si="26"/>
        <v>28720</v>
      </c>
      <c r="BL276" s="48">
        <v>5601</v>
      </c>
      <c r="BM276" s="48">
        <v>5847</v>
      </c>
      <c r="BN276" s="2"/>
      <c r="BO276" s="48">
        <f t="shared" si="27"/>
        <v>11448</v>
      </c>
      <c r="BP276" s="2"/>
      <c r="BQ276" s="48">
        <f t="shared" si="28"/>
        <v>145266</v>
      </c>
      <c r="BR276" s="2"/>
      <c r="BS276" s="48">
        <f t="shared" si="29"/>
        <v>283316</v>
      </c>
      <c r="BT276" s="2"/>
    </row>
    <row r="277" spans="1:72" x14ac:dyDescent="0.2">
      <c r="A277" t="s">
        <v>59</v>
      </c>
      <c r="B277" s="29">
        <v>44103</v>
      </c>
      <c r="C277" s="2"/>
      <c r="D277" s="48">
        <v>3332</v>
      </c>
      <c r="E277" s="48">
        <v>2577</v>
      </c>
      <c r="F277" s="48">
        <v>39223</v>
      </c>
      <c r="G277" s="48">
        <v>659</v>
      </c>
      <c r="H277" s="48">
        <v>591</v>
      </c>
      <c r="I277" s="48">
        <v>22811</v>
      </c>
      <c r="J277" s="48">
        <v>20624</v>
      </c>
      <c r="K277" s="48">
        <v>61232</v>
      </c>
      <c r="L277" s="48">
        <v>1185</v>
      </c>
      <c r="M277" s="2"/>
      <c r="N277" s="48">
        <v>6536</v>
      </c>
      <c r="O277" s="48">
        <v>8465</v>
      </c>
      <c r="P277" s="48">
        <v>1013</v>
      </c>
      <c r="Q277" s="48">
        <v>566</v>
      </c>
      <c r="R277" s="48">
        <v>1821</v>
      </c>
      <c r="S277" s="48">
        <v>2134</v>
      </c>
      <c r="T277" s="48">
        <v>29186</v>
      </c>
      <c r="U277" s="48">
        <v>898</v>
      </c>
      <c r="V277" s="48">
        <v>1138</v>
      </c>
      <c r="W277" s="48">
        <v>20044</v>
      </c>
      <c r="X277" s="48">
        <v>6076</v>
      </c>
      <c r="Y277" s="2"/>
      <c r="Z277" s="48">
        <v>11097</v>
      </c>
      <c r="AA277" s="48">
        <v>9957</v>
      </c>
      <c r="AC277" s="48">
        <f t="shared" si="24"/>
        <v>21054</v>
      </c>
      <c r="AD277" s="48">
        <f t="shared" si="25"/>
        <v>77877</v>
      </c>
      <c r="AE277" s="48">
        <v>2559</v>
      </c>
      <c r="AF277" s="48">
        <v>3527</v>
      </c>
      <c r="AG277" s="48">
        <v>10889</v>
      </c>
      <c r="AH277" s="48">
        <v>8792</v>
      </c>
      <c r="AI277" s="48">
        <v>3328</v>
      </c>
      <c r="AJ277" s="48"/>
      <c r="AK277" s="48"/>
      <c r="AL277" s="48"/>
      <c r="AM277" s="48"/>
      <c r="AN277" s="48"/>
      <c r="AO277" s="48"/>
      <c r="AP277" s="30"/>
      <c r="AQ277" s="31"/>
      <c r="AR277" s="2"/>
      <c r="AS277" s="30"/>
      <c r="AT277" s="31"/>
      <c r="AU277" s="2"/>
      <c r="AV277" s="30"/>
      <c r="AW277" s="31"/>
      <c r="AX277" s="30"/>
      <c r="AY277" s="31"/>
      <c r="AZ277" s="2"/>
      <c r="BA277" s="30"/>
      <c r="BB277" s="31"/>
      <c r="BC277" s="30"/>
      <c r="BD277" s="31"/>
      <c r="BE277" s="2"/>
      <c r="BF277" s="30"/>
      <c r="BG277" s="31"/>
      <c r="BH277" s="30"/>
      <c r="BI277" s="31"/>
      <c r="BJ277" s="2"/>
      <c r="BK277" s="48">
        <f t="shared" si="26"/>
        <v>29095</v>
      </c>
      <c r="BL277" s="48">
        <v>6190</v>
      </c>
      <c r="BM277" s="48">
        <v>6592</v>
      </c>
      <c r="BN277" s="2"/>
      <c r="BO277" s="48">
        <f t="shared" si="27"/>
        <v>12782</v>
      </c>
      <c r="BP277" s="2"/>
      <c r="BQ277" s="48">
        <f t="shared" si="28"/>
        <v>152234</v>
      </c>
      <c r="BR277" s="2"/>
      <c r="BS277" s="48">
        <f t="shared" si="29"/>
        <v>293042</v>
      </c>
      <c r="BT277" s="2"/>
    </row>
    <row r="278" spans="1:72" x14ac:dyDescent="0.2">
      <c r="A278" t="s">
        <v>53</v>
      </c>
      <c r="B278" s="29">
        <v>44104</v>
      </c>
      <c r="C278" s="2"/>
      <c r="D278" s="48">
        <v>3550</v>
      </c>
      <c r="E278" s="48">
        <v>2656</v>
      </c>
      <c r="F278" s="48">
        <v>40274</v>
      </c>
      <c r="G278" s="48">
        <v>685</v>
      </c>
      <c r="H278" s="48">
        <v>588</v>
      </c>
      <c r="I278" s="48">
        <v>23524</v>
      </c>
      <c r="J278" s="48">
        <v>21405</v>
      </c>
      <c r="K278" s="48">
        <v>63461</v>
      </c>
      <c r="L278" s="48">
        <v>1184</v>
      </c>
      <c r="M278" s="2"/>
      <c r="N278" s="48">
        <v>6855</v>
      </c>
      <c r="O278" s="48">
        <v>9057</v>
      </c>
      <c r="P278" s="48">
        <v>988</v>
      </c>
      <c r="Q278" s="48">
        <v>553</v>
      </c>
      <c r="R278" s="48">
        <v>1920</v>
      </c>
      <c r="S278" s="48">
        <v>2281</v>
      </c>
      <c r="T278" s="48">
        <v>30244</v>
      </c>
      <c r="U278" s="48">
        <v>912</v>
      </c>
      <c r="V278" s="48">
        <v>1172</v>
      </c>
      <c r="W278" s="48">
        <v>21185</v>
      </c>
      <c r="X278" s="48">
        <v>5931</v>
      </c>
      <c r="Y278" s="2"/>
      <c r="Z278" s="48">
        <v>11629</v>
      </c>
      <c r="AA278" s="48">
        <v>10594</v>
      </c>
      <c r="AC278" s="48">
        <f t="shared" si="24"/>
        <v>22223</v>
      </c>
      <c r="AD278" s="48">
        <f t="shared" si="25"/>
        <v>81098</v>
      </c>
      <c r="AE278" s="48">
        <v>2739</v>
      </c>
      <c r="AF278" s="48">
        <v>3638</v>
      </c>
      <c r="AG278" s="48">
        <v>10929</v>
      </c>
      <c r="AH278" s="48">
        <v>9188</v>
      </c>
      <c r="AI278" s="48">
        <v>3254</v>
      </c>
      <c r="AJ278" s="48"/>
      <c r="AK278" s="48"/>
      <c r="AL278" s="48"/>
      <c r="AM278" s="48"/>
      <c r="AN278" s="48"/>
      <c r="AO278" s="48"/>
      <c r="AP278" s="30"/>
      <c r="AQ278" s="31"/>
      <c r="AR278" s="2"/>
      <c r="AS278" s="30"/>
      <c r="AT278" s="31"/>
      <c r="AU278" s="2"/>
      <c r="AV278" s="30"/>
      <c r="AW278" s="31"/>
      <c r="AX278" s="30"/>
      <c r="AY278" s="31"/>
      <c r="AZ278" s="2"/>
      <c r="BA278" s="30"/>
      <c r="BB278" s="31"/>
      <c r="BC278" s="30"/>
      <c r="BD278" s="31"/>
      <c r="BE278" s="2"/>
      <c r="BF278" s="30"/>
      <c r="BG278" s="31"/>
      <c r="BH278" s="30"/>
      <c r="BI278" s="31"/>
      <c r="BJ278" s="2"/>
      <c r="BK278" s="48">
        <f t="shared" si="26"/>
        <v>29748</v>
      </c>
      <c r="BL278" s="48">
        <v>7045</v>
      </c>
      <c r="BM278" s="48">
        <v>6612</v>
      </c>
      <c r="BN278" s="2"/>
      <c r="BO278" s="48">
        <f t="shared" si="27"/>
        <v>13657</v>
      </c>
      <c r="BP278" s="2"/>
      <c r="BQ278" s="48">
        <f t="shared" si="28"/>
        <v>157327</v>
      </c>
      <c r="BR278" s="2"/>
      <c r="BS278" s="48">
        <f t="shared" si="29"/>
        <v>304053</v>
      </c>
      <c r="BT278" s="2"/>
    </row>
    <row r="279" spans="1:72" x14ac:dyDescent="0.2">
      <c r="A279" t="s">
        <v>54</v>
      </c>
      <c r="B279" s="29">
        <v>44105</v>
      </c>
      <c r="C279" s="2"/>
      <c r="D279" s="48">
        <v>3603</v>
      </c>
      <c r="E279" s="48">
        <v>2725</v>
      </c>
      <c r="F279" s="48">
        <v>42105</v>
      </c>
      <c r="G279" s="48">
        <v>717</v>
      </c>
      <c r="H279" s="48">
        <v>627</v>
      </c>
      <c r="I279" s="48">
        <v>24329</v>
      </c>
      <c r="J279" s="48">
        <v>21878</v>
      </c>
      <c r="K279" s="48">
        <v>65813</v>
      </c>
      <c r="L279" s="48">
        <v>1188</v>
      </c>
      <c r="M279" s="2"/>
      <c r="N279" s="48">
        <v>7076</v>
      </c>
      <c r="O279" s="48">
        <v>9333</v>
      </c>
      <c r="P279" s="48">
        <v>1001</v>
      </c>
      <c r="Q279" s="48">
        <v>427</v>
      </c>
      <c r="R279" s="48">
        <v>1962</v>
      </c>
      <c r="S279" s="48">
        <v>2258</v>
      </c>
      <c r="T279" s="48">
        <v>31346</v>
      </c>
      <c r="U279" s="48">
        <v>877</v>
      </c>
      <c r="V279" s="48">
        <v>1133</v>
      </c>
      <c r="W279" s="48">
        <v>22167</v>
      </c>
      <c r="X279" s="48">
        <v>5953</v>
      </c>
      <c r="Y279" s="2"/>
      <c r="Z279" s="48">
        <v>12358</v>
      </c>
      <c r="AA279" s="48">
        <v>11663</v>
      </c>
      <c r="AC279" s="48">
        <f t="shared" si="24"/>
        <v>24021</v>
      </c>
      <c r="AD279" s="48">
        <f t="shared" si="25"/>
        <v>83533</v>
      </c>
      <c r="AE279" s="48">
        <v>2776</v>
      </c>
      <c r="AF279" s="48">
        <v>3787</v>
      </c>
      <c r="AG279" s="48">
        <v>12060</v>
      </c>
      <c r="AH279" s="48">
        <v>10176</v>
      </c>
      <c r="AI279" s="48">
        <v>3656</v>
      </c>
      <c r="AJ279" s="48"/>
      <c r="AK279" s="48"/>
      <c r="AL279" s="48"/>
      <c r="AM279" s="48"/>
      <c r="AN279" s="48"/>
      <c r="AO279" s="48"/>
      <c r="AP279" s="30"/>
      <c r="AQ279" s="31"/>
      <c r="AR279" s="2"/>
      <c r="AS279" s="30"/>
      <c r="AT279" s="31"/>
      <c r="AU279" s="2"/>
      <c r="AV279" s="30"/>
      <c r="AW279" s="31"/>
      <c r="AX279" s="30"/>
      <c r="AY279" s="31"/>
      <c r="AZ279" s="2"/>
      <c r="BA279" s="30"/>
      <c r="BB279" s="31"/>
      <c r="BC279" s="30"/>
      <c r="BD279" s="31"/>
      <c r="BE279" s="2"/>
      <c r="BF279" s="30"/>
      <c r="BG279" s="31"/>
      <c r="BH279" s="30"/>
      <c r="BI279" s="31"/>
      <c r="BJ279" s="2"/>
      <c r="BK279" s="48">
        <f t="shared" si="26"/>
        <v>32455</v>
      </c>
      <c r="BL279" s="48">
        <v>6776</v>
      </c>
      <c r="BM279" s="48">
        <v>6691</v>
      </c>
      <c r="BN279" s="2"/>
      <c r="BO279" s="48">
        <f t="shared" si="27"/>
        <v>13467</v>
      </c>
      <c r="BP279" s="2"/>
      <c r="BQ279" s="48">
        <f t="shared" si="28"/>
        <v>162985</v>
      </c>
      <c r="BR279" s="2"/>
      <c r="BS279" s="48">
        <f t="shared" si="29"/>
        <v>316461</v>
      </c>
      <c r="BT279" s="2"/>
    </row>
    <row r="280" spans="1:72" x14ac:dyDescent="0.2">
      <c r="A280" t="s">
        <v>55</v>
      </c>
      <c r="B280" s="29">
        <v>44106</v>
      </c>
      <c r="C280" s="2"/>
      <c r="D280" s="48">
        <v>3638</v>
      </c>
      <c r="E280" s="48">
        <v>2894</v>
      </c>
      <c r="F280" s="48">
        <v>46062</v>
      </c>
      <c r="G280" s="48">
        <v>799</v>
      </c>
      <c r="H280" s="48">
        <v>665</v>
      </c>
      <c r="I280" s="48">
        <v>26160</v>
      </c>
      <c r="J280" s="48">
        <v>23373</v>
      </c>
      <c r="K280" s="48">
        <v>71468</v>
      </c>
      <c r="L280" s="48">
        <v>1297</v>
      </c>
      <c r="M280" s="2"/>
      <c r="N280" s="48">
        <v>8048</v>
      </c>
      <c r="O280" s="48">
        <v>10708</v>
      </c>
      <c r="P280" s="48">
        <v>1069</v>
      </c>
      <c r="Q280" s="48">
        <v>454</v>
      </c>
      <c r="R280" s="48">
        <v>2274</v>
      </c>
      <c r="S280" s="48">
        <v>3237</v>
      </c>
      <c r="T280" s="48">
        <v>35336</v>
      </c>
      <c r="U280" s="48">
        <v>934</v>
      </c>
      <c r="V280" s="48">
        <v>1208</v>
      </c>
      <c r="W280" s="48">
        <v>25012</v>
      </c>
      <c r="X280" s="48">
        <v>6577</v>
      </c>
      <c r="Y280" s="2"/>
      <c r="Z280" s="48">
        <v>14250</v>
      </c>
      <c r="AA280" s="48">
        <v>14431</v>
      </c>
      <c r="AC280" s="48">
        <f t="shared" si="24"/>
        <v>28681</v>
      </c>
      <c r="AD280" s="48">
        <f t="shared" si="25"/>
        <v>94857</v>
      </c>
      <c r="AE280" s="48">
        <v>3112</v>
      </c>
      <c r="AF280" s="48">
        <v>4234</v>
      </c>
      <c r="AG280" s="48">
        <v>13037</v>
      </c>
      <c r="AH280" s="48">
        <v>11253</v>
      </c>
      <c r="AI280" s="48">
        <v>3873</v>
      </c>
      <c r="AJ280" s="48"/>
      <c r="AK280" s="48"/>
      <c r="AL280" s="48"/>
      <c r="AM280" s="48"/>
      <c r="AN280" s="48"/>
      <c r="AO280" s="48"/>
      <c r="AP280" s="30"/>
      <c r="AQ280" s="31"/>
      <c r="AR280" s="2"/>
      <c r="AS280" s="30"/>
      <c r="AT280" s="31"/>
      <c r="AU280" s="2"/>
      <c r="AV280" s="30"/>
      <c r="AW280" s="31"/>
      <c r="AX280" s="30"/>
      <c r="AY280" s="31"/>
      <c r="AZ280" s="2"/>
      <c r="BA280" s="30"/>
      <c r="BB280" s="31"/>
      <c r="BC280" s="30"/>
      <c r="BD280" s="31"/>
      <c r="BE280" s="2"/>
      <c r="BF280" s="30"/>
      <c r="BG280" s="31"/>
      <c r="BH280" s="30"/>
      <c r="BI280" s="31"/>
      <c r="BJ280" s="2"/>
      <c r="BK280" s="48">
        <f t="shared" si="26"/>
        <v>35509</v>
      </c>
      <c r="BL280" s="48">
        <v>7923</v>
      </c>
      <c r="BM280" s="48">
        <v>7677</v>
      </c>
      <c r="BN280" s="2"/>
      <c r="BO280" s="48">
        <f t="shared" si="27"/>
        <v>15600</v>
      </c>
      <c r="BP280" s="2"/>
      <c r="BQ280" s="48">
        <f t="shared" si="28"/>
        <v>176356</v>
      </c>
      <c r="BR280" s="2"/>
      <c r="BS280" s="48">
        <f t="shared" si="29"/>
        <v>351003</v>
      </c>
      <c r="BT280" s="2"/>
    </row>
    <row r="281" spans="1:72" x14ac:dyDescent="0.2">
      <c r="A281" t="s">
        <v>56</v>
      </c>
      <c r="B281" s="29">
        <v>44107</v>
      </c>
      <c r="C281" s="2"/>
      <c r="D281" s="48">
        <v>2751</v>
      </c>
      <c r="E281" s="48">
        <v>2040</v>
      </c>
      <c r="F281" s="48">
        <v>35990</v>
      </c>
      <c r="G281" s="48">
        <v>525</v>
      </c>
      <c r="H281" s="48">
        <v>508</v>
      </c>
      <c r="I281" s="48">
        <v>20928</v>
      </c>
      <c r="J281" s="48">
        <v>18400</v>
      </c>
      <c r="K281" s="48">
        <v>56606</v>
      </c>
      <c r="L281" s="48">
        <v>1243</v>
      </c>
      <c r="M281" s="2"/>
      <c r="N281" s="48">
        <v>6146</v>
      </c>
      <c r="O281" s="48">
        <v>7723</v>
      </c>
      <c r="P281" s="48">
        <v>924</v>
      </c>
      <c r="Q281" s="48">
        <v>457</v>
      </c>
      <c r="R281" s="48">
        <v>1493</v>
      </c>
      <c r="S281" s="48">
        <v>1751</v>
      </c>
      <c r="T281" s="48">
        <v>25830</v>
      </c>
      <c r="U281" s="48">
        <v>589</v>
      </c>
      <c r="V281" s="48">
        <v>833</v>
      </c>
      <c r="W281" s="48">
        <v>20188</v>
      </c>
      <c r="X281" s="48">
        <v>3948</v>
      </c>
      <c r="Y281" s="2"/>
      <c r="Z281" s="48">
        <v>10683</v>
      </c>
      <c r="AA281" s="48">
        <v>9755</v>
      </c>
      <c r="AC281" s="48">
        <f t="shared" si="24"/>
        <v>20438</v>
      </c>
      <c r="AD281" s="48">
        <f t="shared" si="25"/>
        <v>69882</v>
      </c>
      <c r="AE281" s="48">
        <v>2142</v>
      </c>
      <c r="AF281" s="48">
        <v>2946</v>
      </c>
      <c r="AG281" s="48">
        <v>9827</v>
      </c>
      <c r="AH281" s="48">
        <v>7208</v>
      </c>
      <c r="AI281" s="48">
        <v>3675</v>
      </c>
      <c r="AJ281" s="48"/>
      <c r="AK281" s="48"/>
      <c r="AL281" s="48"/>
      <c r="AM281" s="48"/>
      <c r="AN281" s="48"/>
      <c r="AO281" s="48"/>
      <c r="AP281" s="30"/>
      <c r="AQ281" s="31"/>
      <c r="AR281" s="2"/>
      <c r="AS281" s="30"/>
      <c r="AT281" s="31"/>
      <c r="AU281" s="2"/>
      <c r="AV281" s="30"/>
      <c r="AW281" s="31"/>
      <c r="AX281" s="30"/>
      <c r="AY281" s="31"/>
      <c r="AZ281" s="2"/>
      <c r="BA281" s="30"/>
      <c r="BB281" s="31"/>
      <c r="BC281" s="30"/>
      <c r="BD281" s="31"/>
      <c r="BE281" s="2"/>
      <c r="BF281" s="30"/>
      <c r="BG281" s="31"/>
      <c r="BH281" s="30"/>
      <c r="BI281" s="31"/>
      <c r="BJ281" s="2"/>
      <c r="BK281" s="48">
        <f t="shared" si="26"/>
        <v>25798</v>
      </c>
      <c r="BL281" s="48">
        <v>5343</v>
      </c>
      <c r="BM281" s="48">
        <v>5491</v>
      </c>
      <c r="BN281" s="2"/>
      <c r="BO281" s="48">
        <f t="shared" si="27"/>
        <v>10834</v>
      </c>
      <c r="BP281" s="2"/>
      <c r="BQ281" s="48">
        <f t="shared" si="28"/>
        <v>138991</v>
      </c>
      <c r="BR281" s="2"/>
      <c r="BS281" s="48">
        <f t="shared" si="29"/>
        <v>265943</v>
      </c>
      <c r="BT281" s="2"/>
    </row>
    <row r="282" spans="1:72" x14ac:dyDescent="0.2">
      <c r="A282" t="s">
        <v>57</v>
      </c>
      <c r="B282" s="29">
        <v>44108</v>
      </c>
      <c r="C282" s="2"/>
      <c r="D282" s="48">
        <v>2161</v>
      </c>
      <c r="E282" s="48">
        <v>1519</v>
      </c>
      <c r="F282" s="48">
        <v>28840</v>
      </c>
      <c r="G282" s="48">
        <v>386</v>
      </c>
      <c r="H282" s="48">
        <v>431</v>
      </c>
      <c r="I282" s="48">
        <v>15965</v>
      </c>
      <c r="J282" s="48">
        <v>15224</v>
      </c>
      <c r="K282" s="48">
        <v>44414</v>
      </c>
      <c r="L282" s="48">
        <v>1064</v>
      </c>
      <c r="M282" s="2"/>
      <c r="N282" s="48">
        <v>5682</v>
      </c>
      <c r="O282" s="48">
        <v>6242</v>
      </c>
      <c r="P282" s="48">
        <v>745</v>
      </c>
      <c r="Q282" s="48">
        <v>330</v>
      </c>
      <c r="R282" s="48">
        <v>1264</v>
      </c>
      <c r="S282" s="48">
        <v>1365</v>
      </c>
      <c r="T282" s="48">
        <v>22918</v>
      </c>
      <c r="U282" s="48">
        <v>422</v>
      </c>
      <c r="V282" s="48">
        <v>659</v>
      </c>
      <c r="W282" s="48">
        <v>18549</v>
      </c>
      <c r="X282" s="48">
        <v>3209</v>
      </c>
      <c r="Y282" s="2"/>
      <c r="Z282" s="48">
        <v>11634</v>
      </c>
      <c r="AA282" s="48">
        <v>9166</v>
      </c>
      <c r="AC282" s="48">
        <f t="shared" si="24"/>
        <v>20800</v>
      </c>
      <c r="AD282" s="48">
        <f t="shared" si="25"/>
        <v>61385</v>
      </c>
      <c r="AE282" s="48">
        <v>1636</v>
      </c>
      <c r="AF282" s="48">
        <v>2321</v>
      </c>
      <c r="AG282" s="48">
        <v>8967</v>
      </c>
      <c r="AH282" s="48">
        <v>5779</v>
      </c>
      <c r="AI282" s="48">
        <v>3055</v>
      </c>
      <c r="AJ282" s="48"/>
      <c r="AK282" s="48"/>
      <c r="AL282" s="48"/>
      <c r="AM282" s="48"/>
      <c r="AN282" s="48"/>
      <c r="AO282" s="48"/>
      <c r="AP282" s="30"/>
      <c r="AQ282" s="31"/>
      <c r="AR282" s="2"/>
      <c r="AS282" s="30"/>
      <c r="AT282" s="31"/>
      <c r="AU282" s="2"/>
      <c r="AV282" s="30"/>
      <c r="AW282" s="31"/>
      <c r="AX282" s="30"/>
      <c r="AY282" s="31"/>
      <c r="AZ282" s="2"/>
      <c r="BA282" s="30"/>
      <c r="BB282" s="31"/>
      <c r="BC282" s="30"/>
      <c r="BD282" s="31"/>
      <c r="BE282" s="2"/>
      <c r="BF282" s="30"/>
      <c r="BG282" s="31"/>
      <c r="BH282" s="30"/>
      <c r="BI282" s="31"/>
      <c r="BJ282" s="2"/>
      <c r="BK282" s="48">
        <f t="shared" si="26"/>
        <v>21758</v>
      </c>
      <c r="BL282" s="48">
        <v>4232</v>
      </c>
      <c r="BM282" s="48">
        <v>4331</v>
      </c>
      <c r="BN282" s="2"/>
      <c r="BO282" s="48">
        <f t="shared" si="27"/>
        <v>8563</v>
      </c>
      <c r="BP282" s="2"/>
      <c r="BQ282" s="48">
        <f t="shared" si="28"/>
        <v>110004</v>
      </c>
      <c r="BR282" s="2"/>
      <c r="BS282" s="48">
        <f t="shared" si="29"/>
        <v>222510</v>
      </c>
      <c r="BT282" s="2"/>
    </row>
    <row r="283" spans="1:72" x14ac:dyDescent="0.2">
      <c r="A283" t="s">
        <v>58</v>
      </c>
      <c r="B283" s="33">
        <v>44109</v>
      </c>
      <c r="C283" s="2"/>
      <c r="D283" s="48">
        <v>3262</v>
      </c>
      <c r="E283" s="48">
        <v>2488</v>
      </c>
      <c r="F283" s="48">
        <v>37537</v>
      </c>
      <c r="G283" s="48">
        <v>676</v>
      </c>
      <c r="H283" s="48">
        <v>609</v>
      </c>
      <c r="I283" s="48">
        <v>21662</v>
      </c>
      <c r="J283" s="48">
        <v>19970</v>
      </c>
      <c r="K283" s="48">
        <v>59234</v>
      </c>
      <c r="L283" s="48">
        <v>1185</v>
      </c>
      <c r="M283" s="2"/>
      <c r="N283" s="48">
        <v>6498</v>
      </c>
      <c r="O283" s="48">
        <v>8467</v>
      </c>
      <c r="P283" s="48">
        <v>965</v>
      </c>
      <c r="Q283" s="48">
        <v>400</v>
      </c>
      <c r="R283" s="48">
        <v>1907</v>
      </c>
      <c r="S283" s="48">
        <v>2229</v>
      </c>
      <c r="T283" s="48">
        <v>28744</v>
      </c>
      <c r="U283" s="48">
        <v>792</v>
      </c>
      <c r="V283" s="48">
        <v>1037</v>
      </c>
      <c r="W283" s="48">
        <v>20702</v>
      </c>
      <c r="X283" s="48">
        <v>5465</v>
      </c>
      <c r="Y283" s="2"/>
      <c r="Z283" s="48">
        <v>11519</v>
      </c>
      <c r="AA283" s="48">
        <v>10167</v>
      </c>
      <c r="AC283" s="48">
        <f t="shared" si="24"/>
        <v>21686</v>
      </c>
      <c r="AD283" s="48">
        <f t="shared" si="25"/>
        <v>77206</v>
      </c>
      <c r="AE283" s="48">
        <v>2560</v>
      </c>
      <c r="AF283" s="48">
        <v>3437</v>
      </c>
      <c r="AG283" s="48">
        <v>10602</v>
      </c>
      <c r="AH283" s="48">
        <v>8603</v>
      </c>
      <c r="AI283" s="48">
        <v>3013</v>
      </c>
      <c r="AJ283" s="48"/>
      <c r="AK283" s="48"/>
      <c r="AL283" s="48"/>
      <c r="AM283" s="48"/>
      <c r="AN283" s="48"/>
      <c r="AO283" s="48"/>
      <c r="AP283" s="30"/>
      <c r="AQ283" s="31"/>
      <c r="AR283" s="2"/>
      <c r="AS283" s="30"/>
      <c r="AT283" s="31"/>
      <c r="AU283" s="2"/>
      <c r="AV283" s="30"/>
      <c r="AW283" s="31"/>
      <c r="AX283" s="30"/>
      <c r="AY283" s="31"/>
      <c r="AZ283" s="2"/>
      <c r="BA283" s="30"/>
      <c r="BB283" s="31"/>
      <c r="BC283" s="30"/>
      <c r="BD283" s="31"/>
      <c r="BE283" s="2"/>
      <c r="BF283" s="30"/>
      <c r="BG283" s="31"/>
      <c r="BH283" s="30"/>
      <c r="BI283" s="31"/>
      <c r="BJ283" s="2"/>
      <c r="BK283" s="48">
        <f t="shared" si="26"/>
        <v>28215</v>
      </c>
      <c r="BL283" s="48">
        <v>6059</v>
      </c>
      <c r="BM283" s="48">
        <v>5867</v>
      </c>
      <c r="BN283" s="2"/>
      <c r="BO283" s="48">
        <f t="shared" si="27"/>
        <v>11926</v>
      </c>
      <c r="BP283" s="2"/>
      <c r="BQ283" s="48">
        <f t="shared" si="28"/>
        <v>146623</v>
      </c>
      <c r="BR283" s="2"/>
      <c r="BS283" s="48">
        <f t="shared" si="29"/>
        <v>285656</v>
      </c>
      <c r="BT283" s="2"/>
    </row>
    <row r="284" spans="1:72" x14ac:dyDescent="0.2">
      <c r="A284" t="s">
        <v>59</v>
      </c>
      <c r="B284" s="29">
        <v>44110</v>
      </c>
      <c r="C284" s="2"/>
      <c r="D284" s="48">
        <v>3306</v>
      </c>
      <c r="E284" s="48">
        <v>2519</v>
      </c>
      <c r="F284" s="48">
        <v>35726</v>
      </c>
      <c r="G284" s="48">
        <v>628</v>
      </c>
      <c r="H284" s="48">
        <v>589</v>
      </c>
      <c r="I284" s="48">
        <v>22596</v>
      </c>
      <c r="J284" s="48">
        <v>20946</v>
      </c>
      <c r="K284" s="48">
        <v>60847</v>
      </c>
      <c r="L284" s="48">
        <v>1169</v>
      </c>
      <c r="M284" s="2"/>
      <c r="N284" s="48">
        <v>6460</v>
      </c>
      <c r="O284" s="48">
        <v>8389</v>
      </c>
      <c r="P284" s="48">
        <v>921</v>
      </c>
      <c r="Q284" s="48">
        <v>466</v>
      </c>
      <c r="R284" s="48">
        <v>1885</v>
      </c>
      <c r="S284" s="48">
        <v>2139</v>
      </c>
      <c r="T284" s="48">
        <v>29028</v>
      </c>
      <c r="U284" s="48">
        <v>841</v>
      </c>
      <c r="V284" s="48">
        <v>1067</v>
      </c>
      <c r="W284" s="48">
        <v>20235</v>
      </c>
      <c r="X284" s="48">
        <v>5490</v>
      </c>
      <c r="Y284" s="2"/>
      <c r="Z284" s="48">
        <v>11548</v>
      </c>
      <c r="AA284" s="48">
        <v>10386</v>
      </c>
      <c r="AC284" s="48">
        <f t="shared" si="24"/>
        <v>21934</v>
      </c>
      <c r="AD284" s="48">
        <f t="shared" si="25"/>
        <v>76921</v>
      </c>
      <c r="AE284" s="48">
        <v>2649</v>
      </c>
      <c r="AF284" s="48">
        <v>3516</v>
      </c>
      <c r="AG284" s="48">
        <v>10485</v>
      </c>
      <c r="AH284" s="48">
        <v>8955</v>
      </c>
      <c r="AI284" s="48">
        <v>3107</v>
      </c>
      <c r="AJ284" s="48"/>
      <c r="AK284" s="48"/>
      <c r="AL284" s="48"/>
      <c r="AM284" s="48"/>
      <c r="AN284" s="48"/>
      <c r="AO284" s="48"/>
      <c r="AP284" s="30"/>
      <c r="AQ284" s="31"/>
      <c r="AR284" s="2"/>
      <c r="AS284" s="30"/>
      <c r="AT284" s="31"/>
      <c r="AU284" s="2"/>
      <c r="AV284" s="30"/>
      <c r="AW284" s="31"/>
      <c r="AX284" s="30"/>
      <c r="AY284" s="31"/>
      <c r="AZ284" s="2"/>
      <c r="BA284" s="30"/>
      <c r="BB284" s="31"/>
      <c r="BC284" s="30"/>
      <c r="BD284" s="31"/>
      <c r="BE284" s="2"/>
      <c r="BF284" s="30"/>
      <c r="BG284" s="31"/>
      <c r="BH284" s="30"/>
      <c r="BI284" s="31"/>
      <c r="BJ284" s="2"/>
      <c r="BK284" s="48">
        <f t="shared" si="26"/>
        <v>28712</v>
      </c>
      <c r="BL284" s="48">
        <v>7175</v>
      </c>
      <c r="BM284" s="48">
        <v>6723</v>
      </c>
      <c r="BN284" s="2"/>
      <c r="BO284" s="48">
        <f t="shared" si="27"/>
        <v>13898</v>
      </c>
      <c r="BP284" s="2"/>
      <c r="BQ284" s="48">
        <f t="shared" si="28"/>
        <v>148326</v>
      </c>
      <c r="BR284" s="2"/>
      <c r="BS284" s="48">
        <f t="shared" si="29"/>
        <v>289791</v>
      </c>
      <c r="BT284" s="2"/>
    </row>
    <row r="285" spans="1:72" x14ac:dyDescent="0.2">
      <c r="A285" t="s">
        <v>53</v>
      </c>
      <c r="B285" s="29">
        <v>44111</v>
      </c>
      <c r="C285" s="2"/>
      <c r="D285" s="48">
        <v>3385</v>
      </c>
      <c r="E285" s="48">
        <v>2600</v>
      </c>
      <c r="F285" s="48">
        <v>39498</v>
      </c>
      <c r="G285" s="48">
        <v>734</v>
      </c>
      <c r="H285" s="48">
        <v>576</v>
      </c>
      <c r="I285" s="48">
        <v>23112</v>
      </c>
      <c r="J285" s="48">
        <v>20848</v>
      </c>
      <c r="K285" s="48">
        <v>62324</v>
      </c>
      <c r="L285" s="48">
        <v>1157</v>
      </c>
      <c r="M285" s="2"/>
      <c r="N285" s="48">
        <v>6821</v>
      </c>
      <c r="O285" s="48">
        <v>8893</v>
      </c>
      <c r="P285" s="48">
        <v>996</v>
      </c>
      <c r="Q285" s="48">
        <v>464</v>
      </c>
      <c r="R285" s="48">
        <v>1974</v>
      </c>
      <c r="S285" s="48">
        <v>2280</v>
      </c>
      <c r="T285" s="48">
        <v>30177</v>
      </c>
      <c r="U285" s="48">
        <v>873</v>
      </c>
      <c r="V285" s="48">
        <v>1035</v>
      </c>
      <c r="W285" s="48">
        <v>21108</v>
      </c>
      <c r="X285" s="48">
        <v>5894</v>
      </c>
      <c r="Y285" s="2"/>
      <c r="Z285" s="48">
        <v>11250</v>
      </c>
      <c r="AA285" s="48">
        <v>10500</v>
      </c>
      <c r="AC285" s="48">
        <f t="shared" si="24"/>
        <v>21750</v>
      </c>
      <c r="AD285" s="48">
        <f t="shared" si="25"/>
        <v>80515</v>
      </c>
      <c r="AE285" s="48">
        <v>2721</v>
      </c>
      <c r="AF285" s="48">
        <v>3696</v>
      </c>
      <c r="AG285" s="48">
        <v>10851</v>
      </c>
      <c r="AH285" s="48">
        <v>9518</v>
      </c>
      <c r="AI285" s="48">
        <v>3118</v>
      </c>
      <c r="AJ285" s="48"/>
      <c r="AK285" s="48"/>
      <c r="AL285" s="48"/>
      <c r="AM285" s="48"/>
      <c r="AN285" s="48"/>
      <c r="AO285" s="48"/>
      <c r="AP285" s="30"/>
      <c r="AQ285" s="31"/>
      <c r="AR285" s="2"/>
      <c r="AS285" s="30"/>
      <c r="AT285" s="31"/>
      <c r="AU285" s="2"/>
      <c r="AV285" s="30"/>
      <c r="AW285" s="31"/>
      <c r="AX285" s="30"/>
      <c r="AY285" s="31"/>
      <c r="AZ285" s="2"/>
      <c r="BA285" s="30"/>
      <c r="BB285" s="31"/>
      <c r="BC285" s="30"/>
      <c r="BD285" s="31"/>
      <c r="BE285" s="2"/>
      <c r="BF285" s="30"/>
      <c r="BG285" s="31"/>
      <c r="BH285" s="30"/>
      <c r="BI285" s="31"/>
      <c r="BJ285" s="2"/>
      <c r="BK285" s="48">
        <f t="shared" si="26"/>
        <v>29904</v>
      </c>
      <c r="BL285" s="48">
        <v>6722</v>
      </c>
      <c r="BM285" s="48">
        <v>6474</v>
      </c>
      <c r="BN285" s="2"/>
      <c r="BO285" s="48">
        <f t="shared" si="27"/>
        <v>13196</v>
      </c>
      <c r="BP285" s="2"/>
      <c r="BQ285" s="48">
        <f t="shared" si="28"/>
        <v>154234</v>
      </c>
      <c r="BR285" s="2"/>
      <c r="BS285" s="48">
        <f t="shared" si="29"/>
        <v>299599</v>
      </c>
      <c r="BT285" s="2"/>
    </row>
    <row r="286" spans="1:72" x14ac:dyDescent="0.2">
      <c r="A286" t="s">
        <v>54</v>
      </c>
      <c r="B286" s="29">
        <v>44112</v>
      </c>
      <c r="C286" s="2"/>
      <c r="D286" s="48">
        <v>3461</v>
      </c>
      <c r="E286" s="48">
        <v>2708</v>
      </c>
      <c r="F286" s="48">
        <v>41954</v>
      </c>
      <c r="G286" s="48">
        <v>713</v>
      </c>
      <c r="H286" s="48">
        <v>631</v>
      </c>
      <c r="I286" s="48">
        <v>24437</v>
      </c>
      <c r="J286" s="48">
        <v>21938</v>
      </c>
      <c r="K286" s="48">
        <v>65799</v>
      </c>
      <c r="L286" s="48">
        <v>1248</v>
      </c>
      <c r="M286" s="2"/>
      <c r="N286" s="48">
        <v>6928</v>
      </c>
      <c r="O286" s="48">
        <v>9238</v>
      </c>
      <c r="P286" s="48">
        <v>1022</v>
      </c>
      <c r="Q286" s="48">
        <v>417</v>
      </c>
      <c r="R286" s="48">
        <v>2010</v>
      </c>
      <c r="S286" s="48">
        <v>2360</v>
      </c>
      <c r="T286" s="48">
        <v>31303</v>
      </c>
      <c r="U286" s="48">
        <v>918</v>
      </c>
      <c r="V286" s="48">
        <v>1137</v>
      </c>
      <c r="W286" s="48">
        <v>22219</v>
      </c>
      <c r="X286" s="48">
        <v>6009</v>
      </c>
      <c r="Y286" s="2"/>
      <c r="Z286" s="48">
        <v>12309</v>
      </c>
      <c r="AA286" s="48">
        <v>11736</v>
      </c>
      <c r="AC286" s="48">
        <f t="shared" si="24"/>
        <v>24045</v>
      </c>
      <c r="AD286" s="48">
        <f t="shared" si="25"/>
        <v>83561</v>
      </c>
      <c r="AE286" s="48">
        <v>2818</v>
      </c>
      <c r="AF286" s="48">
        <v>3667</v>
      </c>
      <c r="AG286" s="48">
        <v>11080</v>
      </c>
      <c r="AH286" s="48">
        <v>9890</v>
      </c>
      <c r="AI286" s="48">
        <v>3262</v>
      </c>
      <c r="AJ286" s="48"/>
      <c r="AK286" s="48"/>
      <c r="AL286" s="48"/>
      <c r="AM286" s="48"/>
      <c r="AN286" s="48"/>
      <c r="AO286" s="48"/>
      <c r="AP286" s="30"/>
      <c r="AQ286" s="31"/>
      <c r="AR286" s="2"/>
      <c r="AS286" s="30"/>
      <c r="AT286" s="31"/>
      <c r="AU286" s="2"/>
      <c r="AV286" s="30"/>
      <c r="AW286" s="31"/>
      <c r="AX286" s="30"/>
      <c r="AY286" s="31"/>
      <c r="AZ286" s="2"/>
      <c r="BA286" s="30"/>
      <c r="BB286" s="31"/>
      <c r="BC286" s="30"/>
      <c r="BD286" s="31"/>
      <c r="BE286" s="2"/>
      <c r="BF286" s="30"/>
      <c r="BG286" s="31"/>
      <c r="BH286" s="30"/>
      <c r="BI286" s="31"/>
      <c r="BJ286" s="2"/>
      <c r="BK286" s="48">
        <f t="shared" si="26"/>
        <v>30717</v>
      </c>
      <c r="BL286" s="48">
        <v>7290</v>
      </c>
      <c r="BM286" s="48">
        <v>6796</v>
      </c>
      <c r="BN286" s="2"/>
      <c r="BO286" s="48">
        <f t="shared" si="27"/>
        <v>14086</v>
      </c>
      <c r="BP286" s="2"/>
      <c r="BQ286" s="48">
        <f t="shared" si="28"/>
        <v>162889</v>
      </c>
      <c r="BR286" s="2"/>
      <c r="BS286" s="48">
        <f t="shared" si="29"/>
        <v>315298</v>
      </c>
      <c r="BT286" s="2"/>
    </row>
    <row r="287" spans="1:72" x14ac:dyDescent="0.2">
      <c r="A287" t="s">
        <v>55</v>
      </c>
      <c r="B287" s="29">
        <v>44113</v>
      </c>
      <c r="C287" s="2"/>
      <c r="D287" s="48">
        <v>3675</v>
      </c>
      <c r="E287" s="48">
        <v>2887</v>
      </c>
      <c r="F287" s="48">
        <v>46393</v>
      </c>
      <c r="G287" s="48">
        <v>772</v>
      </c>
      <c r="H287" s="48">
        <v>611</v>
      </c>
      <c r="I287" s="48">
        <v>26415</v>
      </c>
      <c r="J287" s="48">
        <v>23587</v>
      </c>
      <c r="K287" s="48">
        <v>71644</v>
      </c>
      <c r="L287" s="48">
        <v>1317</v>
      </c>
      <c r="M287" s="2"/>
      <c r="N287" s="48">
        <v>8183</v>
      </c>
      <c r="O287" s="48">
        <v>10817</v>
      </c>
      <c r="P287" s="48">
        <v>1088</v>
      </c>
      <c r="Q287" s="48">
        <v>471</v>
      </c>
      <c r="R287" s="48">
        <v>2084</v>
      </c>
      <c r="S287" s="48">
        <v>2506</v>
      </c>
      <c r="T287" s="48">
        <v>36238</v>
      </c>
      <c r="U287" s="48">
        <v>1041</v>
      </c>
      <c r="V287" s="48">
        <v>1319</v>
      </c>
      <c r="W287" s="48">
        <v>25914</v>
      </c>
      <c r="X287" s="48">
        <v>6614</v>
      </c>
      <c r="Y287" s="2"/>
      <c r="Z287" s="48">
        <v>14768</v>
      </c>
      <c r="AA287" s="48">
        <v>14376</v>
      </c>
      <c r="AC287" s="48">
        <f t="shared" si="24"/>
        <v>29144</v>
      </c>
      <c r="AD287" s="48">
        <f t="shared" si="25"/>
        <v>96275</v>
      </c>
      <c r="AE287" s="48">
        <v>3123</v>
      </c>
      <c r="AF287" s="48">
        <v>4012</v>
      </c>
      <c r="AG287" s="48">
        <v>12676</v>
      </c>
      <c r="AH287" s="48">
        <v>11570</v>
      </c>
      <c r="AI287" s="48">
        <v>3627</v>
      </c>
      <c r="AJ287" s="48"/>
      <c r="AK287" s="48"/>
      <c r="AL287" s="48"/>
      <c r="AM287" s="48"/>
      <c r="AN287" s="48"/>
      <c r="AO287" s="48"/>
      <c r="AP287" s="30"/>
      <c r="AQ287" s="31"/>
      <c r="AR287" s="2"/>
      <c r="AS287" s="30"/>
      <c r="AT287" s="31"/>
      <c r="AU287" s="2"/>
      <c r="AV287" s="30"/>
      <c r="AW287" s="31"/>
      <c r="AX287" s="30"/>
      <c r="AY287" s="31"/>
      <c r="AZ287" s="2"/>
      <c r="BA287" s="30"/>
      <c r="BB287" s="31"/>
      <c r="BC287" s="30"/>
      <c r="BD287" s="31"/>
      <c r="BE287" s="2"/>
      <c r="BF287" s="30"/>
      <c r="BG287" s="31"/>
      <c r="BH287" s="30"/>
      <c r="BI287" s="31"/>
      <c r="BJ287" s="2"/>
      <c r="BK287" s="48">
        <f t="shared" si="26"/>
        <v>35008</v>
      </c>
      <c r="BL287" s="48">
        <v>7656</v>
      </c>
      <c r="BM287" s="48">
        <v>7264</v>
      </c>
      <c r="BN287" s="2"/>
      <c r="BO287" s="48">
        <f t="shared" si="27"/>
        <v>14920</v>
      </c>
      <c r="BP287" s="2"/>
      <c r="BQ287" s="48">
        <f t="shared" si="28"/>
        <v>177301</v>
      </c>
      <c r="BR287" s="2"/>
      <c r="BS287" s="48">
        <f t="shared" si="29"/>
        <v>352648</v>
      </c>
      <c r="BT287" s="2"/>
    </row>
    <row r="288" spans="1:72" x14ac:dyDescent="0.2">
      <c r="A288" t="s">
        <v>56</v>
      </c>
      <c r="B288" s="29">
        <v>44114</v>
      </c>
      <c r="C288" s="2"/>
      <c r="D288" s="48">
        <v>2692</v>
      </c>
      <c r="E288" s="48">
        <v>1955</v>
      </c>
      <c r="F288" s="48">
        <v>35403</v>
      </c>
      <c r="G288" s="48">
        <v>619</v>
      </c>
      <c r="H288" s="48">
        <v>420</v>
      </c>
      <c r="I288" s="48">
        <v>20412</v>
      </c>
      <c r="J288" s="48">
        <v>18224</v>
      </c>
      <c r="K288" s="48">
        <v>55693</v>
      </c>
      <c r="L288" s="48">
        <v>1139</v>
      </c>
      <c r="M288" s="2"/>
      <c r="N288" s="48">
        <v>6445</v>
      </c>
      <c r="O288" s="48">
        <v>7842</v>
      </c>
      <c r="P288" s="48">
        <v>953</v>
      </c>
      <c r="Q288" s="48">
        <v>436</v>
      </c>
      <c r="R288" s="48">
        <v>1523</v>
      </c>
      <c r="S288" s="48">
        <v>1662</v>
      </c>
      <c r="T288" s="48">
        <v>26068</v>
      </c>
      <c r="U288" s="48">
        <v>679</v>
      </c>
      <c r="V288" s="48">
        <v>967</v>
      </c>
      <c r="W288" s="48">
        <v>20573</v>
      </c>
      <c r="X288" s="48">
        <v>4091</v>
      </c>
      <c r="Y288" s="2"/>
      <c r="Z288" s="48">
        <v>11222</v>
      </c>
      <c r="AA288" s="48">
        <v>10218</v>
      </c>
      <c r="AC288" s="48">
        <f t="shared" si="24"/>
        <v>21440</v>
      </c>
      <c r="AD288" s="48">
        <f t="shared" si="25"/>
        <v>71239</v>
      </c>
      <c r="AE288" s="48">
        <v>2211</v>
      </c>
      <c r="AF288" s="48">
        <v>3049</v>
      </c>
      <c r="AG288" s="48">
        <v>10297</v>
      </c>
      <c r="AH288" s="48">
        <v>7708</v>
      </c>
      <c r="AI288" s="48">
        <v>3909</v>
      </c>
      <c r="AJ288" s="48"/>
      <c r="AK288" s="48"/>
      <c r="AL288" s="48"/>
      <c r="AM288" s="48"/>
      <c r="AN288" s="48"/>
      <c r="AO288" s="48"/>
      <c r="AP288" s="30"/>
      <c r="AQ288" s="31"/>
      <c r="AR288" s="2"/>
      <c r="AS288" s="30"/>
      <c r="AT288" s="31"/>
      <c r="AU288" s="2"/>
      <c r="AV288" s="30"/>
      <c r="AW288" s="31"/>
      <c r="AX288" s="30"/>
      <c r="AY288" s="31"/>
      <c r="AZ288" s="2"/>
      <c r="BA288" s="30"/>
      <c r="BB288" s="31"/>
      <c r="BC288" s="30"/>
      <c r="BD288" s="31"/>
      <c r="BE288" s="2"/>
      <c r="BF288" s="30"/>
      <c r="BG288" s="31"/>
      <c r="BH288" s="30"/>
      <c r="BI288" s="31"/>
      <c r="BJ288" s="2"/>
      <c r="BK288" s="48">
        <f t="shared" si="26"/>
        <v>27174</v>
      </c>
      <c r="BL288" s="48">
        <v>5257</v>
      </c>
      <c r="BM288" s="48">
        <v>5737</v>
      </c>
      <c r="BN288" s="2"/>
      <c r="BO288" s="48">
        <f t="shared" si="27"/>
        <v>10994</v>
      </c>
      <c r="BP288" s="2"/>
      <c r="BQ288" s="48">
        <f t="shared" si="28"/>
        <v>136557</v>
      </c>
      <c r="BR288" s="2"/>
      <c r="BS288" s="48">
        <f t="shared" si="29"/>
        <v>267404</v>
      </c>
      <c r="BT288" s="2"/>
    </row>
    <row r="289" spans="1:72" x14ac:dyDescent="0.2">
      <c r="A289" t="s">
        <v>57</v>
      </c>
      <c r="B289" s="29">
        <v>44115</v>
      </c>
      <c r="C289" s="2"/>
      <c r="D289" s="48">
        <v>2074</v>
      </c>
      <c r="E289" s="48">
        <v>1420</v>
      </c>
      <c r="F289" s="48">
        <v>28036</v>
      </c>
      <c r="G289" s="48">
        <v>465</v>
      </c>
      <c r="H289" s="48">
        <v>427</v>
      </c>
      <c r="I289" s="48">
        <v>15620</v>
      </c>
      <c r="J289" s="48">
        <v>14782</v>
      </c>
      <c r="K289" s="48">
        <v>43055</v>
      </c>
      <c r="L289" s="48">
        <v>1020</v>
      </c>
      <c r="M289" s="2"/>
      <c r="N289" s="48">
        <v>5845</v>
      </c>
      <c r="O289" s="48">
        <v>6263</v>
      </c>
      <c r="P289" s="48">
        <v>796</v>
      </c>
      <c r="Q289" s="48">
        <v>332</v>
      </c>
      <c r="R289" s="48">
        <v>1247</v>
      </c>
      <c r="S289" s="48">
        <v>1336</v>
      </c>
      <c r="T289" s="48">
        <v>22322</v>
      </c>
      <c r="U289" s="48">
        <v>449</v>
      </c>
      <c r="V289" s="48">
        <v>672</v>
      </c>
      <c r="W289" s="48">
        <v>18533</v>
      </c>
      <c r="X289" s="48">
        <v>2880</v>
      </c>
      <c r="Y289" s="2"/>
      <c r="Z289" s="48">
        <v>11713</v>
      </c>
      <c r="AA289" s="48">
        <v>8940</v>
      </c>
      <c r="AC289" s="48">
        <f t="shared" si="24"/>
        <v>20653</v>
      </c>
      <c r="AD289" s="48">
        <f t="shared" si="25"/>
        <v>60675</v>
      </c>
      <c r="AE289" s="48">
        <v>1647</v>
      </c>
      <c r="AF289" s="48">
        <v>2384</v>
      </c>
      <c r="AG289" s="48">
        <v>9024</v>
      </c>
      <c r="AH289" s="48">
        <v>5931</v>
      </c>
      <c r="AI289" s="48">
        <v>3133</v>
      </c>
      <c r="AJ289" s="48"/>
      <c r="AK289" s="48"/>
      <c r="AL289" s="48"/>
      <c r="AM289" s="48"/>
      <c r="AN289" s="48"/>
      <c r="AO289" s="48"/>
      <c r="AP289" s="30"/>
      <c r="AQ289" s="31"/>
      <c r="AR289" s="2"/>
      <c r="AS289" s="30"/>
      <c r="AT289" s="31"/>
      <c r="AU289" s="2"/>
      <c r="AV289" s="30"/>
      <c r="AW289" s="31"/>
      <c r="AX289" s="30"/>
      <c r="AY289" s="31"/>
      <c r="AZ289" s="2"/>
      <c r="BA289" s="30"/>
      <c r="BB289" s="31"/>
      <c r="BC289" s="30"/>
      <c r="BD289" s="31"/>
      <c r="BE289" s="2"/>
      <c r="BF289" s="30"/>
      <c r="BG289" s="31"/>
      <c r="BH289" s="30"/>
      <c r="BI289" s="31"/>
      <c r="BJ289" s="2"/>
      <c r="BK289" s="48">
        <f t="shared" si="26"/>
        <v>22119</v>
      </c>
      <c r="BL289" s="48">
        <v>4026</v>
      </c>
      <c r="BM289" s="48">
        <v>4424</v>
      </c>
      <c r="BN289" s="2"/>
      <c r="BO289" s="48">
        <f t="shared" si="27"/>
        <v>8450</v>
      </c>
      <c r="BP289" s="2"/>
      <c r="BQ289" s="48">
        <f t="shared" si="28"/>
        <v>106899</v>
      </c>
      <c r="BR289" s="2"/>
      <c r="BS289" s="48">
        <f t="shared" si="29"/>
        <v>218796</v>
      </c>
      <c r="BT289" s="2"/>
    </row>
    <row r="290" spans="1:72" x14ac:dyDescent="0.2">
      <c r="A290" t="s">
        <v>58</v>
      </c>
      <c r="B290" s="29">
        <v>44116</v>
      </c>
      <c r="C290" s="2"/>
      <c r="D290" s="48">
        <v>3182</v>
      </c>
      <c r="E290" s="48">
        <v>2381</v>
      </c>
      <c r="F290" s="48">
        <v>38139</v>
      </c>
      <c r="G290" s="48">
        <v>637</v>
      </c>
      <c r="H290" s="48">
        <v>511</v>
      </c>
      <c r="I290" s="48">
        <v>22402</v>
      </c>
      <c r="J290" s="48">
        <v>20080</v>
      </c>
      <c r="K290" s="48">
        <v>59921</v>
      </c>
      <c r="L290" s="48">
        <v>1167</v>
      </c>
      <c r="M290" s="2"/>
      <c r="N290" s="48">
        <v>6790</v>
      </c>
      <c r="O290" s="48">
        <v>8799</v>
      </c>
      <c r="P290" s="48">
        <v>1002</v>
      </c>
      <c r="Q290" s="48">
        <v>391</v>
      </c>
      <c r="R290" s="48">
        <v>1881</v>
      </c>
      <c r="S290" s="48">
        <v>2159</v>
      </c>
      <c r="T290" s="48">
        <v>28728</v>
      </c>
      <c r="U290" s="48">
        <v>833</v>
      </c>
      <c r="V290" s="48">
        <v>1117</v>
      </c>
      <c r="W290" s="48">
        <v>20692</v>
      </c>
      <c r="X290" s="48">
        <v>5442</v>
      </c>
      <c r="Y290" s="2"/>
      <c r="Z290" s="48">
        <v>12648</v>
      </c>
      <c r="AA290" s="48">
        <v>10803</v>
      </c>
      <c r="AC290" s="48">
        <f t="shared" si="24"/>
        <v>23451</v>
      </c>
      <c r="AD290" s="48">
        <f t="shared" si="25"/>
        <v>77834</v>
      </c>
      <c r="AE290" s="48">
        <v>2558</v>
      </c>
      <c r="AF290" s="48">
        <v>3469</v>
      </c>
      <c r="AG290" s="48">
        <v>11289</v>
      </c>
      <c r="AH290" s="48">
        <v>8739</v>
      </c>
      <c r="AI290" s="48">
        <v>2978</v>
      </c>
      <c r="AJ290" s="48"/>
      <c r="AK290" s="48"/>
      <c r="AL290" s="48"/>
      <c r="AM290" s="48"/>
      <c r="AN290" s="48"/>
      <c r="AO290" s="48"/>
      <c r="AP290" s="30"/>
      <c r="AQ290" s="31"/>
      <c r="AR290" s="2"/>
      <c r="AS290" s="30"/>
      <c r="AT290" s="31"/>
      <c r="AU290" s="2"/>
      <c r="AV290" s="30"/>
      <c r="AW290" s="31"/>
      <c r="AX290" s="30"/>
      <c r="AY290" s="31"/>
      <c r="AZ290" s="2"/>
      <c r="BA290" s="30"/>
      <c r="BB290" s="31"/>
      <c r="BC290" s="30"/>
      <c r="BD290" s="31"/>
      <c r="BE290" s="2"/>
      <c r="BF290" s="30"/>
      <c r="BG290" s="31"/>
      <c r="BH290" s="30"/>
      <c r="BI290" s="31"/>
      <c r="BJ290" s="2"/>
      <c r="BK290" s="48">
        <f t="shared" si="26"/>
        <v>29033</v>
      </c>
      <c r="BL290" s="48">
        <v>6300</v>
      </c>
      <c r="BM290" s="48">
        <v>5966</v>
      </c>
      <c r="BN290" s="2"/>
      <c r="BO290" s="48">
        <f t="shared" si="27"/>
        <v>12266</v>
      </c>
      <c r="BP290" s="2"/>
      <c r="BQ290" s="48">
        <f t="shared" si="28"/>
        <v>148420</v>
      </c>
      <c r="BR290" s="2"/>
      <c r="BS290" s="48">
        <f t="shared" si="29"/>
        <v>291004</v>
      </c>
      <c r="BT290" s="2"/>
    </row>
    <row r="291" spans="1:72" x14ac:dyDescent="0.2">
      <c r="A291" t="s">
        <v>59</v>
      </c>
      <c r="B291" s="29">
        <v>44117</v>
      </c>
      <c r="C291" s="2"/>
      <c r="D291" s="48">
        <v>3469</v>
      </c>
      <c r="E291" s="48">
        <v>2610</v>
      </c>
      <c r="F291" s="48">
        <v>39512</v>
      </c>
      <c r="G291" s="48">
        <v>705</v>
      </c>
      <c r="H291" s="48">
        <v>542</v>
      </c>
      <c r="I291" s="48">
        <v>23229</v>
      </c>
      <c r="J291" s="48">
        <v>20851</v>
      </c>
      <c r="K291" s="48">
        <v>61873</v>
      </c>
      <c r="L291" s="48">
        <v>1190</v>
      </c>
      <c r="M291" s="2"/>
      <c r="N291" s="48">
        <v>6597</v>
      </c>
      <c r="O291" s="48">
        <v>8801</v>
      </c>
      <c r="P291" s="48">
        <v>1039</v>
      </c>
      <c r="Q291" s="48">
        <v>403</v>
      </c>
      <c r="R291" s="48">
        <v>1918</v>
      </c>
      <c r="S291" s="48">
        <v>2285</v>
      </c>
      <c r="T291" s="48">
        <v>29365</v>
      </c>
      <c r="U291" s="48">
        <v>852</v>
      </c>
      <c r="V291" s="48">
        <v>1018</v>
      </c>
      <c r="W291" s="48">
        <v>20565</v>
      </c>
      <c r="X291" s="48">
        <v>5804</v>
      </c>
      <c r="Y291" s="2"/>
      <c r="Z291" s="48">
        <v>11779</v>
      </c>
      <c r="AA291" s="48">
        <v>10616</v>
      </c>
      <c r="AC291" s="48">
        <f t="shared" si="24"/>
        <v>22395</v>
      </c>
      <c r="AD291" s="48">
        <f t="shared" si="25"/>
        <v>78647</v>
      </c>
      <c r="AE291" s="48">
        <v>2773</v>
      </c>
      <c r="AF291" s="48">
        <v>3540</v>
      </c>
      <c r="AG291" s="48">
        <v>10910</v>
      </c>
      <c r="AH291" s="48">
        <v>9195</v>
      </c>
      <c r="AI291" s="48">
        <v>2921</v>
      </c>
      <c r="AJ291" s="48"/>
      <c r="AK291" s="48"/>
      <c r="AL291" s="48"/>
      <c r="AM291" s="48"/>
      <c r="AN291" s="48"/>
      <c r="AO291" s="48"/>
      <c r="AP291" s="30"/>
      <c r="AQ291" s="31"/>
      <c r="AR291" s="2"/>
      <c r="AS291" s="30"/>
      <c r="AT291" s="31"/>
      <c r="AU291" s="2"/>
      <c r="AV291" s="30"/>
      <c r="AW291" s="31"/>
      <c r="AX291" s="30"/>
      <c r="AY291" s="31"/>
      <c r="AZ291" s="2"/>
      <c r="BA291" s="30"/>
      <c r="BB291" s="31"/>
      <c r="BC291" s="30"/>
      <c r="BD291" s="31"/>
      <c r="BE291" s="2"/>
      <c r="BF291" s="30"/>
      <c r="BG291" s="31"/>
      <c r="BH291" s="30"/>
      <c r="BI291" s="31"/>
      <c r="BJ291" s="2"/>
      <c r="BK291" s="48">
        <f t="shared" si="26"/>
        <v>29339</v>
      </c>
      <c r="BL291" s="48">
        <v>6250</v>
      </c>
      <c r="BM291" s="48">
        <v>6454</v>
      </c>
      <c r="BN291" s="2"/>
      <c r="BO291" s="48">
        <f t="shared" si="27"/>
        <v>12704</v>
      </c>
      <c r="BP291" s="2"/>
      <c r="BQ291" s="48">
        <f t="shared" si="28"/>
        <v>153981</v>
      </c>
      <c r="BR291" s="2"/>
      <c r="BS291" s="48">
        <f t="shared" si="29"/>
        <v>297066</v>
      </c>
      <c r="BT291" s="2"/>
    </row>
    <row r="292" spans="1:72" x14ac:dyDescent="0.2">
      <c r="A292" t="s">
        <v>53</v>
      </c>
      <c r="B292" s="29">
        <v>44118</v>
      </c>
      <c r="C292" s="2"/>
      <c r="D292" s="48">
        <v>3642</v>
      </c>
      <c r="E292" s="48">
        <v>2773</v>
      </c>
      <c r="F292" s="48">
        <v>40228</v>
      </c>
      <c r="G292" s="48">
        <v>722</v>
      </c>
      <c r="H292" s="48">
        <v>640</v>
      </c>
      <c r="I292" s="48">
        <v>23795</v>
      </c>
      <c r="J292" s="48">
        <v>21279</v>
      </c>
      <c r="K292" s="48">
        <v>63490</v>
      </c>
      <c r="L292" s="48">
        <v>1196</v>
      </c>
      <c r="M292" s="2"/>
      <c r="N292" s="48">
        <v>6792</v>
      </c>
      <c r="O292" s="48">
        <v>9100</v>
      </c>
      <c r="P292" s="48">
        <v>994</v>
      </c>
      <c r="Q292" s="48">
        <v>413</v>
      </c>
      <c r="R292" s="48">
        <v>1943</v>
      </c>
      <c r="S292" s="48">
        <v>2309</v>
      </c>
      <c r="T292" s="48">
        <v>30322</v>
      </c>
      <c r="U292" s="48">
        <v>813</v>
      </c>
      <c r="V292" s="48">
        <v>1097</v>
      </c>
      <c r="W292" s="48">
        <v>20979</v>
      </c>
      <c r="X292" s="48">
        <v>5982</v>
      </c>
      <c r="Y292" s="2"/>
      <c r="Z292" s="48">
        <v>12212</v>
      </c>
      <c r="AA292" s="48">
        <v>10890</v>
      </c>
      <c r="AC292" s="48">
        <f t="shared" si="24"/>
        <v>23102</v>
      </c>
      <c r="AD292" s="48">
        <f t="shared" si="25"/>
        <v>80744</v>
      </c>
      <c r="AE292" s="48">
        <v>2952</v>
      </c>
      <c r="AF292" s="48">
        <v>3738</v>
      </c>
      <c r="AG292" s="48">
        <v>11139</v>
      </c>
      <c r="AH292" s="48">
        <v>9658</v>
      </c>
      <c r="AI292" s="48">
        <v>2902</v>
      </c>
      <c r="AJ292" s="48"/>
      <c r="AK292" s="48"/>
      <c r="AL292" s="48"/>
      <c r="AM292" s="48"/>
      <c r="AN292" s="48"/>
      <c r="AO292" s="48"/>
      <c r="AP292" s="30"/>
      <c r="AQ292" s="31"/>
      <c r="AR292" s="2"/>
      <c r="AS292" s="30"/>
      <c r="AT292" s="31"/>
      <c r="AU292" s="2"/>
      <c r="AV292" s="30"/>
      <c r="AW292" s="31"/>
      <c r="AX292" s="30"/>
      <c r="AY292" s="31"/>
      <c r="AZ292" s="2"/>
      <c r="BA292" s="30"/>
      <c r="BB292" s="31"/>
      <c r="BC292" s="30"/>
      <c r="BD292" s="31"/>
      <c r="BE292" s="2"/>
      <c r="BF292" s="30"/>
      <c r="BG292" s="31"/>
      <c r="BH292" s="30"/>
      <c r="BI292" s="31"/>
      <c r="BJ292" s="2"/>
      <c r="BK292" s="48">
        <f t="shared" si="26"/>
        <v>30389</v>
      </c>
      <c r="BL292" s="48">
        <v>6674</v>
      </c>
      <c r="BM292" s="48">
        <v>6668</v>
      </c>
      <c r="BN292" s="2"/>
      <c r="BO292" s="48">
        <f t="shared" si="27"/>
        <v>13342</v>
      </c>
      <c r="BP292" s="2"/>
      <c r="BQ292" s="48">
        <f t="shared" si="28"/>
        <v>157765</v>
      </c>
      <c r="BR292" s="2"/>
      <c r="BS292" s="48">
        <f t="shared" si="29"/>
        <v>305342</v>
      </c>
      <c r="BT292" s="2"/>
    </row>
    <row r="293" spans="1:72" x14ac:dyDescent="0.2">
      <c r="A293" t="s">
        <v>54</v>
      </c>
      <c r="B293" s="29">
        <v>44119</v>
      </c>
      <c r="C293" s="2"/>
      <c r="D293" s="48">
        <v>3660</v>
      </c>
      <c r="E293" s="48">
        <v>2948</v>
      </c>
      <c r="F293" s="48">
        <v>41945</v>
      </c>
      <c r="G293" s="48">
        <v>838</v>
      </c>
      <c r="H293" s="48">
        <v>639</v>
      </c>
      <c r="I293" s="48">
        <v>24838</v>
      </c>
      <c r="J293" s="48">
        <v>22269</v>
      </c>
      <c r="K293" s="48">
        <v>66414</v>
      </c>
      <c r="L293" s="48">
        <v>1203</v>
      </c>
      <c r="M293" s="2"/>
      <c r="N293" s="48">
        <v>7310</v>
      </c>
      <c r="O293" s="48">
        <v>9857</v>
      </c>
      <c r="P293" s="48">
        <v>1082</v>
      </c>
      <c r="Q293" s="48">
        <v>454</v>
      </c>
      <c r="R293" s="48">
        <v>2047</v>
      </c>
      <c r="S293" s="48">
        <v>2411</v>
      </c>
      <c r="T293" s="48">
        <v>32415</v>
      </c>
      <c r="U293" s="48">
        <v>935</v>
      </c>
      <c r="V293" s="48">
        <v>1194</v>
      </c>
      <c r="W293" s="48">
        <v>22799</v>
      </c>
      <c r="X293" s="48">
        <v>6378</v>
      </c>
      <c r="Y293" s="2"/>
      <c r="Z293" s="48">
        <v>12651</v>
      </c>
      <c r="AA293" s="48">
        <v>7550</v>
      </c>
      <c r="AC293" s="48">
        <f t="shared" si="24"/>
        <v>20201</v>
      </c>
      <c r="AD293" s="48">
        <f t="shared" si="25"/>
        <v>86882</v>
      </c>
      <c r="AE293" s="48">
        <v>2968</v>
      </c>
      <c r="AF293" s="48">
        <v>3729</v>
      </c>
      <c r="AG293" s="48">
        <v>11474</v>
      </c>
      <c r="AH293" s="48">
        <v>10255</v>
      </c>
      <c r="AI293" s="48">
        <v>3258</v>
      </c>
      <c r="AJ293" s="48"/>
      <c r="AK293" s="48"/>
      <c r="AL293" s="48"/>
      <c r="AM293" s="48"/>
      <c r="AN293" s="48"/>
      <c r="AO293" s="48"/>
      <c r="AP293" s="30"/>
      <c r="AQ293" s="31"/>
      <c r="AR293" s="2"/>
      <c r="AS293" s="30"/>
      <c r="AT293" s="31"/>
      <c r="AU293" s="2"/>
      <c r="AV293" s="30"/>
      <c r="AW293" s="31"/>
      <c r="AX293" s="30"/>
      <c r="AY293" s="31"/>
      <c r="AZ293" s="2"/>
      <c r="BA293" s="30"/>
      <c r="BB293" s="31"/>
      <c r="BC293" s="30"/>
      <c r="BD293" s="31"/>
      <c r="BE293" s="2"/>
      <c r="BF293" s="30"/>
      <c r="BG293" s="31"/>
      <c r="BH293" s="30"/>
      <c r="BI293" s="31"/>
      <c r="BJ293" s="2"/>
      <c r="BK293" s="48">
        <f t="shared" si="26"/>
        <v>31684</v>
      </c>
      <c r="BL293" s="48">
        <v>6865</v>
      </c>
      <c r="BM293" s="48">
        <v>6783</v>
      </c>
      <c r="BN293" s="2"/>
      <c r="BO293" s="48">
        <f t="shared" si="27"/>
        <v>13648</v>
      </c>
      <c r="BP293" s="2"/>
      <c r="BQ293" s="48">
        <f t="shared" si="28"/>
        <v>164754</v>
      </c>
      <c r="BR293" s="2"/>
      <c r="BS293" s="48">
        <f t="shared" si="29"/>
        <v>317169</v>
      </c>
      <c r="BT293" s="2"/>
    </row>
    <row r="294" spans="1:72" x14ac:dyDescent="0.2">
      <c r="A294" t="s">
        <v>55</v>
      </c>
      <c r="B294" s="29">
        <v>44120</v>
      </c>
      <c r="C294" s="2"/>
      <c r="D294" s="48">
        <v>3938</v>
      </c>
      <c r="E294" s="48">
        <v>3119</v>
      </c>
      <c r="F294" s="48">
        <v>46563</v>
      </c>
      <c r="G294" s="48">
        <v>766</v>
      </c>
      <c r="H294" s="48">
        <v>623</v>
      </c>
      <c r="I294" s="48">
        <v>26951</v>
      </c>
      <c r="J294" s="48">
        <v>23522</v>
      </c>
      <c r="K294" s="48">
        <v>72735</v>
      </c>
      <c r="L294" s="48">
        <v>1251</v>
      </c>
      <c r="M294" s="2"/>
      <c r="N294" s="48">
        <v>8069</v>
      </c>
      <c r="O294" s="48">
        <v>11328</v>
      </c>
      <c r="P294" s="48">
        <v>1141</v>
      </c>
      <c r="Q294" s="48">
        <v>483</v>
      </c>
      <c r="R294" s="48">
        <v>2173</v>
      </c>
      <c r="S294" s="48">
        <v>2521</v>
      </c>
      <c r="T294" s="48">
        <v>36237</v>
      </c>
      <c r="U294" s="48">
        <v>927</v>
      </c>
      <c r="V294" s="48">
        <v>1229</v>
      </c>
      <c r="W294" s="48">
        <v>25769</v>
      </c>
      <c r="X294" s="48">
        <v>6434</v>
      </c>
      <c r="Y294" s="2"/>
      <c r="Z294" s="48">
        <v>14938</v>
      </c>
      <c r="AA294" s="48">
        <v>14723</v>
      </c>
      <c r="AC294" s="48">
        <f t="shared" si="24"/>
        <v>29661</v>
      </c>
      <c r="AD294" s="48">
        <f t="shared" si="25"/>
        <v>96311</v>
      </c>
      <c r="AE294" s="48">
        <v>3184</v>
      </c>
      <c r="AF294" s="48">
        <v>4060</v>
      </c>
      <c r="AG294" s="48">
        <v>12904</v>
      </c>
      <c r="AH294" s="48">
        <v>11921</v>
      </c>
      <c r="AI294" s="48">
        <v>3649</v>
      </c>
      <c r="AJ294" s="48"/>
      <c r="AK294" s="48"/>
      <c r="AL294" s="48"/>
      <c r="AM294" s="48"/>
      <c r="AN294" s="48"/>
      <c r="AO294" s="48"/>
      <c r="AP294" s="30"/>
      <c r="AQ294" s="31"/>
      <c r="AR294" s="2"/>
      <c r="AS294" s="30"/>
      <c r="AT294" s="31"/>
      <c r="AU294" s="2"/>
      <c r="AV294" s="30"/>
      <c r="AW294" s="31"/>
      <c r="AX294" s="30"/>
      <c r="AY294" s="31"/>
      <c r="AZ294" s="2"/>
      <c r="BA294" s="30"/>
      <c r="BB294" s="31"/>
      <c r="BC294" s="30"/>
      <c r="BD294" s="31"/>
      <c r="BE294" s="2"/>
      <c r="BF294" s="30"/>
      <c r="BG294" s="31"/>
      <c r="BH294" s="30"/>
      <c r="BI294" s="31"/>
      <c r="BJ294" s="2"/>
      <c r="BK294" s="48">
        <f t="shared" si="26"/>
        <v>35718</v>
      </c>
      <c r="BL294" s="48">
        <v>8070</v>
      </c>
      <c r="BM294" s="48">
        <v>7327</v>
      </c>
      <c r="BN294" s="2"/>
      <c r="BO294" s="48">
        <f t="shared" si="27"/>
        <v>15397</v>
      </c>
      <c r="BP294" s="2"/>
      <c r="BQ294" s="48">
        <f t="shared" si="28"/>
        <v>179468</v>
      </c>
      <c r="BR294" s="2"/>
      <c r="BS294" s="48">
        <f t="shared" si="29"/>
        <v>356555</v>
      </c>
      <c r="BT294" s="2"/>
    </row>
    <row r="295" spans="1:72" x14ac:dyDescent="0.2">
      <c r="A295" t="s">
        <v>56</v>
      </c>
      <c r="B295" s="29">
        <v>44121</v>
      </c>
      <c r="C295" s="2"/>
      <c r="D295" s="48">
        <v>2954</v>
      </c>
      <c r="E295" s="48">
        <v>2170</v>
      </c>
      <c r="F295" s="48">
        <v>36371</v>
      </c>
      <c r="G295" s="48">
        <v>577</v>
      </c>
      <c r="H295" s="48">
        <v>448</v>
      </c>
      <c r="I295" s="48">
        <v>21550</v>
      </c>
      <c r="J295" s="48">
        <v>19048</v>
      </c>
      <c r="K295" s="48">
        <v>57795</v>
      </c>
      <c r="L295" s="48">
        <v>1242</v>
      </c>
      <c r="M295" s="2"/>
      <c r="N295" s="48">
        <v>6324</v>
      </c>
      <c r="O295" s="48">
        <v>8217</v>
      </c>
      <c r="P295" s="48">
        <v>943</v>
      </c>
      <c r="Q295" s="48">
        <v>407</v>
      </c>
      <c r="R295" s="48">
        <v>1495</v>
      </c>
      <c r="S295" s="48">
        <v>1762</v>
      </c>
      <c r="T295" s="48">
        <v>27044</v>
      </c>
      <c r="U295" s="48">
        <v>596</v>
      </c>
      <c r="V295" s="48">
        <v>775</v>
      </c>
      <c r="W295" s="48">
        <v>21177</v>
      </c>
      <c r="X295" s="48">
        <v>3316</v>
      </c>
      <c r="Y295" s="2"/>
      <c r="Z295" s="48">
        <v>12060</v>
      </c>
      <c r="AA295" s="48">
        <v>10022</v>
      </c>
      <c r="AC295" s="48">
        <f t="shared" si="24"/>
        <v>22082</v>
      </c>
      <c r="AD295" s="48">
        <f t="shared" si="25"/>
        <v>72056</v>
      </c>
      <c r="AE295" s="48">
        <v>2088</v>
      </c>
      <c r="AF295" s="48">
        <v>2874</v>
      </c>
      <c r="AG295" s="48">
        <v>8870</v>
      </c>
      <c r="AH295" s="48">
        <v>8331</v>
      </c>
      <c r="AI295" s="48">
        <v>2855</v>
      </c>
      <c r="AJ295" s="48"/>
      <c r="AK295" s="48"/>
      <c r="AL295" s="48"/>
      <c r="AM295" s="48"/>
      <c r="AN295" s="48"/>
      <c r="AO295" s="48"/>
      <c r="AP295" s="30"/>
      <c r="AQ295" s="31"/>
      <c r="AR295" s="2"/>
      <c r="AS295" s="30"/>
      <c r="AT295" s="31"/>
      <c r="AU295" s="2"/>
      <c r="AV295" s="30"/>
      <c r="AW295" s="31"/>
      <c r="AX295" s="30"/>
      <c r="AY295" s="31"/>
      <c r="AZ295" s="2"/>
      <c r="BA295" s="30"/>
      <c r="BB295" s="31"/>
      <c r="BC295" s="30"/>
      <c r="BD295" s="31"/>
      <c r="BE295" s="2"/>
      <c r="BF295" s="30"/>
      <c r="BG295" s="31"/>
      <c r="BH295" s="30"/>
      <c r="BI295" s="31"/>
      <c r="BJ295" s="2"/>
      <c r="BK295" s="48">
        <f t="shared" si="26"/>
        <v>25018</v>
      </c>
      <c r="BL295" s="48">
        <v>5833</v>
      </c>
      <c r="BM295" s="48">
        <v>5569</v>
      </c>
      <c r="BN295" s="2"/>
      <c r="BO295" s="48">
        <f t="shared" si="27"/>
        <v>11402</v>
      </c>
      <c r="BP295" s="2"/>
      <c r="BQ295" s="48">
        <f t="shared" si="28"/>
        <v>142155</v>
      </c>
      <c r="BR295" s="2"/>
      <c r="BS295" s="48">
        <f t="shared" si="29"/>
        <v>272713</v>
      </c>
      <c r="BT295" s="2"/>
    </row>
    <row r="296" spans="1:72" x14ac:dyDescent="0.2">
      <c r="A296" t="s">
        <v>57</v>
      </c>
      <c r="B296" s="29">
        <v>44122</v>
      </c>
      <c r="C296" s="2"/>
      <c r="D296" s="48">
        <v>2272</v>
      </c>
      <c r="E296" s="48">
        <v>1558</v>
      </c>
      <c r="F296" s="48">
        <v>29714</v>
      </c>
      <c r="G296" s="48">
        <v>455</v>
      </c>
      <c r="H296" s="48">
        <v>451</v>
      </c>
      <c r="I296" s="48">
        <v>16689</v>
      </c>
      <c r="J296" s="48">
        <v>15551</v>
      </c>
      <c r="K296" s="48">
        <v>45706</v>
      </c>
      <c r="L296" s="48">
        <v>1070</v>
      </c>
      <c r="M296" s="2"/>
      <c r="N296" s="48">
        <v>5924</v>
      </c>
      <c r="O296" s="48">
        <v>6468</v>
      </c>
      <c r="P296" s="48">
        <v>819</v>
      </c>
      <c r="Q296" s="48">
        <v>316</v>
      </c>
      <c r="R296" s="48">
        <v>1285</v>
      </c>
      <c r="S296" s="48">
        <v>1449</v>
      </c>
      <c r="T296" s="48">
        <v>23421</v>
      </c>
      <c r="U296" s="48">
        <v>491</v>
      </c>
      <c r="V296" s="48">
        <v>721</v>
      </c>
      <c r="W296" s="48">
        <v>19454</v>
      </c>
      <c r="X296" s="48">
        <v>3027</v>
      </c>
      <c r="Y296" s="2"/>
      <c r="Z296" s="48">
        <v>12314</v>
      </c>
      <c r="AA296" s="48">
        <v>9790</v>
      </c>
      <c r="AC296" s="48">
        <f t="shared" si="24"/>
        <v>22104</v>
      </c>
      <c r="AD296" s="48">
        <f t="shared" si="25"/>
        <v>63375</v>
      </c>
      <c r="AE296" s="48">
        <v>1767</v>
      </c>
      <c r="AF296" s="48">
        <v>2282</v>
      </c>
      <c r="AG296" s="48">
        <v>8269</v>
      </c>
      <c r="AH296" s="48">
        <v>6215</v>
      </c>
      <c r="AI296" s="48">
        <v>2277</v>
      </c>
      <c r="AJ296" s="48"/>
      <c r="AK296" s="48"/>
      <c r="AL296" s="48"/>
      <c r="AM296" s="48"/>
      <c r="AN296" s="48"/>
      <c r="AO296" s="48"/>
      <c r="AP296" s="30"/>
      <c r="AQ296" s="31"/>
      <c r="AR296" s="2"/>
      <c r="AS296" s="30"/>
      <c r="AT296" s="31"/>
      <c r="AU296" s="2"/>
      <c r="AV296" s="30"/>
      <c r="AW296" s="31"/>
      <c r="AX296" s="30"/>
      <c r="AY296" s="31"/>
      <c r="AZ296" s="2"/>
      <c r="BA296" s="30"/>
      <c r="BB296" s="31"/>
      <c r="BC296" s="30"/>
      <c r="BD296" s="31"/>
      <c r="BE296" s="2"/>
      <c r="BF296" s="30"/>
      <c r="BG296" s="31"/>
      <c r="BH296" s="30"/>
      <c r="BI296" s="31"/>
      <c r="BJ296" s="2"/>
      <c r="BK296" s="48">
        <f t="shared" si="26"/>
        <v>20810</v>
      </c>
      <c r="BL296" s="48">
        <v>4328</v>
      </c>
      <c r="BM296" s="48">
        <v>4680</v>
      </c>
      <c r="BN296" s="2"/>
      <c r="BO296" s="48">
        <f t="shared" si="27"/>
        <v>9008</v>
      </c>
      <c r="BP296" s="2"/>
      <c r="BQ296" s="48">
        <f t="shared" si="28"/>
        <v>113466</v>
      </c>
      <c r="BR296" s="2"/>
      <c r="BS296" s="48">
        <f t="shared" si="29"/>
        <v>228763</v>
      </c>
      <c r="BT296" s="2"/>
    </row>
    <row r="297" spans="1:72" x14ac:dyDescent="0.2">
      <c r="A297" t="s">
        <v>58</v>
      </c>
      <c r="B297" s="29">
        <v>44123</v>
      </c>
      <c r="C297" s="2"/>
      <c r="D297" s="48">
        <v>3419</v>
      </c>
      <c r="E297" s="48">
        <v>2383</v>
      </c>
      <c r="F297" s="48">
        <v>38228</v>
      </c>
      <c r="G297" s="48">
        <v>703</v>
      </c>
      <c r="H297" s="48">
        <v>558</v>
      </c>
      <c r="I297" s="48">
        <v>22445</v>
      </c>
      <c r="J297" s="48">
        <v>20094</v>
      </c>
      <c r="K297" s="48">
        <v>59346</v>
      </c>
      <c r="L297" s="48">
        <v>1189</v>
      </c>
      <c r="M297" s="2"/>
      <c r="N297" s="48">
        <v>6506</v>
      </c>
      <c r="O297" s="48">
        <v>8849</v>
      </c>
      <c r="P297" s="48">
        <v>904</v>
      </c>
      <c r="Q297" s="48">
        <v>398</v>
      </c>
      <c r="R297" s="48">
        <v>1960</v>
      </c>
      <c r="S297" s="48">
        <v>2172</v>
      </c>
      <c r="T297" s="48">
        <v>29179</v>
      </c>
      <c r="U297" s="48">
        <v>866</v>
      </c>
      <c r="V297" s="48">
        <v>1050</v>
      </c>
      <c r="W297" s="48">
        <v>21151</v>
      </c>
      <c r="X297" s="48">
        <v>5566</v>
      </c>
      <c r="Y297" s="2"/>
      <c r="Z297" s="48">
        <v>12392</v>
      </c>
      <c r="AA297" s="48">
        <v>10688</v>
      </c>
      <c r="AC297" s="48">
        <f t="shared" si="24"/>
        <v>23080</v>
      </c>
      <c r="AD297" s="48">
        <f t="shared" si="25"/>
        <v>78601</v>
      </c>
      <c r="AE297" s="48">
        <v>2686</v>
      </c>
      <c r="AF297" s="48">
        <v>3546</v>
      </c>
      <c r="AG297" s="48">
        <v>11258</v>
      </c>
      <c r="AH297" s="48">
        <v>9370</v>
      </c>
      <c r="AI297" s="48">
        <v>2505</v>
      </c>
      <c r="AJ297" s="48"/>
      <c r="AK297" s="48"/>
      <c r="AL297" s="48"/>
      <c r="AM297" s="48"/>
      <c r="AN297" s="48"/>
      <c r="AO297" s="48"/>
      <c r="AP297" s="30"/>
      <c r="AQ297" s="31"/>
      <c r="AR297" s="2"/>
      <c r="AS297" s="30"/>
      <c r="AT297" s="31"/>
      <c r="AU297" s="2"/>
      <c r="AV297" s="30"/>
      <c r="AW297" s="31"/>
      <c r="AX297" s="30"/>
      <c r="AY297" s="31"/>
      <c r="AZ297" s="2"/>
      <c r="BA297" s="30"/>
      <c r="BB297" s="31"/>
      <c r="BC297" s="30"/>
      <c r="BD297" s="31"/>
      <c r="BE297" s="2"/>
      <c r="BF297" s="30"/>
      <c r="BG297" s="31"/>
      <c r="BH297" s="30"/>
      <c r="BI297" s="31"/>
      <c r="BJ297" s="2"/>
      <c r="BK297" s="48">
        <f t="shared" si="26"/>
        <v>29365</v>
      </c>
      <c r="BL297" s="48">
        <v>6170</v>
      </c>
      <c r="BM297" s="48">
        <v>6160</v>
      </c>
      <c r="BN297" s="2"/>
      <c r="BO297" s="48">
        <f t="shared" si="27"/>
        <v>12330</v>
      </c>
      <c r="BP297" s="2"/>
      <c r="BQ297" s="48">
        <f t="shared" si="28"/>
        <v>148365</v>
      </c>
      <c r="BR297" s="2"/>
      <c r="BS297" s="48">
        <f t="shared" si="29"/>
        <v>291741</v>
      </c>
      <c r="BT297" s="2"/>
    </row>
    <row r="298" spans="1:72" x14ac:dyDescent="0.2">
      <c r="A298" t="s">
        <v>59</v>
      </c>
      <c r="B298" s="29">
        <v>44124</v>
      </c>
      <c r="C298" s="2"/>
      <c r="D298" s="48">
        <v>3500</v>
      </c>
      <c r="E298" s="48">
        <v>2554</v>
      </c>
      <c r="F298" s="48">
        <v>39452</v>
      </c>
      <c r="G298" s="48">
        <v>722</v>
      </c>
      <c r="H298" s="48">
        <v>624</v>
      </c>
      <c r="I298" s="48">
        <v>23354</v>
      </c>
      <c r="J298" s="48">
        <v>20817</v>
      </c>
      <c r="K298" s="48">
        <v>62224</v>
      </c>
      <c r="L298" s="48">
        <v>1190</v>
      </c>
      <c r="M298" s="2"/>
      <c r="N298" s="48">
        <v>6852</v>
      </c>
      <c r="O298" s="48">
        <v>9130</v>
      </c>
      <c r="P298" s="48">
        <v>1015</v>
      </c>
      <c r="Q298" s="48">
        <v>424</v>
      </c>
      <c r="R298" s="48">
        <v>1960</v>
      </c>
      <c r="S298" s="48">
        <v>2303</v>
      </c>
      <c r="T298" s="48">
        <v>30092</v>
      </c>
      <c r="U298" s="48">
        <v>879</v>
      </c>
      <c r="V298" s="48">
        <v>1067</v>
      </c>
      <c r="W298" s="48">
        <v>21086</v>
      </c>
      <c r="X298" s="48">
        <v>5949</v>
      </c>
      <c r="Y298" s="2"/>
      <c r="Z298" s="48">
        <v>12185</v>
      </c>
      <c r="AA298" s="48">
        <v>10574</v>
      </c>
      <c r="AC298" s="48">
        <f t="shared" si="24"/>
        <v>22759</v>
      </c>
      <c r="AD298" s="48">
        <f t="shared" si="25"/>
        <v>80757</v>
      </c>
      <c r="AE298" s="48">
        <v>2818</v>
      </c>
      <c r="AF298" s="48">
        <v>3681</v>
      </c>
      <c r="AG298" s="48">
        <v>11170</v>
      </c>
      <c r="AH298" s="48">
        <v>9813</v>
      </c>
      <c r="AI298" s="48">
        <v>1696</v>
      </c>
      <c r="AJ298" s="48"/>
      <c r="AK298" s="48"/>
      <c r="AL298" s="48"/>
      <c r="AM298" s="48"/>
      <c r="AN298" s="48"/>
      <c r="AO298" s="48"/>
      <c r="AP298" s="30"/>
      <c r="AQ298" s="31"/>
      <c r="AR298" s="2"/>
      <c r="AS298" s="30"/>
      <c r="AT298" s="31"/>
      <c r="AU298" s="2"/>
      <c r="AV298" s="30"/>
      <c r="AW298" s="31"/>
      <c r="AX298" s="30"/>
      <c r="AY298" s="31"/>
      <c r="AZ298" s="2"/>
      <c r="BA298" s="30"/>
      <c r="BB298" s="31"/>
      <c r="BC298" s="30"/>
      <c r="BD298" s="31"/>
      <c r="BE298" s="2"/>
      <c r="BF298" s="30"/>
      <c r="BG298" s="31"/>
      <c r="BH298" s="30"/>
      <c r="BI298" s="31"/>
      <c r="BJ298" s="2"/>
      <c r="BK298" s="48">
        <f t="shared" si="26"/>
        <v>29178</v>
      </c>
      <c r="BL298" s="48">
        <v>6911</v>
      </c>
      <c r="BM298" s="48">
        <v>6748</v>
      </c>
      <c r="BN298" s="2"/>
      <c r="BO298" s="48">
        <f t="shared" si="27"/>
        <v>13659</v>
      </c>
      <c r="BP298" s="2"/>
      <c r="BQ298" s="48">
        <f t="shared" si="28"/>
        <v>154437</v>
      </c>
      <c r="BR298" s="2"/>
      <c r="BS298" s="48">
        <f t="shared" si="29"/>
        <v>300790</v>
      </c>
      <c r="BT298" s="2"/>
    </row>
    <row r="299" spans="1:72" x14ac:dyDescent="0.2">
      <c r="A299" t="s">
        <v>53</v>
      </c>
      <c r="B299" s="29">
        <v>44125</v>
      </c>
      <c r="C299" s="2"/>
      <c r="D299" s="48">
        <v>3545</v>
      </c>
      <c r="E299" s="48">
        <v>2606</v>
      </c>
      <c r="F299" s="48">
        <v>40211</v>
      </c>
      <c r="G299" s="48">
        <v>729</v>
      </c>
      <c r="H299" s="48">
        <v>645</v>
      </c>
      <c r="I299" s="48">
        <v>24069</v>
      </c>
      <c r="J299" s="48">
        <v>21479</v>
      </c>
      <c r="K299" s="48">
        <v>63618</v>
      </c>
      <c r="L299" s="48">
        <v>1153</v>
      </c>
      <c r="M299" s="2"/>
      <c r="N299" s="48">
        <v>7144</v>
      </c>
      <c r="O299" s="48">
        <v>9482</v>
      </c>
      <c r="P299" s="48">
        <v>1104</v>
      </c>
      <c r="Q299" s="48">
        <v>400</v>
      </c>
      <c r="R299" s="48">
        <v>1987</v>
      </c>
      <c r="S299" s="48">
        <v>2339</v>
      </c>
      <c r="T299" s="48">
        <v>31001</v>
      </c>
      <c r="U299" s="48">
        <v>888</v>
      </c>
      <c r="V299" s="48">
        <v>1100</v>
      </c>
      <c r="W299" s="48">
        <v>21771</v>
      </c>
      <c r="X299" s="48">
        <v>6013</v>
      </c>
      <c r="Y299" s="2"/>
      <c r="Z299" s="48">
        <v>12272</v>
      </c>
      <c r="AA299" s="48">
        <v>11006</v>
      </c>
      <c r="AC299" s="48">
        <f t="shared" si="24"/>
        <v>23278</v>
      </c>
      <c r="AD299" s="48">
        <f t="shared" si="25"/>
        <v>83229</v>
      </c>
      <c r="AE299" s="48">
        <v>2969</v>
      </c>
      <c r="AF299" s="48">
        <v>3783</v>
      </c>
      <c r="AG299" s="48">
        <v>11494</v>
      </c>
      <c r="AH299" s="48">
        <v>10236</v>
      </c>
      <c r="AI299" s="48">
        <v>2856</v>
      </c>
      <c r="AJ299" s="48"/>
      <c r="AK299" s="48"/>
      <c r="AL299" s="48"/>
      <c r="AM299" s="48"/>
      <c r="AN299" s="48"/>
      <c r="AO299" s="48"/>
      <c r="AP299" s="30"/>
      <c r="AQ299" s="31"/>
      <c r="AR299" s="2"/>
      <c r="AS299" s="30"/>
      <c r="AT299" s="31"/>
      <c r="AU299" s="2"/>
      <c r="AV299" s="30"/>
      <c r="AW299" s="31"/>
      <c r="AX299" s="30"/>
      <c r="AY299" s="31"/>
      <c r="AZ299" s="2"/>
      <c r="BA299" s="30"/>
      <c r="BB299" s="31"/>
      <c r="BC299" s="30"/>
      <c r="BD299" s="31"/>
      <c r="BE299" s="2"/>
      <c r="BF299" s="30"/>
      <c r="BG299" s="31"/>
      <c r="BH299" s="30"/>
      <c r="BI299" s="31"/>
      <c r="BJ299" s="2"/>
      <c r="BK299" s="48">
        <f t="shared" si="26"/>
        <v>31338</v>
      </c>
      <c r="BL299" s="48">
        <v>6804</v>
      </c>
      <c r="BM299" s="48">
        <v>6753</v>
      </c>
      <c r="BN299" s="2"/>
      <c r="BO299" s="48">
        <f t="shared" si="27"/>
        <v>13557</v>
      </c>
      <c r="BP299" s="2"/>
      <c r="BQ299" s="48">
        <f t="shared" si="28"/>
        <v>158055</v>
      </c>
      <c r="BR299" s="2"/>
      <c r="BS299" s="48">
        <f t="shared" si="29"/>
        <v>309457</v>
      </c>
      <c r="BT299" s="2"/>
    </row>
    <row r="300" spans="1:72" x14ac:dyDescent="0.2">
      <c r="A300" t="s">
        <v>54</v>
      </c>
      <c r="B300" s="29">
        <v>44126</v>
      </c>
      <c r="C300" s="2"/>
      <c r="D300" s="48">
        <v>3734</v>
      </c>
      <c r="E300" s="48">
        <v>2672</v>
      </c>
      <c r="F300" s="48">
        <v>42113</v>
      </c>
      <c r="G300" s="48">
        <v>778</v>
      </c>
      <c r="H300" s="48">
        <v>635</v>
      </c>
      <c r="I300" s="48">
        <v>25047</v>
      </c>
      <c r="J300" s="48">
        <v>22202</v>
      </c>
      <c r="K300" s="48">
        <v>65983</v>
      </c>
      <c r="L300" s="48">
        <v>1190</v>
      </c>
      <c r="M300" s="2"/>
      <c r="N300" s="48">
        <v>7480</v>
      </c>
      <c r="O300" s="48">
        <v>9974</v>
      </c>
      <c r="P300" s="48">
        <v>1097</v>
      </c>
      <c r="Q300" s="48">
        <v>461</v>
      </c>
      <c r="R300" s="48">
        <v>2075</v>
      </c>
      <c r="S300" s="48">
        <v>2428</v>
      </c>
      <c r="T300" s="48">
        <v>32440</v>
      </c>
      <c r="U300" s="48">
        <v>922</v>
      </c>
      <c r="V300" s="48">
        <v>1130</v>
      </c>
      <c r="W300" s="48">
        <v>23160</v>
      </c>
      <c r="X300" s="48">
        <v>6099</v>
      </c>
      <c r="Y300" s="2"/>
      <c r="Z300" s="48">
        <v>12885</v>
      </c>
      <c r="AA300" s="48">
        <v>11918</v>
      </c>
      <c r="AC300" s="48">
        <f t="shared" si="24"/>
        <v>24803</v>
      </c>
      <c r="AD300" s="48">
        <f t="shared" si="25"/>
        <v>87266</v>
      </c>
      <c r="AE300" s="48">
        <v>2928</v>
      </c>
      <c r="AF300" s="48">
        <v>3880</v>
      </c>
      <c r="AG300" s="48">
        <v>11980</v>
      </c>
      <c r="AH300" s="48">
        <v>10962</v>
      </c>
      <c r="AI300" s="48">
        <v>2991</v>
      </c>
      <c r="AJ300" s="48"/>
      <c r="AK300" s="48"/>
      <c r="AL300" s="48"/>
      <c r="AM300" s="48"/>
      <c r="AN300" s="48"/>
      <c r="AO300" s="48"/>
      <c r="AP300" s="30"/>
      <c r="AQ300" s="31"/>
      <c r="AR300" s="2"/>
      <c r="AS300" s="30"/>
      <c r="AT300" s="31"/>
      <c r="AU300" s="2"/>
      <c r="AV300" s="30"/>
      <c r="AW300" s="31"/>
      <c r="AX300" s="30"/>
      <c r="AY300" s="31"/>
      <c r="AZ300" s="2"/>
      <c r="BA300" s="30"/>
      <c r="BB300" s="31"/>
      <c r="BC300" s="30"/>
      <c r="BD300" s="31"/>
      <c r="BE300" s="2"/>
      <c r="BF300" s="30"/>
      <c r="BG300" s="31"/>
      <c r="BH300" s="30"/>
      <c r="BI300" s="31"/>
      <c r="BJ300" s="2"/>
      <c r="BK300" s="48">
        <f t="shared" si="26"/>
        <v>32741</v>
      </c>
      <c r="BL300" s="48">
        <v>7076</v>
      </c>
      <c r="BM300" s="48">
        <v>6830</v>
      </c>
      <c r="BN300" s="2"/>
      <c r="BO300" s="48">
        <f t="shared" si="27"/>
        <v>13906</v>
      </c>
      <c r="BP300" s="2"/>
      <c r="BQ300" s="48">
        <f t="shared" si="28"/>
        <v>164354</v>
      </c>
      <c r="BR300" s="2"/>
      <c r="BS300" s="48">
        <f t="shared" si="29"/>
        <v>323070</v>
      </c>
      <c r="BT300" s="2"/>
    </row>
    <row r="301" spans="1:72" x14ac:dyDescent="0.2">
      <c r="A301" t="s">
        <v>55</v>
      </c>
      <c r="B301" s="29">
        <v>44127</v>
      </c>
      <c r="C301" s="2"/>
      <c r="D301" s="48">
        <v>3813</v>
      </c>
      <c r="E301" s="48">
        <v>2916</v>
      </c>
      <c r="F301" s="48">
        <v>45781</v>
      </c>
      <c r="G301" s="48">
        <v>782</v>
      </c>
      <c r="H301" s="48">
        <v>641</v>
      </c>
      <c r="I301" s="48">
        <v>26627</v>
      </c>
      <c r="J301" s="48">
        <v>23838</v>
      </c>
      <c r="K301" s="48">
        <v>71213</v>
      </c>
      <c r="L301" s="48">
        <v>1256</v>
      </c>
      <c r="M301" s="2"/>
      <c r="N301" s="48">
        <v>8402</v>
      </c>
      <c r="O301" s="48">
        <v>11063</v>
      </c>
      <c r="P301" s="48">
        <v>1171</v>
      </c>
      <c r="Q301" s="48">
        <v>499</v>
      </c>
      <c r="R301" s="48">
        <v>2146</v>
      </c>
      <c r="S301" s="48">
        <v>2566</v>
      </c>
      <c r="T301" s="48">
        <v>36843</v>
      </c>
      <c r="U301" s="48">
        <v>978</v>
      </c>
      <c r="V301" s="48">
        <v>1219</v>
      </c>
      <c r="W301" s="48">
        <v>26387</v>
      </c>
      <c r="X301" s="48">
        <v>6555</v>
      </c>
      <c r="Y301" s="2"/>
      <c r="Z301" s="48">
        <v>14906</v>
      </c>
      <c r="AA301" s="48">
        <v>14265</v>
      </c>
      <c r="AC301" s="48">
        <f t="shared" si="24"/>
        <v>29171</v>
      </c>
      <c r="AD301" s="48">
        <f t="shared" si="25"/>
        <v>97829</v>
      </c>
      <c r="AE301" s="48">
        <v>3225</v>
      </c>
      <c r="AF301" s="48">
        <v>4076</v>
      </c>
      <c r="AG301" s="48">
        <v>12323</v>
      </c>
      <c r="AH301" s="48">
        <v>12051</v>
      </c>
      <c r="AI301" s="48">
        <v>3166</v>
      </c>
      <c r="AJ301" s="48"/>
      <c r="AK301" s="48"/>
      <c r="AL301" s="48"/>
      <c r="AM301" s="48"/>
      <c r="AN301" s="48"/>
      <c r="AO301" s="48"/>
      <c r="AP301" s="30"/>
      <c r="AQ301" s="31"/>
      <c r="AR301" s="2"/>
      <c r="AS301" s="30"/>
      <c r="AT301" s="31"/>
      <c r="AU301" s="2"/>
      <c r="AV301" s="30"/>
      <c r="AW301" s="31"/>
      <c r="AX301" s="30"/>
      <c r="AY301" s="31"/>
      <c r="AZ301" s="2"/>
      <c r="BA301" s="30"/>
      <c r="BB301" s="31"/>
      <c r="BC301" s="30"/>
      <c r="BD301" s="31"/>
      <c r="BE301" s="2"/>
      <c r="BF301" s="30"/>
      <c r="BG301" s="31"/>
      <c r="BH301" s="30"/>
      <c r="BI301" s="31"/>
      <c r="BJ301" s="2"/>
      <c r="BK301" s="48">
        <f t="shared" si="26"/>
        <v>34841</v>
      </c>
      <c r="BL301" s="48">
        <v>7700</v>
      </c>
      <c r="BM301" s="48">
        <v>7238</v>
      </c>
      <c r="BN301" s="2"/>
      <c r="BO301" s="48">
        <f t="shared" si="27"/>
        <v>14938</v>
      </c>
      <c r="BP301" s="2"/>
      <c r="BQ301" s="48">
        <f t="shared" si="28"/>
        <v>176867</v>
      </c>
      <c r="BR301" s="2"/>
      <c r="BS301" s="48">
        <f t="shared" si="29"/>
        <v>353646</v>
      </c>
      <c r="BT301" s="2"/>
    </row>
    <row r="302" spans="1:72" x14ac:dyDescent="0.2">
      <c r="A302" t="s">
        <v>56</v>
      </c>
      <c r="B302" s="29">
        <v>44128</v>
      </c>
      <c r="C302" s="2"/>
      <c r="D302" s="48">
        <v>2891</v>
      </c>
      <c r="E302" s="48">
        <v>2018</v>
      </c>
      <c r="F302" s="48">
        <v>37587</v>
      </c>
      <c r="G302" s="48">
        <v>646</v>
      </c>
      <c r="H302" s="48">
        <v>533</v>
      </c>
      <c r="I302" s="48">
        <v>21945</v>
      </c>
      <c r="J302" s="48">
        <v>19428</v>
      </c>
      <c r="K302" s="48">
        <v>59094</v>
      </c>
      <c r="L302" s="48">
        <v>1200</v>
      </c>
      <c r="M302" s="2"/>
      <c r="N302" s="48">
        <v>6653</v>
      </c>
      <c r="O302" s="48">
        <v>8074</v>
      </c>
      <c r="P302" s="48">
        <v>954</v>
      </c>
      <c r="Q302" s="48">
        <v>451</v>
      </c>
      <c r="R302" s="48">
        <v>1569</v>
      </c>
      <c r="S302" s="48">
        <v>1809</v>
      </c>
      <c r="T302" s="48">
        <v>27099</v>
      </c>
      <c r="U302" s="48">
        <v>596</v>
      </c>
      <c r="V302" s="48">
        <v>803</v>
      </c>
      <c r="W302" s="48">
        <v>21309</v>
      </c>
      <c r="X302" s="48">
        <v>3745</v>
      </c>
      <c r="Y302" s="2"/>
      <c r="Z302" s="48">
        <v>11782</v>
      </c>
      <c r="AA302" s="48">
        <v>10230</v>
      </c>
      <c r="AC302" s="48">
        <f t="shared" si="24"/>
        <v>22012</v>
      </c>
      <c r="AD302" s="48">
        <f t="shared" si="25"/>
        <v>73062</v>
      </c>
      <c r="AE302" s="48">
        <v>2230</v>
      </c>
      <c r="AF302" s="48">
        <v>3064</v>
      </c>
      <c r="AG302" s="48">
        <v>9223</v>
      </c>
      <c r="AH302" s="48">
        <v>7733</v>
      </c>
      <c r="AI302" s="48">
        <v>3004</v>
      </c>
      <c r="AJ302" s="48"/>
      <c r="AK302" s="48"/>
      <c r="AL302" s="48"/>
      <c r="AM302" s="48"/>
      <c r="AN302" s="48"/>
      <c r="AO302" s="48"/>
      <c r="AP302" s="30"/>
      <c r="AQ302" s="31"/>
      <c r="AR302" s="2"/>
      <c r="AS302" s="30"/>
      <c r="AT302" s="31"/>
      <c r="AU302" s="2"/>
      <c r="AV302" s="30"/>
      <c r="AW302" s="31"/>
      <c r="AX302" s="30"/>
      <c r="AY302" s="31"/>
      <c r="AZ302" s="2"/>
      <c r="BA302" s="30"/>
      <c r="BB302" s="31"/>
      <c r="BC302" s="30"/>
      <c r="BD302" s="31"/>
      <c r="BE302" s="2"/>
      <c r="BF302" s="30"/>
      <c r="BG302" s="31"/>
      <c r="BH302" s="30"/>
      <c r="BI302" s="31"/>
      <c r="BJ302" s="2"/>
      <c r="BK302" s="48">
        <f t="shared" si="26"/>
        <v>25254</v>
      </c>
      <c r="BL302" s="48">
        <v>5852</v>
      </c>
      <c r="BM302" s="48">
        <v>5546</v>
      </c>
      <c r="BN302" s="2"/>
      <c r="BO302" s="48">
        <f t="shared" si="27"/>
        <v>11398</v>
      </c>
      <c r="BP302" s="2"/>
      <c r="BQ302" s="48">
        <f t="shared" si="28"/>
        <v>145342</v>
      </c>
      <c r="BR302" s="2"/>
      <c r="BS302" s="48">
        <f t="shared" si="29"/>
        <v>277068</v>
      </c>
      <c r="BT302" s="2"/>
    </row>
    <row r="303" spans="1:72" x14ac:dyDescent="0.2">
      <c r="A303" t="s">
        <v>57</v>
      </c>
      <c r="B303" s="29">
        <v>44129</v>
      </c>
      <c r="C303" s="2"/>
      <c r="D303" s="48">
        <v>2195</v>
      </c>
      <c r="E303" s="48">
        <v>1535</v>
      </c>
      <c r="F303" s="48">
        <v>29174</v>
      </c>
      <c r="G303" s="48">
        <v>442</v>
      </c>
      <c r="H303" s="48">
        <v>417</v>
      </c>
      <c r="I303" s="48">
        <v>16540</v>
      </c>
      <c r="J303" s="48">
        <v>15386</v>
      </c>
      <c r="K303" s="48">
        <v>44845</v>
      </c>
      <c r="L303" s="48">
        <v>999</v>
      </c>
      <c r="M303" s="2"/>
      <c r="N303" s="48">
        <v>5776</v>
      </c>
      <c r="O303" s="48">
        <v>6607</v>
      </c>
      <c r="P303" s="48">
        <v>749</v>
      </c>
      <c r="Q303" s="48">
        <v>306</v>
      </c>
      <c r="R303" s="48">
        <v>1295</v>
      </c>
      <c r="S303" s="48">
        <v>1449</v>
      </c>
      <c r="T303" s="48">
        <v>23225</v>
      </c>
      <c r="U303" s="48">
        <v>431</v>
      </c>
      <c r="V303" s="48">
        <v>656</v>
      </c>
      <c r="W303" s="48">
        <v>19628</v>
      </c>
      <c r="X303" s="48">
        <v>2883</v>
      </c>
      <c r="Y303" s="2"/>
      <c r="Z303" s="48">
        <v>11921</v>
      </c>
      <c r="AA303" s="48">
        <v>9410</v>
      </c>
      <c r="AC303" s="48">
        <f t="shared" si="24"/>
        <v>21331</v>
      </c>
      <c r="AD303" s="48">
        <f t="shared" si="25"/>
        <v>63005</v>
      </c>
      <c r="AE303" s="48">
        <v>1744</v>
      </c>
      <c r="AF303" s="48">
        <v>2401</v>
      </c>
      <c r="AG303" s="48">
        <v>8458</v>
      </c>
      <c r="AH303" s="48">
        <v>5495</v>
      </c>
      <c r="AI303" s="48">
        <v>2601</v>
      </c>
      <c r="AJ303" s="48"/>
      <c r="AK303" s="48"/>
      <c r="AL303" s="48"/>
      <c r="AM303" s="48"/>
      <c r="AN303" s="48"/>
      <c r="AO303" s="48"/>
      <c r="AP303" s="30"/>
      <c r="AQ303" s="31"/>
      <c r="AR303" s="2"/>
      <c r="AS303" s="30"/>
      <c r="AT303" s="31"/>
      <c r="AU303" s="2"/>
      <c r="AV303" s="30"/>
      <c r="AW303" s="31"/>
      <c r="AX303" s="30"/>
      <c r="AY303" s="31"/>
      <c r="AZ303" s="2"/>
      <c r="BA303" s="30"/>
      <c r="BB303" s="31"/>
      <c r="BC303" s="30"/>
      <c r="BD303" s="31"/>
      <c r="BE303" s="2"/>
      <c r="BF303" s="30"/>
      <c r="BG303" s="31"/>
      <c r="BH303" s="30"/>
      <c r="BI303" s="31"/>
      <c r="BJ303" s="2"/>
      <c r="BK303" s="48">
        <f t="shared" si="26"/>
        <v>20699</v>
      </c>
      <c r="BL303" s="48">
        <v>4040</v>
      </c>
      <c r="BM303" s="48">
        <v>4270</v>
      </c>
      <c r="BN303" s="2"/>
      <c r="BO303" s="48">
        <f t="shared" si="27"/>
        <v>8310</v>
      </c>
      <c r="BP303" s="2"/>
      <c r="BQ303" s="48">
        <f t="shared" si="28"/>
        <v>111533</v>
      </c>
      <c r="BR303" s="2"/>
      <c r="BS303" s="48">
        <f t="shared" si="29"/>
        <v>224878</v>
      </c>
      <c r="BT303" s="2"/>
    </row>
    <row r="304" spans="1:72" x14ac:dyDescent="0.2">
      <c r="A304" t="s">
        <v>58</v>
      </c>
      <c r="B304" s="29">
        <v>44130</v>
      </c>
      <c r="C304" s="2"/>
      <c r="D304" s="48">
        <v>3108</v>
      </c>
      <c r="E304" s="48">
        <v>2318</v>
      </c>
      <c r="F304" s="48">
        <v>36385</v>
      </c>
      <c r="G304" s="48">
        <v>647</v>
      </c>
      <c r="H304" s="48">
        <v>518</v>
      </c>
      <c r="I304" s="48">
        <v>21505</v>
      </c>
      <c r="J304" s="48">
        <v>19443</v>
      </c>
      <c r="K304" s="48">
        <v>57735</v>
      </c>
      <c r="L304" s="48">
        <v>1137</v>
      </c>
      <c r="M304" s="2"/>
      <c r="N304" s="48">
        <v>6483</v>
      </c>
      <c r="O304" s="48">
        <v>8845</v>
      </c>
      <c r="P304" s="48">
        <v>920</v>
      </c>
      <c r="Q304" s="48">
        <v>398</v>
      </c>
      <c r="R304" s="48">
        <v>1836</v>
      </c>
      <c r="S304" s="48">
        <v>2178</v>
      </c>
      <c r="T304" s="48">
        <v>28993</v>
      </c>
      <c r="U304" s="48">
        <v>790</v>
      </c>
      <c r="V304" s="48">
        <v>960</v>
      </c>
      <c r="W304" s="48">
        <v>21005</v>
      </c>
      <c r="X304" s="48">
        <v>5677</v>
      </c>
      <c r="Y304" s="2"/>
      <c r="Z304" s="48">
        <v>12060</v>
      </c>
      <c r="AA304" s="48">
        <v>10317</v>
      </c>
      <c r="AC304" s="48">
        <f t="shared" si="24"/>
        <v>22377</v>
      </c>
      <c r="AD304" s="48">
        <f t="shared" si="25"/>
        <v>78085</v>
      </c>
      <c r="AE304" s="48">
        <v>2513</v>
      </c>
      <c r="AF304" s="48">
        <v>3464</v>
      </c>
      <c r="AG304" s="48">
        <v>10723</v>
      </c>
      <c r="AH304" s="48">
        <v>9555</v>
      </c>
      <c r="AI304" s="48">
        <v>2739</v>
      </c>
      <c r="AJ304" s="48"/>
      <c r="AK304" s="48"/>
      <c r="AL304" s="48"/>
      <c r="AM304" s="48"/>
      <c r="AN304" s="48"/>
      <c r="AO304" s="48"/>
      <c r="AP304" s="30"/>
      <c r="AQ304" s="31"/>
      <c r="AR304" s="2"/>
      <c r="AS304" s="30"/>
      <c r="AT304" s="31"/>
      <c r="AU304" s="2"/>
      <c r="AV304" s="30"/>
      <c r="AW304" s="31"/>
      <c r="AX304" s="30"/>
      <c r="AY304" s="31"/>
      <c r="AZ304" s="2"/>
      <c r="BA304" s="30"/>
      <c r="BB304" s="31"/>
      <c r="BC304" s="30"/>
      <c r="BD304" s="31"/>
      <c r="BE304" s="2"/>
      <c r="BF304" s="30"/>
      <c r="BG304" s="31"/>
      <c r="BH304" s="30"/>
      <c r="BI304" s="31"/>
      <c r="BJ304" s="2"/>
      <c r="BK304" s="48">
        <f t="shared" si="26"/>
        <v>28994</v>
      </c>
      <c r="BL304" s="48">
        <v>5777</v>
      </c>
      <c r="BM304" s="48">
        <v>5888</v>
      </c>
      <c r="BN304" s="2"/>
      <c r="BO304" s="48">
        <f t="shared" si="27"/>
        <v>11665</v>
      </c>
      <c r="BP304" s="2"/>
      <c r="BQ304" s="48">
        <f t="shared" si="28"/>
        <v>142796</v>
      </c>
      <c r="BR304" s="2"/>
      <c r="BS304" s="48">
        <f t="shared" si="29"/>
        <v>283917</v>
      </c>
      <c r="BT304" s="2"/>
    </row>
    <row r="305" spans="1:72" x14ac:dyDescent="0.2">
      <c r="A305" t="s">
        <v>59</v>
      </c>
      <c r="B305" s="38">
        <v>44131</v>
      </c>
      <c r="C305" s="2"/>
      <c r="D305" s="48">
        <v>3274</v>
      </c>
      <c r="E305" s="48">
        <v>2519</v>
      </c>
      <c r="F305" s="48">
        <v>36272</v>
      </c>
      <c r="G305" s="48">
        <v>647</v>
      </c>
      <c r="H305" s="48">
        <v>540</v>
      </c>
      <c r="I305" s="48">
        <v>21615</v>
      </c>
      <c r="J305" s="48">
        <v>19579</v>
      </c>
      <c r="K305" s="48">
        <v>57715</v>
      </c>
      <c r="L305" s="48">
        <v>1143</v>
      </c>
      <c r="M305" s="2"/>
      <c r="N305" s="48">
        <v>6408</v>
      </c>
      <c r="O305" s="48">
        <v>8844</v>
      </c>
      <c r="P305" s="48">
        <v>918</v>
      </c>
      <c r="Q305" s="48">
        <v>402</v>
      </c>
      <c r="R305" s="48">
        <v>1807</v>
      </c>
      <c r="S305" s="48">
        <v>2162</v>
      </c>
      <c r="T305" s="48">
        <v>29101</v>
      </c>
      <c r="U305" s="48">
        <v>820</v>
      </c>
      <c r="V305" s="48">
        <v>1015</v>
      </c>
      <c r="W305" s="48">
        <v>20587</v>
      </c>
      <c r="X305" s="48">
        <v>5714</v>
      </c>
      <c r="Y305" s="2"/>
      <c r="Z305" s="48">
        <v>11574</v>
      </c>
      <c r="AA305" s="48">
        <v>10282</v>
      </c>
      <c r="AC305" s="48">
        <f t="shared" si="24"/>
        <v>21856</v>
      </c>
      <c r="AD305" s="48">
        <f t="shared" si="25"/>
        <v>77778</v>
      </c>
      <c r="AE305" s="48">
        <v>2674</v>
      </c>
      <c r="AF305" s="48">
        <v>3744</v>
      </c>
      <c r="AG305" s="48">
        <v>10146</v>
      </c>
      <c r="AH305" s="48">
        <v>9548</v>
      </c>
      <c r="AI305" s="48">
        <v>2842</v>
      </c>
      <c r="AJ305" s="48"/>
      <c r="AK305" s="48"/>
      <c r="AL305" s="48"/>
      <c r="AM305" s="48"/>
      <c r="AN305" s="48"/>
      <c r="AO305" s="48"/>
      <c r="AP305" s="30"/>
      <c r="AQ305" s="31"/>
      <c r="AR305" s="2"/>
      <c r="AS305" s="30"/>
      <c r="AT305" s="31"/>
      <c r="AU305" s="2"/>
      <c r="AV305" s="30"/>
      <c r="AW305" s="31"/>
      <c r="AX305" s="30"/>
      <c r="AY305" s="31"/>
      <c r="AZ305" s="2"/>
      <c r="BA305" s="30"/>
      <c r="BB305" s="31"/>
      <c r="BC305" s="30"/>
      <c r="BD305" s="31"/>
      <c r="BE305" s="2"/>
      <c r="BF305" s="30"/>
      <c r="BG305" s="31"/>
      <c r="BH305" s="30"/>
      <c r="BI305" s="31"/>
      <c r="BJ305" s="2"/>
      <c r="BK305" s="48">
        <f t="shared" si="26"/>
        <v>28954</v>
      </c>
      <c r="BL305" s="48">
        <v>5850</v>
      </c>
      <c r="BM305" s="48">
        <v>6118</v>
      </c>
      <c r="BN305" s="2"/>
      <c r="BO305" s="48">
        <f t="shared" si="27"/>
        <v>11968</v>
      </c>
      <c r="BP305" s="2"/>
      <c r="BQ305" s="48">
        <f t="shared" si="28"/>
        <v>143304</v>
      </c>
      <c r="BR305" s="2"/>
      <c r="BS305" s="48">
        <f t="shared" si="29"/>
        <v>283860</v>
      </c>
      <c r="BT305" s="2"/>
    </row>
    <row r="306" spans="1:72" x14ac:dyDescent="0.2">
      <c r="A306" t="s">
        <v>53</v>
      </c>
      <c r="B306" s="38">
        <v>44132</v>
      </c>
      <c r="C306" s="2"/>
      <c r="D306" s="48">
        <v>3385</v>
      </c>
      <c r="E306" s="48">
        <v>2557</v>
      </c>
      <c r="F306" s="48">
        <v>37384</v>
      </c>
      <c r="G306" s="48">
        <v>640</v>
      </c>
      <c r="H306" s="48">
        <v>609</v>
      </c>
      <c r="I306" s="48">
        <v>22767</v>
      </c>
      <c r="J306" s="48">
        <v>22220</v>
      </c>
      <c r="K306" s="48">
        <v>59856</v>
      </c>
      <c r="L306" s="48">
        <v>1271</v>
      </c>
      <c r="M306" s="2"/>
      <c r="N306" s="48">
        <v>6723</v>
      </c>
      <c r="O306" s="48">
        <v>8997</v>
      </c>
      <c r="P306" s="48">
        <v>1020</v>
      </c>
      <c r="Q306" s="48">
        <v>412</v>
      </c>
      <c r="R306" s="48">
        <v>1955</v>
      </c>
      <c r="S306" s="48">
        <v>2260</v>
      </c>
      <c r="T306" s="48">
        <v>29510</v>
      </c>
      <c r="U306" s="48">
        <v>845</v>
      </c>
      <c r="V306" s="48">
        <v>1078</v>
      </c>
      <c r="W306" s="48">
        <v>20809</v>
      </c>
      <c r="X306" s="48">
        <v>5724</v>
      </c>
      <c r="Y306" s="2"/>
      <c r="Z306" s="48">
        <v>11425</v>
      </c>
      <c r="AA306" s="48">
        <v>10059</v>
      </c>
      <c r="AC306" s="48">
        <f t="shared" si="24"/>
        <v>21484</v>
      </c>
      <c r="AD306" s="48">
        <f t="shared" si="25"/>
        <v>79333</v>
      </c>
      <c r="AE306" s="48">
        <v>2752</v>
      </c>
      <c r="AF306" s="48">
        <v>3596</v>
      </c>
      <c r="AG306" s="48">
        <v>10292</v>
      </c>
      <c r="AH306" s="48">
        <v>9574</v>
      </c>
      <c r="AI306" s="48">
        <v>2788</v>
      </c>
      <c r="AJ306" s="48"/>
      <c r="AK306" s="48"/>
      <c r="AL306" s="48"/>
      <c r="AM306" s="48"/>
      <c r="AN306" s="48"/>
      <c r="AO306" s="48"/>
      <c r="AP306" s="30"/>
      <c r="AQ306" s="31"/>
      <c r="AR306" s="2"/>
      <c r="AS306" s="30"/>
      <c r="AT306" s="31"/>
      <c r="AU306" s="2"/>
      <c r="AV306" s="30"/>
      <c r="AW306" s="31"/>
      <c r="AX306" s="30"/>
      <c r="AY306" s="31"/>
      <c r="AZ306" s="2"/>
      <c r="BA306" s="30"/>
      <c r="BB306" s="31"/>
      <c r="BC306" s="30"/>
      <c r="BD306" s="31"/>
      <c r="BE306" s="2"/>
      <c r="BF306" s="30"/>
      <c r="BG306" s="31"/>
      <c r="BH306" s="30"/>
      <c r="BI306" s="31"/>
      <c r="BJ306" s="2"/>
      <c r="BK306" s="48">
        <f t="shared" si="26"/>
        <v>29002</v>
      </c>
      <c r="BL306" s="48">
        <v>6350</v>
      </c>
      <c r="BM306" s="48">
        <v>6394</v>
      </c>
      <c r="BN306" s="2"/>
      <c r="BO306" s="48">
        <f t="shared" si="27"/>
        <v>12744</v>
      </c>
      <c r="BP306" s="2"/>
      <c r="BQ306" s="48">
        <f t="shared" si="28"/>
        <v>150689</v>
      </c>
      <c r="BR306" s="2"/>
      <c r="BS306" s="48">
        <f t="shared" si="29"/>
        <v>293252</v>
      </c>
      <c r="BT306" s="2"/>
    </row>
    <row r="307" spans="1:72" x14ac:dyDescent="0.2">
      <c r="A307" t="s">
        <v>54</v>
      </c>
      <c r="B307" s="29">
        <v>44133</v>
      </c>
      <c r="C307" s="2"/>
      <c r="D307" s="30">
        <v>3647</v>
      </c>
      <c r="E307" s="30">
        <v>2809</v>
      </c>
      <c r="F307" s="30">
        <v>42779</v>
      </c>
      <c r="G307" s="30">
        <v>727</v>
      </c>
      <c r="H307" s="30">
        <v>623</v>
      </c>
      <c r="I307" s="30">
        <v>24859</v>
      </c>
      <c r="J307" s="30">
        <v>22689</v>
      </c>
      <c r="K307" s="30">
        <v>67396</v>
      </c>
      <c r="L307" s="30">
        <v>1298</v>
      </c>
      <c r="M307" s="2"/>
      <c r="N307" s="30">
        <v>7479</v>
      </c>
      <c r="O307" s="30">
        <v>10038</v>
      </c>
      <c r="P307" s="30">
        <v>1149</v>
      </c>
      <c r="Q307" s="30">
        <v>597</v>
      </c>
      <c r="R307" s="30">
        <v>2003</v>
      </c>
      <c r="S307" s="30">
        <v>2296</v>
      </c>
      <c r="T307" s="30">
        <v>32777</v>
      </c>
      <c r="U307" s="30">
        <v>885</v>
      </c>
      <c r="V307" s="30">
        <v>1134</v>
      </c>
      <c r="W307" s="30">
        <v>23256</v>
      </c>
      <c r="X307" s="30">
        <v>6180</v>
      </c>
      <c r="Y307" s="2"/>
      <c r="Z307" s="30">
        <v>13313</v>
      </c>
      <c r="AA307" s="30">
        <v>11723</v>
      </c>
      <c r="AC307" s="48">
        <f t="shared" si="24"/>
        <v>25036</v>
      </c>
      <c r="AD307" s="48">
        <f t="shared" si="25"/>
        <v>87794</v>
      </c>
      <c r="AE307" s="30">
        <v>3108</v>
      </c>
      <c r="AF307" s="30">
        <v>3933</v>
      </c>
      <c r="AG307" s="30">
        <v>11375</v>
      </c>
      <c r="AH307" s="30">
        <v>11405</v>
      </c>
      <c r="AI307" s="30">
        <v>2788</v>
      </c>
      <c r="AJ307" s="48"/>
      <c r="AK307" s="48"/>
      <c r="AL307" s="48"/>
      <c r="AM307" s="48"/>
      <c r="AN307" s="48"/>
      <c r="AO307" s="48"/>
      <c r="AP307" s="30"/>
      <c r="AQ307" s="31"/>
      <c r="AR307" s="2"/>
      <c r="AS307" s="30"/>
      <c r="AT307" s="31"/>
      <c r="AU307" s="2"/>
      <c r="AV307" s="30"/>
      <c r="AW307" s="31"/>
      <c r="AX307" s="30"/>
      <c r="AY307" s="31"/>
      <c r="AZ307" s="2"/>
      <c r="BA307" s="30"/>
      <c r="BB307" s="31"/>
      <c r="BC307" s="30"/>
      <c r="BD307" s="31"/>
      <c r="BE307" s="2"/>
      <c r="BF307" s="30"/>
      <c r="BG307" s="31"/>
      <c r="BH307" s="30"/>
      <c r="BI307" s="31"/>
      <c r="BJ307" s="2"/>
      <c r="BK307" s="48">
        <f t="shared" si="26"/>
        <v>32609</v>
      </c>
      <c r="BL307" s="30">
        <v>7158</v>
      </c>
      <c r="BM307" s="30">
        <v>7148</v>
      </c>
      <c r="BN307" s="2"/>
      <c r="BO307" s="48">
        <f t="shared" si="27"/>
        <v>14306</v>
      </c>
      <c r="BP307" s="2"/>
      <c r="BQ307" s="48">
        <f t="shared" si="28"/>
        <v>166827</v>
      </c>
      <c r="BR307" s="2"/>
      <c r="BS307" s="48">
        <f t="shared" si="29"/>
        <v>326572</v>
      </c>
      <c r="BT307" s="2"/>
    </row>
    <row r="308" spans="1:72" x14ac:dyDescent="0.2">
      <c r="A308" t="s">
        <v>55</v>
      </c>
      <c r="B308" s="29">
        <v>44134</v>
      </c>
      <c r="C308" s="2"/>
      <c r="D308" s="30">
        <v>3833</v>
      </c>
      <c r="E308" s="30">
        <v>2896</v>
      </c>
      <c r="F308" s="30">
        <v>48258</v>
      </c>
      <c r="G308" s="30">
        <v>860</v>
      </c>
      <c r="H308" s="30">
        <v>682</v>
      </c>
      <c r="I308" s="30">
        <v>27590</v>
      </c>
      <c r="J308" s="30">
        <v>25066</v>
      </c>
      <c r="K308" s="30">
        <v>75287</v>
      </c>
      <c r="L308" s="30">
        <v>1514</v>
      </c>
      <c r="M308" s="2"/>
      <c r="N308" s="30">
        <v>8733</v>
      </c>
      <c r="O308" s="30">
        <v>11844</v>
      </c>
      <c r="P308" s="30">
        <v>1308</v>
      </c>
      <c r="Q308" s="30">
        <v>623</v>
      </c>
      <c r="R308" s="30">
        <v>2136</v>
      </c>
      <c r="S308" s="30">
        <v>2614</v>
      </c>
      <c r="T308" s="30">
        <v>37860</v>
      </c>
      <c r="U308" s="30">
        <v>1019</v>
      </c>
      <c r="V308" s="30">
        <v>1281</v>
      </c>
      <c r="W308" s="30">
        <v>27206</v>
      </c>
      <c r="X308" s="30">
        <v>6908</v>
      </c>
      <c r="Y308" s="2"/>
      <c r="Z308" s="30">
        <v>15267</v>
      </c>
      <c r="AA308" s="30">
        <v>14096</v>
      </c>
      <c r="AC308" s="48">
        <f t="shared" si="24"/>
        <v>29363</v>
      </c>
      <c r="AD308" s="48">
        <f t="shared" si="25"/>
        <v>101532</v>
      </c>
      <c r="AE308" s="30">
        <v>3418</v>
      </c>
      <c r="AF308" s="30">
        <v>4331</v>
      </c>
      <c r="AG308" s="30">
        <v>12166</v>
      </c>
      <c r="AH308" s="30">
        <v>13208</v>
      </c>
      <c r="AI308" s="30">
        <v>2983</v>
      </c>
      <c r="AJ308" s="48"/>
      <c r="AK308" s="48"/>
      <c r="AL308" s="48"/>
      <c r="AM308" s="48"/>
      <c r="AN308" s="48"/>
      <c r="AO308" s="48"/>
      <c r="AP308" s="30"/>
      <c r="AQ308" s="31"/>
      <c r="AR308" s="2"/>
      <c r="AS308" s="30"/>
      <c r="AT308" s="31"/>
      <c r="AU308" s="2"/>
      <c r="AV308" s="30"/>
      <c r="AW308" s="31"/>
      <c r="AX308" s="30"/>
      <c r="AY308" s="31"/>
      <c r="AZ308" s="2"/>
      <c r="BA308" s="30"/>
      <c r="BB308" s="31"/>
      <c r="BC308" s="30"/>
      <c r="BD308" s="31"/>
      <c r="BE308" s="2"/>
      <c r="BF308" s="30"/>
      <c r="BG308" s="31"/>
      <c r="BH308" s="30"/>
      <c r="BI308" s="31"/>
      <c r="BJ308" s="2"/>
      <c r="BK308" s="48">
        <f t="shared" si="26"/>
        <v>36106</v>
      </c>
      <c r="BL308" s="30">
        <v>8017</v>
      </c>
      <c r="BM308" s="30">
        <v>7183</v>
      </c>
      <c r="BN308" s="2"/>
      <c r="BO308" s="48">
        <f t="shared" si="27"/>
        <v>15200</v>
      </c>
      <c r="BP308" s="2"/>
      <c r="BQ308" s="48">
        <f t="shared" si="28"/>
        <v>185986</v>
      </c>
      <c r="BR308" s="2"/>
      <c r="BS308" s="48">
        <f t="shared" si="29"/>
        <v>368187</v>
      </c>
      <c r="BT308" s="2"/>
    </row>
    <row r="309" spans="1:72" x14ac:dyDescent="0.2">
      <c r="A309" t="s">
        <v>56</v>
      </c>
      <c r="B309" s="29">
        <v>44135</v>
      </c>
      <c r="C309" s="2"/>
      <c r="D309" s="30">
        <v>2984</v>
      </c>
      <c r="E309" s="30">
        <v>2225</v>
      </c>
      <c r="F309" s="30">
        <v>35726</v>
      </c>
      <c r="G309" s="30">
        <v>671</v>
      </c>
      <c r="H309" s="30">
        <v>546</v>
      </c>
      <c r="I309" s="30">
        <v>21180</v>
      </c>
      <c r="J309" s="30">
        <v>18768</v>
      </c>
      <c r="K309" s="30">
        <v>56787</v>
      </c>
      <c r="L309" s="30">
        <v>1444</v>
      </c>
      <c r="M309" s="2"/>
      <c r="N309" s="30">
        <v>6431</v>
      </c>
      <c r="O309" s="30">
        <v>7968</v>
      </c>
      <c r="P309" s="30">
        <v>1063</v>
      </c>
      <c r="Q309" s="30">
        <v>442</v>
      </c>
      <c r="R309" s="30">
        <v>1565</v>
      </c>
      <c r="S309" s="30">
        <v>2068</v>
      </c>
      <c r="T309" s="30">
        <v>26645</v>
      </c>
      <c r="U309" s="30">
        <v>551</v>
      </c>
      <c r="V309" s="30">
        <v>858</v>
      </c>
      <c r="W309" s="30">
        <v>20891</v>
      </c>
      <c r="X309" s="30">
        <v>3797</v>
      </c>
      <c r="Y309" s="2"/>
      <c r="Z309" s="30">
        <v>11113</v>
      </c>
      <c r="AA309" s="30">
        <v>8980</v>
      </c>
      <c r="AC309" s="48">
        <f t="shared" si="24"/>
        <v>20093</v>
      </c>
      <c r="AD309" s="48">
        <f t="shared" si="25"/>
        <v>72279</v>
      </c>
      <c r="AE309" s="30">
        <v>2271</v>
      </c>
      <c r="AF309" s="30">
        <v>3119</v>
      </c>
      <c r="AG309" s="30">
        <v>8863</v>
      </c>
      <c r="AH309" s="30">
        <v>8278</v>
      </c>
      <c r="AI309" s="30">
        <v>2593</v>
      </c>
      <c r="AJ309" s="48"/>
      <c r="AK309" s="48"/>
      <c r="AL309" s="48"/>
      <c r="AM309" s="48"/>
      <c r="AN309" s="48"/>
      <c r="AO309" s="48"/>
      <c r="AP309" s="30"/>
      <c r="AQ309" s="31"/>
      <c r="AR309" s="2"/>
      <c r="AS309" s="30"/>
      <c r="AT309" s="31"/>
      <c r="AU309" s="2"/>
      <c r="AV309" s="30"/>
      <c r="AW309" s="31"/>
      <c r="AX309" s="30"/>
      <c r="AY309" s="31"/>
      <c r="AZ309" s="2"/>
      <c r="BA309" s="30"/>
      <c r="BB309" s="31"/>
      <c r="BC309" s="30"/>
      <c r="BD309" s="31"/>
      <c r="BE309" s="2"/>
      <c r="BF309" s="30"/>
      <c r="BG309" s="31"/>
      <c r="BH309" s="30"/>
      <c r="BI309" s="31"/>
      <c r="BJ309" s="2"/>
      <c r="BK309" s="48">
        <f t="shared" si="26"/>
        <v>25124</v>
      </c>
      <c r="BL309" s="30">
        <v>5694</v>
      </c>
      <c r="BM309" s="30">
        <v>5672</v>
      </c>
      <c r="BN309" s="2"/>
      <c r="BO309" s="48">
        <f t="shared" si="27"/>
        <v>11366</v>
      </c>
      <c r="BP309" s="2"/>
      <c r="BQ309" s="48">
        <f t="shared" si="28"/>
        <v>140331</v>
      </c>
      <c r="BR309" s="2"/>
      <c r="BS309" s="48">
        <f t="shared" si="29"/>
        <v>269193</v>
      </c>
      <c r="BT309" s="2"/>
    </row>
    <row r="310" spans="1:72" x14ac:dyDescent="0.2">
      <c r="A310" t="s">
        <v>57</v>
      </c>
      <c r="B310" s="29">
        <v>44136</v>
      </c>
      <c r="C310" s="2"/>
      <c r="D310" s="30">
        <v>2051</v>
      </c>
      <c r="E310" s="30">
        <v>1473</v>
      </c>
      <c r="F310" s="30">
        <v>27630</v>
      </c>
      <c r="G310" s="30">
        <v>457</v>
      </c>
      <c r="H310" s="30">
        <v>375</v>
      </c>
      <c r="I310" s="30">
        <v>16182</v>
      </c>
      <c r="J310" s="30">
        <v>14870</v>
      </c>
      <c r="K310" s="30">
        <v>43878</v>
      </c>
      <c r="L310" s="30">
        <v>1107</v>
      </c>
      <c r="M310" s="2"/>
      <c r="N310" s="30">
        <v>5996</v>
      </c>
      <c r="O310" s="30">
        <v>6616</v>
      </c>
      <c r="P310" s="30">
        <v>871</v>
      </c>
      <c r="Q310" s="30">
        <v>384</v>
      </c>
      <c r="R310" s="30">
        <v>1381</v>
      </c>
      <c r="S310" s="30">
        <v>1525</v>
      </c>
      <c r="T310" s="30">
        <v>24021</v>
      </c>
      <c r="U310" s="30">
        <v>455</v>
      </c>
      <c r="V310" s="30">
        <v>736</v>
      </c>
      <c r="W310" s="30">
        <v>19764</v>
      </c>
      <c r="X310" s="30">
        <v>3144</v>
      </c>
      <c r="Y310" s="2"/>
      <c r="Z310" s="30">
        <v>10727</v>
      </c>
      <c r="AA310" s="30">
        <v>8715</v>
      </c>
      <c r="AC310" s="48">
        <f t="shared" si="24"/>
        <v>19442</v>
      </c>
      <c r="AD310" s="48">
        <f t="shared" si="25"/>
        <v>64893</v>
      </c>
      <c r="AE310" s="30">
        <v>1838</v>
      </c>
      <c r="AF310" s="30">
        <v>2447</v>
      </c>
      <c r="AG310" s="30">
        <v>8299</v>
      </c>
      <c r="AH310" s="30">
        <v>6546</v>
      </c>
      <c r="AI310" s="30">
        <v>2431</v>
      </c>
      <c r="AJ310" s="48"/>
      <c r="AK310" s="48"/>
      <c r="AL310" s="48"/>
      <c r="AM310" s="48"/>
      <c r="AN310" s="48"/>
      <c r="AO310" s="48"/>
      <c r="AP310" s="30"/>
      <c r="AQ310" s="31"/>
      <c r="AR310" s="2"/>
      <c r="AS310" s="30"/>
      <c r="AT310" s="31"/>
      <c r="AU310" s="2"/>
      <c r="AV310" s="30"/>
      <c r="AW310" s="31"/>
      <c r="AX310" s="30"/>
      <c r="AY310" s="31"/>
      <c r="AZ310" s="2"/>
      <c r="BA310" s="30"/>
      <c r="BB310" s="31"/>
      <c r="BC310" s="30"/>
      <c r="BD310" s="31"/>
      <c r="BE310" s="2"/>
      <c r="BF310" s="30"/>
      <c r="BG310" s="31"/>
      <c r="BH310" s="30"/>
      <c r="BI310" s="31"/>
      <c r="BJ310" s="2"/>
      <c r="BK310" s="48">
        <f t="shared" si="26"/>
        <v>21561</v>
      </c>
      <c r="BL310" s="30">
        <v>4086</v>
      </c>
      <c r="BM310" s="30">
        <v>4128</v>
      </c>
      <c r="BN310" s="2"/>
      <c r="BO310" s="48">
        <f t="shared" si="27"/>
        <v>8214</v>
      </c>
      <c r="BP310" s="2"/>
      <c r="BQ310" s="48">
        <f t="shared" si="28"/>
        <v>108023</v>
      </c>
      <c r="BR310" s="2"/>
      <c r="BS310" s="48">
        <f t="shared" si="29"/>
        <v>222133</v>
      </c>
      <c r="BT310" s="2"/>
    </row>
    <row r="311" spans="1:72" x14ac:dyDescent="0.2">
      <c r="A311" t="s">
        <v>58</v>
      </c>
      <c r="B311" s="29">
        <v>44137</v>
      </c>
      <c r="C311" s="2"/>
      <c r="D311" s="30">
        <v>3307</v>
      </c>
      <c r="E311" s="30">
        <v>2474</v>
      </c>
      <c r="F311" s="30">
        <v>38439</v>
      </c>
      <c r="G311" s="30">
        <v>688</v>
      </c>
      <c r="H311" s="30">
        <v>575</v>
      </c>
      <c r="I311" s="30">
        <v>22368</v>
      </c>
      <c r="J311" s="30">
        <v>20621</v>
      </c>
      <c r="K311" s="30">
        <v>60407</v>
      </c>
      <c r="L311" s="30">
        <v>1156</v>
      </c>
      <c r="M311" s="2"/>
      <c r="N311" s="30">
        <v>7074</v>
      </c>
      <c r="O311" s="30">
        <v>8789</v>
      </c>
      <c r="P311" s="30">
        <v>1116</v>
      </c>
      <c r="Q311" s="30">
        <v>473</v>
      </c>
      <c r="R311" s="30">
        <v>1995</v>
      </c>
      <c r="S311" s="30">
        <v>2239</v>
      </c>
      <c r="T311" s="30">
        <v>30428</v>
      </c>
      <c r="U311" s="30">
        <v>817</v>
      </c>
      <c r="V311" s="30">
        <v>1083</v>
      </c>
      <c r="W311" s="30">
        <v>21485</v>
      </c>
      <c r="X311" s="30">
        <v>5732</v>
      </c>
      <c r="Y311" s="2"/>
      <c r="Z311" s="30">
        <v>12544</v>
      </c>
      <c r="AA311" s="30">
        <v>10754</v>
      </c>
      <c r="AC311" s="48">
        <f t="shared" si="24"/>
        <v>23298</v>
      </c>
      <c r="AD311" s="48">
        <f t="shared" si="25"/>
        <v>81231</v>
      </c>
      <c r="AE311" s="30">
        <v>2846</v>
      </c>
      <c r="AF311" s="30">
        <v>3658</v>
      </c>
      <c r="AG311" s="30">
        <v>10402</v>
      </c>
      <c r="AH311" s="30">
        <v>10144</v>
      </c>
      <c r="AI311" s="30">
        <v>2537</v>
      </c>
      <c r="AJ311" s="48"/>
      <c r="AK311" s="48"/>
      <c r="AL311" s="48"/>
      <c r="AM311" s="48"/>
      <c r="AN311" s="48"/>
      <c r="AO311" s="48"/>
      <c r="AP311" s="30"/>
      <c r="AQ311" s="31"/>
      <c r="AR311" s="2"/>
      <c r="AS311" s="30"/>
      <c r="AT311" s="31"/>
      <c r="AU311" s="2"/>
      <c r="AV311" s="30"/>
      <c r="AW311" s="31"/>
      <c r="AX311" s="30"/>
      <c r="AY311" s="31"/>
      <c r="AZ311" s="2"/>
      <c r="BA311" s="30"/>
      <c r="BB311" s="31"/>
      <c r="BC311" s="30"/>
      <c r="BD311" s="31"/>
      <c r="BE311" s="2"/>
      <c r="BF311" s="30"/>
      <c r="BG311" s="31"/>
      <c r="BH311" s="30"/>
      <c r="BI311" s="31"/>
      <c r="BJ311" s="2"/>
      <c r="BK311" s="48">
        <f t="shared" si="26"/>
        <v>29587</v>
      </c>
      <c r="BL311" s="30">
        <v>6235</v>
      </c>
      <c r="BM311" s="30">
        <v>6306</v>
      </c>
      <c r="BN311" s="2"/>
      <c r="BO311" s="48">
        <f t="shared" si="27"/>
        <v>12541</v>
      </c>
      <c r="BP311" s="2"/>
      <c r="BQ311" s="48">
        <f t="shared" si="28"/>
        <v>150035</v>
      </c>
      <c r="BR311" s="2"/>
      <c r="BS311" s="48">
        <f t="shared" si="29"/>
        <v>296692</v>
      </c>
      <c r="BT311" s="2"/>
    </row>
    <row r="312" spans="1:72" x14ac:dyDescent="0.2">
      <c r="A312" t="s">
        <v>59</v>
      </c>
      <c r="B312" s="29">
        <v>44138</v>
      </c>
      <c r="C312" s="2"/>
      <c r="D312" s="30">
        <v>3273</v>
      </c>
      <c r="E312" s="30">
        <v>2524</v>
      </c>
      <c r="F312" s="30">
        <v>39158</v>
      </c>
      <c r="G312" s="30">
        <v>695</v>
      </c>
      <c r="H312" s="30">
        <v>507</v>
      </c>
      <c r="I312" s="30">
        <v>23142</v>
      </c>
      <c r="J312" s="30">
        <v>20739</v>
      </c>
      <c r="K312" s="30">
        <v>61941</v>
      </c>
      <c r="L312" s="30">
        <v>1170</v>
      </c>
      <c r="M312" s="2"/>
      <c r="N312" s="30">
        <v>6795</v>
      </c>
      <c r="O312" s="30">
        <v>9215</v>
      </c>
      <c r="P312" s="30">
        <v>1086</v>
      </c>
      <c r="Q312" s="30">
        <v>633</v>
      </c>
      <c r="R312" s="30">
        <v>1911</v>
      </c>
      <c r="S312" s="30">
        <v>2259</v>
      </c>
      <c r="T312" s="30">
        <v>30126</v>
      </c>
      <c r="U312" s="30">
        <v>908</v>
      </c>
      <c r="V312" s="30">
        <v>1122</v>
      </c>
      <c r="W312" s="30">
        <v>18828</v>
      </c>
      <c r="X312" s="30">
        <v>5909</v>
      </c>
      <c r="Y312" s="2"/>
      <c r="Z312" s="30">
        <v>11917</v>
      </c>
      <c r="AA312" s="30">
        <v>10175</v>
      </c>
      <c r="AC312" s="48">
        <f t="shared" si="24"/>
        <v>22092</v>
      </c>
      <c r="AD312" s="48">
        <f t="shared" si="25"/>
        <v>78792</v>
      </c>
      <c r="AE312" s="30">
        <v>2881</v>
      </c>
      <c r="AF312" s="30">
        <v>3772</v>
      </c>
      <c r="AG312" s="30">
        <v>10268</v>
      </c>
      <c r="AH312" s="30">
        <v>9898</v>
      </c>
      <c r="AI312" s="30">
        <v>2350</v>
      </c>
      <c r="AJ312" s="48"/>
      <c r="AK312" s="48"/>
      <c r="AL312" s="48"/>
      <c r="AM312" s="48"/>
      <c r="AN312" s="48"/>
      <c r="AO312" s="48"/>
      <c r="AP312" s="30"/>
      <c r="AQ312" s="31"/>
      <c r="AR312" s="2"/>
      <c r="AS312" s="30"/>
      <c r="AT312" s="31"/>
      <c r="AU312" s="2"/>
      <c r="AV312" s="30"/>
      <c r="AW312" s="31"/>
      <c r="AX312" s="30"/>
      <c r="AY312" s="31"/>
      <c r="AZ312" s="2"/>
      <c r="BA312" s="30"/>
      <c r="BB312" s="31"/>
      <c r="BC312" s="30"/>
      <c r="BD312" s="31"/>
      <c r="BE312" s="2"/>
      <c r="BF312" s="30"/>
      <c r="BG312" s="31"/>
      <c r="BH312" s="30"/>
      <c r="BI312" s="31"/>
      <c r="BJ312" s="2"/>
      <c r="BK312" s="48">
        <f t="shared" si="26"/>
        <v>29169</v>
      </c>
      <c r="BL312" s="30">
        <v>6238</v>
      </c>
      <c r="BM312" s="30">
        <v>6338</v>
      </c>
      <c r="BN312" s="2"/>
      <c r="BO312" s="48">
        <f t="shared" si="27"/>
        <v>12576</v>
      </c>
      <c r="BP312" s="2"/>
      <c r="BQ312" s="48">
        <f t="shared" si="28"/>
        <v>153149</v>
      </c>
      <c r="BR312" s="2"/>
      <c r="BS312" s="48">
        <f t="shared" si="29"/>
        <v>295778</v>
      </c>
      <c r="BT312" s="2"/>
    </row>
    <row r="313" spans="1:72" x14ac:dyDescent="0.2">
      <c r="A313" t="s">
        <v>53</v>
      </c>
      <c r="B313" s="29">
        <v>44139</v>
      </c>
      <c r="C313" s="2"/>
      <c r="D313" s="30">
        <v>3331</v>
      </c>
      <c r="E313" s="30">
        <v>2523</v>
      </c>
      <c r="F313" s="30">
        <v>38653</v>
      </c>
      <c r="G313" s="30">
        <v>678</v>
      </c>
      <c r="H313" s="30">
        <v>610</v>
      </c>
      <c r="I313" s="30">
        <v>22866</v>
      </c>
      <c r="J313" s="30">
        <v>20893</v>
      </c>
      <c r="K313" s="30">
        <v>61191</v>
      </c>
      <c r="L313" s="30">
        <v>1157</v>
      </c>
      <c r="M313" s="2"/>
      <c r="N313" s="30">
        <v>6900</v>
      </c>
      <c r="O313" s="30">
        <v>9366</v>
      </c>
      <c r="P313" s="30">
        <v>1086</v>
      </c>
      <c r="Q313" s="30">
        <v>455</v>
      </c>
      <c r="R313" s="30">
        <v>1947</v>
      </c>
      <c r="S313" s="30">
        <v>2299</v>
      </c>
      <c r="T313" s="30">
        <v>30174</v>
      </c>
      <c r="U313" s="30">
        <v>897</v>
      </c>
      <c r="V313" s="30">
        <v>1057</v>
      </c>
      <c r="W313" s="30">
        <v>21280</v>
      </c>
      <c r="X313" s="30">
        <v>5948</v>
      </c>
      <c r="Y313" s="2"/>
      <c r="Z313" s="30">
        <v>12167</v>
      </c>
      <c r="AA313" s="30">
        <v>10424</v>
      </c>
      <c r="AC313" s="48">
        <f t="shared" si="24"/>
        <v>22591</v>
      </c>
      <c r="AD313" s="48">
        <f t="shared" si="25"/>
        <v>81409</v>
      </c>
      <c r="AE313" s="30">
        <v>2838</v>
      </c>
      <c r="AF313" s="30">
        <v>3615</v>
      </c>
      <c r="AG313" s="30">
        <v>10480</v>
      </c>
      <c r="AH313" s="30">
        <v>10451</v>
      </c>
      <c r="AI313" s="30">
        <v>1913</v>
      </c>
      <c r="AJ313" s="48"/>
      <c r="AK313" s="48"/>
      <c r="AL313" s="48"/>
      <c r="AM313" s="48"/>
      <c r="AN313" s="48"/>
      <c r="AO313" s="48"/>
      <c r="AP313" s="30"/>
      <c r="AQ313" s="31"/>
      <c r="AR313" s="2"/>
      <c r="AS313" s="30"/>
      <c r="AT313" s="31"/>
      <c r="AU313" s="2"/>
      <c r="AV313" s="30"/>
      <c r="AW313" s="31"/>
      <c r="AX313" s="30"/>
      <c r="AY313" s="31"/>
      <c r="AZ313" s="2"/>
      <c r="BA313" s="30"/>
      <c r="BB313" s="31"/>
      <c r="BC313" s="30"/>
      <c r="BD313" s="31"/>
      <c r="BE313" s="2"/>
      <c r="BF313" s="30"/>
      <c r="BG313" s="31"/>
      <c r="BH313" s="30"/>
      <c r="BI313" s="31"/>
      <c r="BJ313" s="2"/>
      <c r="BK313" s="48">
        <f t="shared" si="26"/>
        <v>29297</v>
      </c>
      <c r="BL313" s="30">
        <v>6744</v>
      </c>
      <c r="BM313" s="30">
        <v>6661</v>
      </c>
      <c r="BN313" s="2"/>
      <c r="BO313" s="48">
        <f t="shared" si="27"/>
        <v>13405</v>
      </c>
      <c r="BP313" s="2"/>
      <c r="BQ313" s="48">
        <f t="shared" si="28"/>
        <v>151902</v>
      </c>
      <c r="BR313" s="2"/>
      <c r="BS313" s="48">
        <f t="shared" si="29"/>
        <v>298604</v>
      </c>
      <c r="BT313" s="2"/>
    </row>
    <row r="314" spans="1:72" x14ac:dyDescent="0.2">
      <c r="A314" t="s">
        <v>54</v>
      </c>
      <c r="B314" s="29">
        <v>44140</v>
      </c>
      <c r="C314" s="2"/>
      <c r="D314" s="30">
        <v>3405</v>
      </c>
      <c r="E314" s="30">
        <v>2666</v>
      </c>
      <c r="F314" s="30">
        <v>40995</v>
      </c>
      <c r="G314" s="30">
        <v>683</v>
      </c>
      <c r="H314" s="30">
        <v>609</v>
      </c>
      <c r="I314" s="30">
        <v>24157</v>
      </c>
      <c r="J314" s="30">
        <v>21587</v>
      </c>
      <c r="K314" s="30">
        <v>64739</v>
      </c>
      <c r="L314" s="30">
        <v>1190</v>
      </c>
      <c r="M314" s="2"/>
      <c r="N314" s="30">
        <v>7241</v>
      </c>
      <c r="O314" s="30">
        <v>9834</v>
      </c>
      <c r="P314" s="30">
        <v>1052</v>
      </c>
      <c r="Q314" s="30">
        <v>452</v>
      </c>
      <c r="R314" s="30">
        <v>2018</v>
      </c>
      <c r="S314" s="30">
        <v>2342</v>
      </c>
      <c r="T314" s="30">
        <v>31819</v>
      </c>
      <c r="U314" s="30">
        <v>871</v>
      </c>
      <c r="V314" s="30">
        <v>1116</v>
      </c>
      <c r="W314" s="30">
        <v>22854</v>
      </c>
      <c r="X314" s="30">
        <v>6197</v>
      </c>
      <c r="Y314" s="2"/>
      <c r="Z314" s="30">
        <v>12957</v>
      </c>
      <c r="AA314" s="30">
        <v>12286</v>
      </c>
      <c r="AC314" s="48">
        <f t="shared" si="24"/>
        <v>25243</v>
      </c>
      <c r="AD314" s="48">
        <f t="shared" si="25"/>
        <v>85796</v>
      </c>
      <c r="AE314" s="30">
        <v>2968</v>
      </c>
      <c r="AF314" s="30">
        <v>3768</v>
      </c>
      <c r="AG314" s="30">
        <v>11232</v>
      </c>
      <c r="AH314" s="30">
        <v>11505</v>
      </c>
      <c r="AI314" s="30">
        <v>1866</v>
      </c>
      <c r="AJ314" s="48"/>
      <c r="AK314" s="48"/>
      <c r="AL314" s="48"/>
      <c r="AM314" s="48"/>
      <c r="AN314" s="48"/>
      <c r="AO314" s="48"/>
      <c r="AP314" s="30"/>
      <c r="AQ314" s="31"/>
      <c r="AR314" s="2"/>
      <c r="AS314" s="30"/>
      <c r="AT314" s="31"/>
      <c r="AU314" s="2"/>
      <c r="AV314" s="30"/>
      <c r="AW314" s="31"/>
      <c r="AX314" s="30"/>
      <c r="AY314" s="31"/>
      <c r="AZ314" s="2"/>
      <c r="BA314" s="30"/>
      <c r="BB314" s="31"/>
      <c r="BC314" s="30"/>
      <c r="BD314" s="31"/>
      <c r="BE314" s="2"/>
      <c r="BF314" s="30"/>
      <c r="BG314" s="31"/>
      <c r="BH314" s="30"/>
      <c r="BI314" s="31"/>
      <c r="BJ314" s="2"/>
      <c r="BK314" s="48">
        <f t="shared" si="26"/>
        <v>31339</v>
      </c>
      <c r="BL314" s="30">
        <v>6938</v>
      </c>
      <c r="BM314" s="30">
        <v>6758</v>
      </c>
      <c r="BN314" s="2"/>
      <c r="BO314" s="48">
        <f t="shared" si="27"/>
        <v>13696</v>
      </c>
      <c r="BP314" s="2"/>
      <c r="BQ314" s="48">
        <f t="shared" si="28"/>
        <v>160031</v>
      </c>
      <c r="BR314" s="2"/>
      <c r="BS314" s="48">
        <f t="shared" si="29"/>
        <v>316105</v>
      </c>
      <c r="BT314" s="2"/>
    </row>
    <row r="315" spans="1:72" x14ac:dyDescent="0.2">
      <c r="A315" t="s">
        <v>55</v>
      </c>
      <c r="B315" s="29">
        <v>44141</v>
      </c>
      <c r="C315" s="2"/>
      <c r="D315" s="30">
        <v>3577</v>
      </c>
      <c r="E315" s="30">
        <v>2852</v>
      </c>
      <c r="F315" s="30">
        <v>46153</v>
      </c>
      <c r="G315" s="30">
        <v>839</v>
      </c>
      <c r="H315" s="30">
        <v>578</v>
      </c>
      <c r="I315" s="30">
        <v>27121</v>
      </c>
      <c r="J315" s="30">
        <v>23571</v>
      </c>
      <c r="K315" s="30">
        <v>71771</v>
      </c>
      <c r="L315" s="30">
        <v>1222</v>
      </c>
      <c r="M315" s="2"/>
      <c r="N315" s="30">
        <v>8139</v>
      </c>
      <c r="O315" s="30">
        <v>11677</v>
      </c>
      <c r="P315" s="30">
        <v>1209</v>
      </c>
      <c r="Q315" s="30">
        <v>531</v>
      </c>
      <c r="R315" s="30">
        <v>2160</v>
      </c>
      <c r="S315" s="30">
        <v>2567</v>
      </c>
      <c r="T315" s="30">
        <v>36211</v>
      </c>
      <c r="U315" s="30">
        <v>963</v>
      </c>
      <c r="V315" s="30">
        <v>1308</v>
      </c>
      <c r="W315" s="30">
        <v>26328</v>
      </c>
      <c r="X315" s="30">
        <v>6672</v>
      </c>
      <c r="Y315" s="2"/>
      <c r="Z315" s="30">
        <v>14675</v>
      </c>
      <c r="AA315" s="30">
        <v>15199</v>
      </c>
      <c r="AC315" s="48">
        <f t="shared" si="24"/>
        <v>29874</v>
      </c>
      <c r="AD315" s="48">
        <f t="shared" si="25"/>
        <v>97765</v>
      </c>
      <c r="AE315" s="30">
        <v>3223</v>
      </c>
      <c r="AF315" s="30">
        <v>4576</v>
      </c>
      <c r="AG315" s="30">
        <v>12285</v>
      </c>
      <c r="AH315" s="30">
        <v>12805</v>
      </c>
      <c r="AI315" s="30">
        <v>2949</v>
      </c>
      <c r="AJ315" s="48"/>
      <c r="AK315" s="48"/>
      <c r="AL315" s="48"/>
      <c r="AM315" s="48"/>
      <c r="AN315" s="48"/>
      <c r="AO315" s="48"/>
      <c r="AP315" s="30"/>
      <c r="AQ315" s="31"/>
      <c r="AR315" s="2"/>
      <c r="AS315" s="30"/>
      <c r="AT315" s="31"/>
      <c r="AU315" s="2"/>
      <c r="AV315" s="30"/>
      <c r="AW315" s="31"/>
      <c r="AX315" s="30"/>
      <c r="AY315" s="31"/>
      <c r="AZ315" s="2"/>
      <c r="BA315" s="30"/>
      <c r="BB315" s="31"/>
      <c r="BC315" s="30"/>
      <c r="BD315" s="31"/>
      <c r="BE315" s="2"/>
      <c r="BF315" s="30"/>
      <c r="BG315" s="31"/>
      <c r="BH315" s="30"/>
      <c r="BI315" s="31"/>
      <c r="BJ315" s="2"/>
      <c r="BK315" s="48">
        <f t="shared" si="26"/>
        <v>35838</v>
      </c>
      <c r="BL315" s="30">
        <v>7236</v>
      </c>
      <c r="BM315" s="30">
        <v>6882</v>
      </c>
      <c r="BN315" s="2"/>
      <c r="BO315" s="48">
        <f t="shared" si="27"/>
        <v>14118</v>
      </c>
      <c r="BP315" s="2"/>
      <c r="BQ315" s="48">
        <f t="shared" si="28"/>
        <v>177684</v>
      </c>
      <c r="BR315" s="2"/>
      <c r="BS315" s="48">
        <f t="shared" si="29"/>
        <v>355279</v>
      </c>
      <c r="BT315" s="2"/>
    </row>
    <row r="316" spans="1:72" x14ac:dyDescent="0.2">
      <c r="A316" t="s">
        <v>56</v>
      </c>
      <c r="B316" s="29">
        <v>44142</v>
      </c>
      <c r="C316" s="2"/>
      <c r="D316" s="30">
        <v>2832</v>
      </c>
      <c r="E316" s="30">
        <v>2077</v>
      </c>
      <c r="F316" s="30">
        <v>35280</v>
      </c>
      <c r="G316" s="30">
        <v>567</v>
      </c>
      <c r="H316" s="30">
        <v>473</v>
      </c>
      <c r="I316" s="30">
        <v>21226</v>
      </c>
      <c r="J316" s="30">
        <v>18517</v>
      </c>
      <c r="K316" s="30">
        <v>56058</v>
      </c>
      <c r="L316" s="30">
        <v>1114</v>
      </c>
      <c r="M316" s="2"/>
      <c r="N316" s="30">
        <v>6484</v>
      </c>
      <c r="O316" s="30">
        <v>8172</v>
      </c>
      <c r="P316" s="30">
        <v>1044</v>
      </c>
      <c r="Q316" s="30">
        <v>443</v>
      </c>
      <c r="R316" s="30">
        <v>1588</v>
      </c>
      <c r="S316" s="30">
        <v>1856</v>
      </c>
      <c r="T316" s="30">
        <v>26474</v>
      </c>
      <c r="U316" s="30">
        <v>587</v>
      </c>
      <c r="V316" s="30">
        <v>818</v>
      </c>
      <c r="W316" s="30">
        <v>20428</v>
      </c>
      <c r="X316" s="30">
        <v>4106</v>
      </c>
      <c r="Y316" s="2"/>
      <c r="Z316" s="30">
        <v>11452</v>
      </c>
      <c r="AA316" s="30">
        <v>9969</v>
      </c>
      <c r="AC316" s="48">
        <f t="shared" si="24"/>
        <v>21421</v>
      </c>
      <c r="AD316" s="48">
        <f t="shared" si="25"/>
        <v>72000</v>
      </c>
      <c r="AE316" s="30">
        <v>2197</v>
      </c>
      <c r="AF316" s="30">
        <v>3404</v>
      </c>
      <c r="AG316" s="30">
        <v>9649</v>
      </c>
      <c r="AH316" s="30">
        <v>8624</v>
      </c>
      <c r="AI316" s="30">
        <v>2709</v>
      </c>
      <c r="AJ316" s="48"/>
      <c r="AK316" s="48"/>
      <c r="AL316" s="48"/>
      <c r="AM316" s="48"/>
      <c r="AN316" s="48"/>
      <c r="AO316" s="48"/>
      <c r="AP316" s="30"/>
      <c r="AQ316" s="31"/>
      <c r="AR316" s="2"/>
      <c r="AS316" s="30"/>
      <c r="AT316" s="31"/>
      <c r="AU316" s="2"/>
      <c r="AV316" s="30"/>
      <c r="AW316" s="31"/>
      <c r="AX316" s="30"/>
      <c r="AY316" s="31"/>
      <c r="AZ316" s="2"/>
      <c r="BA316" s="30"/>
      <c r="BB316" s="31"/>
      <c r="BC316" s="30"/>
      <c r="BD316" s="31"/>
      <c r="BE316" s="2"/>
      <c r="BF316" s="30"/>
      <c r="BG316" s="31"/>
      <c r="BH316" s="30"/>
      <c r="BI316" s="31"/>
      <c r="BJ316" s="2"/>
      <c r="BK316" s="48">
        <f t="shared" si="26"/>
        <v>26583</v>
      </c>
      <c r="BL316" s="30">
        <v>5533</v>
      </c>
      <c r="BM316" s="30">
        <v>5788</v>
      </c>
      <c r="BN316" s="2"/>
      <c r="BO316" s="48">
        <f t="shared" si="27"/>
        <v>11321</v>
      </c>
      <c r="BP316" s="2"/>
      <c r="BQ316" s="48">
        <f t="shared" si="28"/>
        <v>138144</v>
      </c>
      <c r="BR316" s="2"/>
      <c r="BS316" s="48">
        <f t="shared" si="29"/>
        <v>269469</v>
      </c>
      <c r="BT316" s="2"/>
    </row>
    <row r="317" spans="1:72" x14ac:dyDescent="0.2">
      <c r="A317" t="s">
        <v>57</v>
      </c>
      <c r="B317" s="29">
        <v>44143</v>
      </c>
      <c r="C317" s="2"/>
      <c r="D317" s="30">
        <v>2122</v>
      </c>
      <c r="E317" s="30">
        <v>1473</v>
      </c>
      <c r="F317" s="30">
        <v>28715</v>
      </c>
      <c r="G317" s="30">
        <v>425</v>
      </c>
      <c r="H317" s="30">
        <v>410</v>
      </c>
      <c r="I317" s="30">
        <v>15717</v>
      </c>
      <c r="J317" s="30">
        <v>15058</v>
      </c>
      <c r="K317" s="30">
        <v>43360</v>
      </c>
      <c r="L317" s="30">
        <v>860</v>
      </c>
      <c r="M317" s="2"/>
      <c r="N317" s="30">
        <v>5918</v>
      </c>
      <c r="O317" s="30">
        <v>6242</v>
      </c>
      <c r="P317" s="30">
        <v>836</v>
      </c>
      <c r="Q317" s="30">
        <v>365</v>
      </c>
      <c r="R317" s="30">
        <v>1228</v>
      </c>
      <c r="S317" s="30">
        <v>1407</v>
      </c>
      <c r="T317" s="30">
        <v>22498</v>
      </c>
      <c r="U317" s="30">
        <v>466</v>
      </c>
      <c r="V317" s="30">
        <v>675</v>
      </c>
      <c r="W317" s="30">
        <v>18880</v>
      </c>
      <c r="X317" s="30">
        <v>2824</v>
      </c>
      <c r="Y317" s="2"/>
      <c r="Z317" s="30">
        <v>12001</v>
      </c>
      <c r="AA317" s="30">
        <v>9034</v>
      </c>
      <c r="AC317" s="48">
        <f t="shared" si="24"/>
        <v>21035</v>
      </c>
      <c r="AD317" s="48">
        <f t="shared" si="25"/>
        <v>61339</v>
      </c>
      <c r="AE317" s="30">
        <v>1636</v>
      </c>
      <c r="AF317" s="30">
        <v>2661</v>
      </c>
      <c r="AG317" s="30">
        <v>8290</v>
      </c>
      <c r="AH317" s="30">
        <v>6493</v>
      </c>
      <c r="AI317" s="30">
        <v>2137</v>
      </c>
      <c r="AJ317" s="48"/>
      <c r="AK317" s="48"/>
      <c r="AL317" s="48"/>
      <c r="AM317" s="48"/>
      <c r="AN317" s="48"/>
      <c r="AO317" s="48"/>
      <c r="AP317" s="30"/>
      <c r="AQ317" s="31"/>
      <c r="AR317" s="2"/>
      <c r="AS317" s="30"/>
      <c r="AT317" s="31"/>
      <c r="AU317" s="2"/>
      <c r="AV317" s="30"/>
      <c r="AW317" s="31"/>
      <c r="AX317" s="30"/>
      <c r="AY317" s="31"/>
      <c r="AZ317" s="2"/>
      <c r="BA317" s="30"/>
      <c r="BB317" s="31"/>
      <c r="BC317" s="30"/>
      <c r="BD317" s="31"/>
      <c r="BE317" s="2"/>
      <c r="BF317" s="30"/>
      <c r="BG317" s="31"/>
      <c r="BH317" s="30"/>
      <c r="BI317" s="31"/>
      <c r="BJ317" s="2"/>
      <c r="BK317" s="48">
        <f t="shared" si="26"/>
        <v>21217</v>
      </c>
      <c r="BL317" s="30">
        <v>4067</v>
      </c>
      <c r="BM317" s="30">
        <v>4428</v>
      </c>
      <c r="BN317" s="2"/>
      <c r="BO317" s="48">
        <f t="shared" si="27"/>
        <v>8495</v>
      </c>
      <c r="BP317" s="2"/>
      <c r="BQ317" s="48">
        <f t="shared" si="28"/>
        <v>108140</v>
      </c>
      <c r="BR317" s="2"/>
      <c r="BS317" s="48">
        <f t="shared" si="29"/>
        <v>220226</v>
      </c>
      <c r="BT317" s="2"/>
    </row>
    <row r="318" spans="1:72" x14ac:dyDescent="0.2">
      <c r="A318" t="s">
        <v>58</v>
      </c>
      <c r="B318" s="29">
        <v>44144</v>
      </c>
      <c r="C318" s="2"/>
      <c r="D318" s="30">
        <v>3234</v>
      </c>
      <c r="E318" s="30">
        <v>2480</v>
      </c>
      <c r="F318" s="30">
        <v>38414</v>
      </c>
      <c r="G318" s="30">
        <v>707</v>
      </c>
      <c r="H318" s="30">
        <v>613</v>
      </c>
      <c r="I318" s="30">
        <v>22459</v>
      </c>
      <c r="J318" s="30">
        <v>20370</v>
      </c>
      <c r="K318" s="30">
        <v>59920</v>
      </c>
      <c r="L318" s="30">
        <v>1146</v>
      </c>
      <c r="M318" s="2"/>
      <c r="N318" s="30">
        <v>6963</v>
      </c>
      <c r="O318" s="30">
        <v>9477</v>
      </c>
      <c r="P318" s="30">
        <v>1128</v>
      </c>
      <c r="Q318" s="30">
        <v>478</v>
      </c>
      <c r="R318" s="30">
        <v>1959</v>
      </c>
      <c r="S318" s="30">
        <v>2280</v>
      </c>
      <c r="T318" s="30">
        <v>30330</v>
      </c>
      <c r="U318" s="30">
        <v>818</v>
      </c>
      <c r="V318" s="30">
        <v>1119</v>
      </c>
      <c r="W318" s="30">
        <v>21592</v>
      </c>
      <c r="X318" s="30">
        <v>5917</v>
      </c>
      <c r="Y318" s="2"/>
      <c r="Z318" s="30">
        <v>12847</v>
      </c>
      <c r="AA318" s="30">
        <v>10817</v>
      </c>
      <c r="AC318" s="48">
        <f t="shared" si="24"/>
        <v>23664</v>
      </c>
      <c r="AD318" s="48">
        <f t="shared" si="25"/>
        <v>82061</v>
      </c>
      <c r="AE318" s="30">
        <v>2779</v>
      </c>
      <c r="AF318" s="30">
        <v>3862</v>
      </c>
      <c r="AG318" s="30">
        <v>10792</v>
      </c>
      <c r="AH318" s="30">
        <v>10651</v>
      </c>
      <c r="AI318" s="30">
        <v>2360</v>
      </c>
      <c r="AJ318" s="48"/>
      <c r="AK318" s="48"/>
      <c r="AL318" s="48"/>
      <c r="AM318" s="48"/>
      <c r="AN318" s="48"/>
      <c r="AO318" s="48"/>
      <c r="AP318" s="30"/>
      <c r="AQ318" s="31"/>
      <c r="AR318" s="2"/>
      <c r="AS318" s="30"/>
      <c r="AT318" s="31"/>
      <c r="AU318" s="2"/>
      <c r="AV318" s="30"/>
      <c r="AW318" s="31"/>
      <c r="AX318" s="30"/>
      <c r="AY318" s="31"/>
      <c r="AZ318" s="2"/>
      <c r="BA318" s="30"/>
      <c r="BB318" s="31"/>
      <c r="BC318" s="30"/>
      <c r="BD318" s="31"/>
      <c r="BE318" s="2"/>
      <c r="BF318" s="30"/>
      <c r="BG318" s="31"/>
      <c r="BH318" s="30"/>
      <c r="BI318" s="31"/>
      <c r="BJ318" s="2"/>
      <c r="BK318" s="48">
        <f t="shared" si="26"/>
        <v>30444</v>
      </c>
      <c r="BL318" s="30">
        <v>6445</v>
      </c>
      <c r="BM318" s="30">
        <v>6263</v>
      </c>
      <c r="BN318" s="2"/>
      <c r="BO318" s="48">
        <f t="shared" si="27"/>
        <v>12708</v>
      </c>
      <c r="BP318" s="2"/>
      <c r="BQ318" s="48">
        <f t="shared" si="28"/>
        <v>149343</v>
      </c>
      <c r="BR318" s="2"/>
      <c r="BS318" s="48">
        <f t="shared" si="29"/>
        <v>298220</v>
      </c>
      <c r="BT318" s="2"/>
    </row>
    <row r="319" spans="1:72" x14ac:dyDescent="0.2">
      <c r="A319" t="s">
        <v>59</v>
      </c>
      <c r="B319" s="29">
        <v>44145</v>
      </c>
      <c r="C319" s="2"/>
      <c r="D319" s="30">
        <v>3408</v>
      </c>
      <c r="E319" s="30">
        <v>2631</v>
      </c>
      <c r="F319" s="30">
        <v>39416</v>
      </c>
      <c r="G319" s="30">
        <v>715</v>
      </c>
      <c r="H319" s="30">
        <v>641</v>
      </c>
      <c r="I319" s="30">
        <v>23187</v>
      </c>
      <c r="J319" s="30">
        <v>20951</v>
      </c>
      <c r="K319" s="30">
        <v>61674</v>
      </c>
      <c r="L319" s="30">
        <v>1111</v>
      </c>
      <c r="M319" s="2"/>
      <c r="N319" s="30">
        <v>7165</v>
      </c>
      <c r="O319" s="30">
        <v>9325</v>
      </c>
      <c r="P319" s="30">
        <v>1107</v>
      </c>
      <c r="Q319" s="30">
        <v>500</v>
      </c>
      <c r="R319" s="30">
        <v>1983</v>
      </c>
      <c r="S319" s="30">
        <v>2358</v>
      </c>
      <c r="T319" s="30">
        <v>30686</v>
      </c>
      <c r="U319" s="30">
        <v>835</v>
      </c>
      <c r="V319" s="30">
        <v>1097</v>
      </c>
      <c r="W319" s="30">
        <v>21344</v>
      </c>
      <c r="X319" s="30">
        <v>5958</v>
      </c>
      <c r="Y319" s="2"/>
      <c r="Z319" s="30">
        <v>12401</v>
      </c>
      <c r="AA319" s="30">
        <v>10570</v>
      </c>
      <c r="AC319" s="48">
        <f t="shared" si="24"/>
        <v>22971</v>
      </c>
      <c r="AD319" s="48">
        <f t="shared" si="25"/>
        <v>82358</v>
      </c>
      <c r="AE319" s="30">
        <v>2886</v>
      </c>
      <c r="AF319" s="30">
        <v>3821</v>
      </c>
      <c r="AG319" s="30">
        <v>10670</v>
      </c>
      <c r="AH319" s="30">
        <v>10323</v>
      </c>
      <c r="AI319" s="30">
        <v>2413</v>
      </c>
      <c r="AJ319" s="48"/>
      <c r="AK319" s="48"/>
      <c r="AL319" s="48"/>
      <c r="AM319" s="48"/>
      <c r="AN319" s="48"/>
      <c r="AO319" s="48"/>
      <c r="AP319" s="30"/>
      <c r="AQ319" s="31"/>
      <c r="AR319" s="2"/>
      <c r="AS319" s="30"/>
      <c r="AT319" s="31"/>
      <c r="AU319" s="2"/>
      <c r="AV319" s="30"/>
      <c r="AW319" s="31"/>
      <c r="AX319" s="30"/>
      <c r="AY319" s="31"/>
      <c r="AZ319" s="2"/>
      <c r="BA319" s="30"/>
      <c r="BB319" s="31"/>
      <c r="BC319" s="30"/>
      <c r="BD319" s="31"/>
      <c r="BE319" s="2"/>
      <c r="BF319" s="30"/>
      <c r="BG319" s="31"/>
      <c r="BH319" s="30"/>
      <c r="BI319" s="31"/>
      <c r="BJ319" s="2"/>
      <c r="BK319" s="48">
        <f t="shared" si="26"/>
        <v>30113</v>
      </c>
      <c r="BL319" s="30">
        <v>6669</v>
      </c>
      <c r="BM319" s="30">
        <v>6569</v>
      </c>
      <c r="BN319" s="2"/>
      <c r="BO319" s="48">
        <f t="shared" si="27"/>
        <v>13238</v>
      </c>
      <c r="BP319" s="2"/>
      <c r="BQ319" s="48">
        <f t="shared" si="28"/>
        <v>153734</v>
      </c>
      <c r="BR319" s="2"/>
      <c r="BS319" s="48">
        <f t="shared" si="29"/>
        <v>302414</v>
      </c>
      <c r="BT319" s="2"/>
    </row>
    <row r="320" spans="1:72" x14ac:dyDescent="0.2">
      <c r="A320" t="s">
        <v>53</v>
      </c>
      <c r="B320" s="29">
        <v>44146</v>
      </c>
      <c r="C320" s="2"/>
      <c r="D320" s="30">
        <v>3450</v>
      </c>
      <c r="E320" s="30">
        <v>2726</v>
      </c>
      <c r="F320" s="30">
        <v>41343</v>
      </c>
      <c r="G320" s="30">
        <v>732</v>
      </c>
      <c r="H320" s="30">
        <v>646</v>
      </c>
      <c r="I320" s="30">
        <v>23997</v>
      </c>
      <c r="J320" s="30">
        <v>21764</v>
      </c>
      <c r="K320" s="30">
        <v>65115</v>
      </c>
      <c r="L320" s="30">
        <v>1266</v>
      </c>
      <c r="M320" s="2"/>
      <c r="N320" s="30">
        <v>7381</v>
      </c>
      <c r="O320" s="30">
        <v>9667</v>
      </c>
      <c r="P320" s="30">
        <v>1233</v>
      </c>
      <c r="Q320" s="30">
        <v>500</v>
      </c>
      <c r="R320" s="30">
        <v>2018</v>
      </c>
      <c r="S320" s="30">
        <v>2419</v>
      </c>
      <c r="T320" s="30">
        <v>30168</v>
      </c>
      <c r="U320" s="30">
        <v>811</v>
      </c>
      <c r="V320" s="30">
        <v>1111</v>
      </c>
      <c r="W320" s="30">
        <v>21655</v>
      </c>
      <c r="X320" s="30">
        <v>5634</v>
      </c>
      <c r="Y320" s="2"/>
      <c r="Z320" s="30">
        <v>12792</v>
      </c>
      <c r="AA320" s="30">
        <v>10837</v>
      </c>
      <c r="AC320" s="48">
        <f t="shared" si="24"/>
        <v>23629</v>
      </c>
      <c r="AD320" s="48">
        <f t="shared" si="25"/>
        <v>82597</v>
      </c>
      <c r="AE320" s="30">
        <v>2925</v>
      </c>
      <c r="AF320" s="30">
        <v>3969</v>
      </c>
      <c r="AG320" s="30">
        <v>10782</v>
      </c>
      <c r="AH320" s="30">
        <v>10326</v>
      </c>
      <c r="AI320" s="30">
        <v>2590</v>
      </c>
      <c r="AJ320" s="48"/>
      <c r="AK320" s="48"/>
      <c r="AL320" s="48"/>
      <c r="AM320" s="48"/>
      <c r="AN320" s="48"/>
      <c r="AO320" s="48"/>
      <c r="AP320" s="30"/>
      <c r="AQ320" s="31"/>
      <c r="AR320" s="2"/>
      <c r="AS320" s="30"/>
      <c r="AT320" s="31"/>
      <c r="AU320" s="2"/>
      <c r="AV320" s="30"/>
      <c r="AW320" s="31"/>
      <c r="AX320" s="30"/>
      <c r="AY320" s="31"/>
      <c r="AZ320" s="2"/>
      <c r="BA320" s="30"/>
      <c r="BB320" s="31"/>
      <c r="BC320" s="30"/>
      <c r="BD320" s="31"/>
      <c r="BE320" s="2"/>
      <c r="BF320" s="30"/>
      <c r="BG320" s="31"/>
      <c r="BH320" s="30"/>
      <c r="BI320" s="31"/>
      <c r="BJ320" s="2"/>
      <c r="BK320" s="48">
        <f t="shared" si="26"/>
        <v>30592</v>
      </c>
      <c r="BL320" s="30">
        <v>6712</v>
      </c>
      <c r="BM320" s="30">
        <v>6699</v>
      </c>
      <c r="BN320" s="2"/>
      <c r="BO320" s="48">
        <f t="shared" si="27"/>
        <v>13411</v>
      </c>
      <c r="BP320" s="2"/>
      <c r="BQ320" s="48">
        <f t="shared" si="28"/>
        <v>161039</v>
      </c>
      <c r="BR320" s="2"/>
      <c r="BS320" s="48">
        <f t="shared" si="29"/>
        <v>311268</v>
      </c>
      <c r="BT320" s="2"/>
    </row>
    <row r="321" spans="1:72" x14ac:dyDescent="0.2">
      <c r="A321" t="s">
        <v>54</v>
      </c>
      <c r="B321" s="29">
        <v>44147</v>
      </c>
      <c r="C321" s="2"/>
      <c r="D321" s="30">
        <v>3585</v>
      </c>
      <c r="E321" s="30">
        <v>2664</v>
      </c>
      <c r="F321" s="30">
        <v>41435</v>
      </c>
      <c r="G321" s="30">
        <v>688</v>
      </c>
      <c r="H321" s="30">
        <v>574</v>
      </c>
      <c r="I321" s="30">
        <v>24470</v>
      </c>
      <c r="J321" s="30">
        <v>21966</v>
      </c>
      <c r="K321" s="30">
        <v>65690</v>
      </c>
      <c r="L321" s="30">
        <v>1170</v>
      </c>
      <c r="M321" s="2"/>
      <c r="N321" s="30">
        <v>7405</v>
      </c>
      <c r="O321" s="30">
        <v>9981</v>
      </c>
      <c r="P321" s="30">
        <v>1151</v>
      </c>
      <c r="Q321" s="30">
        <v>515</v>
      </c>
      <c r="R321" s="30">
        <v>2078</v>
      </c>
      <c r="S321" s="30">
        <v>2406</v>
      </c>
      <c r="T321" s="30">
        <v>32126</v>
      </c>
      <c r="U321" s="30">
        <v>977</v>
      </c>
      <c r="V321" s="30">
        <v>1187</v>
      </c>
      <c r="W321" s="30">
        <v>22601</v>
      </c>
      <c r="X321" s="30">
        <v>6223</v>
      </c>
      <c r="Y321" s="2"/>
      <c r="Z321" s="30">
        <v>13445</v>
      </c>
      <c r="AA321" s="30">
        <v>12028</v>
      </c>
      <c r="AC321" s="48">
        <f t="shared" si="24"/>
        <v>25473</v>
      </c>
      <c r="AD321" s="48">
        <f t="shared" si="25"/>
        <v>86650</v>
      </c>
      <c r="AE321" s="30">
        <v>2919</v>
      </c>
      <c r="AF321" s="30">
        <v>3939</v>
      </c>
      <c r="AG321" s="30">
        <v>12024</v>
      </c>
      <c r="AH321" s="30">
        <v>11369</v>
      </c>
      <c r="AI321" s="30">
        <v>2907</v>
      </c>
      <c r="AJ321" s="48"/>
      <c r="AK321" s="48"/>
      <c r="AL321" s="48"/>
      <c r="AM321" s="48"/>
      <c r="AN321" s="48"/>
      <c r="AO321" s="48"/>
      <c r="AP321" s="30"/>
      <c r="AQ321" s="31"/>
      <c r="AR321" s="2"/>
      <c r="AS321" s="30"/>
      <c r="AT321" s="31"/>
      <c r="AU321" s="2"/>
      <c r="AV321" s="30"/>
      <c r="AW321" s="31"/>
      <c r="AX321" s="30"/>
      <c r="AY321" s="31"/>
      <c r="AZ321" s="2"/>
      <c r="BA321" s="30"/>
      <c r="BB321" s="31"/>
      <c r="BC321" s="30"/>
      <c r="BD321" s="31"/>
      <c r="BE321" s="2"/>
      <c r="BF321" s="30"/>
      <c r="BG321" s="31"/>
      <c r="BH321" s="30"/>
      <c r="BI321" s="31"/>
      <c r="BJ321" s="2"/>
      <c r="BK321" s="48">
        <f t="shared" si="26"/>
        <v>33158</v>
      </c>
      <c r="BL321" s="30">
        <v>6928</v>
      </c>
      <c r="BM321" s="30">
        <v>6798</v>
      </c>
      <c r="BN321" s="2"/>
      <c r="BO321" s="48">
        <f t="shared" si="27"/>
        <v>13726</v>
      </c>
      <c r="BP321" s="2"/>
      <c r="BQ321" s="48">
        <f t="shared" si="28"/>
        <v>162242</v>
      </c>
      <c r="BR321" s="2"/>
      <c r="BS321" s="48">
        <f t="shared" si="29"/>
        <v>321249</v>
      </c>
      <c r="BT321" s="2"/>
    </row>
    <row r="322" spans="1:72" x14ac:dyDescent="0.2">
      <c r="A322" t="s">
        <v>55</v>
      </c>
      <c r="B322" s="29">
        <v>44148</v>
      </c>
      <c r="C322" s="2"/>
      <c r="D322" s="30">
        <v>3745</v>
      </c>
      <c r="E322" s="30">
        <v>3004</v>
      </c>
      <c r="F322" s="30">
        <v>46050</v>
      </c>
      <c r="G322" s="30">
        <v>745</v>
      </c>
      <c r="H322" s="30">
        <v>636</v>
      </c>
      <c r="I322" s="30">
        <v>26618</v>
      </c>
      <c r="J322" s="30">
        <v>23676</v>
      </c>
      <c r="K322" s="30">
        <v>72083</v>
      </c>
      <c r="L322" s="30">
        <v>1203</v>
      </c>
      <c r="M322" s="2"/>
      <c r="N322" s="30">
        <v>8537</v>
      </c>
      <c r="O322" s="30">
        <v>11290</v>
      </c>
      <c r="P322" s="30">
        <v>1201</v>
      </c>
      <c r="Q322" s="30">
        <v>480</v>
      </c>
      <c r="R322" s="30">
        <v>2174</v>
      </c>
      <c r="S322" s="30">
        <v>2511</v>
      </c>
      <c r="T322" s="30">
        <v>36761</v>
      </c>
      <c r="U322" s="30">
        <v>1016</v>
      </c>
      <c r="V322" s="30">
        <v>1293</v>
      </c>
      <c r="W322" s="30">
        <v>26082</v>
      </c>
      <c r="X322" s="30">
        <v>6780</v>
      </c>
      <c r="Y322" s="2"/>
      <c r="Z322" s="30">
        <v>16226</v>
      </c>
      <c r="AA322" s="30">
        <v>14456</v>
      </c>
      <c r="AC322" s="48">
        <f t="shared" si="24"/>
        <v>30682</v>
      </c>
      <c r="AD322" s="48">
        <f t="shared" si="25"/>
        <v>98125</v>
      </c>
      <c r="AE322" s="30">
        <v>3473</v>
      </c>
      <c r="AF322" s="30">
        <v>3973</v>
      </c>
      <c r="AG322" s="30">
        <v>12935</v>
      </c>
      <c r="AH322" s="30">
        <v>12666</v>
      </c>
      <c r="AI322" s="30">
        <v>3000</v>
      </c>
      <c r="AJ322" s="48"/>
      <c r="AK322" s="48"/>
      <c r="AL322" s="48"/>
      <c r="AM322" s="48"/>
      <c r="AN322" s="48"/>
      <c r="AO322" s="48"/>
      <c r="AP322" s="30"/>
      <c r="AQ322" s="31"/>
      <c r="AR322" s="2"/>
      <c r="AS322" s="30"/>
      <c r="AT322" s="31"/>
      <c r="AU322" s="2"/>
      <c r="AV322" s="30"/>
      <c r="AW322" s="31"/>
      <c r="AX322" s="30"/>
      <c r="AY322" s="31"/>
      <c r="AZ322" s="2"/>
      <c r="BA322" s="30"/>
      <c r="BB322" s="31"/>
      <c r="BC322" s="30"/>
      <c r="BD322" s="31"/>
      <c r="BE322" s="2"/>
      <c r="BF322" s="30"/>
      <c r="BG322" s="31"/>
      <c r="BH322" s="30"/>
      <c r="BI322" s="31"/>
      <c r="BJ322" s="2"/>
      <c r="BK322" s="48">
        <f t="shared" si="26"/>
        <v>36047</v>
      </c>
      <c r="BL322" s="30">
        <v>7693</v>
      </c>
      <c r="BM322" s="30">
        <v>7261</v>
      </c>
      <c r="BN322" s="2"/>
      <c r="BO322" s="48">
        <f t="shared" si="27"/>
        <v>14954</v>
      </c>
      <c r="BP322" s="2"/>
      <c r="BQ322" s="48">
        <f t="shared" si="28"/>
        <v>177760</v>
      </c>
      <c r="BR322" s="2"/>
      <c r="BS322" s="48">
        <f t="shared" si="29"/>
        <v>357568</v>
      </c>
      <c r="BT322" s="2"/>
    </row>
    <row r="323" spans="1:72" x14ac:dyDescent="0.2">
      <c r="A323" t="s">
        <v>56</v>
      </c>
      <c r="B323" s="29">
        <v>44149</v>
      </c>
      <c r="C323" s="2"/>
      <c r="D323" s="30">
        <v>2728</v>
      </c>
      <c r="E323" s="30">
        <v>1948</v>
      </c>
      <c r="F323" s="30">
        <v>35830</v>
      </c>
      <c r="G323" s="30">
        <v>592</v>
      </c>
      <c r="H323" s="30">
        <v>484</v>
      </c>
      <c r="I323" s="30">
        <v>21038</v>
      </c>
      <c r="J323" s="30">
        <v>18634</v>
      </c>
      <c r="K323" s="30">
        <v>56873</v>
      </c>
      <c r="L323" s="30">
        <v>1105</v>
      </c>
      <c r="M323" s="2"/>
      <c r="N323" s="30">
        <v>6346</v>
      </c>
      <c r="O323" s="30">
        <v>7972</v>
      </c>
      <c r="P323" s="30">
        <v>951</v>
      </c>
      <c r="Q323" s="30">
        <v>443</v>
      </c>
      <c r="R323" s="30">
        <v>1534</v>
      </c>
      <c r="S323" s="30">
        <v>1848</v>
      </c>
      <c r="T323" s="30">
        <v>25616</v>
      </c>
      <c r="U323" s="30">
        <v>526</v>
      </c>
      <c r="V323" s="30">
        <v>788</v>
      </c>
      <c r="W323" s="30">
        <v>20158</v>
      </c>
      <c r="X323" s="30">
        <v>3579</v>
      </c>
      <c r="Y323" s="2"/>
      <c r="Z323" s="30">
        <v>11432</v>
      </c>
      <c r="AA323" s="30">
        <v>9533</v>
      </c>
      <c r="AC323" s="48">
        <f t="shared" si="24"/>
        <v>20965</v>
      </c>
      <c r="AD323" s="48">
        <f t="shared" si="25"/>
        <v>69761</v>
      </c>
      <c r="AE323" s="30">
        <v>2214</v>
      </c>
      <c r="AF323" s="30">
        <v>2709</v>
      </c>
      <c r="AG323" s="30">
        <v>8947</v>
      </c>
      <c r="AH323" s="30">
        <v>8452</v>
      </c>
      <c r="AI323" s="30">
        <v>2624</v>
      </c>
      <c r="AJ323" s="48"/>
      <c r="AK323" s="48"/>
      <c r="AL323" s="48"/>
      <c r="AM323" s="48"/>
      <c r="AN323" s="48"/>
      <c r="AO323" s="48"/>
      <c r="AP323" s="30"/>
      <c r="AQ323" s="31"/>
      <c r="AR323" s="2"/>
      <c r="AS323" s="30"/>
      <c r="AT323" s="31"/>
      <c r="AU323" s="2"/>
      <c r="AV323" s="30"/>
      <c r="AW323" s="31"/>
      <c r="AX323" s="30"/>
      <c r="AY323" s="31"/>
      <c r="AZ323" s="2"/>
      <c r="BA323" s="30"/>
      <c r="BB323" s="31"/>
      <c r="BC323" s="30"/>
      <c r="BD323" s="31"/>
      <c r="BE323" s="2"/>
      <c r="BF323" s="30"/>
      <c r="BG323" s="31"/>
      <c r="BH323" s="30"/>
      <c r="BI323" s="31"/>
      <c r="BJ323" s="2"/>
      <c r="BK323" s="48">
        <f t="shared" si="26"/>
        <v>24946</v>
      </c>
      <c r="BL323" s="30">
        <v>5379</v>
      </c>
      <c r="BM323" s="30">
        <v>5818</v>
      </c>
      <c r="BN323" s="2"/>
      <c r="BO323" s="48">
        <f t="shared" si="27"/>
        <v>11197</v>
      </c>
      <c r="BP323" s="2"/>
      <c r="BQ323" s="48">
        <f t="shared" si="28"/>
        <v>139232</v>
      </c>
      <c r="BR323" s="2"/>
      <c r="BS323" s="48">
        <f t="shared" si="29"/>
        <v>266101</v>
      </c>
      <c r="BT323" s="2"/>
    </row>
    <row r="324" spans="1:72" x14ac:dyDescent="0.2">
      <c r="A324" t="s">
        <v>57</v>
      </c>
      <c r="B324" s="29">
        <v>44150</v>
      </c>
      <c r="C324" s="2"/>
      <c r="D324" s="30">
        <v>2067</v>
      </c>
      <c r="E324" s="30">
        <v>1516</v>
      </c>
      <c r="F324" s="30">
        <v>28287</v>
      </c>
      <c r="G324" s="30">
        <v>449</v>
      </c>
      <c r="H324" s="30">
        <v>422</v>
      </c>
      <c r="I324" s="30">
        <v>15890</v>
      </c>
      <c r="J324" s="30">
        <v>15017</v>
      </c>
      <c r="K324" s="30">
        <v>43345</v>
      </c>
      <c r="L324" s="30">
        <v>935</v>
      </c>
      <c r="M324" s="2"/>
      <c r="N324" s="30">
        <v>5663</v>
      </c>
      <c r="O324" s="30">
        <v>6280</v>
      </c>
      <c r="P324" s="30">
        <v>754</v>
      </c>
      <c r="Q324" s="30">
        <v>338</v>
      </c>
      <c r="R324" s="30">
        <v>1220</v>
      </c>
      <c r="S324" s="30">
        <v>1371</v>
      </c>
      <c r="T324" s="30">
        <v>21714</v>
      </c>
      <c r="U324" s="30">
        <v>392</v>
      </c>
      <c r="V324" s="30">
        <v>607</v>
      </c>
      <c r="W324" s="30">
        <v>17908</v>
      </c>
      <c r="X324" s="30">
        <v>2717</v>
      </c>
      <c r="Y324" s="2"/>
      <c r="Z324" s="30">
        <v>11603</v>
      </c>
      <c r="AA324" s="30">
        <v>8701</v>
      </c>
      <c r="AC324" s="48">
        <f t="shared" si="24"/>
        <v>20304</v>
      </c>
      <c r="AD324" s="48">
        <f t="shared" si="25"/>
        <v>58964</v>
      </c>
      <c r="AE324" s="30">
        <v>1584</v>
      </c>
      <c r="AF324" s="30">
        <v>2282</v>
      </c>
      <c r="AG324" s="30">
        <v>9182</v>
      </c>
      <c r="AH324" s="30">
        <v>6416</v>
      </c>
      <c r="AI324" s="30">
        <v>2624</v>
      </c>
      <c r="AJ324" s="48"/>
      <c r="AK324" s="48"/>
      <c r="AL324" s="48"/>
      <c r="AM324" s="48"/>
      <c r="AN324" s="48"/>
      <c r="AO324" s="48"/>
      <c r="AP324" s="30"/>
      <c r="AQ324" s="31"/>
      <c r="AR324" s="2"/>
      <c r="AS324" s="30"/>
      <c r="AT324" s="31"/>
      <c r="AU324" s="2"/>
      <c r="AV324" s="30"/>
      <c r="AW324" s="31"/>
      <c r="AX324" s="30"/>
      <c r="AY324" s="31"/>
      <c r="AZ324" s="2"/>
      <c r="BA324" s="30"/>
      <c r="BB324" s="31"/>
      <c r="BC324" s="30"/>
      <c r="BD324" s="31"/>
      <c r="BE324" s="2"/>
      <c r="BF324" s="30"/>
      <c r="BG324" s="31"/>
      <c r="BH324" s="30"/>
      <c r="BI324" s="31"/>
      <c r="BJ324" s="2"/>
      <c r="BK324" s="48">
        <f t="shared" si="26"/>
        <v>22088</v>
      </c>
      <c r="BL324" s="30">
        <v>4300</v>
      </c>
      <c r="BM324" s="30">
        <v>4180</v>
      </c>
      <c r="BN324" s="2"/>
      <c r="BO324" s="48">
        <f t="shared" si="27"/>
        <v>8480</v>
      </c>
      <c r="BP324" s="2"/>
      <c r="BQ324" s="48">
        <f t="shared" si="28"/>
        <v>107928</v>
      </c>
      <c r="BR324" s="2"/>
      <c r="BS324" s="48">
        <f t="shared" si="29"/>
        <v>217764</v>
      </c>
      <c r="BT324" s="2"/>
    </row>
    <row r="325" spans="1:72" x14ac:dyDescent="0.2">
      <c r="A325" t="s">
        <v>58</v>
      </c>
      <c r="B325" s="29">
        <v>44151</v>
      </c>
      <c r="C325" s="2"/>
      <c r="D325" s="30">
        <v>3218</v>
      </c>
      <c r="E325" s="30">
        <v>2460</v>
      </c>
      <c r="F325" s="30">
        <v>37869</v>
      </c>
      <c r="G325" s="30">
        <v>676</v>
      </c>
      <c r="H325" s="30">
        <v>560</v>
      </c>
      <c r="I325" s="30">
        <v>22495</v>
      </c>
      <c r="J325" s="30">
        <v>20240</v>
      </c>
      <c r="K325" s="30">
        <v>59678</v>
      </c>
      <c r="L325" s="30">
        <v>1204</v>
      </c>
      <c r="M325" s="2"/>
      <c r="N325" s="30">
        <v>6855</v>
      </c>
      <c r="O325" s="30">
        <v>9272</v>
      </c>
      <c r="P325" s="30">
        <v>983</v>
      </c>
      <c r="Q325" s="30">
        <v>446</v>
      </c>
      <c r="R325" s="30">
        <v>1969</v>
      </c>
      <c r="S325" s="30">
        <v>2249</v>
      </c>
      <c r="T325" s="30">
        <v>30052</v>
      </c>
      <c r="U325" s="30">
        <v>1296</v>
      </c>
      <c r="V325" s="30">
        <v>1147</v>
      </c>
      <c r="W325" s="30">
        <v>22003</v>
      </c>
      <c r="X325" s="30">
        <v>5734</v>
      </c>
      <c r="Y325" s="2"/>
      <c r="Z325" s="30">
        <v>12681</v>
      </c>
      <c r="AA325" s="30">
        <v>10774</v>
      </c>
      <c r="AC325" s="48">
        <f t="shared" ref="AC325:AC388" si="30">Z325+AA325</f>
        <v>23455</v>
      </c>
      <c r="AD325" s="48">
        <f t="shared" ref="AD325:AD388" si="31">N325+O325+P325+Q325+R325+S325+T325+U325+V325+W325+X325</f>
        <v>82006</v>
      </c>
      <c r="AE325" s="30">
        <v>2759</v>
      </c>
      <c r="AF325" s="30">
        <v>1018</v>
      </c>
      <c r="AG325" s="30">
        <v>11891</v>
      </c>
      <c r="AH325" s="30">
        <v>10449</v>
      </c>
      <c r="AI325" s="30">
        <v>2922</v>
      </c>
      <c r="AJ325" s="48"/>
      <c r="AK325" s="48"/>
      <c r="AL325" s="48"/>
      <c r="AM325" s="48"/>
      <c r="AN325" s="48"/>
      <c r="AO325" s="48"/>
      <c r="AP325" s="30"/>
      <c r="AQ325" s="31"/>
      <c r="AR325" s="2"/>
      <c r="AS325" s="30"/>
      <c r="AT325" s="31"/>
      <c r="AU325" s="2"/>
      <c r="AV325" s="30"/>
      <c r="AW325" s="31"/>
      <c r="AX325" s="30"/>
      <c r="AY325" s="31"/>
      <c r="AZ325" s="2"/>
      <c r="BA325" s="30"/>
      <c r="BB325" s="31"/>
      <c r="BC325" s="30"/>
      <c r="BD325" s="31"/>
      <c r="BE325" s="2"/>
      <c r="BF325" s="30"/>
      <c r="BG325" s="31"/>
      <c r="BH325" s="30"/>
      <c r="BI325" s="31"/>
      <c r="BJ325" s="2"/>
      <c r="BK325" s="48">
        <f t="shared" ref="BK325:BK388" si="32">AE325+AF325+AG325+AH325+AI325+AL325+AM325+AJ325+AK325+AN325+AO325</f>
        <v>29039</v>
      </c>
      <c r="BL325" s="30">
        <v>6245</v>
      </c>
      <c r="BM325" s="30">
        <v>6425</v>
      </c>
      <c r="BN325" s="2"/>
      <c r="BO325" s="48">
        <f t="shared" ref="BO325:BO388" si="33">BL325+BM325</f>
        <v>12670</v>
      </c>
      <c r="BP325" s="2"/>
      <c r="BQ325" s="48">
        <f t="shared" ref="BQ325:BQ388" si="34">D325+E325+F325+G325+H325+I325+J325+K325+L325</f>
        <v>148400</v>
      </c>
      <c r="BR325" s="2"/>
      <c r="BS325" s="48">
        <f t="shared" ref="BS325:BS388" si="35">BO325+BK325+AC325+AD325+BQ325</f>
        <v>295570</v>
      </c>
      <c r="BT325" s="2"/>
    </row>
    <row r="326" spans="1:72" x14ac:dyDescent="0.2">
      <c r="A326" t="s">
        <v>59</v>
      </c>
      <c r="B326" s="29">
        <v>44152</v>
      </c>
      <c r="C326" s="2"/>
      <c r="D326" s="30">
        <v>3397</v>
      </c>
      <c r="E326" s="30">
        <v>2585</v>
      </c>
      <c r="F326" s="30">
        <v>39450</v>
      </c>
      <c r="G326" s="30">
        <v>644</v>
      </c>
      <c r="H326" s="30">
        <v>605</v>
      </c>
      <c r="I326" s="30">
        <v>23233</v>
      </c>
      <c r="J326" s="30">
        <v>20930</v>
      </c>
      <c r="K326" s="30">
        <v>62702</v>
      </c>
      <c r="L326" s="30">
        <v>1128</v>
      </c>
      <c r="M326" s="2"/>
      <c r="N326" s="30">
        <v>6939</v>
      </c>
      <c r="O326" s="30">
        <v>9427</v>
      </c>
      <c r="P326" s="30">
        <v>1050</v>
      </c>
      <c r="Q326" s="30">
        <v>430</v>
      </c>
      <c r="R326" s="30">
        <v>1869</v>
      </c>
      <c r="S326" s="30">
        <v>2202</v>
      </c>
      <c r="T326" s="30">
        <v>30635</v>
      </c>
      <c r="U326" s="30">
        <v>822</v>
      </c>
      <c r="V326" s="30">
        <v>1092</v>
      </c>
      <c r="W326" s="30">
        <v>21512</v>
      </c>
      <c r="X326" s="30">
        <v>6010</v>
      </c>
      <c r="Y326" s="2"/>
      <c r="Z326" s="30">
        <v>13082</v>
      </c>
      <c r="AA326" s="30">
        <v>10863</v>
      </c>
      <c r="AC326" s="48">
        <f t="shared" si="30"/>
        <v>23945</v>
      </c>
      <c r="AD326" s="48">
        <f t="shared" si="31"/>
        <v>81988</v>
      </c>
      <c r="AE326" s="30">
        <v>2836</v>
      </c>
      <c r="AF326" s="30">
        <v>3440</v>
      </c>
      <c r="AG326" s="30">
        <v>11616</v>
      </c>
      <c r="AH326" s="30">
        <v>10512</v>
      </c>
      <c r="AI326" s="30">
        <v>2873</v>
      </c>
      <c r="AJ326" s="48"/>
      <c r="AK326" s="48"/>
      <c r="AL326" s="48"/>
      <c r="AM326" s="48"/>
      <c r="AN326" s="48"/>
      <c r="AO326" s="48"/>
      <c r="AP326" s="30"/>
      <c r="AQ326" s="31"/>
      <c r="AR326" s="2"/>
      <c r="AS326" s="30"/>
      <c r="AT326" s="31"/>
      <c r="AU326" s="2"/>
      <c r="AV326" s="30"/>
      <c r="AW326" s="31"/>
      <c r="AX326" s="30"/>
      <c r="AY326" s="31"/>
      <c r="AZ326" s="2"/>
      <c r="BA326" s="30"/>
      <c r="BB326" s="31"/>
      <c r="BC326" s="30"/>
      <c r="BD326" s="31"/>
      <c r="BE326" s="2"/>
      <c r="BF326" s="30"/>
      <c r="BG326" s="31"/>
      <c r="BH326" s="30"/>
      <c r="BI326" s="31"/>
      <c r="BJ326" s="2"/>
      <c r="BK326" s="48">
        <f t="shared" si="32"/>
        <v>31277</v>
      </c>
      <c r="BL326" s="30">
        <v>6891</v>
      </c>
      <c r="BM326" s="30">
        <v>7029</v>
      </c>
      <c r="BN326" s="2"/>
      <c r="BO326" s="48">
        <f t="shared" si="33"/>
        <v>13920</v>
      </c>
      <c r="BP326" s="2"/>
      <c r="BQ326" s="48">
        <f t="shared" si="34"/>
        <v>154674</v>
      </c>
      <c r="BR326" s="2"/>
      <c r="BS326" s="48">
        <f t="shared" si="35"/>
        <v>305804</v>
      </c>
      <c r="BT326" s="2"/>
    </row>
    <row r="327" spans="1:72" x14ac:dyDescent="0.2">
      <c r="A327" t="s">
        <v>53</v>
      </c>
      <c r="B327" s="29">
        <v>44153</v>
      </c>
      <c r="C327" s="2"/>
      <c r="D327" s="30">
        <v>3498</v>
      </c>
      <c r="E327" s="30">
        <v>2702</v>
      </c>
      <c r="F327" s="30">
        <v>40491</v>
      </c>
      <c r="G327" s="30">
        <v>721</v>
      </c>
      <c r="H327" s="30">
        <v>635</v>
      </c>
      <c r="I327" s="30">
        <v>23534</v>
      </c>
      <c r="J327" s="30">
        <v>21680</v>
      </c>
      <c r="K327" s="30">
        <v>64154</v>
      </c>
      <c r="L327" s="30">
        <v>1201</v>
      </c>
      <c r="M327" s="2"/>
      <c r="N327" s="30">
        <v>7435</v>
      </c>
      <c r="O327" s="30">
        <v>9782</v>
      </c>
      <c r="P327" s="30">
        <v>1165</v>
      </c>
      <c r="Q327" s="30">
        <v>475</v>
      </c>
      <c r="R327" s="30">
        <v>2048</v>
      </c>
      <c r="S327" s="30">
        <v>2410</v>
      </c>
      <c r="T327" s="30">
        <v>31311</v>
      </c>
      <c r="U327" s="30">
        <v>858</v>
      </c>
      <c r="V327" s="30">
        <v>1093</v>
      </c>
      <c r="W327" s="30">
        <v>21882</v>
      </c>
      <c r="X327" s="30">
        <v>6067</v>
      </c>
      <c r="Y327" s="2"/>
      <c r="Z327" s="30">
        <v>12979</v>
      </c>
      <c r="AA327" s="30">
        <v>11029</v>
      </c>
      <c r="AC327" s="48">
        <f t="shared" si="30"/>
        <v>24008</v>
      </c>
      <c r="AD327" s="48">
        <f t="shared" si="31"/>
        <v>84526</v>
      </c>
      <c r="AE327" s="30">
        <v>2931</v>
      </c>
      <c r="AF327" s="30">
        <v>4004</v>
      </c>
      <c r="AG327" s="30">
        <v>12901</v>
      </c>
      <c r="AH327" s="30">
        <v>11075</v>
      </c>
      <c r="AI327" s="30">
        <v>3021</v>
      </c>
      <c r="AJ327" s="48"/>
      <c r="AK327" s="48"/>
      <c r="AL327" s="48"/>
      <c r="AM327" s="48"/>
      <c r="AN327" s="48"/>
      <c r="AO327" s="48"/>
      <c r="AP327" s="30"/>
      <c r="AQ327" s="31"/>
      <c r="AR327" s="2"/>
      <c r="AS327" s="30"/>
      <c r="AT327" s="31"/>
      <c r="AU327" s="2"/>
      <c r="AV327" s="30"/>
      <c r="AW327" s="31"/>
      <c r="AX327" s="30"/>
      <c r="AY327" s="31"/>
      <c r="AZ327" s="2"/>
      <c r="BA327" s="30"/>
      <c r="BB327" s="31"/>
      <c r="BC327" s="30"/>
      <c r="BD327" s="31"/>
      <c r="BE327" s="2"/>
      <c r="BF327" s="30"/>
      <c r="BG327" s="31"/>
      <c r="BH327" s="30"/>
      <c r="BI327" s="31"/>
      <c r="BJ327" s="2"/>
      <c r="BK327" s="48">
        <f t="shared" si="32"/>
        <v>33932</v>
      </c>
      <c r="BL327" s="30">
        <v>7327</v>
      </c>
      <c r="BM327" s="30">
        <v>7126</v>
      </c>
      <c r="BN327" s="2"/>
      <c r="BO327" s="48">
        <f t="shared" si="33"/>
        <v>14453</v>
      </c>
      <c r="BP327" s="2"/>
      <c r="BQ327" s="48">
        <f t="shared" si="34"/>
        <v>158616</v>
      </c>
      <c r="BR327" s="2"/>
      <c r="BS327" s="48">
        <f t="shared" si="35"/>
        <v>315535</v>
      </c>
      <c r="BT327" s="2"/>
    </row>
    <row r="328" spans="1:72" x14ac:dyDescent="0.2">
      <c r="A328" t="s">
        <v>54</v>
      </c>
      <c r="B328" s="29">
        <v>44154</v>
      </c>
      <c r="C328" s="2"/>
      <c r="D328" s="30">
        <v>3494</v>
      </c>
      <c r="E328" s="30">
        <v>2626</v>
      </c>
      <c r="F328" s="30">
        <v>41399</v>
      </c>
      <c r="G328" s="30">
        <v>761</v>
      </c>
      <c r="H328" s="30">
        <v>627</v>
      </c>
      <c r="I328" s="30">
        <v>24350</v>
      </c>
      <c r="J328" s="30">
        <v>21796</v>
      </c>
      <c r="K328" s="30">
        <v>65529</v>
      </c>
      <c r="L328" s="30">
        <v>1189</v>
      </c>
      <c r="M328" s="2"/>
      <c r="N328" s="30">
        <v>7445</v>
      </c>
      <c r="O328" s="30">
        <v>10042</v>
      </c>
      <c r="P328" s="30">
        <v>1130</v>
      </c>
      <c r="Q328" s="30">
        <v>453</v>
      </c>
      <c r="R328" s="30">
        <v>1984</v>
      </c>
      <c r="S328" s="30">
        <v>2422</v>
      </c>
      <c r="T328" s="30">
        <v>32402</v>
      </c>
      <c r="U328" s="30">
        <v>937</v>
      </c>
      <c r="V328" s="30">
        <v>1185</v>
      </c>
      <c r="W328" s="30">
        <v>22804</v>
      </c>
      <c r="X328" s="30">
        <v>6298</v>
      </c>
      <c r="Y328" s="2"/>
      <c r="Z328" s="30">
        <v>13567</v>
      </c>
      <c r="AA328" s="30">
        <v>11830</v>
      </c>
      <c r="AC328" s="48">
        <f t="shared" si="30"/>
        <v>25397</v>
      </c>
      <c r="AD328" s="48">
        <f t="shared" si="31"/>
        <v>87102</v>
      </c>
      <c r="AE328" s="30">
        <v>3010</v>
      </c>
      <c r="AF328" s="30">
        <v>3891</v>
      </c>
      <c r="AG328" s="30">
        <v>12701</v>
      </c>
      <c r="AH328" s="30">
        <v>12003</v>
      </c>
      <c r="AI328" s="30">
        <v>2964</v>
      </c>
      <c r="AJ328" s="48"/>
      <c r="AK328" s="48"/>
      <c r="AL328" s="48"/>
      <c r="AM328" s="48"/>
      <c r="AN328" s="48"/>
      <c r="AO328" s="48"/>
      <c r="AP328" s="30"/>
      <c r="AQ328" s="31"/>
      <c r="AR328" s="2"/>
      <c r="AS328" s="30"/>
      <c r="AT328" s="31"/>
      <c r="AU328" s="2"/>
      <c r="AV328" s="30"/>
      <c r="AW328" s="31"/>
      <c r="AX328" s="30"/>
      <c r="AY328" s="31"/>
      <c r="AZ328" s="2"/>
      <c r="BA328" s="30"/>
      <c r="BB328" s="31"/>
      <c r="BC328" s="30"/>
      <c r="BD328" s="31"/>
      <c r="BE328" s="2"/>
      <c r="BF328" s="30"/>
      <c r="BG328" s="31"/>
      <c r="BH328" s="30"/>
      <c r="BI328" s="31"/>
      <c r="BJ328" s="2"/>
      <c r="BK328" s="48">
        <f t="shared" si="32"/>
        <v>34569</v>
      </c>
      <c r="BL328" s="30">
        <v>7349</v>
      </c>
      <c r="BM328" s="30">
        <v>7509</v>
      </c>
      <c r="BN328" s="2"/>
      <c r="BO328" s="48">
        <f t="shared" si="33"/>
        <v>14858</v>
      </c>
      <c r="BP328" s="2"/>
      <c r="BQ328" s="48">
        <f t="shared" si="34"/>
        <v>161771</v>
      </c>
      <c r="BR328" s="2"/>
      <c r="BS328" s="48">
        <f t="shared" si="35"/>
        <v>323697</v>
      </c>
      <c r="BT328" s="2"/>
    </row>
    <row r="329" spans="1:72" x14ac:dyDescent="0.2">
      <c r="A329" t="s">
        <v>55</v>
      </c>
      <c r="B329" s="29">
        <v>44155</v>
      </c>
      <c r="C329" s="2"/>
      <c r="D329" s="30">
        <v>3858</v>
      </c>
      <c r="E329" s="30">
        <v>3051</v>
      </c>
      <c r="F329" s="30">
        <v>45560</v>
      </c>
      <c r="G329" s="30">
        <v>779</v>
      </c>
      <c r="H329" s="30">
        <v>593</v>
      </c>
      <c r="I329" s="30">
        <v>26775</v>
      </c>
      <c r="J329" s="30">
        <v>23606</v>
      </c>
      <c r="K329" s="30">
        <v>71654</v>
      </c>
      <c r="L329" s="30">
        <v>1186</v>
      </c>
      <c r="M329" s="2"/>
      <c r="N329" s="30">
        <v>8638</v>
      </c>
      <c r="O329" s="30">
        <v>11455</v>
      </c>
      <c r="P329" s="30">
        <v>1217</v>
      </c>
      <c r="Q329" s="30">
        <v>564</v>
      </c>
      <c r="R329" s="30">
        <v>2168</v>
      </c>
      <c r="S329" s="30">
        <v>2555</v>
      </c>
      <c r="T329" s="30">
        <v>36852</v>
      </c>
      <c r="U329" s="30">
        <v>1018</v>
      </c>
      <c r="V329" s="30">
        <v>1279</v>
      </c>
      <c r="W329" s="30">
        <v>26293</v>
      </c>
      <c r="X329" s="30">
        <v>6751</v>
      </c>
      <c r="Y329" s="2"/>
      <c r="Z329" s="30">
        <v>16007</v>
      </c>
      <c r="AA329" s="30">
        <v>15100</v>
      </c>
      <c r="AC329" s="48">
        <f t="shared" si="30"/>
        <v>31107</v>
      </c>
      <c r="AD329" s="48">
        <f t="shared" si="31"/>
        <v>98790</v>
      </c>
      <c r="AE329" s="30">
        <v>3154</v>
      </c>
      <c r="AF329" s="30">
        <v>4083</v>
      </c>
      <c r="AG329" s="30">
        <v>14045</v>
      </c>
      <c r="AH329" s="30">
        <v>13365</v>
      </c>
      <c r="AI329" s="30">
        <v>3368</v>
      </c>
      <c r="AJ329" s="48"/>
      <c r="AK329" s="48"/>
      <c r="AL329" s="48"/>
      <c r="AM329" s="48"/>
      <c r="AN329" s="48"/>
      <c r="AO329" s="48"/>
      <c r="AP329" s="30"/>
      <c r="AQ329" s="31"/>
      <c r="AR329" s="2"/>
      <c r="AS329" s="30"/>
      <c r="AT329" s="31"/>
      <c r="AU329" s="2"/>
      <c r="AV329" s="30"/>
      <c r="AW329" s="31"/>
      <c r="AX329" s="30"/>
      <c r="AY329" s="31"/>
      <c r="AZ329" s="2"/>
      <c r="BA329" s="30"/>
      <c r="BB329" s="31"/>
      <c r="BC329" s="30"/>
      <c r="BD329" s="31"/>
      <c r="BE329" s="2"/>
      <c r="BF329" s="30"/>
      <c r="BG329" s="31"/>
      <c r="BH329" s="30"/>
      <c r="BI329" s="31"/>
      <c r="BJ329" s="2"/>
      <c r="BK329" s="48">
        <f t="shared" si="32"/>
        <v>38015</v>
      </c>
      <c r="BL329" s="30">
        <v>8069</v>
      </c>
      <c r="BM329" s="30">
        <v>7528</v>
      </c>
      <c r="BN329" s="2"/>
      <c r="BO329" s="48">
        <f t="shared" si="33"/>
        <v>15597</v>
      </c>
      <c r="BP329" s="2"/>
      <c r="BQ329" s="48">
        <f t="shared" si="34"/>
        <v>177062</v>
      </c>
      <c r="BR329" s="2"/>
      <c r="BS329" s="48">
        <f t="shared" si="35"/>
        <v>360571</v>
      </c>
      <c r="BT329" s="2"/>
    </row>
    <row r="330" spans="1:72" x14ac:dyDescent="0.2">
      <c r="A330" t="s">
        <v>56</v>
      </c>
      <c r="B330" s="29">
        <v>44156</v>
      </c>
      <c r="C330" s="2"/>
      <c r="D330" s="30">
        <v>2572</v>
      </c>
      <c r="E330" s="30">
        <v>1954</v>
      </c>
      <c r="F330" s="30">
        <v>34935</v>
      </c>
      <c r="G330" s="30">
        <v>569</v>
      </c>
      <c r="H330" s="30">
        <v>397</v>
      </c>
      <c r="I330" s="30">
        <v>20549</v>
      </c>
      <c r="J330" s="30">
        <v>18064</v>
      </c>
      <c r="K330" s="30">
        <v>55292</v>
      </c>
      <c r="L330" s="30">
        <v>1097</v>
      </c>
      <c r="M330" s="2"/>
      <c r="N330" s="30">
        <v>6374</v>
      </c>
      <c r="O330" s="30">
        <v>7735</v>
      </c>
      <c r="P330" s="30">
        <v>986</v>
      </c>
      <c r="Q330" s="30">
        <v>390</v>
      </c>
      <c r="R330" s="30">
        <v>1513</v>
      </c>
      <c r="S330" s="30">
        <v>1745</v>
      </c>
      <c r="T330" s="30">
        <v>25614</v>
      </c>
      <c r="U330" s="30">
        <v>621</v>
      </c>
      <c r="V330" s="30">
        <v>825</v>
      </c>
      <c r="W330" s="30">
        <v>20364</v>
      </c>
      <c r="X330" s="30">
        <v>3730</v>
      </c>
      <c r="Y330" s="2"/>
      <c r="Z330" s="30">
        <v>12419</v>
      </c>
      <c r="AA330" s="30">
        <v>10349</v>
      </c>
      <c r="AC330" s="48">
        <f t="shared" si="30"/>
        <v>22768</v>
      </c>
      <c r="AD330" s="48">
        <f t="shared" si="31"/>
        <v>69897</v>
      </c>
      <c r="AE330" s="30">
        <v>2154</v>
      </c>
      <c r="AF330" s="30">
        <v>2946</v>
      </c>
      <c r="AG330" s="30">
        <v>10300</v>
      </c>
      <c r="AH330" s="30">
        <v>9002</v>
      </c>
      <c r="AI330" s="30">
        <v>2939</v>
      </c>
      <c r="AJ330" s="48"/>
      <c r="AK330" s="48"/>
      <c r="AL330" s="48"/>
      <c r="AM330" s="48"/>
      <c r="AN330" s="48"/>
      <c r="AO330" s="48"/>
      <c r="AP330" s="30"/>
      <c r="AQ330" s="31"/>
      <c r="AR330" s="2"/>
      <c r="AS330" s="30"/>
      <c r="AT330" s="31"/>
      <c r="AU330" s="2"/>
      <c r="AV330" s="30"/>
      <c r="AW330" s="31"/>
      <c r="AX330" s="30"/>
      <c r="AY330" s="31"/>
      <c r="AZ330" s="2"/>
      <c r="BA330" s="30"/>
      <c r="BB330" s="31"/>
      <c r="BC330" s="30"/>
      <c r="BD330" s="31"/>
      <c r="BE330" s="2"/>
      <c r="BF330" s="30"/>
      <c r="BG330" s="31"/>
      <c r="BH330" s="30"/>
      <c r="BI330" s="31"/>
      <c r="BJ330" s="2"/>
      <c r="BK330" s="48">
        <f t="shared" si="32"/>
        <v>27341</v>
      </c>
      <c r="BL330" s="30">
        <v>5584</v>
      </c>
      <c r="BM330" s="30">
        <v>5218</v>
      </c>
      <c r="BN330" s="2"/>
      <c r="BO330" s="48">
        <f t="shared" si="33"/>
        <v>10802</v>
      </c>
      <c r="BP330" s="2"/>
      <c r="BQ330" s="48">
        <f t="shared" si="34"/>
        <v>135429</v>
      </c>
      <c r="BR330" s="2"/>
      <c r="BS330" s="48">
        <f t="shared" si="35"/>
        <v>266237</v>
      </c>
      <c r="BT330" s="2"/>
    </row>
    <row r="331" spans="1:72" x14ac:dyDescent="0.2">
      <c r="A331" t="s">
        <v>57</v>
      </c>
      <c r="B331" s="29">
        <v>44157</v>
      </c>
      <c r="C331" s="2"/>
      <c r="D331" s="30">
        <v>1987</v>
      </c>
      <c r="E331" s="30">
        <v>1420</v>
      </c>
      <c r="F331" s="30">
        <v>26407</v>
      </c>
      <c r="G331" s="30">
        <v>408</v>
      </c>
      <c r="H331" s="30">
        <v>372</v>
      </c>
      <c r="I331" s="30">
        <v>14742</v>
      </c>
      <c r="J331" s="30">
        <v>13711</v>
      </c>
      <c r="K331" s="30">
        <v>40624</v>
      </c>
      <c r="L331" s="30">
        <v>794</v>
      </c>
      <c r="M331" s="2"/>
      <c r="N331" s="30">
        <v>5497</v>
      </c>
      <c r="O331" s="30">
        <v>6232</v>
      </c>
      <c r="P331" s="30">
        <v>947</v>
      </c>
      <c r="Q331" s="30">
        <v>351</v>
      </c>
      <c r="R331" s="30">
        <v>1350</v>
      </c>
      <c r="S331" s="30">
        <v>1412</v>
      </c>
      <c r="T331" s="30">
        <v>20911</v>
      </c>
      <c r="U331" s="30">
        <v>442</v>
      </c>
      <c r="V331" s="30">
        <v>636</v>
      </c>
      <c r="W331" s="30">
        <v>17066</v>
      </c>
      <c r="X331" s="30">
        <v>2716</v>
      </c>
      <c r="Y331" s="2"/>
      <c r="Z331" s="30">
        <v>11573</v>
      </c>
      <c r="AA331" s="30">
        <v>8907</v>
      </c>
      <c r="AC331" s="48">
        <f t="shared" si="30"/>
        <v>20480</v>
      </c>
      <c r="AD331" s="48">
        <f t="shared" si="31"/>
        <v>57560</v>
      </c>
      <c r="AE331" s="30">
        <v>3037</v>
      </c>
      <c r="AF331" s="30">
        <v>2196</v>
      </c>
      <c r="AG331" s="30">
        <v>8868</v>
      </c>
      <c r="AH331" s="30">
        <v>7007</v>
      </c>
      <c r="AI331" s="30">
        <v>2340</v>
      </c>
      <c r="AJ331" s="48"/>
      <c r="AK331" s="48"/>
      <c r="AL331" s="48"/>
      <c r="AM331" s="48"/>
      <c r="AN331" s="48"/>
      <c r="AO331" s="48"/>
      <c r="AP331" s="30"/>
      <c r="AQ331" s="31"/>
      <c r="AR331" s="2"/>
      <c r="AS331" s="30"/>
      <c r="AT331" s="31"/>
      <c r="AU331" s="2"/>
      <c r="AV331" s="30"/>
      <c r="AW331" s="31"/>
      <c r="AX331" s="30"/>
      <c r="AY331" s="31"/>
      <c r="AZ331" s="2"/>
      <c r="BA331" s="30"/>
      <c r="BB331" s="31"/>
      <c r="BC331" s="30"/>
      <c r="BD331" s="31"/>
      <c r="BE331" s="2"/>
      <c r="BF331" s="30"/>
      <c r="BG331" s="31"/>
      <c r="BH331" s="30"/>
      <c r="BI331" s="31"/>
      <c r="BJ331" s="2"/>
      <c r="BK331" s="48">
        <f t="shared" si="32"/>
        <v>23448</v>
      </c>
      <c r="BL331" s="30">
        <v>3850</v>
      </c>
      <c r="BM331" s="30">
        <v>3892</v>
      </c>
      <c r="BN331" s="2"/>
      <c r="BO331" s="48">
        <f t="shared" si="33"/>
        <v>7742</v>
      </c>
      <c r="BP331" s="2"/>
      <c r="BQ331" s="48">
        <f t="shared" si="34"/>
        <v>100465</v>
      </c>
      <c r="BR331" s="2"/>
      <c r="BS331" s="48">
        <f t="shared" si="35"/>
        <v>209695</v>
      </c>
      <c r="BT331" s="2"/>
    </row>
    <row r="332" spans="1:72" x14ac:dyDescent="0.2">
      <c r="A332" t="s">
        <v>58</v>
      </c>
      <c r="B332" s="29">
        <v>44158</v>
      </c>
      <c r="C332" s="2"/>
      <c r="D332" s="30">
        <v>3222</v>
      </c>
      <c r="E332" s="30">
        <v>2480</v>
      </c>
      <c r="F332" s="30">
        <v>40981</v>
      </c>
      <c r="G332" s="30">
        <v>640</v>
      </c>
      <c r="H332" s="30">
        <v>461</v>
      </c>
      <c r="I332" s="30">
        <v>23693</v>
      </c>
      <c r="J332" s="30">
        <v>21435</v>
      </c>
      <c r="K332" s="30">
        <v>64324</v>
      </c>
      <c r="L332" s="30">
        <v>1144</v>
      </c>
      <c r="M332" s="2"/>
      <c r="N332" s="30">
        <v>7370</v>
      </c>
      <c r="O332" s="30">
        <v>9560</v>
      </c>
      <c r="P332" s="30">
        <v>1116</v>
      </c>
      <c r="Q332" s="30">
        <v>439</v>
      </c>
      <c r="R332" s="30">
        <v>1978</v>
      </c>
      <c r="S332" s="30">
        <v>2275</v>
      </c>
      <c r="T332" s="30">
        <v>31153</v>
      </c>
      <c r="U332" s="30">
        <v>862</v>
      </c>
      <c r="V332" s="30">
        <v>1101</v>
      </c>
      <c r="W332" s="30">
        <v>22609</v>
      </c>
      <c r="X332" s="30">
        <v>5522</v>
      </c>
      <c r="Y332" s="2"/>
      <c r="Z332" s="30">
        <v>14364</v>
      </c>
      <c r="AA332" s="30">
        <v>11686</v>
      </c>
      <c r="AC332" s="48">
        <f t="shared" si="30"/>
        <v>26050</v>
      </c>
      <c r="AD332" s="48">
        <f t="shared" si="31"/>
        <v>83985</v>
      </c>
      <c r="AE332" s="30">
        <v>6381</v>
      </c>
      <c r="AF332" s="30">
        <v>3802</v>
      </c>
      <c r="AG332" s="30">
        <v>11347</v>
      </c>
      <c r="AH332" s="30">
        <v>12175</v>
      </c>
      <c r="AI332" s="30">
        <v>2493</v>
      </c>
      <c r="AJ332" s="48"/>
      <c r="AK332" s="48"/>
      <c r="AL332" s="48"/>
      <c r="AM332" s="48"/>
      <c r="AN332" s="48"/>
      <c r="AO332" s="48"/>
      <c r="AP332" s="30"/>
      <c r="AQ332" s="31"/>
      <c r="AR332" s="2"/>
      <c r="AS332" s="30"/>
      <c r="AT332" s="31"/>
      <c r="AU332" s="2"/>
      <c r="AV332" s="30"/>
      <c r="AW332" s="31"/>
      <c r="AX332" s="30"/>
      <c r="AY332" s="31"/>
      <c r="AZ332" s="2"/>
      <c r="BA332" s="30"/>
      <c r="BB332" s="31"/>
      <c r="BC332" s="30"/>
      <c r="BD332" s="31"/>
      <c r="BE332" s="2"/>
      <c r="BF332" s="30"/>
      <c r="BG332" s="31"/>
      <c r="BH332" s="30"/>
      <c r="BI332" s="31"/>
      <c r="BJ332" s="2"/>
      <c r="BK332" s="48">
        <f t="shared" si="32"/>
        <v>36198</v>
      </c>
      <c r="BL332" s="30">
        <v>7255</v>
      </c>
      <c r="BM332" s="30">
        <v>6341</v>
      </c>
      <c r="BN332" s="2"/>
      <c r="BO332" s="48">
        <f t="shared" si="33"/>
        <v>13596</v>
      </c>
      <c r="BP332" s="2"/>
      <c r="BQ332" s="48">
        <f t="shared" si="34"/>
        <v>158380</v>
      </c>
      <c r="BR332" s="2"/>
      <c r="BS332" s="48">
        <f t="shared" si="35"/>
        <v>318209</v>
      </c>
      <c r="BT332" s="2"/>
    </row>
    <row r="333" spans="1:72" x14ac:dyDescent="0.2">
      <c r="A333" t="s">
        <v>59</v>
      </c>
      <c r="B333" s="29">
        <v>44159</v>
      </c>
      <c r="C333" s="2"/>
      <c r="D333" s="30">
        <v>3372</v>
      </c>
      <c r="E333" s="30">
        <v>2558</v>
      </c>
      <c r="F333" s="30">
        <v>42369</v>
      </c>
      <c r="G333" s="30">
        <v>703</v>
      </c>
      <c r="H333" s="30">
        <v>486</v>
      </c>
      <c r="I333" s="30">
        <v>24763</v>
      </c>
      <c r="J333" s="30">
        <v>22131</v>
      </c>
      <c r="K333" s="30">
        <v>66785</v>
      </c>
      <c r="L333" s="30">
        <v>1096</v>
      </c>
      <c r="M333" s="2"/>
      <c r="N333" s="30">
        <v>7689</v>
      </c>
      <c r="O333" s="30">
        <v>9968</v>
      </c>
      <c r="P333" s="30">
        <v>1124</v>
      </c>
      <c r="Q333" s="30">
        <v>470</v>
      </c>
      <c r="R333" s="30">
        <v>1933</v>
      </c>
      <c r="S333" s="30">
        <v>2267</v>
      </c>
      <c r="T333" s="30">
        <v>32574</v>
      </c>
      <c r="U333" s="30">
        <v>932</v>
      </c>
      <c r="V333" s="30">
        <v>1146</v>
      </c>
      <c r="W333" s="30">
        <v>23568</v>
      </c>
      <c r="X333" s="30">
        <v>6118</v>
      </c>
      <c r="Y333" s="2"/>
      <c r="Z333" s="30">
        <v>15929</v>
      </c>
      <c r="AA333" s="30">
        <v>12408</v>
      </c>
      <c r="AC333" s="48">
        <f t="shared" si="30"/>
        <v>28337</v>
      </c>
      <c r="AD333" s="48">
        <f t="shared" si="31"/>
        <v>87789</v>
      </c>
      <c r="AE333" s="30">
        <v>6399</v>
      </c>
      <c r="AF333" s="30">
        <v>4011</v>
      </c>
      <c r="AG333" s="30">
        <v>12146</v>
      </c>
      <c r="AH333" s="30">
        <v>12422</v>
      </c>
      <c r="AI333" s="30">
        <v>2660</v>
      </c>
      <c r="AJ333" s="48"/>
      <c r="AK333" s="48"/>
      <c r="AL333" s="48"/>
      <c r="AM333" s="48"/>
      <c r="AN333" s="48"/>
      <c r="AO333" s="48"/>
      <c r="AP333" s="30"/>
      <c r="AQ333" s="31"/>
      <c r="AR333" s="2"/>
      <c r="AS333" s="30"/>
      <c r="AT333" s="31"/>
      <c r="AU333" s="2"/>
      <c r="AV333" s="30"/>
      <c r="AW333" s="31"/>
      <c r="AX333" s="30"/>
      <c r="AY333" s="31"/>
      <c r="AZ333" s="2"/>
      <c r="BA333" s="30"/>
      <c r="BB333" s="31"/>
      <c r="BC333" s="30"/>
      <c r="BD333" s="31"/>
      <c r="BE333" s="2"/>
      <c r="BF333" s="30"/>
      <c r="BG333" s="31"/>
      <c r="BH333" s="30"/>
      <c r="BI333" s="31"/>
      <c r="BJ333" s="2"/>
      <c r="BK333" s="48">
        <f t="shared" si="32"/>
        <v>37638</v>
      </c>
      <c r="BL333" s="30">
        <v>6993</v>
      </c>
      <c r="BM333" s="30">
        <v>6671</v>
      </c>
      <c r="BN333" s="2"/>
      <c r="BO333" s="48">
        <f t="shared" si="33"/>
        <v>13664</v>
      </c>
      <c r="BP333" s="2"/>
      <c r="BQ333" s="48">
        <f t="shared" si="34"/>
        <v>164263</v>
      </c>
      <c r="BR333" s="2"/>
      <c r="BS333" s="48">
        <f t="shared" si="35"/>
        <v>331691</v>
      </c>
      <c r="BT333" s="2"/>
    </row>
    <row r="334" spans="1:72" x14ac:dyDescent="0.2">
      <c r="A334" t="s">
        <v>53</v>
      </c>
      <c r="B334" s="29">
        <v>44160</v>
      </c>
      <c r="C334" s="2"/>
      <c r="D334" s="30">
        <v>3382</v>
      </c>
      <c r="E334" s="30">
        <v>2567</v>
      </c>
      <c r="F334" s="30">
        <v>44170</v>
      </c>
      <c r="G334" s="30">
        <v>714</v>
      </c>
      <c r="H334" s="30">
        <v>564</v>
      </c>
      <c r="I334" s="30">
        <v>25787</v>
      </c>
      <c r="J334" s="30">
        <v>22101</v>
      </c>
      <c r="K334" s="30">
        <v>68305</v>
      </c>
      <c r="L334" s="30">
        <v>1089</v>
      </c>
      <c r="M334" s="2"/>
      <c r="N334" s="30">
        <v>9129</v>
      </c>
      <c r="O334" s="30">
        <v>10842</v>
      </c>
      <c r="P334" s="30">
        <v>1252</v>
      </c>
      <c r="Q334" s="30">
        <v>489</v>
      </c>
      <c r="R334" s="30">
        <v>2039</v>
      </c>
      <c r="S334" s="30">
        <v>2391</v>
      </c>
      <c r="T334" s="30">
        <v>36538</v>
      </c>
      <c r="U334" s="30">
        <v>925</v>
      </c>
      <c r="V334" s="30">
        <v>1257</v>
      </c>
      <c r="W334" s="30">
        <v>27649</v>
      </c>
      <c r="X334" s="30">
        <v>5854</v>
      </c>
      <c r="Y334" s="2"/>
      <c r="Z334" s="30">
        <v>20748</v>
      </c>
      <c r="AA334" s="30">
        <v>14120</v>
      </c>
      <c r="AC334" s="48">
        <f t="shared" si="30"/>
        <v>34868</v>
      </c>
      <c r="AD334" s="48">
        <f t="shared" si="31"/>
        <v>98365</v>
      </c>
      <c r="AE334" s="30">
        <v>6123</v>
      </c>
      <c r="AF334" s="30">
        <v>4059</v>
      </c>
      <c r="AG334" s="30">
        <v>12652</v>
      </c>
      <c r="AH334" s="30">
        <v>13407</v>
      </c>
      <c r="AI334" s="30">
        <v>2818</v>
      </c>
      <c r="AJ334" s="48"/>
      <c r="AK334" s="48"/>
      <c r="AL334" s="48"/>
      <c r="AM334" s="48"/>
      <c r="AN334" s="48"/>
      <c r="AO334" s="48"/>
      <c r="AP334" s="30"/>
      <c r="AQ334" s="31"/>
      <c r="AR334" s="2"/>
      <c r="AS334" s="30"/>
      <c r="AT334" s="31"/>
      <c r="AU334" s="2"/>
      <c r="AV334" s="30"/>
      <c r="AW334" s="31"/>
      <c r="AX334" s="30"/>
      <c r="AY334" s="31"/>
      <c r="AZ334" s="2"/>
      <c r="BA334" s="30"/>
      <c r="BB334" s="31"/>
      <c r="BC334" s="30"/>
      <c r="BD334" s="31"/>
      <c r="BE334" s="2"/>
      <c r="BF334" s="30"/>
      <c r="BG334" s="31"/>
      <c r="BH334" s="30"/>
      <c r="BI334" s="31"/>
      <c r="BJ334" s="2"/>
      <c r="BK334" s="48">
        <f t="shared" si="32"/>
        <v>39059</v>
      </c>
      <c r="BL334" s="30">
        <v>7608</v>
      </c>
      <c r="BM334" s="30">
        <v>6616</v>
      </c>
      <c r="BN334" s="2"/>
      <c r="BO334" s="48">
        <f t="shared" si="33"/>
        <v>14224</v>
      </c>
      <c r="BP334" s="2"/>
      <c r="BQ334" s="48">
        <f t="shared" si="34"/>
        <v>168679</v>
      </c>
      <c r="BR334" s="2"/>
      <c r="BS334" s="48">
        <f t="shared" si="35"/>
        <v>355195</v>
      </c>
      <c r="BT334" s="2"/>
    </row>
    <row r="335" spans="1:72" x14ac:dyDescent="0.2">
      <c r="A335" t="s">
        <v>54</v>
      </c>
      <c r="B335" s="29">
        <v>44161</v>
      </c>
      <c r="C335" s="2"/>
      <c r="D335" s="30">
        <v>1683</v>
      </c>
      <c r="E335" s="30">
        <v>1287</v>
      </c>
      <c r="F335" s="30">
        <v>22242</v>
      </c>
      <c r="G335" s="30">
        <v>405</v>
      </c>
      <c r="H335" s="30">
        <v>292</v>
      </c>
      <c r="I335" s="30">
        <v>13084</v>
      </c>
      <c r="J335" s="30">
        <v>10964</v>
      </c>
      <c r="K335" s="30">
        <v>31891</v>
      </c>
      <c r="L335" s="30">
        <v>717</v>
      </c>
      <c r="M335" s="2"/>
      <c r="N335" s="30">
        <v>4348</v>
      </c>
      <c r="O335" s="30">
        <v>5046</v>
      </c>
      <c r="P335" s="30">
        <v>581</v>
      </c>
      <c r="Q335" s="30">
        <v>265</v>
      </c>
      <c r="R335" s="30">
        <v>822</v>
      </c>
      <c r="S335" s="30">
        <v>938</v>
      </c>
      <c r="T335" s="30">
        <v>18375</v>
      </c>
      <c r="U335" s="30">
        <v>397</v>
      </c>
      <c r="V335" s="30">
        <v>598</v>
      </c>
      <c r="W335" s="30">
        <v>15311</v>
      </c>
      <c r="X335" s="30">
        <v>2489</v>
      </c>
      <c r="Y335" s="2"/>
      <c r="Z335" s="30">
        <v>8475</v>
      </c>
      <c r="AA335" s="30">
        <v>7937</v>
      </c>
      <c r="AC335" s="48">
        <f t="shared" si="30"/>
        <v>16412</v>
      </c>
      <c r="AD335" s="48">
        <f t="shared" si="31"/>
        <v>49170</v>
      </c>
      <c r="AE335" s="30">
        <v>2330</v>
      </c>
      <c r="AF335" s="30">
        <v>1978</v>
      </c>
      <c r="AG335" s="30">
        <v>6504</v>
      </c>
      <c r="AH335" s="30">
        <v>5878</v>
      </c>
      <c r="AI335" s="30">
        <v>1870</v>
      </c>
      <c r="AJ335" s="48"/>
      <c r="AK335" s="48"/>
      <c r="AL335" s="48"/>
      <c r="AM335" s="48"/>
      <c r="AN335" s="48"/>
      <c r="AO335" s="48"/>
      <c r="AP335" s="30"/>
      <c r="AQ335" s="31"/>
      <c r="AR335" s="2"/>
      <c r="AS335" s="30"/>
      <c r="AT335" s="31"/>
      <c r="AU335" s="2"/>
      <c r="AV335" s="30"/>
      <c r="AW335" s="31"/>
      <c r="AX335" s="30"/>
      <c r="AY335" s="31"/>
      <c r="AZ335" s="2"/>
      <c r="BA335" s="30"/>
      <c r="BB335" s="31"/>
      <c r="BC335" s="30"/>
      <c r="BD335" s="31"/>
      <c r="BE335" s="2"/>
      <c r="BF335" s="30"/>
      <c r="BG335" s="31"/>
      <c r="BH335" s="30"/>
      <c r="BI335" s="31"/>
      <c r="BJ335" s="2"/>
      <c r="BK335" s="48">
        <f t="shared" si="32"/>
        <v>18560</v>
      </c>
      <c r="BL335" s="30">
        <v>3172</v>
      </c>
      <c r="BM335" s="30">
        <v>3061</v>
      </c>
      <c r="BN335" s="2"/>
      <c r="BO335" s="48">
        <f t="shared" si="33"/>
        <v>6233</v>
      </c>
      <c r="BP335" s="2"/>
      <c r="BQ335" s="48">
        <f t="shared" si="34"/>
        <v>82565</v>
      </c>
      <c r="BR335" s="2"/>
      <c r="BS335" s="48">
        <f t="shared" si="35"/>
        <v>172940</v>
      </c>
      <c r="BT335" s="2"/>
    </row>
    <row r="336" spans="1:72" x14ac:dyDescent="0.2">
      <c r="A336" t="s">
        <v>55</v>
      </c>
      <c r="B336" s="29">
        <v>44162</v>
      </c>
      <c r="C336" s="2"/>
      <c r="D336" s="30">
        <v>2244</v>
      </c>
      <c r="E336" s="30">
        <v>1686</v>
      </c>
      <c r="F336" s="30">
        <v>29934</v>
      </c>
      <c r="G336" s="30">
        <v>486</v>
      </c>
      <c r="H336" s="30">
        <v>371</v>
      </c>
      <c r="I336" s="30">
        <v>16205</v>
      </c>
      <c r="J336" s="30">
        <v>15384</v>
      </c>
      <c r="K336" s="30">
        <v>47244</v>
      </c>
      <c r="L336" s="30">
        <v>864</v>
      </c>
      <c r="M336" s="2"/>
      <c r="N336" s="30">
        <v>5726</v>
      </c>
      <c r="O336" s="30">
        <v>7597</v>
      </c>
      <c r="P336" s="30">
        <v>762</v>
      </c>
      <c r="Q336" s="30">
        <v>298</v>
      </c>
      <c r="R336" s="30">
        <v>1467</v>
      </c>
      <c r="S336" s="30">
        <v>1602</v>
      </c>
      <c r="T336" s="30">
        <v>23242</v>
      </c>
      <c r="U336" s="30">
        <v>564</v>
      </c>
      <c r="V336" s="30">
        <v>780</v>
      </c>
      <c r="W336" s="30">
        <v>18675</v>
      </c>
      <c r="X336" s="30">
        <v>3429</v>
      </c>
      <c r="Y336" s="2"/>
      <c r="Z336" s="30">
        <v>10049</v>
      </c>
      <c r="AA336" s="30">
        <v>10126</v>
      </c>
      <c r="AC336" s="48">
        <f t="shared" si="30"/>
        <v>20175</v>
      </c>
      <c r="AD336" s="48">
        <f t="shared" si="31"/>
        <v>64142</v>
      </c>
      <c r="AE336" s="30">
        <v>3600</v>
      </c>
      <c r="AF336" s="30">
        <v>2390</v>
      </c>
      <c r="AG336" s="30">
        <v>8550</v>
      </c>
      <c r="AH336" s="30">
        <v>7356</v>
      </c>
      <c r="AI336" s="30">
        <v>2098</v>
      </c>
      <c r="AJ336" s="48"/>
      <c r="AK336" s="48"/>
      <c r="AL336" s="48"/>
      <c r="AM336" s="48"/>
      <c r="AN336" s="48"/>
      <c r="AO336" s="48"/>
      <c r="AP336" s="30"/>
      <c r="AQ336" s="31"/>
      <c r="AR336" s="2"/>
      <c r="AS336" s="30"/>
      <c r="AT336" s="31"/>
      <c r="AU336" s="2"/>
      <c r="AV336" s="30"/>
      <c r="AW336" s="31"/>
      <c r="AX336" s="30"/>
      <c r="AY336" s="31"/>
      <c r="AZ336" s="2"/>
      <c r="BA336" s="30"/>
      <c r="BB336" s="31"/>
      <c r="BC336" s="30"/>
      <c r="BD336" s="31"/>
      <c r="BE336" s="2"/>
      <c r="BF336" s="30"/>
      <c r="BG336" s="31"/>
      <c r="BH336" s="30"/>
      <c r="BI336" s="31"/>
      <c r="BJ336" s="2"/>
      <c r="BK336" s="48">
        <f t="shared" si="32"/>
        <v>23994</v>
      </c>
      <c r="BL336" s="30">
        <v>3826</v>
      </c>
      <c r="BM336" s="30">
        <v>3895</v>
      </c>
      <c r="BN336" s="2"/>
      <c r="BO336" s="48">
        <f t="shared" si="33"/>
        <v>7721</v>
      </c>
      <c r="BP336" s="2"/>
      <c r="BQ336" s="48">
        <f t="shared" si="34"/>
        <v>114418</v>
      </c>
      <c r="BR336" s="2"/>
      <c r="BS336" s="48">
        <f t="shared" si="35"/>
        <v>230450</v>
      </c>
      <c r="BT336" s="2"/>
    </row>
    <row r="337" spans="1:72" x14ac:dyDescent="0.2">
      <c r="A337" t="s">
        <v>56</v>
      </c>
      <c r="B337" s="29">
        <v>44163</v>
      </c>
      <c r="C337" s="2"/>
      <c r="D337" s="30">
        <v>1929</v>
      </c>
      <c r="E337" s="30">
        <v>1345</v>
      </c>
      <c r="F337" s="30">
        <v>27102</v>
      </c>
      <c r="G337" s="30">
        <v>393</v>
      </c>
      <c r="H337" s="30">
        <v>323</v>
      </c>
      <c r="I337" s="30">
        <v>14642</v>
      </c>
      <c r="J337" s="30">
        <v>14002</v>
      </c>
      <c r="K337" s="30">
        <v>42189</v>
      </c>
      <c r="L337" s="30">
        <v>848</v>
      </c>
      <c r="M337" s="2"/>
      <c r="N337" s="30">
        <v>5371</v>
      </c>
      <c r="O337" s="30">
        <v>6412</v>
      </c>
      <c r="P337" s="30">
        <v>753</v>
      </c>
      <c r="Q337" s="30">
        <v>290</v>
      </c>
      <c r="R337" s="30">
        <v>1330</v>
      </c>
      <c r="S337" s="30">
        <v>1452</v>
      </c>
      <c r="T337" s="30">
        <v>20978</v>
      </c>
      <c r="U337" s="30">
        <v>508</v>
      </c>
      <c r="V337" s="30">
        <v>642</v>
      </c>
      <c r="W337" s="30">
        <v>17114</v>
      </c>
      <c r="X337" s="30">
        <v>3004</v>
      </c>
      <c r="Y337" s="2"/>
      <c r="Z337" s="30">
        <v>9839</v>
      </c>
      <c r="AA337" s="30">
        <v>8337</v>
      </c>
      <c r="AC337" s="48">
        <f t="shared" si="30"/>
        <v>18176</v>
      </c>
      <c r="AD337" s="48">
        <f t="shared" si="31"/>
        <v>57854</v>
      </c>
      <c r="AE337" s="30">
        <v>3050</v>
      </c>
      <c r="AF337" s="30">
        <v>2106</v>
      </c>
      <c r="AG337" s="30">
        <v>8292</v>
      </c>
      <c r="AH337" s="30">
        <v>6704</v>
      </c>
      <c r="AI337" s="30">
        <v>1947</v>
      </c>
      <c r="AJ337" s="48"/>
      <c r="AK337" s="48"/>
      <c r="AL337" s="48"/>
      <c r="AM337" s="48"/>
      <c r="AN337" s="48"/>
      <c r="AO337" s="48"/>
      <c r="AP337" s="30"/>
      <c r="AQ337" s="31"/>
      <c r="AR337" s="2"/>
      <c r="AS337" s="30"/>
      <c r="AT337" s="31"/>
      <c r="AU337" s="2"/>
      <c r="AV337" s="30"/>
      <c r="AW337" s="31"/>
      <c r="AX337" s="30"/>
      <c r="AY337" s="31"/>
      <c r="AZ337" s="2"/>
      <c r="BA337" s="30"/>
      <c r="BB337" s="31"/>
      <c r="BC337" s="30"/>
      <c r="BD337" s="31"/>
      <c r="BE337" s="2"/>
      <c r="BF337" s="30"/>
      <c r="BG337" s="31"/>
      <c r="BH337" s="30"/>
      <c r="BI337" s="31"/>
      <c r="BJ337" s="2"/>
      <c r="BK337" s="48">
        <f t="shared" si="32"/>
        <v>22099</v>
      </c>
      <c r="BL337" s="30">
        <v>3482</v>
      </c>
      <c r="BM337" s="30">
        <v>3697</v>
      </c>
      <c r="BN337" s="2"/>
      <c r="BO337" s="48">
        <f t="shared" si="33"/>
        <v>7179</v>
      </c>
      <c r="BP337" s="2"/>
      <c r="BQ337" s="48">
        <f t="shared" si="34"/>
        <v>102773</v>
      </c>
      <c r="BR337" s="2"/>
      <c r="BS337" s="48">
        <f t="shared" si="35"/>
        <v>208081</v>
      </c>
      <c r="BT337" s="2"/>
    </row>
    <row r="338" spans="1:72" x14ac:dyDescent="0.2">
      <c r="A338" t="s">
        <v>57</v>
      </c>
      <c r="B338" s="29">
        <v>44164</v>
      </c>
      <c r="C338" s="2"/>
      <c r="D338" s="30">
        <v>1882</v>
      </c>
      <c r="E338" s="30">
        <v>1362</v>
      </c>
      <c r="F338" s="30">
        <v>27293</v>
      </c>
      <c r="G338" s="30">
        <v>390</v>
      </c>
      <c r="H338" s="30">
        <v>371</v>
      </c>
      <c r="I338" s="30">
        <v>14176</v>
      </c>
      <c r="J338" s="30">
        <v>14400</v>
      </c>
      <c r="K338" s="30">
        <v>40748</v>
      </c>
      <c r="L338" s="30">
        <v>729</v>
      </c>
      <c r="M338" s="2"/>
      <c r="N338" s="30">
        <v>5666</v>
      </c>
      <c r="O338" s="30">
        <v>6929</v>
      </c>
      <c r="P338" s="30">
        <v>709</v>
      </c>
      <c r="Q338" s="30">
        <v>300</v>
      </c>
      <c r="R338" s="30">
        <v>1066</v>
      </c>
      <c r="S338" s="30">
        <v>1236</v>
      </c>
      <c r="T338" s="30">
        <v>22408</v>
      </c>
      <c r="U338" s="30">
        <v>389</v>
      </c>
      <c r="V338" s="30">
        <v>641</v>
      </c>
      <c r="W338" s="30">
        <v>19109</v>
      </c>
      <c r="X338" s="30">
        <v>2968</v>
      </c>
      <c r="Y338" s="2"/>
      <c r="Z338" s="30">
        <v>12011</v>
      </c>
      <c r="AA338" s="30">
        <v>10204</v>
      </c>
      <c r="AC338" s="48">
        <f t="shared" si="30"/>
        <v>22215</v>
      </c>
      <c r="AD338" s="48">
        <f t="shared" si="31"/>
        <v>61421</v>
      </c>
      <c r="AE338" s="30">
        <v>3041</v>
      </c>
      <c r="AF338" s="30">
        <v>2078</v>
      </c>
      <c r="AG338" s="30">
        <v>8822</v>
      </c>
      <c r="AH338" s="30">
        <v>7471</v>
      </c>
      <c r="AI338" s="30">
        <v>2175</v>
      </c>
      <c r="AJ338" s="48"/>
      <c r="AK338" s="48"/>
      <c r="AL338" s="48"/>
      <c r="AM338" s="48"/>
      <c r="AN338" s="48"/>
      <c r="AO338" s="48"/>
      <c r="AP338" s="30"/>
      <c r="AQ338" s="31"/>
      <c r="AR338" s="2"/>
      <c r="AS338" s="30"/>
      <c r="AT338" s="31"/>
      <c r="AU338" s="2"/>
      <c r="AV338" s="30"/>
      <c r="AW338" s="31"/>
      <c r="AX338" s="30"/>
      <c r="AY338" s="31"/>
      <c r="AZ338" s="2"/>
      <c r="BA338" s="30"/>
      <c r="BB338" s="31"/>
      <c r="BC338" s="30"/>
      <c r="BD338" s="31"/>
      <c r="BE338" s="2"/>
      <c r="BF338" s="30"/>
      <c r="BG338" s="31"/>
      <c r="BH338" s="30"/>
      <c r="BI338" s="31"/>
      <c r="BJ338" s="2"/>
      <c r="BK338" s="48">
        <f t="shared" si="32"/>
        <v>23587</v>
      </c>
      <c r="BL338" s="30">
        <v>3617</v>
      </c>
      <c r="BM338" s="30">
        <v>4092</v>
      </c>
      <c r="BN338" s="2"/>
      <c r="BO338" s="48">
        <f t="shared" si="33"/>
        <v>7709</v>
      </c>
      <c r="BP338" s="2"/>
      <c r="BQ338" s="48">
        <f t="shared" si="34"/>
        <v>101351</v>
      </c>
      <c r="BR338" s="2"/>
      <c r="BS338" s="48">
        <f t="shared" si="35"/>
        <v>216283</v>
      </c>
      <c r="BT338" s="2"/>
    </row>
    <row r="339" spans="1:72" x14ac:dyDescent="0.2">
      <c r="A339" t="s">
        <v>58</v>
      </c>
      <c r="B339" s="29">
        <v>44165</v>
      </c>
      <c r="C339" s="2"/>
      <c r="D339" s="30">
        <v>3203</v>
      </c>
      <c r="E339" s="30">
        <v>2468</v>
      </c>
      <c r="F339" s="30">
        <v>38792</v>
      </c>
      <c r="G339" s="30">
        <v>670</v>
      </c>
      <c r="H339" s="30">
        <v>553</v>
      </c>
      <c r="I339" s="30">
        <v>22346</v>
      </c>
      <c r="J339" s="30">
        <v>20539</v>
      </c>
      <c r="K339" s="30">
        <v>60913</v>
      </c>
      <c r="L339" s="30">
        <v>1173</v>
      </c>
      <c r="M339" s="2"/>
      <c r="N339" s="30">
        <v>6696</v>
      </c>
      <c r="O339" s="30">
        <v>9268</v>
      </c>
      <c r="P339" s="30">
        <v>925</v>
      </c>
      <c r="Q339" s="30">
        <v>414</v>
      </c>
      <c r="R339" s="30">
        <v>1928</v>
      </c>
      <c r="S339" s="30">
        <v>2269</v>
      </c>
      <c r="T339" s="30">
        <v>29955</v>
      </c>
      <c r="U339" s="30">
        <v>785</v>
      </c>
      <c r="V339" s="30">
        <v>989</v>
      </c>
      <c r="W339" s="30">
        <v>21251</v>
      </c>
      <c r="X339" s="30">
        <v>5497</v>
      </c>
      <c r="Y339" s="2"/>
      <c r="Z339" s="30">
        <v>12412</v>
      </c>
      <c r="AA339" s="30">
        <v>10825</v>
      </c>
      <c r="AC339" s="48">
        <f t="shared" si="30"/>
        <v>23237</v>
      </c>
      <c r="AD339" s="48">
        <f t="shared" si="31"/>
        <v>79977</v>
      </c>
      <c r="AE339" s="30">
        <v>6373</v>
      </c>
      <c r="AF339" s="30">
        <v>3547</v>
      </c>
      <c r="AG339" s="30">
        <v>11896</v>
      </c>
      <c r="AH339" s="30">
        <v>11471</v>
      </c>
      <c r="AI339" s="30">
        <v>2621</v>
      </c>
      <c r="AJ339" s="48"/>
      <c r="AK339" s="48"/>
      <c r="AL339" s="48"/>
      <c r="AM339" s="48"/>
      <c r="AN339" s="48"/>
      <c r="AO339" s="48"/>
      <c r="AP339" s="30"/>
      <c r="AQ339" s="31"/>
      <c r="AR339" s="2"/>
      <c r="AS339" s="30"/>
      <c r="AT339" s="31"/>
      <c r="AU339" s="2"/>
      <c r="AV339" s="30"/>
      <c r="AW339" s="31"/>
      <c r="AX339" s="30"/>
      <c r="AY339" s="31"/>
      <c r="AZ339" s="2"/>
      <c r="BA339" s="30"/>
      <c r="BB339" s="31"/>
      <c r="BC339" s="30"/>
      <c r="BD339" s="31"/>
      <c r="BE339" s="2"/>
      <c r="BF339" s="30"/>
      <c r="BG339" s="31"/>
      <c r="BH339" s="30"/>
      <c r="BI339" s="31"/>
      <c r="BJ339" s="2"/>
      <c r="BK339" s="48">
        <f t="shared" si="32"/>
        <v>35908</v>
      </c>
      <c r="BL339" s="30">
        <v>6295</v>
      </c>
      <c r="BM339" s="30">
        <v>6188</v>
      </c>
      <c r="BN339" s="2"/>
      <c r="BO339" s="48">
        <f t="shared" si="33"/>
        <v>12483</v>
      </c>
      <c r="BP339" s="2"/>
      <c r="BQ339" s="48">
        <f t="shared" si="34"/>
        <v>150657</v>
      </c>
      <c r="BR339" s="2"/>
      <c r="BS339" s="48">
        <f t="shared" si="35"/>
        <v>302262</v>
      </c>
      <c r="BT339" s="2"/>
    </row>
    <row r="340" spans="1:72" x14ac:dyDescent="0.2">
      <c r="A340" t="s">
        <v>59</v>
      </c>
      <c r="B340" s="29">
        <v>44166</v>
      </c>
      <c r="C340" s="2"/>
      <c r="D340" s="30">
        <v>3539</v>
      </c>
      <c r="E340" s="30">
        <v>2640</v>
      </c>
      <c r="F340" s="30">
        <v>40144</v>
      </c>
      <c r="G340" s="30">
        <v>715</v>
      </c>
      <c r="H340" s="30">
        <v>618</v>
      </c>
      <c r="I340" s="30">
        <v>22951</v>
      </c>
      <c r="J340" s="30">
        <v>20946</v>
      </c>
      <c r="K340" s="30">
        <v>62758</v>
      </c>
      <c r="L340" s="30">
        <v>1068</v>
      </c>
      <c r="M340" s="2"/>
      <c r="N340" s="30">
        <v>6742</v>
      </c>
      <c r="O340" s="30">
        <v>9387</v>
      </c>
      <c r="P340" s="30">
        <v>985</v>
      </c>
      <c r="Q340" s="30">
        <v>440</v>
      </c>
      <c r="R340" s="30">
        <v>1921</v>
      </c>
      <c r="S340" s="30">
        <v>2274</v>
      </c>
      <c r="T340" s="30">
        <v>30199</v>
      </c>
      <c r="U340" s="30">
        <v>798</v>
      </c>
      <c r="V340" s="30">
        <v>1052</v>
      </c>
      <c r="W340" s="30">
        <v>21156</v>
      </c>
      <c r="X340" s="30">
        <v>5858</v>
      </c>
      <c r="Y340" s="2"/>
      <c r="Z340" s="30">
        <v>12109</v>
      </c>
      <c r="AA340" s="30">
        <v>10568</v>
      </c>
      <c r="AC340" s="48">
        <f t="shared" si="30"/>
        <v>22677</v>
      </c>
      <c r="AD340" s="48">
        <f t="shared" si="31"/>
        <v>80812</v>
      </c>
      <c r="AE340" s="30">
        <v>6714</v>
      </c>
      <c r="AF340" s="30">
        <v>3798</v>
      </c>
      <c r="AG340" s="30">
        <v>11803</v>
      </c>
      <c r="AH340" s="30">
        <v>11401</v>
      </c>
      <c r="AI340" s="30">
        <v>2708</v>
      </c>
      <c r="AJ340" s="48"/>
      <c r="AK340" s="48"/>
      <c r="AL340" s="48"/>
      <c r="AM340" s="48"/>
      <c r="AN340" s="48"/>
      <c r="AO340" s="48"/>
      <c r="AP340" s="30"/>
      <c r="AQ340" s="31"/>
      <c r="AR340" s="2"/>
      <c r="AS340" s="30"/>
      <c r="AT340" s="31"/>
      <c r="AU340" s="2"/>
      <c r="AV340" s="30"/>
      <c r="AW340" s="31"/>
      <c r="AX340" s="30"/>
      <c r="AY340" s="31"/>
      <c r="AZ340" s="2"/>
      <c r="BA340" s="30"/>
      <c r="BB340" s="31"/>
      <c r="BC340" s="30"/>
      <c r="BD340" s="31"/>
      <c r="BE340" s="2"/>
      <c r="BF340" s="30"/>
      <c r="BG340" s="31"/>
      <c r="BH340" s="30"/>
      <c r="BI340" s="31"/>
      <c r="BJ340" s="2"/>
      <c r="BK340" s="48">
        <f t="shared" si="32"/>
        <v>36424</v>
      </c>
      <c r="BL340" s="30">
        <v>6422</v>
      </c>
      <c r="BM340" s="30">
        <v>6317</v>
      </c>
      <c r="BN340" s="2"/>
      <c r="BO340" s="48">
        <f t="shared" si="33"/>
        <v>12739</v>
      </c>
      <c r="BP340" s="2"/>
      <c r="BQ340" s="48">
        <f t="shared" si="34"/>
        <v>155379</v>
      </c>
      <c r="BR340" s="2"/>
      <c r="BS340" s="48">
        <f t="shared" si="35"/>
        <v>308031</v>
      </c>
      <c r="BT340" s="2"/>
    </row>
    <row r="341" spans="1:72" x14ac:dyDescent="0.2">
      <c r="A341" t="s">
        <v>53</v>
      </c>
      <c r="B341" s="29">
        <v>44167</v>
      </c>
      <c r="C341" s="2"/>
      <c r="D341" s="30">
        <v>3587</v>
      </c>
      <c r="E341" s="30">
        <v>2692</v>
      </c>
      <c r="F341" s="30">
        <v>40254</v>
      </c>
      <c r="G341" s="30">
        <v>703</v>
      </c>
      <c r="H341" s="30">
        <v>634</v>
      </c>
      <c r="I341" s="30">
        <v>23458</v>
      </c>
      <c r="J341" s="30">
        <v>21294</v>
      </c>
      <c r="K341" s="30">
        <v>63600</v>
      </c>
      <c r="L341" s="30">
        <v>1235</v>
      </c>
      <c r="M341" s="2"/>
      <c r="N341" s="30">
        <v>6904</v>
      </c>
      <c r="O341" s="30">
        <v>9576</v>
      </c>
      <c r="P341" s="30">
        <v>1046</v>
      </c>
      <c r="Q341" s="30">
        <v>397</v>
      </c>
      <c r="R341" s="30">
        <v>1977</v>
      </c>
      <c r="S341" s="30">
        <v>2352</v>
      </c>
      <c r="T341" s="30">
        <v>30660</v>
      </c>
      <c r="U341" s="30">
        <v>784</v>
      </c>
      <c r="V341" s="30">
        <v>1004</v>
      </c>
      <c r="W341" s="30">
        <v>21394</v>
      </c>
      <c r="X341" s="30">
        <v>5776</v>
      </c>
      <c r="Y341" s="2"/>
      <c r="Z341" s="30">
        <v>12211</v>
      </c>
      <c r="AA341" s="30">
        <v>10870</v>
      </c>
      <c r="AC341" s="48">
        <f t="shared" si="30"/>
        <v>23081</v>
      </c>
      <c r="AD341" s="48">
        <f t="shared" si="31"/>
        <v>81870</v>
      </c>
      <c r="AE341" s="30">
        <v>7042</v>
      </c>
      <c r="AF341" s="30">
        <v>3781</v>
      </c>
      <c r="AG341" s="30">
        <v>11520</v>
      </c>
      <c r="AH341" s="30">
        <v>11665</v>
      </c>
      <c r="AI341" s="30">
        <v>2661</v>
      </c>
      <c r="AJ341" s="48"/>
      <c r="AK341" s="48"/>
      <c r="AL341" s="48"/>
      <c r="AM341" s="48"/>
      <c r="AN341" s="48"/>
      <c r="AO341" s="48"/>
      <c r="AP341" s="30"/>
      <c r="AQ341" s="31"/>
      <c r="AR341" s="2"/>
      <c r="AS341" s="30"/>
      <c r="AT341" s="31"/>
      <c r="AU341" s="2"/>
      <c r="AV341" s="30"/>
      <c r="AW341" s="31"/>
      <c r="AX341" s="30"/>
      <c r="AY341" s="31"/>
      <c r="AZ341" s="2"/>
      <c r="BA341" s="30"/>
      <c r="BB341" s="31"/>
      <c r="BC341" s="30"/>
      <c r="BD341" s="31"/>
      <c r="BE341" s="2"/>
      <c r="BF341" s="30"/>
      <c r="BG341" s="31"/>
      <c r="BH341" s="30"/>
      <c r="BI341" s="31"/>
      <c r="BJ341" s="2"/>
      <c r="BK341" s="48">
        <f t="shared" si="32"/>
        <v>36669</v>
      </c>
      <c r="BL341" s="30">
        <v>6733</v>
      </c>
      <c r="BM341" s="30">
        <v>6513</v>
      </c>
      <c r="BN341" s="2"/>
      <c r="BO341" s="48">
        <f t="shared" si="33"/>
        <v>13246</v>
      </c>
      <c r="BP341" s="2"/>
      <c r="BQ341" s="48">
        <f t="shared" si="34"/>
        <v>157457</v>
      </c>
      <c r="BR341" s="2"/>
      <c r="BS341" s="48">
        <f t="shared" si="35"/>
        <v>312323</v>
      </c>
      <c r="BT341" s="2"/>
    </row>
    <row r="342" spans="1:72" x14ac:dyDescent="0.2">
      <c r="A342" t="s">
        <v>54</v>
      </c>
      <c r="B342" s="29">
        <v>44168</v>
      </c>
      <c r="C342" s="2"/>
      <c r="D342" s="30">
        <v>3452</v>
      </c>
      <c r="E342" s="30">
        <v>2698</v>
      </c>
      <c r="F342" s="30">
        <v>41734</v>
      </c>
      <c r="G342" s="30">
        <v>711</v>
      </c>
      <c r="H342" s="30">
        <v>612</v>
      </c>
      <c r="I342" s="30">
        <v>24193</v>
      </c>
      <c r="J342" s="30">
        <v>21941</v>
      </c>
      <c r="K342" s="30">
        <v>66177</v>
      </c>
      <c r="L342" s="30">
        <v>1207</v>
      </c>
      <c r="M342" s="2"/>
      <c r="N342" s="30">
        <v>7082</v>
      </c>
      <c r="O342" s="30">
        <v>9890</v>
      </c>
      <c r="P342" s="30">
        <v>1001</v>
      </c>
      <c r="Q342" s="30">
        <v>440</v>
      </c>
      <c r="R342" s="30">
        <v>2032</v>
      </c>
      <c r="S342" s="30">
        <v>2348</v>
      </c>
      <c r="T342" s="30">
        <v>31315</v>
      </c>
      <c r="U342" s="30">
        <v>843</v>
      </c>
      <c r="V342" s="30">
        <v>1084</v>
      </c>
      <c r="W342" s="30">
        <v>22024</v>
      </c>
      <c r="X342" s="30">
        <v>6026</v>
      </c>
      <c r="Y342" s="2"/>
      <c r="Z342" s="30">
        <v>12525</v>
      </c>
      <c r="AA342" s="30">
        <v>11648</v>
      </c>
      <c r="AC342" s="48">
        <f t="shared" si="30"/>
        <v>24173</v>
      </c>
      <c r="AD342" s="48">
        <f t="shared" si="31"/>
        <v>84085</v>
      </c>
      <c r="AE342" s="30">
        <v>7376</v>
      </c>
      <c r="AF342" s="30">
        <v>3900</v>
      </c>
      <c r="AG342" s="30">
        <v>11848</v>
      </c>
      <c r="AH342" s="30">
        <v>11924</v>
      </c>
      <c r="AI342" s="30">
        <v>2835</v>
      </c>
      <c r="AJ342" s="48"/>
      <c r="AK342" s="48"/>
      <c r="AL342" s="48"/>
      <c r="AM342" s="48"/>
      <c r="AN342" s="48"/>
      <c r="AO342" s="48"/>
      <c r="AP342" s="30"/>
      <c r="AQ342" s="31"/>
      <c r="AR342" s="2"/>
      <c r="AS342" s="30"/>
      <c r="AT342" s="31"/>
      <c r="AU342" s="2"/>
      <c r="AV342" s="30"/>
      <c r="AW342" s="31"/>
      <c r="AX342" s="30"/>
      <c r="AY342" s="31"/>
      <c r="AZ342" s="2"/>
      <c r="BA342" s="30"/>
      <c r="BB342" s="31"/>
      <c r="BC342" s="30"/>
      <c r="BD342" s="31"/>
      <c r="BE342" s="2"/>
      <c r="BF342" s="30"/>
      <c r="BG342" s="31"/>
      <c r="BH342" s="30"/>
      <c r="BI342" s="31"/>
      <c r="BJ342" s="2"/>
      <c r="BK342" s="48">
        <f t="shared" si="32"/>
        <v>37883</v>
      </c>
      <c r="BL342" s="30">
        <v>6959</v>
      </c>
      <c r="BM342" s="30">
        <v>6755</v>
      </c>
      <c r="BN342" s="2"/>
      <c r="BO342" s="48">
        <f t="shared" si="33"/>
        <v>13714</v>
      </c>
      <c r="BP342" s="2"/>
      <c r="BQ342" s="48">
        <f t="shared" si="34"/>
        <v>162725</v>
      </c>
      <c r="BR342" s="2"/>
      <c r="BS342" s="48">
        <f t="shared" si="35"/>
        <v>322580</v>
      </c>
      <c r="BT342" s="2"/>
    </row>
    <row r="343" spans="1:72" x14ac:dyDescent="0.2">
      <c r="A343" t="s">
        <v>55</v>
      </c>
      <c r="B343" s="29">
        <v>44169</v>
      </c>
      <c r="C343" s="2"/>
      <c r="D343" s="30">
        <v>3654</v>
      </c>
      <c r="E343" s="30">
        <v>2838</v>
      </c>
      <c r="F343" s="30">
        <v>45833</v>
      </c>
      <c r="G343" s="30">
        <v>790</v>
      </c>
      <c r="H343" s="30">
        <v>657</v>
      </c>
      <c r="I343" s="30">
        <v>26290</v>
      </c>
      <c r="J343" s="30">
        <v>23587</v>
      </c>
      <c r="K343" s="30">
        <v>72663</v>
      </c>
      <c r="L343" s="30">
        <v>1486</v>
      </c>
      <c r="M343" s="2"/>
      <c r="N343" s="30">
        <v>8003</v>
      </c>
      <c r="O343" s="30">
        <v>11281</v>
      </c>
      <c r="P343" s="30">
        <v>1126</v>
      </c>
      <c r="Q343" s="30">
        <v>465</v>
      </c>
      <c r="R343" s="30">
        <v>2177</v>
      </c>
      <c r="S343" s="30">
        <v>2572</v>
      </c>
      <c r="T343" s="30">
        <v>34909</v>
      </c>
      <c r="U343" s="30">
        <v>913</v>
      </c>
      <c r="V343" s="30">
        <v>1180</v>
      </c>
      <c r="W343" s="30">
        <v>24977</v>
      </c>
      <c r="X343" s="30">
        <v>6337</v>
      </c>
      <c r="Y343" s="2"/>
      <c r="Z343" s="30">
        <v>14432</v>
      </c>
      <c r="AA343" s="30">
        <v>13699</v>
      </c>
      <c r="AC343" s="48">
        <f t="shared" si="30"/>
        <v>28131</v>
      </c>
      <c r="AD343" s="48">
        <f t="shared" si="31"/>
        <v>93940</v>
      </c>
      <c r="AE343" s="30">
        <v>7799</v>
      </c>
      <c r="AF343" s="30">
        <v>4227</v>
      </c>
      <c r="AG343" s="30">
        <v>12690</v>
      </c>
      <c r="AH343" s="30">
        <v>13509</v>
      </c>
      <c r="AI343" s="30">
        <v>2927</v>
      </c>
      <c r="AJ343" s="48"/>
      <c r="AK343" s="48"/>
      <c r="AL343" s="48"/>
      <c r="AM343" s="48"/>
      <c r="AN343" s="48"/>
      <c r="AO343" s="48"/>
      <c r="AP343" s="30"/>
      <c r="AQ343" s="31"/>
      <c r="AR343" s="2"/>
      <c r="AS343" s="30"/>
      <c r="AT343" s="31"/>
      <c r="AU343" s="2"/>
      <c r="AV343" s="30"/>
      <c r="AW343" s="31"/>
      <c r="AX343" s="30"/>
      <c r="AY343" s="31"/>
      <c r="AZ343" s="2"/>
      <c r="BA343" s="30"/>
      <c r="BB343" s="31"/>
      <c r="BC343" s="30"/>
      <c r="BD343" s="31"/>
      <c r="BE343" s="2"/>
      <c r="BF343" s="30"/>
      <c r="BG343" s="31"/>
      <c r="BH343" s="30"/>
      <c r="BI343" s="31"/>
      <c r="BJ343" s="2"/>
      <c r="BK343" s="48">
        <f t="shared" si="32"/>
        <v>41152</v>
      </c>
      <c r="BL343" s="30">
        <v>7352</v>
      </c>
      <c r="BM343" s="30">
        <v>6852</v>
      </c>
      <c r="BN343" s="2"/>
      <c r="BO343" s="48">
        <f t="shared" si="33"/>
        <v>14204</v>
      </c>
      <c r="BP343" s="2"/>
      <c r="BQ343" s="48">
        <f t="shared" si="34"/>
        <v>177798</v>
      </c>
      <c r="BR343" s="2"/>
      <c r="BS343" s="48">
        <f t="shared" si="35"/>
        <v>355225</v>
      </c>
      <c r="BT343" s="2"/>
    </row>
    <row r="344" spans="1:72" x14ac:dyDescent="0.2">
      <c r="A344" t="s">
        <v>56</v>
      </c>
      <c r="B344" s="29">
        <v>44170</v>
      </c>
      <c r="C344" s="2"/>
      <c r="D344" s="30">
        <v>2765</v>
      </c>
      <c r="E344" s="30">
        <v>2067</v>
      </c>
      <c r="F344" s="30">
        <v>34986</v>
      </c>
      <c r="G344" s="30">
        <v>602</v>
      </c>
      <c r="H344" s="30">
        <v>473</v>
      </c>
      <c r="I344" s="30">
        <v>20909</v>
      </c>
      <c r="J344" s="30">
        <v>18908</v>
      </c>
      <c r="K344" s="30">
        <v>57999</v>
      </c>
      <c r="L344" s="30">
        <v>1556</v>
      </c>
      <c r="M344" s="2"/>
      <c r="N344" s="30">
        <v>6052</v>
      </c>
      <c r="O344" s="30">
        <v>7938</v>
      </c>
      <c r="P344" s="30">
        <v>912</v>
      </c>
      <c r="Q344" s="30">
        <v>366</v>
      </c>
      <c r="R344" s="30">
        <v>1453</v>
      </c>
      <c r="S344" s="30">
        <v>1815</v>
      </c>
      <c r="T344" s="30">
        <v>24652</v>
      </c>
      <c r="U344" s="30">
        <v>541</v>
      </c>
      <c r="V344" s="30">
        <v>723</v>
      </c>
      <c r="W344" s="30">
        <v>19170</v>
      </c>
      <c r="X344" s="30">
        <v>3767</v>
      </c>
      <c r="Y344" s="2"/>
      <c r="Z344" s="30">
        <v>10813</v>
      </c>
      <c r="AA344" s="30">
        <v>9360</v>
      </c>
      <c r="AC344" s="48">
        <f t="shared" si="30"/>
        <v>20173</v>
      </c>
      <c r="AD344" s="48">
        <f t="shared" si="31"/>
        <v>67389</v>
      </c>
      <c r="AE344" s="30">
        <v>5755</v>
      </c>
      <c r="AF344" s="30">
        <v>3069</v>
      </c>
      <c r="AG344" s="30">
        <v>9391</v>
      </c>
      <c r="AH344" s="30">
        <v>9442</v>
      </c>
      <c r="AI344" s="30">
        <v>2386</v>
      </c>
      <c r="AJ344" s="48"/>
      <c r="AK344" s="48"/>
      <c r="AL344" s="48"/>
      <c r="AM344" s="48"/>
      <c r="AN344" s="48"/>
      <c r="AO344" s="48"/>
      <c r="AP344" s="30"/>
      <c r="AQ344" s="31"/>
      <c r="AR344" s="2"/>
      <c r="AS344" s="30"/>
      <c r="AT344" s="31"/>
      <c r="AU344" s="2"/>
      <c r="AV344" s="30"/>
      <c r="AW344" s="31"/>
      <c r="AX344" s="30"/>
      <c r="AY344" s="31"/>
      <c r="AZ344" s="2"/>
      <c r="BA344" s="30"/>
      <c r="BB344" s="31"/>
      <c r="BC344" s="30"/>
      <c r="BD344" s="31"/>
      <c r="BE344" s="2"/>
      <c r="BF344" s="30"/>
      <c r="BG344" s="31"/>
      <c r="BH344" s="30"/>
      <c r="BI344" s="31"/>
      <c r="BJ344" s="2"/>
      <c r="BK344" s="48">
        <f t="shared" si="32"/>
        <v>30043</v>
      </c>
      <c r="BL344" s="30">
        <v>5274</v>
      </c>
      <c r="BM344" s="30">
        <v>5213</v>
      </c>
      <c r="BN344" s="2"/>
      <c r="BO344" s="48">
        <f t="shared" si="33"/>
        <v>10487</v>
      </c>
      <c r="BP344" s="2"/>
      <c r="BQ344" s="48">
        <f t="shared" si="34"/>
        <v>140265</v>
      </c>
      <c r="BR344" s="2"/>
      <c r="BS344" s="48">
        <f t="shared" si="35"/>
        <v>268357</v>
      </c>
      <c r="BT344" s="2"/>
    </row>
    <row r="345" spans="1:72" x14ac:dyDescent="0.2">
      <c r="A345" t="s">
        <v>57</v>
      </c>
      <c r="B345" s="29">
        <v>44171</v>
      </c>
      <c r="C345" s="2"/>
      <c r="D345" s="30">
        <v>2354</v>
      </c>
      <c r="E345" s="30">
        <v>1629</v>
      </c>
      <c r="F345" s="30">
        <v>28513</v>
      </c>
      <c r="G345" s="30">
        <v>431</v>
      </c>
      <c r="H345" s="30">
        <v>448</v>
      </c>
      <c r="I345" s="30">
        <v>15756</v>
      </c>
      <c r="J345" s="30">
        <v>14962</v>
      </c>
      <c r="K345" s="30">
        <v>44777</v>
      </c>
      <c r="L345" s="30">
        <v>1090</v>
      </c>
      <c r="M345" s="2"/>
      <c r="N345" s="30">
        <v>5235</v>
      </c>
      <c r="O345" s="30">
        <v>6215</v>
      </c>
      <c r="P345" s="30">
        <v>1019</v>
      </c>
      <c r="Q345" s="30">
        <v>304</v>
      </c>
      <c r="R345" s="30">
        <v>1291</v>
      </c>
      <c r="S345" s="30">
        <v>1388</v>
      </c>
      <c r="T345" s="30">
        <v>21030</v>
      </c>
      <c r="U345" s="30">
        <v>387</v>
      </c>
      <c r="V345" s="30">
        <v>627</v>
      </c>
      <c r="W345" s="30">
        <v>16945</v>
      </c>
      <c r="X345" s="30">
        <v>2891</v>
      </c>
      <c r="Y345" s="2"/>
      <c r="Z345" s="30">
        <v>11172</v>
      </c>
      <c r="AA345" s="30">
        <v>8437</v>
      </c>
      <c r="AC345" s="48">
        <f t="shared" si="30"/>
        <v>19609</v>
      </c>
      <c r="AD345" s="48">
        <f t="shared" si="31"/>
        <v>57332</v>
      </c>
      <c r="AE345" s="30">
        <v>4249</v>
      </c>
      <c r="AF345" s="30">
        <v>2334</v>
      </c>
      <c r="AG345" s="30">
        <v>8466</v>
      </c>
      <c r="AH345" s="30">
        <v>7704</v>
      </c>
      <c r="AI345" s="30">
        <v>2491</v>
      </c>
      <c r="AJ345" s="48"/>
      <c r="AK345" s="48"/>
      <c r="AL345" s="48"/>
      <c r="AM345" s="48"/>
      <c r="AN345" s="48"/>
      <c r="AO345" s="48"/>
      <c r="AP345" s="30"/>
      <c r="AQ345" s="31"/>
      <c r="AR345" s="2"/>
      <c r="AS345" s="30"/>
      <c r="AT345" s="31"/>
      <c r="AU345" s="2"/>
      <c r="AV345" s="30"/>
      <c r="AW345" s="31"/>
      <c r="AX345" s="30"/>
      <c r="AY345" s="31"/>
      <c r="AZ345" s="2"/>
      <c r="BA345" s="30"/>
      <c r="BB345" s="31"/>
      <c r="BC345" s="30"/>
      <c r="BD345" s="31"/>
      <c r="BE345" s="2"/>
      <c r="BF345" s="30"/>
      <c r="BG345" s="31"/>
      <c r="BH345" s="30"/>
      <c r="BI345" s="31"/>
      <c r="BJ345" s="2"/>
      <c r="BK345" s="48">
        <f t="shared" si="32"/>
        <v>25244</v>
      </c>
      <c r="BL345" s="30">
        <v>4244</v>
      </c>
      <c r="BM345" s="30">
        <v>4160</v>
      </c>
      <c r="BN345" s="2"/>
      <c r="BO345" s="48">
        <f t="shared" si="33"/>
        <v>8404</v>
      </c>
      <c r="BP345" s="2"/>
      <c r="BQ345" s="48">
        <f t="shared" si="34"/>
        <v>109960</v>
      </c>
      <c r="BR345" s="2"/>
      <c r="BS345" s="48">
        <f t="shared" si="35"/>
        <v>220549</v>
      </c>
      <c r="BT345" s="2"/>
    </row>
    <row r="346" spans="1:72" x14ac:dyDescent="0.2">
      <c r="A346" t="s">
        <v>58</v>
      </c>
      <c r="B346" s="29">
        <v>44172</v>
      </c>
      <c r="C346" s="2"/>
      <c r="D346" s="30">
        <v>3329</v>
      </c>
      <c r="E346" s="30">
        <v>2585</v>
      </c>
      <c r="F346" s="30">
        <v>39595</v>
      </c>
      <c r="G346" s="30">
        <v>658</v>
      </c>
      <c r="H346" s="30">
        <v>558</v>
      </c>
      <c r="I346" s="30">
        <v>22855</v>
      </c>
      <c r="J346" s="30">
        <v>21070</v>
      </c>
      <c r="K346" s="30">
        <v>62564</v>
      </c>
      <c r="L346" s="30">
        <v>1151</v>
      </c>
      <c r="M346" s="2"/>
      <c r="N346" s="30">
        <v>6840</v>
      </c>
      <c r="O346" s="30">
        <v>9633</v>
      </c>
      <c r="P346" s="30">
        <v>975</v>
      </c>
      <c r="Q346" s="30">
        <v>426</v>
      </c>
      <c r="R346" s="30">
        <v>2005</v>
      </c>
      <c r="S346" s="30">
        <v>2315</v>
      </c>
      <c r="T346" s="30">
        <v>30374</v>
      </c>
      <c r="U346" s="30">
        <v>833</v>
      </c>
      <c r="V346" s="30">
        <v>1056</v>
      </c>
      <c r="W346" s="30">
        <v>21490</v>
      </c>
      <c r="X346" s="30">
        <v>5954</v>
      </c>
      <c r="Y346" s="2"/>
      <c r="Z346" s="30">
        <v>11992</v>
      </c>
      <c r="AA346" s="30">
        <v>10677</v>
      </c>
      <c r="AC346" s="48">
        <f t="shared" si="30"/>
        <v>22669</v>
      </c>
      <c r="AD346" s="48">
        <f t="shared" si="31"/>
        <v>81901</v>
      </c>
      <c r="AE346" s="30">
        <v>7048</v>
      </c>
      <c r="AF346" s="30">
        <v>3783</v>
      </c>
      <c r="AG346" s="30">
        <v>11775</v>
      </c>
      <c r="AH346" s="30">
        <v>11682</v>
      </c>
      <c r="AI346" s="30">
        <v>2688</v>
      </c>
      <c r="AJ346" s="48"/>
      <c r="AK346" s="48"/>
      <c r="AL346" s="48"/>
      <c r="AM346" s="48"/>
      <c r="AN346" s="48"/>
      <c r="AO346" s="48"/>
      <c r="AP346" s="30"/>
      <c r="AQ346" s="31"/>
      <c r="AR346" s="2"/>
      <c r="AS346" s="30"/>
      <c r="AT346" s="31"/>
      <c r="AU346" s="2"/>
      <c r="AV346" s="30"/>
      <c r="AW346" s="31"/>
      <c r="AX346" s="30"/>
      <c r="AY346" s="31"/>
      <c r="AZ346" s="2"/>
      <c r="BA346" s="30"/>
      <c r="BB346" s="31"/>
      <c r="BC346" s="30"/>
      <c r="BD346" s="31"/>
      <c r="BE346" s="2"/>
      <c r="BF346" s="30"/>
      <c r="BG346" s="31"/>
      <c r="BH346" s="30"/>
      <c r="BI346" s="31"/>
      <c r="BJ346" s="2"/>
      <c r="BK346" s="48">
        <f t="shared" si="32"/>
        <v>36976</v>
      </c>
      <c r="BL346" s="30">
        <v>6236</v>
      </c>
      <c r="BM346" s="30">
        <v>6403</v>
      </c>
      <c r="BN346" s="2"/>
      <c r="BO346" s="48">
        <f t="shared" si="33"/>
        <v>12639</v>
      </c>
      <c r="BP346" s="2"/>
      <c r="BQ346" s="48">
        <f t="shared" si="34"/>
        <v>154365</v>
      </c>
      <c r="BR346" s="2"/>
      <c r="BS346" s="48">
        <f t="shared" si="35"/>
        <v>308550</v>
      </c>
      <c r="BT346" s="2"/>
    </row>
    <row r="347" spans="1:72" x14ac:dyDescent="0.2">
      <c r="A347" t="s">
        <v>59</v>
      </c>
      <c r="B347" s="29">
        <v>44173</v>
      </c>
      <c r="C347" s="2"/>
      <c r="D347" s="30">
        <v>3484</v>
      </c>
      <c r="E347" s="30">
        <v>2630</v>
      </c>
      <c r="F347" s="30">
        <v>40906</v>
      </c>
      <c r="G347" s="30">
        <v>728</v>
      </c>
      <c r="H347" s="30">
        <v>583</v>
      </c>
      <c r="I347" s="30">
        <v>23572</v>
      </c>
      <c r="J347" s="30">
        <v>21438</v>
      </c>
      <c r="K347" s="30">
        <v>64505</v>
      </c>
      <c r="L347" s="30">
        <v>1238</v>
      </c>
      <c r="M347" s="2"/>
      <c r="N347" s="30">
        <v>6943</v>
      </c>
      <c r="O347" s="30">
        <v>9709</v>
      </c>
      <c r="P347" s="30">
        <v>1035</v>
      </c>
      <c r="Q347" s="30">
        <v>455</v>
      </c>
      <c r="R347" s="30">
        <v>2007</v>
      </c>
      <c r="S347" s="30">
        <v>2406</v>
      </c>
      <c r="T347" s="30">
        <v>31287</v>
      </c>
      <c r="U347" s="30">
        <v>863</v>
      </c>
      <c r="V347" s="30">
        <v>1083</v>
      </c>
      <c r="W347" s="30">
        <v>21776</v>
      </c>
      <c r="X347" s="30">
        <v>6216</v>
      </c>
      <c r="Y347" s="2"/>
      <c r="Z347" s="30">
        <v>12610</v>
      </c>
      <c r="AA347" s="30">
        <v>10593</v>
      </c>
      <c r="AC347" s="48">
        <f t="shared" si="30"/>
        <v>23203</v>
      </c>
      <c r="AD347" s="48">
        <f t="shared" si="31"/>
        <v>83780</v>
      </c>
      <c r="AE347" s="30">
        <v>7673</v>
      </c>
      <c r="AF347" s="30">
        <v>3936</v>
      </c>
      <c r="AG347" s="30">
        <v>11728</v>
      </c>
      <c r="AH347" s="30">
        <v>11352</v>
      </c>
      <c r="AI347" s="30">
        <v>2645</v>
      </c>
      <c r="AJ347" s="48"/>
      <c r="AK347" s="48"/>
      <c r="AL347" s="48"/>
      <c r="AM347" s="48"/>
      <c r="AN347" s="48"/>
      <c r="AO347" s="48"/>
      <c r="AP347" s="30"/>
      <c r="AQ347" s="31"/>
      <c r="AR347" s="2"/>
      <c r="AS347" s="30"/>
      <c r="AT347" s="31"/>
      <c r="AU347" s="2"/>
      <c r="AV347" s="30"/>
      <c r="AW347" s="31"/>
      <c r="AX347" s="30"/>
      <c r="AY347" s="31"/>
      <c r="AZ347" s="2"/>
      <c r="BA347" s="30"/>
      <c r="BB347" s="31"/>
      <c r="BC347" s="30"/>
      <c r="BD347" s="31"/>
      <c r="BE347" s="2"/>
      <c r="BF347" s="30"/>
      <c r="BG347" s="31"/>
      <c r="BH347" s="30"/>
      <c r="BI347" s="31"/>
      <c r="BJ347" s="2"/>
      <c r="BK347" s="48">
        <f t="shared" si="32"/>
        <v>37334</v>
      </c>
      <c r="BL347" s="30">
        <v>6895</v>
      </c>
      <c r="BM347" s="30">
        <v>7405</v>
      </c>
      <c r="BN347" s="2"/>
      <c r="BO347" s="48">
        <f t="shared" si="33"/>
        <v>14300</v>
      </c>
      <c r="BP347" s="2"/>
      <c r="BQ347" s="48">
        <f t="shared" si="34"/>
        <v>159084</v>
      </c>
      <c r="BR347" s="2"/>
      <c r="BS347" s="48">
        <f t="shared" si="35"/>
        <v>317701</v>
      </c>
      <c r="BT347" s="2"/>
    </row>
    <row r="348" spans="1:72" x14ac:dyDescent="0.2">
      <c r="A348" t="s">
        <v>53</v>
      </c>
      <c r="B348" s="29">
        <v>44174</v>
      </c>
      <c r="C348" s="2"/>
      <c r="D348" s="30">
        <v>3632</v>
      </c>
      <c r="E348" s="30">
        <v>2793</v>
      </c>
      <c r="F348" s="30">
        <v>43080</v>
      </c>
      <c r="G348" s="30">
        <v>763</v>
      </c>
      <c r="H348" s="30">
        <v>660</v>
      </c>
      <c r="I348" s="30">
        <v>24113</v>
      </c>
      <c r="J348" s="30">
        <v>22134</v>
      </c>
      <c r="K348" s="30">
        <v>66549</v>
      </c>
      <c r="L348" s="30">
        <v>1378</v>
      </c>
      <c r="M348" s="2"/>
      <c r="N348" s="30">
        <v>7384</v>
      </c>
      <c r="O348" s="30">
        <v>10080</v>
      </c>
      <c r="P348" s="30">
        <v>1099</v>
      </c>
      <c r="Q348" s="30">
        <v>488</v>
      </c>
      <c r="R348" s="30">
        <v>2076</v>
      </c>
      <c r="S348" s="30">
        <v>2487</v>
      </c>
      <c r="T348" s="30">
        <v>32179</v>
      </c>
      <c r="U348" s="30">
        <v>847</v>
      </c>
      <c r="V348" s="30">
        <v>1092</v>
      </c>
      <c r="W348" s="30">
        <v>22275</v>
      </c>
      <c r="X348" s="30">
        <v>6626</v>
      </c>
      <c r="Y348" s="2"/>
      <c r="Z348" s="30">
        <v>12446</v>
      </c>
      <c r="AA348" s="30">
        <v>11367</v>
      </c>
      <c r="AC348" s="48">
        <f t="shared" si="30"/>
        <v>23813</v>
      </c>
      <c r="AD348" s="48">
        <f t="shared" si="31"/>
        <v>86633</v>
      </c>
      <c r="AE348" s="30">
        <v>7810</v>
      </c>
      <c r="AF348" s="30">
        <v>3887</v>
      </c>
      <c r="AG348" s="30">
        <v>11805</v>
      </c>
      <c r="AH348" s="30">
        <v>12220</v>
      </c>
      <c r="AI348" s="30">
        <v>2528</v>
      </c>
      <c r="AJ348" s="48"/>
      <c r="AK348" s="48"/>
      <c r="AL348" s="48"/>
      <c r="AM348" s="48"/>
      <c r="AN348" s="48"/>
      <c r="AO348" s="48"/>
      <c r="AP348" s="30"/>
      <c r="AQ348" s="31"/>
      <c r="AR348" s="2"/>
      <c r="AS348" s="30"/>
      <c r="AT348" s="31"/>
      <c r="AU348" s="2"/>
      <c r="AV348" s="30"/>
      <c r="AW348" s="31"/>
      <c r="AX348" s="30"/>
      <c r="AY348" s="31"/>
      <c r="AZ348" s="2"/>
      <c r="BA348" s="30"/>
      <c r="BB348" s="31"/>
      <c r="BC348" s="30"/>
      <c r="BD348" s="31"/>
      <c r="BE348" s="2"/>
      <c r="BF348" s="30"/>
      <c r="BG348" s="31"/>
      <c r="BH348" s="30"/>
      <c r="BI348" s="31"/>
      <c r="BJ348" s="2"/>
      <c r="BK348" s="48">
        <f t="shared" si="32"/>
        <v>38250</v>
      </c>
      <c r="BL348" s="30">
        <v>7895</v>
      </c>
      <c r="BM348" s="30">
        <v>7393</v>
      </c>
      <c r="BN348" s="2"/>
      <c r="BO348" s="48">
        <f t="shared" si="33"/>
        <v>15288</v>
      </c>
      <c r="BP348" s="2"/>
      <c r="BQ348" s="48">
        <f t="shared" si="34"/>
        <v>165102</v>
      </c>
      <c r="BR348" s="2"/>
      <c r="BS348" s="48">
        <f t="shared" si="35"/>
        <v>329086</v>
      </c>
      <c r="BT348" s="2"/>
    </row>
    <row r="349" spans="1:72" x14ac:dyDescent="0.2">
      <c r="A349" t="s">
        <v>54</v>
      </c>
      <c r="B349" s="29">
        <v>44175</v>
      </c>
      <c r="C349" s="2"/>
      <c r="D349" s="30">
        <v>3636</v>
      </c>
      <c r="E349" s="30">
        <v>2759</v>
      </c>
      <c r="F349" s="30">
        <v>42813</v>
      </c>
      <c r="G349" s="30">
        <v>722</v>
      </c>
      <c r="H349" s="30">
        <v>650</v>
      </c>
      <c r="I349" s="30">
        <v>24865</v>
      </c>
      <c r="J349" s="30">
        <v>22559</v>
      </c>
      <c r="K349" s="30">
        <v>67667</v>
      </c>
      <c r="L349" s="30">
        <v>1305</v>
      </c>
      <c r="M349" s="2"/>
      <c r="N349" s="30">
        <v>7454</v>
      </c>
      <c r="O349" s="30">
        <v>9990</v>
      </c>
      <c r="P349" s="30">
        <v>1077</v>
      </c>
      <c r="Q349" s="30">
        <v>514</v>
      </c>
      <c r="R349" s="30">
        <v>2059</v>
      </c>
      <c r="S349" s="30">
        <v>1193</v>
      </c>
      <c r="T349" s="30">
        <v>32381</v>
      </c>
      <c r="U349" s="30">
        <v>897</v>
      </c>
      <c r="V349" s="30">
        <v>1140</v>
      </c>
      <c r="W349" s="30">
        <v>22852</v>
      </c>
      <c r="X349" s="30">
        <v>6351</v>
      </c>
      <c r="Y349" s="2"/>
      <c r="Z349" s="30">
        <v>13637</v>
      </c>
      <c r="AA349" s="30">
        <v>12341</v>
      </c>
      <c r="AC349" s="48">
        <f t="shared" si="30"/>
        <v>25978</v>
      </c>
      <c r="AD349" s="48">
        <f t="shared" si="31"/>
        <v>85908</v>
      </c>
      <c r="AE349" s="30">
        <v>7941</v>
      </c>
      <c r="AF349" s="30">
        <v>4153</v>
      </c>
      <c r="AG349" s="30">
        <v>12136</v>
      </c>
      <c r="AH349" s="30">
        <v>12771</v>
      </c>
      <c r="AI349" s="30">
        <v>2860</v>
      </c>
      <c r="AJ349" s="48"/>
      <c r="AK349" s="48"/>
      <c r="AL349" s="48"/>
      <c r="AM349" s="48"/>
      <c r="AN349" s="48"/>
      <c r="AO349" s="48"/>
      <c r="AP349" s="30"/>
      <c r="AQ349" s="31"/>
      <c r="AR349" s="2"/>
      <c r="AS349" s="30"/>
      <c r="AT349" s="31"/>
      <c r="AU349" s="2"/>
      <c r="AV349" s="30"/>
      <c r="AW349" s="31"/>
      <c r="AX349" s="30"/>
      <c r="AY349" s="31"/>
      <c r="AZ349" s="2"/>
      <c r="BA349" s="30"/>
      <c r="BB349" s="31"/>
      <c r="BC349" s="30"/>
      <c r="BD349" s="31"/>
      <c r="BE349" s="2"/>
      <c r="BF349" s="30"/>
      <c r="BG349" s="31"/>
      <c r="BH349" s="30"/>
      <c r="BI349" s="31"/>
      <c r="BJ349" s="2"/>
      <c r="BK349" s="48">
        <f t="shared" si="32"/>
        <v>39861</v>
      </c>
      <c r="BL349" s="30">
        <v>7544</v>
      </c>
      <c r="BM349" s="30">
        <v>7295</v>
      </c>
      <c r="BN349" s="2"/>
      <c r="BO349" s="48">
        <f t="shared" si="33"/>
        <v>14839</v>
      </c>
      <c r="BP349" s="2"/>
      <c r="BQ349" s="48">
        <f t="shared" si="34"/>
        <v>166976</v>
      </c>
      <c r="BR349" s="2"/>
      <c r="BS349" s="48">
        <f t="shared" si="35"/>
        <v>333562</v>
      </c>
      <c r="BT349" s="2"/>
    </row>
    <row r="350" spans="1:72" x14ac:dyDescent="0.2">
      <c r="A350" t="s">
        <v>55</v>
      </c>
      <c r="B350" s="29">
        <v>44176</v>
      </c>
      <c r="C350" s="2"/>
      <c r="D350" s="30">
        <v>3843</v>
      </c>
      <c r="E350" s="30">
        <v>2991</v>
      </c>
      <c r="F350" s="30">
        <v>44826</v>
      </c>
      <c r="G350" s="30">
        <v>746</v>
      </c>
      <c r="H350" s="30">
        <v>600</v>
      </c>
      <c r="I350" s="30">
        <v>26511</v>
      </c>
      <c r="J350" s="30">
        <v>23004</v>
      </c>
      <c r="K350" s="30">
        <v>70794</v>
      </c>
      <c r="L350" s="30">
        <v>1280</v>
      </c>
      <c r="M350" s="2"/>
      <c r="N350" s="30">
        <v>8038</v>
      </c>
      <c r="O350" s="30">
        <v>11147</v>
      </c>
      <c r="P350" s="30">
        <v>1233</v>
      </c>
      <c r="Q350" s="30">
        <v>508</v>
      </c>
      <c r="R350" s="30">
        <v>2239</v>
      </c>
      <c r="S350" s="30">
        <v>1974</v>
      </c>
      <c r="T350" s="30">
        <v>34131</v>
      </c>
      <c r="U350" s="30">
        <v>935</v>
      </c>
      <c r="V350" s="30">
        <v>1260</v>
      </c>
      <c r="W350" s="30">
        <v>24676</v>
      </c>
      <c r="X350" s="30">
        <v>6571</v>
      </c>
      <c r="Y350" s="2"/>
      <c r="Z350" s="30">
        <v>14657</v>
      </c>
      <c r="AA350" s="30">
        <v>14059</v>
      </c>
      <c r="AC350" s="48">
        <f t="shared" si="30"/>
        <v>28716</v>
      </c>
      <c r="AD350" s="48">
        <f t="shared" si="31"/>
        <v>92712</v>
      </c>
      <c r="AE350" s="30">
        <v>8422</v>
      </c>
      <c r="AF350" s="30">
        <v>4137</v>
      </c>
      <c r="AG350" s="30">
        <v>13262</v>
      </c>
      <c r="AH350" s="30">
        <v>14131</v>
      </c>
      <c r="AI350" s="30">
        <v>3044</v>
      </c>
      <c r="AJ350" s="48"/>
      <c r="AK350" s="48"/>
      <c r="AL350" s="48"/>
      <c r="AM350" s="48"/>
      <c r="AN350" s="48"/>
      <c r="AO350" s="48"/>
      <c r="AP350" s="30"/>
      <c r="AQ350" s="31"/>
      <c r="AR350" s="2"/>
      <c r="AS350" s="30"/>
      <c r="AT350" s="31"/>
      <c r="AU350" s="2"/>
      <c r="AV350" s="30"/>
      <c r="AW350" s="31"/>
      <c r="AX350" s="30"/>
      <c r="AY350" s="31"/>
      <c r="AZ350" s="2"/>
      <c r="BA350" s="30"/>
      <c r="BB350" s="31"/>
      <c r="BC350" s="30"/>
      <c r="BD350" s="31"/>
      <c r="BE350" s="2"/>
      <c r="BF350" s="30"/>
      <c r="BG350" s="31"/>
      <c r="BH350" s="30"/>
      <c r="BI350" s="31"/>
      <c r="BJ350" s="2"/>
      <c r="BK350" s="48">
        <f t="shared" si="32"/>
        <v>42996</v>
      </c>
      <c r="BL350" s="30">
        <v>7516</v>
      </c>
      <c r="BM350" s="30">
        <v>7236</v>
      </c>
      <c r="BN350" s="2"/>
      <c r="BO350" s="48">
        <f t="shared" si="33"/>
        <v>14752</v>
      </c>
      <c r="BP350" s="2"/>
      <c r="BQ350" s="48">
        <f t="shared" si="34"/>
        <v>174595</v>
      </c>
      <c r="BR350" s="2"/>
      <c r="BS350" s="48">
        <f t="shared" si="35"/>
        <v>353771</v>
      </c>
      <c r="BT350" s="2"/>
    </row>
    <row r="351" spans="1:72" x14ac:dyDescent="0.2">
      <c r="A351" t="s">
        <v>56</v>
      </c>
      <c r="B351" s="29">
        <v>44177</v>
      </c>
      <c r="C351" s="2"/>
      <c r="D351" s="30">
        <v>2943</v>
      </c>
      <c r="E351" s="30">
        <v>2121</v>
      </c>
      <c r="F351" s="30">
        <v>37016</v>
      </c>
      <c r="G351" s="30">
        <v>648</v>
      </c>
      <c r="H351" s="30">
        <v>483</v>
      </c>
      <c r="I351" s="30">
        <v>22388</v>
      </c>
      <c r="J351" s="30">
        <v>19595</v>
      </c>
      <c r="K351" s="30">
        <v>59960</v>
      </c>
      <c r="L351" s="30">
        <v>1282</v>
      </c>
      <c r="M351" s="2"/>
      <c r="N351" s="30">
        <v>6622</v>
      </c>
      <c r="O351" s="30">
        <v>8259</v>
      </c>
      <c r="P351" s="30">
        <v>1051</v>
      </c>
      <c r="Q351" s="30">
        <v>450</v>
      </c>
      <c r="R351" s="30">
        <v>1538</v>
      </c>
      <c r="S351" s="30">
        <v>1238</v>
      </c>
      <c r="T351" s="30">
        <v>26278</v>
      </c>
      <c r="U351" s="30">
        <v>550</v>
      </c>
      <c r="V351" s="30">
        <v>784</v>
      </c>
      <c r="W351" s="30">
        <v>20376</v>
      </c>
      <c r="X351" s="30">
        <v>4046</v>
      </c>
      <c r="Y351" s="2"/>
      <c r="Z351" s="30">
        <v>12830</v>
      </c>
      <c r="AA351" s="30">
        <v>10092</v>
      </c>
      <c r="AC351" s="48">
        <f t="shared" si="30"/>
        <v>22922</v>
      </c>
      <c r="AD351" s="48">
        <f t="shared" si="31"/>
        <v>71192</v>
      </c>
      <c r="AE351" s="30">
        <v>6093</v>
      </c>
      <c r="AF351" s="30">
        <v>3074</v>
      </c>
      <c r="AG351" s="30">
        <v>10475</v>
      </c>
      <c r="AH351" s="30">
        <v>10275</v>
      </c>
      <c r="AI351" s="30">
        <v>2662</v>
      </c>
      <c r="AJ351" s="48"/>
      <c r="AK351" s="48"/>
      <c r="AL351" s="48"/>
      <c r="AM351" s="48"/>
      <c r="AN351" s="48"/>
      <c r="AO351" s="48"/>
      <c r="AP351" s="30"/>
      <c r="AQ351" s="31"/>
      <c r="AR351" s="2"/>
      <c r="AS351" s="30"/>
      <c r="AT351" s="31"/>
      <c r="AU351" s="2"/>
      <c r="AV351" s="30"/>
      <c r="AW351" s="31"/>
      <c r="AX351" s="30"/>
      <c r="AY351" s="31"/>
      <c r="AZ351" s="2"/>
      <c r="BA351" s="30"/>
      <c r="BB351" s="31"/>
      <c r="BC351" s="30"/>
      <c r="BD351" s="31"/>
      <c r="BE351" s="2"/>
      <c r="BF351" s="30"/>
      <c r="BG351" s="31"/>
      <c r="BH351" s="30"/>
      <c r="BI351" s="31"/>
      <c r="BJ351" s="2"/>
      <c r="BK351" s="48">
        <f t="shared" si="32"/>
        <v>32579</v>
      </c>
      <c r="BL351" s="30">
        <v>7678</v>
      </c>
      <c r="BM351" s="30">
        <v>5902</v>
      </c>
      <c r="BN351" s="2"/>
      <c r="BO351" s="48">
        <f t="shared" si="33"/>
        <v>13580</v>
      </c>
      <c r="BP351" s="2"/>
      <c r="BQ351" s="48">
        <f t="shared" si="34"/>
        <v>146436</v>
      </c>
      <c r="BR351" s="2"/>
      <c r="BS351" s="48">
        <f t="shared" si="35"/>
        <v>286709</v>
      </c>
      <c r="BT351" s="2"/>
    </row>
    <row r="352" spans="1:72" x14ac:dyDescent="0.2">
      <c r="A352" t="s">
        <v>57</v>
      </c>
      <c r="B352" s="29">
        <v>44178</v>
      </c>
      <c r="C352" s="2"/>
      <c r="D352" s="30">
        <v>2086</v>
      </c>
      <c r="E352" s="30">
        <v>1471</v>
      </c>
      <c r="F352" s="30">
        <v>27200</v>
      </c>
      <c r="G352" s="30">
        <v>408</v>
      </c>
      <c r="H352" s="30">
        <v>448</v>
      </c>
      <c r="I352" s="30">
        <v>15043</v>
      </c>
      <c r="J352" s="30">
        <v>14084</v>
      </c>
      <c r="K352" s="30">
        <v>42103</v>
      </c>
      <c r="L352" s="30">
        <v>959</v>
      </c>
      <c r="M352" s="2"/>
      <c r="N352" s="30">
        <v>5088</v>
      </c>
      <c r="O352" s="30">
        <v>5973</v>
      </c>
      <c r="P352" s="30">
        <v>769</v>
      </c>
      <c r="Q352" s="30">
        <v>333</v>
      </c>
      <c r="R352" s="30">
        <v>1171</v>
      </c>
      <c r="S352" s="30">
        <v>1019</v>
      </c>
      <c r="T352" s="30">
        <v>19594</v>
      </c>
      <c r="U352" s="30">
        <v>362</v>
      </c>
      <c r="V352" s="30">
        <v>622</v>
      </c>
      <c r="W352" s="30">
        <v>15697</v>
      </c>
      <c r="X352" s="30">
        <v>2843</v>
      </c>
      <c r="Y352" s="2"/>
      <c r="Z352" s="30">
        <v>10601</v>
      </c>
      <c r="AA352" s="30">
        <v>7909</v>
      </c>
      <c r="AC352" s="48">
        <f t="shared" si="30"/>
        <v>18510</v>
      </c>
      <c r="AD352" s="48">
        <f t="shared" si="31"/>
        <v>53471</v>
      </c>
      <c r="AE352" s="30">
        <v>3724</v>
      </c>
      <c r="AF352" s="30">
        <v>2170</v>
      </c>
      <c r="AG352" s="30">
        <v>8280</v>
      </c>
      <c r="AH352" s="30">
        <v>6982</v>
      </c>
      <c r="AI352" s="30">
        <v>2076</v>
      </c>
      <c r="AJ352" s="48"/>
      <c r="AK352" s="48"/>
      <c r="AL352" s="48"/>
      <c r="AM352" s="48"/>
      <c r="AN352" s="48"/>
      <c r="AO352" s="48"/>
      <c r="AP352" s="30"/>
      <c r="AQ352" s="31"/>
      <c r="AR352" s="2"/>
      <c r="AS352" s="30"/>
      <c r="AT352" s="31"/>
      <c r="AU352" s="2"/>
      <c r="AV352" s="30"/>
      <c r="AW352" s="31"/>
      <c r="AX352" s="30"/>
      <c r="AY352" s="31"/>
      <c r="AZ352" s="2"/>
      <c r="BA352" s="30"/>
      <c r="BB352" s="31"/>
      <c r="BC352" s="30"/>
      <c r="BD352" s="31"/>
      <c r="BE352" s="2"/>
      <c r="BF352" s="30"/>
      <c r="BG352" s="31"/>
      <c r="BH352" s="30"/>
      <c r="BI352" s="31"/>
      <c r="BJ352" s="2"/>
      <c r="BK352" s="48">
        <f t="shared" si="32"/>
        <v>23232</v>
      </c>
      <c r="BL352" s="30">
        <v>3775</v>
      </c>
      <c r="BM352" s="30">
        <v>3954</v>
      </c>
      <c r="BN352" s="2"/>
      <c r="BO352" s="48">
        <f t="shared" si="33"/>
        <v>7729</v>
      </c>
      <c r="BP352" s="2"/>
      <c r="BQ352" s="48">
        <f t="shared" si="34"/>
        <v>103802</v>
      </c>
      <c r="BR352" s="2"/>
      <c r="BS352" s="48">
        <f t="shared" si="35"/>
        <v>206744</v>
      </c>
      <c r="BT352" s="2"/>
    </row>
    <row r="353" spans="1:72" x14ac:dyDescent="0.2">
      <c r="A353" t="s">
        <v>58</v>
      </c>
      <c r="B353" s="29">
        <v>44179</v>
      </c>
      <c r="C353" s="2"/>
      <c r="D353" s="30">
        <v>3347</v>
      </c>
      <c r="E353" s="30">
        <v>2488</v>
      </c>
      <c r="F353" s="30">
        <v>39598</v>
      </c>
      <c r="G353" s="30">
        <v>676</v>
      </c>
      <c r="H353" s="30">
        <v>594</v>
      </c>
      <c r="I353" s="30">
        <v>22835</v>
      </c>
      <c r="J353" s="30">
        <v>21017</v>
      </c>
      <c r="K353" s="30">
        <v>62878</v>
      </c>
      <c r="L353" s="30">
        <v>1186</v>
      </c>
      <c r="M353" s="2"/>
      <c r="N353" s="30">
        <v>7118</v>
      </c>
      <c r="O353" s="30">
        <v>9831</v>
      </c>
      <c r="P353" s="30">
        <v>1076</v>
      </c>
      <c r="Q353" s="30">
        <v>460</v>
      </c>
      <c r="R353" s="30">
        <v>1960</v>
      </c>
      <c r="S353" s="30">
        <v>2333</v>
      </c>
      <c r="T353" s="30">
        <v>31097</v>
      </c>
      <c r="U353" s="30">
        <v>804</v>
      </c>
      <c r="V353" s="30">
        <v>1072</v>
      </c>
      <c r="W353" s="30">
        <v>21651</v>
      </c>
      <c r="X353" s="30">
        <v>6133</v>
      </c>
      <c r="Y353" s="2"/>
      <c r="Z353" s="30">
        <v>12482</v>
      </c>
      <c r="AA353" s="30">
        <v>10742</v>
      </c>
      <c r="AC353" s="48">
        <f t="shared" si="30"/>
        <v>23224</v>
      </c>
      <c r="AD353" s="48">
        <f t="shared" si="31"/>
        <v>83535</v>
      </c>
      <c r="AE353" s="30">
        <v>7521</v>
      </c>
      <c r="AF353" s="30">
        <v>3799</v>
      </c>
      <c r="AG353" s="30">
        <v>11552</v>
      </c>
      <c r="AH353" s="30">
        <v>11207</v>
      </c>
      <c r="AI353" s="30">
        <v>2490</v>
      </c>
      <c r="AJ353" s="48"/>
      <c r="AK353" s="48"/>
      <c r="AL353" s="48"/>
      <c r="AM353" s="48"/>
      <c r="AN353" s="48"/>
      <c r="AO353" s="48"/>
      <c r="AP353" s="30"/>
      <c r="AQ353" s="31"/>
      <c r="AR353" s="2"/>
      <c r="AS353" s="30"/>
      <c r="AT353" s="31"/>
      <c r="AU353" s="2"/>
      <c r="AV353" s="30"/>
      <c r="AW353" s="31"/>
      <c r="AX353" s="30"/>
      <c r="AY353" s="31"/>
      <c r="AZ353" s="2"/>
      <c r="BA353" s="30"/>
      <c r="BB353" s="31"/>
      <c r="BC353" s="30"/>
      <c r="BD353" s="31"/>
      <c r="BE353" s="2"/>
      <c r="BF353" s="30"/>
      <c r="BG353" s="31"/>
      <c r="BH353" s="30"/>
      <c r="BI353" s="31"/>
      <c r="BJ353" s="2"/>
      <c r="BK353" s="48">
        <f t="shared" si="32"/>
        <v>36569</v>
      </c>
      <c r="BL353" s="30">
        <v>6805</v>
      </c>
      <c r="BM353" s="30">
        <v>6429</v>
      </c>
      <c r="BN353" s="2"/>
      <c r="BO353" s="48">
        <f t="shared" si="33"/>
        <v>13234</v>
      </c>
      <c r="BP353" s="2"/>
      <c r="BQ353" s="48">
        <f t="shared" si="34"/>
        <v>154619</v>
      </c>
      <c r="BR353" s="2"/>
      <c r="BS353" s="48">
        <f t="shared" si="35"/>
        <v>311181</v>
      </c>
      <c r="BT353" s="2"/>
    </row>
    <row r="354" spans="1:72" x14ac:dyDescent="0.2">
      <c r="A354" t="s">
        <v>59</v>
      </c>
      <c r="B354" s="29">
        <v>44180</v>
      </c>
      <c r="C354" s="2"/>
      <c r="D354" s="30">
        <v>3622</v>
      </c>
      <c r="E354" s="30">
        <v>2784</v>
      </c>
      <c r="F354" s="30">
        <v>41353</v>
      </c>
      <c r="G354" s="30">
        <v>775</v>
      </c>
      <c r="H354" s="30">
        <v>627</v>
      </c>
      <c r="I354" s="30">
        <v>24127</v>
      </c>
      <c r="J354" s="30">
        <v>21931</v>
      </c>
      <c r="K354" s="30">
        <v>65555</v>
      </c>
      <c r="L354" s="30">
        <v>1217</v>
      </c>
      <c r="M354" s="2"/>
      <c r="N354" s="30">
        <v>6998</v>
      </c>
      <c r="O354" s="30">
        <v>9809</v>
      </c>
      <c r="P354" s="30">
        <v>1103</v>
      </c>
      <c r="Q354" s="30">
        <v>449</v>
      </c>
      <c r="R354" s="30">
        <v>2040</v>
      </c>
      <c r="S354" s="30">
        <v>2365</v>
      </c>
      <c r="T354" s="30">
        <v>31239</v>
      </c>
      <c r="U354" s="30">
        <v>892</v>
      </c>
      <c r="V354" s="30">
        <v>1084</v>
      </c>
      <c r="W354" s="30">
        <v>21775</v>
      </c>
      <c r="X354" s="30">
        <v>6082</v>
      </c>
      <c r="Y354" s="2"/>
      <c r="Z354" s="30">
        <v>12652</v>
      </c>
      <c r="AA354" s="30">
        <v>10843</v>
      </c>
      <c r="AC354" s="48">
        <f t="shared" si="30"/>
        <v>23495</v>
      </c>
      <c r="AD354" s="48">
        <f t="shared" si="31"/>
        <v>83836</v>
      </c>
      <c r="AE354" s="30">
        <v>7767</v>
      </c>
      <c r="AF354" s="30">
        <v>3896</v>
      </c>
      <c r="AG354" s="30">
        <v>11930</v>
      </c>
      <c r="AH354" s="30">
        <v>11451</v>
      </c>
      <c r="AI354" s="30">
        <v>2580</v>
      </c>
      <c r="AJ354" s="48"/>
      <c r="AK354" s="48"/>
      <c r="AL354" s="48"/>
      <c r="AM354" s="48"/>
      <c r="AN354" s="48"/>
      <c r="AO354" s="48"/>
      <c r="AP354" s="30"/>
      <c r="AQ354" s="31"/>
      <c r="AR354" s="2"/>
      <c r="AS354" s="30"/>
      <c r="AT354" s="31"/>
      <c r="AU354" s="2"/>
      <c r="AV354" s="30"/>
      <c r="AW354" s="31"/>
      <c r="AX354" s="30"/>
      <c r="AY354" s="31"/>
      <c r="AZ354" s="2"/>
      <c r="BA354" s="30"/>
      <c r="BB354" s="31"/>
      <c r="BC354" s="30"/>
      <c r="BD354" s="31"/>
      <c r="BE354" s="2"/>
      <c r="BF354" s="30"/>
      <c r="BG354" s="31"/>
      <c r="BH354" s="30"/>
      <c r="BI354" s="31"/>
      <c r="BJ354" s="2"/>
      <c r="BK354" s="48">
        <f t="shared" si="32"/>
        <v>37624</v>
      </c>
      <c r="BL354" s="30">
        <v>7140</v>
      </c>
      <c r="BM354" s="30">
        <v>6895</v>
      </c>
      <c r="BN354" s="2"/>
      <c r="BO354" s="48">
        <f t="shared" si="33"/>
        <v>14035</v>
      </c>
      <c r="BP354" s="2"/>
      <c r="BQ354" s="48">
        <f t="shared" si="34"/>
        <v>161991</v>
      </c>
      <c r="BR354" s="2"/>
      <c r="BS354" s="48">
        <f t="shared" si="35"/>
        <v>320981</v>
      </c>
      <c r="BT354" s="2"/>
    </row>
    <row r="355" spans="1:72" x14ac:dyDescent="0.2">
      <c r="A355" t="s">
        <v>53</v>
      </c>
      <c r="B355" s="29">
        <v>44181</v>
      </c>
      <c r="C355" s="2"/>
      <c r="D355" s="30">
        <v>3620</v>
      </c>
      <c r="E355" s="30">
        <v>2715</v>
      </c>
      <c r="F355" s="30">
        <v>42191</v>
      </c>
      <c r="G355" s="30">
        <v>743</v>
      </c>
      <c r="H355" s="30">
        <v>570</v>
      </c>
      <c r="I355" s="30">
        <v>24273</v>
      </c>
      <c r="J355" s="30">
        <v>22635</v>
      </c>
      <c r="K355" s="30">
        <v>68124</v>
      </c>
      <c r="L355" s="30">
        <v>1337</v>
      </c>
      <c r="M355" s="2"/>
      <c r="N355" s="30">
        <v>7559</v>
      </c>
      <c r="O355" s="30">
        <v>10073</v>
      </c>
      <c r="P355" s="30">
        <v>1212</v>
      </c>
      <c r="Q355" s="30">
        <v>503</v>
      </c>
      <c r="R355" s="30">
        <v>2197</v>
      </c>
      <c r="S355" s="30">
        <v>2630</v>
      </c>
      <c r="T355" s="30">
        <v>31826</v>
      </c>
      <c r="U355" s="30">
        <v>892</v>
      </c>
      <c r="V355" s="30">
        <v>1131</v>
      </c>
      <c r="W355" s="30">
        <v>22459</v>
      </c>
      <c r="X355" s="30">
        <v>6200</v>
      </c>
      <c r="Y355" s="2"/>
      <c r="Z355" s="30">
        <v>13310</v>
      </c>
      <c r="AA355" s="30">
        <v>11354</v>
      </c>
      <c r="AC355" s="48">
        <f t="shared" si="30"/>
        <v>24664</v>
      </c>
      <c r="AD355" s="48">
        <f t="shared" si="31"/>
        <v>86682</v>
      </c>
      <c r="AE355" s="30">
        <v>8056</v>
      </c>
      <c r="AF355" s="30">
        <v>4046</v>
      </c>
      <c r="AG355" s="30">
        <v>1399</v>
      </c>
      <c r="AH355" s="30">
        <v>12671</v>
      </c>
      <c r="AI355" s="30">
        <v>2810</v>
      </c>
      <c r="AJ355" s="48"/>
      <c r="AK355" s="48"/>
      <c r="AL355" s="48"/>
      <c r="AM355" s="48"/>
      <c r="AN355" s="48"/>
      <c r="AO355" s="48"/>
      <c r="AP355" s="30"/>
      <c r="AQ355" s="31"/>
      <c r="AR355" s="2"/>
      <c r="AS355" s="30"/>
      <c r="AT355" s="31"/>
      <c r="AU355" s="2"/>
      <c r="AV355" s="30"/>
      <c r="AW355" s="31"/>
      <c r="AX355" s="30"/>
      <c r="AY355" s="31"/>
      <c r="AZ355" s="2"/>
      <c r="BA355" s="30"/>
      <c r="BB355" s="31"/>
      <c r="BC355" s="30"/>
      <c r="BD355" s="31"/>
      <c r="BE355" s="2"/>
      <c r="BF355" s="30"/>
      <c r="BG355" s="31"/>
      <c r="BH355" s="30"/>
      <c r="BI355" s="31"/>
      <c r="BJ355" s="2"/>
      <c r="BK355" s="48">
        <f t="shared" si="32"/>
        <v>28982</v>
      </c>
      <c r="BL355" s="30">
        <v>7226</v>
      </c>
      <c r="BM355" s="30">
        <v>6991</v>
      </c>
      <c r="BN355" s="2"/>
      <c r="BO355" s="48">
        <f t="shared" si="33"/>
        <v>14217</v>
      </c>
      <c r="BP355" s="2"/>
      <c r="BQ355" s="48">
        <f t="shared" si="34"/>
        <v>166208</v>
      </c>
      <c r="BR355" s="2"/>
      <c r="BS355" s="48">
        <f t="shared" si="35"/>
        <v>320753</v>
      </c>
      <c r="BT355" s="2"/>
    </row>
    <row r="356" spans="1:72" x14ac:dyDescent="0.2">
      <c r="A356" t="s">
        <v>54</v>
      </c>
      <c r="B356" s="29">
        <v>44182</v>
      </c>
      <c r="C356" s="2"/>
      <c r="D356" s="30">
        <v>3659</v>
      </c>
      <c r="E356" s="30">
        <v>2896</v>
      </c>
      <c r="F356" s="30">
        <v>44244</v>
      </c>
      <c r="G356" s="30">
        <v>726</v>
      </c>
      <c r="H356" s="30">
        <v>633</v>
      </c>
      <c r="I356" s="30">
        <v>25621</v>
      </c>
      <c r="J356" s="30">
        <v>23205</v>
      </c>
      <c r="K356" s="30">
        <v>70266</v>
      </c>
      <c r="L356" s="30">
        <v>1262</v>
      </c>
      <c r="M356" s="2"/>
      <c r="N356" s="30">
        <v>7626</v>
      </c>
      <c r="O356" s="30">
        <v>10545</v>
      </c>
      <c r="P356" s="30">
        <v>1171</v>
      </c>
      <c r="Q356" s="30">
        <v>529</v>
      </c>
      <c r="R356" s="30">
        <v>2168</v>
      </c>
      <c r="S356" s="30">
        <v>2533</v>
      </c>
      <c r="T356" s="30">
        <v>33376</v>
      </c>
      <c r="U356" s="30">
        <v>895</v>
      </c>
      <c r="V356" s="30">
        <v>1171</v>
      </c>
      <c r="W356" s="30">
        <v>23978</v>
      </c>
      <c r="X356" s="30">
        <v>6321</v>
      </c>
      <c r="Y356" s="2"/>
      <c r="Z356" s="30">
        <v>14811</v>
      </c>
      <c r="AA356" s="30">
        <v>12248</v>
      </c>
      <c r="AC356" s="48">
        <f t="shared" si="30"/>
        <v>27059</v>
      </c>
      <c r="AD356" s="48">
        <f t="shared" si="31"/>
        <v>90313</v>
      </c>
      <c r="AE356" s="30">
        <v>7904</v>
      </c>
      <c r="AF356" s="30">
        <v>4049</v>
      </c>
      <c r="AG356" s="30">
        <v>13295</v>
      </c>
      <c r="AH356" s="30">
        <v>13028</v>
      </c>
      <c r="AI356" s="30">
        <v>3048</v>
      </c>
      <c r="AJ356" s="48"/>
      <c r="AK356" s="48"/>
      <c r="AL356" s="48"/>
      <c r="AM356" s="48"/>
      <c r="AN356" s="48"/>
      <c r="AO356" s="48"/>
      <c r="AP356" s="30"/>
      <c r="AQ356" s="31"/>
      <c r="AR356" s="2"/>
      <c r="AS356" s="30"/>
      <c r="AT356" s="31"/>
      <c r="AU356" s="2"/>
      <c r="AV356" s="30"/>
      <c r="AW356" s="31"/>
      <c r="AX356" s="30"/>
      <c r="AY356" s="31"/>
      <c r="AZ356" s="2"/>
      <c r="BA356" s="30"/>
      <c r="BB356" s="31"/>
      <c r="BC356" s="30"/>
      <c r="BD356" s="31"/>
      <c r="BE356" s="2"/>
      <c r="BF356" s="30"/>
      <c r="BG356" s="31"/>
      <c r="BH356" s="30"/>
      <c r="BI356" s="31"/>
      <c r="BJ356" s="2"/>
      <c r="BK356" s="48">
        <f t="shared" si="32"/>
        <v>41324</v>
      </c>
      <c r="BL356" s="30">
        <v>7321</v>
      </c>
      <c r="BM356" s="30">
        <v>6968</v>
      </c>
      <c r="BN356" s="2"/>
      <c r="BO356" s="48">
        <f t="shared" si="33"/>
        <v>14289</v>
      </c>
      <c r="BP356" s="2"/>
      <c r="BQ356" s="48">
        <f t="shared" si="34"/>
        <v>172512</v>
      </c>
      <c r="BR356" s="2"/>
      <c r="BS356" s="48">
        <f t="shared" si="35"/>
        <v>345497</v>
      </c>
      <c r="BT356" s="2"/>
    </row>
    <row r="357" spans="1:72" x14ac:dyDescent="0.2">
      <c r="A357" t="s">
        <v>55</v>
      </c>
      <c r="B357" s="29">
        <v>44183</v>
      </c>
      <c r="C357" s="2"/>
      <c r="D357" s="30">
        <v>4009</v>
      </c>
      <c r="E357" s="30">
        <v>3147</v>
      </c>
      <c r="F357" s="30">
        <v>48609</v>
      </c>
      <c r="G357" s="30">
        <v>855</v>
      </c>
      <c r="H357" s="30">
        <v>644</v>
      </c>
      <c r="I357" s="30">
        <v>27891</v>
      </c>
      <c r="J357" s="30">
        <v>25057</v>
      </c>
      <c r="K357" s="30">
        <v>76235</v>
      </c>
      <c r="L357" s="30">
        <v>1368</v>
      </c>
      <c r="M357" s="2"/>
      <c r="N357" s="30">
        <v>9039</v>
      </c>
      <c r="O357" s="30">
        <v>11863</v>
      </c>
      <c r="P357" s="30">
        <v>1306</v>
      </c>
      <c r="Q357" s="30">
        <v>535</v>
      </c>
      <c r="R357" s="30">
        <v>2301</v>
      </c>
      <c r="S357" s="30">
        <v>2466</v>
      </c>
      <c r="T357" s="30">
        <v>37067</v>
      </c>
      <c r="U357" s="30">
        <v>955</v>
      </c>
      <c r="V357" s="30">
        <v>1296</v>
      </c>
      <c r="W357" s="30">
        <v>26553</v>
      </c>
      <c r="X357" s="30">
        <v>7196</v>
      </c>
      <c r="Y357" s="2"/>
      <c r="Z357" s="30">
        <v>20850</v>
      </c>
      <c r="AA357" s="30">
        <v>14626</v>
      </c>
      <c r="AC357" s="48">
        <f t="shared" si="30"/>
        <v>35476</v>
      </c>
      <c r="AD357" s="48">
        <f t="shared" si="31"/>
        <v>100577</v>
      </c>
      <c r="AE357" s="30">
        <v>8367</v>
      </c>
      <c r="AF357" s="30">
        <v>4255</v>
      </c>
      <c r="AG357" s="30">
        <v>14960</v>
      </c>
      <c r="AH357" s="30">
        <v>15344</v>
      </c>
      <c r="AI357" s="30">
        <v>3155</v>
      </c>
      <c r="AJ357" s="48"/>
      <c r="AK357" s="48"/>
      <c r="AL357" s="48"/>
      <c r="AM357" s="48"/>
      <c r="AN357" s="48"/>
      <c r="AO357" s="48"/>
      <c r="AP357" s="30"/>
      <c r="AQ357" s="31"/>
      <c r="AR357" s="2"/>
      <c r="AS357" s="30"/>
      <c r="AT357" s="31"/>
      <c r="AU357" s="2"/>
      <c r="AV357" s="30"/>
      <c r="AW357" s="31"/>
      <c r="AX357" s="30"/>
      <c r="AY357" s="31"/>
      <c r="AZ357" s="2"/>
      <c r="BA357" s="30"/>
      <c r="BB357" s="31"/>
      <c r="BC357" s="30"/>
      <c r="BD357" s="31"/>
      <c r="BE357" s="2"/>
      <c r="BF357" s="30"/>
      <c r="BG357" s="31"/>
      <c r="BH357" s="30"/>
      <c r="BI357" s="31"/>
      <c r="BJ357" s="2"/>
      <c r="BK357" s="48">
        <f t="shared" si="32"/>
        <v>46081</v>
      </c>
      <c r="BL357" s="30">
        <v>8341</v>
      </c>
      <c r="BM357" s="30">
        <v>7210</v>
      </c>
      <c r="BN357" s="2"/>
      <c r="BO357" s="48">
        <f t="shared" si="33"/>
        <v>15551</v>
      </c>
      <c r="BP357" s="2"/>
      <c r="BQ357" s="48">
        <f t="shared" si="34"/>
        <v>187815</v>
      </c>
      <c r="BR357" s="2"/>
      <c r="BS357" s="48">
        <f t="shared" si="35"/>
        <v>385500</v>
      </c>
      <c r="BT357" s="2"/>
    </row>
    <row r="358" spans="1:72" x14ac:dyDescent="0.2">
      <c r="A358" t="s">
        <v>56</v>
      </c>
      <c r="B358" s="29">
        <v>44184</v>
      </c>
      <c r="C358" s="2"/>
      <c r="D358" s="30">
        <v>2596</v>
      </c>
      <c r="E358" s="30">
        <v>2297</v>
      </c>
      <c r="F358" s="30">
        <v>34658</v>
      </c>
      <c r="G358" s="30">
        <v>564</v>
      </c>
      <c r="H358" s="30">
        <v>442</v>
      </c>
      <c r="I358" s="30">
        <v>20546</v>
      </c>
      <c r="J358" s="30">
        <v>17949</v>
      </c>
      <c r="K358" s="30">
        <v>56559</v>
      </c>
      <c r="L358" s="30">
        <v>1074</v>
      </c>
      <c r="M358" s="2"/>
      <c r="N358" s="30">
        <v>6078</v>
      </c>
      <c r="O358" s="30">
        <v>7816</v>
      </c>
      <c r="P358" s="30">
        <v>939</v>
      </c>
      <c r="Q358" s="30">
        <v>376</v>
      </c>
      <c r="R358" s="30">
        <v>1486</v>
      </c>
      <c r="S358" s="30">
        <v>1787</v>
      </c>
      <c r="T358" s="30">
        <v>24331</v>
      </c>
      <c r="U358" s="30">
        <v>557</v>
      </c>
      <c r="V358" s="30">
        <v>787</v>
      </c>
      <c r="W358" s="30">
        <v>18875</v>
      </c>
      <c r="X358" s="30">
        <v>4118</v>
      </c>
      <c r="Y358" s="2"/>
      <c r="Z358" s="30">
        <v>11944</v>
      </c>
      <c r="AA358" s="30">
        <v>9393</v>
      </c>
      <c r="AC358" s="48">
        <f t="shared" si="30"/>
        <v>21337</v>
      </c>
      <c r="AD358" s="48">
        <f t="shared" si="31"/>
        <v>67150</v>
      </c>
      <c r="AE358" s="30">
        <v>5346</v>
      </c>
      <c r="AF358" s="30">
        <v>2805</v>
      </c>
      <c r="AG358" s="30">
        <v>10682</v>
      </c>
      <c r="AH358" s="30">
        <v>10188</v>
      </c>
      <c r="AI358" s="30">
        <v>2398</v>
      </c>
      <c r="AJ358" s="48"/>
      <c r="AK358" s="48"/>
      <c r="AL358" s="48"/>
      <c r="AM358" s="48"/>
      <c r="AN358" s="48"/>
      <c r="AO358" s="48"/>
      <c r="AP358" s="30"/>
      <c r="AQ358" s="31"/>
      <c r="AR358" s="2"/>
      <c r="AS358" s="30"/>
      <c r="AT358" s="31"/>
      <c r="AU358" s="2"/>
      <c r="AV358" s="30"/>
      <c r="AW358" s="31"/>
      <c r="AX358" s="30"/>
      <c r="AY358" s="31"/>
      <c r="AZ358" s="2"/>
      <c r="BA358" s="30"/>
      <c r="BB358" s="31"/>
      <c r="BC358" s="30"/>
      <c r="BD358" s="31"/>
      <c r="BE358" s="2"/>
      <c r="BF358" s="30"/>
      <c r="BG358" s="31"/>
      <c r="BH358" s="30"/>
      <c r="BI358" s="31"/>
      <c r="BJ358" s="2"/>
      <c r="BK358" s="48">
        <f t="shared" si="32"/>
        <v>31419</v>
      </c>
      <c r="BL358" s="30">
        <v>5524</v>
      </c>
      <c r="BM358" s="30">
        <v>5186</v>
      </c>
      <c r="BN358" s="2"/>
      <c r="BO358" s="48">
        <f t="shared" si="33"/>
        <v>10710</v>
      </c>
      <c r="BP358" s="2"/>
      <c r="BQ358" s="48">
        <f t="shared" si="34"/>
        <v>136685</v>
      </c>
      <c r="BR358" s="2"/>
      <c r="BS358" s="48">
        <f t="shared" si="35"/>
        <v>267301</v>
      </c>
      <c r="BT358" s="2"/>
    </row>
    <row r="359" spans="1:72" x14ac:dyDescent="0.2">
      <c r="A359" t="s">
        <v>57</v>
      </c>
      <c r="B359" s="29">
        <v>44185</v>
      </c>
      <c r="C359" s="2"/>
      <c r="D359" s="30">
        <v>2336</v>
      </c>
      <c r="E359" s="30">
        <v>1603</v>
      </c>
      <c r="F359" s="30">
        <v>30024</v>
      </c>
      <c r="G359" s="30">
        <v>454</v>
      </c>
      <c r="H359" s="30">
        <v>409</v>
      </c>
      <c r="I359" s="30">
        <v>17068</v>
      </c>
      <c r="J359" s="30">
        <v>15365</v>
      </c>
      <c r="K359" s="30">
        <v>47036</v>
      </c>
      <c r="L359" s="30">
        <v>921</v>
      </c>
      <c r="M359" s="2"/>
      <c r="N359" s="30">
        <v>5782</v>
      </c>
      <c r="O359" s="30">
        <v>7022</v>
      </c>
      <c r="P359" s="30">
        <v>820</v>
      </c>
      <c r="Q359" s="30">
        <v>339</v>
      </c>
      <c r="R359" s="30">
        <v>1302</v>
      </c>
      <c r="S359" s="30">
        <v>1522</v>
      </c>
      <c r="T359" s="30">
        <v>22387</v>
      </c>
      <c r="U359" s="30">
        <v>363</v>
      </c>
      <c r="V359" s="30">
        <v>650</v>
      </c>
      <c r="W359" s="30">
        <v>17863</v>
      </c>
      <c r="X359" s="30">
        <v>3196</v>
      </c>
      <c r="Y359" s="2"/>
      <c r="Z359" s="30">
        <v>12171</v>
      </c>
      <c r="AA359" s="30">
        <v>9199</v>
      </c>
      <c r="AC359" s="48">
        <f t="shared" si="30"/>
        <v>21370</v>
      </c>
      <c r="AD359" s="48">
        <f t="shared" si="31"/>
        <v>61246</v>
      </c>
      <c r="AE359" s="30">
        <v>4447</v>
      </c>
      <c r="AF359" s="30">
        <v>2397</v>
      </c>
      <c r="AG359" s="30">
        <v>9106</v>
      </c>
      <c r="AH359" s="30">
        <v>8681</v>
      </c>
      <c r="AI359" s="30">
        <v>2230</v>
      </c>
      <c r="AJ359" s="48"/>
      <c r="AK359" s="48"/>
      <c r="AL359" s="48"/>
      <c r="AM359" s="48"/>
      <c r="AN359" s="48"/>
      <c r="AO359" s="48"/>
      <c r="AP359" s="30"/>
      <c r="AQ359" s="31"/>
      <c r="AR359" s="2"/>
      <c r="AS359" s="30"/>
      <c r="AT359" s="31"/>
      <c r="AU359" s="2"/>
      <c r="AV359" s="30"/>
      <c r="AW359" s="31"/>
      <c r="AX359" s="30"/>
      <c r="AY359" s="31"/>
      <c r="AZ359" s="2"/>
      <c r="BA359" s="30"/>
      <c r="BB359" s="31"/>
      <c r="BC359" s="30"/>
      <c r="BD359" s="31"/>
      <c r="BE359" s="2"/>
      <c r="BF359" s="30"/>
      <c r="BG359" s="31"/>
      <c r="BH359" s="30"/>
      <c r="BI359" s="31"/>
      <c r="BJ359" s="2"/>
      <c r="BK359" s="48">
        <f t="shared" si="32"/>
        <v>26861</v>
      </c>
      <c r="BL359" s="30">
        <v>4325</v>
      </c>
      <c r="BM359" s="30">
        <v>4223</v>
      </c>
      <c r="BN359" s="2"/>
      <c r="BO359" s="48">
        <f t="shared" si="33"/>
        <v>8548</v>
      </c>
      <c r="BP359" s="2"/>
      <c r="BQ359" s="48">
        <f t="shared" si="34"/>
        <v>115216</v>
      </c>
      <c r="BR359" s="2"/>
      <c r="BS359" s="48">
        <f t="shared" si="35"/>
        <v>233241</v>
      </c>
      <c r="BT359" s="2"/>
    </row>
    <row r="360" spans="1:72" x14ac:dyDescent="0.2">
      <c r="A360" t="s">
        <v>58</v>
      </c>
      <c r="B360" s="29">
        <v>44186</v>
      </c>
      <c r="C360" s="2"/>
      <c r="D360" s="30">
        <v>3654</v>
      </c>
      <c r="E360" s="30">
        <v>2745</v>
      </c>
      <c r="F360" s="30">
        <v>43588</v>
      </c>
      <c r="G360" s="30">
        <v>727</v>
      </c>
      <c r="H360" s="30">
        <v>563</v>
      </c>
      <c r="I360" s="30">
        <v>25061</v>
      </c>
      <c r="J360" s="30">
        <v>22715</v>
      </c>
      <c r="K360" s="30">
        <v>69530</v>
      </c>
      <c r="L360" s="30">
        <v>1176</v>
      </c>
      <c r="M360" s="2"/>
      <c r="N360" s="30">
        <v>7671</v>
      </c>
      <c r="O360" s="30">
        <v>9973</v>
      </c>
      <c r="P360" s="30">
        <v>1138</v>
      </c>
      <c r="Q360" s="30">
        <v>458</v>
      </c>
      <c r="R360" s="30">
        <v>2050</v>
      </c>
      <c r="S360" s="30">
        <v>2382</v>
      </c>
      <c r="T360" s="30">
        <v>32032</v>
      </c>
      <c r="U360" s="30">
        <v>886</v>
      </c>
      <c r="V360" s="30">
        <v>1133</v>
      </c>
      <c r="W360" s="30">
        <v>23307</v>
      </c>
      <c r="X360" s="30">
        <v>6050</v>
      </c>
      <c r="Y360" s="2"/>
      <c r="Z360" s="30">
        <v>15284</v>
      </c>
      <c r="AA360" s="30">
        <v>11786</v>
      </c>
      <c r="AC360" s="48">
        <f t="shared" si="30"/>
        <v>27070</v>
      </c>
      <c r="AD360" s="48">
        <f t="shared" si="31"/>
        <v>87080</v>
      </c>
      <c r="AE360" s="30">
        <v>7478</v>
      </c>
      <c r="AF360" s="30">
        <v>3565</v>
      </c>
      <c r="AG360" s="30">
        <v>12445</v>
      </c>
      <c r="AH360" s="30">
        <v>12924</v>
      </c>
      <c r="AI360" s="30">
        <v>2610</v>
      </c>
      <c r="AJ360" s="48"/>
      <c r="AK360" s="48"/>
      <c r="AL360" s="48"/>
      <c r="AM360" s="48"/>
      <c r="AN360" s="48"/>
      <c r="AO360" s="48"/>
      <c r="AP360" s="30"/>
      <c r="AQ360" s="31"/>
      <c r="AR360" s="2"/>
      <c r="AS360" s="30"/>
      <c r="AT360" s="31"/>
      <c r="AU360" s="2"/>
      <c r="AV360" s="30"/>
      <c r="AW360" s="31"/>
      <c r="AX360" s="30"/>
      <c r="AY360" s="31"/>
      <c r="AZ360" s="2"/>
      <c r="BA360" s="30"/>
      <c r="BB360" s="31"/>
      <c r="BC360" s="30"/>
      <c r="BD360" s="31"/>
      <c r="BE360" s="2"/>
      <c r="BF360" s="30"/>
      <c r="BG360" s="31"/>
      <c r="BH360" s="30"/>
      <c r="BI360" s="31"/>
      <c r="BJ360" s="2"/>
      <c r="BK360" s="48">
        <f t="shared" si="32"/>
        <v>39022</v>
      </c>
      <c r="BL360" s="30">
        <v>7170</v>
      </c>
      <c r="BM360" s="30">
        <v>6615</v>
      </c>
      <c r="BN360" s="2"/>
      <c r="BO360" s="48">
        <f t="shared" si="33"/>
        <v>13785</v>
      </c>
      <c r="BP360" s="2"/>
      <c r="BQ360" s="48">
        <f t="shared" si="34"/>
        <v>169759</v>
      </c>
      <c r="BR360" s="2"/>
      <c r="BS360" s="48">
        <f t="shared" si="35"/>
        <v>336716</v>
      </c>
      <c r="BT360" s="2"/>
    </row>
    <row r="361" spans="1:72" x14ac:dyDescent="0.2">
      <c r="A361" t="s">
        <v>59</v>
      </c>
      <c r="B361" s="29">
        <v>44187</v>
      </c>
      <c r="C361" s="2"/>
      <c r="D361" s="30">
        <v>3818</v>
      </c>
      <c r="E361" s="30">
        <v>2926</v>
      </c>
      <c r="F361" s="30">
        <v>45015</v>
      </c>
      <c r="G361" s="30">
        <v>728</v>
      </c>
      <c r="H361" s="30">
        <v>518</v>
      </c>
      <c r="I361" s="30">
        <v>26337</v>
      </c>
      <c r="J361" s="30">
        <v>23768</v>
      </c>
      <c r="K361" s="30">
        <v>72020</v>
      </c>
      <c r="L361" s="30">
        <v>1196</v>
      </c>
      <c r="M361" s="2"/>
      <c r="N361" s="30">
        <v>7762</v>
      </c>
      <c r="O361" s="30">
        <v>10109</v>
      </c>
      <c r="P361" s="30">
        <v>1124</v>
      </c>
      <c r="Q361" s="30">
        <v>457</v>
      </c>
      <c r="R361" s="30">
        <v>2084</v>
      </c>
      <c r="S361" s="30">
        <v>2463</v>
      </c>
      <c r="T361" s="30">
        <v>32902</v>
      </c>
      <c r="U361" s="30">
        <v>922</v>
      </c>
      <c r="V361" s="30">
        <v>1249</v>
      </c>
      <c r="W361" s="30">
        <v>23457</v>
      </c>
      <c r="X361" s="30">
        <v>6445</v>
      </c>
      <c r="Y361" s="2"/>
      <c r="Z361" s="30">
        <v>15405</v>
      </c>
      <c r="AA361" s="30">
        <v>11859</v>
      </c>
      <c r="AC361" s="48">
        <f t="shared" si="30"/>
        <v>27264</v>
      </c>
      <c r="AD361" s="48">
        <f t="shared" si="31"/>
        <v>88974</v>
      </c>
      <c r="AE361" s="30">
        <v>7560</v>
      </c>
      <c r="AF361" s="30">
        <v>3679</v>
      </c>
      <c r="AG361" s="30">
        <v>13329</v>
      </c>
      <c r="AH361" s="30">
        <v>12897</v>
      </c>
      <c r="AI361" s="30">
        <v>2802</v>
      </c>
      <c r="AJ361" s="48"/>
      <c r="AK361" s="48"/>
      <c r="AL361" s="48"/>
      <c r="AM361" s="48"/>
      <c r="AN361" s="48"/>
      <c r="AO361" s="48"/>
      <c r="AP361" s="30"/>
      <c r="AQ361" s="31"/>
      <c r="AR361" s="2"/>
      <c r="AS361" s="30"/>
      <c r="AT361" s="31"/>
      <c r="AU361" s="2"/>
      <c r="AV361" s="30"/>
      <c r="AW361" s="31"/>
      <c r="AX361" s="30"/>
      <c r="AY361" s="31"/>
      <c r="AZ361" s="2"/>
      <c r="BA361" s="30"/>
      <c r="BB361" s="31"/>
      <c r="BC361" s="30"/>
      <c r="BD361" s="31"/>
      <c r="BE361" s="2"/>
      <c r="BF361" s="30"/>
      <c r="BG361" s="31"/>
      <c r="BH361" s="30"/>
      <c r="BI361" s="31"/>
      <c r="BJ361" s="2"/>
      <c r="BK361" s="48">
        <f t="shared" si="32"/>
        <v>40267</v>
      </c>
      <c r="BL361" s="30">
        <v>7350</v>
      </c>
      <c r="BM361" s="30">
        <v>6740</v>
      </c>
      <c r="BN361" s="2"/>
      <c r="BO361" s="48">
        <f t="shared" si="33"/>
        <v>14090</v>
      </c>
      <c r="BP361" s="2"/>
      <c r="BQ361" s="48">
        <f t="shared" si="34"/>
        <v>176326</v>
      </c>
      <c r="BR361" s="2"/>
      <c r="BS361" s="48">
        <f t="shared" si="35"/>
        <v>346921</v>
      </c>
      <c r="BT361" s="2"/>
    </row>
    <row r="362" spans="1:72" x14ac:dyDescent="0.2">
      <c r="A362" t="s">
        <v>53</v>
      </c>
      <c r="B362" s="29">
        <v>44188</v>
      </c>
      <c r="C362" s="2"/>
      <c r="D362" s="30">
        <v>3767</v>
      </c>
      <c r="E362" s="30">
        <v>2823</v>
      </c>
      <c r="F362" s="30">
        <v>46226</v>
      </c>
      <c r="G362" s="30">
        <v>771</v>
      </c>
      <c r="H362" s="30">
        <v>558</v>
      </c>
      <c r="I362" s="30">
        <v>26622</v>
      </c>
      <c r="J362" s="30">
        <v>23592</v>
      </c>
      <c r="K362" s="30">
        <v>73391</v>
      </c>
      <c r="L362" s="30">
        <v>1242</v>
      </c>
      <c r="M362" s="2"/>
      <c r="N362" s="30">
        <v>8592</v>
      </c>
      <c r="O362" s="30">
        <v>10380</v>
      </c>
      <c r="P362" s="30">
        <v>1253</v>
      </c>
      <c r="Q362" s="30">
        <v>442</v>
      </c>
      <c r="R362" s="30">
        <v>2095</v>
      </c>
      <c r="S362" s="30">
        <v>2492</v>
      </c>
      <c r="T362" s="30">
        <v>34279</v>
      </c>
      <c r="U362" s="30">
        <v>865</v>
      </c>
      <c r="V362" s="30">
        <v>1145</v>
      </c>
      <c r="W362" s="30">
        <v>25231</v>
      </c>
      <c r="X362" s="30">
        <v>5943</v>
      </c>
      <c r="Y362" s="2"/>
      <c r="Z362" s="30">
        <v>17838</v>
      </c>
      <c r="AA362" s="30">
        <v>12791</v>
      </c>
      <c r="AC362" s="48">
        <f t="shared" si="30"/>
        <v>30629</v>
      </c>
      <c r="AD362" s="48">
        <f t="shared" si="31"/>
        <v>92717</v>
      </c>
      <c r="AE362" s="30">
        <v>7887</v>
      </c>
      <c r="AF362" s="30">
        <v>3796</v>
      </c>
      <c r="AG362" s="30">
        <v>13778</v>
      </c>
      <c r="AH362" s="30">
        <v>14664</v>
      </c>
      <c r="AI362" s="30">
        <v>2768</v>
      </c>
      <c r="AJ362" s="48"/>
      <c r="AK362" s="48"/>
      <c r="AL362" s="48"/>
      <c r="AM362" s="48"/>
      <c r="AN362" s="48"/>
      <c r="AO362" s="48"/>
      <c r="AP362" s="30"/>
      <c r="AQ362" s="31"/>
      <c r="AR362" s="2"/>
      <c r="AS362" s="30"/>
      <c r="AT362" s="31"/>
      <c r="AU362" s="2"/>
      <c r="AV362" s="30"/>
      <c r="AW362" s="31"/>
      <c r="AX362" s="30"/>
      <c r="AY362" s="31"/>
      <c r="AZ362" s="2"/>
      <c r="BA362" s="30"/>
      <c r="BB362" s="31"/>
      <c r="BC362" s="30"/>
      <c r="BD362" s="31"/>
      <c r="BE362" s="2"/>
      <c r="BF362" s="30"/>
      <c r="BG362" s="31"/>
      <c r="BH362" s="30"/>
      <c r="BI362" s="31"/>
      <c r="BJ362" s="2"/>
      <c r="BK362" s="48">
        <f t="shared" si="32"/>
        <v>42893</v>
      </c>
      <c r="BL362" s="30">
        <v>7786</v>
      </c>
      <c r="BM362" s="30">
        <v>6700</v>
      </c>
      <c r="BN362" s="2"/>
      <c r="BO362" s="48">
        <f t="shared" si="33"/>
        <v>14486</v>
      </c>
      <c r="BP362" s="2"/>
      <c r="BQ362" s="48">
        <f t="shared" si="34"/>
        <v>178992</v>
      </c>
      <c r="BR362" s="2"/>
      <c r="BS362" s="48">
        <f t="shared" si="35"/>
        <v>359717</v>
      </c>
      <c r="BT362" s="2"/>
    </row>
    <row r="363" spans="1:72" x14ac:dyDescent="0.2">
      <c r="A363" t="s">
        <v>54</v>
      </c>
      <c r="B363" s="29">
        <v>44189</v>
      </c>
      <c r="C363" s="2"/>
      <c r="D363" s="30">
        <v>2777</v>
      </c>
      <c r="E363" s="30">
        <v>1945</v>
      </c>
      <c r="F363" s="30">
        <v>33858</v>
      </c>
      <c r="G363" s="30">
        <v>513</v>
      </c>
      <c r="H363" s="30">
        <v>448</v>
      </c>
      <c r="I363" s="30">
        <v>19968</v>
      </c>
      <c r="J363" s="30">
        <v>16474</v>
      </c>
      <c r="K363" s="30">
        <v>53047</v>
      </c>
      <c r="L363" s="30">
        <v>1000</v>
      </c>
      <c r="M363" s="2"/>
      <c r="N363" s="30">
        <v>6578</v>
      </c>
      <c r="O363" s="30">
        <v>7724</v>
      </c>
      <c r="P363" s="30">
        <v>896</v>
      </c>
      <c r="Q363" s="30">
        <v>361</v>
      </c>
      <c r="R363" s="30">
        <v>1632</v>
      </c>
      <c r="S363" s="30">
        <v>1897</v>
      </c>
      <c r="T363" s="30">
        <v>25528</v>
      </c>
      <c r="U363" s="30">
        <v>679</v>
      </c>
      <c r="V363" s="30">
        <v>891</v>
      </c>
      <c r="W363" s="30">
        <v>20208</v>
      </c>
      <c r="X363" s="30">
        <v>3751</v>
      </c>
      <c r="Y363" s="2"/>
      <c r="Z363" s="30">
        <v>12508</v>
      </c>
      <c r="AA363" s="30">
        <v>9348</v>
      </c>
      <c r="AC363" s="48">
        <f t="shared" si="30"/>
        <v>21856</v>
      </c>
      <c r="AD363" s="48">
        <f t="shared" si="31"/>
        <v>70145</v>
      </c>
      <c r="AE363" s="30">
        <v>5869</v>
      </c>
      <c r="AF363" s="30">
        <v>2866</v>
      </c>
      <c r="AG363" s="30">
        <v>9045</v>
      </c>
      <c r="AH363" s="30">
        <v>9765</v>
      </c>
      <c r="AI363" s="30">
        <v>2216</v>
      </c>
      <c r="AJ363" s="48"/>
      <c r="AK363" s="48"/>
      <c r="AL363" s="48"/>
      <c r="AM363" s="48"/>
      <c r="AN363" s="48"/>
      <c r="AO363" s="48"/>
      <c r="AP363" s="30"/>
      <c r="AQ363" s="31"/>
      <c r="AR363" s="2"/>
      <c r="AS363" s="30"/>
      <c r="AT363" s="31"/>
      <c r="AU363" s="2"/>
      <c r="AV363" s="30"/>
      <c r="AW363" s="31"/>
      <c r="AX363" s="30"/>
      <c r="AY363" s="31"/>
      <c r="AZ363" s="2"/>
      <c r="BA363" s="30"/>
      <c r="BB363" s="31"/>
      <c r="BC363" s="30"/>
      <c r="BD363" s="31"/>
      <c r="BE363" s="2"/>
      <c r="BF363" s="30"/>
      <c r="BG363" s="31"/>
      <c r="BH363" s="30"/>
      <c r="BI363" s="31"/>
      <c r="BJ363" s="2"/>
      <c r="BK363" s="48">
        <f t="shared" si="32"/>
        <v>29761</v>
      </c>
      <c r="BL363" s="30">
        <v>4603</v>
      </c>
      <c r="BM363" s="30">
        <v>4490</v>
      </c>
      <c r="BN363" s="2"/>
      <c r="BO363" s="48">
        <f t="shared" si="33"/>
        <v>9093</v>
      </c>
      <c r="BP363" s="2"/>
      <c r="BQ363" s="48">
        <f t="shared" si="34"/>
        <v>130030</v>
      </c>
      <c r="BR363" s="2"/>
      <c r="BS363" s="48">
        <f t="shared" si="35"/>
        <v>260885</v>
      </c>
      <c r="BT363" s="2"/>
    </row>
    <row r="364" spans="1:72" x14ac:dyDescent="0.2">
      <c r="A364" t="s">
        <v>55</v>
      </c>
      <c r="B364" s="29">
        <v>44190</v>
      </c>
      <c r="C364" s="2"/>
      <c r="D364" s="30">
        <v>1541</v>
      </c>
      <c r="E364" s="30">
        <v>1160</v>
      </c>
      <c r="F364" s="30">
        <v>19448</v>
      </c>
      <c r="G364" s="30">
        <v>366</v>
      </c>
      <c r="H364" s="30">
        <v>259</v>
      </c>
      <c r="I364" s="30">
        <v>11150</v>
      </c>
      <c r="J364" s="30">
        <v>9671</v>
      </c>
      <c r="K364" s="30">
        <v>27845</v>
      </c>
      <c r="L364" s="30">
        <v>594</v>
      </c>
      <c r="M364" s="2"/>
      <c r="N364" s="30">
        <v>3567</v>
      </c>
      <c r="O364" s="30">
        <v>4443</v>
      </c>
      <c r="P364" s="30">
        <v>442</v>
      </c>
      <c r="Q364" s="30">
        <v>200</v>
      </c>
      <c r="R364" s="30">
        <v>698</v>
      </c>
      <c r="S364" s="30">
        <v>806</v>
      </c>
      <c r="T364" s="30">
        <v>15406</v>
      </c>
      <c r="U364" s="30">
        <v>326</v>
      </c>
      <c r="V364" s="30">
        <v>521</v>
      </c>
      <c r="W364" s="30">
        <v>13050</v>
      </c>
      <c r="X364" s="30">
        <v>2187</v>
      </c>
      <c r="Y364" s="2"/>
      <c r="Z364" s="30">
        <v>7128</v>
      </c>
      <c r="AA364" s="30">
        <v>7040</v>
      </c>
      <c r="AC364" s="48">
        <f t="shared" si="30"/>
        <v>14168</v>
      </c>
      <c r="AD364" s="48">
        <f t="shared" si="31"/>
        <v>41646</v>
      </c>
      <c r="AE364" s="30">
        <v>2787</v>
      </c>
      <c r="AF364" s="30">
        <v>1849</v>
      </c>
      <c r="AG364" s="30">
        <v>6034</v>
      </c>
      <c r="AH364" s="30">
        <v>5179</v>
      </c>
      <c r="AI364" s="30">
        <v>1674</v>
      </c>
      <c r="AJ364" s="48"/>
      <c r="AK364" s="48"/>
      <c r="AL364" s="48"/>
      <c r="AM364" s="48"/>
      <c r="AN364" s="48"/>
      <c r="AO364" s="48"/>
      <c r="AP364" s="30"/>
      <c r="AQ364" s="31"/>
      <c r="AR364" s="2"/>
      <c r="AS364" s="30"/>
      <c r="AT364" s="31"/>
      <c r="AU364" s="2"/>
      <c r="AV364" s="30"/>
      <c r="AW364" s="31"/>
      <c r="AX364" s="30"/>
      <c r="AY364" s="31"/>
      <c r="AZ364" s="2"/>
      <c r="BA364" s="30"/>
      <c r="BB364" s="31"/>
      <c r="BC364" s="30"/>
      <c r="BD364" s="31"/>
      <c r="BE364" s="2"/>
      <c r="BF364" s="30"/>
      <c r="BG364" s="31"/>
      <c r="BH364" s="30"/>
      <c r="BI364" s="31"/>
      <c r="BJ364" s="2"/>
      <c r="BK364" s="48">
        <f t="shared" si="32"/>
        <v>17523</v>
      </c>
      <c r="BL364" s="30">
        <v>2769</v>
      </c>
      <c r="BM364" s="30">
        <v>2719</v>
      </c>
      <c r="BN364" s="2"/>
      <c r="BO364" s="48">
        <f t="shared" si="33"/>
        <v>5488</v>
      </c>
      <c r="BP364" s="2"/>
      <c r="BQ364" s="48">
        <f t="shared" si="34"/>
        <v>72034</v>
      </c>
      <c r="BR364" s="2"/>
      <c r="BS364" s="48">
        <f t="shared" si="35"/>
        <v>150859</v>
      </c>
      <c r="BT364" s="2"/>
    </row>
    <row r="365" spans="1:72" x14ac:dyDescent="0.2">
      <c r="A365" t="s">
        <v>56</v>
      </c>
      <c r="B365" s="29">
        <v>44191</v>
      </c>
      <c r="C365" s="2"/>
      <c r="D365" s="30">
        <v>2019</v>
      </c>
      <c r="E365" s="30">
        <v>1565</v>
      </c>
      <c r="F365" s="30">
        <v>28841</v>
      </c>
      <c r="G365" s="30">
        <v>469</v>
      </c>
      <c r="H365" s="30">
        <v>367</v>
      </c>
      <c r="I365" s="30">
        <v>15626</v>
      </c>
      <c r="J365" s="30">
        <v>14673</v>
      </c>
      <c r="K365" s="30">
        <v>44659</v>
      </c>
      <c r="L365" s="30">
        <v>800</v>
      </c>
      <c r="M365" s="2"/>
      <c r="N365" s="30">
        <v>5323</v>
      </c>
      <c r="O365" s="30">
        <v>6894</v>
      </c>
      <c r="P365" s="30">
        <v>726</v>
      </c>
      <c r="Q365" s="30">
        <v>318</v>
      </c>
      <c r="R365" s="30">
        <v>1294</v>
      </c>
      <c r="S365" s="30">
        <v>1462</v>
      </c>
      <c r="T365" s="30">
        <v>21235</v>
      </c>
      <c r="U365" s="30">
        <v>434</v>
      </c>
      <c r="V365" s="30">
        <v>659</v>
      </c>
      <c r="W365" s="30">
        <v>17326</v>
      </c>
      <c r="X365" s="30">
        <v>3025</v>
      </c>
      <c r="Y365" s="2"/>
      <c r="Z365" s="30">
        <v>10265</v>
      </c>
      <c r="AA365" s="30">
        <v>11132</v>
      </c>
      <c r="AC365" s="48">
        <f t="shared" si="30"/>
        <v>21397</v>
      </c>
      <c r="AD365" s="48">
        <f t="shared" si="31"/>
        <v>58696</v>
      </c>
      <c r="AE365" s="30">
        <v>3974</v>
      </c>
      <c r="AF365" s="30">
        <v>2207</v>
      </c>
      <c r="AG365" s="30">
        <v>8612</v>
      </c>
      <c r="AH365" s="30">
        <v>7444</v>
      </c>
      <c r="AI365" s="30">
        <v>1902</v>
      </c>
      <c r="AJ365" s="48"/>
      <c r="AK365" s="48"/>
      <c r="AL365" s="48"/>
      <c r="AM365" s="48"/>
      <c r="AN365" s="48"/>
      <c r="AO365" s="48"/>
      <c r="AP365" s="30"/>
      <c r="AQ365" s="31"/>
      <c r="AR365" s="2"/>
      <c r="AS365" s="30"/>
      <c r="AT365" s="31"/>
      <c r="AU365" s="2"/>
      <c r="AV365" s="30"/>
      <c r="AW365" s="31"/>
      <c r="AX365" s="30"/>
      <c r="AY365" s="31"/>
      <c r="AZ365" s="2"/>
      <c r="BA365" s="30"/>
      <c r="BB365" s="31"/>
      <c r="BC365" s="30"/>
      <c r="BD365" s="31"/>
      <c r="BE365" s="2"/>
      <c r="BF365" s="30"/>
      <c r="BG365" s="31"/>
      <c r="BH365" s="30"/>
      <c r="BI365" s="31"/>
      <c r="BJ365" s="2"/>
      <c r="BK365" s="48">
        <f t="shared" si="32"/>
        <v>24139</v>
      </c>
      <c r="BL365" s="30">
        <v>3614</v>
      </c>
      <c r="BM365" s="30">
        <v>3661</v>
      </c>
      <c r="BN365" s="2"/>
      <c r="BO365" s="48">
        <f t="shared" si="33"/>
        <v>7275</v>
      </c>
      <c r="BP365" s="2"/>
      <c r="BQ365" s="48">
        <f t="shared" si="34"/>
        <v>109019</v>
      </c>
      <c r="BR365" s="2"/>
      <c r="BS365" s="48">
        <f t="shared" si="35"/>
        <v>220526</v>
      </c>
      <c r="BT365" s="2"/>
    </row>
    <row r="366" spans="1:72" x14ac:dyDescent="0.2">
      <c r="A366" t="s">
        <v>57</v>
      </c>
      <c r="B366" s="29">
        <v>44192</v>
      </c>
      <c r="C366" s="2"/>
      <c r="D366" s="30">
        <v>1859</v>
      </c>
      <c r="E366" s="30">
        <v>1513</v>
      </c>
      <c r="F366" s="30">
        <v>27203</v>
      </c>
      <c r="G366" s="30">
        <v>409</v>
      </c>
      <c r="H366" s="30">
        <v>353</v>
      </c>
      <c r="I366" s="30">
        <v>14578</v>
      </c>
      <c r="J366" s="30">
        <v>13773</v>
      </c>
      <c r="K366" s="30">
        <v>40196</v>
      </c>
      <c r="L366" s="30">
        <v>807</v>
      </c>
      <c r="M366" s="2"/>
      <c r="N366" s="30">
        <v>5062</v>
      </c>
      <c r="O366" s="30">
        <v>6524</v>
      </c>
      <c r="P366" s="30">
        <v>671</v>
      </c>
      <c r="Q366" s="30">
        <v>288</v>
      </c>
      <c r="R366" s="30">
        <v>1130</v>
      </c>
      <c r="S366" s="30">
        <v>1265</v>
      </c>
      <c r="T366" s="30">
        <v>20363</v>
      </c>
      <c r="U366" s="30">
        <v>333</v>
      </c>
      <c r="V366" s="30">
        <v>566</v>
      </c>
      <c r="W366" s="30">
        <v>16632</v>
      </c>
      <c r="X366" s="30">
        <v>2862</v>
      </c>
      <c r="Y366" s="2"/>
      <c r="Z366" s="30">
        <v>10751</v>
      </c>
      <c r="AA366" s="30">
        <v>10834</v>
      </c>
      <c r="AC366" s="48">
        <f t="shared" si="30"/>
        <v>21585</v>
      </c>
      <c r="AD366" s="48">
        <f t="shared" si="31"/>
        <v>55696</v>
      </c>
      <c r="AE366" s="30">
        <v>3750</v>
      </c>
      <c r="AF366" s="30">
        <v>2029</v>
      </c>
      <c r="AG366" s="30">
        <v>9539</v>
      </c>
      <c r="AH366" s="30">
        <v>7604</v>
      </c>
      <c r="AI366" s="30">
        <v>1991</v>
      </c>
      <c r="AJ366" s="48"/>
      <c r="AK366" s="48"/>
      <c r="AL366" s="48"/>
      <c r="AM366" s="48"/>
      <c r="AN366" s="48"/>
      <c r="AO366" s="48"/>
      <c r="AP366" s="30"/>
      <c r="AQ366" s="31"/>
      <c r="AR366" s="2"/>
      <c r="AS366" s="30"/>
      <c r="AT366" s="31"/>
      <c r="AU366" s="2"/>
      <c r="AV366" s="30"/>
      <c r="AW366" s="31"/>
      <c r="AX366" s="30"/>
      <c r="AY366" s="31"/>
      <c r="AZ366" s="2"/>
      <c r="BA366" s="30"/>
      <c r="BB366" s="31"/>
      <c r="BC366" s="30"/>
      <c r="BD366" s="31"/>
      <c r="BE366" s="2"/>
      <c r="BF366" s="30"/>
      <c r="BG366" s="31"/>
      <c r="BH366" s="30"/>
      <c r="BI366" s="31"/>
      <c r="BJ366" s="2"/>
      <c r="BK366" s="48">
        <f t="shared" si="32"/>
        <v>24913</v>
      </c>
      <c r="BL366" s="30">
        <v>3390</v>
      </c>
      <c r="BM366" s="30">
        <v>3420</v>
      </c>
      <c r="BN366" s="2"/>
      <c r="BO366" s="48">
        <f t="shared" si="33"/>
        <v>6810</v>
      </c>
      <c r="BP366" s="2"/>
      <c r="BQ366" s="48">
        <f t="shared" si="34"/>
        <v>100691</v>
      </c>
      <c r="BR366" s="2"/>
      <c r="BS366" s="48">
        <f t="shared" si="35"/>
        <v>209695</v>
      </c>
      <c r="BT366" s="2"/>
    </row>
    <row r="367" spans="1:72" x14ac:dyDescent="0.2">
      <c r="A367" t="s">
        <v>58</v>
      </c>
      <c r="B367" s="29">
        <v>44193</v>
      </c>
      <c r="C367" s="2"/>
      <c r="D367" s="30">
        <v>2988</v>
      </c>
      <c r="E367" s="30">
        <v>2247</v>
      </c>
      <c r="F367" s="30">
        <v>37639</v>
      </c>
      <c r="G367" s="30">
        <v>621</v>
      </c>
      <c r="H367" s="30">
        <v>457</v>
      </c>
      <c r="I367" s="30">
        <v>21617</v>
      </c>
      <c r="J367" s="30">
        <v>20076</v>
      </c>
      <c r="K367" s="30">
        <v>59291</v>
      </c>
      <c r="L367" s="30">
        <v>1026</v>
      </c>
      <c r="M367" s="2"/>
      <c r="N367" s="30">
        <v>6650</v>
      </c>
      <c r="O367" s="30">
        <v>8919</v>
      </c>
      <c r="P367" s="30">
        <v>965</v>
      </c>
      <c r="Q367" s="30">
        <v>392</v>
      </c>
      <c r="R367" s="30">
        <v>1795</v>
      </c>
      <c r="S367" s="30">
        <v>2134</v>
      </c>
      <c r="T367" s="30">
        <v>27912</v>
      </c>
      <c r="U367" s="30">
        <v>704</v>
      </c>
      <c r="V367" s="30">
        <v>1013</v>
      </c>
      <c r="W367" s="30">
        <v>20871</v>
      </c>
      <c r="X367" s="30">
        <v>5065</v>
      </c>
      <c r="Y367" s="2"/>
      <c r="Z367" s="30">
        <v>13179</v>
      </c>
      <c r="AA367" s="30">
        <v>11731</v>
      </c>
      <c r="AC367" s="48">
        <f t="shared" si="30"/>
        <v>24910</v>
      </c>
      <c r="AD367" s="48">
        <f t="shared" si="31"/>
        <v>76420</v>
      </c>
      <c r="AE367" s="30">
        <v>6628</v>
      </c>
      <c r="AF367" s="30">
        <v>3169</v>
      </c>
      <c r="AG367" s="30">
        <v>11768</v>
      </c>
      <c r="AH367" s="30">
        <v>10989</v>
      </c>
      <c r="AI367" s="30">
        <v>2450</v>
      </c>
      <c r="AJ367" s="48"/>
      <c r="AK367" s="48"/>
      <c r="AL367" s="48"/>
      <c r="AM367" s="48"/>
      <c r="AN367" s="48"/>
      <c r="AO367" s="48"/>
      <c r="AP367" s="30"/>
      <c r="AQ367" s="31"/>
      <c r="AR367" s="2"/>
      <c r="AS367" s="30"/>
      <c r="AT367" s="31"/>
      <c r="AU367" s="2"/>
      <c r="AV367" s="30"/>
      <c r="AW367" s="31"/>
      <c r="AX367" s="30"/>
      <c r="AY367" s="31"/>
      <c r="AZ367" s="2"/>
      <c r="BA367" s="30"/>
      <c r="BB367" s="31"/>
      <c r="BC367" s="30"/>
      <c r="BD367" s="31"/>
      <c r="BE367" s="2"/>
      <c r="BF367" s="30"/>
      <c r="BG367" s="31"/>
      <c r="BH367" s="30"/>
      <c r="BI367" s="31"/>
      <c r="BJ367" s="2"/>
      <c r="BK367" s="48">
        <f t="shared" si="32"/>
        <v>35004</v>
      </c>
      <c r="BL367" s="30">
        <v>5687</v>
      </c>
      <c r="BM367" s="30">
        <v>5309</v>
      </c>
      <c r="BN367" s="2"/>
      <c r="BO367" s="48">
        <f t="shared" si="33"/>
        <v>10996</v>
      </c>
      <c r="BP367" s="2"/>
      <c r="BQ367" s="48">
        <f t="shared" si="34"/>
        <v>145962</v>
      </c>
      <c r="BR367" s="2"/>
      <c r="BS367" s="48">
        <f t="shared" si="35"/>
        <v>293292</v>
      </c>
      <c r="BT367" s="2"/>
    </row>
    <row r="368" spans="1:72" x14ac:dyDescent="0.2">
      <c r="A368" t="s">
        <v>59</v>
      </c>
      <c r="B368" s="29">
        <v>44194</v>
      </c>
      <c r="C368" s="2"/>
      <c r="D368" s="30">
        <v>3079</v>
      </c>
      <c r="E368" s="30">
        <v>2403</v>
      </c>
      <c r="F368" s="30">
        <v>39617</v>
      </c>
      <c r="G368" s="30">
        <v>624</v>
      </c>
      <c r="H368" s="30">
        <v>491</v>
      </c>
      <c r="I368" s="30">
        <v>22842</v>
      </c>
      <c r="J368" s="30">
        <v>21081</v>
      </c>
      <c r="K368" s="30">
        <v>61890</v>
      </c>
      <c r="L368" s="30">
        <v>1126</v>
      </c>
      <c r="M368" s="2"/>
      <c r="N368" s="30">
        <v>6846</v>
      </c>
      <c r="O368" s="30">
        <v>9142</v>
      </c>
      <c r="P368" s="30">
        <v>1018</v>
      </c>
      <c r="Q368" s="30">
        <v>437</v>
      </c>
      <c r="R368" s="30">
        <v>1843</v>
      </c>
      <c r="S368" s="30">
        <v>2195</v>
      </c>
      <c r="T368" s="30">
        <v>28959</v>
      </c>
      <c r="U368" s="30">
        <v>780</v>
      </c>
      <c r="V368" s="30">
        <v>1018</v>
      </c>
      <c r="W368" s="30">
        <v>21099</v>
      </c>
      <c r="X368" s="30">
        <v>5399</v>
      </c>
      <c r="Y368" s="2"/>
      <c r="Z368" s="30">
        <v>13247</v>
      </c>
      <c r="AA368" s="30">
        <v>11307</v>
      </c>
      <c r="AC368" s="48">
        <f t="shared" si="30"/>
        <v>24554</v>
      </c>
      <c r="AD368" s="48">
        <f t="shared" si="31"/>
        <v>78736</v>
      </c>
      <c r="AE368" s="30">
        <v>6781</v>
      </c>
      <c r="AF368" s="30">
        <v>3389</v>
      </c>
      <c r="AG368" s="30">
        <v>11864</v>
      </c>
      <c r="AH368" s="30">
        <v>11182</v>
      </c>
      <c r="AI368" s="30">
        <v>2528</v>
      </c>
      <c r="AJ368" s="48"/>
      <c r="AK368" s="48"/>
      <c r="AL368" s="48"/>
      <c r="AM368" s="48"/>
      <c r="AN368" s="48"/>
      <c r="AO368" s="48"/>
      <c r="AP368" s="30"/>
      <c r="AQ368" s="31"/>
      <c r="AR368" s="2"/>
      <c r="AS368" s="30"/>
      <c r="AT368" s="31"/>
      <c r="AU368" s="2"/>
      <c r="AV368" s="30"/>
      <c r="AW368" s="31"/>
      <c r="AX368" s="30"/>
      <c r="AY368" s="31"/>
      <c r="AZ368" s="2"/>
      <c r="BA368" s="30"/>
      <c r="BB368" s="31"/>
      <c r="BC368" s="30"/>
      <c r="BD368" s="31"/>
      <c r="BE368" s="2"/>
      <c r="BF368" s="30"/>
      <c r="BG368" s="31"/>
      <c r="BH368" s="30"/>
      <c r="BI368" s="31"/>
      <c r="BJ368" s="2"/>
      <c r="BK368" s="48">
        <f t="shared" si="32"/>
        <v>35744</v>
      </c>
      <c r="BL368" s="30">
        <v>6195</v>
      </c>
      <c r="BM368" s="30">
        <v>5601</v>
      </c>
      <c r="BN368" s="2"/>
      <c r="BO368" s="48">
        <f t="shared" si="33"/>
        <v>11796</v>
      </c>
      <c r="BP368" s="2"/>
      <c r="BQ368" s="48">
        <f t="shared" si="34"/>
        <v>153153</v>
      </c>
      <c r="BR368" s="2"/>
      <c r="BS368" s="48">
        <f t="shared" si="35"/>
        <v>303983</v>
      </c>
      <c r="BT368" s="2"/>
    </row>
    <row r="369" spans="1:76" x14ac:dyDescent="0.2">
      <c r="A369" t="s">
        <v>53</v>
      </c>
      <c r="B369" s="29">
        <v>44195</v>
      </c>
      <c r="C369" s="2"/>
      <c r="D369" s="30">
        <v>2935</v>
      </c>
      <c r="E369" s="30">
        <v>2416</v>
      </c>
      <c r="F369" s="30">
        <v>36809</v>
      </c>
      <c r="G369" s="30">
        <v>568</v>
      </c>
      <c r="H369" s="30">
        <v>390</v>
      </c>
      <c r="I369" s="30">
        <v>21492</v>
      </c>
      <c r="J369" s="30">
        <v>19261</v>
      </c>
      <c r="K369" s="30">
        <v>57795</v>
      </c>
      <c r="L369" s="30">
        <v>1116</v>
      </c>
      <c r="M369" s="2"/>
      <c r="N369" s="30">
        <v>6737</v>
      </c>
      <c r="O369" s="30">
        <v>9041</v>
      </c>
      <c r="P369" s="30">
        <v>1024</v>
      </c>
      <c r="Q369" s="30">
        <v>423</v>
      </c>
      <c r="R369" s="30">
        <v>1853</v>
      </c>
      <c r="S369" s="30">
        <v>2213</v>
      </c>
      <c r="T369" s="30">
        <v>28619</v>
      </c>
      <c r="U369" s="30">
        <v>779</v>
      </c>
      <c r="V369" s="30">
        <v>996</v>
      </c>
      <c r="W369" s="30">
        <v>20276</v>
      </c>
      <c r="X369" s="30">
        <v>5445</v>
      </c>
      <c r="Y369" s="2"/>
      <c r="Z369" s="30">
        <v>13131</v>
      </c>
      <c r="AA369" s="30">
        <v>11092</v>
      </c>
      <c r="AC369" s="48">
        <f t="shared" si="30"/>
        <v>24223</v>
      </c>
      <c r="AD369" s="48">
        <f t="shared" si="31"/>
        <v>77406</v>
      </c>
      <c r="AE369" s="30">
        <v>6697</v>
      </c>
      <c r="AF369" s="30">
        <v>3258</v>
      </c>
      <c r="AG369" s="30">
        <v>11687</v>
      </c>
      <c r="AH369" s="30">
        <v>11515</v>
      </c>
      <c r="AI369" s="30">
        <v>2378</v>
      </c>
      <c r="AJ369" s="48"/>
      <c r="AK369" s="48"/>
      <c r="AL369" s="48"/>
      <c r="AM369" s="48"/>
      <c r="AN369" s="48"/>
      <c r="AO369" s="48"/>
      <c r="AP369" s="30"/>
      <c r="AQ369" s="31"/>
      <c r="AR369" s="2"/>
      <c r="AS369" s="30"/>
      <c r="AT369" s="31"/>
      <c r="AU369" s="2"/>
      <c r="AV369" s="30"/>
      <c r="AW369" s="31"/>
      <c r="AX369" s="30"/>
      <c r="AY369" s="31"/>
      <c r="AZ369" s="2"/>
      <c r="BA369" s="30"/>
      <c r="BB369" s="31"/>
      <c r="BC369" s="30"/>
      <c r="BD369" s="31"/>
      <c r="BE369" s="2"/>
      <c r="BF369" s="30"/>
      <c r="BG369" s="31"/>
      <c r="BH369" s="30"/>
      <c r="BI369" s="31"/>
      <c r="BJ369" s="2"/>
      <c r="BK369" s="48">
        <f t="shared" si="32"/>
        <v>35535</v>
      </c>
      <c r="BL369" s="30">
        <v>5964</v>
      </c>
      <c r="BM369" s="30">
        <v>5483</v>
      </c>
      <c r="BN369" s="2"/>
      <c r="BO369" s="48">
        <f t="shared" si="33"/>
        <v>11447</v>
      </c>
      <c r="BP369" s="2"/>
      <c r="BQ369" s="48">
        <f t="shared" si="34"/>
        <v>142782</v>
      </c>
      <c r="BR369" s="2"/>
      <c r="BS369" s="48">
        <f t="shared" si="35"/>
        <v>291393</v>
      </c>
      <c r="BT369" s="2"/>
    </row>
    <row r="370" spans="1:76" x14ac:dyDescent="0.2">
      <c r="A370" t="s">
        <v>54</v>
      </c>
      <c r="B370" s="29">
        <v>44196</v>
      </c>
      <c r="C370" s="2"/>
      <c r="D370" s="30">
        <v>2467</v>
      </c>
      <c r="E370" s="30">
        <v>1946</v>
      </c>
      <c r="F370" s="30">
        <v>29449</v>
      </c>
      <c r="G370" s="30">
        <v>512</v>
      </c>
      <c r="H370" s="30">
        <v>319</v>
      </c>
      <c r="I370" s="30">
        <v>17961</v>
      </c>
      <c r="J370" s="30">
        <v>15486</v>
      </c>
      <c r="K370" s="30">
        <v>47303</v>
      </c>
      <c r="L370" s="30">
        <v>882</v>
      </c>
      <c r="M370" s="2"/>
      <c r="N370" s="30">
        <v>5709</v>
      </c>
      <c r="O370" s="30">
        <v>7514</v>
      </c>
      <c r="P370" s="30">
        <v>954</v>
      </c>
      <c r="Q370" s="30">
        <v>206</v>
      </c>
      <c r="R370" s="30">
        <v>1647</v>
      </c>
      <c r="S370" s="30">
        <v>2062</v>
      </c>
      <c r="T370" s="30">
        <v>24094</v>
      </c>
      <c r="U370" s="30">
        <v>664</v>
      </c>
      <c r="V370" s="30">
        <v>892</v>
      </c>
      <c r="W370" s="30">
        <v>18101</v>
      </c>
      <c r="X370" s="30">
        <v>4253</v>
      </c>
      <c r="Y370" s="2"/>
      <c r="Z370" s="30">
        <v>10347</v>
      </c>
      <c r="AA370" s="30">
        <v>9486</v>
      </c>
      <c r="AC370" s="48">
        <f t="shared" si="30"/>
        <v>19833</v>
      </c>
      <c r="AD370" s="48">
        <f t="shared" si="31"/>
        <v>66096</v>
      </c>
      <c r="AE370" s="30">
        <v>5402</v>
      </c>
      <c r="AF370" s="30">
        <v>2682</v>
      </c>
      <c r="AG370" s="30">
        <v>9240</v>
      </c>
      <c r="AH370" s="30">
        <v>8982</v>
      </c>
      <c r="AI370" s="30">
        <v>2052</v>
      </c>
      <c r="AJ370" s="48"/>
      <c r="AK370" s="48"/>
      <c r="AL370" s="48"/>
      <c r="AM370" s="48"/>
      <c r="AN370" s="48"/>
      <c r="AO370" s="48"/>
      <c r="AP370" s="30"/>
      <c r="AQ370" s="31"/>
      <c r="AR370" s="2"/>
      <c r="AS370" s="30"/>
      <c r="AT370" s="31"/>
      <c r="AU370" s="2"/>
      <c r="AV370" s="30"/>
      <c r="AW370" s="31"/>
      <c r="AX370" s="30"/>
      <c r="AY370" s="31"/>
      <c r="AZ370" s="2"/>
      <c r="BA370" s="30"/>
      <c r="BB370" s="31"/>
      <c r="BC370" s="30"/>
      <c r="BD370" s="31"/>
      <c r="BE370" s="2"/>
      <c r="BF370" s="30"/>
      <c r="BG370" s="31"/>
      <c r="BH370" s="30"/>
      <c r="BI370" s="31"/>
      <c r="BJ370" s="2"/>
      <c r="BK370" s="48">
        <f t="shared" si="32"/>
        <v>28358</v>
      </c>
      <c r="BL370" s="30">
        <v>4411</v>
      </c>
      <c r="BM370" s="30">
        <v>4458</v>
      </c>
      <c r="BN370" s="2"/>
      <c r="BO370" s="48">
        <f t="shared" si="33"/>
        <v>8869</v>
      </c>
      <c r="BP370" s="2"/>
      <c r="BQ370" s="48">
        <f t="shared" si="34"/>
        <v>116325</v>
      </c>
      <c r="BR370" s="2"/>
      <c r="BS370" s="48">
        <f t="shared" si="35"/>
        <v>239481</v>
      </c>
      <c r="BT370" s="2"/>
    </row>
    <row r="371" spans="1:76" x14ac:dyDescent="0.2">
      <c r="A371" t="s">
        <v>55</v>
      </c>
      <c r="B371" s="29">
        <v>44197</v>
      </c>
      <c r="C371" s="2"/>
      <c r="D371" s="30">
        <v>1654</v>
      </c>
      <c r="E371" s="30">
        <v>1274</v>
      </c>
      <c r="F371" s="30">
        <v>22296</v>
      </c>
      <c r="G371" s="30">
        <v>354</v>
      </c>
      <c r="H371" s="30">
        <v>309</v>
      </c>
      <c r="I371" s="30">
        <v>12488</v>
      </c>
      <c r="J371" s="30">
        <v>11093</v>
      </c>
      <c r="K371" s="30">
        <v>34137</v>
      </c>
      <c r="L371" s="30">
        <v>666</v>
      </c>
      <c r="M371" s="2"/>
      <c r="N371" s="30">
        <v>3899</v>
      </c>
      <c r="O371" s="30">
        <v>5202</v>
      </c>
      <c r="P371" s="30">
        <v>613</v>
      </c>
      <c r="Q371" s="30">
        <v>262</v>
      </c>
      <c r="R371" s="30">
        <v>992</v>
      </c>
      <c r="S371" s="30">
        <v>1195</v>
      </c>
      <c r="T371" s="30">
        <v>16998</v>
      </c>
      <c r="U371" s="30">
        <v>293</v>
      </c>
      <c r="V371" s="30">
        <v>467</v>
      </c>
      <c r="W371" s="30">
        <v>13718</v>
      </c>
      <c r="X371" s="30">
        <v>2414</v>
      </c>
      <c r="Y371" s="2"/>
      <c r="Z371" s="30">
        <v>7814</v>
      </c>
      <c r="AA371" s="30">
        <v>7214</v>
      </c>
      <c r="AC371" s="48">
        <f t="shared" si="30"/>
        <v>15028</v>
      </c>
      <c r="AD371" s="48">
        <f t="shared" si="31"/>
        <v>46053</v>
      </c>
      <c r="AE371" s="30">
        <v>3447</v>
      </c>
      <c r="AF371" s="30">
        <v>2065</v>
      </c>
      <c r="AG371" s="30">
        <v>6529</v>
      </c>
      <c r="AH371" s="30">
        <v>5342</v>
      </c>
      <c r="AI371" s="30">
        <v>1619</v>
      </c>
      <c r="AJ371" s="48"/>
      <c r="AK371" s="48"/>
      <c r="AL371" s="48"/>
      <c r="AM371" s="48"/>
      <c r="AN371" s="48"/>
      <c r="AO371" s="48"/>
      <c r="AP371" s="30"/>
      <c r="AQ371" s="31"/>
      <c r="AR371" s="2"/>
      <c r="AS371" s="30"/>
      <c r="AT371" s="31"/>
      <c r="AU371" s="2"/>
      <c r="AV371" s="30"/>
      <c r="AW371" s="31"/>
      <c r="AX371" s="30"/>
      <c r="AY371" s="31"/>
      <c r="AZ371" s="2"/>
      <c r="BA371" s="30"/>
      <c r="BB371" s="31"/>
      <c r="BC371" s="30"/>
      <c r="BD371" s="31"/>
      <c r="BE371" s="2"/>
      <c r="BF371" s="30"/>
      <c r="BG371" s="31"/>
      <c r="BH371" s="30"/>
      <c r="BI371" s="31"/>
      <c r="BJ371" s="2"/>
      <c r="BK371" s="48">
        <f t="shared" si="32"/>
        <v>19002</v>
      </c>
      <c r="BL371" s="30">
        <v>2858</v>
      </c>
      <c r="BM371" s="30">
        <v>3111</v>
      </c>
      <c r="BN371" s="2"/>
      <c r="BO371" s="48">
        <f t="shared" si="33"/>
        <v>5969</v>
      </c>
      <c r="BP371" s="2"/>
      <c r="BQ371" s="48">
        <f t="shared" si="34"/>
        <v>84271</v>
      </c>
      <c r="BR371" s="2"/>
      <c r="BS371" s="48">
        <f t="shared" si="35"/>
        <v>170323</v>
      </c>
      <c r="BT371" s="2"/>
    </row>
    <row r="372" spans="1:76" x14ac:dyDescent="0.2">
      <c r="A372" t="s">
        <v>56</v>
      </c>
      <c r="B372" s="29">
        <v>44198</v>
      </c>
      <c r="C372" s="2"/>
      <c r="D372" s="30">
        <v>2281</v>
      </c>
      <c r="E372" s="30">
        <v>1699</v>
      </c>
      <c r="F372" s="30">
        <v>31577</v>
      </c>
      <c r="G372" s="30">
        <v>538</v>
      </c>
      <c r="H372" s="30">
        <v>389</v>
      </c>
      <c r="I372" s="30">
        <v>18162</v>
      </c>
      <c r="J372" s="30">
        <v>16703</v>
      </c>
      <c r="K372" s="30">
        <v>49106</v>
      </c>
      <c r="L372" s="30">
        <v>876</v>
      </c>
      <c r="M372" s="2"/>
      <c r="N372" s="30">
        <v>5666</v>
      </c>
      <c r="O372" s="30">
        <v>6803</v>
      </c>
      <c r="P372" s="30">
        <v>835</v>
      </c>
      <c r="Q372" s="30">
        <v>403</v>
      </c>
      <c r="R372" s="30">
        <v>1453</v>
      </c>
      <c r="S372" s="30">
        <v>1680</v>
      </c>
      <c r="T372" s="30">
        <v>21774</v>
      </c>
      <c r="U372" s="30">
        <v>491</v>
      </c>
      <c r="V372" s="30">
        <v>692</v>
      </c>
      <c r="W372" s="30">
        <v>17284</v>
      </c>
      <c r="X372" s="30">
        <v>3315</v>
      </c>
      <c r="Y372" s="2"/>
      <c r="Z372" s="30">
        <v>11359</v>
      </c>
      <c r="AA372" s="30">
        <v>8909</v>
      </c>
      <c r="AC372" s="48">
        <f t="shared" si="30"/>
        <v>20268</v>
      </c>
      <c r="AD372" s="48">
        <f t="shared" si="31"/>
        <v>60396</v>
      </c>
      <c r="AE372" s="30">
        <v>4713</v>
      </c>
      <c r="AF372" s="30">
        <v>2497</v>
      </c>
      <c r="AG372" s="30">
        <v>9405</v>
      </c>
      <c r="AH372" s="30">
        <v>7949</v>
      </c>
      <c r="AI372" s="30">
        <v>2046</v>
      </c>
      <c r="AJ372" s="48"/>
      <c r="AK372" s="48"/>
      <c r="AL372" s="48"/>
      <c r="AM372" s="48"/>
      <c r="AN372" s="48"/>
      <c r="AO372" s="48"/>
      <c r="AP372" s="30"/>
      <c r="AQ372" s="31"/>
      <c r="AR372" s="2"/>
      <c r="AS372" s="30"/>
      <c r="AT372" s="31"/>
      <c r="AU372" s="2"/>
      <c r="AV372" s="30"/>
      <c r="AW372" s="31"/>
      <c r="AX372" s="30"/>
      <c r="AY372" s="31"/>
      <c r="AZ372" s="2"/>
      <c r="BA372" s="30"/>
      <c r="BB372" s="31"/>
      <c r="BC372" s="30"/>
      <c r="BD372" s="31"/>
      <c r="BE372" s="2"/>
      <c r="BF372" s="30"/>
      <c r="BG372" s="31"/>
      <c r="BH372" s="30"/>
      <c r="BI372" s="31"/>
      <c r="BJ372" s="2"/>
      <c r="BK372" s="48">
        <f t="shared" si="32"/>
        <v>26610</v>
      </c>
      <c r="BL372" s="30">
        <v>4377</v>
      </c>
      <c r="BM372" s="30">
        <v>4742</v>
      </c>
      <c r="BN372" s="2"/>
      <c r="BO372" s="48">
        <f t="shared" si="33"/>
        <v>9119</v>
      </c>
      <c r="BP372" s="2"/>
      <c r="BQ372" s="48">
        <f t="shared" si="34"/>
        <v>121331</v>
      </c>
      <c r="BR372" s="2"/>
      <c r="BS372" s="48">
        <f t="shared" si="35"/>
        <v>237724</v>
      </c>
      <c r="BT372" s="2"/>
    </row>
    <row r="373" spans="1:76" x14ac:dyDescent="0.2">
      <c r="A373" t="s">
        <v>57</v>
      </c>
      <c r="B373" s="29">
        <v>44199</v>
      </c>
      <c r="C373" s="2"/>
      <c r="D373" s="30">
        <v>1961</v>
      </c>
      <c r="E373" s="30">
        <v>1430</v>
      </c>
      <c r="F373" s="30">
        <v>26238</v>
      </c>
      <c r="G373" s="30">
        <v>390</v>
      </c>
      <c r="H373" s="30">
        <v>370</v>
      </c>
      <c r="I373" s="30">
        <v>14331</v>
      </c>
      <c r="J373" s="30">
        <v>13713</v>
      </c>
      <c r="K373" s="30">
        <v>39456</v>
      </c>
      <c r="L373" s="30">
        <v>756</v>
      </c>
      <c r="M373" s="2"/>
      <c r="N373" s="30">
        <v>5130</v>
      </c>
      <c r="O373" s="30">
        <v>5804</v>
      </c>
      <c r="P373" s="30">
        <v>689</v>
      </c>
      <c r="Q373" s="30">
        <v>300</v>
      </c>
      <c r="R373" s="30">
        <v>1186</v>
      </c>
      <c r="S373" s="30">
        <v>1341</v>
      </c>
      <c r="T373" s="30">
        <v>19520</v>
      </c>
      <c r="U373" s="30">
        <v>334</v>
      </c>
      <c r="V373" s="30">
        <v>521</v>
      </c>
      <c r="W373" s="30">
        <v>15743</v>
      </c>
      <c r="X373" s="30">
        <v>2748</v>
      </c>
      <c r="Y373" s="2"/>
      <c r="Z373" s="30">
        <v>11618</v>
      </c>
      <c r="AA373" s="30">
        <v>8319</v>
      </c>
      <c r="AC373" s="48">
        <f t="shared" si="30"/>
        <v>19937</v>
      </c>
      <c r="AD373" s="48">
        <f t="shared" si="31"/>
        <v>53316</v>
      </c>
      <c r="AE373" s="30">
        <v>4131</v>
      </c>
      <c r="AF373" s="30">
        <v>2134</v>
      </c>
      <c r="AG373" s="30">
        <v>9173</v>
      </c>
      <c r="AH373" s="30">
        <v>7471</v>
      </c>
      <c r="AI373" s="30">
        <v>1951</v>
      </c>
      <c r="AJ373" s="48"/>
      <c r="AK373" s="48"/>
      <c r="AL373" s="48"/>
      <c r="AM373" s="48"/>
      <c r="AN373" s="48"/>
      <c r="AO373" s="48"/>
      <c r="AP373" s="30"/>
      <c r="AQ373" s="31"/>
      <c r="AR373" s="2"/>
      <c r="AS373" s="30"/>
      <c r="AT373" s="31"/>
      <c r="AU373" s="2"/>
      <c r="AV373" s="30"/>
      <c r="AW373" s="31"/>
      <c r="AX373" s="30"/>
      <c r="AY373" s="31"/>
      <c r="AZ373" s="2"/>
      <c r="BA373" s="30"/>
      <c r="BB373" s="31"/>
      <c r="BC373" s="30"/>
      <c r="BD373" s="31"/>
      <c r="BE373" s="2"/>
      <c r="BF373" s="30"/>
      <c r="BG373" s="31"/>
      <c r="BH373" s="30"/>
      <c r="BI373" s="31"/>
      <c r="BJ373" s="2"/>
      <c r="BK373" s="48">
        <f t="shared" si="32"/>
        <v>24860</v>
      </c>
      <c r="BL373" s="30">
        <v>3368</v>
      </c>
      <c r="BM373" s="30">
        <v>3537</v>
      </c>
      <c r="BN373" s="2">
        <v>6905</v>
      </c>
      <c r="BO373" s="48">
        <f t="shared" si="33"/>
        <v>6905</v>
      </c>
      <c r="BP373" s="2"/>
      <c r="BQ373" s="48">
        <f t="shared" si="34"/>
        <v>98645</v>
      </c>
      <c r="BR373" s="2"/>
      <c r="BS373" s="48">
        <f t="shared" si="35"/>
        <v>203663</v>
      </c>
      <c r="BT373" s="2"/>
    </row>
    <row r="374" spans="1:76" x14ac:dyDescent="0.2">
      <c r="A374" t="s">
        <v>58</v>
      </c>
      <c r="B374" s="29">
        <v>44200</v>
      </c>
      <c r="C374" s="2"/>
      <c r="D374" s="30">
        <v>3158</v>
      </c>
      <c r="E374" s="30">
        <v>2354</v>
      </c>
      <c r="F374" s="30">
        <v>38045</v>
      </c>
      <c r="G374" s="30">
        <v>658</v>
      </c>
      <c r="H374" s="30">
        <v>540</v>
      </c>
      <c r="I374" s="30">
        <v>22117</v>
      </c>
      <c r="J374" s="30">
        <v>20127</v>
      </c>
      <c r="K374" s="30">
        <v>59490</v>
      </c>
      <c r="L374" s="30">
        <v>1111</v>
      </c>
      <c r="M374" s="2"/>
      <c r="N374" s="30">
        <v>6607</v>
      </c>
      <c r="O374" s="30">
        <v>9132</v>
      </c>
      <c r="P374" s="30">
        <v>1042</v>
      </c>
      <c r="Q374" s="30">
        <v>410</v>
      </c>
      <c r="R374" s="30">
        <v>1926</v>
      </c>
      <c r="S374" s="30">
        <v>2289</v>
      </c>
      <c r="T374" s="30">
        <v>28866</v>
      </c>
      <c r="U374" s="30">
        <v>799</v>
      </c>
      <c r="V374" s="30">
        <v>1050</v>
      </c>
      <c r="W374" s="30">
        <v>20830</v>
      </c>
      <c r="X374" s="30">
        <v>5521</v>
      </c>
      <c r="Y374" s="2"/>
      <c r="Z374" s="30">
        <v>13126</v>
      </c>
      <c r="AA374" s="30">
        <v>10605</v>
      </c>
      <c r="AC374" s="48">
        <f t="shared" si="30"/>
        <v>23731</v>
      </c>
      <c r="AD374" s="48">
        <f t="shared" si="31"/>
        <v>78472</v>
      </c>
      <c r="AE374" s="30">
        <v>7506</v>
      </c>
      <c r="AF374" s="30">
        <v>3394</v>
      </c>
      <c r="AG374" s="30">
        <v>12562</v>
      </c>
      <c r="AH374" s="30">
        <v>10938</v>
      </c>
      <c r="AI374" s="30">
        <v>3004</v>
      </c>
      <c r="AJ374" s="48"/>
      <c r="AK374" s="48"/>
      <c r="AL374" s="48"/>
      <c r="AM374" s="48"/>
      <c r="AN374" s="48"/>
      <c r="AO374" s="48"/>
      <c r="AP374" s="30"/>
      <c r="AQ374" s="31"/>
      <c r="AR374" s="2"/>
      <c r="AS374" s="30"/>
      <c r="AT374" s="31"/>
      <c r="AU374" s="2"/>
      <c r="AV374" s="30"/>
      <c r="AW374" s="31"/>
      <c r="AX374" s="30"/>
      <c r="AY374" s="31"/>
      <c r="AZ374" s="2"/>
      <c r="BA374" s="30"/>
      <c r="BB374" s="31"/>
      <c r="BC374" s="30"/>
      <c r="BD374" s="31"/>
      <c r="BE374" s="2"/>
      <c r="BF374" s="30"/>
      <c r="BG374" s="31"/>
      <c r="BH374" s="30"/>
      <c r="BI374" s="31"/>
      <c r="BJ374" s="2"/>
      <c r="BK374" s="48">
        <f t="shared" si="32"/>
        <v>37404</v>
      </c>
      <c r="BL374" s="30">
        <v>5650</v>
      </c>
      <c r="BM374" s="30">
        <v>5698</v>
      </c>
      <c r="BN374" s="2"/>
      <c r="BO374" s="48">
        <f t="shared" si="33"/>
        <v>11348</v>
      </c>
      <c r="BP374" s="2"/>
      <c r="BQ374" s="48">
        <f t="shared" si="34"/>
        <v>147600</v>
      </c>
      <c r="BR374" s="2"/>
      <c r="BS374" s="48">
        <f t="shared" si="35"/>
        <v>298555</v>
      </c>
      <c r="BT374" s="2"/>
    </row>
    <row r="375" spans="1:76" x14ac:dyDescent="0.2">
      <c r="A375" t="s">
        <v>59</v>
      </c>
      <c r="B375" s="29">
        <v>44201</v>
      </c>
      <c r="C375" s="2"/>
      <c r="D375" s="30">
        <v>3314</v>
      </c>
      <c r="E375" s="30">
        <v>2508</v>
      </c>
      <c r="F375" s="30">
        <v>38459</v>
      </c>
      <c r="G375" s="30">
        <v>691</v>
      </c>
      <c r="H375" s="30">
        <v>635</v>
      </c>
      <c r="I375" s="30">
        <v>22488</v>
      </c>
      <c r="J375" s="30">
        <v>20503</v>
      </c>
      <c r="K375" s="30">
        <v>60560</v>
      </c>
      <c r="L375" s="30">
        <v>1093</v>
      </c>
      <c r="M375" s="2"/>
      <c r="N375" s="30">
        <v>6833</v>
      </c>
      <c r="O375" s="30">
        <v>9219</v>
      </c>
      <c r="P375" s="30">
        <v>1068</v>
      </c>
      <c r="Q375" s="30">
        <v>459</v>
      </c>
      <c r="R375" s="30">
        <v>1980</v>
      </c>
      <c r="S375" s="30">
        <v>2243</v>
      </c>
      <c r="T375" s="30">
        <v>29966</v>
      </c>
      <c r="U375" s="30">
        <v>860</v>
      </c>
      <c r="V375" s="30">
        <v>1114</v>
      </c>
      <c r="W375" s="30">
        <v>20981</v>
      </c>
      <c r="X375" s="30">
        <v>5856</v>
      </c>
      <c r="Y375" s="2"/>
      <c r="Z375" s="30">
        <v>12304</v>
      </c>
      <c r="AA375" s="30">
        <v>10276</v>
      </c>
      <c r="AC375" s="48">
        <f t="shared" si="30"/>
        <v>22580</v>
      </c>
      <c r="AD375" s="48">
        <f t="shared" si="31"/>
        <v>80579</v>
      </c>
      <c r="AE375" s="30">
        <v>7834</v>
      </c>
      <c r="AF375" s="30">
        <v>3694</v>
      </c>
      <c r="AG375" s="30">
        <v>11900</v>
      </c>
      <c r="AH375" s="30">
        <v>10642</v>
      </c>
      <c r="AI375" s="30">
        <v>2581</v>
      </c>
      <c r="AJ375" s="48"/>
      <c r="AK375" s="48"/>
      <c r="AL375" s="48"/>
      <c r="AM375" s="48"/>
      <c r="AN375" s="48"/>
      <c r="AO375" s="48"/>
      <c r="AP375" s="30"/>
      <c r="AQ375" s="31"/>
      <c r="AR375" s="2"/>
      <c r="AS375" s="30"/>
      <c r="AT375" s="31"/>
      <c r="AU375" s="2"/>
      <c r="AV375" s="30"/>
      <c r="AW375" s="31"/>
      <c r="AX375" s="30"/>
      <c r="AY375" s="31"/>
      <c r="AZ375" s="2"/>
      <c r="BA375" s="30"/>
      <c r="BB375" s="31"/>
      <c r="BC375" s="30"/>
      <c r="BD375" s="31"/>
      <c r="BE375" s="2"/>
      <c r="BF375" s="30"/>
      <c r="BG375" s="31"/>
      <c r="BH375" s="30"/>
      <c r="BI375" s="31"/>
      <c r="BJ375" s="2"/>
      <c r="BK375" s="48">
        <f t="shared" si="32"/>
        <v>36651</v>
      </c>
      <c r="BL375" s="30">
        <v>6069</v>
      </c>
      <c r="BM375" s="30">
        <v>6075</v>
      </c>
      <c r="BN375" s="2"/>
      <c r="BO375" s="48">
        <f t="shared" si="33"/>
        <v>12144</v>
      </c>
      <c r="BP375" s="2"/>
      <c r="BQ375" s="48">
        <f t="shared" si="34"/>
        <v>150251</v>
      </c>
      <c r="BR375" s="2"/>
      <c r="BS375" s="48">
        <f t="shared" si="35"/>
        <v>302205</v>
      </c>
      <c r="BT375" s="2"/>
    </row>
    <row r="376" spans="1:76" x14ac:dyDescent="0.2">
      <c r="A376" t="s">
        <v>53</v>
      </c>
      <c r="B376" s="29">
        <v>44202</v>
      </c>
      <c r="C376" s="2"/>
      <c r="D376" s="30">
        <v>3241</v>
      </c>
      <c r="E376" s="30">
        <v>2456</v>
      </c>
      <c r="F376" s="30">
        <v>36935</v>
      </c>
      <c r="G376" s="30">
        <v>674</v>
      </c>
      <c r="H376" s="30">
        <v>582</v>
      </c>
      <c r="I376" s="30">
        <v>21849</v>
      </c>
      <c r="J376" s="30">
        <v>19878</v>
      </c>
      <c r="K376" s="30">
        <v>58914</v>
      </c>
      <c r="L376" s="30">
        <v>1181</v>
      </c>
      <c r="M376" s="2"/>
      <c r="N376" s="30">
        <v>6484</v>
      </c>
      <c r="O376" s="30">
        <v>8892</v>
      </c>
      <c r="P376" s="30">
        <v>948</v>
      </c>
      <c r="Q376" s="30">
        <v>433</v>
      </c>
      <c r="R376" s="30">
        <v>1938</v>
      </c>
      <c r="S376" s="30">
        <v>2295</v>
      </c>
      <c r="T376" s="30">
        <v>29107</v>
      </c>
      <c r="U376" s="30">
        <v>843</v>
      </c>
      <c r="V376" s="30">
        <v>1072</v>
      </c>
      <c r="W376" s="30">
        <v>20253</v>
      </c>
      <c r="X376" s="30">
        <v>5669</v>
      </c>
      <c r="Y376" s="2"/>
      <c r="Z376" s="30">
        <v>11247</v>
      </c>
      <c r="AA376" s="30">
        <v>9846</v>
      </c>
      <c r="AC376" s="48">
        <f t="shared" si="30"/>
        <v>21093</v>
      </c>
      <c r="AD376" s="48">
        <f t="shared" si="31"/>
        <v>77934</v>
      </c>
      <c r="AE376" s="30">
        <v>7594</v>
      </c>
      <c r="AF376" s="30">
        <v>3602</v>
      </c>
      <c r="AG376" s="30">
        <v>10813</v>
      </c>
      <c r="AH376" s="30">
        <v>10301</v>
      </c>
      <c r="AI376" s="30">
        <v>2096</v>
      </c>
      <c r="AJ376" s="48"/>
      <c r="AK376" s="48"/>
      <c r="AL376" s="48"/>
      <c r="AM376" s="48"/>
      <c r="AN376" s="48"/>
      <c r="AO376" s="48"/>
      <c r="AP376" s="30"/>
      <c r="AQ376" s="31"/>
      <c r="AR376" s="2"/>
      <c r="AS376" s="30"/>
      <c r="AT376" s="31"/>
      <c r="AU376" s="2"/>
      <c r="AV376" s="30"/>
      <c r="AW376" s="31"/>
      <c r="AX376" s="30"/>
      <c r="AY376" s="31"/>
      <c r="AZ376" s="2"/>
      <c r="BA376" s="30"/>
      <c r="BB376" s="31"/>
      <c r="BC376" s="30"/>
      <c r="BD376" s="31"/>
      <c r="BE376" s="2"/>
      <c r="BF376" s="30"/>
      <c r="BG376" s="31"/>
      <c r="BH376" s="30"/>
      <c r="BI376" s="31"/>
      <c r="BJ376" s="2"/>
      <c r="BK376" s="48">
        <f t="shared" si="32"/>
        <v>34406</v>
      </c>
      <c r="BL376" s="30">
        <v>6315</v>
      </c>
      <c r="BM376" s="30">
        <v>5891</v>
      </c>
      <c r="BN376" s="2"/>
      <c r="BO376" s="48">
        <f t="shared" si="33"/>
        <v>12206</v>
      </c>
      <c r="BP376" s="2"/>
      <c r="BQ376" s="48">
        <f t="shared" si="34"/>
        <v>145710</v>
      </c>
      <c r="BR376" s="2"/>
      <c r="BS376" s="48">
        <f t="shared" si="35"/>
        <v>291349</v>
      </c>
      <c r="BT376" s="2"/>
      <c r="BU376" s="143"/>
      <c r="BV376" s="143"/>
      <c r="BW376" s="143"/>
      <c r="BX376" s="143"/>
    </row>
    <row r="377" spans="1:76" x14ac:dyDescent="0.2">
      <c r="A377" t="s">
        <v>54</v>
      </c>
      <c r="B377" s="29">
        <v>44203</v>
      </c>
      <c r="C377" s="2"/>
      <c r="D377" s="30">
        <v>3391</v>
      </c>
      <c r="E377" s="30">
        <v>2595</v>
      </c>
      <c r="F377" s="30">
        <v>39738</v>
      </c>
      <c r="G377" s="30">
        <v>683</v>
      </c>
      <c r="H377" s="30">
        <v>634</v>
      </c>
      <c r="I377" s="30">
        <v>22761</v>
      </c>
      <c r="J377" s="30">
        <v>21024</v>
      </c>
      <c r="K377" s="30">
        <v>62000</v>
      </c>
      <c r="L377" s="30">
        <v>1131</v>
      </c>
      <c r="M377" s="2"/>
      <c r="N377" s="30">
        <v>7013</v>
      </c>
      <c r="O377" s="30">
        <v>9374</v>
      </c>
      <c r="P377" s="30">
        <v>1033</v>
      </c>
      <c r="Q377" s="30">
        <v>468</v>
      </c>
      <c r="R377" s="30">
        <v>1929</v>
      </c>
      <c r="S377" s="30">
        <v>2313</v>
      </c>
      <c r="T377" s="30">
        <v>30312</v>
      </c>
      <c r="U377" s="30">
        <v>846</v>
      </c>
      <c r="V377" s="30">
        <v>1103</v>
      </c>
      <c r="W377" s="30">
        <v>21380</v>
      </c>
      <c r="X377" s="30">
        <v>5921</v>
      </c>
      <c r="Y377" s="2"/>
      <c r="Z377" s="30">
        <v>12225</v>
      </c>
      <c r="AA377" s="30">
        <v>10837</v>
      </c>
      <c r="AC377" s="48">
        <f t="shared" si="30"/>
        <v>23062</v>
      </c>
      <c r="AD377" s="48">
        <f t="shared" si="31"/>
        <v>81692</v>
      </c>
      <c r="AE377" s="30">
        <v>8277</v>
      </c>
      <c r="AF377" s="30">
        <v>3872</v>
      </c>
      <c r="AG377" s="30">
        <v>11378</v>
      </c>
      <c r="AH377" s="30">
        <v>11686</v>
      </c>
      <c r="AI377" s="30">
        <v>2345</v>
      </c>
      <c r="AJ377" s="48"/>
      <c r="AK377" s="48"/>
      <c r="AL377" s="48"/>
      <c r="AM377" s="48"/>
      <c r="AN377" s="48"/>
      <c r="AO377" s="48"/>
      <c r="AP377" s="30"/>
      <c r="AQ377" s="31"/>
      <c r="AR377" s="2"/>
      <c r="AS377" s="30"/>
      <c r="AT377" s="31"/>
      <c r="AU377" s="2"/>
      <c r="AV377" s="30"/>
      <c r="AW377" s="31"/>
      <c r="AX377" s="30"/>
      <c r="AY377" s="31"/>
      <c r="AZ377" s="2"/>
      <c r="BA377" s="30"/>
      <c r="BB377" s="31"/>
      <c r="BC377" s="30"/>
      <c r="BD377" s="31"/>
      <c r="BE377" s="2"/>
      <c r="BF377" s="30"/>
      <c r="BG377" s="31"/>
      <c r="BH377" s="30"/>
      <c r="BI377" s="31"/>
      <c r="BJ377" s="2"/>
      <c r="BK377" s="48">
        <f t="shared" si="32"/>
        <v>37558</v>
      </c>
      <c r="BL377" s="30">
        <v>6469</v>
      </c>
      <c r="BM377" s="30">
        <v>6415</v>
      </c>
      <c r="BN377" s="2"/>
      <c r="BO377" s="48">
        <f t="shared" si="33"/>
        <v>12884</v>
      </c>
      <c r="BP377" s="2"/>
      <c r="BQ377" s="48">
        <f t="shared" si="34"/>
        <v>153957</v>
      </c>
      <c r="BR377" s="2"/>
      <c r="BS377" s="48">
        <f t="shared" si="35"/>
        <v>309153</v>
      </c>
      <c r="BT377" s="2"/>
    </row>
    <row r="378" spans="1:76" x14ac:dyDescent="0.2">
      <c r="A378" t="s">
        <v>55</v>
      </c>
      <c r="B378" s="29">
        <v>44204</v>
      </c>
      <c r="C378" s="2"/>
      <c r="D378" s="30">
        <v>3637</v>
      </c>
      <c r="E378" s="30">
        <v>2788</v>
      </c>
      <c r="F378" s="30">
        <v>43091</v>
      </c>
      <c r="G378" s="30">
        <v>794</v>
      </c>
      <c r="H378" s="30">
        <v>631</v>
      </c>
      <c r="I378" s="30">
        <v>24395</v>
      </c>
      <c r="J378" s="30">
        <v>22160</v>
      </c>
      <c r="K378" s="30">
        <v>66759</v>
      </c>
      <c r="L378" s="30">
        <v>1217</v>
      </c>
      <c r="M378" s="2"/>
      <c r="N378" s="30">
        <v>7678</v>
      </c>
      <c r="O378" s="30">
        <v>11051</v>
      </c>
      <c r="P378" s="30">
        <v>1099</v>
      </c>
      <c r="Q378" s="30">
        <v>513</v>
      </c>
      <c r="R378" s="30">
        <v>2206</v>
      </c>
      <c r="S378" s="30">
        <v>2542</v>
      </c>
      <c r="T378" s="30">
        <v>34435</v>
      </c>
      <c r="U378" s="30">
        <v>930</v>
      </c>
      <c r="V378" s="30">
        <v>1187</v>
      </c>
      <c r="W378" s="30">
        <v>23757</v>
      </c>
      <c r="X378" s="30">
        <v>6904</v>
      </c>
      <c r="Y378" s="2"/>
      <c r="Z378" s="30">
        <v>14333</v>
      </c>
      <c r="AA378" s="30">
        <v>10779</v>
      </c>
      <c r="AC378" s="48">
        <f t="shared" si="30"/>
        <v>25112</v>
      </c>
      <c r="AD378" s="48">
        <f t="shared" si="31"/>
        <v>92302</v>
      </c>
      <c r="AE378" s="30">
        <v>8510</v>
      </c>
      <c r="AF378" s="30">
        <v>4315</v>
      </c>
      <c r="AG378" s="30">
        <v>11710</v>
      </c>
      <c r="AH378" s="30">
        <v>12561</v>
      </c>
      <c r="AI378" s="30">
        <v>2493</v>
      </c>
      <c r="AJ378" s="48"/>
      <c r="AK378" s="48"/>
      <c r="AL378" s="48"/>
      <c r="AM378" s="48"/>
      <c r="AN378" s="48"/>
      <c r="AO378" s="48"/>
      <c r="AP378" s="30"/>
      <c r="AQ378" s="31"/>
      <c r="AR378" s="2"/>
      <c r="AS378" s="30"/>
      <c r="AT378" s="31"/>
      <c r="AU378" s="2"/>
      <c r="AV378" s="30"/>
      <c r="AW378" s="31"/>
      <c r="AX378" s="30"/>
      <c r="AY378" s="31"/>
      <c r="AZ378" s="2"/>
      <c r="BA378" s="30"/>
      <c r="BB378" s="31"/>
      <c r="BC378" s="30"/>
      <c r="BD378" s="31"/>
      <c r="BE378" s="2"/>
      <c r="BF378" s="30"/>
      <c r="BG378" s="31"/>
      <c r="BH378" s="30"/>
      <c r="BI378" s="31"/>
      <c r="BJ378" s="2"/>
      <c r="BK378" s="48">
        <f t="shared" si="32"/>
        <v>39589</v>
      </c>
      <c r="BL378" s="30">
        <v>7207</v>
      </c>
      <c r="BM378" s="30">
        <v>6457</v>
      </c>
      <c r="BN378" s="2"/>
      <c r="BO378" s="48">
        <f t="shared" si="33"/>
        <v>13664</v>
      </c>
      <c r="BP378" s="2"/>
      <c r="BQ378" s="48">
        <f t="shared" si="34"/>
        <v>165472</v>
      </c>
      <c r="BR378" s="2"/>
      <c r="BS378" s="48">
        <f t="shared" si="35"/>
        <v>336139</v>
      </c>
      <c r="BT378" s="2"/>
    </row>
    <row r="379" spans="1:76" x14ac:dyDescent="0.2">
      <c r="A379" t="s">
        <v>56</v>
      </c>
      <c r="B379" s="29">
        <v>44205</v>
      </c>
      <c r="C379" s="2"/>
      <c r="D379" s="30">
        <v>2596</v>
      </c>
      <c r="E379" s="30">
        <v>2319</v>
      </c>
      <c r="F379" s="30">
        <v>36202</v>
      </c>
      <c r="G379" s="30">
        <v>613</v>
      </c>
      <c r="H379" s="30">
        <v>550</v>
      </c>
      <c r="I379" s="30">
        <v>20404</v>
      </c>
      <c r="J379" s="30">
        <v>18704</v>
      </c>
      <c r="K379" s="30">
        <v>57114</v>
      </c>
      <c r="L379" s="30">
        <v>1200</v>
      </c>
      <c r="M379" s="2"/>
      <c r="N379" s="30">
        <v>6026</v>
      </c>
      <c r="O379" s="30">
        <v>8507</v>
      </c>
      <c r="P379" s="30">
        <v>851</v>
      </c>
      <c r="Q379" s="30">
        <v>382</v>
      </c>
      <c r="R379" s="30">
        <v>1557</v>
      </c>
      <c r="S379" s="30">
        <v>1893</v>
      </c>
      <c r="T379" s="30">
        <v>26160</v>
      </c>
      <c r="U379" s="30">
        <v>549</v>
      </c>
      <c r="V379" s="30">
        <v>762</v>
      </c>
      <c r="W379" s="30">
        <v>19457</v>
      </c>
      <c r="X379" s="30">
        <v>4877</v>
      </c>
      <c r="Y379" s="2"/>
      <c r="Z379" s="30">
        <v>11720</v>
      </c>
      <c r="AA379" s="30">
        <v>7382</v>
      </c>
      <c r="AC379" s="48">
        <f t="shared" si="30"/>
        <v>19102</v>
      </c>
      <c r="AD379" s="48">
        <f t="shared" si="31"/>
        <v>71021</v>
      </c>
      <c r="AE379" s="30">
        <v>5978</v>
      </c>
      <c r="AF379" s="30">
        <v>3090</v>
      </c>
      <c r="AG379" s="30">
        <v>8593</v>
      </c>
      <c r="AH379" s="30">
        <v>9106</v>
      </c>
      <c r="AI379" s="30">
        <v>2324</v>
      </c>
      <c r="AJ379" s="48"/>
      <c r="AK379" s="48"/>
      <c r="AL379" s="48"/>
      <c r="AM379" s="48"/>
      <c r="AN379" s="48"/>
      <c r="AO379" s="48"/>
      <c r="AP379" s="30"/>
      <c r="AQ379" s="31"/>
      <c r="AR379" s="2"/>
      <c r="AS379" s="30"/>
      <c r="AT379" s="31"/>
      <c r="AU379" s="2"/>
      <c r="AV379" s="30"/>
      <c r="AW379" s="31"/>
      <c r="AX379" s="30"/>
      <c r="AY379" s="31"/>
      <c r="AZ379" s="2"/>
      <c r="BA379" s="30"/>
      <c r="BB379" s="31"/>
      <c r="BC379" s="30"/>
      <c r="BD379" s="31"/>
      <c r="BE379" s="2"/>
      <c r="BF379" s="30"/>
      <c r="BG379" s="31"/>
      <c r="BH379" s="30"/>
      <c r="BI379" s="31"/>
      <c r="BJ379" s="2"/>
      <c r="BK379" s="48">
        <f t="shared" si="32"/>
        <v>29091</v>
      </c>
      <c r="BL379" s="30">
        <v>5156</v>
      </c>
      <c r="BM379" s="30">
        <v>5340</v>
      </c>
      <c r="BN379" s="2"/>
      <c r="BO379" s="48">
        <f t="shared" si="33"/>
        <v>10496</v>
      </c>
      <c r="BP379" s="2"/>
      <c r="BQ379" s="48">
        <f t="shared" si="34"/>
        <v>139702</v>
      </c>
      <c r="BR379" s="2"/>
      <c r="BS379" s="48">
        <f t="shared" si="35"/>
        <v>269412</v>
      </c>
      <c r="BT379" s="2"/>
    </row>
    <row r="380" spans="1:76" x14ac:dyDescent="0.2">
      <c r="A380" t="s">
        <v>57</v>
      </c>
      <c r="B380" s="38">
        <v>44206</v>
      </c>
      <c r="C380" s="2"/>
      <c r="D380" s="30">
        <v>818</v>
      </c>
      <c r="E380" s="30">
        <v>561</v>
      </c>
      <c r="F380" s="30">
        <v>10182</v>
      </c>
      <c r="G380" s="30">
        <v>182</v>
      </c>
      <c r="H380" s="30">
        <v>191</v>
      </c>
      <c r="I380" s="30">
        <v>6213</v>
      </c>
      <c r="J380" s="30">
        <v>5507</v>
      </c>
      <c r="K380" s="30">
        <v>15426</v>
      </c>
      <c r="L380" s="30">
        <v>274</v>
      </c>
      <c r="M380" s="2"/>
      <c r="N380" s="30">
        <v>2266</v>
      </c>
      <c r="O380" s="30">
        <v>2677</v>
      </c>
      <c r="P380" s="30">
        <v>378</v>
      </c>
      <c r="Q380" s="30">
        <v>162</v>
      </c>
      <c r="R380" s="30">
        <v>626</v>
      </c>
      <c r="S380" s="30">
        <v>737</v>
      </c>
      <c r="T380" s="30">
        <v>9639</v>
      </c>
      <c r="U380" s="30">
        <v>218</v>
      </c>
      <c r="V380" s="30">
        <v>366</v>
      </c>
      <c r="W380" s="30">
        <v>7976</v>
      </c>
      <c r="X380" s="30">
        <v>1241</v>
      </c>
      <c r="Y380" s="2"/>
      <c r="Z380" s="30">
        <v>5623</v>
      </c>
      <c r="AA380" s="30">
        <v>3889</v>
      </c>
      <c r="AC380" s="48">
        <f t="shared" si="30"/>
        <v>9512</v>
      </c>
      <c r="AD380" s="48">
        <f t="shared" si="31"/>
        <v>26286</v>
      </c>
      <c r="AE380" s="30">
        <v>2065</v>
      </c>
      <c r="AF380" s="30">
        <v>1195</v>
      </c>
      <c r="AG380" s="30">
        <v>4747</v>
      </c>
      <c r="AH380" s="30">
        <v>3961</v>
      </c>
      <c r="AI380" s="30">
        <v>1018</v>
      </c>
      <c r="AJ380" s="48"/>
      <c r="AK380" s="48"/>
      <c r="AL380" s="48"/>
      <c r="AM380" s="48"/>
      <c r="AN380" s="48"/>
      <c r="AO380" s="48"/>
      <c r="AP380" s="30"/>
      <c r="AQ380" s="31"/>
      <c r="AR380" s="2"/>
      <c r="AS380" s="30"/>
      <c r="AT380" s="31"/>
      <c r="AU380" s="2"/>
      <c r="AV380" s="30"/>
      <c r="AW380" s="31"/>
      <c r="AX380" s="30"/>
      <c r="AY380" s="31"/>
      <c r="AZ380" s="2"/>
      <c r="BA380" s="30"/>
      <c r="BB380" s="31"/>
      <c r="BC380" s="30"/>
      <c r="BD380" s="31"/>
      <c r="BE380" s="2"/>
      <c r="BF380" s="30"/>
      <c r="BG380" s="31"/>
      <c r="BH380" s="30"/>
      <c r="BI380" s="31"/>
      <c r="BJ380" s="2"/>
      <c r="BK380" s="48">
        <f t="shared" si="32"/>
        <v>12986</v>
      </c>
      <c r="BL380" s="30">
        <v>1475</v>
      </c>
      <c r="BM380" s="30">
        <v>1529</v>
      </c>
      <c r="BN380" s="2"/>
      <c r="BO380" s="48">
        <f t="shared" si="33"/>
        <v>3004</v>
      </c>
      <c r="BP380" s="2"/>
      <c r="BQ380" s="48">
        <f t="shared" si="34"/>
        <v>39354</v>
      </c>
      <c r="BR380" s="2"/>
      <c r="BS380" s="48">
        <f t="shared" si="35"/>
        <v>91142</v>
      </c>
      <c r="BT380" s="2"/>
    </row>
    <row r="381" spans="1:76" x14ac:dyDescent="0.2">
      <c r="A381" t="s">
        <v>58</v>
      </c>
      <c r="B381" s="38">
        <v>44207</v>
      </c>
      <c r="C381" s="2"/>
      <c r="D381" s="30">
        <v>2591</v>
      </c>
      <c r="E381" s="30">
        <v>1856</v>
      </c>
      <c r="F381" s="30">
        <v>28897</v>
      </c>
      <c r="G381" s="30">
        <v>488</v>
      </c>
      <c r="H381" s="30">
        <v>400</v>
      </c>
      <c r="I381" s="30">
        <v>17563</v>
      </c>
      <c r="J381" s="30">
        <v>15878</v>
      </c>
      <c r="K381" s="30">
        <v>45902</v>
      </c>
      <c r="L381" s="30">
        <v>1011</v>
      </c>
      <c r="M381" s="2"/>
      <c r="N381" s="30">
        <v>5224</v>
      </c>
      <c r="O381" s="30">
        <v>7338</v>
      </c>
      <c r="P381" s="30">
        <v>821</v>
      </c>
      <c r="Q381" s="30">
        <v>493</v>
      </c>
      <c r="R381" s="30">
        <v>1696</v>
      </c>
      <c r="S381" s="30">
        <v>2058</v>
      </c>
      <c r="T381" s="30">
        <v>23157</v>
      </c>
      <c r="U381" s="30">
        <v>664</v>
      </c>
      <c r="V381" s="30">
        <v>825</v>
      </c>
      <c r="W381" s="30">
        <v>16851</v>
      </c>
      <c r="X381" s="30">
        <v>3932</v>
      </c>
      <c r="Y381" s="2"/>
      <c r="Z381" s="30">
        <v>9995</v>
      </c>
      <c r="AA381" s="30">
        <v>8617</v>
      </c>
      <c r="AC381" s="48">
        <f t="shared" si="30"/>
        <v>18612</v>
      </c>
      <c r="AD381" s="48">
        <f t="shared" si="31"/>
        <v>63059</v>
      </c>
      <c r="AE381" s="30">
        <v>6238</v>
      </c>
      <c r="AF381" s="30">
        <v>2921</v>
      </c>
      <c r="AG381" s="30">
        <v>9413</v>
      </c>
      <c r="AH381" s="30">
        <v>8955</v>
      </c>
      <c r="AI381" s="30">
        <v>2037</v>
      </c>
      <c r="AJ381" s="48"/>
      <c r="AK381" s="48"/>
      <c r="AL381" s="48"/>
      <c r="AM381" s="48"/>
      <c r="AN381" s="48"/>
      <c r="AO381" s="48"/>
      <c r="AP381" s="30"/>
      <c r="AQ381" s="31"/>
      <c r="AR381" s="2"/>
      <c r="AS381" s="30"/>
      <c r="AT381" s="31"/>
      <c r="AU381" s="2"/>
      <c r="AV381" s="30"/>
      <c r="AW381" s="31"/>
      <c r="AX381" s="30"/>
      <c r="AY381" s="31"/>
      <c r="AZ381" s="2"/>
      <c r="BA381" s="30"/>
      <c r="BB381" s="31"/>
      <c r="BC381" s="30"/>
      <c r="BD381" s="31"/>
      <c r="BE381" s="2"/>
      <c r="BF381" s="30"/>
      <c r="BG381" s="31"/>
      <c r="BH381" s="30"/>
      <c r="BI381" s="31"/>
      <c r="BJ381" s="2"/>
      <c r="BK381" s="48">
        <f t="shared" si="32"/>
        <v>29564</v>
      </c>
      <c r="BL381" s="30">
        <v>4635</v>
      </c>
      <c r="BM381" s="30">
        <v>4567</v>
      </c>
      <c r="BN381" s="2"/>
      <c r="BO381" s="48">
        <f t="shared" si="33"/>
        <v>9202</v>
      </c>
      <c r="BP381" s="2"/>
      <c r="BQ381" s="48">
        <f t="shared" si="34"/>
        <v>114586</v>
      </c>
      <c r="BR381" s="2"/>
      <c r="BS381" s="48">
        <f t="shared" si="35"/>
        <v>235023</v>
      </c>
      <c r="BT381" s="2"/>
    </row>
    <row r="382" spans="1:76" x14ac:dyDescent="0.2">
      <c r="A382" t="s">
        <v>59</v>
      </c>
      <c r="B382" s="29">
        <v>44208</v>
      </c>
      <c r="C382" s="2"/>
      <c r="D382" s="30">
        <v>3339</v>
      </c>
      <c r="E382" s="30">
        <v>2493</v>
      </c>
      <c r="F382" s="30">
        <v>38333</v>
      </c>
      <c r="G382" s="30">
        <v>693</v>
      </c>
      <c r="H382" s="30">
        <v>580</v>
      </c>
      <c r="I382" s="30">
        <v>22333</v>
      </c>
      <c r="J382" s="30">
        <v>20454</v>
      </c>
      <c r="K382" s="30">
        <v>60019</v>
      </c>
      <c r="L382" s="30">
        <v>1182</v>
      </c>
      <c r="M382" s="2"/>
      <c r="N382" s="30">
        <v>6663</v>
      </c>
      <c r="O382" s="30">
        <v>9134</v>
      </c>
      <c r="P382" s="30">
        <v>1003</v>
      </c>
      <c r="Q382" s="30">
        <v>421</v>
      </c>
      <c r="R382" s="30">
        <v>2009</v>
      </c>
      <c r="S382" s="30">
        <v>2346</v>
      </c>
      <c r="T382" s="30">
        <v>29597</v>
      </c>
      <c r="U382" s="30">
        <v>826</v>
      </c>
      <c r="V382" s="30">
        <v>1077</v>
      </c>
      <c r="W382" s="30">
        <v>20778</v>
      </c>
      <c r="X382" s="30">
        <v>5791</v>
      </c>
      <c r="Y382" s="2"/>
      <c r="Z382" s="30">
        <v>11684</v>
      </c>
      <c r="AA382" s="30">
        <v>10183</v>
      </c>
      <c r="AC382" s="48">
        <f t="shared" si="30"/>
        <v>21867</v>
      </c>
      <c r="AD382" s="48">
        <f t="shared" si="31"/>
        <v>79645</v>
      </c>
      <c r="AE382" s="30">
        <v>7965</v>
      </c>
      <c r="AF382" s="30">
        <v>3642</v>
      </c>
      <c r="AG382" s="30">
        <v>11130</v>
      </c>
      <c r="AH382" s="30">
        <v>10806</v>
      </c>
      <c r="AI382" s="30">
        <v>2559</v>
      </c>
      <c r="AJ382" s="48"/>
      <c r="AK382" s="48"/>
      <c r="AL382" s="48"/>
      <c r="AM382" s="48"/>
      <c r="AN382" s="48"/>
      <c r="AO382" s="48"/>
      <c r="AP382" s="30"/>
      <c r="AQ382" s="31"/>
      <c r="AR382" s="2"/>
      <c r="AS382" s="30"/>
      <c r="AT382" s="31"/>
      <c r="AU382" s="2"/>
      <c r="AV382" s="30"/>
      <c r="AW382" s="31"/>
      <c r="AX382" s="30"/>
      <c r="AY382" s="31"/>
      <c r="AZ382" s="2"/>
      <c r="BA382" s="30"/>
      <c r="BB382" s="31"/>
      <c r="BC382" s="30"/>
      <c r="BD382" s="31"/>
      <c r="BE382" s="2"/>
      <c r="BF382" s="30"/>
      <c r="BG382" s="31"/>
      <c r="BH382" s="30"/>
      <c r="BI382" s="31"/>
      <c r="BJ382" s="2"/>
      <c r="BK382" s="48">
        <f t="shared" si="32"/>
        <v>36102</v>
      </c>
      <c r="BL382" s="30">
        <v>6531</v>
      </c>
      <c r="BM382" s="30">
        <v>6520</v>
      </c>
      <c r="BN382" s="2"/>
      <c r="BO382" s="48">
        <f t="shared" si="33"/>
        <v>13051</v>
      </c>
      <c r="BP382" s="2"/>
      <c r="BQ382" s="48">
        <f t="shared" si="34"/>
        <v>149426</v>
      </c>
      <c r="BR382" s="2"/>
      <c r="BS382" s="48">
        <f t="shared" si="35"/>
        <v>300091</v>
      </c>
      <c r="BT382" s="2"/>
    </row>
    <row r="383" spans="1:76" x14ac:dyDescent="0.2">
      <c r="A383" t="s">
        <v>53</v>
      </c>
      <c r="B383" s="29">
        <v>44209</v>
      </c>
      <c r="C383" s="2"/>
      <c r="D383" s="30">
        <v>3370</v>
      </c>
      <c r="E383" s="30">
        <v>2590</v>
      </c>
      <c r="F383" s="30">
        <v>39366</v>
      </c>
      <c r="G383" s="30">
        <v>701</v>
      </c>
      <c r="H383" s="30">
        <v>624</v>
      </c>
      <c r="I383" s="30">
        <v>23144</v>
      </c>
      <c r="J383" s="30">
        <v>21019</v>
      </c>
      <c r="K383" s="30">
        <v>62525</v>
      </c>
      <c r="L383" s="30">
        <v>1292</v>
      </c>
      <c r="M383" s="2"/>
      <c r="N383" s="30">
        <v>6803</v>
      </c>
      <c r="O383" s="30">
        <v>9500</v>
      </c>
      <c r="P383" s="30">
        <v>1059</v>
      </c>
      <c r="Q383" s="30">
        <v>430</v>
      </c>
      <c r="R383" s="30">
        <v>1989</v>
      </c>
      <c r="S383" s="30">
        <v>2397</v>
      </c>
      <c r="T383" s="30">
        <v>30564</v>
      </c>
      <c r="U383" s="30">
        <v>786</v>
      </c>
      <c r="V383" s="30">
        <v>1046</v>
      </c>
      <c r="W383" s="30">
        <v>21381</v>
      </c>
      <c r="X383" s="30">
        <v>5982</v>
      </c>
      <c r="Y383" s="2"/>
      <c r="Z383" s="30">
        <v>11994</v>
      </c>
      <c r="AA383" s="30">
        <v>10543</v>
      </c>
      <c r="AC383" s="48">
        <f t="shared" si="30"/>
        <v>22537</v>
      </c>
      <c r="AD383" s="48">
        <f t="shared" si="31"/>
        <v>81937</v>
      </c>
      <c r="AE383" s="30">
        <v>8637</v>
      </c>
      <c r="AF383" s="30">
        <v>3711</v>
      </c>
      <c r="AG383" s="30">
        <v>11512</v>
      </c>
      <c r="AH383" s="30">
        <v>11424</v>
      </c>
      <c r="AI383" s="30">
        <v>2436</v>
      </c>
      <c r="AJ383" s="48"/>
      <c r="AK383" s="48"/>
      <c r="AL383" s="48"/>
      <c r="AM383" s="146"/>
      <c r="AN383" s="48"/>
      <c r="AO383" s="48"/>
      <c r="AP383" s="30"/>
      <c r="AQ383" s="31"/>
      <c r="AR383" s="2"/>
      <c r="AS383" s="30"/>
      <c r="AT383" s="31"/>
      <c r="AU383" s="2"/>
      <c r="AV383" s="30"/>
      <c r="AW383" s="31"/>
      <c r="AX383" s="30"/>
      <c r="AY383" s="31"/>
      <c r="AZ383" s="2"/>
      <c r="BA383" s="30"/>
      <c r="BB383" s="31"/>
      <c r="BC383" s="30"/>
      <c r="BD383" s="31"/>
      <c r="BE383" s="2"/>
      <c r="BF383" s="30"/>
      <c r="BG383" s="31"/>
      <c r="BH383" s="30"/>
      <c r="BI383" s="31"/>
      <c r="BJ383" s="2"/>
      <c r="BK383" s="48">
        <f t="shared" si="32"/>
        <v>37720</v>
      </c>
      <c r="BL383" s="30">
        <v>6647</v>
      </c>
      <c r="BM383" s="30">
        <v>6312</v>
      </c>
      <c r="BN383" s="2"/>
      <c r="BO383" s="48">
        <f t="shared" si="33"/>
        <v>12959</v>
      </c>
      <c r="BP383" s="2"/>
      <c r="BQ383" s="48">
        <f t="shared" si="34"/>
        <v>154631</v>
      </c>
      <c r="BR383" s="2"/>
      <c r="BS383" s="48">
        <f t="shared" si="35"/>
        <v>309784</v>
      </c>
      <c r="BT383" s="2"/>
    </row>
    <row r="384" spans="1:76" x14ac:dyDescent="0.2">
      <c r="A384" t="s">
        <v>54</v>
      </c>
      <c r="B384" s="29">
        <v>44210</v>
      </c>
      <c r="C384" s="2"/>
      <c r="D384" s="30">
        <v>3528</v>
      </c>
      <c r="E384" s="30">
        <v>2663</v>
      </c>
      <c r="F384" s="30">
        <v>40928</v>
      </c>
      <c r="G384" s="30">
        <v>720</v>
      </c>
      <c r="H384" s="30">
        <v>631</v>
      </c>
      <c r="I384" s="30">
        <v>24006</v>
      </c>
      <c r="J384" s="30">
        <v>21548</v>
      </c>
      <c r="K384" s="30">
        <v>64214</v>
      </c>
      <c r="L384" s="30">
        <v>1235</v>
      </c>
      <c r="M384" s="2"/>
      <c r="N384" s="30">
        <v>6987</v>
      </c>
      <c r="O384" s="30">
        <v>9801</v>
      </c>
      <c r="P384" s="30">
        <v>1064</v>
      </c>
      <c r="Q384" s="30">
        <v>417</v>
      </c>
      <c r="R384" s="30">
        <v>1969</v>
      </c>
      <c r="S384" s="30">
        <v>2431</v>
      </c>
      <c r="T384" s="30">
        <v>31443</v>
      </c>
      <c r="U384" s="30">
        <v>866</v>
      </c>
      <c r="V384" s="30">
        <v>1174</v>
      </c>
      <c r="W384" s="30">
        <v>22444</v>
      </c>
      <c r="X384" s="30">
        <v>6125</v>
      </c>
      <c r="Y384" s="2"/>
      <c r="Z384" s="30">
        <v>12744</v>
      </c>
      <c r="AA384" s="30">
        <v>11498</v>
      </c>
      <c r="AC384" s="48">
        <f t="shared" si="30"/>
        <v>24242</v>
      </c>
      <c r="AD384" s="48">
        <f t="shared" si="31"/>
        <v>84721</v>
      </c>
      <c r="AE384" s="30">
        <v>10597</v>
      </c>
      <c r="AF384" s="30">
        <v>4051</v>
      </c>
      <c r="AG384" s="30">
        <v>11555</v>
      </c>
      <c r="AH384" s="30">
        <v>12228</v>
      </c>
      <c r="AI384" s="30">
        <v>2042</v>
      </c>
      <c r="AJ384" s="48"/>
      <c r="AK384" s="48"/>
      <c r="AL384" s="48"/>
      <c r="AM384" s="146"/>
      <c r="AN384" s="48"/>
      <c r="AO384" s="48"/>
      <c r="AP384" s="30"/>
      <c r="AQ384" s="31"/>
      <c r="AR384" s="2"/>
      <c r="AS384" s="30"/>
      <c r="AT384" s="31"/>
      <c r="AU384" s="2"/>
      <c r="AV384" s="30"/>
      <c r="AW384" s="31"/>
      <c r="AX384" s="30"/>
      <c r="AY384" s="31"/>
      <c r="AZ384" s="2"/>
      <c r="BA384" s="30"/>
      <c r="BB384" s="31"/>
      <c r="BC384" s="30"/>
      <c r="BD384" s="31"/>
      <c r="BE384" s="2"/>
      <c r="BF384" s="30"/>
      <c r="BG384" s="31"/>
      <c r="BH384" s="30"/>
      <c r="BI384" s="31"/>
      <c r="BJ384" s="2"/>
      <c r="BK384" s="48">
        <f t="shared" si="32"/>
        <v>40473</v>
      </c>
      <c r="BL384" s="30">
        <v>6994</v>
      </c>
      <c r="BM384" s="30">
        <v>6676</v>
      </c>
      <c r="BN384" s="2"/>
      <c r="BO384" s="48">
        <f t="shared" si="33"/>
        <v>13670</v>
      </c>
      <c r="BP384" s="2"/>
      <c r="BQ384" s="48">
        <f t="shared" si="34"/>
        <v>159473</v>
      </c>
      <c r="BR384" s="2"/>
      <c r="BS384" s="48">
        <f t="shared" si="35"/>
        <v>322579</v>
      </c>
      <c r="BT384" s="2"/>
    </row>
    <row r="385" spans="1:72" x14ac:dyDescent="0.2">
      <c r="A385" t="s">
        <v>55</v>
      </c>
      <c r="B385" s="29">
        <v>44211</v>
      </c>
      <c r="C385" s="2"/>
      <c r="D385" s="30">
        <v>3614</v>
      </c>
      <c r="E385" s="30">
        <v>2880</v>
      </c>
      <c r="F385" s="30">
        <v>45247</v>
      </c>
      <c r="G385" s="30">
        <v>770</v>
      </c>
      <c r="H385" s="30">
        <v>634</v>
      </c>
      <c r="I385" s="30">
        <v>25809</v>
      </c>
      <c r="J385" s="30">
        <v>23150</v>
      </c>
      <c r="K385" s="30">
        <v>70093</v>
      </c>
      <c r="L385" s="30">
        <v>1259</v>
      </c>
      <c r="M385" s="2"/>
      <c r="N385" s="30">
        <v>8165</v>
      </c>
      <c r="O385" s="30">
        <v>11185</v>
      </c>
      <c r="P385" s="30">
        <v>1124</v>
      </c>
      <c r="Q385" s="30">
        <v>459</v>
      </c>
      <c r="R385" s="30">
        <v>2228</v>
      </c>
      <c r="S385" s="30">
        <v>2623</v>
      </c>
      <c r="T385" s="30">
        <v>35842</v>
      </c>
      <c r="U385" s="30">
        <v>931</v>
      </c>
      <c r="V385" s="30">
        <v>1255</v>
      </c>
      <c r="W385" s="30">
        <v>25667</v>
      </c>
      <c r="X385" s="30">
        <v>6727</v>
      </c>
      <c r="Y385" s="2"/>
      <c r="Z385" s="30">
        <v>14667</v>
      </c>
      <c r="AA385" s="30">
        <v>13781</v>
      </c>
      <c r="AC385" s="48">
        <f t="shared" si="30"/>
        <v>28448</v>
      </c>
      <c r="AD385" s="48">
        <f t="shared" si="31"/>
        <v>96206</v>
      </c>
      <c r="AE385" s="30">
        <v>9860</v>
      </c>
      <c r="AF385" s="30">
        <v>4341</v>
      </c>
      <c r="AG385" s="30">
        <v>12726</v>
      </c>
      <c r="AH385" s="30">
        <v>13808</v>
      </c>
      <c r="AI385" s="30">
        <v>2570</v>
      </c>
      <c r="AJ385" s="145">
        <v>5203</v>
      </c>
      <c r="AK385" s="48"/>
      <c r="AL385" s="145">
        <v>23887</v>
      </c>
      <c r="AM385" s="146"/>
      <c r="AN385" s="48"/>
      <c r="AO385" s="48"/>
      <c r="AP385" s="30"/>
      <c r="AQ385" s="31"/>
      <c r="AR385" s="2"/>
      <c r="AS385" s="30"/>
      <c r="AT385" s="31"/>
      <c r="AU385" s="2"/>
      <c r="AV385" s="30"/>
      <c r="AW385" s="31"/>
      <c r="AX385" s="30"/>
      <c r="AY385" s="31"/>
      <c r="AZ385" s="2"/>
      <c r="BA385" s="30"/>
      <c r="BB385" s="31"/>
      <c r="BC385" s="30"/>
      <c r="BD385" s="31"/>
      <c r="BE385" s="2"/>
      <c r="BF385" s="30"/>
      <c r="BG385" s="31"/>
      <c r="BH385" s="30"/>
      <c r="BI385" s="31"/>
      <c r="BJ385" s="2"/>
      <c r="BK385" s="48">
        <f t="shared" si="32"/>
        <v>72395</v>
      </c>
      <c r="BL385" s="30">
        <v>7239</v>
      </c>
      <c r="BM385" s="30">
        <v>6692</v>
      </c>
      <c r="BN385" s="2"/>
      <c r="BO385" s="48">
        <f t="shared" si="33"/>
        <v>13931</v>
      </c>
      <c r="BP385" s="2"/>
      <c r="BQ385" s="48">
        <f t="shared" si="34"/>
        <v>173456</v>
      </c>
      <c r="BR385" s="2"/>
      <c r="BS385" s="48">
        <f t="shared" si="35"/>
        <v>384436</v>
      </c>
      <c r="BT385" s="2"/>
    </row>
    <row r="386" spans="1:72" x14ac:dyDescent="0.2">
      <c r="A386" t="s">
        <v>56</v>
      </c>
      <c r="B386" s="29">
        <v>44212</v>
      </c>
      <c r="C386" s="2"/>
      <c r="D386" s="30">
        <v>2646</v>
      </c>
      <c r="E386" s="30">
        <v>1988</v>
      </c>
      <c r="F386" s="30">
        <v>35025</v>
      </c>
      <c r="G386" s="30">
        <v>596</v>
      </c>
      <c r="H386" s="30">
        <v>456</v>
      </c>
      <c r="I386" s="30">
        <v>20782</v>
      </c>
      <c r="J386" s="30">
        <v>18347</v>
      </c>
      <c r="K386" s="30">
        <v>55901</v>
      </c>
      <c r="L386" s="30">
        <v>1198</v>
      </c>
      <c r="M386" s="2"/>
      <c r="N386" s="30">
        <v>6044</v>
      </c>
      <c r="O386" s="30">
        <v>8299</v>
      </c>
      <c r="P386" s="30">
        <v>878</v>
      </c>
      <c r="Q386" s="30">
        <v>403</v>
      </c>
      <c r="R386" s="30">
        <v>1564</v>
      </c>
      <c r="S386" s="30">
        <v>1865</v>
      </c>
      <c r="T386" s="30">
        <v>26245</v>
      </c>
      <c r="U386" s="30">
        <v>566</v>
      </c>
      <c r="V386" s="30">
        <v>850</v>
      </c>
      <c r="W386" s="30">
        <v>20374</v>
      </c>
      <c r="X386" s="30">
        <v>4339</v>
      </c>
      <c r="Y386" s="2"/>
      <c r="Z386" s="30">
        <v>11993</v>
      </c>
      <c r="AA386" s="30">
        <v>9906</v>
      </c>
      <c r="AC386" s="48">
        <f t="shared" si="30"/>
        <v>21899</v>
      </c>
      <c r="AD386" s="48">
        <f t="shared" si="31"/>
        <v>71427</v>
      </c>
      <c r="AE386" s="30">
        <v>6345</v>
      </c>
      <c r="AF386" s="30">
        <v>2983</v>
      </c>
      <c r="AG386" s="30">
        <v>8213</v>
      </c>
      <c r="AH386" s="30">
        <v>9289</v>
      </c>
      <c r="AI386" s="30">
        <v>1694</v>
      </c>
      <c r="AJ386" s="145">
        <v>4219</v>
      </c>
      <c r="AK386" s="48"/>
      <c r="AL386" s="145">
        <v>16186</v>
      </c>
      <c r="AM386" s="146"/>
      <c r="AN386" s="48"/>
      <c r="AO386" s="48"/>
      <c r="AP386" s="30"/>
      <c r="AQ386" s="31"/>
      <c r="AR386" s="2"/>
      <c r="AS386" s="30"/>
      <c r="AT386" s="31"/>
      <c r="AU386" s="2"/>
      <c r="AV386" s="30"/>
      <c r="AW386" s="31"/>
      <c r="AX386" s="30"/>
      <c r="AY386" s="31"/>
      <c r="AZ386" s="2"/>
      <c r="BA386" s="30"/>
      <c r="BB386" s="31"/>
      <c r="BC386" s="30"/>
      <c r="BD386" s="31"/>
      <c r="BE386" s="2"/>
      <c r="BF386" s="30"/>
      <c r="BG386" s="31"/>
      <c r="BH386" s="30"/>
      <c r="BI386" s="31"/>
      <c r="BJ386" s="2"/>
      <c r="BK386" s="48">
        <f t="shared" si="32"/>
        <v>48929</v>
      </c>
      <c r="BL386" s="30">
        <v>4941</v>
      </c>
      <c r="BM386" s="30">
        <v>5385</v>
      </c>
      <c r="BN386" s="2"/>
      <c r="BO386" s="48">
        <f t="shared" si="33"/>
        <v>10326</v>
      </c>
      <c r="BP386" s="2"/>
      <c r="BQ386" s="48">
        <f t="shared" si="34"/>
        <v>136939</v>
      </c>
      <c r="BR386" s="2"/>
      <c r="BS386" s="48">
        <f t="shared" si="35"/>
        <v>289520</v>
      </c>
      <c r="BT386" s="2"/>
    </row>
    <row r="387" spans="1:72" x14ac:dyDescent="0.2">
      <c r="A387" t="s">
        <v>57</v>
      </c>
      <c r="B387" s="29">
        <v>44213</v>
      </c>
      <c r="C387" s="2"/>
      <c r="D387" s="30">
        <v>2080</v>
      </c>
      <c r="E387" s="30">
        <v>1471</v>
      </c>
      <c r="F387" s="30">
        <v>27532</v>
      </c>
      <c r="G387" s="30">
        <v>437</v>
      </c>
      <c r="H387" s="30">
        <v>372</v>
      </c>
      <c r="I387" s="30">
        <v>15609</v>
      </c>
      <c r="J387" s="30">
        <v>14330</v>
      </c>
      <c r="K387" s="30">
        <v>42468</v>
      </c>
      <c r="L387" s="30">
        <v>1031</v>
      </c>
      <c r="M387" s="2"/>
      <c r="N387" s="30">
        <v>5225</v>
      </c>
      <c r="O387" s="30">
        <v>6055</v>
      </c>
      <c r="P387" s="30">
        <v>696</v>
      </c>
      <c r="Q387" s="30">
        <v>305</v>
      </c>
      <c r="R387" s="30">
        <v>1298</v>
      </c>
      <c r="S387" s="30">
        <v>1470</v>
      </c>
      <c r="T387" s="30">
        <v>21199</v>
      </c>
      <c r="U387" s="30">
        <v>400</v>
      </c>
      <c r="V387" s="30">
        <v>648</v>
      </c>
      <c r="W387" s="30">
        <v>17015</v>
      </c>
      <c r="X387" s="30">
        <v>3067</v>
      </c>
      <c r="Y387" s="2"/>
      <c r="Z387" s="30">
        <v>10567</v>
      </c>
      <c r="AA387" s="30">
        <v>8289</v>
      </c>
      <c r="AC387" s="48">
        <f t="shared" si="30"/>
        <v>18856</v>
      </c>
      <c r="AD387" s="48">
        <f t="shared" si="31"/>
        <v>57378</v>
      </c>
      <c r="AE387" s="30">
        <v>4500</v>
      </c>
      <c r="AF387" s="30">
        <v>2195</v>
      </c>
      <c r="AG387" s="30">
        <v>8091</v>
      </c>
      <c r="AH387" s="30">
        <v>6921</v>
      </c>
      <c r="AI387" s="30">
        <v>1757</v>
      </c>
      <c r="AJ387" s="145">
        <v>2505</v>
      </c>
      <c r="AK387" s="48"/>
      <c r="AL387" s="145">
        <v>14585</v>
      </c>
      <c r="AM387" s="146"/>
      <c r="AN387" s="48"/>
      <c r="AO387" s="48"/>
      <c r="AP387" s="30"/>
      <c r="AQ387" s="31"/>
      <c r="AR387" s="2"/>
      <c r="AS387" s="30"/>
      <c r="AT387" s="31"/>
      <c r="AU387" s="2"/>
      <c r="AV387" s="30"/>
      <c r="AW387" s="31"/>
      <c r="AX387" s="30"/>
      <c r="AY387" s="31"/>
      <c r="AZ387" s="2"/>
      <c r="BA387" s="30"/>
      <c r="BB387" s="31"/>
      <c r="BC387" s="30"/>
      <c r="BD387" s="31"/>
      <c r="BE387" s="2"/>
      <c r="BF387" s="30"/>
      <c r="BG387" s="31"/>
      <c r="BH387" s="30"/>
      <c r="BI387" s="31"/>
      <c r="BJ387" s="2"/>
      <c r="BK387" s="48">
        <f t="shared" si="32"/>
        <v>40554</v>
      </c>
      <c r="BL387" s="30">
        <v>4059</v>
      </c>
      <c r="BM387" s="30">
        <v>4141</v>
      </c>
      <c r="BN387" s="2"/>
      <c r="BO387" s="48">
        <f t="shared" si="33"/>
        <v>8200</v>
      </c>
      <c r="BP387" s="2"/>
      <c r="BQ387" s="48">
        <f t="shared" si="34"/>
        <v>105330</v>
      </c>
      <c r="BR387" s="2"/>
      <c r="BS387" s="48">
        <f t="shared" si="35"/>
        <v>230318</v>
      </c>
      <c r="BT387" s="2"/>
    </row>
    <row r="388" spans="1:72" x14ac:dyDescent="0.2">
      <c r="A388" t="s">
        <v>58</v>
      </c>
      <c r="B388" s="33">
        <v>44214</v>
      </c>
      <c r="C388" s="2"/>
      <c r="D388" s="30">
        <v>3129</v>
      </c>
      <c r="E388" s="30">
        <v>2430</v>
      </c>
      <c r="F388" s="30">
        <v>39785</v>
      </c>
      <c r="G388" s="30">
        <v>690</v>
      </c>
      <c r="H388" s="30">
        <v>522</v>
      </c>
      <c r="I388" s="30">
        <v>22725</v>
      </c>
      <c r="J388" s="30">
        <v>20819</v>
      </c>
      <c r="K388" s="30">
        <v>61468</v>
      </c>
      <c r="L388" s="30">
        <v>1177</v>
      </c>
      <c r="M388" s="2"/>
      <c r="N388" s="30">
        <v>7113</v>
      </c>
      <c r="O388" s="30">
        <v>9196</v>
      </c>
      <c r="P388" s="30">
        <v>883</v>
      </c>
      <c r="Q388" s="30">
        <v>381</v>
      </c>
      <c r="R388" s="30">
        <v>1857</v>
      </c>
      <c r="S388" s="30">
        <v>2119</v>
      </c>
      <c r="T388" s="30">
        <v>28921</v>
      </c>
      <c r="U388" s="30">
        <v>766</v>
      </c>
      <c r="V388" s="30">
        <v>1083</v>
      </c>
      <c r="W388" s="30">
        <v>21686</v>
      </c>
      <c r="X388" s="30">
        <v>5152</v>
      </c>
      <c r="Y388" s="2"/>
      <c r="Z388" s="30">
        <v>13386</v>
      </c>
      <c r="AA388" s="30">
        <v>11127</v>
      </c>
      <c r="AC388" s="48">
        <f t="shared" si="30"/>
        <v>24513</v>
      </c>
      <c r="AD388" s="48">
        <f t="shared" si="31"/>
        <v>79157</v>
      </c>
      <c r="AE388" s="30">
        <v>7521</v>
      </c>
      <c r="AF388" s="30">
        <v>3375</v>
      </c>
      <c r="AG388" s="30">
        <v>11743</v>
      </c>
      <c r="AH388" s="30">
        <v>10948</v>
      </c>
      <c r="AI388" s="30">
        <v>2245</v>
      </c>
      <c r="AJ388" s="145">
        <v>3742</v>
      </c>
      <c r="AK388" s="48"/>
      <c r="AL388" s="145">
        <v>19852</v>
      </c>
      <c r="AM388" s="146"/>
      <c r="AN388" s="48"/>
      <c r="AO388" s="48"/>
      <c r="AP388" s="30"/>
      <c r="AQ388" s="31"/>
      <c r="AR388" s="2"/>
      <c r="AS388" s="30"/>
      <c r="AT388" s="31"/>
      <c r="AU388" s="2"/>
      <c r="AV388" s="30"/>
      <c r="AW388" s="31"/>
      <c r="AX388" s="30"/>
      <c r="AY388" s="31"/>
      <c r="AZ388" s="2"/>
      <c r="BA388" s="30"/>
      <c r="BB388" s="31"/>
      <c r="BC388" s="30"/>
      <c r="BD388" s="31"/>
      <c r="BE388" s="2"/>
      <c r="BF388" s="30"/>
      <c r="BG388" s="31"/>
      <c r="BH388" s="30"/>
      <c r="BI388" s="31"/>
      <c r="BJ388" s="2"/>
      <c r="BK388" s="48">
        <f t="shared" si="32"/>
        <v>59426</v>
      </c>
      <c r="BL388" s="30">
        <v>6396</v>
      </c>
      <c r="BM388" s="30">
        <v>5748</v>
      </c>
      <c r="BN388" s="2"/>
      <c r="BO388" s="48">
        <f t="shared" si="33"/>
        <v>12144</v>
      </c>
      <c r="BP388" s="2"/>
      <c r="BQ388" s="48">
        <f t="shared" si="34"/>
        <v>152745</v>
      </c>
      <c r="BR388" s="2"/>
      <c r="BS388" s="48">
        <f t="shared" si="35"/>
        <v>327985</v>
      </c>
      <c r="BT388" s="2"/>
    </row>
    <row r="389" spans="1:72" x14ac:dyDescent="0.2">
      <c r="A389" t="s">
        <v>59</v>
      </c>
      <c r="B389" s="29">
        <v>44215</v>
      </c>
      <c r="C389" s="2"/>
      <c r="D389" s="30">
        <v>3059</v>
      </c>
      <c r="E389" s="30">
        <v>2303</v>
      </c>
      <c r="F389" s="30">
        <v>36541</v>
      </c>
      <c r="G389" s="30">
        <v>641</v>
      </c>
      <c r="H389" s="30">
        <v>537</v>
      </c>
      <c r="I389" s="30">
        <v>21512</v>
      </c>
      <c r="J389" s="30">
        <v>19347</v>
      </c>
      <c r="K389" s="30">
        <v>57312</v>
      </c>
      <c r="L389" s="30">
        <v>1116</v>
      </c>
      <c r="M389" s="2"/>
      <c r="N389" s="30">
        <v>6506</v>
      </c>
      <c r="O389" s="30">
        <v>9080</v>
      </c>
      <c r="P389" s="30">
        <v>959</v>
      </c>
      <c r="Q389" s="30">
        <v>407</v>
      </c>
      <c r="R389" s="30">
        <v>1924</v>
      </c>
      <c r="S389" s="30">
        <v>2315</v>
      </c>
      <c r="T389" s="30">
        <v>28648</v>
      </c>
      <c r="U389" s="30">
        <v>803</v>
      </c>
      <c r="V389" s="30">
        <v>1045</v>
      </c>
      <c r="W389" s="30">
        <v>20072</v>
      </c>
      <c r="X389" s="30">
        <v>5732</v>
      </c>
      <c r="Y389" s="2"/>
      <c r="Z389" s="30">
        <v>11045</v>
      </c>
      <c r="AA389" s="30">
        <v>9748</v>
      </c>
      <c r="AC389" s="48">
        <f t="shared" ref="AC389:AC452" si="36">Z389+AA389</f>
        <v>20793</v>
      </c>
      <c r="AD389" s="48">
        <f t="shared" ref="AD389:AD452" si="37">N389+O389+P389+Q389+R389+S389+T389+U389+V389+W389+X389</f>
        <v>77491</v>
      </c>
      <c r="AE389" s="30">
        <v>7987</v>
      </c>
      <c r="AF389" s="30">
        <v>3530</v>
      </c>
      <c r="AG389" s="30">
        <v>11109</v>
      </c>
      <c r="AH389" s="30">
        <v>10464</v>
      </c>
      <c r="AI389" s="30">
        <v>2201</v>
      </c>
      <c r="AJ389" s="145">
        <v>3618</v>
      </c>
      <c r="AK389" s="48"/>
      <c r="AL389" s="145">
        <v>18446</v>
      </c>
      <c r="AM389" s="146"/>
      <c r="AN389" s="48"/>
      <c r="AO389" s="48"/>
      <c r="AP389" s="30"/>
      <c r="AQ389" s="31"/>
      <c r="AR389" s="2"/>
      <c r="AS389" s="30"/>
      <c r="AT389" s="31"/>
      <c r="AU389" s="2"/>
      <c r="AV389" s="30"/>
      <c r="AW389" s="31"/>
      <c r="AX389" s="30"/>
      <c r="AY389" s="31"/>
      <c r="AZ389" s="2"/>
      <c r="BA389" s="30"/>
      <c r="BB389" s="31"/>
      <c r="BC389" s="30"/>
      <c r="BD389" s="31"/>
      <c r="BE389" s="2"/>
      <c r="BF389" s="30"/>
      <c r="BG389" s="31"/>
      <c r="BH389" s="30"/>
      <c r="BI389" s="31"/>
      <c r="BJ389" s="2"/>
      <c r="BK389" s="48">
        <f t="shared" ref="BK389:BK452" si="38">AE389+AF389+AG389+AH389+AI389+AL389+AM389+AJ389+AK389+AN389+AO389</f>
        <v>57355</v>
      </c>
      <c r="BL389" s="30">
        <v>5862</v>
      </c>
      <c r="BM389" s="30">
        <v>6125</v>
      </c>
      <c r="BN389" s="2"/>
      <c r="BO389" s="48">
        <f t="shared" ref="BO389:BO452" si="39">BL389+BM389</f>
        <v>11987</v>
      </c>
      <c r="BP389" s="2"/>
      <c r="BQ389" s="48">
        <f t="shared" ref="BQ389:BQ452" si="40">D389+E389+F389+G389+H389+I389+J389+K389+L389</f>
        <v>142368</v>
      </c>
      <c r="BR389" s="2"/>
      <c r="BS389" s="48">
        <f t="shared" ref="BS389:BS452" si="41">BO389+BK389+AC389+AD389+BQ389</f>
        <v>309994</v>
      </c>
      <c r="BT389" s="2"/>
    </row>
    <row r="390" spans="1:72" x14ac:dyDescent="0.2">
      <c r="A390" t="s">
        <v>53</v>
      </c>
      <c r="B390" s="38">
        <v>44216</v>
      </c>
      <c r="C390" s="2"/>
      <c r="D390" s="30">
        <v>3153</v>
      </c>
      <c r="E390" s="30">
        <v>2351</v>
      </c>
      <c r="F390" s="30">
        <v>36478</v>
      </c>
      <c r="G390" s="30">
        <v>637</v>
      </c>
      <c r="H390" s="30">
        <v>585</v>
      </c>
      <c r="I390" s="30">
        <v>21966</v>
      </c>
      <c r="J390" s="30">
        <v>19568</v>
      </c>
      <c r="K390" s="30">
        <v>57640</v>
      </c>
      <c r="L390" s="30">
        <v>1232</v>
      </c>
      <c r="M390" s="2"/>
      <c r="N390" s="30">
        <v>6551</v>
      </c>
      <c r="O390" s="30">
        <v>9069</v>
      </c>
      <c r="P390" s="30">
        <v>942</v>
      </c>
      <c r="Q390" s="30">
        <v>410</v>
      </c>
      <c r="R390" s="30">
        <v>1928</v>
      </c>
      <c r="S390" s="30">
        <v>2230</v>
      </c>
      <c r="T390" s="30">
        <v>29098</v>
      </c>
      <c r="U390" s="30">
        <v>809</v>
      </c>
      <c r="V390" s="30">
        <v>1032</v>
      </c>
      <c r="W390" s="30">
        <v>20192</v>
      </c>
      <c r="X390" s="30">
        <v>5830</v>
      </c>
      <c r="Y390" s="2"/>
      <c r="Z390" s="30">
        <v>11134</v>
      </c>
      <c r="AA390" s="30">
        <v>9885</v>
      </c>
      <c r="AC390" s="48">
        <f t="shared" si="36"/>
        <v>21019</v>
      </c>
      <c r="AD390" s="48">
        <f t="shared" si="37"/>
        <v>78091</v>
      </c>
      <c r="AE390" s="30">
        <v>8260</v>
      </c>
      <c r="AF390" s="30">
        <v>3638</v>
      </c>
      <c r="AG390" s="30">
        <v>10749</v>
      </c>
      <c r="AH390" s="30">
        <v>10454</v>
      </c>
      <c r="AI390" s="30">
        <v>2246</v>
      </c>
      <c r="AJ390" s="145">
        <v>3151</v>
      </c>
      <c r="AK390" s="48"/>
      <c r="AL390" s="145">
        <v>17691</v>
      </c>
      <c r="AM390" s="146"/>
      <c r="AN390" s="48"/>
      <c r="AO390" s="48"/>
      <c r="AP390" s="30"/>
      <c r="AQ390" s="31"/>
      <c r="AR390" s="2"/>
      <c r="AS390" s="30"/>
      <c r="AT390" s="31"/>
      <c r="AU390" s="2"/>
      <c r="AV390" s="30"/>
      <c r="AW390" s="31"/>
      <c r="AX390" s="30"/>
      <c r="AY390" s="31"/>
      <c r="AZ390" s="2"/>
      <c r="BA390" s="30"/>
      <c r="BB390" s="31"/>
      <c r="BC390" s="30"/>
      <c r="BD390" s="31"/>
      <c r="BE390" s="2"/>
      <c r="BF390" s="30"/>
      <c r="BG390" s="31"/>
      <c r="BH390" s="30"/>
      <c r="BI390" s="31"/>
      <c r="BJ390" s="2"/>
      <c r="BK390" s="48">
        <f t="shared" si="38"/>
        <v>56189</v>
      </c>
      <c r="BL390" s="30">
        <v>5892</v>
      </c>
      <c r="BM390" s="30">
        <v>5961</v>
      </c>
      <c r="BN390" s="2"/>
      <c r="BO390" s="48">
        <f t="shared" si="39"/>
        <v>11853</v>
      </c>
      <c r="BP390" s="2"/>
      <c r="BQ390" s="48">
        <f t="shared" si="40"/>
        <v>143610</v>
      </c>
      <c r="BR390" s="2"/>
      <c r="BS390" s="48">
        <f t="shared" si="41"/>
        <v>310762</v>
      </c>
      <c r="BT390" s="2"/>
    </row>
    <row r="391" spans="1:72" x14ac:dyDescent="0.2">
      <c r="A391" t="s">
        <v>54</v>
      </c>
      <c r="B391" s="29">
        <v>44217</v>
      </c>
      <c r="C391" s="2"/>
      <c r="D391" s="30">
        <v>3321</v>
      </c>
      <c r="E391" s="30">
        <v>2485</v>
      </c>
      <c r="F391" s="30">
        <v>38854</v>
      </c>
      <c r="G391" s="30">
        <v>673</v>
      </c>
      <c r="H391" s="30">
        <v>589</v>
      </c>
      <c r="I391" s="30">
        <v>23087</v>
      </c>
      <c r="J391" s="30">
        <v>20706</v>
      </c>
      <c r="K391" s="30">
        <v>61186</v>
      </c>
      <c r="L391" s="30">
        <v>1201</v>
      </c>
      <c r="M391" s="2"/>
      <c r="N391" s="30">
        <v>6969</v>
      </c>
      <c r="O391" s="30">
        <v>9672</v>
      </c>
      <c r="P391" s="30">
        <v>984</v>
      </c>
      <c r="Q391" s="30">
        <v>461</v>
      </c>
      <c r="R391" s="30">
        <v>2045</v>
      </c>
      <c r="S391" s="30">
        <v>2415</v>
      </c>
      <c r="T391" s="30">
        <v>30425</v>
      </c>
      <c r="U391" s="30">
        <v>802</v>
      </c>
      <c r="V391" s="30">
        <v>1053</v>
      </c>
      <c r="W391" s="30">
        <v>21671</v>
      </c>
      <c r="X391" s="30">
        <v>5847</v>
      </c>
      <c r="Y391" s="2"/>
      <c r="Z391" s="30">
        <v>12523</v>
      </c>
      <c r="AA391" s="30">
        <v>10854</v>
      </c>
      <c r="AC391" s="48">
        <f t="shared" si="36"/>
        <v>23377</v>
      </c>
      <c r="AD391" s="48">
        <f t="shared" si="37"/>
        <v>82344</v>
      </c>
      <c r="AE391" s="30">
        <v>8547</v>
      </c>
      <c r="AF391" s="30">
        <v>3707</v>
      </c>
      <c r="AG391" s="30">
        <v>11506</v>
      </c>
      <c r="AH391" s="30">
        <v>11758</v>
      </c>
      <c r="AI391" s="30">
        <v>2224</v>
      </c>
      <c r="AJ391" s="145">
        <v>3159</v>
      </c>
      <c r="AK391" s="48"/>
      <c r="AL391" s="145">
        <v>18554</v>
      </c>
      <c r="AM391" s="146"/>
      <c r="AN391" s="48"/>
      <c r="AO391" s="48"/>
      <c r="AP391" s="30"/>
      <c r="AQ391" s="31"/>
      <c r="AR391" s="2"/>
      <c r="AS391" s="30"/>
      <c r="AT391" s="31"/>
      <c r="AU391" s="2"/>
      <c r="AV391" s="30"/>
      <c r="AW391" s="31"/>
      <c r="AX391" s="30"/>
      <c r="AY391" s="31"/>
      <c r="AZ391" s="2"/>
      <c r="BA391" s="30"/>
      <c r="BB391" s="31"/>
      <c r="BC391" s="30"/>
      <c r="BD391" s="31"/>
      <c r="BE391" s="2"/>
      <c r="BF391" s="30"/>
      <c r="BG391" s="31"/>
      <c r="BH391" s="30"/>
      <c r="BI391" s="31"/>
      <c r="BJ391" s="2"/>
      <c r="BK391" s="48">
        <f t="shared" si="38"/>
        <v>59455</v>
      </c>
      <c r="BL391" s="30">
        <v>6315</v>
      </c>
      <c r="BM391" s="30">
        <v>6162</v>
      </c>
      <c r="BN391" s="2"/>
      <c r="BO391" s="48">
        <f t="shared" si="39"/>
        <v>12477</v>
      </c>
      <c r="BP391" s="2"/>
      <c r="BQ391" s="48">
        <f t="shared" si="40"/>
        <v>152102</v>
      </c>
      <c r="BR391" s="2"/>
      <c r="BS391" s="48">
        <f t="shared" si="41"/>
        <v>329755</v>
      </c>
      <c r="BT391" s="2"/>
    </row>
    <row r="392" spans="1:72" x14ac:dyDescent="0.2">
      <c r="A392" t="s">
        <v>55</v>
      </c>
      <c r="B392" s="29">
        <v>44218</v>
      </c>
      <c r="C392" s="2"/>
      <c r="D392" s="30">
        <v>3642</v>
      </c>
      <c r="E392" s="30">
        <v>2828</v>
      </c>
      <c r="F392" s="30">
        <v>44207</v>
      </c>
      <c r="G392" s="30">
        <v>746</v>
      </c>
      <c r="H392" s="30">
        <v>616</v>
      </c>
      <c r="I392" s="30">
        <v>25548</v>
      </c>
      <c r="J392" s="30">
        <v>23170</v>
      </c>
      <c r="K392" s="30">
        <v>68781</v>
      </c>
      <c r="L392" s="30">
        <v>1244</v>
      </c>
      <c r="M392" s="2"/>
      <c r="N392" s="30">
        <v>8014</v>
      </c>
      <c r="O392" s="30">
        <v>10876</v>
      </c>
      <c r="P392" s="30">
        <v>1084</v>
      </c>
      <c r="Q392" s="30">
        <v>519</v>
      </c>
      <c r="R392" s="30">
        <v>2271</v>
      </c>
      <c r="S392" s="30">
        <v>2662</v>
      </c>
      <c r="T392" s="30">
        <v>34629</v>
      </c>
      <c r="U392" s="30">
        <v>927</v>
      </c>
      <c r="V392" s="30">
        <v>1238</v>
      </c>
      <c r="W392" s="30">
        <v>25021</v>
      </c>
      <c r="X392" s="30">
        <v>6516</v>
      </c>
      <c r="Y392" s="2"/>
      <c r="Z392" s="30">
        <v>14196</v>
      </c>
      <c r="AA392" s="30">
        <v>13135</v>
      </c>
      <c r="AC392" s="48">
        <f t="shared" si="36"/>
        <v>27331</v>
      </c>
      <c r="AD392" s="48">
        <f t="shared" si="37"/>
        <v>93757</v>
      </c>
      <c r="AE392" s="30">
        <v>9209</v>
      </c>
      <c r="AF392" s="30">
        <v>4105</v>
      </c>
      <c r="AG392" s="30">
        <v>13465</v>
      </c>
      <c r="AH392" s="30">
        <v>13597</v>
      </c>
      <c r="AI392" s="30">
        <v>2589</v>
      </c>
      <c r="AJ392" s="145">
        <v>3178</v>
      </c>
      <c r="AK392" s="145">
        <v>7269</v>
      </c>
      <c r="AL392" s="145">
        <v>21278</v>
      </c>
      <c r="AM392" s="146">
        <v>25763</v>
      </c>
      <c r="AN392" s="48"/>
      <c r="AO392" s="48"/>
      <c r="AP392" s="30"/>
      <c r="AQ392" s="31"/>
      <c r="AR392" s="2"/>
      <c r="AS392" s="30"/>
      <c r="AT392" s="31"/>
      <c r="AU392" s="2"/>
      <c r="AV392" s="30"/>
      <c r="AW392" s="31"/>
      <c r="AX392" s="30"/>
      <c r="AY392" s="31"/>
      <c r="AZ392" s="2"/>
      <c r="BA392" s="30"/>
      <c r="BB392" s="31"/>
      <c r="BC392" s="30"/>
      <c r="BD392" s="31"/>
      <c r="BE392" s="2"/>
      <c r="BF392" s="30"/>
      <c r="BG392" s="31"/>
      <c r="BH392" s="30"/>
      <c r="BI392" s="31"/>
      <c r="BJ392" s="2"/>
      <c r="BK392" s="48">
        <f t="shared" si="38"/>
        <v>100453</v>
      </c>
      <c r="BL392" s="30">
        <v>7487</v>
      </c>
      <c r="BM392" s="30">
        <v>6348</v>
      </c>
      <c r="BN392" s="2"/>
      <c r="BO392" s="48">
        <f t="shared" si="39"/>
        <v>13835</v>
      </c>
      <c r="BP392" s="2"/>
      <c r="BQ392" s="48">
        <f t="shared" si="40"/>
        <v>170782</v>
      </c>
      <c r="BR392" s="2"/>
      <c r="BS392" s="48">
        <f t="shared" si="41"/>
        <v>406158</v>
      </c>
      <c r="BT392" s="2"/>
    </row>
    <row r="393" spans="1:72" x14ac:dyDescent="0.2">
      <c r="A393" t="s">
        <v>56</v>
      </c>
      <c r="B393" s="29">
        <v>44219</v>
      </c>
      <c r="C393" s="2"/>
      <c r="D393" s="30">
        <v>2600</v>
      </c>
      <c r="E393" s="30">
        <v>1932</v>
      </c>
      <c r="F393" s="30">
        <v>34240</v>
      </c>
      <c r="G393" s="30">
        <v>555</v>
      </c>
      <c r="H393" s="30">
        <v>496</v>
      </c>
      <c r="I393" s="30">
        <v>20187</v>
      </c>
      <c r="J393" s="30">
        <v>17739</v>
      </c>
      <c r="K393" s="30">
        <v>54096</v>
      </c>
      <c r="L393" s="30">
        <v>1213</v>
      </c>
      <c r="M393" s="2"/>
      <c r="N393" s="30">
        <v>6134</v>
      </c>
      <c r="O393" s="30">
        <v>7849</v>
      </c>
      <c r="P393" s="30">
        <v>921</v>
      </c>
      <c r="Q393" s="30">
        <v>379</v>
      </c>
      <c r="R393" s="30">
        <v>1665</v>
      </c>
      <c r="S393" s="30">
        <v>1919</v>
      </c>
      <c r="T393" s="30">
        <v>24959</v>
      </c>
      <c r="U393" s="30">
        <v>544</v>
      </c>
      <c r="V393" s="30">
        <v>777</v>
      </c>
      <c r="W393" s="30">
        <v>19520</v>
      </c>
      <c r="X393" s="30">
        <v>3893</v>
      </c>
      <c r="Y393" s="2"/>
      <c r="Z393" s="30">
        <v>10035</v>
      </c>
      <c r="AA393" s="30">
        <v>8907</v>
      </c>
      <c r="AC393" s="48">
        <f t="shared" si="36"/>
        <v>18942</v>
      </c>
      <c r="AD393" s="48">
        <f t="shared" si="37"/>
        <v>68560</v>
      </c>
      <c r="AE393" s="30">
        <v>6915</v>
      </c>
      <c r="AF393" s="30">
        <v>2930</v>
      </c>
      <c r="AG393" s="30">
        <v>9378</v>
      </c>
      <c r="AH393" s="30">
        <v>9689</v>
      </c>
      <c r="AI393" s="30">
        <v>2054</v>
      </c>
      <c r="AJ393" s="145">
        <v>2087</v>
      </c>
      <c r="AK393" s="145">
        <v>4119</v>
      </c>
      <c r="AL393" s="145">
        <v>15327</v>
      </c>
      <c r="AM393" s="146">
        <v>29709</v>
      </c>
      <c r="AN393" s="48"/>
      <c r="AO393" s="48"/>
      <c r="AP393" s="30"/>
      <c r="AQ393" s="31"/>
      <c r="AR393" s="2"/>
      <c r="AS393" s="30"/>
      <c r="AT393" s="31"/>
      <c r="AU393" s="2"/>
      <c r="AV393" s="30"/>
      <c r="AW393" s="31"/>
      <c r="AX393" s="30"/>
      <c r="AY393" s="31"/>
      <c r="AZ393" s="2"/>
      <c r="BA393" s="30"/>
      <c r="BB393" s="31"/>
      <c r="BC393" s="30"/>
      <c r="BD393" s="31"/>
      <c r="BE393" s="2"/>
      <c r="BF393" s="30"/>
      <c r="BG393" s="31"/>
      <c r="BH393" s="30"/>
      <c r="BI393" s="31"/>
      <c r="BJ393" s="2"/>
      <c r="BK393" s="48">
        <f t="shared" si="38"/>
        <v>82208</v>
      </c>
      <c r="BL393" s="30">
        <v>4629</v>
      </c>
      <c r="BM393" s="30">
        <v>4589</v>
      </c>
      <c r="BN393" s="2"/>
      <c r="BO393" s="48">
        <f t="shared" si="39"/>
        <v>9218</v>
      </c>
      <c r="BP393" s="2"/>
      <c r="BQ393" s="48">
        <f t="shared" si="40"/>
        <v>133058</v>
      </c>
      <c r="BR393" s="2"/>
      <c r="BS393" s="48">
        <f t="shared" si="41"/>
        <v>311986</v>
      </c>
      <c r="BT393" s="2"/>
    </row>
    <row r="394" spans="1:72" x14ac:dyDescent="0.2">
      <c r="A394" t="s">
        <v>57</v>
      </c>
      <c r="B394" s="29">
        <v>44220</v>
      </c>
      <c r="C394" s="2"/>
      <c r="D394" s="30">
        <v>1768</v>
      </c>
      <c r="E394" s="30">
        <v>1212</v>
      </c>
      <c r="F394" s="30">
        <v>23582</v>
      </c>
      <c r="G394" s="30">
        <v>369</v>
      </c>
      <c r="H394" s="30">
        <v>346</v>
      </c>
      <c r="I394" s="30">
        <v>13177</v>
      </c>
      <c r="J394" s="30">
        <v>11779</v>
      </c>
      <c r="K394" s="30">
        <v>36223</v>
      </c>
      <c r="L394" s="30">
        <v>872</v>
      </c>
      <c r="M394" s="2"/>
      <c r="N394" s="30">
        <v>4532</v>
      </c>
      <c r="O394" s="30">
        <v>5534</v>
      </c>
      <c r="P394" s="30">
        <v>668</v>
      </c>
      <c r="Q394" s="30">
        <v>312</v>
      </c>
      <c r="R394" s="30">
        <v>1079</v>
      </c>
      <c r="S394" s="30">
        <v>1307</v>
      </c>
      <c r="T394" s="30">
        <v>18761</v>
      </c>
      <c r="U394" s="30">
        <v>386</v>
      </c>
      <c r="V394" s="30">
        <v>650</v>
      </c>
      <c r="W394" s="30">
        <v>15122</v>
      </c>
      <c r="X394" s="30">
        <v>2725</v>
      </c>
      <c r="Y394" s="2"/>
      <c r="Z394" s="30">
        <v>8825</v>
      </c>
      <c r="AA394" s="30">
        <v>6763</v>
      </c>
      <c r="AC394" s="48">
        <f t="shared" si="36"/>
        <v>15588</v>
      </c>
      <c r="AD394" s="48">
        <f t="shared" si="37"/>
        <v>51076</v>
      </c>
      <c r="AE394" s="30">
        <v>4201</v>
      </c>
      <c r="AF394" s="30">
        <v>2019</v>
      </c>
      <c r="AG394" s="30">
        <v>6702</v>
      </c>
      <c r="AH394" s="30">
        <v>6451</v>
      </c>
      <c r="AI394" s="30">
        <v>1394</v>
      </c>
      <c r="AJ394" s="145">
        <v>1388</v>
      </c>
      <c r="AK394" s="145">
        <v>2331</v>
      </c>
      <c r="AL394" s="145">
        <v>10914</v>
      </c>
      <c r="AM394" s="146">
        <v>21733</v>
      </c>
      <c r="AN394" s="48"/>
      <c r="AO394" s="48"/>
      <c r="AP394" s="30"/>
      <c r="AQ394" s="31"/>
      <c r="AR394" s="2"/>
      <c r="AS394" s="30"/>
      <c r="AT394" s="31"/>
      <c r="AU394" s="2"/>
      <c r="AV394" s="30"/>
      <c r="AW394" s="31"/>
      <c r="AX394" s="30"/>
      <c r="AY394" s="31"/>
      <c r="AZ394" s="2"/>
      <c r="BA394" s="30"/>
      <c r="BB394" s="31"/>
      <c r="BC394" s="30"/>
      <c r="BD394" s="31"/>
      <c r="BE394" s="2"/>
      <c r="BF394" s="30"/>
      <c r="BG394" s="31"/>
      <c r="BH394" s="30"/>
      <c r="BI394" s="31"/>
      <c r="BJ394" s="2"/>
      <c r="BK394" s="48">
        <f t="shared" si="38"/>
        <v>57133</v>
      </c>
      <c r="BL394" s="30">
        <v>3134</v>
      </c>
      <c r="BM394" s="30">
        <v>3312</v>
      </c>
      <c r="BN394" s="2"/>
      <c r="BO394" s="48">
        <f t="shared" si="39"/>
        <v>6446</v>
      </c>
      <c r="BP394" s="2"/>
      <c r="BQ394" s="48">
        <f t="shared" si="40"/>
        <v>89328</v>
      </c>
      <c r="BR394" s="2"/>
      <c r="BS394" s="48">
        <f t="shared" si="41"/>
        <v>219571</v>
      </c>
      <c r="BT394" s="2"/>
    </row>
    <row r="395" spans="1:72" x14ac:dyDescent="0.2">
      <c r="A395" t="s">
        <v>58</v>
      </c>
      <c r="B395" s="29">
        <v>44221</v>
      </c>
      <c r="C395" s="2"/>
      <c r="D395" s="30">
        <v>3251</v>
      </c>
      <c r="E395" s="30">
        <v>2373</v>
      </c>
      <c r="F395" s="30">
        <v>37337</v>
      </c>
      <c r="G395" s="30">
        <v>679</v>
      </c>
      <c r="H395" s="30">
        <v>564</v>
      </c>
      <c r="I395" s="30">
        <v>21992</v>
      </c>
      <c r="J395" s="30">
        <v>19728</v>
      </c>
      <c r="K395" s="30">
        <v>58547</v>
      </c>
      <c r="L395" s="30">
        <v>1224</v>
      </c>
      <c r="M395" s="2"/>
      <c r="N395" s="30">
        <v>6558</v>
      </c>
      <c r="O395" s="30">
        <v>9340</v>
      </c>
      <c r="P395" s="30">
        <v>946</v>
      </c>
      <c r="Q395" s="30">
        <v>428</v>
      </c>
      <c r="R395" s="30">
        <v>1949</v>
      </c>
      <c r="S395" s="30">
        <v>2310</v>
      </c>
      <c r="T395" s="30">
        <v>29508</v>
      </c>
      <c r="U395" s="30">
        <v>863</v>
      </c>
      <c r="V395" s="30">
        <v>1171</v>
      </c>
      <c r="W395" s="30">
        <v>20989</v>
      </c>
      <c r="X395" s="30">
        <v>5868</v>
      </c>
      <c r="Y395" s="2"/>
      <c r="Z395" s="30">
        <v>11921</v>
      </c>
      <c r="AA395" s="30">
        <v>10483</v>
      </c>
      <c r="AC395" s="48">
        <f t="shared" si="36"/>
        <v>22404</v>
      </c>
      <c r="AD395" s="48">
        <f t="shared" si="37"/>
        <v>79930</v>
      </c>
      <c r="AE395" s="30">
        <v>8278</v>
      </c>
      <c r="AF395" s="30">
        <v>3692</v>
      </c>
      <c r="AG395" s="30">
        <v>11128</v>
      </c>
      <c r="AH395" s="30">
        <v>11174</v>
      </c>
      <c r="AI395" s="30">
        <v>2239</v>
      </c>
      <c r="AJ395" s="145">
        <v>2291</v>
      </c>
      <c r="AK395" s="145">
        <v>5034</v>
      </c>
      <c r="AL395" s="145">
        <v>16689</v>
      </c>
      <c r="AM395" s="146">
        <v>35206</v>
      </c>
      <c r="AN395" s="48"/>
      <c r="AO395" s="48"/>
      <c r="AP395" s="30"/>
      <c r="AQ395" s="31"/>
      <c r="AR395" s="2"/>
      <c r="AS395" s="30"/>
      <c r="AT395" s="31"/>
      <c r="AU395" s="2"/>
      <c r="AV395" s="30"/>
      <c r="AW395" s="31"/>
      <c r="AX395" s="30"/>
      <c r="AY395" s="31"/>
      <c r="AZ395" s="2"/>
      <c r="BA395" s="30"/>
      <c r="BB395" s="31"/>
      <c r="BC395" s="30"/>
      <c r="BD395" s="31"/>
      <c r="BE395" s="2"/>
      <c r="BF395" s="30"/>
      <c r="BG395" s="31"/>
      <c r="BH395" s="30"/>
      <c r="BI395" s="31"/>
      <c r="BJ395" s="2"/>
      <c r="BK395" s="48">
        <f t="shared" si="38"/>
        <v>95731</v>
      </c>
      <c r="BL395" s="30">
        <v>5985</v>
      </c>
      <c r="BM395" s="30">
        <v>6040</v>
      </c>
      <c r="BN395" s="2"/>
      <c r="BO395" s="48">
        <f t="shared" si="39"/>
        <v>12025</v>
      </c>
      <c r="BP395" s="2"/>
      <c r="BQ395" s="48">
        <f t="shared" si="40"/>
        <v>145695</v>
      </c>
      <c r="BR395" s="2"/>
      <c r="BS395" s="48">
        <f t="shared" si="41"/>
        <v>355785</v>
      </c>
      <c r="BT395" s="2"/>
    </row>
    <row r="396" spans="1:72" x14ac:dyDescent="0.2">
      <c r="A396" t="s">
        <v>59</v>
      </c>
      <c r="B396" s="29">
        <v>44222</v>
      </c>
      <c r="C396" s="2"/>
      <c r="D396" s="30">
        <v>3611</v>
      </c>
      <c r="E396" s="30">
        <v>2681</v>
      </c>
      <c r="F396" s="30">
        <v>38848</v>
      </c>
      <c r="G396" s="30">
        <v>678</v>
      </c>
      <c r="H396" s="30">
        <v>601</v>
      </c>
      <c r="I396" s="30">
        <v>23247</v>
      </c>
      <c r="J396" s="30">
        <v>20885</v>
      </c>
      <c r="K396" s="30">
        <v>61362</v>
      </c>
      <c r="L396" s="30">
        <v>1221</v>
      </c>
      <c r="M396" s="2"/>
      <c r="N396" s="30">
        <v>6836</v>
      </c>
      <c r="O396" s="30">
        <v>9610</v>
      </c>
      <c r="P396" s="30">
        <v>979</v>
      </c>
      <c r="Q396" s="30">
        <v>497</v>
      </c>
      <c r="R396" s="30">
        <v>2014</v>
      </c>
      <c r="S396" s="30">
        <v>2328</v>
      </c>
      <c r="T396" s="30">
        <v>30357</v>
      </c>
      <c r="U396" s="30">
        <v>844</v>
      </c>
      <c r="V396" s="30">
        <v>1068</v>
      </c>
      <c r="W396" s="30">
        <v>21646</v>
      </c>
      <c r="X396" s="30">
        <v>6007</v>
      </c>
      <c r="Y396" s="2"/>
      <c r="Z396" s="30">
        <v>13186</v>
      </c>
      <c r="AA396" s="30">
        <v>10813</v>
      </c>
      <c r="AC396" s="48">
        <f t="shared" si="36"/>
        <v>23999</v>
      </c>
      <c r="AD396" s="48">
        <f t="shared" si="37"/>
        <v>82186</v>
      </c>
      <c r="AE396" s="30">
        <v>8570</v>
      </c>
      <c r="AF396" s="30">
        <v>3937</v>
      </c>
      <c r="AG396" s="30">
        <v>11626</v>
      </c>
      <c r="AH396" s="30">
        <v>11366</v>
      </c>
      <c r="AI396" s="30">
        <v>2347</v>
      </c>
      <c r="AJ396" s="145">
        <v>2120</v>
      </c>
      <c r="AK396" s="145">
        <v>4927</v>
      </c>
      <c r="AL396" s="145">
        <v>16805</v>
      </c>
      <c r="AM396" s="146">
        <v>35853</v>
      </c>
      <c r="AN396" s="48"/>
      <c r="AO396" s="48"/>
      <c r="AP396" s="30"/>
      <c r="AQ396" s="31"/>
      <c r="AR396" s="2"/>
      <c r="AS396" s="30"/>
      <c r="AT396" s="31"/>
      <c r="AU396" s="2"/>
      <c r="AV396" s="30"/>
      <c r="AW396" s="31"/>
      <c r="AX396" s="30"/>
      <c r="AY396" s="31"/>
      <c r="AZ396" s="2"/>
      <c r="BA396" s="30"/>
      <c r="BB396" s="31"/>
      <c r="BC396" s="30"/>
      <c r="BD396" s="31"/>
      <c r="BE396" s="2"/>
      <c r="BF396" s="30"/>
      <c r="BG396" s="31"/>
      <c r="BH396" s="30"/>
      <c r="BI396" s="31"/>
      <c r="BJ396" s="2"/>
      <c r="BK396" s="48">
        <f t="shared" si="38"/>
        <v>97551</v>
      </c>
      <c r="BL396" s="30">
        <v>6485</v>
      </c>
      <c r="BM396" s="30">
        <v>6744</v>
      </c>
      <c r="BN396" s="2"/>
      <c r="BO396" s="48">
        <f t="shared" si="39"/>
        <v>13229</v>
      </c>
      <c r="BP396" s="2"/>
      <c r="BQ396" s="48">
        <f t="shared" si="40"/>
        <v>153134</v>
      </c>
      <c r="BR396" s="2"/>
      <c r="BS396" s="48">
        <f t="shared" si="41"/>
        <v>370099</v>
      </c>
      <c r="BT396" s="2"/>
    </row>
    <row r="397" spans="1:72" x14ac:dyDescent="0.2">
      <c r="A397" t="s">
        <v>53</v>
      </c>
      <c r="B397" s="29">
        <v>44223</v>
      </c>
      <c r="C397" s="2"/>
      <c r="D397" s="30">
        <v>3431</v>
      </c>
      <c r="E397" s="30">
        <v>2614</v>
      </c>
      <c r="F397" s="30">
        <v>39636</v>
      </c>
      <c r="G397" s="30">
        <v>724</v>
      </c>
      <c r="H397" s="30">
        <v>631</v>
      </c>
      <c r="I397" s="30">
        <v>22806</v>
      </c>
      <c r="J397" s="30">
        <v>20937</v>
      </c>
      <c r="K397" s="30">
        <v>62500</v>
      </c>
      <c r="L397" s="30">
        <v>1309</v>
      </c>
      <c r="M397" s="2"/>
      <c r="N397" s="30">
        <v>6824</v>
      </c>
      <c r="O397" s="30">
        <v>9999</v>
      </c>
      <c r="P397" s="30">
        <v>993</v>
      </c>
      <c r="Q397" s="30">
        <v>523</v>
      </c>
      <c r="R397" s="30">
        <v>2077</v>
      </c>
      <c r="S397" s="30">
        <v>2606</v>
      </c>
      <c r="T397" s="30">
        <v>30805</v>
      </c>
      <c r="U397" s="30">
        <v>833</v>
      </c>
      <c r="V397" s="30">
        <v>1077</v>
      </c>
      <c r="W397" s="30">
        <v>21330</v>
      </c>
      <c r="X397" s="30">
        <v>6189</v>
      </c>
      <c r="Y397" s="2"/>
      <c r="Z397" s="30">
        <v>12863</v>
      </c>
      <c r="AA397" s="30">
        <v>10814</v>
      </c>
      <c r="AC397" s="48">
        <f t="shared" si="36"/>
        <v>23677</v>
      </c>
      <c r="AD397" s="48">
        <f t="shared" si="37"/>
        <v>83256</v>
      </c>
      <c r="AE397" s="30">
        <v>9171</v>
      </c>
      <c r="AF397" s="30">
        <v>3912</v>
      </c>
      <c r="AG397" s="30">
        <v>11625</v>
      </c>
      <c r="AH397" s="30">
        <v>11962</v>
      </c>
      <c r="AI397" s="30">
        <v>2059</v>
      </c>
      <c r="AJ397" s="145">
        <v>1935</v>
      </c>
      <c r="AK397" s="145">
        <v>4958</v>
      </c>
      <c r="AL397" s="145">
        <v>14980</v>
      </c>
      <c r="AM397" s="146">
        <v>37441</v>
      </c>
      <c r="AN397" s="48"/>
      <c r="AO397" s="48"/>
      <c r="AP397" s="30"/>
      <c r="AQ397" s="31"/>
      <c r="AR397" s="2"/>
      <c r="AS397" s="30"/>
      <c r="AT397" s="31"/>
      <c r="AU397" s="2"/>
      <c r="AV397" s="30"/>
      <c r="AW397" s="31"/>
      <c r="AX397" s="30"/>
      <c r="AY397" s="31"/>
      <c r="AZ397" s="2"/>
      <c r="BA397" s="30"/>
      <c r="BB397" s="31"/>
      <c r="BC397" s="30"/>
      <c r="BD397" s="31"/>
      <c r="BE397" s="2"/>
      <c r="BF397" s="30"/>
      <c r="BG397" s="31"/>
      <c r="BH397" s="30"/>
      <c r="BI397" s="31"/>
      <c r="BJ397" s="2"/>
      <c r="BK397" s="48">
        <f t="shared" si="38"/>
        <v>98043</v>
      </c>
      <c r="BL397" s="30">
        <v>6713</v>
      </c>
      <c r="BM397" s="30">
        <v>6670</v>
      </c>
      <c r="BN397" s="2"/>
      <c r="BO397" s="48">
        <f t="shared" si="39"/>
        <v>13383</v>
      </c>
      <c r="BP397" s="2"/>
      <c r="BQ397" s="48">
        <f t="shared" si="40"/>
        <v>154588</v>
      </c>
      <c r="BR397" s="2"/>
      <c r="BS397" s="48">
        <f t="shared" si="41"/>
        <v>372947</v>
      </c>
      <c r="BT397" s="2"/>
    </row>
    <row r="398" spans="1:72" x14ac:dyDescent="0.2">
      <c r="A398" t="s">
        <v>54</v>
      </c>
      <c r="B398" s="29">
        <v>44224</v>
      </c>
      <c r="C398" s="2"/>
      <c r="D398" s="30">
        <v>3470</v>
      </c>
      <c r="E398" s="30">
        <v>2614</v>
      </c>
      <c r="F398" s="30">
        <v>40530</v>
      </c>
      <c r="G398" s="30">
        <v>695</v>
      </c>
      <c r="H398" s="30">
        <v>603</v>
      </c>
      <c r="I398" s="30">
        <v>23911</v>
      </c>
      <c r="J398" s="30">
        <v>21379</v>
      </c>
      <c r="K398" s="30">
        <v>63479</v>
      </c>
      <c r="L398" s="30">
        <v>1244</v>
      </c>
      <c r="M398" s="2"/>
      <c r="N398" s="30">
        <v>6958</v>
      </c>
      <c r="O398" s="30">
        <v>10050</v>
      </c>
      <c r="P398" s="30">
        <v>971</v>
      </c>
      <c r="Q398" s="30">
        <v>451</v>
      </c>
      <c r="R398" s="30">
        <v>2110</v>
      </c>
      <c r="S398" s="30">
        <v>2393</v>
      </c>
      <c r="T398" s="30">
        <v>31260</v>
      </c>
      <c r="U398" s="30">
        <v>807</v>
      </c>
      <c r="V398" s="30">
        <v>1126</v>
      </c>
      <c r="W398" s="30">
        <v>22508</v>
      </c>
      <c r="X398" s="30">
        <v>6236</v>
      </c>
      <c r="Y398" s="2"/>
      <c r="Z398" s="30">
        <v>13470</v>
      </c>
      <c r="AA398" s="30">
        <v>11792</v>
      </c>
      <c r="AC398" s="48">
        <f t="shared" si="36"/>
        <v>25262</v>
      </c>
      <c r="AD398" s="48">
        <f t="shared" si="37"/>
        <v>84870</v>
      </c>
      <c r="AE398" s="30">
        <v>8864</v>
      </c>
      <c r="AF398" s="30">
        <v>4010</v>
      </c>
      <c r="AG398" s="30">
        <v>12038</v>
      </c>
      <c r="AH398" s="30">
        <v>12273</v>
      </c>
      <c r="AI398" s="30">
        <v>2085</v>
      </c>
      <c r="AJ398" s="145">
        <v>1836</v>
      </c>
      <c r="AK398" s="145">
        <v>4700</v>
      </c>
      <c r="AL398" s="145">
        <v>16327</v>
      </c>
      <c r="AM398" s="146">
        <v>26303</v>
      </c>
      <c r="AN398" s="145"/>
      <c r="AO398" s="145"/>
      <c r="AP398" s="30"/>
      <c r="AQ398" s="31"/>
      <c r="AR398" s="2"/>
      <c r="AS398" s="30"/>
      <c r="AT398" s="31"/>
      <c r="AU398" s="2"/>
      <c r="AV398" s="30"/>
      <c r="AW398" s="31"/>
      <c r="AX398" s="30"/>
      <c r="AY398" s="31"/>
      <c r="AZ398" s="2"/>
      <c r="BA398" s="30"/>
      <c r="BB398" s="31"/>
      <c r="BC398" s="30"/>
      <c r="BD398" s="31"/>
      <c r="BE398" s="2"/>
      <c r="BF398" s="30"/>
      <c r="BG398" s="31"/>
      <c r="BH398" s="30"/>
      <c r="BI398" s="31"/>
      <c r="BJ398" s="2"/>
      <c r="BK398" s="48">
        <f t="shared" si="38"/>
        <v>88436</v>
      </c>
      <c r="BL398" s="30">
        <v>6595</v>
      </c>
      <c r="BM398" s="30">
        <v>6386</v>
      </c>
      <c r="BN398" s="2"/>
      <c r="BO398" s="48">
        <f t="shared" si="39"/>
        <v>12981</v>
      </c>
      <c r="BP398" s="2"/>
      <c r="BQ398" s="48">
        <f t="shared" si="40"/>
        <v>157925</v>
      </c>
      <c r="BR398" s="2"/>
      <c r="BS398" s="48">
        <f t="shared" si="41"/>
        <v>369474</v>
      </c>
      <c r="BT398" s="2"/>
    </row>
    <row r="399" spans="1:72" x14ac:dyDescent="0.2">
      <c r="A399" t="s">
        <v>55</v>
      </c>
      <c r="B399" s="29">
        <v>44225</v>
      </c>
      <c r="C399" s="2"/>
      <c r="D399" s="30">
        <v>3712</v>
      </c>
      <c r="E399" s="30">
        <v>2922</v>
      </c>
      <c r="F399" s="30">
        <v>44817</v>
      </c>
      <c r="G399" s="30">
        <v>753</v>
      </c>
      <c r="H399" s="30">
        <v>636</v>
      </c>
      <c r="I399" s="30">
        <v>26329</v>
      </c>
      <c r="J399" s="30">
        <v>23351</v>
      </c>
      <c r="K399" s="30">
        <v>69911</v>
      </c>
      <c r="L399" s="30">
        <v>1487</v>
      </c>
      <c r="M399" s="2"/>
      <c r="N399" s="30">
        <v>7759</v>
      </c>
      <c r="O399" s="30">
        <v>11800</v>
      </c>
      <c r="P399" s="30">
        <v>2466</v>
      </c>
      <c r="Q399" s="30">
        <v>718</v>
      </c>
      <c r="R399" s="30">
        <v>1831</v>
      </c>
      <c r="S399" s="30">
        <v>2616</v>
      </c>
      <c r="T399" s="30">
        <v>33329</v>
      </c>
      <c r="U399" s="30">
        <v>1679</v>
      </c>
      <c r="V399" s="30">
        <v>1385</v>
      </c>
      <c r="W399" s="30">
        <v>26101</v>
      </c>
      <c r="X399" s="30">
        <v>6651</v>
      </c>
      <c r="Y399" s="2"/>
      <c r="Z399" s="30">
        <v>15624</v>
      </c>
      <c r="AA399" s="30">
        <v>13448</v>
      </c>
      <c r="AC399" s="48">
        <f t="shared" si="36"/>
        <v>29072</v>
      </c>
      <c r="AD399" s="48">
        <f t="shared" si="37"/>
        <v>96335</v>
      </c>
      <c r="AE399" s="30">
        <v>10981</v>
      </c>
      <c r="AF399" s="30">
        <v>4191</v>
      </c>
      <c r="AG399" s="30">
        <v>13948</v>
      </c>
      <c r="AH399" s="30">
        <v>14446</v>
      </c>
      <c r="AI399" s="30">
        <v>2359</v>
      </c>
      <c r="AJ399" s="145">
        <v>1831</v>
      </c>
      <c r="AK399" s="145">
        <v>4894</v>
      </c>
      <c r="AL399" s="145">
        <v>18843</v>
      </c>
      <c r="AM399" s="146">
        <v>29588</v>
      </c>
      <c r="AN399" s="48"/>
      <c r="AO399" s="48"/>
      <c r="AP399" s="30"/>
      <c r="AQ399" s="31"/>
      <c r="AR399" s="2"/>
      <c r="AS399" s="30"/>
      <c r="AT399" s="31"/>
      <c r="AU399" s="2"/>
      <c r="AV399" s="30"/>
      <c r="AW399" s="31"/>
      <c r="AX399" s="30"/>
      <c r="AY399" s="31"/>
      <c r="AZ399" s="2"/>
      <c r="BA399" s="30"/>
      <c r="BB399" s="31"/>
      <c r="BC399" s="30"/>
      <c r="BD399" s="31"/>
      <c r="BE399" s="2"/>
      <c r="BF399" s="30"/>
      <c r="BG399" s="31"/>
      <c r="BH399" s="30"/>
      <c r="BI399" s="31"/>
      <c r="BJ399" s="2"/>
      <c r="BK399" s="48">
        <f t="shared" si="38"/>
        <v>101081</v>
      </c>
      <c r="BL399" s="30">
        <v>7671</v>
      </c>
      <c r="BM399" s="30">
        <v>7074</v>
      </c>
      <c r="BN399" s="2"/>
      <c r="BO399" s="48">
        <f t="shared" si="39"/>
        <v>14745</v>
      </c>
      <c r="BP399" s="2"/>
      <c r="BQ399" s="48">
        <f t="shared" si="40"/>
        <v>173918</v>
      </c>
      <c r="BR399" s="2"/>
      <c r="BS399" s="48">
        <f t="shared" si="41"/>
        <v>415151</v>
      </c>
      <c r="BT399" s="2"/>
    </row>
    <row r="400" spans="1:72" x14ac:dyDescent="0.2">
      <c r="A400" t="s">
        <v>56</v>
      </c>
      <c r="B400" s="29">
        <v>44226</v>
      </c>
      <c r="C400" s="2"/>
      <c r="D400" s="30">
        <v>2642</v>
      </c>
      <c r="E400" s="30">
        <v>2029</v>
      </c>
      <c r="F400" s="30">
        <v>36067</v>
      </c>
      <c r="G400" s="30">
        <v>628</v>
      </c>
      <c r="H400" s="30">
        <v>513</v>
      </c>
      <c r="I400" s="30">
        <v>21559</v>
      </c>
      <c r="J400" s="30">
        <v>18997</v>
      </c>
      <c r="K400" s="30">
        <v>57877</v>
      </c>
      <c r="L400" s="30">
        <v>1371</v>
      </c>
      <c r="M400" s="2"/>
      <c r="N400" s="30">
        <v>6042</v>
      </c>
      <c r="O400" s="30">
        <v>8608</v>
      </c>
      <c r="P400" s="30">
        <v>922</v>
      </c>
      <c r="Q400" s="30">
        <v>412</v>
      </c>
      <c r="R400" s="30">
        <v>1617</v>
      </c>
      <c r="S400" s="30">
        <v>1948</v>
      </c>
      <c r="T400" s="30">
        <v>26891</v>
      </c>
      <c r="U400" s="30">
        <v>567</v>
      </c>
      <c r="V400" s="30">
        <v>877</v>
      </c>
      <c r="W400" s="30">
        <v>20358</v>
      </c>
      <c r="X400" s="30">
        <v>4557</v>
      </c>
      <c r="Y400" s="2"/>
      <c r="Z400" s="30">
        <v>11942</v>
      </c>
      <c r="AA400" s="30">
        <v>9460</v>
      </c>
      <c r="AC400" s="48">
        <f t="shared" si="36"/>
        <v>21402</v>
      </c>
      <c r="AD400" s="48">
        <f t="shared" si="37"/>
        <v>72799</v>
      </c>
      <c r="AE400" s="30">
        <v>6521</v>
      </c>
      <c r="AF400" s="30">
        <v>3091</v>
      </c>
      <c r="AG400" s="30">
        <v>10025</v>
      </c>
      <c r="AH400" s="30">
        <v>9961</v>
      </c>
      <c r="AI400" s="30">
        <v>1955</v>
      </c>
      <c r="AJ400" s="145">
        <v>1247</v>
      </c>
      <c r="AK400" s="145">
        <v>3841</v>
      </c>
      <c r="AL400" s="145">
        <v>13862</v>
      </c>
      <c r="AM400" s="146">
        <v>31181</v>
      </c>
      <c r="AN400" s="48"/>
      <c r="AO400" s="48"/>
      <c r="AP400" s="30"/>
      <c r="AQ400" s="31"/>
      <c r="AR400" s="2"/>
      <c r="AS400" s="30"/>
      <c r="AT400" s="31"/>
      <c r="AU400" s="2"/>
      <c r="AV400" s="30"/>
      <c r="AW400" s="31"/>
      <c r="AX400" s="30"/>
      <c r="AY400" s="31"/>
      <c r="AZ400" s="2"/>
      <c r="BA400" s="30"/>
      <c r="BB400" s="31"/>
      <c r="BC400" s="30"/>
      <c r="BD400" s="31"/>
      <c r="BE400" s="2"/>
      <c r="BF400" s="30"/>
      <c r="BG400" s="31"/>
      <c r="BH400" s="30"/>
      <c r="BI400" s="31"/>
      <c r="BJ400" s="2"/>
      <c r="BK400" s="48">
        <f t="shared" si="38"/>
        <v>81684</v>
      </c>
      <c r="BL400" s="30">
        <v>5236</v>
      </c>
      <c r="BM400" s="30">
        <v>5871</v>
      </c>
      <c r="BN400" s="2"/>
      <c r="BO400" s="48">
        <f t="shared" si="39"/>
        <v>11107</v>
      </c>
      <c r="BP400" s="2"/>
      <c r="BQ400" s="48">
        <f t="shared" si="40"/>
        <v>141683</v>
      </c>
      <c r="BR400" s="2"/>
      <c r="BS400" s="48">
        <f t="shared" si="41"/>
        <v>328675</v>
      </c>
      <c r="BT400" s="2"/>
    </row>
    <row r="401" spans="1:72" x14ac:dyDescent="0.2">
      <c r="A401" t="s">
        <v>57</v>
      </c>
      <c r="B401" s="29">
        <v>44227</v>
      </c>
      <c r="C401" s="2"/>
      <c r="D401" s="30">
        <v>2234</v>
      </c>
      <c r="E401" s="30">
        <v>1555</v>
      </c>
      <c r="F401" s="30">
        <v>28259</v>
      </c>
      <c r="G401" s="30">
        <v>453</v>
      </c>
      <c r="H401" s="30">
        <v>468</v>
      </c>
      <c r="I401" s="30">
        <v>16234</v>
      </c>
      <c r="J401" s="30">
        <v>15159</v>
      </c>
      <c r="K401" s="30">
        <v>44641</v>
      </c>
      <c r="L401" s="30">
        <v>1106</v>
      </c>
      <c r="M401" s="2"/>
      <c r="N401" s="30">
        <v>5362</v>
      </c>
      <c r="O401" s="30">
        <v>6709</v>
      </c>
      <c r="P401" s="30">
        <v>769</v>
      </c>
      <c r="Q401" s="30">
        <v>368</v>
      </c>
      <c r="R401" s="30">
        <v>1339</v>
      </c>
      <c r="S401" s="30">
        <v>1593</v>
      </c>
      <c r="T401" s="30">
        <v>22098</v>
      </c>
      <c r="U401" s="30">
        <v>493</v>
      </c>
      <c r="V401" s="30">
        <v>744</v>
      </c>
      <c r="W401" s="30">
        <v>17605</v>
      </c>
      <c r="X401" s="30">
        <v>3314</v>
      </c>
      <c r="Y401" s="2"/>
      <c r="Z401" s="30">
        <v>11265</v>
      </c>
      <c r="AA401" s="30">
        <v>8625</v>
      </c>
      <c r="AC401" s="48">
        <f t="shared" si="36"/>
        <v>19890</v>
      </c>
      <c r="AD401" s="48">
        <f t="shared" si="37"/>
        <v>60394</v>
      </c>
      <c r="AE401" s="30">
        <v>4922</v>
      </c>
      <c r="AF401" s="30">
        <v>2327</v>
      </c>
      <c r="AG401" s="30">
        <v>8581</v>
      </c>
      <c r="AH401" s="30">
        <v>8089</v>
      </c>
      <c r="AI401" s="30">
        <v>1626</v>
      </c>
      <c r="AJ401" s="145">
        <v>1018</v>
      </c>
      <c r="AK401" s="145">
        <v>2968</v>
      </c>
      <c r="AL401" s="145">
        <v>12281</v>
      </c>
      <c r="AM401" s="146">
        <v>25574</v>
      </c>
      <c r="AN401" s="48"/>
      <c r="AO401" s="48"/>
      <c r="AP401" s="30"/>
      <c r="AQ401" s="31"/>
      <c r="AR401" s="2"/>
      <c r="AS401" s="30"/>
      <c r="AT401" s="31"/>
      <c r="AU401" s="2"/>
      <c r="AV401" s="30"/>
      <c r="AW401" s="31"/>
      <c r="AX401" s="30"/>
      <c r="AY401" s="31"/>
      <c r="AZ401" s="2"/>
      <c r="BA401" s="30"/>
      <c r="BB401" s="31"/>
      <c r="BC401" s="30"/>
      <c r="BD401" s="31"/>
      <c r="BE401" s="2"/>
      <c r="BF401" s="30"/>
      <c r="BG401" s="31"/>
      <c r="BH401" s="30"/>
      <c r="BI401" s="31"/>
      <c r="BJ401" s="2"/>
      <c r="BK401" s="48">
        <f t="shared" si="38"/>
        <v>67386</v>
      </c>
      <c r="BL401" s="30">
        <v>4317</v>
      </c>
      <c r="BM401" s="30">
        <v>4389</v>
      </c>
      <c r="BN401" s="2"/>
      <c r="BO401" s="48">
        <f t="shared" si="39"/>
        <v>8706</v>
      </c>
      <c r="BP401" s="2"/>
      <c r="BQ401" s="48">
        <f t="shared" si="40"/>
        <v>110109</v>
      </c>
      <c r="BR401" s="2"/>
      <c r="BS401" s="48">
        <f t="shared" si="41"/>
        <v>266485</v>
      </c>
      <c r="BT401" s="2"/>
    </row>
    <row r="402" spans="1:72" x14ac:dyDescent="0.2">
      <c r="A402" t="s">
        <v>58</v>
      </c>
      <c r="B402" s="29">
        <v>44228</v>
      </c>
      <c r="C402" s="2"/>
      <c r="D402" s="30">
        <v>3249</v>
      </c>
      <c r="E402" s="30">
        <v>2360</v>
      </c>
      <c r="F402" s="30">
        <v>38518</v>
      </c>
      <c r="G402" s="30">
        <v>686</v>
      </c>
      <c r="H402" s="30">
        <v>562</v>
      </c>
      <c r="I402" s="30">
        <v>22583</v>
      </c>
      <c r="J402" s="30">
        <v>20326</v>
      </c>
      <c r="K402" s="30">
        <v>59804</v>
      </c>
      <c r="L402" s="30">
        <v>1209</v>
      </c>
      <c r="M402" s="2"/>
      <c r="N402" s="30">
        <v>6797</v>
      </c>
      <c r="O402" s="30">
        <v>10314</v>
      </c>
      <c r="P402" s="30">
        <v>1101</v>
      </c>
      <c r="Q402" s="30">
        <v>472</v>
      </c>
      <c r="R402" s="30">
        <v>2035</v>
      </c>
      <c r="S402" s="30">
        <v>2372</v>
      </c>
      <c r="T402" s="30">
        <v>32114</v>
      </c>
      <c r="U402" s="30">
        <v>982</v>
      </c>
      <c r="V402" s="30">
        <v>1284</v>
      </c>
      <c r="W402" s="30">
        <v>22407</v>
      </c>
      <c r="X402" s="30">
        <v>7532</v>
      </c>
      <c r="Y402" s="2"/>
      <c r="Z402" s="30">
        <v>13325</v>
      </c>
      <c r="AA402" s="30">
        <v>8467</v>
      </c>
      <c r="AC402" s="48">
        <f t="shared" si="36"/>
        <v>21792</v>
      </c>
      <c r="AD402" s="48">
        <f t="shared" si="37"/>
        <v>87410</v>
      </c>
      <c r="AE402" s="30">
        <v>8914</v>
      </c>
      <c r="AF402" s="30">
        <v>3868</v>
      </c>
      <c r="AG402" s="30">
        <v>10878</v>
      </c>
      <c r="AH402" s="30">
        <v>11858</v>
      </c>
      <c r="AI402" s="30">
        <v>2018</v>
      </c>
      <c r="AJ402" s="145">
        <v>1717</v>
      </c>
      <c r="AK402" s="145">
        <v>4396</v>
      </c>
      <c r="AL402" s="145">
        <v>15676</v>
      </c>
      <c r="AM402" s="146">
        <v>39593</v>
      </c>
      <c r="AN402" s="48"/>
      <c r="AO402" s="48"/>
      <c r="AP402" s="30"/>
      <c r="AQ402" s="31"/>
      <c r="AR402" s="2"/>
      <c r="AS402" s="30"/>
      <c r="AT402" s="31"/>
      <c r="AU402" s="2"/>
      <c r="AV402" s="30"/>
      <c r="AW402" s="31"/>
      <c r="AX402" s="30"/>
      <c r="AY402" s="31"/>
      <c r="AZ402" s="2"/>
      <c r="BA402" s="30"/>
      <c r="BB402" s="31"/>
      <c r="BC402" s="30"/>
      <c r="BD402" s="31"/>
      <c r="BE402" s="2"/>
      <c r="BF402" s="30"/>
      <c r="BG402" s="31"/>
      <c r="BH402" s="30"/>
      <c r="BI402" s="31"/>
      <c r="BJ402" s="2"/>
      <c r="BK402" s="48">
        <f t="shared" si="38"/>
        <v>98918</v>
      </c>
      <c r="BL402" s="30">
        <v>6225</v>
      </c>
      <c r="BM402" s="30">
        <v>6574</v>
      </c>
      <c r="BN402" s="2"/>
      <c r="BO402" s="48">
        <f t="shared" si="39"/>
        <v>12799</v>
      </c>
      <c r="BP402" s="2"/>
      <c r="BQ402" s="48">
        <f t="shared" si="40"/>
        <v>149297</v>
      </c>
      <c r="BR402" s="2"/>
      <c r="BS402" s="48">
        <f t="shared" si="41"/>
        <v>370216</v>
      </c>
      <c r="BT402" s="2"/>
    </row>
    <row r="403" spans="1:72" x14ac:dyDescent="0.2">
      <c r="A403" t="s">
        <v>59</v>
      </c>
      <c r="B403" s="29">
        <v>44229</v>
      </c>
      <c r="C403" s="2"/>
      <c r="D403" s="30">
        <v>3438</v>
      </c>
      <c r="E403" s="30">
        <v>2618</v>
      </c>
      <c r="F403" s="30">
        <v>39287</v>
      </c>
      <c r="G403" s="30">
        <v>690</v>
      </c>
      <c r="H403" s="30">
        <v>612</v>
      </c>
      <c r="I403" s="30">
        <v>23420</v>
      </c>
      <c r="J403" s="30">
        <v>21063</v>
      </c>
      <c r="K403" s="30">
        <v>61954</v>
      </c>
      <c r="L403" s="30">
        <v>1189</v>
      </c>
      <c r="M403" s="2"/>
      <c r="N403" s="30">
        <v>6902</v>
      </c>
      <c r="O403" s="30">
        <v>9745</v>
      </c>
      <c r="P403" s="30">
        <v>1033</v>
      </c>
      <c r="Q403" s="30">
        <v>515</v>
      </c>
      <c r="R403" s="30">
        <v>2043</v>
      </c>
      <c r="S403" s="30">
        <v>2449</v>
      </c>
      <c r="T403" s="30">
        <v>30741</v>
      </c>
      <c r="U403" s="30">
        <v>1040</v>
      </c>
      <c r="V403" s="30">
        <v>1357</v>
      </c>
      <c r="W403" s="30">
        <v>21826</v>
      </c>
      <c r="X403" s="30">
        <v>6459</v>
      </c>
      <c r="Y403" s="2"/>
      <c r="Z403" s="30">
        <v>13062</v>
      </c>
      <c r="AA403" s="30">
        <v>10692</v>
      </c>
      <c r="AC403" s="48">
        <f t="shared" si="36"/>
        <v>23754</v>
      </c>
      <c r="AD403" s="48">
        <f t="shared" si="37"/>
        <v>84110</v>
      </c>
      <c r="AE403" s="30">
        <v>9062</v>
      </c>
      <c r="AF403" s="30">
        <v>4041</v>
      </c>
      <c r="AG403" s="30">
        <v>11777</v>
      </c>
      <c r="AH403" s="30">
        <v>11743</v>
      </c>
      <c r="AI403" s="30">
        <v>2147</v>
      </c>
      <c r="AJ403" s="145">
        <v>1671</v>
      </c>
      <c r="AK403" s="145">
        <v>4237</v>
      </c>
      <c r="AL403" s="145">
        <v>15658</v>
      </c>
      <c r="AM403" s="146">
        <v>36728</v>
      </c>
      <c r="AN403" s="48"/>
      <c r="AO403" s="48"/>
      <c r="AP403" s="30"/>
      <c r="AQ403" s="31"/>
      <c r="AR403" s="2"/>
      <c r="AS403" s="30"/>
      <c r="AT403" s="31"/>
      <c r="AU403" s="2"/>
      <c r="AV403" s="30"/>
      <c r="AW403" s="31"/>
      <c r="AX403" s="30"/>
      <c r="AY403" s="31"/>
      <c r="AZ403" s="2"/>
      <c r="BA403" s="30"/>
      <c r="BB403" s="31"/>
      <c r="BC403" s="30"/>
      <c r="BD403" s="31"/>
      <c r="BE403" s="2"/>
      <c r="BF403" s="30"/>
      <c r="BG403" s="31"/>
      <c r="BH403" s="30"/>
      <c r="BI403" s="31"/>
      <c r="BJ403" s="2"/>
      <c r="BK403" s="48">
        <f t="shared" si="38"/>
        <v>97064</v>
      </c>
      <c r="BL403" s="30">
        <v>6728</v>
      </c>
      <c r="BM403" s="30">
        <v>7006</v>
      </c>
      <c r="BN403" s="2">
        <v>13734</v>
      </c>
      <c r="BO403" s="48">
        <f t="shared" si="39"/>
        <v>13734</v>
      </c>
      <c r="BP403" s="2"/>
      <c r="BQ403" s="48">
        <f t="shared" si="40"/>
        <v>154271</v>
      </c>
      <c r="BR403" s="2"/>
      <c r="BS403" s="48">
        <f t="shared" si="41"/>
        <v>372933</v>
      </c>
      <c r="BT403" s="2"/>
    </row>
    <row r="404" spans="1:72" x14ac:dyDescent="0.2">
      <c r="A404" t="s">
        <v>53</v>
      </c>
      <c r="B404" s="29">
        <v>44230</v>
      </c>
      <c r="C404" s="2"/>
      <c r="D404" s="30">
        <v>3489</v>
      </c>
      <c r="E404" s="30">
        <v>2631</v>
      </c>
      <c r="F404" s="30">
        <v>40515</v>
      </c>
      <c r="G404" s="30">
        <v>661</v>
      </c>
      <c r="H404" s="30">
        <v>560</v>
      </c>
      <c r="I404" s="30">
        <v>23790</v>
      </c>
      <c r="J404" s="30">
        <v>21576</v>
      </c>
      <c r="K404" s="30">
        <v>63413</v>
      </c>
      <c r="L404" s="30">
        <v>1246</v>
      </c>
      <c r="M404" s="2"/>
      <c r="N404" s="30">
        <v>7007</v>
      </c>
      <c r="O404" s="30">
        <v>10314</v>
      </c>
      <c r="P404" s="30">
        <v>1058</v>
      </c>
      <c r="Q404" s="30">
        <v>543</v>
      </c>
      <c r="R404" s="30">
        <v>2120</v>
      </c>
      <c r="S404" s="30">
        <v>2493</v>
      </c>
      <c r="T404" s="30">
        <v>32139</v>
      </c>
      <c r="U404" s="30">
        <v>1091</v>
      </c>
      <c r="V404" s="30">
        <v>1327</v>
      </c>
      <c r="W404" s="30">
        <v>22446</v>
      </c>
      <c r="X404" s="30">
        <v>6628</v>
      </c>
      <c r="Y404" s="2"/>
      <c r="Z404" s="30">
        <v>13081</v>
      </c>
      <c r="AA404" s="30">
        <v>11139</v>
      </c>
      <c r="AC404" s="48">
        <f t="shared" si="36"/>
        <v>24220</v>
      </c>
      <c r="AD404" s="48">
        <f t="shared" si="37"/>
        <v>87166</v>
      </c>
      <c r="AE404" s="30">
        <v>9266</v>
      </c>
      <c r="AF404" s="30">
        <v>3973</v>
      </c>
      <c r="AG404" s="30">
        <v>12103</v>
      </c>
      <c r="AH404" s="30">
        <v>12286</v>
      </c>
      <c r="AI404" s="30">
        <v>2135</v>
      </c>
      <c r="AJ404" s="145">
        <v>1609</v>
      </c>
      <c r="AK404" s="145">
        <v>4378</v>
      </c>
      <c r="AL404" s="145">
        <v>15708</v>
      </c>
      <c r="AM404" s="146">
        <v>24228</v>
      </c>
      <c r="AN404" s="48"/>
      <c r="AO404" s="48"/>
      <c r="AP404" s="30"/>
      <c r="AQ404" s="31"/>
      <c r="AR404" s="2"/>
      <c r="AS404" s="30"/>
      <c r="AT404" s="31"/>
      <c r="AU404" s="2"/>
      <c r="AV404" s="30"/>
      <c r="AW404" s="31"/>
      <c r="AX404" s="30"/>
      <c r="AY404" s="31"/>
      <c r="AZ404" s="2"/>
      <c r="BA404" s="30"/>
      <c r="BB404" s="31"/>
      <c r="BC404" s="30"/>
      <c r="BD404" s="31"/>
      <c r="BE404" s="2"/>
      <c r="BF404" s="30"/>
      <c r="BG404" s="31"/>
      <c r="BH404" s="30"/>
      <c r="BI404" s="31"/>
      <c r="BJ404" s="2"/>
      <c r="BK404" s="48">
        <f t="shared" si="38"/>
        <v>85686</v>
      </c>
      <c r="BL404" s="30">
        <v>6860</v>
      </c>
      <c r="BM404" s="30">
        <v>6929</v>
      </c>
      <c r="BN404" s="2"/>
      <c r="BO404" s="48">
        <f t="shared" si="39"/>
        <v>13789</v>
      </c>
      <c r="BP404" s="2"/>
      <c r="BQ404" s="48">
        <f t="shared" si="40"/>
        <v>157881</v>
      </c>
      <c r="BR404" s="2"/>
      <c r="BS404" s="48">
        <f t="shared" si="41"/>
        <v>368742</v>
      </c>
      <c r="BT404" s="2"/>
    </row>
    <row r="405" spans="1:72" x14ac:dyDescent="0.2">
      <c r="A405" t="s">
        <v>54</v>
      </c>
      <c r="B405" s="29">
        <v>44231</v>
      </c>
      <c r="C405" s="2"/>
      <c r="D405" s="30">
        <v>3408</v>
      </c>
      <c r="E405" s="30">
        <v>2639</v>
      </c>
      <c r="F405" s="30">
        <v>42035</v>
      </c>
      <c r="G405" s="30">
        <v>732</v>
      </c>
      <c r="H405" s="30">
        <v>635</v>
      </c>
      <c r="I405" s="30">
        <v>23486</v>
      </c>
      <c r="J405" s="30">
        <v>22049</v>
      </c>
      <c r="K405" s="30">
        <v>65391</v>
      </c>
      <c r="L405" s="30">
        <v>1248</v>
      </c>
      <c r="M405" s="2"/>
      <c r="N405" s="30">
        <v>7268</v>
      </c>
      <c r="O405" s="30">
        <v>11290</v>
      </c>
      <c r="P405" s="30">
        <v>1096</v>
      </c>
      <c r="Q405" s="30">
        <v>488</v>
      </c>
      <c r="R405" s="30">
        <v>2141</v>
      </c>
      <c r="S405" s="30">
        <v>2514</v>
      </c>
      <c r="T405" s="30">
        <v>33009</v>
      </c>
      <c r="U405" s="30">
        <v>1085</v>
      </c>
      <c r="V405" s="30">
        <v>1371</v>
      </c>
      <c r="W405" s="30">
        <v>22911</v>
      </c>
      <c r="X405" s="30">
        <v>7084</v>
      </c>
      <c r="Y405" s="2"/>
      <c r="Z405" s="30">
        <v>13917</v>
      </c>
      <c r="AA405" s="30">
        <v>12001</v>
      </c>
      <c r="AC405" s="48">
        <f t="shared" si="36"/>
        <v>25918</v>
      </c>
      <c r="AD405" s="48">
        <f t="shared" si="37"/>
        <v>90257</v>
      </c>
      <c r="AE405" s="30">
        <v>10263</v>
      </c>
      <c r="AF405" s="30">
        <v>4117</v>
      </c>
      <c r="AG405" s="30">
        <v>12320</v>
      </c>
      <c r="AH405" s="30">
        <v>15881</v>
      </c>
      <c r="AI405" s="30">
        <v>2198</v>
      </c>
      <c r="AJ405" s="145">
        <v>1638</v>
      </c>
      <c r="AK405" s="145">
        <v>4429</v>
      </c>
      <c r="AL405" s="145">
        <v>16162</v>
      </c>
      <c r="AM405" s="146">
        <v>43242</v>
      </c>
      <c r="AN405" s="48"/>
      <c r="AO405" s="48"/>
      <c r="AP405" s="30"/>
      <c r="AQ405" s="31"/>
      <c r="AR405" s="2"/>
      <c r="AS405" s="30"/>
      <c r="AT405" s="31"/>
      <c r="AU405" s="2"/>
      <c r="AV405" s="30"/>
      <c r="AW405" s="31"/>
      <c r="AX405" s="30"/>
      <c r="AY405" s="31"/>
      <c r="AZ405" s="2"/>
      <c r="BA405" s="30"/>
      <c r="BB405" s="31"/>
      <c r="BC405" s="30"/>
      <c r="BD405" s="31"/>
      <c r="BE405" s="2"/>
      <c r="BF405" s="30"/>
      <c r="BG405" s="31"/>
      <c r="BH405" s="30"/>
      <c r="BI405" s="31"/>
      <c r="BJ405" s="2"/>
      <c r="BK405" s="48">
        <f t="shared" si="38"/>
        <v>110250</v>
      </c>
      <c r="BL405" s="30">
        <v>7098</v>
      </c>
      <c r="BM405" s="30">
        <v>6890</v>
      </c>
      <c r="BN405" s="2"/>
      <c r="BO405" s="48">
        <f t="shared" si="39"/>
        <v>13988</v>
      </c>
      <c r="BP405" s="2"/>
      <c r="BQ405" s="48">
        <f t="shared" si="40"/>
        <v>161623</v>
      </c>
      <c r="BR405" s="2"/>
      <c r="BS405" s="48">
        <f t="shared" si="41"/>
        <v>402036</v>
      </c>
      <c r="BT405" s="2"/>
    </row>
    <row r="406" spans="1:72" x14ac:dyDescent="0.2">
      <c r="A406" t="s">
        <v>55</v>
      </c>
      <c r="B406" s="29">
        <v>44232</v>
      </c>
      <c r="C406" s="2"/>
      <c r="D406" s="30">
        <v>3645</v>
      </c>
      <c r="E406" s="30">
        <v>2778</v>
      </c>
      <c r="F406" s="30">
        <v>44841</v>
      </c>
      <c r="G406" s="30">
        <v>872</v>
      </c>
      <c r="H406" s="30">
        <v>626</v>
      </c>
      <c r="I406" s="30">
        <v>25901</v>
      </c>
      <c r="J406" s="30">
        <v>22932</v>
      </c>
      <c r="K406" s="30">
        <v>70135</v>
      </c>
      <c r="L406" s="30">
        <v>1606</v>
      </c>
      <c r="M406" s="2"/>
      <c r="N406" s="30">
        <v>8212</v>
      </c>
      <c r="O406" s="30">
        <v>11837</v>
      </c>
      <c r="P406" s="30">
        <v>1132</v>
      </c>
      <c r="Q406" s="30">
        <v>490</v>
      </c>
      <c r="R406" s="30">
        <v>2262</v>
      </c>
      <c r="S406" s="30">
        <v>2810</v>
      </c>
      <c r="T406" s="30">
        <v>36375</v>
      </c>
      <c r="U406" s="30">
        <v>1198</v>
      </c>
      <c r="V406" s="30">
        <v>1526</v>
      </c>
      <c r="W406" s="30">
        <v>26596</v>
      </c>
      <c r="X406" s="30">
        <v>7368</v>
      </c>
      <c r="Y406" s="2"/>
      <c r="Z406" s="30">
        <v>15983</v>
      </c>
      <c r="AA406" s="30">
        <v>13944</v>
      </c>
      <c r="AC406" s="48">
        <f t="shared" si="36"/>
        <v>29927</v>
      </c>
      <c r="AD406" s="48">
        <f t="shared" si="37"/>
        <v>99806</v>
      </c>
      <c r="AE406" s="30">
        <v>9752</v>
      </c>
      <c r="AF406" s="30">
        <v>4379</v>
      </c>
      <c r="AG406" s="30">
        <v>13482</v>
      </c>
      <c r="AH406" s="30">
        <v>14614</v>
      </c>
      <c r="AI406" s="30">
        <v>2491</v>
      </c>
      <c r="AJ406" s="145">
        <v>1669</v>
      </c>
      <c r="AK406" s="145">
        <v>4386</v>
      </c>
      <c r="AL406" s="145">
        <v>17900</v>
      </c>
      <c r="AM406" s="146">
        <v>42109</v>
      </c>
      <c r="AN406" s="48"/>
      <c r="AO406" s="48"/>
      <c r="AP406" s="30"/>
      <c r="AQ406" s="31"/>
      <c r="AR406" s="2"/>
      <c r="AS406" s="30"/>
      <c r="AT406" s="31"/>
      <c r="AU406" s="2"/>
      <c r="AV406" s="30"/>
      <c r="AW406" s="31"/>
      <c r="AX406" s="30"/>
      <c r="AY406" s="31"/>
      <c r="AZ406" s="2"/>
      <c r="BA406" s="30"/>
      <c r="BB406" s="31"/>
      <c r="BC406" s="30"/>
      <c r="BD406" s="31"/>
      <c r="BE406" s="2"/>
      <c r="BF406" s="30"/>
      <c r="BG406" s="31"/>
      <c r="BH406" s="30"/>
      <c r="BI406" s="31"/>
      <c r="BJ406" s="2"/>
      <c r="BK406" s="48">
        <f t="shared" si="38"/>
        <v>110782</v>
      </c>
      <c r="BL406" s="30">
        <v>7282</v>
      </c>
      <c r="BM406" s="30">
        <v>7026</v>
      </c>
      <c r="BN406" s="2"/>
      <c r="BO406" s="48">
        <f t="shared" si="39"/>
        <v>14308</v>
      </c>
      <c r="BP406" s="2"/>
      <c r="BQ406" s="48">
        <f t="shared" si="40"/>
        <v>173336</v>
      </c>
      <c r="BR406" s="2"/>
      <c r="BS406" s="48">
        <f t="shared" si="41"/>
        <v>428159</v>
      </c>
      <c r="BT406" s="2"/>
    </row>
    <row r="407" spans="1:72" x14ac:dyDescent="0.2">
      <c r="A407" t="s">
        <v>56</v>
      </c>
      <c r="B407" s="29">
        <v>44233</v>
      </c>
      <c r="C407" s="2"/>
      <c r="D407" s="30">
        <v>3036</v>
      </c>
      <c r="E407" s="30">
        <v>2207</v>
      </c>
      <c r="F407" s="30">
        <v>37932</v>
      </c>
      <c r="G407" s="30">
        <v>653</v>
      </c>
      <c r="H407" s="30">
        <v>519</v>
      </c>
      <c r="I407" s="30">
        <v>22903</v>
      </c>
      <c r="J407" s="30">
        <v>19476</v>
      </c>
      <c r="K407" s="30">
        <v>60197</v>
      </c>
      <c r="L407" s="30">
        <v>1207</v>
      </c>
      <c r="M407" s="2"/>
      <c r="N407" s="30">
        <v>6303</v>
      </c>
      <c r="O407" s="30">
        <v>8825</v>
      </c>
      <c r="P407" s="30">
        <v>945</v>
      </c>
      <c r="Q407" s="30">
        <v>436</v>
      </c>
      <c r="R407" s="30">
        <v>1721</v>
      </c>
      <c r="S407" s="30">
        <v>2074</v>
      </c>
      <c r="T407" s="30">
        <v>27129</v>
      </c>
      <c r="U407" s="30">
        <v>629</v>
      </c>
      <c r="V407" s="30">
        <v>1037</v>
      </c>
      <c r="W407" s="30">
        <v>21045</v>
      </c>
      <c r="X407" s="30">
        <v>4858</v>
      </c>
      <c r="Y407" s="2"/>
      <c r="Z407" s="30">
        <v>11954</v>
      </c>
      <c r="AA407" s="30">
        <v>9688</v>
      </c>
      <c r="AC407" s="48">
        <f t="shared" si="36"/>
        <v>21642</v>
      </c>
      <c r="AD407" s="48">
        <f t="shared" si="37"/>
        <v>75002</v>
      </c>
      <c r="AE407" s="30">
        <v>6947</v>
      </c>
      <c r="AF407" s="30">
        <v>3135</v>
      </c>
      <c r="AG407" s="30">
        <v>10183</v>
      </c>
      <c r="AH407" s="30">
        <v>10471</v>
      </c>
      <c r="AI407" s="30">
        <v>1801</v>
      </c>
      <c r="AJ407" s="145">
        <v>905</v>
      </c>
      <c r="AK407" s="145">
        <v>3185</v>
      </c>
      <c r="AL407" s="145">
        <v>12356</v>
      </c>
      <c r="AM407" s="146">
        <v>32930</v>
      </c>
      <c r="AN407" s="48"/>
      <c r="AO407" s="48"/>
      <c r="AP407" s="30"/>
      <c r="AQ407" s="31"/>
      <c r="AR407" s="2"/>
      <c r="AS407" s="30"/>
      <c r="AT407" s="31"/>
      <c r="AU407" s="2"/>
      <c r="AV407" s="30"/>
      <c r="AW407" s="31"/>
      <c r="AX407" s="30"/>
      <c r="AY407" s="31"/>
      <c r="AZ407" s="2"/>
      <c r="BA407" s="30"/>
      <c r="BB407" s="31"/>
      <c r="BC407" s="30"/>
      <c r="BD407" s="31"/>
      <c r="BE407" s="2"/>
      <c r="BF407" s="30"/>
      <c r="BG407" s="31"/>
      <c r="BH407" s="30"/>
      <c r="BI407" s="31"/>
      <c r="BJ407" s="2"/>
      <c r="BK407" s="48">
        <f t="shared" si="38"/>
        <v>81913</v>
      </c>
      <c r="BL407" s="30">
        <v>5723</v>
      </c>
      <c r="BM407" s="30">
        <v>5667</v>
      </c>
      <c r="BN407" s="2"/>
      <c r="BO407" s="48">
        <f t="shared" si="39"/>
        <v>11390</v>
      </c>
      <c r="BP407" s="2"/>
      <c r="BQ407" s="48">
        <f t="shared" si="40"/>
        <v>148130</v>
      </c>
      <c r="BR407" s="2"/>
      <c r="BS407" s="48">
        <f t="shared" si="41"/>
        <v>338077</v>
      </c>
      <c r="BT407" s="2"/>
    </row>
    <row r="408" spans="1:72" x14ac:dyDescent="0.2">
      <c r="A408" t="s">
        <v>57</v>
      </c>
      <c r="B408" s="29">
        <v>44234</v>
      </c>
      <c r="C408" s="2"/>
      <c r="D408" s="30">
        <v>2167</v>
      </c>
      <c r="E408" s="30">
        <v>1496</v>
      </c>
      <c r="F408" s="30">
        <v>27102</v>
      </c>
      <c r="G408" s="30">
        <v>486</v>
      </c>
      <c r="H408" s="30">
        <v>424</v>
      </c>
      <c r="I408" s="30">
        <v>15310</v>
      </c>
      <c r="J408" s="30">
        <v>13190</v>
      </c>
      <c r="K408" s="30">
        <v>41134</v>
      </c>
      <c r="L408" s="30">
        <v>836</v>
      </c>
      <c r="M408" s="2"/>
      <c r="N408" s="30">
        <v>5113</v>
      </c>
      <c r="O408" s="30">
        <v>6396</v>
      </c>
      <c r="P408" s="30">
        <v>746</v>
      </c>
      <c r="Q408" s="30">
        <v>318</v>
      </c>
      <c r="R408" s="30">
        <v>1355</v>
      </c>
      <c r="S408" s="30">
        <v>1521</v>
      </c>
      <c r="T408" s="30">
        <v>21574</v>
      </c>
      <c r="U408" s="30">
        <v>385</v>
      </c>
      <c r="V408" s="30">
        <v>650</v>
      </c>
      <c r="W408" s="30">
        <v>16810</v>
      </c>
      <c r="X408" s="30">
        <v>3248</v>
      </c>
      <c r="Y408" s="2">
        <v>58116</v>
      </c>
      <c r="Z408" s="30">
        <v>10529</v>
      </c>
      <c r="AA408" s="30">
        <v>7778</v>
      </c>
      <c r="AC408" s="48">
        <f t="shared" si="36"/>
        <v>18307</v>
      </c>
      <c r="AD408" s="48">
        <f t="shared" si="37"/>
        <v>58116</v>
      </c>
      <c r="AE408" s="30">
        <v>5191</v>
      </c>
      <c r="AF408" s="30">
        <v>2411</v>
      </c>
      <c r="AG408" s="30">
        <v>8054</v>
      </c>
      <c r="AH408" s="30">
        <v>7634</v>
      </c>
      <c r="AI408" s="30">
        <v>1467</v>
      </c>
      <c r="AJ408" s="145">
        <v>788</v>
      </c>
      <c r="AK408" s="145">
        <v>2527</v>
      </c>
      <c r="AL408" s="145">
        <v>10910</v>
      </c>
      <c r="AM408" s="146">
        <v>16487</v>
      </c>
      <c r="AN408" s="147"/>
      <c r="AO408" s="147"/>
      <c r="AP408" s="30"/>
      <c r="AQ408" s="31"/>
      <c r="AR408" s="2"/>
      <c r="AS408" s="30"/>
      <c r="AT408" s="31"/>
      <c r="AU408" s="2"/>
      <c r="AV408" s="30"/>
      <c r="AW408" s="31"/>
      <c r="AX408" s="30"/>
      <c r="AY408" s="31"/>
      <c r="AZ408" s="2"/>
      <c r="BA408" s="30"/>
      <c r="BB408" s="31"/>
      <c r="BC408" s="30"/>
      <c r="BD408" s="31"/>
      <c r="BE408" s="2"/>
      <c r="BF408" s="30"/>
      <c r="BG408" s="31"/>
      <c r="BH408" s="30"/>
      <c r="BI408" s="31"/>
      <c r="BJ408" s="2"/>
      <c r="BK408" s="48">
        <f t="shared" si="38"/>
        <v>55469</v>
      </c>
      <c r="BL408" s="30">
        <v>4017</v>
      </c>
      <c r="BM408" s="30">
        <v>4168</v>
      </c>
      <c r="BN408" s="2"/>
      <c r="BO408" s="48">
        <f t="shared" si="39"/>
        <v>8185</v>
      </c>
      <c r="BP408" s="2"/>
      <c r="BQ408" s="48">
        <f t="shared" si="40"/>
        <v>102145</v>
      </c>
      <c r="BR408" s="2"/>
      <c r="BS408" s="48">
        <f t="shared" si="41"/>
        <v>242222</v>
      </c>
      <c r="BT408" s="2"/>
    </row>
    <row r="409" spans="1:72" x14ac:dyDescent="0.2">
      <c r="A409" t="s">
        <v>58</v>
      </c>
      <c r="B409" s="29">
        <v>44235</v>
      </c>
      <c r="C409" s="2"/>
      <c r="D409" s="30">
        <v>3233</v>
      </c>
      <c r="E409" s="30">
        <v>2476</v>
      </c>
      <c r="F409" s="30">
        <v>38417</v>
      </c>
      <c r="G409" s="30">
        <v>688</v>
      </c>
      <c r="H409" s="30">
        <v>585</v>
      </c>
      <c r="I409" s="30">
        <v>23001</v>
      </c>
      <c r="J409" s="30">
        <v>20178</v>
      </c>
      <c r="K409" s="30">
        <v>60417</v>
      </c>
      <c r="L409" s="30">
        <v>1200</v>
      </c>
      <c r="M409" s="2"/>
      <c r="N409" s="30">
        <v>7053</v>
      </c>
      <c r="O409" s="30">
        <v>10151</v>
      </c>
      <c r="P409" s="30">
        <v>1008</v>
      </c>
      <c r="Q409" s="30">
        <v>448</v>
      </c>
      <c r="R409" s="30">
        <v>2089</v>
      </c>
      <c r="S409" s="30">
        <v>2672</v>
      </c>
      <c r="T409" s="30">
        <v>31635</v>
      </c>
      <c r="U409" s="30">
        <v>887</v>
      </c>
      <c r="V409" s="30">
        <v>1167</v>
      </c>
      <c r="W409" s="30">
        <v>22410</v>
      </c>
      <c r="X409" s="30">
        <v>6408</v>
      </c>
      <c r="Y409" s="2"/>
      <c r="Z409" s="30">
        <v>13047</v>
      </c>
      <c r="AA409" s="30">
        <v>10945</v>
      </c>
      <c r="AC409" s="48">
        <f t="shared" si="36"/>
        <v>23992</v>
      </c>
      <c r="AD409" s="48">
        <f t="shared" si="37"/>
        <v>85928</v>
      </c>
      <c r="AE409" s="30">
        <v>8965</v>
      </c>
      <c r="AF409" s="30">
        <v>3900</v>
      </c>
      <c r="AG409" s="30">
        <v>11451</v>
      </c>
      <c r="AH409" s="30">
        <v>12037</v>
      </c>
      <c r="AI409" s="30">
        <v>1933</v>
      </c>
      <c r="AJ409" s="145">
        <v>1274</v>
      </c>
      <c r="AK409" s="145">
        <v>3767</v>
      </c>
      <c r="AL409" s="145">
        <v>6718</v>
      </c>
      <c r="AM409" s="146">
        <v>27019</v>
      </c>
      <c r="AN409" s="147"/>
      <c r="AO409" s="147"/>
      <c r="AP409" s="30"/>
      <c r="AQ409" s="31"/>
      <c r="AR409" s="2"/>
      <c r="AS409" s="30"/>
      <c r="AT409" s="31"/>
      <c r="AU409" s="2"/>
      <c r="AV409" s="30"/>
      <c r="AW409" s="31"/>
      <c r="AX409" s="30"/>
      <c r="AY409" s="31"/>
      <c r="AZ409" s="2"/>
      <c r="BA409" s="30"/>
      <c r="BB409" s="31"/>
      <c r="BC409" s="30"/>
      <c r="BD409" s="31"/>
      <c r="BE409" s="2"/>
      <c r="BF409" s="30"/>
      <c r="BG409" s="31"/>
      <c r="BH409" s="30"/>
      <c r="BI409" s="31"/>
      <c r="BJ409" s="2"/>
      <c r="BK409" s="48">
        <f t="shared" si="38"/>
        <v>77064</v>
      </c>
      <c r="BL409" s="30">
        <v>6326</v>
      </c>
      <c r="BM409" s="30">
        <v>6364</v>
      </c>
      <c r="BN409" s="2"/>
      <c r="BO409" s="48">
        <f t="shared" si="39"/>
        <v>12690</v>
      </c>
      <c r="BP409" s="2"/>
      <c r="BQ409" s="48">
        <f t="shared" si="40"/>
        <v>150195</v>
      </c>
      <c r="BR409" s="2"/>
      <c r="BS409" s="48">
        <f t="shared" si="41"/>
        <v>349869</v>
      </c>
      <c r="BT409" s="2"/>
    </row>
    <row r="410" spans="1:72" x14ac:dyDescent="0.2">
      <c r="A410" t="s">
        <v>59</v>
      </c>
      <c r="B410" s="29">
        <v>44236</v>
      </c>
      <c r="C410" s="2"/>
      <c r="D410" s="30">
        <v>3484</v>
      </c>
      <c r="E410" s="30">
        <v>2639</v>
      </c>
      <c r="F410" s="30">
        <v>40390</v>
      </c>
      <c r="G410" s="30">
        <v>694</v>
      </c>
      <c r="H410" s="30">
        <v>585</v>
      </c>
      <c r="I410" s="30">
        <v>23772</v>
      </c>
      <c r="J410" s="30">
        <v>20983</v>
      </c>
      <c r="K410" s="30">
        <v>63233</v>
      </c>
      <c r="L410" s="30">
        <v>1112</v>
      </c>
      <c r="M410" s="2"/>
      <c r="N410" s="30">
        <v>7018</v>
      </c>
      <c r="O410" s="30">
        <v>10002</v>
      </c>
      <c r="P410" s="30">
        <v>983</v>
      </c>
      <c r="Q410" s="30">
        <v>435</v>
      </c>
      <c r="R410" s="30">
        <v>2008</v>
      </c>
      <c r="S410" s="30">
        <v>2525</v>
      </c>
      <c r="T410" s="30">
        <v>31779</v>
      </c>
      <c r="U410" s="30">
        <v>996</v>
      </c>
      <c r="V410" s="30">
        <v>1225</v>
      </c>
      <c r="W410" s="30">
        <v>22062</v>
      </c>
      <c r="X410" s="30">
        <v>6616</v>
      </c>
      <c r="Y410" s="2"/>
      <c r="Z410" s="30">
        <v>13127</v>
      </c>
      <c r="AA410" s="30">
        <v>11009</v>
      </c>
      <c r="AC410" s="48">
        <f t="shared" si="36"/>
        <v>24136</v>
      </c>
      <c r="AD410" s="48">
        <f t="shared" si="37"/>
        <v>85649</v>
      </c>
      <c r="AE410" s="30">
        <v>9180</v>
      </c>
      <c r="AF410" s="30">
        <v>3982</v>
      </c>
      <c r="AG410" s="30">
        <v>11771</v>
      </c>
      <c r="AH410" s="30">
        <v>11860</v>
      </c>
      <c r="AI410" s="30">
        <v>2040</v>
      </c>
      <c r="AJ410" s="145">
        <v>1275</v>
      </c>
      <c r="AK410" s="145">
        <v>3893</v>
      </c>
      <c r="AL410" s="145">
        <v>10402</v>
      </c>
      <c r="AM410" s="146">
        <v>31404</v>
      </c>
      <c r="AN410" s="147"/>
      <c r="AO410" s="147"/>
      <c r="AP410" s="30"/>
      <c r="AQ410" s="31"/>
      <c r="AR410" s="2"/>
      <c r="AS410" s="30"/>
      <c r="AT410" s="31"/>
      <c r="AU410" s="2"/>
      <c r="AV410" s="30"/>
      <c r="AW410" s="31"/>
      <c r="AX410" s="30"/>
      <c r="AY410" s="31"/>
      <c r="AZ410" s="2"/>
      <c r="BA410" s="30"/>
      <c r="BB410" s="31"/>
      <c r="BC410" s="30"/>
      <c r="BD410" s="31"/>
      <c r="BE410" s="2"/>
      <c r="BF410" s="30"/>
      <c r="BG410" s="31"/>
      <c r="BH410" s="30"/>
      <c r="BI410" s="31"/>
      <c r="BJ410" s="2"/>
      <c r="BK410" s="48">
        <f t="shared" si="38"/>
        <v>85807</v>
      </c>
      <c r="BL410" s="30">
        <v>6668</v>
      </c>
      <c r="BM410" s="30">
        <v>7077</v>
      </c>
      <c r="BN410" s="2"/>
      <c r="BO410" s="48">
        <f t="shared" si="39"/>
        <v>13745</v>
      </c>
      <c r="BP410" s="2"/>
      <c r="BQ410" s="48">
        <f t="shared" si="40"/>
        <v>156892</v>
      </c>
      <c r="BR410" s="2"/>
      <c r="BS410" s="48">
        <f t="shared" si="41"/>
        <v>366229</v>
      </c>
      <c r="BT410" s="2"/>
    </row>
    <row r="411" spans="1:72" x14ac:dyDescent="0.2">
      <c r="A411" t="s">
        <v>53</v>
      </c>
      <c r="B411" s="29">
        <v>44237</v>
      </c>
      <c r="C411" s="2"/>
      <c r="D411" s="30">
        <v>3453</v>
      </c>
      <c r="E411" s="30">
        <v>2604</v>
      </c>
      <c r="F411" s="30">
        <v>40087</v>
      </c>
      <c r="G411" s="30">
        <v>665</v>
      </c>
      <c r="H411" s="30">
        <v>612</v>
      </c>
      <c r="I411" s="30">
        <v>23579</v>
      </c>
      <c r="J411" s="30">
        <v>20897</v>
      </c>
      <c r="K411" s="30">
        <v>62910</v>
      </c>
      <c r="L411" s="30">
        <v>1186</v>
      </c>
      <c r="M411" s="2"/>
      <c r="N411" s="30">
        <v>7613</v>
      </c>
      <c r="O411" s="30">
        <v>10341</v>
      </c>
      <c r="P411" s="30">
        <v>1071</v>
      </c>
      <c r="Q411" s="30">
        <v>434</v>
      </c>
      <c r="R411" s="30">
        <v>2095</v>
      </c>
      <c r="S411" s="30">
        <v>2534</v>
      </c>
      <c r="T411" s="30">
        <v>33077</v>
      </c>
      <c r="U411" s="30">
        <v>947</v>
      </c>
      <c r="V411" s="30">
        <v>1154</v>
      </c>
      <c r="W411" s="30">
        <v>22756</v>
      </c>
      <c r="X411" s="30">
        <v>6786</v>
      </c>
      <c r="Y411" s="2"/>
      <c r="Z411" s="30">
        <v>11395</v>
      </c>
      <c r="AA411" s="30">
        <v>10832</v>
      </c>
      <c r="AC411" s="48">
        <f t="shared" si="36"/>
        <v>22227</v>
      </c>
      <c r="AD411" s="48">
        <f t="shared" si="37"/>
        <v>88808</v>
      </c>
      <c r="AE411" s="30">
        <v>9304</v>
      </c>
      <c r="AF411" s="30">
        <v>3988</v>
      </c>
      <c r="AG411" s="30">
        <v>11771</v>
      </c>
      <c r="AH411" s="30">
        <v>11986</v>
      </c>
      <c r="AI411" s="30">
        <v>2093</v>
      </c>
      <c r="AJ411" s="145">
        <v>1271</v>
      </c>
      <c r="AK411" s="145">
        <v>3810</v>
      </c>
      <c r="AL411" s="145">
        <v>14214</v>
      </c>
      <c r="AM411" s="146">
        <v>36664</v>
      </c>
      <c r="AN411" s="147"/>
      <c r="AO411" s="147"/>
      <c r="AP411" s="30"/>
      <c r="AQ411" s="31"/>
      <c r="AR411" s="2"/>
      <c r="AS411" s="30"/>
      <c r="AT411" s="31"/>
      <c r="AU411" s="2"/>
      <c r="AV411" s="30"/>
      <c r="AW411" s="31"/>
      <c r="AX411" s="30"/>
      <c r="AY411" s="31"/>
      <c r="AZ411" s="2"/>
      <c r="BA411" s="30"/>
      <c r="BB411" s="31"/>
      <c r="BC411" s="30"/>
      <c r="BD411" s="31"/>
      <c r="BE411" s="2"/>
      <c r="BF411" s="30"/>
      <c r="BG411" s="31"/>
      <c r="BH411" s="30"/>
      <c r="BI411" s="31"/>
      <c r="BJ411" s="2"/>
      <c r="BK411" s="48">
        <f t="shared" si="38"/>
        <v>95101</v>
      </c>
      <c r="BL411" s="30">
        <v>6721</v>
      </c>
      <c r="BM411" s="30">
        <v>6933</v>
      </c>
      <c r="BN411" s="2"/>
      <c r="BO411" s="48">
        <f t="shared" si="39"/>
        <v>13654</v>
      </c>
      <c r="BP411" s="2"/>
      <c r="BQ411" s="48">
        <f t="shared" si="40"/>
        <v>155993</v>
      </c>
      <c r="BR411" s="2"/>
      <c r="BS411" s="48">
        <f t="shared" si="41"/>
        <v>375783</v>
      </c>
      <c r="BT411" s="2"/>
    </row>
    <row r="412" spans="1:72" x14ac:dyDescent="0.2">
      <c r="A412" t="s">
        <v>54</v>
      </c>
      <c r="B412" s="38">
        <v>44238</v>
      </c>
      <c r="C412" s="2"/>
      <c r="D412" s="30">
        <v>2002</v>
      </c>
      <c r="E412" s="30">
        <v>1510</v>
      </c>
      <c r="F412" s="30">
        <v>17263</v>
      </c>
      <c r="G412" s="30">
        <v>364</v>
      </c>
      <c r="H412" s="30">
        <v>320</v>
      </c>
      <c r="I412" s="30">
        <v>13280</v>
      </c>
      <c r="J412" s="30">
        <v>11667</v>
      </c>
      <c r="K412" s="30">
        <v>30064</v>
      </c>
      <c r="L412" s="30">
        <v>516</v>
      </c>
      <c r="M412" s="2"/>
      <c r="N412" s="30">
        <v>4641</v>
      </c>
      <c r="O412" s="30">
        <v>7137</v>
      </c>
      <c r="P412" s="30">
        <v>804</v>
      </c>
      <c r="Q412" s="30">
        <v>343</v>
      </c>
      <c r="R412" s="30">
        <v>1436</v>
      </c>
      <c r="S412" s="30">
        <v>1917</v>
      </c>
      <c r="T412" s="30">
        <v>23558</v>
      </c>
      <c r="U412" s="30">
        <v>611</v>
      </c>
      <c r="V412" s="30">
        <v>823</v>
      </c>
      <c r="W412" s="30">
        <v>16914</v>
      </c>
      <c r="X412" s="30">
        <v>4464</v>
      </c>
      <c r="Y412" s="2"/>
      <c r="Z412" s="30">
        <v>9666</v>
      </c>
      <c r="AA412" s="30">
        <v>8336</v>
      </c>
      <c r="AC412" s="48">
        <f t="shared" si="36"/>
        <v>18002</v>
      </c>
      <c r="AD412" s="48">
        <f t="shared" si="37"/>
        <v>62648</v>
      </c>
      <c r="AE412" s="30">
        <v>6414</v>
      </c>
      <c r="AF412" s="30">
        <v>2882</v>
      </c>
      <c r="AG412" s="30">
        <v>8917</v>
      </c>
      <c r="AH412" s="30">
        <v>9345</v>
      </c>
      <c r="AI412" s="30">
        <v>1633</v>
      </c>
      <c r="AJ412" s="145">
        <v>936</v>
      </c>
      <c r="AK412" s="145">
        <v>3066</v>
      </c>
      <c r="AL412" s="145">
        <v>11489</v>
      </c>
      <c r="AM412" s="146">
        <v>28756</v>
      </c>
      <c r="AN412" s="147"/>
      <c r="AO412" s="147"/>
      <c r="AP412" s="30"/>
      <c r="AQ412" s="31"/>
      <c r="AR412" s="2"/>
      <c r="AS412" s="30"/>
      <c r="AT412" s="31"/>
      <c r="AU412" s="2"/>
      <c r="AV412" s="30"/>
      <c r="AW412" s="31"/>
      <c r="AX412" s="30"/>
      <c r="AY412" s="31"/>
      <c r="AZ412" s="2"/>
      <c r="BA412" s="30"/>
      <c r="BB412" s="31"/>
      <c r="BC412" s="30"/>
      <c r="BD412" s="31"/>
      <c r="BE412" s="2"/>
      <c r="BF412" s="30"/>
      <c r="BG412" s="31"/>
      <c r="BH412" s="30"/>
      <c r="BI412" s="31"/>
      <c r="BJ412" s="2"/>
      <c r="BK412" s="48">
        <f t="shared" si="38"/>
        <v>73438</v>
      </c>
      <c r="BL412" s="30">
        <v>4386</v>
      </c>
      <c r="BM412" s="30">
        <v>4719</v>
      </c>
      <c r="BN412" s="2"/>
      <c r="BO412" s="48">
        <f t="shared" si="39"/>
        <v>9105</v>
      </c>
      <c r="BP412" s="2"/>
      <c r="BQ412" s="48">
        <f t="shared" si="40"/>
        <v>76986</v>
      </c>
      <c r="BR412" s="2"/>
      <c r="BS412" s="48">
        <f t="shared" si="41"/>
        <v>240179</v>
      </c>
      <c r="BT412" s="2"/>
    </row>
    <row r="413" spans="1:72" x14ac:dyDescent="0.2">
      <c r="A413" t="s">
        <v>55</v>
      </c>
      <c r="B413" s="38">
        <v>44239</v>
      </c>
      <c r="C413" s="2"/>
      <c r="D413" s="30">
        <v>2058</v>
      </c>
      <c r="E413" s="30">
        <v>400</v>
      </c>
      <c r="F413" s="30">
        <v>7949</v>
      </c>
      <c r="G413" s="30">
        <v>222</v>
      </c>
      <c r="H413" s="30">
        <v>108</v>
      </c>
      <c r="I413" s="30">
        <v>6883</v>
      </c>
      <c r="J413" s="30">
        <v>3580</v>
      </c>
      <c r="K413" s="30">
        <v>13524</v>
      </c>
      <c r="L413" s="30">
        <v>368</v>
      </c>
      <c r="M413" s="2"/>
      <c r="N413" s="30">
        <v>3099</v>
      </c>
      <c r="O413" s="30">
        <v>2787</v>
      </c>
      <c r="P413" s="30">
        <v>616</v>
      </c>
      <c r="Q413" s="30">
        <v>281</v>
      </c>
      <c r="R413" s="30">
        <v>1293</v>
      </c>
      <c r="S413" s="30">
        <v>1465</v>
      </c>
      <c r="T413" s="30">
        <v>17835</v>
      </c>
      <c r="U413" s="30">
        <v>533</v>
      </c>
      <c r="V413" s="30">
        <v>746</v>
      </c>
      <c r="W413" s="30">
        <v>14106</v>
      </c>
      <c r="X413" s="30">
        <v>2599</v>
      </c>
      <c r="Y413" s="2"/>
      <c r="Z413" s="30">
        <v>7108</v>
      </c>
      <c r="AA413" s="30">
        <v>7217</v>
      </c>
      <c r="AC413" s="48">
        <f t="shared" si="36"/>
        <v>14325</v>
      </c>
      <c r="AD413" s="48">
        <f t="shared" si="37"/>
        <v>45360</v>
      </c>
      <c r="AE413" s="30">
        <v>5274</v>
      </c>
      <c r="AF413" s="30">
        <v>2351</v>
      </c>
      <c r="AG413" s="30">
        <v>7250</v>
      </c>
      <c r="AH413" s="30">
        <v>7982</v>
      </c>
      <c r="AI413" s="30">
        <v>1421</v>
      </c>
      <c r="AJ413" s="145">
        <v>790</v>
      </c>
      <c r="AK413" s="145">
        <v>2974</v>
      </c>
      <c r="AL413" s="145">
        <v>10030</v>
      </c>
      <c r="AM413" s="146">
        <v>21034</v>
      </c>
      <c r="AN413" s="147"/>
      <c r="AO413" s="147"/>
      <c r="AP413" s="30"/>
      <c r="AQ413" s="31"/>
      <c r="AR413" s="2"/>
      <c r="AS413" s="30"/>
      <c r="AT413" s="31"/>
      <c r="AU413" s="2"/>
      <c r="AV413" s="30"/>
      <c r="AW413" s="31"/>
      <c r="AX413" s="30"/>
      <c r="AY413" s="31"/>
      <c r="AZ413" s="2"/>
      <c r="BA413" s="30"/>
      <c r="BB413" s="31"/>
      <c r="BC413" s="30"/>
      <c r="BD413" s="31"/>
      <c r="BE413" s="2"/>
      <c r="BF413" s="30"/>
      <c r="BG413" s="31"/>
      <c r="BH413" s="30"/>
      <c r="BI413" s="31"/>
      <c r="BJ413" s="2"/>
      <c r="BK413" s="48">
        <f t="shared" si="38"/>
        <v>59106</v>
      </c>
      <c r="BL413" s="30">
        <v>4370</v>
      </c>
      <c r="BM413" s="30">
        <v>3544</v>
      </c>
      <c r="BN413" s="2"/>
      <c r="BO413" s="48">
        <f t="shared" si="39"/>
        <v>7914</v>
      </c>
      <c r="BP413" s="2"/>
      <c r="BQ413" s="48">
        <f t="shared" si="40"/>
        <v>35092</v>
      </c>
      <c r="BR413" s="2"/>
      <c r="BS413" s="48">
        <f t="shared" si="41"/>
        <v>161797</v>
      </c>
      <c r="BT413" s="2"/>
    </row>
    <row r="414" spans="1:72" x14ac:dyDescent="0.2">
      <c r="A414" t="s">
        <v>56</v>
      </c>
      <c r="B414" s="38">
        <v>44240</v>
      </c>
      <c r="C414" s="2"/>
      <c r="D414" s="30">
        <v>1059</v>
      </c>
      <c r="E414" s="30">
        <v>660</v>
      </c>
      <c r="F414" s="30">
        <v>12193</v>
      </c>
      <c r="G414" s="30">
        <v>268</v>
      </c>
      <c r="H414" s="30">
        <v>167</v>
      </c>
      <c r="I414" s="30">
        <v>7132</v>
      </c>
      <c r="J414" s="30">
        <v>5388</v>
      </c>
      <c r="K414" s="30">
        <v>20688</v>
      </c>
      <c r="L414" s="30">
        <v>665</v>
      </c>
      <c r="M414" s="2"/>
      <c r="N414" s="30">
        <v>2555</v>
      </c>
      <c r="O414" s="30">
        <v>3804</v>
      </c>
      <c r="P414" s="30">
        <v>601</v>
      </c>
      <c r="Q414" s="30">
        <v>248</v>
      </c>
      <c r="R414" s="30">
        <v>849</v>
      </c>
      <c r="S414" s="30">
        <v>1078</v>
      </c>
      <c r="T414" s="30">
        <v>13270</v>
      </c>
      <c r="U414" s="30">
        <v>293</v>
      </c>
      <c r="V414" s="30">
        <v>442</v>
      </c>
      <c r="W414" s="30">
        <v>10335</v>
      </c>
      <c r="X414" s="30">
        <v>1996</v>
      </c>
      <c r="Y414" s="2"/>
      <c r="Z414" s="30">
        <v>5656</v>
      </c>
      <c r="AA414" s="30">
        <v>4243</v>
      </c>
      <c r="AC414" s="48">
        <f t="shared" si="36"/>
        <v>9899</v>
      </c>
      <c r="AD414" s="48">
        <f t="shared" si="37"/>
        <v>35471</v>
      </c>
      <c r="AE414" s="30">
        <v>3834</v>
      </c>
      <c r="AF414" s="30">
        <v>1818</v>
      </c>
      <c r="AG414" s="30">
        <v>4563</v>
      </c>
      <c r="AH414" s="30">
        <v>4965</v>
      </c>
      <c r="AI414" s="30">
        <v>913</v>
      </c>
      <c r="AJ414" s="145">
        <v>431</v>
      </c>
      <c r="AK414" s="145">
        <v>1847</v>
      </c>
      <c r="AL414" s="145">
        <v>5384</v>
      </c>
      <c r="AM414" s="146">
        <v>14756</v>
      </c>
      <c r="AN414" s="147"/>
      <c r="AO414" s="147"/>
      <c r="AP414" s="30"/>
      <c r="AQ414" s="31"/>
      <c r="AR414" s="2"/>
      <c r="AS414" s="30"/>
      <c r="AT414" s="31"/>
      <c r="AU414" s="2"/>
      <c r="AV414" s="30"/>
      <c r="AW414" s="31"/>
      <c r="AX414" s="30"/>
      <c r="AY414" s="31"/>
      <c r="AZ414" s="2"/>
      <c r="BA414" s="30"/>
      <c r="BB414" s="31"/>
      <c r="BC414" s="30"/>
      <c r="BD414" s="31"/>
      <c r="BE414" s="2"/>
      <c r="BF414" s="30"/>
      <c r="BG414" s="31"/>
      <c r="BH414" s="30"/>
      <c r="BI414" s="31"/>
      <c r="BJ414" s="2"/>
      <c r="BK414" s="48">
        <f t="shared" si="38"/>
        <v>38511</v>
      </c>
      <c r="BL414" s="30">
        <v>2083</v>
      </c>
      <c r="BM414" s="30">
        <v>2191</v>
      </c>
      <c r="BN414" s="2"/>
      <c r="BO414" s="48">
        <f t="shared" si="39"/>
        <v>4274</v>
      </c>
      <c r="BP414" s="2"/>
      <c r="BQ414" s="48">
        <f t="shared" si="40"/>
        <v>48220</v>
      </c>
      <c r="BR414" s="2"/>
      <c r="BS414" s="48">
        <f t="shared" si="41"/>
        <v>136375</v>
      </c>
      <c r="BT414" s="2"/>
    </row>
    <row r="415" spans="1:72" x14ac:dyDescent="0.2">
      <c r="A415" t="s">
        <v>57</v>
      </c>
      <c r="B415" s="38">
        <v>44241</v>
      </c>
      <c r="C415" s="2"/>
      <c r="D415" s="30"/>
      <c r="E415" s="30"/>
      <c r="F415" s="30"/>
      <c r="G415" s="30"/>
      <c r="H415" s="30"/>
      <c r="I415" s="30"/>
      <c r="J415" s="30"/>
      <c r="K415" s="30"/>
      <c r="L415" s="30"/>
      <c r="M415" s="2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2"/>
      <c r="Z415" s="30"/>
      <c r="AA415" s="30"/>
      <c r="AC415" s="48">
        <f t="shared" si="36"/>
        <v>0</v>
      </c>
      <c r="AD415" s="48">
        <f t="shared" si="37"/>
        <v>0</v>
      </c>
      <c r="AE415" s="30"/>
      <c r="AF415" s="30"/>
      <c r="AG415" s="30"/>
      <c r="AH415" s="30"/>
      <c r="AI415" s="30"/>
      <c r="AJ415" s="145"/>
      <c r="AK415" s="145"/>
      <c r="AL415" s="145"/>
      <c r="AM415" s="146"/>
      <c r="AN415" s="146"/>
      <c r="AO415" s="146"/>
      <c r="AP415" s="30"/>
      <c r="AQ415" s="31"/>
      <c r="AR415" s="2"/>
      <c r="AS415" s="30"/>
      <c r="AT415" s="31"/>
      <c r="AU415" s="2"/>
      <c r="AV415" s="30"/>
      <c r="AW415" s="31"/>
      <c r="AX415" s="30"/>
      <c r="AY415" s="31"/>
      <c r="AZ415" s="2"/>
      <c r="BA415" s="30"/>
      <c r="BB415" s="31"/>
      <c r="BC415" s="30"/>
      <c r="BD415" s="31"/>
      <c r="BE415" s="2"/>
      <c r="BF415" s="30"/>
      <c r="BG415" s="31"/>
      <c r="BH415" s="30"/>
      <c r="BI415" s="31"/>
      <c r="BJ415" s="2"/>
      <c r="BK415" s="48">
        <f t="shared" si="38"/>
        <v>0</v>
      </c>
      <c r="BL415" s="30"/>
      <c r="BM415" s="30"/>
      <c r="BN415" s="2"/>
      <c r="BO415" s="48">
        <f t="shared" si="39"/>
        <v>0</v>
      </c>
      <c r="BP415" s="2"/>
      <c r="BQ415" s="48">
        <f t="shared" si="40"/>
        <v>0</v>
      </c>
      <c r="BR415" s="2"/>
      <c r="BS415" s="48">
        <f t="shared" si="41"/>
        <v>0</v>
      </c>
      <c r="BT415" s="2"/>
    </row>
    <row r="416" spans="1:72" x14ac:dyDescent="0.2">
      <c r="A416" s="45" t="s">
        <v>58</v>
      </c>
      <c r="B416" s="38">
        <v>44242</v>
      </c>
      <c r="C416" s="2"/>
      <c r="D416" s="30"/>
      <c r="E416" s="30"/>
      <c r="F416" s="30"/>
      <c r="G416" s="30"/>
      <c r="H416" s="30"/>
      <c r="I416" s="30"/>
      <c r="J416" s="30"/>
      <c r="K416" s="30"/>
      <c r="L416" s="30"/>
      <c r="M416" s="2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>
        <v>0</v>
      </c>
      <c r="Y416" s="2"/>
      <c r="Z416" s="30"/>
      <c r="AA416" s="30"/>
      <c r="AC416" s="48">
        <f t="shared" si="36"/>
        <v>0</v>
      </c>
      <c r="AD416" s="48">
        <f t="shared" si="37"/>
        <v>0</v>
      </c>
      <c r="AE416" s="30"/>
      <c r="AF416" s="30"/>
      <c r="AG416" s="30"/>
      <c r="AH416" s="30"/>
      <c r="AI416" s="30"/>
      <c r="AJ416" s="145"/>
      <c r="AK416" s="145"/>
      <c r="AL416" s="145"/>
      <c r="AM416" s="146"/>
      <c r="AN416" s="146"/>
      <c r="AO416" s="146"/>
      <c r="AP416" s="30"/>
      <c r="AQ416" s="31"/>
      <c r="AR416" s="2"/>
      <c r="AS416" s="30"/>
      <c r="AT416" s="31"/>
      <c r="AU416" s="2"/>
      <c r="AV416" s="30"/>
      <c r="AW416" s="31"/>
      <c r="AX416" s="30"/>
      <c r="AY416" s="31"/>
      <c r="AZ416" s="2"/>
      <c r="BA416" s="30"/>
      <c r="BB416" s="31"/>
      <c r="BC416" s="30"/>
      <c r="BD416" s="31"/>
      <c r="BE416" s="2"/>
      <c r="BF416" s="30"/>
      <c r="BG416" s="31"/>
      <c r="BH416" s="30"/>
      <c r="BI416" s="31"/>
      <c r="BJ416" s="2"/>
      <c r="BK416" s="48">
        <f t="shared" si="38"/>
        <v>0</v>
      </c>
      <c r="BL416" s="30"/>
      <c r="BM416" s="30"/>
      <c r="BN416" s="2"/>
      <c r="BO416" s="48">
        <f t="shared" si="39"/>
        <v>0</v>
      </c>
      <c r="BP416" s="2"/>
      <c r="BQ416" s="48">
        <f t="shared" si="40"/>
        <v>0</v>
      </c>
      <c r="BR416" s="2"/>
      <c r="BS416" s="48">
        <f t="shared" si="41"/>
        <v>0</v>
      </c>
      <c r="BT416" s="2"/>
    </row>
    <row r="417" spans="1:75" x14ac:dyDescent="0.2">
      <c r="A417" t="s">
        <v>59</v>
      </c>
      <c r="B417" s="38">
        <v>44243</v>
      </c>
      <c r="C417" s="2"/>
      <c r="D417" s="30"/>
      <c r="E417" s="30"/>
      <c r="F417" s="30"/>
      <c r="G417" s="30"/>
      <c r="H417" s="30"/>
      <c r="I417" s="30"/>
      <c r="J417" s="30"/>
      <c r="K417" s="30"/>
      <c r="L417" s="30"/>
      <c r="M417" s="2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>
        <v>0</v>
      </c>
      <c r="Y417" s="2"/>
      <c r="Z417" s="30"/>
      <c r="AA417" s="30"/>
      <c r="AC417" s="48">
        <f t="shared" si="36"/>
        <v>0</v>
      </c>
      <c r="AD417" s="48">
        <f t="shared" si="37"/>
        <v>0</v>
      </c>
      <c r="AE417" s="30"/>
      <c r="AF417" s="30"/>
      <c r="AG417" s="30"/>
      <c r="AH417" s="30"/>
      <c r="AI417" s="30"/>
      <c r="AJ417" s="145"/>
      <c r="AK417" s="145"/>
      <c r="AL417" s="145"/>
      <c r="AM417" s="146"/>
      <c r="AN417" s="146"/>
      <c r="AO417" s="146"/>
      <c r="AP417" s="30"/>
      <c r="AQ417" s="31"/>
      <c r="AR417" s="2"/>
      <c r="AS417" s="30"/>
      <c r="AT417" s="31"/>
      <c r="AU417" s="2"/>
      <c r="AV417" s="30"/>
      <c r="AW417" s="31"/>
      <c r="AX417" s="30"/>
      <c r="AY417" s="31"/>
      <c r="AZ417" s="2"/>
      <c r="BA417" s="30"/>
      <c r="BB417" s="31"/>
      <c r="BC417" s="30"/>
      <c r="BD417" s="31"/>
      <c r="BE417" s="2"/>
      <c r="BF417" s="30"/>
      <c r="BG417" s="31"/>
      <c r="BH417" s="30"/>
      <c r="BI417" s="31"/>
      <c r="BJ417" s="2"/>
      <c r="BK417" s="48">
        <f t="shared" si="38"/>
        <v>0</v>
      </c>
      <c r="BL417" s="30"/>
      <c r="BM417" s="30"/>
      <c r="BN417" s="2"/>
      <c r="BO417" s="48">
        <f t="shared" si="39"/>
        <v>0</v>
      </c>
      <c r="BP417" s="2"/>
      <c r="BQ417" s="48">
        <f t="shared" si="40"/>
        <v>0</v>
      </c>
      <c r="BR417" s="2"/>
      <c r="BS417" s="48">
        <f t="shared" si="41"/>
        <v>0</v>
      </c>
      <c r="BT417" s="2"/>
    </row>
    <row r="418" spans="1:75" x14ac:dyDescent="0.2">
      <c r="A418" t="s">
        <v>53</v>
      </c>
      <c r="B418" s="38">
        <v>44244</v>
      </c>
      <c r="C418" s="2"/>
      <c r="D418" s="30">
        <v>13</v>
      </c>
      <c r="E418" s="30">
        <v>19</v>
      </c>
      <c r="F418" s="30">
        <v>0</v>
      </c>
      <c r="G418" s="30">
        <v>0</v>
      </c>
      <c r="H418" s="30">
        <v>0</v>
      </c>
      <c r="I418" s="30">
        <v>18</v>
      </c>
      <c r="J418" s="30">
        <v>26</v>
      </c>
      <c r="K418" s="30">
        <v>84</v>
      </c>
      <c r="L418" s="30">
        <v>0</v>
      </c>
      <c r="M418" s="2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>
        <v>0</v>
      </c>
      <c r="Y418" s="2"/>
      <c r="Z418" s="30"/>
      <c r="AA418" s="30"/>
      <c r="AC418" s="48">
        <f t="shared" si="36"/>
        <v>0</v>
      </c>
      <c r="AD418" s="48">
        <f t="shared" si="37"/>
        <v>0</v>
      </c>
      <c r="AE418" s="30"/>
      <c r="AF418" s="30"/>
      <c r="AG418" s="30"/>
      <c r="AH418" s="30"/>
      <c r="AI418" s="30"/>
      <c r="AJ418" s="145"/>
      <c r="AK418" s="145"/>
      <c r="AL418" s="145"/>
      <c r="AM418" s="146"/>
      <c r="AN418" s="146"/>
      <c r="AO418" s="146"/>
      <c r="AP418" s="30"/>
      <c r="AQ418" s="31"/>
      <c r="AR418" s="2"/>
      <c r="AS418" s="30"/>
      <c r="AT418" s="31"/>
      <c r="AU418" s="2"/>
      <c r="AV418" s="30"/>
      <c r="AW418" s="31"/>
      <c r="AX418" s="30"/>
      <c r="AY418" s="31"/>
      <c r="AZ418" s="2"/>
      <c r="BA418" s="30"/>
      <c r="BB418" s="31"/>
      <c r="BC418" s="30"/>
      <c r="BD418" s="31"/>
      <c r="BE418" s="2"/>
      <c r="BF418" s="30"/>
      <c r="BG418" s="31"/>
      <c r="BH418" s="30"/>
      <c r="BI418" s="31"/>
      <c r="BJ418" s="2"/>
      <c r="BK418" s="48">
        <f t="shared" si="38"/>
        <v>0</v>
      </c>
      <c r="BL418" s="30"/>
      <c r="BM418" s="30"/>
      <c r="BN418" s="2"/>
      <c r="BO418" s="48">
        <f t="shared" si="39"/>
        <v>0</v>
      </c>
      <c r="BP418" s="2"/>
      <c r="BQ418" s="48">
        <f t="shared" si="40"/>
        <v>160</v>
      </c>
      <c r="BR418" s="2"/>
      <c r="BS418" s="48">
        <f t="shared" si="41"/>
        <v>160</v>
      </c>
      <c r="BT418" s="2"/>
    </row>
    <row r="419" spans="1:75" x14ac:dyDescent="0.2">
      <c r="A419" t="s">
        <v>54</v>
      </c>
      <c r="B419" s="38">
        <v>44245</v>
      </c>
      <c r="C419" s="2"/>
      <c r="D419" s="30">
        <v>18</v>
      </c>
      <c r="E419" s="30">
        <v>33</v>
      </c>
      <c r="F419" s="30">
        <v>0</v>
      </c>
      <c r="G419" s="30">
        <v>0</v>
      </c>
      <c r="H419" s="30">
        <v>0</v>
      </c>
      <c r="I419" s="30">
        <v>32</v>
      </c>
      <c r="J419" s="30">
        <v>36</v>
      </c>
      <c r="K419" s="30">
        <v>107</v>
      </c>
      <c r="L419" s="30">
        <v>0</v>
      </c>
      <c r="M419" s="2"/>
      <c r="N419" s="30">
        <v>7</v>
      </c>
      <c r="O419" s="30">
        <v>3</v>
      </c>
      <c r="P419" s="30">
        <v>0</v>
      </c>
      <c r="Q419" s="30">
        <v>0</v>
      </c>
      <c r="R419" s="30">
        <v>2</v>
      </c>
      <c r="S419" s="30">
        <v>8</v>
      </c>
      <c r="T419" s="30">
        <v>8</v>
      </c>
      <c r="U419" s="30">
        <v>1</v>
      </c>
      <c r="V419" s="30">
        <v>1</v>
      </c>
      <c r="W419" s="30">
        <v>8</v>
      </c>
      <c r="X419" s="30">
        <v>3</v>
      </c>
      <c r="Y419" s="2"/>
      <c r="Z419" s="30">
        <v>0</v>
      </c>
      <c r="AA419" s="30">
        <v>2</v>
      </c>
      <c r="AC419" s="48">
        <f t="shared" si="36"/>
        <v>2</v>
      </c>
      <c r="AD419" s="48">
        <f t="shared" si="37"/>
        <v>41</v>
      </c>
      <c r="AE419" s="30">
        <v>1928</v>
      </c>
      <c r="AF419" s="30">
        <v>9</v>
      </c>
      <c r="AG419" s="30">
        <v>18</v>
      </c>
      <c r="AH419" s="30">
        <v>17</v>
      </c>
      <c r="AI419" s="30">
        <v>6</v>
      </c>
      <c r="AJ419" s="145">
        <v>3</v>
      </c>
      <c r="AK419" s="145">
        <v>4</v>
      </c>
      <c r="AL419" s="145">
        <v>28</v>
      </c>
      <c r="AM419" s="146">
        <v>6300</v>
      </c>
      <c r="AN419" s="146"/>
      <c r="AO419" s="146"/>
      <c r="AP419" s="30"/>
      <c r="AQ419" s="31"/>
      <c r="AR419" s="2"/>
      <c r="AS419" s="30"/>
      <c r="AT419" s="31"/>
      <c r="AU419" s="2"/>
      <c r="AV419" s="30"/>
      <c r="AW419" s="31"/>
      <c r="AX419" s="30"/>
      <c r="AY419" s="31"/>
      <c r="AZ419" s="2"/>
      <c r="BA419" s="30"/>
      <c r="BB419" s="31"/>
      <c r="BC419" s="30"/>
      <c r="BD419" s="31"/>
      <c r="BE419" s="2"/>
      <c r="BF419" s="30"/>
      <c r="BG419" s="31"/>
      <c r="BH419" s="30"/>
      <c r="BI419" s="31"/>
      <c r="BJ419" s="2"/>
      <c r="BK419" s="48">
        <f t="shared" si="38"/>
        <v>8313</v>
      </c>
      <c r="BL419" s="30">
        <v>182</v>
      </c>
      <c r="BM419" s="30">
        <v>87</v>
      </c>
      <c r="BN419" s="2"/>
      <c r="BO419" s="48">
        <f t="shared" si="39"/>
        <v>269</v>
      </c>
      <c r="BP419" s="2"/>
      <c r="BQ419" s="48">
        <f t="shared" si="40"/>
        <v>226</v>
      </c>
      <c r="BR419" s="2"/>
      <c r="BS419" s="48">
        <f t="shared" si="41"/>
        <v>8851</v>
      </c>
      <c r="BT419" s="2"/>
      <c r="BU419" s="205"/>
      <c r="BV419" s="205"/>
      <c r="BW419" s="205"/>
    </row>
    <row r="420" spans="1:75" x14ac:dyDescent="0.2">
      <c r="A420" t="s">
        <v>55</v>
      </c>
      <c r="B420" s="38">
        <v>44246</v>
      </c>
      <c r="C420" s="2"/>
      <c r="D420" s="30">
        <v>676</v>
      </c>
      <c r="E420" s="30">
        <v>72</v>
      </c>
      <c r="F420" s="30">
        <v>0</v>
      </c>
      <c r="G420" s="30">
        <v>542</v>
      </c>
      <c r="H420" s="30">
        <v>13</v>
      </c>
      <c r="I420" s="30">
        <v>4598</v>
      </c>
      <c r="J420" s="30">
        <v>159</v>
      </c>
      <c r="K420" s="30">
        <v>4869</v>
      </c>
      <c r="L420" s="30">
        <v>138</v>
      </c>
      <c r="M420" s="2"/>
      <c r="N420" s="30">
        <v>19</v>
      </c>
      <c r="O420" s="30">
        <v>15</v>
      </c>
      <c r="P420" s="30">
        <v>101</v>
      </c>
      <c r="Q420" s="30">
        <v>76</v>
      </c>
      <c r="R420" s="30">
        <v>241</v>
      </c>
      <c r="S420" s="30">
        <v>313</v>
      </c>
      <c r="T420" s="30">
        <v>2658</v>
      </c>
      <c r="U420" s="30">
        <v>126</v>
      </c>
      <c r="V420" s="30">
        <v>63</v>
      </c>
      <c r="W420" s="30">
        <v>1749</v>
      </c>
      <c r="X420" s="30">
        <v>9</v>
      </c>
      <c r="Y420" s="2"/>
      <c r="Z420" s="30">
        <v>4820</v>
      </c>
      <c r="AA420" s="30">
        <v>3051</v>
      </c>
      <c r="AC420" s="48">
        <f t="shared" si="36"/>
        <v>7871</v>
      </c>
      <c r="AD420" s="48">
        <f t="shared" si="37"/>
        <v>5370</v>
      </c>
      <c r="AE420" s="30"/>
      <c r="AF420" s="30"/>
      <c r="AG420" s="30"/>
      <c r="AH420" s="30"/>
      <c r="AI420" s="30"/>
      <c r="AJ420" s="145"/>
      <c r="AK420" s="145"/>
      <c r="AL420" s="145"/>
      <c r="AM420" s="146"/>
      <c r="AN420" s="146"/>
      <c r="AO420" s="146"/>
      <c r="AP420" s="30"/>
      <c r="AQ420" s="31"/>
      <c r="AR420" s="2"/>
      <c r="AS420" s="30"/>
      <c r="AT420" s="31"/>
      <c r="AU420" s="2"/>
      <c r="AV420" s="30"/>
      <c r="AW420" s="31"/>
      <c r="AX420" s="30"/>
      <c r="AY420" s="31"/>
      <c r="AZ420" s="2"/>
      <c r="BA420" s="30"/>
      <c r="BB420" s="31"/>
      <c r="BC420" s="30"/>
      <c r="BD420" s="31"/>
      <c r="BE420" s="2"/>
      <c r="BF420" s="30"/>
      <c r="BG420" s="31"/>
      <c r="BH420" s="30"/>
      <c r="BI420" s="31"/>
      <c r="BJ420" s="2"/>
      <c r="BK420" s="48">
        <f t="shared" si="38"/>
        <v>0</v>
      </c>
      <c r="BL420" s="30">
        <v>632</v>
      </c>
      <c r="BM420" s="30">
        <v>782</v>
      </c>
      <c r="BN420" s="2"/>
      <c r="BO420" s="48">
        <f t="shared" si="39"/>
        <v>1414</v>
      </c>
      <c r="BP420" s="2"/>
      <c r="BQ420" s="48">
        <f t="shared" si="40"/>
        <v>11067</v>
      </c>
      <c r="BR420" s="2"/>
      <c r="BS420" s="48">
        <f t="shared" si="41"/>
        <v>25722</v>
      </c>
      <c r="BT420" s="2"/>
      <c r="BU420" s="206"/>
      <c r="BV420" s="204"/>
      <c r="BW420" s="205"/>
    </row>
    <row r="421" spans="1:75" x14ac:dyDescent="0.2">
      <c r="A421" t="s">
        <v>56</v>
      </c>
      <c r="B421" s="29">
        <v>44247</v>
      </c>
      <c r="C421" s="2"/>
      <c r="D421" s="30">
        <v>2196</v>
      </c>
      <c r="E421" s="30">
        <v>1416</v>
      </c>
      <c r="F421" s="30">
        <v>18881</v>
      </c>
      <c r="G421" s="30">
        <v>821</v>
      </c>
      <c r="H421" s="30">
        <v>367</v>
      </c>
      <c r="I421" s="30">
        <v>15579</v>
      </c>
      <c r="J421" s="30">
        <v>11033</v>
      </c>
      <c r="K421" s="30">
        <v>40481</v>
      </c>
      <c r="L421" s="30">
        <v>977</v>
      </c>
      <c r="M421" s="2"/>
      <c r="N421" s="30">
        <v>3563</v>
      </c>
      <c r="O421" s="30">
        <v>3764</v>
      </c>
      <c r="P421" s="30">
        <v>672</v>
      </c>
      <c r="Q421" s="30">
        <v>325</v>
      </c>
      <c r="R421" s="30">
        <v>1321</v>
      </c>
      <c r="S421" s="30">
        <v>1578</v>
      </c>
      <c r="T421" s="30">
        <v>18107</v>
      </c>
      <c r="U421" s="30">
        <v>442</v>
      </c>
      <c r="V421" s="30">
        <v>534</v>
      </c>
      <c r="W421" s="30">
        <v>9127</v>
      </c>
      <c r="X421" s="30">
        <v>1683</v>
      </c>
      <c r="Y421" s="2"/>
      <c r="Z421" s="30">
        <v>8601</v>
      </c>
      <c r="AA421" s="30">
        <v>6744</v>
      </c>
      <c r="AC421" s="48">
        <f t="shared" si="36"/>
        <v>15345</v>
      </c>
      <c r="AD421" s="48">
        <f t="shared" si="37"/>
        <v>41116</v>
      </c>
      <c r="AE421" s="30">
        <v>0</v>
      </c>
      <c r="AF421" s="30">
        <v>0</v>
      </c>
      <c r="AG421" s="30">
        <v>0</v>
      </c>
      <c r="AH421" s="30">
        <v>0</v>
      </c>
      <c r="AI421" s="30">
        <v>0</v>
      </c>
      <c r="AJ421" s="145">
        <v>0</v>
      </c>
      <c r="AK421" s="145">
        <v>0</v>
      </c>
      <c r="AL421" s="145">
        <v>0</v>
      </c>
      <c r="AM421" s="146">
        <v>0</v>
      </c>
      <c r="AN421" s="146"/>
      <c r="AO421" s="146"/>
      <c r="AP421" s="30"/>
      <c r="AQ421" s="31"/>
      <c r="AR421" s="2"/>
      <c r="AS421" s="30"/>
      <c r="AT421" s="31"/>
      <c r="AU421" s="2"/>
      <c r="AV421" s="30"/>
      <c r="AW421" s="31"/>
      <c r="AX421" s="30"/>
      <c r="AY421" s="31"/>
      <c r="AZ421" s="2"/>
      <c r="BA421" s="30"/>
      <c r="BB421" s="31"/>
      <c r="BC421" s="30"/>
      <c r="BD421" s="31"/>
      <c r="BE421" s="2"/>
      <c r="BF421" s="30"/>
      <c r="BG421" s="31"/>
      <c r="BH421" s="30"/>
      <c r="BI421" s="31"/>
      <c r="BJ421" s="2"/>
      <c r="BK421" s="48">
        <f t="shared" si="38"/>
        <v>0</v>
      </c>
      <c r="BL421" s="30">
        <v>0</v>
      </c>
      <c r="BM421" s="30">
        <v>0</v>
      </c>
      <c r="BN421" s="2"/>
      <c r="BO421" s="48">
        <f t="shared" si="39"/>
        <v>0</v>
      </c>
      <c r="BP421" s="2"/>
      <c r="BQ421" s="48">
        <f t="shared" si="40"/>
        <v>91751</v>
      </c>
      <c r="BR421" s="2"/>
      <c r="BS421" s="48">
        <f t="shared" si="41"/>
        <v>148212</v>
      </c>
      <c r="BT421" s="2"/>
      <c r="BU421" s="206"/>
      <c r="BV421" s="204"/>
      <c r="BW421" s="205"/>
    </row>
    <row r="422" spans="1:75" x14ac:dyDescent="0.2">
      <c r="A422" t="s">
        <v>57</v>
      </c>
      <c r="B422" s="29">
        <v>44248</v>
      </c>
      <c r="C422" s="2"/>
      <c r="D422" s="30">
        <v>2119</v>
      </c>
      <c r="E422" s="30">
        <v>1478</v>
      </c>
      <c r="F422" s="30">
        <v>26291</v>
      </c>
      <c r="G422" s="30">
        <v>514</v>
      </c>
      <c r="H422" s="30">
        <v>463</v>
      </c>
      <c r="I422" s="30">
        <v>15568</v>
      </c>
      <c r="J422" s="30">
        <v>13327</v>
      </c>
      <c r="K422" s="30">
        <v>42983</v>
      </c>
      <c r="L422" s="30">
        <v>1017</v>
      </c>
      <c r="M422" s="2"/>
      <c r="N422" s="30">
        <v>4373</v>
      </c>
      <c r="O422" s="30">
        <v>5852</v>
      </c>
      <c r="P422" s="30">
        <v>703</v>
      </c>
      <c r="Q422" s="30">
        <v>335</v>
      </c>
      <c r="R422" s="30">
        <v>1338</v>
      </c>
      <c r="S422" s="30">
        <v>1557</v>
      </c>
      <c r="T422" s="30">
        <v>19077</v>
      </c>
      <c r="U422" s="30">
        <v>432</v>
      </c>
      <c r="V422" s="30">
        <v>677</v>
      </c>
      <c r="W422" s="30">
        <v>14067</v>
      </c>
      <c r="X422" s="30">
        <v>2872</v>
      </c>
      <c r="Y422" s="2"/>
      <c r="Z422" s="30">
        <v>9078</v>
      </c>
      <c r="AA422" s="30">
        <v>7276</v>
      </c>
      <c r="AC422" s="48">
        <f t="shared" si="36"/>
        <v>16354</v>
      </c>
      <c r="AD422" s="48">
        <f t="shared" si="37"/>
        <v>51283</v>
      </c>
      <c r="AE422" s="30">
        <v>0</v>
      </c>
      <c r="AF422" s="30">
        <v>0</v>
      </c>
      <c r="AG422" s="30">
        <v>0</v>
      </c>
      <c r="AH422" s="30">
        <v>0</v>
      </c>
      <c r="AI422" s="30">
        <v>0</v>
      </c>
      <c r="AJ422" s="145">
        <v>0</v>
      </c>
      <c r="AK422" s="145">
        <v>0</v>
      </c>
      <c r="AL422" s="145">
        <v>0</v>
      </c>
      <c r="AM422" s="146">
        <v>0</v>
      </c>
      <c r="AN422" s="146"/>
      <c r="AO422" s="146"/>
      <c r="AP422" s="30"/>
      <c r="AQ422" s="31"/>
      <c r="AR422" s="2"/>
      <c r="AS422" s="30"/>
      <c r="AT422" s="31"/>
      <c r="AU422" s="2"/>
      <c r="AV422" s="30"/>
      <c r="AW422" s="31"/>
      <c r="AX422" s="30"/>
      <c r="AY422" s="31"/>
      <c r="AZ422" s="2"/>
      <c r="BA422" s="30"/>
      <c r="BB422" s="31"/>
      <c r="BC422" s="30"/>
      <c r="BD422" s="31"/>
      <c r="BE422" s="2"/>
      <c r="BF422" s="30"/>
      <c r="BG422" s="31"/>
      <c r="BH422" s="30"/>
      <c r="BI422" s="31"/>
      <c r="BJ422" s="2"/>
      <c r="BK422" s="48">
        <f t="shared" si="38"/>
        <v>0</v>
      </c>
      <c r="BL422" s="30">
        <v>0</v>
      </c>
      <c r="BM422" s="30">
        <v>0</v>
      </c>
      <c r="BN422" s="2"/>
      <c r="BO422" s="48">
        <f t="shared" si="39"/>
        <v>0</v>
      </c>
      <c r="BP422" s="2"/>
      <c r="BQ422" s="48">
        <f t="shared" si="40"/>
        <v>103760</v>
      </c>
      <c r="BR422" s="2"/>
      <c r="BS422" s="48">
        <f t="shared" si="41"/>
        <v>171397</v>
      </c>
      <c r="BT422" s="2"/>
      <c r="BU422" s="206"/>
      <c r="BV422" s="204"/>
      <c r="BW422" s="205"/>
    </row>
    <row r="423" spans="1:75" x14ac:dyDescent="0.2">
      <c r="A423" t="s">
        <v>58</v>
      </c>
      <c r="B423" s="29">
        <v>44249</v>
      </c>
      <c r="C423" s="2"/>
      <c r="D423" s="30">
        <v>3573</v>
      </c>
      <c r="E423" s="30">
        <v>2671</v>
      </c>
      <c r="F423" s="30">
        <v>38903</v>
      </c>
      <c r="G423" s="30">
        <v>756</v>
      </c>
      <c r="H423" s="30">
        <v>567</v>
      </c>
      <c r="I423" s="30">
        <v>23978</v>
      </c>
      <c r="J423" s="30">
        <v>21088</v>
      </c>
      <c r="K423" s="30">
        <v>63996</v>
      </c>
      <c r="L423" s="30">
        <v>1317</v>
      </c>
      <c r="M423" s="2"/>
      <c r="N423" s="30">
        <v>7062</v>
      </c>
      <c r="O423" s="30">
        <v>10051</v>
      </c>
      <c r="P423" s="30">
        <v>1112</v>
      </c>
      <c r="Q423" s="30">
        <v>491</v>
      </c>
      <c r="R423" s="30">
        <v>2226</v>
      </c>
      <c r="S423" s="30">
        <v>2642</v>
      </c>
      <c r="T423" s="30">
        <v>30284</v>
      </c>
      <c r="U423" s="30">
        <v>906</v>
      </c>
      <c r="V423" s="30">
        <v>1126</v>
      </c>
      <c r="W423" s="30">
        <v>21308</v>
      </c>
      <c r="X423" s="30">
        <v>5945</v>
      </c>
      <c r="Y423" s="2"/>
      <c r="Z423" s="30">
        <v>12787</v>
      </c>
      <c r="AA423" s="30">
        <v>10649</v>
      </c>
      <c r="AC423" s="48">
        <f t="shared" si="36"/>
        <v>23436</v>
      </c>
      <c r="AD423" s="48">
        <f t="shared" si="37"/>
        <v>83153</v>
      </c>
      <c r="AE423" s="30">
        <v>8813</v>
      </c>
      <c r="AF423" s="30">
        <v>3661</v>
      </c>
      <c r="AG423" s="30">
        <v>11582</v>
      </c>
      <c r="AH423" s="30">
        <v>12125</v>
      </c>
      <c r="AI423" s="30">
        <v>1926</v>
      </c>
      <c r="AJ423" s="145">
        <v>1117</v>
      </c>
      <c r="AK423" s="145">
        <v>3569</v>
      </c>
      <c r="AL423" s="145">
        <v>14180</v>
      </c>
      <c r="AM423" s="146">
        <v>35899</v>
      </c>
      <c r="AN423" s="146"/>
      <c r="AO423" s="146"/>
      <c r="AP423" s="30"/>
      <c r="AQ423" s="31"/>
      <c r="AR423" s="2"/>
      <c r="AS423" s="30"/>
      <c r="AT423" s="31"/>
      <c r="AU423" s="2"/>
      <c r="AV423" s="30"/>
      <c r="AW423" s="31"/>
      <c r="AX423" s="30"/>
      <c r="AY423" s="31"/>
      <c r="AZ423" s="2"/>
      <c r="BA423" s="30"/>
      <c r="BB423" s="31"/>
      <c r="BC423" s="30"/>
      <c r="BD423" s="31"/>
      <c r="BE423" s="2"/>
      <c r="BF423" s="30"/>
      <c r="BG423" s="31"/>
      <c r="BH423" s="30"/>
      <c r="BI423" s="31"/>
      <c r="BJ423" s="2"/>
      <c r="BK423" s="48">
        <f t="shared" si="38"/>
        <v>92872</v>
      </c>
      <c r="BL423" s="30">
        <v>6688</v>
      </c>
      <c r="BM423" s="30">
        <v>6564</v>
      </c>
      <c r="BN423" s="2"/>
      <c r="BO423" s="48">
        <f t="shared" si="39"/>
        <v>13252</v>
      </c>
      <c r="BP423" s="2"/>
      <c r="BQ423" s="48">
        <f t="shared" si="40"/>
        <v>156849</v>
      </c>
      <c r="BR423" s="2"/>
      <c r="BS423" s="48">
        <f t="shared" si="41"/>
        <v>369562</v>
      </c>
      <c r="BT423" s="2"/>
      <c r="BU423" s="205"/>
      <c r="BV423" s="205"/>
      <c r="BW423" s="205"/>
    </row>
    <row r="424" spans="1:75" x14ac:dyDescent="0.2">
      <c r="A424" t="s">
        <v>59</v>
      </c>
      <c r="B424" s="29">
        <v>44250</v>
      </c>
      <c r="C424" s="2"/>
      <c r="D424" s="30">
        <v>3698</v>
      </c>
      <c r="E424" s="30">
        <v>2881</v>
      </c>
      <c r="F424" s="30">
        <v>41026</v>
      </c>
      <c r="G424" s="30">
        <v>758</v>
      </c>
      <c r="H424" s="30">
        <v>638</v>
      </c>
      <c r="I424" s="30">
        <v>24629</v>
      </c>
      <c r="J424" s="30">
        <v>22192</v>
      </c>
      <c r="K424" s="30">
        <v>66840</v>
      </c>
      <c r="L424" s="30">
        <v>1273</v>
      </c>
      <c r="M424" s="2"/>
      <c r="N424" s="30">
        <v>7411</v>
      </c>
      <c r="O424" s="30">
        <v>10485</v>
      </c>
      <c r="P424" s="30">
        <v>1174</v>
      </c>
      <c r="Q424" s="30">
        <v>513</v>
      </c>
      <c r="R424" s="30">
        <v>2154</v>
      </c>
      <c r="S424" s="30">
        <v>2624</v>
      </c>
      <c r="T424" s="30">
        <v>32852</v>
      </c>
      <c r="U424" s="30">
        <v>985</v>
      </c>
      <c r="V424" s="30">
        <v>1266</v>
      </c>
      <c r="W424" s="30">
        <v>22334</v>
      </c>
      <c r="X424" s="30">
        <v>6920</v>
      </c>
      <c r="Y424" s="2"/>
      <c r="Z424" s="30">
        <v>13674</v>
      </c>
      <c r="AA424" s="30">
        <v>11126</v>
      </c>
      <c r="AC424" s="48">
        <f t="shared" si="36"/>
        <v>24800</v>
      </c>
      <c r="AD424" s="48">
        <f t="shared" si="37"/>
        <v>88718</v>
      </c>
      <c r="AE424" s="30">
        <v>9648</v>
      </c>
      <c r="AF424" s="30">
        <v>3986</v>
      </c>
      <c r="AG424" s="30">
        <v>12255</v>
      </c>
      <c r="AH424" s="30">
        <v>13333</v>
      </c>
      <c r="AI424" s="30">
        <v>2122</v>
      </c>
      <c r="AJ424" s="145">
        <v>1247</v>
      </c>
      <c r="AK424" s="145">
        <v>3864</v>
      </c>
      <c r="AL424" s="145">
        <v>14998</v>
      </c>
      <c r="AM424" s="146">
        <v>38874</v>
      </c>
      <c r="AN424" s="146"/>
      <c r="AO424" s="146"/>
      <c r="AP424" s="30"/>
      <c r="AQ424" s="31"/>
      <c r="AR424" s="2"/>
      <c r="AS424" s="30"/>
      <c r="AT424" s="31"/>
      <c r="AU424" s="2"/>
      <c r="AV424" s="30"/>
      <c r="AW424" s="31"/>
      <c r="AX424" s="30"/>
      <c r="AY424" s="31"/>
      <c r="AZ424" s="2"/>
      <c r="BA424" s="30"/>
      <c r="BB424" s="31"/>
      <c r="BC424" s="30"/>
      <c r="BD424" s="31"/>
      <c r="BE424" s="2"/>
      <c r="BF424" s="30"/>
      <c r="BG424" s="31"/>
      <c r="BH424" s="30"/>
      <c r="BI424" s="31"/>
      <c r="BJ424" s="2"/>
      <c r="BK424" s="48">
        <f t="shared" si="38"/>
        <v>100327</v>
      </c>
      <c r="BL424" s="30">
        <v>7707</v>
      </c>
      <c r="BM424" s="30">
        <v>7522</v>
      </c>
      <c r="BN424" s="2"/>
      <c r="BO424" s="48">
        <f t="shared" si="39"/>
        <v>15229</v>
      </c>
      <c r="BP424" s="2"/>
      <c r="BQ424" s="48">
        <f t="shared" si="40"/>
        <v>163935</v>
      </c>
      <c r="BR424" s="2"/>
      <c r="BS424" s="48">
        <f t="shared" si="41"/>
        <v>393009</v>
      </c>
      <c r="BT424" s="2"/>
      <c r="BU424" s="205"/>
      <c r="BV424" s="205"/>
      <c r="BW424" s="205"/>
    </row>
    <row r="425" spans="1:75" x14ac:dyDescent="0.2">
      <c r="A425" t="s">
        <v>53</v>
      </c>
      <c r="B425" s="29">
        <v>44251</v>
      </c>
      <c r="C425" s="2"/>
      <c r="D425" s="30">
        <v>3641</v>
      </c>
      <c r="E425" s="30">
        <v>2808</v>
      </c>
      <c r="F425" s="30">
        <v>42688</v>
      </c>
      <c r="G425" s="30">
        <v>820</v>
      </c>
      <c r="H425" s="30">
        <v>677</v>
      </c>
      <c r="I425" s="30">
        <v>25640</v>
      </c>
      <c r="J425" s="30">
        <v>22650</v>
      </c>
      <c r="K425" s="30">
        <v>67891</v>
      </c>
      <c r="L425" s="30">
        <v>1231</v>
      </c>
      <c r="M425" s="2"/>
      <c r="N425" s="30">
        <v>7648</v>
      </c>
      <c r="O425" s="30">
        <v>10977</v>
      </c>
      <c r="P425" s="30">
        <v>1167</v>
      </c>
      <c r="Q425" s="30">
        <v>523</v>
      </c>
      <c r="R425" s="30">
        <v>2255</v>
      </c>
      <c r="S425" s="30">
        <v>2785</v>
      </c>
      <c r="T425" s="30">
        <v>34300</v>
      </c>
      <c r="U425" s="30">
        <v>1033</v>
      </c>
      <c r="V425" s="30">
        <v>1297</v>
      </c>
      <c r="W425" s="30">
        <v>23289</v>
      </c>
      <c r="X425" s="30">
        <v>7202</v>
      </c>
      <c r="Y425" s="2"/>
      <c r="Z425" s="30">
        <v>13935</v>
      </c>
      <c r="AA425" s="30">
        <v>11902</v>
      </c>
      <c r="AC425" s="48">
        <f t="shared" si="36"/>
        <v>25837</v>
      </c>
      <c r="AD425" s="48">
        <f t="shared" si="37"/>
        <v>92476</v>
      </c>
      <c r="AE425" s="30">
        <v>9624</v>
      </c>
      <c r="AF425" s="30">
        <v>4173</v>
      </c>
      <c r="AG425" s="30">
        <v>13105</v>
      </c>
      <c r="AH425" s="30">
        <v>13867</v>
      </c>
      <c r="AI425" s="30">
        <v>2303</v>
      </c>
      <c r="AJ425" s="145">
        <v>1210</v>
      </c>
      <c r="AK425" s="145">
        <v>3910</v>
      </c>
      <c r="AL425" s="145">
        <v>16139</v>
      </c>
      <c r="AM425" s="146">
        <v>4848</v>
      </c>
      <c r="AN425" s="146">
        <v>407</v>
      </c>
      <c r="AO425" s="146">
        <v>683</v>
      </c>
      <c r="AP425" s="30"/>
      <c r="AQ425" s="31"/>
      <c r="AR425" s="2"/>
      <c r="AS425" s="30"/>
      <c r="AT425" s="31"/>
      <c r="AU425" s="2"/>
      <c r="AV425" s="30"/>
      <c r="AW425" s="31"/>
      <c r="AX425" s="30"/>
      <c r="AY425" s="31"/>
      <c r="AZ425" s="2"/>
      <c r="BA425" s="30"/>
      <c r="BB425" s="31"/>
      <c r="BC425" s="30"/>
      <c r="BD425" s="31"/>
      <c r="BE425" s="2"/>
      <c r="BF425" s="30"/>
      <c r="BG425" s="31"/>
      <c r="BH425" s="30"/>
      <c r="BI425" s="31"/>
      <c r="BJ425" s="2"/>
      <c r="BK425" s="48">
        <f t="shared" si="38"/>
        <v>70269</v>
      </c>
      <c r="BL425" s="30">
        <v>7581</v>
      </c>
      <c r="BM425" s="30">
        <v>7295</v>
      </c>
      <c r="BN425" s="2"/>
      <c r="BO425" s="48">
        <f t="shared" si="39"/>
        <v>14876</v>
      </c>
      <c r="BP425" s="2"/>
      <c r="BQ425" s="48">
        <f t="shared" si="40"/>
        <v>168046</v>
      </c>
      <c r="BR425" s="2"/>
      <c r="BS425" s="48">
        <f t="shared" si="41"/>
        <v>371504</v>
      </c>
      <c r="BT425" s="2"/>
    </row>
    <row r="426" spans="1:75" x14ac:dyDescent="0.2">
      <c r="A426" t="s">
        <v>54</v>
      </c>
      <c r="B426" s="29">
        <v>44252</v>
      </c>
      <c r="C426" s="2"/>
      <c r="D426" s="30">
        <v>3745</v>
      </c>
      <c r="E426" s="30">
        <v>2879</v>
      </c>
      <c r="F426" s="30">
        <v>42543</v>
      </c>
      <c r="G426" s="30">
        <v>732</v>
      </c>
      <c r="H426" s="30">
        <v>597</v>
      </c>
      <c r="I426" s="30">
        <v>25617</v>
      </c>
      <c r="J426" s="30">
        <v>22887</v>
      </c>
      <c r="K426" s="30">
        <v>64727</v>
      </c>
      <c r="L426" s="30">
        <v>1359</v>
      </c>
      <c r="M426" s="2"/>
      <c r="N426" s="30">
        <v>7985</v>
      </c>
      <c r="O426" s="30">
        <v>11331</v>
      </c>
      <c r="P426" s="30">
        <v>1283</v>
      </c>
      <c r="Q426" s="30">
        <v>506</v>
      </c>
      <c r="R426" s="30">
        <v>2161</v>
      </c>
      <c r="S426" s="30">
        <v>2782</v>
      </c>
      <c r="T426" s="30">
        <v>34418</v>
      </c>
      <c r="U426" s="30">
        <v>1054</v>
      </c>
      <c r="V426" s="30">
        <v>1260</v>
      </c>
      <c r="W426" s="30">
        <v>23187</v>
      </c>
      <c r="X426" s="30">
        <v>7257</v>
      </c>
      <c r="Y426" s="2"/>
      <c r="Z426" s="30">
        <v>14700</v>
      </c>
      <c r="AA426" s="30">
        <v>12460</v>
      </c>
      <c r="AC426" s="48">
        <f t="shared" si="36"/>
        <v>27160</v>
      </c>
      <c r="AD426" s="48">
        <f t="shared" si="37"/>
        <v>93224</v>
      </c>
      <c r="AE426" s="30">
        <v>9873</v>
      </c>
      <c r="AF426" s="30">
        <v>4089</v>
      </c>
      <c r="AG426" s="30">
        <v>13721</v>
      </c>
      <c r="AH426" s="30">
        <v>15313</v>
      </c>
      <c r="AI426" s="30">
        <v>2497</v>
      </c>
      <c r="AJ426" s="145">
        <v>1315</v>
      </c>
      <c r="AK426" s="145">
        <v>4066</v>
      </c>
      <c r="AL426" s="145">
        <v>17176</v>
      </c>
      <c r="AM426" s="146">
        <v>25993</v>
      </c>
      <c r="AN426" s="146">
        <v>1202</v>
      </c>
      <c r="AO426" s="146">
        <v>2672</v>
      </c>
      <c r="AP426" s="30"/>
      <c r="AQ426" s="31"/>
      <c r="AR426" s="2"/>
      <c r="AS426" s="30"/>
      <c r="AT426" s="31"/>
      <c r="AU426" s="2"/>
      <c r="AV426" s="30"/>
      <c r="AW426" s="31"/>
      <c r="AX426" s="30"/>
      <c r="AY426" s="31"/>
      <c r="AZ426" s="2"/>
      <c r="BA426" s="30"/>
      <c r="BB426" s="31"/>
      <c r="BC426" s="30"/>
      <c r="BD426" s="31"/>
      <c r="BE426" s="2"/>
      <c r="BF426" s="30"/>
      <c r="BG426" s="31"/>
      <c r="BH426" s="30"/>
      <c r="BI426" s="31"/>
      <c r="BJ426" s="2"/>
      <c r="BK426" s="48">
        <f t="shared" si="38"/>
        <v>97917</v>
      </c>
      <c r="BL426" s="30">
        <v>7402</v>
      </c>
      <c r="BM426" s="30">
        <v>7761</v>
      </c>
      <c r="BN426" s="2"/>
      <c r="BO426" s="48">
        <f t="shared" si="39"/>
        <v>15163</v>
      </c>
      <c r="BP426" s="2"/>
      <c r="BQ426" s="48">
        <f t="shared" si="40"/>
        <v>165086</v>
      </c>
      <c r="BR426" s="2"/>
      <c r="BS426" s="48">
        <f t="shared" si="41"/>
        <v>398550</v>
      </c>
      <c r="BT426" s="2"/>
    </row>
    <row r="427" spans="1:75" x14ac:dyDescent="0.2">
      <c r="A427" t="s">
        <v>55</v>
      </c>
      <c r="B427" s="29">
        <v>44253</v>
      </c>
      <c r="C427" s="2"/>
      <c r="D427" s="30">
        <v>3950</v>
      </c>
      <c r="E427" s="30">
        <v>3046</v>
      </c>
      <c r="F427" s="30">
        <v>47607</v>
      </c>
      <c r="G427" s="30">
        <v>860</v>
      </c>
      <c r="H427" s="30">
        <v>662</v>
      </c>
      <c r="I427" s="30">
        <v>27759</v>
      </c>
      <c r="J427" s="30">
        <v>25411</v>
      </c>
      <c r="K427" s="30">
        <v>75410</v>
      </c>
      <c r="L427" s="30">
        <v>1542</v>
      </c>
      <c r="M427" s="2"/>
      <c r="N427" s="30">
        <v>8633</v>
      </c>
      <c r="O427" s="30">
        <v>12340</v>
      </c>
      <c r="P427" s="30">
        <v>1293</v>
      </c>
      <c r="Q427" s="30">
        <v>528</v>
      </c>
      <c r="R427" s="30">
        <v>2296</v>
      </c>
      <c r="S427" s="30">
        <v>2909</v>
      </c>
      <c r="T427" s="30">
        <v>38501</v>
      </c>
      <c r="U427" s="30">
        <v>1123</v>
      </c>
      <c r="V427" s="30">
        <v>1468</v>
      </c>
      <c r="W427" s="30">
        <v>26658</v>
      </c>
      <c r="X427" s="30">
        <v>7810</v>
      </c>
      <c r="Y427" s="2"/>
      <c r="Z427" s="30">
        <v>16617</v>
      </c>
      <c r="AA427" s="30">
        <v>14531</v>
      </c>
      <c r="AC427" s="48">
        <f t="shared" si="36"/>
        <v>31148</v>
      </c>
      <c r="AD427" s="48">
        <f t="shared" si="37"/>
        <v>103559</v>
      </c>
      <c r="AE427" s="30">
        <v>9759</v>
      </c>
      <c r="AF427" s="30">
        <v>4255</v>
      </c>
      <c r="AG427" s="30">
        <v>15028</v>
      </c>
      <c r="AH427" s="30">
        <v>16349</v>
      </c>
      <c r="AI427" s="30">
        <v>2628</v>
      </c>
      <c r="AJ427" s="145">
        <v>1301</v>
      </c>
      <c r="AK427" s="145">
        <v>4517</v>
      </c>
      <c r="AL427" s="145">
        <v>18829</v>
      </c>
      <c r="AM427" s="146">
        <v>33541</v>
      </c>
      <c r="AN427" s="146">
        <v>1566</v>
      </c>
      <c r="AO427" s="146">
        <v>3483</v>
      </c>
      <c r="AP427" s="30"/>
      <c r="AQ427" s="31"/>
      <c r="AR427" s="2"/>
      <c r="AS427" s="30"/>
      <c r="AT427" s="31"/>
      <c r="AU427" s="2"/>
      <c r="AV427" s="30"/>
      <c r="AW427" s="31"/>
      <c r="AX427" s="30"/>
      <c r="AY427" s="31"/>
      <c r="AZ427" s="2"/>
      <c r="BA427" s="30"/>
      <c r="BB427" s="31"/>
      <c r="BC427" s="30"/>
      <c r="BD427" s="31"/>
      <c r="BE427" s="2"/>
      <c r="BF427" s="30"/>
      <c r="BG427" s="31"/>
      <c r="BH427" s="30"/>
      <c r="BI427" s="31"/>
      <c r="BJ427" s="2"/>
      <c r="BK427" s="48">
        <f t="shared" si="38"/>
        <v>111256</v>
      </c>
      <c r="BL427" s="30">
        <v>6363</v>
      </c>
      <c r="BM427" s="30">
        <v>7413</v>
      </c>
      <c r="BN427" s="2"/>
      <c r="BO427" s="48">
        <f t="shared" si="39"/>
        <v>13776</v>
      </c>
      <c r="BP427" s="2"/>
      <c r="BQ427" s="48">
        <f t="shared" si="40"/>
        <v>186247</v>
      </c>
      <c r="BR427" s="2"/>
      <c r="BS427" s="48">
        <f t="shared" si="41"/>
        <v>445986</v>
      </c>
      <c r="BT427" s="2"/>
    </row>
    <row r="428" spans="1:75" x14ac:dyDescent="0.2">
      <c r="A428" t="s">
        <v>56</v>
      </c>
      <c r="B428" s="29">
        <v>44254</v>
      </c>
      <c r="C428" s="2"/>
      <c r="D428" s="30">
        <v>3100</v>
      </c>
      <c r="E428" s="30">
        <v>2308</v>
      </c>
      <c r="F428" s="30">
        <v>40576</v>
      </c>
      <c r="G428" s="30">
        <v>683</v>
      </c>
      <c r="H428" s="30">
        <v>544</v>
      </c>
      <c r="I428" s="30">
        <v>23815</v>
      </c>
      <c r="J428" s="30">
        <v>21808</v>
      </c>
      <c r="K428" s="30">
        <v>64924</v>
      </c>
      <c r="L428" s="30">
        <v>1496</v>
      </c>
      <c r="M428" s="2"/>
      <c r="N428" s="30">
        <v>6997</v>
      </c>
      <c r="O428" s="30">
        <v>9797</v>
      </c>
      <c r="P428" s="30">
        <v>1155</v>
      </c>
      <c r="Q428" s="30">
        <v>452</v>
      </c>
      <c r="R428" s="30">
        <v>1662</v>
      </c>
      <c r="S428" s="30">
        <v>2185</v>
      </c>
      <c r="T428" s="30">
        <v>29091</v>
      </c>
      <c r="U428" s="30">
        <v>766</v>
      </c>
      <c r="V428" s="30">
        <v>1002</v>
      </c>
      <c r="W428" s="30">
        <v>21341</v>
      </c>
      <c r="X428" s="30">
        <v>5299</v>
      </c>
      <c r="Y428" s="2"/>
      <c r="Z428" s="30">
        <v>13503</v>
      </c>
      <c r="AA428" s="30">
        <v>11006</v>
      </c>
      <c r="AC428" s="48">
        <f t="shared" si="36"/>
        <v>24509</v>
      </c>
      <c r="AD428" s="48">
        <f t="shared" si="37"/>
        <v>79747</v>
      </c>
      <c r="AE428" s="30">
        <v>7820</v>
      </c>
      <c r="AF428" s="30">
        <v>3342</v>
      </c>
      <c r="AG428" s="30">
        <v>6521</v>
      </c>
      <c r="AH428" s="30">
        <v>12224</v>
      </c>
      <c r="AI428" s="30">
        <v>2126</v>
      </c>
      <c r="AJ428" s="145">
        <v>926</v>
      </c>
      <c r="AK428" s="145">
        <v>3447</v>
      </c>
      <c r="AL428" s="145">
        <v>14566</v>
      </c>
      <c r="AM428" s="146">
        <v>30817</v>
      </c>
      <c r="AN428" s="146">
        <v>1237</v>
      </c>
      <c r="AO428" s="146">
        <v>2237</v>
      </c>
      <c r="AP428" s="30"/>
      <c r="AQ428" s="31"/>
      <c r="AR428" s="2"/>
      <c r="AS428" s="30"/>
      <c r="AT428" s="31"/>
      <c r="AU428" s="2"/>
      <c r="AV428" s="30"/>
      <c r="AW428" s="31"/>
      <c r="AX428" s="30"/>
      <c r="AY428" s="31"/>
      <c r="AZ428" s="2"/>
      <c r="BA428" s="30"/>
      <c r="BB428" s="31"/>
      <c r="BC428" s="30"/>
      <c r="BD428" s="31"/>
      <c r="BE428" s="2"/>
      <c r="BF428" s="30"/>
      <c r="BG428" s="31"/>
      <c r="BH428" s="30"/>
      <c r="BI428" s="31"/>
      <c r="BJ428" s="2"/>
      <c r="BK428" s="48">
        <f t="shared" si="38"/>
        <v>85263</v>
      </c>
      <c r="BL428" s="30">
        <v>6805</v>
      </c>
      <c r="BM428" s="30">
        <v>6545</v>
      </c>
      <c r="BN428" s="2"/>
      <c r="BO428" s="48">
        <f t="shared" si="39"/>
        <v>13350</v>
      </c>
      <c r="BP428" s="2"/>
      <c r="BQ428" s="48">
        <f t="shared" si="40"/>
        <v>159254</v>
      </c>
      <c r="BR428" s="2"/>
      <c r="BS428" s="48">
        <f t="shared" si="41"/>
        <v>362123</v>
      </c>
      <c r="BT428" s="2"/>
    </row>
    <row r="429" spans="1:75" x14ac:dyDescent="0.2">
      <c r="A429" t="s">
        <v>57</v>
      </c>
      <c r="B429" s="29">
        <v>44255</v>
      </c>
      <c r="C429" s="2"/>
      <c r="D429" s="30">
        <v>2294</v>
      </c>
      <c r="E429" s="30">
        <v>1655</v>
      </c>
      <c r="F429" s="30">
        <v>29378</v>
      </c>
      <c r="G429" s="30">
        <v>479</v>
      </c>
      <c r="H429" s="30">
        <v>436</v>
      </c>
      <c r="I429" s="30">
        <v>17412</v>
      </c>
      <c r="J429" s="30">
        <v>15490</v>
      </c>
      <c r="K429" s="30">
        <v>46116</v>
      </c>
      <c r="L429" s="30">
        <v>998</v>
      </c>
      <c r="M429" s="2"/>
      <c r="N429" s="30">
        <v>5669</v>
      </c>
      <c r="O429" s="30">
        <v>7390</v>
      </c>
      <c r="P429" s="30">
        <v>842</v>
      </c>
      <c r="Q429" s="30">
        <v>380</v>
      </c>
      <c r="R429" s="30">
        <v>1340</v>
      </c>
      <c r="S429" s="30">
        <v>1692</v>
      </c>
      <c r="T429" s="30">
        <v>23224</v>
      </c>
      <c r="U429" s="30">
        <v>504</v>
      </c>
      <c r="V429" s="30">
        <v>756</v>
      </c>
      <c r="W429" s="30">
        <v>17874</v>
      </c>
      <c r="X429" s="30">
        <v>3716</v>
      </c>
      <c r="Y429" s="2"/>
      <c r="Z429" s="30">
        <v>12418</v>
      </c>
      <c r="AA429" s="30">
        <v>9161</v>
      </c>
      <c r="AC429" s="48">
        <f t="shared" si="36"/>
        <v>21579</v>
      </c>
      <c r="AD429" s="48">
        <f t="shared" si="37"/>
        <v>63387</v>
      </c>
      <c r="AE429" s="30">
        <v>5498</v>
      </c>
      <c r="AF429" s="30">
        <v>2477</v>
      </c>
      <c r="AG429" s="30">
        <v>0</v>
      </c>
      <c r="AH429" s="30">
        <v>8998</v>
      </c>
      <c r="AI429" s="30">
        <v>1649</v>
      </c>
      <c r="AJ429" s="145">
        <v>728</v>
      </c>
      <c r="AK429" s="145">
        <v>2522</v>
      </c>
      <c r="AL429" s="145">
        <v>12233</v>
      </c>
      <c r="AM429" s="146">
        <v>25769</v>
      </c>
      <c r="AN429" s="146">
        <v>931</v>
      </c>
      <c r="AO429" s="146">
        <v>1518</v>
      </c>
      <c r="AP429" s="30"/>
      <c r="AQ429" s="31"/>
      <c r="AR429" s="2"/>
      <c r="AS429" s="30"/>
      <c r="AT429" s="31"/>
      <c r="AU429" s="2"/>
      <c r="AV429" s="30"/>
      <c r="AW429" s="31"/>
      <c r="AX429" s="30"/>
      <c r="AY429" s="31"/>
      <c r="AZ429" s="2"/>
      <c r="BA429" s="30"/>
      <c r="BB429" s="31"/>
      <c r="BC429" s="30"/>
      <c r="BD429" s="31"/>
      <c r="BE429" s="2"/>
      <c r="BF429" s="30"/>
      <c r="BG429" s="31"/>
      <c r="BH429" s="30"/>
      <c r="BI429" s="31"/>
      <c r="BJ429" s="2"/>
      <c r="BK429" s="48">
        <f t="shared" si="38"/>
        <v>62323</v>
      </c>
      <c r="BL429" s="30">
        <v>4588</v>
      </c>
      <c r="BM429" s="30">
        <v>4673</v>
      </c>
      <c r="BN429" s="2"/>
      <c r="BO429" s="48">
        <f t="shared" si="39"/>
        <v>9261</v>
      </c>
      <c r="BP429" s="2"/>
      <c r="BQ429" s="48">
        <f t="shared" si="40"/>
        <v>114258</v>
      </c>
      <c r="BR429" s="2"/>
      <c r="BS429" s="48">
        <f t="shared" si="41"/>
        <v>270808</v>
      </c>
      <c r="BT429" s="2"/>
    </row>
    <row r="430" spans="1:75" x14ac:dyDescent="0.2">
      <c r="A430" t="s">
        <v>58</v>
      </c>
      <c r="B430" s="29">
        <v>44256</v>
      </c>
      <c r="C430" s="2"/>
      <c r="D430" s="30">
        <v>3393</v>
      </c>
      <c r="E430" s="30">
        <v>2508</v>
      </c>
      <c r="F430" s="30">
        <v>38278</v>
      </c>
      <c r="G430" s="30">
        <v>669</v>
      </c>
      <c r="H430" s="30">
        <v>525</v>
      </c>
      <c r="I430" s="30">
        <v>23050</v>
      </c>
      <c r="J430" s="30">
        <v>20686</v>
      </c>
      <c r="K430" s="30">
        <v>60879</v>
      </c>
      <c r="L430" s="30">
        <v>1206</v>
      </c>
      <c r="M430" s="2"/>
      <c r="N430" s="30">
        <v>7192</v>
      </c>
      <c r="O430" s="30">
        <v>9964</v>
      </c>
      <c r="P430" s="30">
        <v>1129</v>
      </c>
      <c r="Q430" s="30">
        <v>408</v>
      </c>
      <c r="R430" s="30">
        <v>2059</v>
      </c>
      <c r="S430" s="30">
        <v>2498</v>
      </c>
      <c r="T430" s="30">
        <v>31538</v>
      </c>
      <c r="U430" s="30">
        <v>1040</v>
      </c>
      <c r="V430" s="30">
        <v>1198</v>
      </c>
      <c r="W430" s="30">
        <v>21440</v>
      </c>
      <c r="X430" s="30">
        <v>6546</v>
      </c>
      <c r="Y430" s="2"/>
      <c r="Z430" s="30">
        <v>13328</v>
      </c>
      <c r="AA430" s="30">
        <v>11004</v>
      </c>
      <c r="AC430" s="48">
        <f t="shared" si="36"/>
        <v>24332</v>
      </c>
      <c r="AD430" s="48">
        <f t="shared" si="37"/>
        <v>85012</v>
      </c>
      <c r="AE430" s="30">
        <v>9323</v>
      </c>
      <c r="AF430" s="30">
        <v>3818</v>
      </c>
      <c r="AG430" s="30">
        <v>12807</v>
      </c>
      <c r="AH430" s="30">
        <v>12799</v>
      </c>
      <c r="AI430" s="30">
        <v>2206</v>
      </c>
      <c r="AJ430" s="145">
        <v>1191</v>
      </c>
      <c r="AK430" s="145">
        <v>3793</v>
      </c>
      <c r="AL430" s="145">
        <v>15944</v>
      </c>
      <c r="AM430" s="146">
        <v>29736</v>
      </c>
      <c r="AN430" s="146">
        <v>1580</v>
      </c>
      <c r="AO430" s="146">
        <v>3254</v>
      </c>
      <c r="AP430" s="30"/>
      <c r="AQ430" s="31"/>
      <c r="AR430" s="2"/>
      <c r="AS430" s="30"/>
      <c r="AT430" s="31"/>
      <c r="AU430" s="2"/>
      <c r="AV430" s="30"/>
      <c r="AW430" s="31"/>
      <c r="AX430" s="30"/>
      <c r="AY430" s="31"/>
      <c r="AZ430" s="2"/>
      <c r="BA430" s="30"/>
      <c r="BB430" s="31"/>
      <c r="BC430" s="30"/>
      <c r="BD430" s="31"/>
      <c r="BE430" s="2"/>
      <c r="BF430" s="30"/>
      <c r="BG430" s="31"/>
      <c r="BH430" s="30"/>
      <c r="BI430" s="31"/>
      <c r="BJ430" s="2"/>
      <c r="BK430" s="48">
        <f t="shared" si="38"/>
        <v>96451</v>
      </c>
      <c r="BL430" s="30">
        <v>6385</v>
      </c>
      <c r="BM430" s="30">
        <v>6628</v>
      </c>
      <c r="BN430" s="2"/>
      <c r="BO430" s="48">
        <f t="shared" si="39"/>
        <v>13013</v>
      </c>
      <c r="BP430" s="2"/>
      <c r="BQ430" s="48">
        <f t="shared" si="40"/>
        <v>151194</v>
      </c>
      <c r="BR430" s="2"/>
      <c r="BS430" s="48">
        <f t="shared" si="41"/>
        <v>370002</v>
      </c>
      <c r="BT430" s="2"/>
    </row>
    <row r="431" spans="1:75" x14ac:dyDescent="0.2">
      <c r="A431" t="s">
        <v>59</v>
      </c>
      <c r="B431" s="29">
        <v>44257</v>
      </c>
      <c r="C431" s="2"/>
      <c r="D431" s="30">
        <v>3607</v>
      </c>
      <c r="E431" s="30">
        <v>2775</v>
      </c>
      <c r="F431" s="30">
        <v>41975</v>
      </c>
      <c r="G431" s="30">
        <v>697</v>
      </c>
      <c r="H431" s="30">
        <v>593</v>
      </c>
      <c r="I431" s="30">
        <v>25324</v>
      </c>
      <c r="J431" s="30">
        <v>22905</v>
      </c>
      <c r="K431" s="30">
        <v>67165</v>
      </c>
      <c r="L431" s="30">
        <v>1255</v>
      </c>
      <c r="M431" s="2"/>
      <c r="N431" s="30">
        <v>7784</v>
      </c>
      <c r="O431" s="30">
        <v>10978</v>
      </c>
      <c r="P431" s="30">
        <v>1159</v>
      </c>
      <c r="Q431" s="30">
        <v>530</v>
      </c>
      <c r="R431" s="30">
        <v>2128</v>
      </c>
      <c r="S431" s="30">
        <v>2747</v>
      </c>
      <c r="T431" s="30">
        <v>33885</v>
      </c>
      <c r="U431" s="30">
        <v>1099</v>
      </c>
      <c r="V431" s="30">
        <v>1312</v>
      </c>
      <c r="W431" s="30">
        <v>22670</v>
      </c>
      <c r="X431" s="30">
        <v>7328</v>
      </c>
      <c r="Y431" s="2"/>
      <c r="Z431" s="30">
        <v>13868</v>
      </c>
      <c r="AA431" s="30">
        <v>11501</v>
      </c>
      <c r="AC431" s="48">
        <f t="shared" si="36"/>
        <v>25369</v>
      </c>
      <c r="AD431" s="48">
        <f t="shared" si="37"/>
        <v>91620</v>
      </c>
      <c r="AE431" s="30">
        <v>10012</v>
      </c>
      <c r="AF431" s="30">
        <v>4265</v>
      </c>
      <c r="AG431" s="30">
        <v>13539</v>
      </c>
      <c r="AH431" s="30">
        <v>13408</v>
      </c>
      <c r="AI431" s="30">
        <v>2395</v>
      </c>
      <c r="AJ431" s="145">
        <v>1221</v>
      </c>
      <c r="AK431" s="145">
        <v>4055</v>
      </c>
      <c r="AL431" s="145">
        <v>16751</v>
      </c>
      <c r="AM431" s="146">
        <v>24296</v>
      </c>
      <c r="AN431" s="146">
        <v>1617</v>
      </c>
      <c r="AO431" s="146">
        <v>4042</v>
      </c>
      <c r="AP431" s="30"/>
      <c r="AQ431" s="31"/>
      <c r="AR431" s="2"/>
      <c r="AS431" s="30"/>
      <c r="AT431" s="31"/>
      <c r="AU431" s="2"/>
      <c r="AV431" s="30"/>
      <c r="AW431" s="31"/>
      <c r="AX431" s="30"/>
      <c r="AY431" s="31"/>
      <c r="AZ431" s="2"/>
      <c r="BA431" s="30"/>
      <c r="BB431" s="31"/>
      <c r="BC431" s="30"/>
      <c r="BD431" s="31"/>
      <c r="BE431" s="2"/>
      <c r="BF431" s="30"/>
      <c r="BG431" s="31"/>
      <c r="BH431" s="30"/>
      <c r="BI431" s="31"/>
      <c r="BJ431" s="2"/>
      <c r="BK431" s="48">
        <f t="shared" si="38"/>
        <v>95601</v>
      </c>
      <c r="BL431" s="30">
        <v>7012</v>
      </c>
      <c r="BM431" s="30">
        <v>7408</v>
      </c>
      <c r="BN431" s="2"/>
      <c r="BO431" s="48">
        <f t="shared" si="39"/>
        <v>14420</v>
      </c>
      <c r="BP431" s="2"/>
      <c r="BQ431" s="48">
        <f t="shared" si="40"/>
        <v>166296</v>
      </c>
      <c r="BR431" s="2"/>
      <c r="BS431" s="48">
        <f t="shared" si="41"/>
        <v>393306</v>
      </c>
      <c r="BT431" s="2"/>
    </row>
    <row r="432" spans="1:75" x14ac:dyDescent="0.2">
      <c r="A432" t="s">
        <v>53</v>
      </c>
      <c r="B432" s="29">
        <v>44258</v>
      </c>
      <c r="C432" s="2"/>
      <c r="D432" s="30">
        <v>3781</v>
      </c>
      <c r="E432" s="30">
        <v>2892</v>
      </c>
      <c r="F432" s="30">
        <v>43232</v>
      </c>
      <c r="G432" s="30">
        <v>732</v>
      </c>
      <c r="H432" s="30">
        <v>636</v>
      </c>
      <c r="I432" s="30">
        <v>25549</v>
      </c>
      <c r="J432" s="30">
        <v>23038</v>
      </c>
      <c r="K432" s="30">
        <v>68189</v>
      </c>
      <c r="L432" s="30">
        <v>1262</v>
      </c>
      <c r="M432" s="2"/>
      <c r="N432" s="30">
        <v>8172</v>
      </c>
      <c r="O432" s="30">
        <v>11557</v>
      </c>
      <c r="P432" s="30">
        <v>1210</v>
      </c>
      <c r="Q432" s="30">
        <v>780</v>
      </c>
      <c r="R432" s="30">
        <v>2416</v>
      </c>
      <c r="S432" s="30">
        <v>2782</v>
      </c>
      <c r="T432" s="30">
        <v>35159</v>
      </c>
      <c r="U432" s="30">
        <v>1119</v>
      </c>
      <c r="V432" s="30">
        <v>1375</v>
      </c>
      <c r="W432" s="30">
        <v>23482</v>
      </c>
      <c r="X432" s="30">
        <v>7376</v>
      </c>
      <c r="Y432" s="2"/>
      <c r="Z432" s="30">
        <v>14128</v>
      </c>
      <c r="AA432" s="30">
        <v>12001</v>
      </c>
      <c r="AC432" s="48">
        <f t="shared" si="36"/>
        <v>26129</v>
      </c>
      <c r="AD432" s="48">
        <f t="shared" si="37"/>
        <v>95428</v>
      </c>
      <c r="AE432" s="30">
        <v>10318</v>
      </c>
      <c r="AF432" s="30">
        <v>4441</v>
      </c>
      <c r="AG432" s="30">
        <v>13680</v>
      </c>
      <c r="AH432" s="30">
        <v>14373</v>
      </c>
      <c r="AI432" s="30">
        <v>2579</v>
      </c>
      <c r="AJ432" s="145">
        <v>1268</v>
      </c>
      <c r="AK432" s="145">
        <v>4283</v>
      </c>
      <c r="AL432" s="145">
        <v>17233</v>
      </c>
      <c r="AM432" s="146">
        <v>31779</v>
      </c>
      <c r="AN432" s="146">
        <v>2229</v>
      </c>
      <c r="AO432" s="146">
        <v>4159</v>
      </c>
      <c r="AP432" s="30"/>
      <c r="AQ432" s="31"/>
      <c r="AR432" s="2"/>
      <c r="AS432" s="30"/>
      <c r="AT432" s="31"/>
      <c r="AU432" s="2"/>
      <c r="AV432" s="30"/>
      <c r="AW432" s="31"/>
      <c r="AX432" s="30"/>
      <c r="AY432" s="31"/>
      <c r="AZ432" s="2"/>
      <c r="BA432" s="30"/>
      <c r="BB432" s="31"/>
      <c r="BC432" s="30"/>
      <c r="BD432" s="31"/>
      <c r="BE432" s="2"/>
      <c r="BF432" s="30"/>
      <c r="BG432" s="31"/>
      <c r="BH432" s="30"/>
      <c r="BI432" s="31"/>
      <c r="BJ432" s="2"/>
      <c r="BK432" s="48">
        <f t="shared" si="38"/>
        <v>106342</v>
      </c>
      <c r="BL432" s="30">
        <v>7280</v>
      </c>
      <c r="BM432" s="30">
        <v>7429</v>
      </c>
      <c r="BN432" s="2"/>
      <c r="BO432" s="48">
        <f t="shared" si="39"/>
        <v>14709</v>
      </c>
      <c r="BP432" s="2"/>
      <c r="BQ432" s="48">
        <f t="shared" si="40"/>
        <v>169311</v>
      </c>
      <c r="BR432" s="2"/>
      <c r="BS432" s="48">
        <f t="shared" si="41"/>
        <v>411919</v>
      </c>
      <c r="BT432" s="2"/>
    </row>
    <row r="433" spans="1:72" x14ac:dyDescent="0.2">
      <c r="A433" t="s">
        <v>54</v>
      </c>
      <c r="B433" s="29">
        <v>44259</v>
      </c>
      <c r="C433" s="2"/>
      <c r="D433" s="30">
        <v>3750</v>
      </c>
      <c r="E433" s="30">
        <v>2853</v>
      </c>
      <c r="F433" s="30">
        <v>44579</v>
      </c>
      <c r="G433" s="30">
        <v>812</v>
      </c>
      <c r="H433" s="30">
        <v>650</v>
      </c>
      <c r="I433" s="30">
        <v>26535</v>
      </c>
      <c r="J433" s="30">
        <v>24066</v>
      </c>
      <c r="K433" s="30">
        <v>70512</v>
      </c>
      <c r="L433" s="30">
        <v>1322</v>
      </c>
      <c r="M433" s="2"/>
      <c r="N433" s="30">
        <v>8477</v>
      </c>
      <c r="O433" s="30">
        <v>11633</v>
      </c>
      <c r="P433" s="30">
        <v>1205</v>
      </c>
      <c r="Q433" s="30">
        <v>521</v>
      </c>
      <c r="R433" s="30">
        <v>2136</v>
      </c>
      <c r="S433" s="30">
        <v>2694</v>
      </c>
      <c r="T433" s="30">
        <v>36335</v>
      </c>
      <c r="U433" s="30">
        <v>1125</v>
      </c>
      <c r="V433" s="30">
        <v>1332</v>
      </c>
      <c r="W433" s="30">
        <v>24633</v>
      </c>
      <c r="X433" s="30">
        <v>7575</v>
      </c>
      <c r="Y433" s="2"/>
      <c r="Z433" s="30">
        <v>15347</v>
      </c>
      <c r="AA433" s="30">
        <v>12757</v>
      </c>
      <c r="AC433" s="48">
        <f t="shared" si="36"/>
        <v>28104</v>
      </c>
      <c r="AD433" s="48">
        <f t="shared" si="37"/>
        <v>97666</v>
      </c>
      <c r="AE433" s="30">
        <v>10196</v>
      </c>
      <c r="AF433" s="30">
        <v>4368</v>
      </c>
      <c r="AG433" s="30">
        <v>14886</v>
      </c>
      <c r="AH433" s="30">
        <v>15353</v>
      </c>
      <c r="AI433" s="30">
        <v>2897</v>
      </c>
      <c r="AJ433" s="145">
        <v>1238</v>
      </c>
      <c r="AK433" s="145">
        <v>4560</v>
      </c>
      <c r="AL433" s="145">
        <v>18965</v>
      </c>
      <c r="AM433" s="146">
        <v>23794</v>
      </c>
      <c r="AN433" s="146">
        <v>2598</v>
      </c>
      <c r="AO433" s="146">
        <v>4774</v>
      </c>
      <c r="AP433" s="30"/>
      <c r="AQ433" s="31"/>
      <c r="AR433" s="2"/>
      <c r="AS433" s="30"/>
      <c r="AT433" s="31"/>
      <c r="AU433" s="2"/>
      <c r="AV433" s="30"/>
      <c r="AW433" s="31"/>
      <c r="AX433" s="30"/>
      <c r="AY433" s="31"/>
      <c r="AZ433" s="2"/>
      <c r="BA433" s="30"/>
      <c r="BB433" s="31"/>
      <c r="BC433" s="30"/>
      <c r="BD433" s="31"/>
      <c r="BE433" s="2"/>
      <c r="BF433" s="30"/>
      <c r="BG433" s="31"/>
      <c r="BH433" s="30"/>
      <c r="BI433" s="31"/>
      <c r="BJ433" s="2"/>
      <c r="BK433" s="48">
        <f t="shared" si="38"/>
        <v>103629</v>
      </c>
      <c r="BL433" s="30">
        <v>7614</v>
      </c>
      <c r="BM433" s="30">
        <v>7807</v>
      </c>
      <c r="BN433" s="2"/>
      <c r="BO433" s="48">
        <f t="shared" si="39"/>
        <v>15421</v>
      </c>
      <c r="BP433" s="2"/>
      <c r="BQ433" s="48">
        <f t="shared" si="40"/>
        <v>175079</v>
      </c>
      <c r="BR433" s="2"/>
      <c r="BS433" s="48">
        <f t="shared" si="41"/>
        <v>419899</v>
      </c>
      <c r="BT433" s="2"/>
    </row>
    <row r="434" spans="1:72" x14ac:dyDescent="0.2">
      <c r="A434" t="s">
        <v>55</v>
      </c>
      <c r="B434" s="29">
        <v>44260</v>
      </c>
      <c r="C434" s="2"/>
      <c r="D434" s="30">
        <v>4002</v>
      </c>
      <c r="E434" s="30">
        <v>3243</v>
      </c>
      <c r="F434" s="30">
        <v>48672</v>
      </c>
      <c r="G434" s="30">
        <v>798</v>
      </c>
      <c r="H434" s="30">
        <v>645</v>
      </c>
      <c r="I434" s="30">
        <v>28628</v>
      </c>
      <c r="J434" s="30">
        <v>26017</v>
      </c>
      <c r="K434" s="30">
        <v>77180</v>
      </c>
      <c r="L434" s="30">
        <v>1433</v>
      </c>
      <c r="M434" s="2"/>
      <c r="N434" s="30">
        <v>9814</v>
      </c>
      <c r="O434" s="30">
        <v>13026</v>
      </c>
      <c r="P434" s="30">
        <v>1382</v>
      </c>
      <c r="Q434" s="30">
        <v>534</v>
      </c>
      <c r="R434" s="30">
        <v>2379</v>
      </c>
      <c r="S434" s="30">
        <v>3020</v>
      </c>
      <c r="T434" s="30">
        <v>41236</v>
      </c>
      <c r="U434" s="30">
        <v>1228</v>
      </c>
      <c r="V434" s="30">
        <v>1525</v>
      </c>
      <c r="W434" s="30">
        <v>28423</v>
      </c>
      <c r="X434" s="30">
        <v>8409</v>
      </c>
      <c r="Y434" s="2"/>
      <c r="Z434" s="30">
        <v>17267</v>
      </c>
      <c r="AA434" s="30">
        <v>15265</v>
      </c>
      <c r="AC434" s="48">
        <f t="shared" si="36"/>
        <v>32532</v>
      </c>
      <c r="AD434" s="48">
        <f t="shared" si="37"/>
        <v>110976</v>
      </c>
      <c r="AE434" s="30">
        <v>10738</v>
      </c>
      <c r="AF434" s="30">
        <v>4611</v>
      </c>
      <c r="AG434" s="30">
        <v>16814</v>
      </c>
      <c r="AH434" s="30">
        <v>17246</v>
      </c>
      <c r="AI434" s="30">
        <v>3056</v>
      </c>
      <c r="AJ434" s="145">
        <v>1282</v>
      </c>
      <c r="AK434" s="145">
        <v>4871</v>
      </c>
      <c r="AL434" s="145">
        <v>21103</v>
      </c>
      <c r="AM434" s="146">
        <v>30159</v>
      </c>
      <c r="AN434" s="146">
        <v>2831</v>
      </c>
      <c r="AO434" s="146">
        <v>5385</v>
      </c>
      <c r="AP434" s="30"/>
      <c r="AQ434" s="31"/>
      <c r="AR434" s="2"/>
      <c r="AS434" s="30"/>
      <c r="AT434" s="31"/>
      <c r="AU434" s="2"/>
      <c r="AV434" s="30"/>
      <c r="AW434" s="31"/>
      <c r="AX434" s="30"/>
      <c r="AY434" s="31"/>
      <c r="AZ434" s="2"/>
      <c r="BA434" s="30"/>
      <c r="BB434" s="31"/>
      <c r="BC434" s="30"/>
      <c r="BD434" s="31"/>
      <c r="BE434" s="2"/>
      <c r="BF434" s="30"/>
      <c r="BG434" s="31"/>
      <c r="BH434" s="30"/>
      <c r="BI434" s="31"/>
      <c r="BJ434" s="2"/>
      <c r="BK434" s="48">
        <f t="shared" si="38"/>
        <v>118096</v>
      </c>
      <c r="BL434" s="30">
        <v>8647</v>
      </c>
      <c r="BM434" s="30">
        <v>8108</v>
      </c>
      <c r="BN434" s="2"/>
      <c r="BO434" s="48">
        <f t="shared" si="39"/>
        <v>16755</v>
      </c>
      <c r="BP434" s="2"/>
      <c r="BQ434" s="48">
        <f t="shared" si="40"/>
        <v>190618</v>
      </c>
      <c r="BR434" s="2"/>
      <c r="BS434" s="48">
        <f t="shared" si="41"/>
        <v>468977</v>
      </c>
      <c r="BT434" s="2"/>
    </row>
    <row r="435" spans="1:72" x14ac:dyDescent="0.2">
      <c r="A435" t="s">
        <v>56</v>
      </c>
      <c r="B435" s="29">
        <v>44261</v>
      </c>
      <c r="C435" s="2"/>
      <c r="D435" s="30">
        <v>3174</v>
      </c>
      <c r="E435" s="30">
        <v>2316</v>
      </c>
      <c r="F435" s="30">
        <v>40868</v>
      </c>
      <c r="G435" s="30">
        <v>716</v>
      </c>
      <c r="H435" s="30">
        <v>567</v>
      </c>
      <c r="I435" s="30">
        <v>25372</v>
      </c>
      <c r="J435" s="30">
        <v>22084</v>
      </c>
      <c r="K435" s="30">
        <v>66356</v>
      </c>
      <c r="L435" s="30">
        <v>1547</v>
      </c>
      <c r="M435" s="2"/>
      <c r="N435" s="30">
        <v>7464</v>
      </c>
      <c r="O435" s="30">
        <v>9852</v>
      </c>
      <c r="P435" s="30">
        <v>1111</v>
      </c>
      <c r="Q435" s="30">
        <v>543</v>
      </c>
      <c r="R435" s="30">
        <v>1715</v>
      </c>
      <c r="S435" s="30">
        <v>2156</v>
      </c>
      <c r="T435" s="30">
        <v>30648</v>
      </c>
      <c r="U435" s="30">
        <v>705</v>
      </c>
      <c r="V435" s="30">
        <v>1019</v>
      </c>
      <c r="W435" s="30">
        <v>22521</v>
      </c>
      <c r="X435" s="30">
        <v>5559</v>
      </c>
      <c r="Y435" s="2"/>
      <c r="Z435" s="30">
        <v>14069</v>
      </c>
      <c r="AA435" s="30">
        <v>10630</v>
      </c>
      <c r="AC435" s="48">
        <f t="shared" si="36"/>
        <v>24699</v>
      </c>
      <c r="AD435" s="48">
        <f t="shared" si="37"/>
        <v>83293</v>
      </c>
      <c r="AE435" s="30">
        <v>7966</v>
      </c>
      <c r="AF435" s="30">
        <v>3237</v>
      </c>
      <c r="AG435" s="30">
        <v>12464</v>
      </c>
      <c r="AH435" s="30">
        <v>13053</v>
      </c>
      <c r="AI435" s="30">
        <v>2371</v>
      </c>
      <c r="AJ435" s="145">
        <v>880</v>
      </c>
      <c r="AK435" s="145">
        <v>3652</v>
      </c>
      <c r="AL435" s="145">
        <v>16244</v>
      </c>
      <c r="AM435" s="146">
        <v>20845</v>
      </c>
      <c r="AN435" s="146">
        <v>2052</v>
      </c>
      <c r="AO435" s="146">
        <v>3533</v>
      </c>
      <c r="AP435" s="30"/>
      <c r="AQ435" s="31"/>
      <c r="AR435" s="2"/>
      <c r="AS435" s="30"/>
      <c r="AT435" s="31"/>
      <c r="AU435" s="2"/>
      <c r="AV435" s="30"/>
      <c r="AW435" s="31"/>
      <c r="AX435" s="30"/>
      <c r="AY435" s="31"/>
      <c r="AZ435" s="2"/>
      <c r="BA435" s="30"/>
      <c r="BB435" s="31"/>
      <c r="BC435" s="30"/>
      <c r="BD435" s="31"/>
      <c r="BE435" s="2"/>
      <c r="BF435" s="30"/>
      <c r="BG435" s="31"/>
      <c r="BH435" s="30"/>
      <c r="BI435" s="31"/>
      <c r="BJ435" s="2"/>
      <c r="BK435" s="48">
        <f t="shared" si="38"/>
        <v>86297</v>
      </c>
      <c r="BL435" s="30">
        <v>6790</v>
      </c>
      <c r="BM435" s="30">
        <v>7018</v>
      </c>
      <c r="BN435" s="2"/>
      <c r="BO435" s="48">
        <f t="shared" si="39"/>
        <v>13808</v>
      </c>
      <c r="BP435" s="2"/>
      <c r="BQ435" s="48">
        <f t="shared" si="40"/>
        <v>163000</v>
      </c>
      <c r="BR435" s="2"/>
      <c r="BS435" s="48">
        <f t="shared" si="41"/>
        <v>371097</v>
      </c>
      <c r="BT435" s="2"/>
    </row>
    <row r="436" spans="1:72" x14ac:dyDescent="0.2">
      <c r="A436" t="s">
        <v>57</v>
      </c>
      <c r="B436" s="29">
        <v>44262</v>
      </c>
      <c r="C436" s="2"/>
      <c r="D436" s="30">
        <v>2319</v>
      </c>
      <c r="E436" s="30">
        <v>1641</v>
      </c>
      <c r="F436" s="30">
        <v>31243</v>
      </c>
      <c r="G436" s="30">
        <v>440</v>
      </c>
      <c r="H436" s="30">
        <v>461</v>
      </c>
      <c r="I436" s="30">
        <v>18233</v>
      </c>
      <c r="J436" s="30">
        <v>16408</v>
      </c>
      <c r="K436" s="30">
        <v>48300</v>
      </c>
      <c r="L436" s="30">
        <v>978</v>
      </c>
      <c r="M436" s="2"/>
      <c r="N436" s="30">
        <v>6103</v>
      </c>
      <c r="O436" s="30">
        <v>7593</v>
      </c>
      <c r="P436" s="30">
        <v>799</v>
      </c>
      <c r="Q436" s="30">
        <v>350</v>
      </c>
      <c r="R436" s="30">
        <v>1340</v>
      </c>
      <c r="S436" s="30">
        <v>1582</v>
      </c>
      <c r="T436" s="30">
        <v>24177</v>
      </c>
      <c r="U436" s="30">
        <v>567</v>
      </c>
      <c r="V436" s="30">
        <v>831</v>
      </c>
      <c r="W436" s="30">
        <v>19582</v>
      </c>
      <c r="X436" s="30">
        <v>3583</v>
      </c>
      <c r="Y436" s="2"/>
      <c r="Z436" s="30">
        <v>12899</v>
      </c>
      <c r="AA436" s="30">
        <v>9165</v>
      </c>
      <c r="AC436" s="48">
        <f t="shared" si="36"/>
        <v>22064</v>
      </c>
      <c r="AD436" s="48">
        <f t="shared" si="37"/>
        <v>66507</v>
      </c>
      <c r="AE436" s="30">
        <v>5616</v>
      </c>
      <c r="AF436" s="30">
        <v>2549</v>
      </c>
      <c r="AG436" s="30">
        <v>10414</v>
      </c>
      <c r="AH436" s="30">
        <v>9950</v>
      </c>
      <c r="AI436" s="30">
        <v>1916</v>
      </c>
      <c r="AJ436" s="145">
        <v>706</v>
      </c>
      <c r="AK436" s="145">
        <v>2511</v>
      </c>
      <c r="AL436" s="145">
        <v>13956</v>
      </c>
      <c r="AM436" s="146">
        <v>16446</v>
      </c>
      <c r="AN436" s="146">
        <v>1231</v>
      </c>
      <c r="AO436" s="146">
        <v>2153</v>
      </c>
      <c r="AP436" s="30"/>
      <c r="AQ436" s="31"/>
      <c r="AR436" s="2"/>
      <c r="AS436" s="30"/>
      <c r="AT436" s="31"/>
      <c r="AU436" s="2"/>
      <c r="AV436" s="30"/>
      <c r="AW436" s="31"/>
      <c r="AX436" s="30"/>
      <c r="AY436" s="31"/>
      <c r="AZ436" s="2"/>
      <c r="BA436" s="30"/>
      <c r="BB436" s="31"/>
      <c r="BC436" s="30"/>
      <c r="BD436" s="31"/>
      <c r="BE436" s="2"/>
      <c r="BF436" s="30"/>
      <c r="BG436" s="31"/>
      <c r="BH436" s="30"/>
      <c r="BI436" s="31"/>
      <c r="BJ436" s="2"/>
      <c r="BK436" s="48">
        <f t="shared" si="38"/>
        <v>67448</v>
      </c>
      <c r="BL436" s="30">
        <v>5258</v>
      </c>
      <c r="BM436" s="30">
        <v>5016</v>
      </c>
      <c r="BN436" s="2"/>
      <c r="BO436" s="48">
        <f t="shared" si="39"/>
        <v>10274</v>
      </c>
      <c r="BP436" s="2"/>
      <c r="BQ436" s="48">
        <f t="shared" si="40"/>
        <v>120023</v>
      </c>
      <c r="BR436" s="2"/>
      <c r="BS436" s="48">
        <f t="shared" si="41"/>
        <v>286316</v>
      </c>
      <c r="BT436" s="2"/>
    </row>
    <row r="437" spans="1:72" x14ac:dyDescent="0.2">
      <c r="A437" t="s">
        <v>58</v>
      </c>
      <c r="B437" s="29">
        <v>44263</v>
      </c>
      <c r="C437" s="2"/>
      <c r="D437" s="30">
        <v>3366</v>
      </c>
      <c r="E437" s="30">
        <v>2600</v>
      </c>
      <c r="F437" s="30">
        <v>41209</v>
      </c>
      <c r="G437" s="30">
        <v>740</v>
      </c>
      <c r="H437" s="30">
        <v>608</v>
      </c>
      <c r="I437" s="30">
        <v>24289</v>
      </c>
      <c r="J437" s="30">
        <v>22126</v>
      </c>
      <c r="K437" s="30">
        <v>64846</v>
      </c>
      <c r="L437" s="30">
        <v>1355</v>
      </c>
      <c r="M437" s="2"/>
      <c r="N437" s="30">
        <v>7695</v>
      </c>
      <c r="O437" s="30">
        <v>10498</v>
      </c>
      <c r="P437" s="30">
        <v>938</v>
      </c>
      <c r="Q437" s="30">
        <v>443</v>
      </c>
      <c r="R437" s="30">
        <v>2089</v>
      </c>
      <c r="S437" s="30">
        <v>2629</v>
      </c>
      <c r="T437" s="30">
        <v>33668</v>
      </c>
      <c r="U437" s="30">
        <v>1036</v>
      </c>
      <c r="V437" s="30">
        <v>1282</v>
      </c>
      <c r="W437" s="30">
        <v>23091</v>
      </c>
      <c r="X437" s="30">
        <v>6973</v>
      </c>
      <c r="Y437" s="2"/>
      <c r="Z437" s="30">
        <v>14199</v>
      </c>
      <c r="AA437" s="30">
        <v>10853</v>
      </c>
      <c r="AC437" s="48">
        <f t="shared" si="36"/>
        <v>25052</v>
      </c>
      <c r="AD437" s="48">
        <f t="shared" si="37"/>
        <v>90342</v>
      </c>
      <c r="AE437" s="30">
        <v>9636</v>
      </c>
      <c r="AF437" s="30">
        <v>4030</v>
      </c>
      <c r="AG437" s="30">
        <v>13458</v>
      </c>
      <c r="AH437" s="30">
        <v>13133</v>
      </c>
      <c r="AI437" s="30">
        <v>2513</v>
      </c>
      <c r="AJ437" s="145">
        <v>1187</v>
      </c>
      <c r="AK437" s="145">
        <v>3899</v>
      </c>
      <c r="AL437" s="145">
        <v>16790</v>
      </c>
      <c r="AM437" s="146">
        <v>21325</v>
      </c>
      <c r="AN437" s="146">
        <v>2065</v>
      </c>
      <c r="AO437" s="146">
        <v>4134</v>
      </c>
      <c r="AP437" s="30"/>
      <c r="AQ437" s="31"/>
      <c r="AR437" s="2"/>
      <c r="AS437" s="30"/>
      <c r="AT437" s="31"/>
      <c r="AU437" s="2"/>
      <c r="AV437" s="30"/>
      <c r="AW437" s="31"/>
      <c r="AX437" s="30"/>
      <c r="AY437" s="31"/>
      <c r="AZ437" s="2"/>
      <c r="BA437" s="30"/>
      <c r="BB437" s="31"/>
      <c r="BC437" s="30"/>
      <c r="BD437" s="31"/>
      <c r="BE437" s="2"/>
      <c r="BF437" s="30"/>
      <c r="BG437" s="31"/>
      <c r="BH437" s="30"/>
      <c r="BI437" s="31"/>
      <c r="BJ437" s="2"/>
      <c r="BK437" s="48">
        <f t="shared" si="38"/>
        <v>92170</v>
      </c>
      <c r="BL437" s="30">
        <v>6980</v>
      </c>
      <c r="BM437" s="30">
        <v>6944</v>
      </c>
      <c r="BN437" s="2"/>
      <c r="BO437" s="48">
        <f t="shared" si="39"/>
        <v>13924</v>
      </c>
      <c r="BP437" s="2"/>
      <c r="BQ437" s="48">
        <f t="shared" si="40"/>
        <v>161139</v>
      </c>
      <c r="BR437" s="2"/>
      <c r="BS437" s="48">
        <f t="shared" si="41"/>
        <v>382627</v>
      </c>
      <c r="BT437" s="2"/>
    </row>
    <row r="438" spans="1:72" x14ac:dyDescent="0.2">
      <c r="A438" t="s">
        <v>59</v>
      </c>
      <c r="B438" s="29">
        <v>44264</v>
      </c>
      <c r="C438" s="2"/>
      <c r="D438" s="30">
        <v>3569</v>
      </c>
      <c r="E438" s="30">
        <v>2716</v>
      </c>
      <c r="F438" s="30">
        <v>42261</v>
      </c>
      <c r="G438" s="30">
        <v>777</v>
      </c>
      <c r="H438" s="30">
        <v>625</v>
      </c>
      <c r="I438" s="30">
        <v>25223</v>
      </c>
      <c r="J438" s="30">
        <v>22595</v>
      </c>
      <c r="K438" s="30">
        <v>66700</v>
      </c>
      <c r="L438" s="30">
        <v>1242</v>
      </c>
      <c r="M438" s="2"/>
      <c r="N438" s="30">
        <v>7759</v>
      </c>
      <c r="O438" s="30">
        <v>10945</v>
      </c>
      <c r="P438" s="30">
        <v>1012</v>
      </c>
      <c r="Q438" s="30">
        <v>481</v>
      </c>
      <c r="R438" s="30">
        <v>2076</v>
      </c>
      <c r="S438" s="30">
        <v>2613</v>
      </c>
      <c r="T438" s="30">
        <v>34486</v>
      </c>
      <c r="U438" s="30">
        <v>1092</v>
      </c>
      <c r="V438" s="30">
        <v>1360</v>
      </c>
      <c r="W438" s="30">
        <v>23381</v>
      </c>
      <c r="X438" s="30">
        <v>7286</v>
      </c>
      <c r="Y438" s="2"/>
      <c r="Z438" s="30">
        <v>14113</v>
      </c>
      <c r="AA438" s="30">
        <v>10879</v>
      </c>
      <c r="AC438" s="48">
        <f t="shared" si="36"/>
        <v>24992</v>
      </c>
      <c r="AD438" s="48">
        <f t="shared" si="37"/>
        <v>92491</v>
      </c>
      <c r="AE438" s="30">
        <v>9662</v>
      </c>
      <c r="AF438" s="30">
        <v>4235</v>
      </c>
      <c r="AG438" s="30">
        <v>13691</v>
      </c>
      <c r="AH438" s="30">
        <v>13388</v>
      </c>
      <c r="AI438" s="30">
        <v>2528</v>
      </c>
      <c r="AJ438" s="145">
        <v>1197</v>
      </c>
      <c r="AK438" s="145">
        <v>4100</v>
      </c>
      <c r="AL438" s="145">
        <v>16916</v>
      </c>
      <c r="AM438" s="146">
        <v>21256</v>
      </c>
      <c r="AN438" s="146">
        <v>2237</v>
      </c>
      <c r="AO438" s="146">
        <v>4440</v>
      </c>
      <c r="AP438" s="30"/>
      <c r="AQ438" s="31"/>
      <c r="AR438" s="2"/>
      <c r="AS438" s="30"/>
      <c r="AT438" s="31"/>
      <c r="AU438" s="2"/>
      <c r="AV438" s="30"/>
      <c r="AW438" s="31"/>
      <c r="AX438" s="30"/>
      <c r="AY438" s="31"/>
      <c r="AZ438" s="2"/>
      <c r="BA438" s="30"/>
      <c r="BB438" s="31"/>
      <c r="BC438" s="30"/>
      <c r="BD438" s="31"/>
      <c r="BE438" s="2"/>
      <c r="BF438" s="30"/>
      <c r="BG438" s="31"/>
      <c r="BH438" s="30"/>
      <c r="BI438" s="31"/>
      <c r="BJ438" s="2"/>
      <c r="BK438" s="48">
        <f t="shared" si="38"/>
        <v>93650</v>
      </c>
      <c r="BL438" s="30">
        <v>7436</v>
      </c>
      <c r="BM438" s="30">
        <v>7677</v>
      </c>
      <c r="BN438" s="2"/>
      <c r="BO438" s="48">
        <f t="shared" si="39"/>
        <v>15113</v>
      </c>
      <c r="BP438" s="2"/>
      <c r="BQ438" s="48">
        <f t="shared" si="40"/>
        <v>165708</v>
      </c>
      <c r="BR438" s="2"/>
      <c r="BS438" s="48">
        <f t="shared" si="41"/>
        <v>391954</v>
      </c>
      <c r="BT438" s="2"/>
    </row>
    <row r="439" spans="1:72" x14ac:dyDescent="0.2">
      <c r="A439" t="s">
        <v>53</v>
      </c>
      <c r="B439" s="29">
        <v>44265</v>
      </c>
      <c r="C439" s="2"/>
      <c r="D439" s="30">
        <v>3797</v>
      </c>
      <c r="E439" s="30">
        <v>3231</v>
      </c>
      <c r="F439" s="30">
        <v>43853</v>
      </c>
      <c r="G439" s="30">
        <v>767</v>
      </c>
      <c r="H439" s="30">
        <v>646</v>
      </c>
      <c r="I439" s="30">
        <v>26133</v>
      </c>
      <c r="J439" s="30">
        <v>23645</v>
      </c>
      <c r="K439" s="30">
        <v>69265</v>
      </c>
      <c r="L439" s="30">
        <v>1268</v>
      </c>
      <c r="M439" s="2"/>
      <c r="N439" s="30">
        <v>7845</v>
      </c>
      <c r="O439" s="30">
        <v>11116</v>
      </c>
      <c r="P439" s="30">
        <v>982</v>
      </c>
      <c r="Q439" s="30">
        <v>525</v>
      </c>
      <c r="R439" s="30">
        <v>2183</v>
      </c>
      <c r="S439" s="30">
        <v>2662</v>
      </c>
      <c r="T439" s="30">
        <v>34971</v>
      </c>
      <c r="U439" s="30">
        <v>1198</v>
      </c>
      <c r="V439" s="30">
        <v>1459</v>
      </c>
      <c r="W439" s="30">
        <v>23760</v>
      </c>
      <c r="X439" s="30">
        <v>7302</v>
      </c>
      <c r="Y439" s="2"/>
      <c r="Z439" s="30">
        <v>14692</v>
      </c>
      <c r="AA439" s="30">
        <v>11604</v>
      </c>
      <c r="AC439" s="48">
        <f t="shared" si="36"/>
        <v>26296</v>
      </c>
      <c r="AD439" s="48">
        <f t="shared" si="37"/>
        <v>94003</v>
      </c>
      <c r="AE439" s="30">
        <v>10127</v>
      </c>
      <c r="AF439" s="30">
        <v>4255</v>
      </c>
      <c r="AG439" s="30">
        <v>14041</v>
      </c>
      <c r="AH439" s="30">
        <v>14104</v>
      </c>
      <c r="AI439" s="30">
        <v>2624</v>
      </c>
      <c r="AJ439" s="145">
        <v>1195</v>
      </c>
      <c r="AK439" s="145">
        <v>4290</v>
      </c>
      <c r="AL439" s="145">
        <v>17614</v>
      </c>
      <c r="AM439" s="146">
        <v>22660</v>
      </c>
      <c r="AN439" s="146">
        <v>2370</v>
      </c>
      <c r="AO439" s="146">
        <v>4504</v>
      </c>
      <c r="AP439" s="30"/>
      <c r="AQ439" s="31"/>
      <c r="AR439" s="2"/>
      <c r="AS439" s="30"/>
      <c r="AT439" s="31"/>
      <c r="AU439" s="2"/>
      <c r="AV439" s="30"/>
      <c r="AW439" s="31"/>
      <c r="AX439" s="30"/>
      <c r="AY439" s="31"/>
      <c r="AZ439" s="2"/>
      <c r="BA439" s="30"/>
      <c r="BB439" s="31"/>
      <c r="BC439" s="30"/>
      <c r="BD439" s="31"/>
      <c r="BE439" s="2"/>
      <c r="BF439" s="30"/>
      <c r="BG439" s="31"/>
      <c r="BH439" s="30"/>
      <c r="BI439" s="31"/>
      <c r="BJ439" s="2"/>
      <c r="BK439" s="48">
        <f t="shared" si="38"/>
        <v>97784</v>
      </c>
      <c r="BL439" s="30">
        <v>8024</v>
      </c>
      <c r="BM439" s="30">
        <v>7740</v>
      </c>
      <c r="BN439" s="2"/>
      <c r="BO439" s="48">
        <f t="shared" si="39"/>
        <v>15764</v>
      </c>
      <c r="BP439" s="2"/>
      <c r="BQ439" s="48">
        <f t="shared" si="40"/>
        <v>172605</v>
      </c>
      <c r="BR439" s="2"/>
      <c r="BS439" s="48">
        <f t="shared" si="41"/>
        <v>406452</v>
      </c>
      <c r="BT439" s="2"/>
    </row>
    <row r="440" spans="1:72" x14ac:dyDescent="0.2">
      <c r="A440" t="s">
        <v>54</v>
      </c>
      <c r="B440" s="29">
        <v>44266</v>
      </c>
      <c r="C440" s="2"/>
      <c r="D440" s="30">
        <v>3725</v>
      </c>
      <c r="E440" s="30">
        <v>2897</v>
      </c>
      <c r="F440" s="30">
        <v>45719</v>
      </c>
      <c r="G440" s="30">
        <v>740</v>
      </c>
      <c r="H440" s="30">
        <v>655</v>
      </c>
      <c r="I440" s="30">
        <v>26978</v>
      </c>
      <c r="J440" s="30">
        <v>24514</v>
      </c>
      <c r="K440" s="30">
        <v>71714</v>
      </c>
      <c r="L440" s="30">
        <v>1295</v>
      </c>
      <c r="M440" s="2"/>
      <c r="N440" s="30">
        <v>8204</v>
      </c>
      <c r="O440" s="30">
        <v>11498</v>
      </c>
      <c r="P440" s="30">
        <v>980</v>
      </c>
      <c r="Q440" s="30">
        <v>519</v>
      </c>
      <c r="R440" s="30">
        <v>2146</v>
      </c>
      <c r="S440" s="30">
        <v>2838</v>
      </c>
      <c r="T440" s="30">
        <v>36028</v>
      </c>
      <c r="U440" s="30">
        <v>1178</v>
      </c>
      <c r="V440" s="30">
        <v>1398</v>
      </c>
      <c r="W440" s="30">
        <v>25035</v>
      </c>
      <c r="X440" s="30">
        <v>7265</v>
      </c>
      <c r="Y440" s="2"/>
      <c r="Z440" s="30">
        <v>15875</v>
      </c>
      <c r="AA440" s="30">
        <v>13516</v>
      </c>
      <c r="AC440" s="48">
        <f t="shared" si="36"/>
        <v>29391</v>
      </c>
      <c r="AD440" s="48">
        <f t="shared" si="37"/>
        <v>97089</v>
      </c>
      <c r="AE440" s="30">
        <v>10458</v>
      </c>
      <c r="AF440" s="30">
        <v>4391</v>
      </c>
      <c r="AG440" s="30">
        <v>14959</v>
      </c>
      <c r="AH440" s="30">
        <v>15500</v>
      </c>
      <c r="AI440" s="30">
        <v>2808</v>
      </c>
      <c r="AJ440" s="145">
        <v>1247</v>
      </c>
      <c r="AK440" s="145">
        <v>4344</v>
      </c>
      <c r="AL440" s="145">
        <v>18543</v>
      </c>
      <c r="AM440" s="146">
        <v>24833</v>
      </c>
      <c r="AN440" s="146">
        <v>2164</v>
      </c>
      <c r="AO440" s="146">
        <v>4728</v>
      </c>
      <c r="AP440" s="30"/>
      <c r="AQ440" s="31"/>
      <c r="AR440" s="2"/>
      <c r="AS440" s="30"/>
      <c r="AT440" s="31"/>
      <c r="AU440" s="2"/>
      <c r="AV440" s="30"/>
      <c r="AW440" s="31"/>
      <c r="AX440" s="30"/>
      <c r="AY440" s="31"/>
      <c r="AZ440" s="2"/>
      <c r="BA440" s="30"/>
      <c r="BB440" s="31"/>
      <c r="BC440" s="30"/>
      <c r="BD440" s="31"/>
      <c r="BE440" s="2"/>
      <c r="BF440" s="30"/>
      <c r="BG440" s="31"/>
      <c r="BH440" s="30"/>
      <c r="BI440" s="31"/>
      <c r="BJ440" s="2"/>
      <c r="BK440" s="48">
        <f t="shared" si="38"/>
        <v>103975</v>
      </c>
      <c r="BL440" s="30">
        <v>8039</v>
      </c>
      <c r="BM440" s="30">
        <v>7970</v>
      </c>
      <c r="BN440" s="2"/>
      <c r="BO440" s="48">
        <f t="shared" si="39"/>
        <v>16009</v>
      </c>
      <c r="BP440" s="2"/>
      <c r="BQ440" s="48">
        <f t="shared" si="40"/>
        <v>178237</v>
      </c>
      <c r="BR440" s="2"/>
      <c r="BS440" s="48">
        <f t="shared" si="41"/>
        <v>424701</v>
      </c>
      <c r="BT440" s="2"/>
    </row>
    <row r="441" spans="1:72" x14ac:dyDescent="0.2">
      <c r="A441" t="s">
        <v>55</v>
      </c>
      <c r="B441" s="29">
        <v>44267</v>
      </c>
      <c r="C441" s="2"/>
      <c r="D441" s="30">
        <v>4015</v>
      </c>
      <c r="E441" s="30">
        <v>3054</v>
      </c>
      <c r="F441" s="30">
        <v>50175</v>
      </c>
      <c r="G441" s="30">
        <v>792</v>
      </c>
      <c r="H441" s="30">
        <v>652</v>
      </c>
      <c r="I441" s="30">
        <v>28985</v>
      </c>
      <c r="J441" s="30">
        <v>26687</v>
      </c>
      <c r="K441" s="30">
        <v>78716</v>
      </c>
      <c r="L441" s="30">
        <v>1572</v>
      </c>
      <c r="M441" s="2"/>
      <c r="N441" s="30">
        <v>10127</v>
      </c>
      <c r="O441" s="30">
        <v>13224</v>
      </c>
      <c r="P441" s="30">
        <v>1054</v>
      </c>
      <c r="Q441" s="30">
        <v>572</v>
      </c>
      <c r="R441" s="30">
        <v>2215</v>
      </c>
      <c r="S441" s="30">
        <v>2903</v>
      </c>
      <c r="T441" s="30">
        <v>42559</v>
      </c>
      <c r="U441" s="30">
        <v>1424</v>
      </c>
      <c r="V441" s="30">
        <v>1505</v>
      </c>
      <c r="W441" s="30">
        <v>30022</v>
      </c>
      <c r="X441" s="30">
        <v>8292</v>
      </c>
      <c r="Y441" s="2"/>
      <c r="Z441" s="30">
        <v>18204</v>
      </c>
      <c r="AA441" s="30">
        <v>16656</v>
      </c>
      <c r="AC441" s="48">
        <f t="shared" si="36"/>
        <v>34860</v>
      </c>
      <c r="AD441" s="48">
        <f t="shared" si="37"/>
        <v>113897</v>
      </c>
      <c r="AE441" s="30">
        <v>11209</v>
      </c>
      <c r="AF441" s="30">
        <v>4652</v>
      </c>
      <c r="AG441" s="30">
        <v>16825</v>
      </c>
      <c r="AH441" s="30">
        <v>20485</v>
      </c>
      <c r="AI441" s="30">
        <v>2997</v>
      </c>
      <c r="AJ441" s="145">
        <v>1349</v>
      </c>
      <c r="AK441" s="145">
        <v>3297</v>
      </c>
      <c r="AL441" s="145">
        <v>20954</v>
      </c>
      <c r="AM441" s="146">
        <v>28345</v>
      </c>
      <c r="AN441" s="146">
        <v>3031</v>
      </c>
      <c r="AO441" s="146">
        <v>5420</v>
      </c>
      <c r="AP441" s="30"/>
      <c r="AQ441" s="31"/>
      <c r="AR441" s="2"/>
      <c r="AS441" s="30"/>
      <c r="AT441" s="31"/>
      <c r="AU441" s="2"/>
      <c r="AV441" s="30"/>
      <c r="AW441" s="31"/>
      <c r="AX441" s="30"/>
      <c r="AY441" s="31"/>
      <c r="AZ441" s="2"/>
      <c r="BA441" s="30"/>
      <c r="BB441" s="31"/>
      <c r="BC441" s="30"/>
      <c r="BD441" s="31"/>
      <c r="BE441" s="2"/>
      <c r="BF441" s="30"/>
      <c r="BG441" s="31"/>
      <c r="BH441" s="30"/>
      <c r="BI441" s="31"/>
      <c r="BJ441" s="2"/>
      <c r="BK441" s="48">
        <f t="shared" si="38"/>
        <v>118564</v>
      </c>
      <c r="BL441" s="30">
        <v>8735</v>
      </c>
      <c r="BM441" s="30">
        <v>8481</v>
      </c>
      <c r="BN441" s="2"/>
      <c r="BO441" s="48">
        <f t="shared" si="39"/>
        <v>17216</v>
      </c>
      <c r="BP441" s="2"/>
      <c r="BQ441" s="48">
        <f t="shared" si="40"/>
        <v>194648</v>
      </c>
      <c r="BR441" s="2"/>
      <c r="BS441" s="48">
        <f t="shared" si="41"/>
        <v>479185</v>
      </c>
      <c r="BT441" s="2"/>
    </row>
    <row r="442" spans="1:72" x14ac:dyDescent="0.2">
      <c r="A442" t="s">
        <v>56</v>
      </c>
      <c r="B442" s="29">
        <v>44268</v>
      </c>
      <c r="C442" s="2"/>
      <c r="D442" s="30">
        <v>2850</v>
      </c>
      <c r="E442" s="30">
        <v>2233</v>
      </c>
      <c r="F442" s="30">
        <v>39324</v>
      </c>
      <c r="G442" s="30">
        <v>648</v>
      </c>
      <c r="H442" s="30">
        <v>521</v>
      </c>
      <c r="I442" s="30">
        <v>24325</v>
      </c>
      <c r="J442" s="30">
        <v>21531</v>
      </c>
      <c r="K442" s="30">
        <v>64319</v>
      </c>
      <c r="L442" s="30">
        <v>1515</v>
      </c>
      <c r="M442" s="2"/>
      <c r="N442" s="30">
        <v>7635</v>
      </c>
      <c r="O442" s="30">
        <v>10110</v>
      </c>
      <c r="P442" s="30">
        <v>2771</v>
      </c>
      <c r="Q442" s="30">
        <v>472</v>
      </c>
      <c r="R442" s="30">
        <v>1578</v>
      </c>
      <c r="S442" s="30">
        <v>2178</v>
      </c>
      <c r="T442" s="30">
        <v>30542</v>
      </c>
      <c r="U442" s="30">
        <v>760</v>
      </c>
      <c r="V442" s="30">
        <v>1093</v>
      </c>
      <c r="W442" s="30">
        <v>23524</v>
      </c>
      <c r="X442" s="30">
        <v>5428</v>
      </c>
      <c r="Y442" s="2"/>
      <c r="Z442" s="30">
        <v>14821</v>
      </c>
      <c r="AA442" s="30">
        <v>12252</v>
      </c>
      <c r="AC442" s="48">
        <f t="shared" si="36"/>
        <v>27073</v>
      </c>
      <c r="AD442" s="48">
        <f t="shared" si="37"/>
        <v>86091</v>
      </c>
      <c r="AE442" s="30">
        <v>8631</v>
      </c>
      <c r="AF442" s="30">
        <v>3130</v>
      </c>
      <c r="AG442" s="30">
        <v>12239</v>
      </c>
      <c r="AH442" s="30">
        <v>17839</v>
      </c>
      <c r="AI442" s="30">
        <v>2380</v>
      </c>
      <c r="AJ442" s="145">
        <v>877</v>
      </c>
      <c r="AK442" s="145">
        <v>1940</v>
      </c>
      <c r="AL442" s="145">
        <v>15868</v>
      </c>
      <c r="AM442" s="146">
        <v>22430</v>
      </c>
      <c r="AN442" s="146">
        <v>2083</v>
      </c>
      <c r="AO442" s="146">
        <v>3361</v>
      </c>
      <c r="AP442" s="30"/>
      <c r="AQ442" s="31"/>
      <c r="AR442" s="2"/>
      <c r="AS442" s="30"/>
      <c r="AT442" s="31"/>
      <c r="AU442" s="2"/>
      <c r="AV442" s="30"/>
      <c r="AW442" s="31"/>
      <c r="AX442" s="30"/>
      <c r="AY442" s="31"/>
      <c r="AZ442" s="2"/>
      <c r="BA442" s="30"/>
      <c r="BB442" s="31"/>
      <c r="BC442" s="30"/>
      <c r="BD442" s="31"/>
      <c r="BE442" s="2"/>
      <c r="BF442" s="30"/>
      <c r="BG442" s="31"/>
      <c r="BH442" s="30"/>
      <c r="BI442" s="31"/>
      <c r="BJ442" s="2"/>
      <c r="BK442" s="48">
        <f t="shared" si="38"/>
        <v>90778</v>
      </c>
      <c r="BL442" s="30">
        <v>6271</v>
      </c>
      <c r="BM442" s="30">
        <v>5857</v>
      </c>
      <c r="BN442" s="2"/>
      <c r="BO442" s="48">
        <f t="shared" si="39"/>
        <v>12128</v>
      </c>
      <c r="BP442" s="2"/>
      <c r="BQ442" s="48">
        <f t="shared" si="40"/>
        <v>157266</v>
      </c>
      <c r="BR442" s="2"/>
      <c r="BS442" s="48">
        <f t="shared" si="41"/>
        <v>373336</v>
      </c>
      <c r="BT442" s="2"/>
    </row>
    <row r="443" spans="1:72" x14ac:dyDescent="0.2">
      <c r="A443" t="s">
        <v>57</v>
      </c>
      <c r="B443" s="29">
        <v>44269</v>
      </c>
      <c r="C443" s="2"/>
      <c r="D443" s="30">
        <v>2103</v>
      </c>
      <c r="E443" s="30">
        <v>1473</v>
      </c>
      <c r="F443" s="30">
        <v>30021</v>
      </c>
      <c r="G443" s="30">
        <v>506</v>
      </c>
      <c r="H443" s="30">
        <v>459</v>
      </c>
      <c r="I443" s="30">
        <v>18029</v>
      </c>
      <c r="J443" s="30">
        <v>15780</v>
      </c>
      <c r="K443" s="30">
        <v>47404</v>
      </c>
      <c r="L443" s="30">
        <v>972</v>
      </c>
      <c r="M443" s="2"/>
      <c r="N443" s="30">
        <v>6495</v>
      </c>
      <c r="O443" s="30">
        <v>7845</v>
      </c>
      <c r="P443" s="30">
        <v>736</v>
      </c>
      <c r="Q443" s="30">
        <v>325</v>
      </c>
      <c r="R443" s="30">
        <v>1275</v>
      </c>
      <c r="S443" s="30">
        <v>1831</v>
      </c>
      <c r="T443" s="30">
        <v>25825</v>
      </c>
      <c r="U443" s="30">
        <v>495</v>
      </c>
      <c r="V443" s="30">
        <v>803</v>
      </c>
      <c r="W443" s="30">
        <v>19955</v>
      </c>
      <c r="X443" s="30">
        <v>3850</v>
      </c>
      <c r="Y443" s="2"/>
      <c r="Z443" s="30">
        <v>13100</v>
      </c>
      <c r="AA443" s="30">
        <v>10589</v>
      </c>
      <c r="AC443" s="48">
        <f t="shared" si="36"/>
        <v>23689</v>
      </c>
      <c r="AD443" s="48">
        <f t="shared" si="37"/>
        <v>69435</v>
      </c>
      <c r="AE443" s="30">
        <v>5620</v>
      </c>
      <c r="AF443" s="30">
        <v>2533</v>
      </c>
      <c r="AG443" s="30">
        <v>10266</v>
      </c>
      <c r="AH443" s="30">
        <v>12508</v>
      </c>
      <c r="AI443" s="30">
        <v>1788</v>
      </c>
      <c r="AJ443" s="145">
        <v>696</v>
      </c>
      <c r="AK443" s="145">
        <v>1638</v>
      </c>
      <c r="AL443" s="145">
        <v>13399</v>
      </c>
      <c r="AM443" s="146">
        <v>16736</v>
      </c>
      <c r="AN443" s="146">
        <v>1384</v>
      </c>
      <c r="AO443" s="146">
        <v>2127</v>
      </c>
      <c r="AP443" s="30"/>
      <c r="AQ443" s="31"/>
      <c r="AR443" s="2"/>
      <c r="AS443" s="30"/>
      <c r="AT443" s="31"/>
      <c r="AU443" s="2"/>
      <c r="AV443" s="30"/>
      <c r="AW443" s="31"/>
      <c r="AX443" s="30"/>
      <c r="AY443" s="31"/>
      <c r="AZ443" s="2"/>
      <c r="BA443" s="30"/>
      <c r="BB443" s="31"/>
      <c r="BC443" s="30"/>
      <c r="BD443" s="31"/>
      <c r="BE443" s="2"/>
      <c r="BF443" s="30"/>
      <c r="BG443" s="31"/>
      <c r="BH443" s="30"/>
      <c r="BI443" s="31"/>
      <c r="BJ443" s="2"/>
      <c r="BK443" s="48">
        <f t="shared" si="38"/>
        <v>68695</v>
      </c>
      <c r="BL443" s="30">
        <v>4271</v>
      </c>
      <c r="BM443" s="30">
        <v>4169</v>
      </c>
      <c r="BN443" s="2"/>
      <c r="BO443" s="48">
        <f t="shared" si="39"/>
        <v>8440</v>
      </c>
      <c r="BP443" s="2"/>
      <c r="BQ443" s="48">
        <f t="shared" si="40"/>
        <v>116747</v>
      </c>
      <c r="BR443" s="2"/>
      <c r="BS443" s="48">
        <f t="shared" si="41"/>
        <v>287006</v>
      </c>
      <c r="BT443" s="2"/>
    </row>
    <row r="444" spans="1:72" x14ac:dyDescent="0.2">
      <c r="A444" t="s">
        <v>58</v>
      </c>
      <c r="B444" s="38">
        <v>44270</v>
      </c>
      <c r="C444" s="2"/>
      <c r="D444" s="30">
        <v>3204</v>
      </c>
      <c r="E444" s="30">
        <v>2435</v>
      </c>
      <c r="F444" s="30">
        <v>42049</v>
      </c>
      <c r="G444" s="30">
        <v>669</v>
      </c>
      <c r="H444" s="30">
        <v>542</v>
      </c>
      <c r="I444" s="30">
        <v>25033</v>
      </c>
      <c r="J444" s="30">
        <v>22289</v>
      </c>
      <c r="K444" s="30">
        <v>65384</v>
      </c>
      <c r="L444" s="30">
        <v>1245</v>
      </c>
      <c r="M444" s="2"/>
      <c r="N444" s="30">
        <v>8058</v>
      </c>
      <c r="O444" s="30">
        <v>11159</v>
      </c>
      <c r="P444" s="30">
        <v>955</v>
      </c>
      <c r="Q444" s="30">
        <v>438</v>
      </c>
      <c r="R444" s="30">
        <v>2110</v>
      </c>
      <c r="S444" s="30">
        <v>2707</v>
      </c>
      <c r="T444" s="30">
        <v>34256</v>
      </c>
      <c r="U444" s="30">
        <v>1161</v>
      </c>
      <c r="V444" s="30">
        <v>1350</v>
      </c>
      <c r="W444" s="30">
        <v>24283</v>
      </c>
      <c r="X444" s="30">
        <v>6707</v>
      </c>
      <c r="Y444" s="2"/>
      <c r="Z444" s="30">
        <v>15439</v>
      </c>
      <c r="AA444" s="30">
        <v>13337</v>
      </c>
      <c r="AC444" s="48">
        <f t="shared" si="36"/>
        <v>28776</v>
      </c>
      <c r="AD444" s="48">
        <f t="shared" si="37"/>
        <v>93184</v>
      </c>
      <c r="AE444" s="30">
        <v>9642</v>
      </c>
      <c r="AF444" s="30">
        <v>4081</v>
      </c>
      <c r="AG444" s="30">
        <v>14261</v>
      </c>
      <c r="AH444" s="30">
        <v>17270</v>
      </c>
      <c r="AI444" s="30">
        <v>2480</v>
      </c>
      <c r="AJ444" s="145">
        <v>1151</v>
      </c>
      <c r="AK444" s="145">
        <v>2689</v>
      </c>
      <c r="AL444" s="145">
        <v>17684</v>
      </c>
      <c r="AM444" s="146">
        <v>23386</v>
      </c>
      <c r="AN444" s="146">
        <v>2552</v>
      </c>
      <c r="AO444" s="146">
        <v>4381</v>
      </c>
      <c r="AP444" s="30"/>
      <c r="AQ444" s="31"/>
      <c r="AR444" s="2"/>
      <c r="AS444" s="30"/>
      <c r="AT444" s="31"/>
      <c r="AU444" s="2"/>
      <c r="AV444" s="30"/>
      <c r="AW444" s="31"/>
      <c r="AX444" s="30"/>
      <c r="AY444" s="31"/>
      <c r="AZ444" s="2"/>
      <c r="BA444" s="30"/>
      <c r="BB444" s="31"/>
      <c r="BC444" s="30"/>
      <c r="BD444" s="31"/>
      <c r="BE444" s="2"/>
      <c r="BF444" s="30"/>
      <c r="BG444" s="31"/>
      <c r="BH444" s="30"/>
      <c r="BI444" s="31"/>
      <c r="BJ444" s="2"/>
      <c r="BK444" s="48">
        <f t="shared" si="38"/>
        <v>99577</v>
      </c>
      <c r="BL444" s="30">
        <v>6888</v>
      </c>
      <c r="BM444" s="30">
        <v>6598</v>
      </c>
      <c r="BN444" s="2"/>
      <c r="BO444" s="48">
        <f t="shared" si="39"/>
        <v>13486</v>
      </c>
      <c r="BP444" s="2"/>
      <c r="BQ444" s="48">
        <f t="shared" si="40"/>
        <v>162850</v>
      </c>
      <c r="BR444" s="2"/>
      <c r="BS444" s="48">
        <f t="shared" si="41"/>
        <v>397873</v>
      </c>
      <c r="BT444" s="2"/>
    </row>
    <row r="445" spans="1:72" x14ac:dyDescent="0.2">
      <c r="A445" t="s">
        <v>59</v>
      </c>
      <c r="B445" s="38">
        <v>44271</v>
      </c>
      <c r="C445" s="2"/>
      <c r="D445" s="30">
        <v>3456</v>
      </c>
      <c r="E445" s="30">
        <v>2578</v>
      </c>
      <c r="F445" s="30">
        <v>42877</v>
      </c>
      <c r="G445" s="30">
        <v>733</v>
      </c>
      <c r="H445" s="30">
        <v>542</v>
      </c>
      <c r="I445" s="30">
        <v>25730</v>
      </c>
      <c r="J445" s="30">
        <v>23265</v>
      </c>
      <c r="K445" s="30">
        <v>67799</v>
      </c>
      <c r="L445" s="30">
        <v>1263</v>
      </c>
      <c r="M445" s="2"/>
      <c r="N445" s="30">
        <v>8237</v>
      </c>
      <c r="O445" s="30">
        <v>11486</v>
      </c>
      <c r="P445" s="30">
        <v>914</v>
      </c>
      <c r="Q445" s="30">
        <v>478</v>
      </c>
      <c r="R445" s="30">
        <v>1937</v>
      </c>
      <c r="S445" s="30">
        <v>2763</v>
      </c>
      <c r="T445" s="30">
        <v>35328</v>
      </c>
      <c r="U445" s="30">
        <v>1217</v>
      </c>
      <c r="V445" s="30">
        <v>1396</v>
      </c>
      <c r="W445" s="30">
        <v>25059</v>
      </c>
      <c r="X445" s="30">
        <v>7022</v>
      </c>
      <c r="Y445" s="2"/>
      <c r="Z445" s="30">
        <v>15619</v>
      </c>
      <c r="AA445" s="30">
        <v>13288</v>
      </c>
      <c r="AC445" s="48">
        <f t="shared" si="36"/>
        <v>28907</v>
      </c>
      <c r="AD445" s="48">
        <f t="shared" si="37"/>
        <v>95837</v>
      </c>
      <c r="AE445" s="30">
        <v>9624</v>
      </c>
      <c r="AF445" s="30">
        <v>3926</v>
      </c>
      <c r="AG445" s="30">
        <v>14792</v>
      </c>
      <c r="AH445" s="30">
        <v>16927</v>
      </c>
      <c r="AI445" s="30">
        <v>2653</v>
      </c>
      <c r="AJ445" s="145">
        <v>1185</v>
      </c>
      <c r="AK445" s="145">
        <v>2823</v>
      </c>
      <c r="AL445" s="145">
        <v>18281</v>
      </c>
      <c r="AM445" s="146">
        <v>23363</v>
      </c>
      <c r="AN445" s="146">
        <v>2501</v>
      </c>
      <c r="AO445" s="146">
        <v>4706</v>
      </c>
      <c r="AP445" s="30"/>
      <c r="AQ445" s="31"/>
      <c r="AR445" s="2"/>
      <c r="AS445" s="30"/>
      <c r="AT445" s="31"/>
      <c r="AU445" s="2"/>
      <c r="AV445" s="30"/>
      <c r="AW445" s="31"/>
      <c r="AX445" s="30"/>
      <c r="AY445" s="31"/>
      <c r="AZ445" s="2"/>
      <c r="BA445" s="30"/>
      <c r="BB445" s="31"/>
      <c r="BC445" s="30"/>
      <c r="BD445" s="31"/>
      <c r="BE445" s="2"/>
      <c r="BF445" s="30"/>
      <c r="BG445" s="31"/>
      <c r="BH445" s="30"/>
      <c r="BI445" s="31"/>
      <c r="BJ445" s="2"/>
      <c r="BK445" s="48">
        <f t="shared" si="38"/>
        <v>100781</v>
      </c>
      <c r="BL445" s="30">
        <v>7494</v>
      </c>
      <c r="BM445" s="30">
        <v>7234</v>
      </c>
      <c r="BN445" s="2"/>
      <c r="BO445" s="48">
        <f t="shared" si="39"/>
        <v>14728</v>
      </c>
      <c r="BP445" s="2"/>
      <c r="BQ445" s="48">
        <f t="shared" si="40"/>
        <v>168243</v>
      </c>
      <c r="BR445" s="2"/>
      <c r="BS445" s="48">
        <f t="shared" si="41"/>
        <v>408496</v>
      </c>
      <c r="BT445" s="2"/>
    </row>
    <row r="446" spans="1:72" x14ac:dyDescent="0.2">
      <c r="A446" t="s">
        <v>53</v>
      </c>
      <c r="B446" s="38">
        <v>44272</v>
      </c>
      <c r="C446" s="2"/>
      <c r="D446" s="30">
        <v>3446</v>
      </c>
      <c r="E446" s="30">
        <v>2713</v>
      </c>
      <c r="F446" s="30">
        <v>44842</v>
      </c>
      <c r="G446" s="30">
        <v>716</v>
      </c>
      <c r="H446" s="30">
        <v>581</v>
      </c>
      <c r="I446" s="30">
        <v>26445</v>
      </c>
      <c r="J446" s="30">
        <v>24884</v>
      </c>
      <c r="K446" s="30">
        <v>72086</v>
      </c>
      <c r="L446" s="30">
        <v>1558</v>
      </c>
      <c r="M446" s="2"/>
      <c r="N446" s="30">
        <v>8612</v>
      </c>
      <c r="O446" s="30">
        <v>11970</v>
      </c>
      <c r="P446" s="30">
        <v>1028</v>
      </c>
      <c r="Q446" s="30">
        <v>472</v>
      </c>
      <c r="R446" s="30">
        <v>2090</v>
      </c>
      <c r="S446" s="30">
        <v>2773</v>
      </c>
      <c r="T446" s="30">
        <v>36839</v>
      </c>
      <c r="U446" s="30">
        <v>1177</v>
      </c>
      <c r="V446" s="30">
        <v>1494</v>
      </c>
      <c r="W446" s="30">
        <v>25646</v>
      </c>
      <c r="X446" s="30">
        <v>7467</v>
      </c>
      <c r="Y446" s="2"/>
      <c r="Z446" s="30">
        <v>16007</v>
      </c>
      <c r="AA446" s="30">
        <v>13694</v>
      </c>
      <c r="AC446" s="48">
        <f t="shared" si="36"/>
        <v>29701</v>
      </c>
      <c r="AD446" s="48">
        <f t="shared" si="37"/>
        <v>99568</v>
      </c>
      <c r="AE446" s="30">
        <v>10107</v>
      </c>
      <c r="AF446" s="30">
        <v>4095</v>
      </c>
      <c r="AG446" s="30">
        <v>15375</v>
      </c>
      <c r="AH446" s="30">
        <v>18618</v>
      </c>
      <c r="AI446" s="30">
        <v>2694</v>
      </c>
      <c r="AJ446" s="145">
        <v>1302</v>
      </c>
      <c r="AK446" s="145">
        <v>2764</v>
      </c>
      <c r="AL446" s="145">
        <v>18819</v>
      </c>
      <c r="AM446" s="146">
        <v>25031</v>
      </c>
      <c r="AN446" s="146">
        <v>2929</v>
      </c>
      <c r="AO446" s="146">
        <v>5126</v>
      </c>
      <c r="AP446" s="30"/>
      <c r="AQ446" s="31"/>
      <c r="AR446" s="2"/>
      <c r="AS446" s="30"/>
      <c r="AT446" s="31"/>
      <c r="AU446" s="2"/>
      <c r="AV446" s="30"/>
      <c r="AW446" s="31"/>
      <c r="AX446" s="30"/>
      <c r="AY446" s="31"/>
      <c r="AZ446" s="2"/>
      <c r="BA446" s="30"/>
      <c r="BB446" s="31"/>
      <c r="BC446" s="30"/>
      <c r="BD446" s="31"/>
      <c r="BE446" s="2"/>
      <c r="BF446" s="30"/>
      <c r="BG446" s="31"/>
      <c r="BH446" s="30"/>
      <c r="BI446" s="31"/>
      <c r="BJ446" s="2"/>
      <c r="BK446" s="48">
        <f t="shared" si="38"/>
        <v>106860</v>
      </c>
      <c r="BL446" s="30">
        <v>7562</v>
      </c>
      <c r="BM446" s="30">
        <v>7238</v>
      </c>
      <c r="BN446" s="2"/>
      <c r="BO446" s="48">
        <f t="shared" si="39"/>
        <v>14800</v>
      </c>
      <c r="BP446" s="2"/>
      <c r="BQ446" s="48">
        <f t="shared" si="40"/>
        <v>177271</v>
      </c>
      <c r="BR446" s="2"/>
      <c r="BS446" s="48">
        <f t="shared" si="41"/>
        <v>428200</v>
      </c>
      <c r="BT446" s="2"/>
    </row>
    <row r="447" spans="1:72" x14ac:dyDescent="0.2">
      <c r="A447" t="s">
        <v>54</v>
      </c>
      <c r="B447" s="38">
        <v>44273</v>
      </c>
      <c r="C447" s="2"/>
      <c r="D447" s="30">
        <v>3511</v>
      </c>
      <c r="E447" s="30">
        <v>2891</v>
      </c>
      <c r="F447" s="30">
        <v>47321</v>
      </c>
      <c r="G447" s="30">
        <v>787</v>
      </c>
      <c r="H447" s="30">
        <v>606</v>
      </c>
      <c r="I447" s="30">
        <v>27263</v>
      </c>
      <c r="J447" s="30">
        <v>26260</v>
      </c>
      <c r="K447" s="30">
        <v>74773</v>
      </c>
      <c r="L447" s="30">
        <v>1488</v>
      </c>
      <c r="M447" s="2"/>
      <c r="N447" s="30">
        <v>9158</v>
      </c>
      <c r="O447" s="30">
        <v>12633</v>
      </c>
      <c r="P447" s="30">
        <v>1017</v>
      </c>
      <c r="Q447" s="30">
        <v>513</v>
      </c>
      <c r="R447" s="30">
        <v>2174</v>
      </c>
      <c r="S447" s="30">
        <v>2690</v>
      </c>
      <c r="T447" s="30">
        <v>38027</v>
      </c>
      <c r="U447" s="30">
        <v>1117</v>
      </c>
      <c r="V447" s="30">
        <v>1506</v>
      </c>
      <c r="W447" s="30">
        <v>26955</v>
      </c>
      <c r="X447" s="30">
        <v>8352</v>
      </c>
      <c r="Y447" s="2"/>
      <c r="Z447" s="30">
        <v>16911</v>
      </c>
      <c r="AA447" s="30">
        <v>15040</v>
      </c>
      <c r="AC447" s="48">
        <f t="shared" si="36"/>
        <v>31951</v>
      </c>
      <c r="AD447" s="48">
        <f t="shared" si="37"/>
        <v>104142</v>
      </c>
      <c r="AE447" s="30">
        <v>9927</v>
      </c>
      <c r="AF447" s="30">
        <v>4123</v>
      </c>
      <c r="AG447" s="30">
        <v>15503</v>
      </c>
      <c r="AH447" s="30">
        <v>18626</v>
      </c>
      <c r="AI447" s="30">
        <v>2681</v>
      </c>
      <c r="AJ447" s="145">
        <v>1218</v>
      </c>
      <c r="AK447" s="145">
        <v>2709</v>
      </c>
      <c r="AL447" s="145">
        <v>18987</v>
      </c>
      <c r="AM447" s="146">
        <v>25469</v>
      </c>
      <c r="AN447" s="146">
        <v>2992</v>
      </c>
      <c r="AO447" s="146">
        <v>5064</v>
      </c>
      <c r="AP447" s="30"/>
      <c r="AQ447" s="31"/>
      <c r="AR447" s="2"/>
      <c r="AS447" s="30"/>
      <c r="AT447" s="31"/>
      <c r="AU447" s="2"/>
      <c r="AV447" s="30"/>
      <c r="AW447" s="31"/>
      <c r="AX447" s="30"/>
      <c r="AY447" s="31"/>
      <c r="AZ447" s="2"/>
      <c r="BA447" s="30"/>
      <c r="BB447" s="31"/>
      <c r="BC447" s="30"/>
      <c r="BD447" s="31"/>
      <c r="BE447" s="2"/>
      <c r="BF447" s="30"/>
      <c r="BG447" s="31"/>
      <c r="BH447" s="30"/>
      <c r="BI447" s="31"/>
      <c r="BJ447" s="2"/>
      <c r="BK447" s="48">
        <f t="shared" si="38"/>
        <v>107299</v>
      </c>
      <c r="BL447" s="30">
        <v>8140</v>
      </c>
      <c r="BM447" s="30">
        <v>8058</v>
      </c>
      <c r="BN447" s="2"/>
      <c r="BO447" s="48">
        <f t="shared" si="39"/>
        <v>16198</v>
      </c>
      <c r="BP447" s="2"/>
      <c r="BQ447" s="48">
        <f t="shared" si="40"/>
        <v>184900</v>
      </c>
      <c r="BR447" s="2"/>
      <c r="BS447" s="48">
        <f t="shared" si="41"/>
        <v>444490</v>
      </c>
      <c r="BT447" s="2"/>
    </row>
    <row r="448" spans="1:72" x14ac:dyDescent="0.2">
      <c r="A448" t="s">
        <v>55</v>
      </c>
      <c r="B448" s="38">
        <v>44274</v>
      </c>
      <c r="C448" s="2"/>
      <c r="D448" s="30">
        <v>3630</v>
      </c>
      <c r="E448" s="30">
        <v>2814</v>
      </c>
      <c r="F448" s="30">
        <v>48918</v>
      </c>
      <c r="G448" s="30">
        <v>807</v>
      </c>
      <c r="H448" s="30">
        <v>588</v>
      </c>
      <c r="I448" s="30">
        <v>28077</v>
      </c>
      <c r="J448" s="30">
        <v>25895</v>
      </c>
      <c r="K448" s="30">
        <v>77243</v>
      </c>
      <c r="L448" s="30">
        <v>1408</v>
      </c>
      <c r="M448" s="2"/>
      <c r="N448" s="30">
        <v>9934</v>
      </c>
      <c r="O448" s="30">
        <v>13593</v>
      </c>
      <c r="P448" s="30">
        <v>1056</v>
      </c>
      <c r="Q448" s="30">
        <v>524</v>
      </c>
      <c r="R448" s="30">
        <v>2200</v>
      </c>
      <c r="S448" s="30">
        <v>2814</v>
      </c>
      <c r="T448" s="30">
        <v>41541</v>
      </c>
      <c r="U448" s="30">
        <v>1269</v>
      </c>
      <c r="V448" s="30">
        <v>1690</v>
      </c>
      <c r="W448" s="30">
        <v>30396</v>
      </c>
      <c r="X448" s="30">
        <v>7901</v>
      </c>
      <c r="Y448" s="2"/>
      <c r="Z448" s="30">
        <v>18650</v>
      </c>
      <c r="AA448" s="30">
        <v>16775</v>
      </c>
      <c r="AC448" s="48">
        <f t="shared" si="36"/>
        <v>35425</v>
      </c>
      <c r="AD448" s="48">
        <f t="shared" si="37"/>
        <v>112918</v>
      </c>
      <c r="AE448" s="30">
        <v>10161</v>
      </c>
      <c r="AF448" s="30">
        <v>4492</v>
      </c>
      <c r="AG448" s="30">
        <v>18574</v>
      </c>
      <c r="AH448" s="30">
        <v>20406</v>
      </c>
      <c r="AI448" s="30">
        <v>3230</v>
      </c>
      <c r="AJ448" s="145">
        <v>1198</v>
      </c>
      <c r="AK448" s="145">
        <v>3172</v>
      </c>
      <c r="AL448" s="145">
        <v>22700</v>
      </c>
      <c r="AM448" s="146">
        <v>28399</v>
      </c>
      <c r="AN448" s="146">
        <v>3537</v>
      </c>
      <c r="AO448" s="146">
        <v>6238</v>
      </c>
      <c r="AP448" s="30"/>
      <c r="AQ448" s="31"/>
      <c r="AR448" s="2"/>
      <c r="AS448" s="30"/>
      <c r="AT448" s="31"/>
      <c r="AU448" s="2"/>
      <c r="AV448" s="30"/>
      <c r="AW448" s="31"/>
      <c r="AX448" s="30"/>
      <c r="AY448" s="31"/>
      <c r="AZ448" s="2"/>
      <c r="BA448" s="30"/>
      <c r="BB448" s="31"/>
      <c r="BC448" s="30"/>
      <c r="BD448" s="31"/>
      <c r="BE448" s="2"/>
      <c r="BF448" s="30"/>
      <c r="BG448" s="31"/>
      <c r="BH448" s="30"/>
      <c r="BI448" s="31"/>
      <c r="BJ448" s="2"/>
      <c r="BK448" s="48">
        <f t="shared" si="38"/>
        <v>122107</v>
      </c>
      <c r="BL448" s="30">
        <v>8126</v>
      </c>
      <c r="BM448" s="30">
        <v>7534</v>
      </c>
      <c r="BN448" s="2"/>
      <c r="BO448" s="48">
        <f t="shared" si="39"/>
        <v>15660</v>
      </c>
      <c r="BP448" s="2"/>
      <c r="BQ448" s="48">
        <f t="shared" si="40"/>
        <v>189380</v>
      </c>
      <c r="BR448" s="2"/>
      <c r="BS448" s="48">
        <f t="shared" si="41"/>
        <v>475490</v>
      </c>
      <c r="BT448" s="2"/>
    </row>
    <row r="449" spans="1:82" x14ac:dyDescent="0.2">
      <c r="A449" t="s">
        <v>56</v>
      </c>
      <c r="B449" s="29">
        <v>44275</v>
      </c>
      <c r="C449" s="2"/>
      <c r="D449" s="30">
        <v>2967</v>
      </c>
      <c r="E449" s="30">
        <v>2178</v>
      </c>
      <c r="F449" s="30">
        <v>40844</v>
      </c>
      <c r="G449" s="30">
        <v>636</v>
      </c>
      <c r="H449" s="30">
        <v>503</v>
      </c>
      <c r="I449" s="30">
        <v>24299</v>
      </c>
      <c r="J449" s="30">
        <v>22223</v>
      </c>
      <c r="K449" s="30">
        <v>64965</v>
      </c>
      <c r="L449" s="30">
        <v>1301</v>
      </c>
      <c r="M449" s="2"/>
      <c r="N449" s="30">
        <v>8324</v>
      </c>
      <c r="O449" s="30">
        <v>10774</v>
      </c>
      <c r="P449" s="30">
        <v>1343</v>
      </c>
      <c r="Q449" s="30">
        <v>480</v>
      </c>
      <c r="R449" s="30">
        <v>1769</v>
      </c>
      <c r="S449" s="30">
        <v>2154</v>
      </c>
      <c r="T449" s="30">
        <v>32967</v>
      </c>
      <c r="U449" s="30">
        <v>867</v>
      </c>
      <c r="V449" s="30">
        <v>1319</v>
      </c>
      <c r="W449" s="30">
        <v>24988</v>
      </c>
      <c r="X449" s="30">
        <v>6058</v>
      </c>
      <c r="Y449" s="2"/>
      <c r="Z449" s="30">
        <v>16195</v>
      </c>
      <c r="AA449" s="30">
        <v>13359</v>
      </c>
      <c r="AC449" s="48">
        <f t="shared" si="36"/>
        <v>29554</v>
      </c>
      <c r="AD449" s="48">
        <f t="shared" si="37"/>
        <v>91043</v>
      </c>
      <c r="AE449" s="30">
        <v>7364</v>
      </c>
      <c r="AF449" s="30">
        <v>3329</v>
      </c>
      <c r="AG449" s="30">
        <v>13986</v>
      </c>
      <c r="AH449" s="30">
        <v>14956</v>
      </c>
      <c r="AI449" s="30">
        <v>2735</v>
      </c>
      <c r="AJ449" s="145">
        <v>1038</v>
      </c>
      <c r="AK449" s="145">
        <v>2578</v>
      </c>
      <c r="AL449" s="145">
        <v>15951</v>
      </c>
      <c r="AM449" s="146">
        <v>21857</v>
      </c>
      <c r="AN449" s="146">
        <v>2444</v>
      </c>
      <c r="AO449" s="146">
        <v>3782</v>
      </c>
      <c r="AP449" s="30"/>
      <c r="AQ449" s="31"/>
      <c r="AR449" s="2"/>
      <c r="AS449" s="30"/>
      <c r="AT449" s="31"/>
      <c r="AU449" s="2"/>
      <c r="AV449" s="30"/>
      <c r="AW449" s="31"/>
      <c r="AX449" s="30"/>
      <c r="AY449" s="31"/>
      <c r="AZ449" s="2"/>
      <c r="BA449" s="30"/>
      <c r="BB449" s="31"/>
      <c r="BC449" s="30"/>
      <c r="BD449" s="31"/>
      <c r="BE449" s="2"/>
      <c r="BF449" s="30"/>
      <c r="BG449" s="31"/>
      <c r="BH449" s="30"/>
      <c r="BI449" s="31"/>
      <c r="BJ449" s="2"/>
      <c r="BK449" s="48">
        <f t="shared" si="38"/>
        <v>90020</v>
      </c>
      <c r="BL449" s="30">
        <v>6542</v>
      </c>
      <c r="BM449" s="30">
        <v>6791</v>
      </c>
      <c r="BN449" s="2"/>
      <c r="BO449" s="48">
        <f t="shared" si="39"/>
        <v>13333</v>
      </c>
      <c r="BP449" s="2"/>
      <c r="BQ449" s="48">
        <f t="shared" si="40"/>
        <v>159916</v>
      </c>
      <c r="BR449" s="2"/>
      <c r="BS449" s="48">
        <f t="shared" si="41"/>
        <v>383866</v>
      </c>
      <c r="BT449" s="2"/>
    </row>
    <row r="450" spans="1:82" x14ac:dyDescent="0.2">
      <c r="A450" t="s">
        <v>57</v>
      </c>
      <c r="B450" s="29">
        <v>44276</v>
      </c>
      <c r="C450" s="2"/>
      <c r="D450" s="30">
        <v>2438</v>
      </c>
      <c r="E450" s="30">
        <v>1626</v>
      </c>
      <c r="F450" s="30">
        <v>33196</v>
      </c>
      <c r="G450" s="30">
        <v>494</v>
      </c>
      <c r="H450" s="30">
        <v>483</v>
      </c>
      <c r="I450" s="30">
        <v>19075</v>
      </c>
      <c r="J450" s="30">
        <v>17567</v>
      </c>
      <c r="K450" s="30">
        <v>51053</v>
      </c>
      <c r="L450" s="30">
        <v>1092</v>
      </c>
      <c r="M450" s="2"/>
      <c r="N450" s="30">
        <v>7184</v>
      </c>
      <c r="O450" s="30">
        <v>8412</v>
      </c>
      <c r="P450" s="30">
        <v>807</v>
      </c>
      <c r="Q450" s="30">
        <v>398</v>
      </c>
      <c r="R450" s="30">
        <v>1461</v>
      </c>
      <c r="S450" s="30">
        <v>1652</v>
      </c>
      <c r="T450" s="30">
        <v>28504</v>
      </c>
      <c r="U450" s="30">
        <v>561</v>
      </c>
      <c r="V450" s="30">
        <v>898</v>
      </c>
      <c r="W450" s="30">
        <v>23132</v>
      </c>
      <c r="X450" s="30">
        <v>4300</v>
      </c>
      <c r="Y450" s="2"/>
      <c r="Z450" s="30">
        <v>15056</v>
      </c>
      <c r="AA450" s="30">
        <v>12427</v>
      </c>
      <c r="AC450" s="48">
        <f t="shared" si="36"/>
        <v>27483</v>
      </c>
      <c r="AD450" s="48">
        <f t="shared" si="37"/>
        <v>77309</v>
      </c>
      <c r="AE450" s="30">
        <v>5799</v>
      </c>
      <c r="AF450" s="30">
        <v>2663</v>
      </c>
      <c r="AG450" s="30">
        <v>12443</v>
      </c>
      <c r="AH450" s="30">
        <v>12346</v>
      </c>
      <c r="AI450" s="30">
        <v>2208</v>
      </c>
      <c r="AJ450" s="145">
        <v>798</v>
      </c>
      <c r="AK450" s="145">
        <v>1841</v>
      </c>
      <c r="AL450" s="145">
        <v>14270</v>
      </c>
      <c r="AM450" s="146">
        <v>17866</v>
      </c>
      <c r="AN450" s="146">
        <v>1627</v>
      </c>
      <c r="AO450" s="146">
        <v>2615</v>
      </c>
      <c r="AP450" s="30"/>
      <c r="AQ450" s="31"/>
      <c r="AR450" s="2"/>
      <c r="AS450" s="30"/>
      <c r="AT450" s="31"/>
      <c r="AU450" s="2"/>
      <c r="AV450" s="30"/>
      <c r="AW450" s="31"/>
      <c r="AX450" s="30"/>
      <c r="AY450" s="31"/>
      <c r="AZ450" s="2"/>
      <c r="BA450" s="30"/>
      <c r="BB450" s="31"/>
      <c r="BC450" s="30"/>
      <c r="BD450" s="31"/>
      <c r="BE450" s="2"/>
      <c r="BF450" s="30"/>
      <c r="BG450" s="31"/>
      <c r="BH450" s="30"/>
      <c r="BI450" s="31"/>
      <c r="BJ450" s="2"/>
      <c r="BK450" s="48">
        <f t="shared" si="38"/>
        <v>74476</v>
      </c>
      <c r="BL450" s="30">
        <v>4937</v>
      </c>
      <c r="BM450" s="30">
        <v>5064</v>
      </c>
      <c r="BN450" s="2"/>
      <c r="BO450" s="48">
        <f t="shared" si="39"/>
        <v>10001</v>
      </c>
      <c r="BP450" s="2"/>
      <c r="BQ450" s="48">
        <f t="shared" si="40"/>
        <v>127024</v>
      </c>
      <c r="BR450" s="2"/>
      <c r="BS450" s="48">
        <f t="shared" si="41"/>
        <v>316293</v>
      </c>
      <c r="BT450" s="2"/>
    </row>
    <row r="451" spans="1:82" x14ac:dyDescent="0.2">
      <c r="A451" t="s">
        <v>58</v>
      </c>
      <c r="B451" s="29">
        <v>44277</v>
      </c>
      <c r="C451" s="2"/>
      <c r="D451" s="30">
        <v>3552</v>
      </c>
      <c r="E451" s="30">
        <v>2558</v>
      </c>
      <c r="F451" s="30">
        <v>41615</v>
      </c>
      <c r="G451" s="30">
        <v>710</v>
      </c>
      <c r="H451" s="30">
        <v>554</v>
      </c>
      <c r="I451" s="30">
        <v>24744</v>
      </c>
      <c r="J451" s="30">
        <v>22489</v>
      </c>
      <c r="K451" s="30">
        <v>65509</v>
      </c>
      <c r="L451" s="30">
        <v>1325</v>
      </c>
      <c r="M451" s="2"/>
      <c r="N451" s="30">
        <v>7729</v>
      </c>
      <c r="O451" s="30">
        <v>10902</v>
      </c>
      <c r="P451" s="30">
        <v>910</v>
      </c>
      <c r="Q451" s="30">
        <v>446</v>
      </c>
      <c r="R451" s="30">
        <v>2059</v>
      </c>
      <c r="S451" s="30">
        <v>2540</v>
      </c>
      <c r="T451" s="30">
        <v>33379</v>
      </c>
      <c r="U451" s="30">
        <v>1151</v>
      </c>
      <c r="V451" s="30">
        <v>1366</v>
      </c>
      <c r="W451" s="30">
        <v>24115</v>
      </c>
      <c r="X451" s="30">
        <v>6922</v>
      </c>
      <c r="Y451" s="2"/>
      <c r="Z451" s="30">
        <v>14898</v>
      </c>
      <c r="AA451" s="30">
        <v>12819</v>
      </c>
      <c r="AC451" s="48">
        <f t="shared" si="36"/>
        <v>27717</v>
      </c>
      <c r="AD451" s="48">
        <f t="shared" si="37"/>
        <v>91519</v>
      </c>
      <c r="AE451" s="30">
        <v>10015</v>
      </c>
      <c r="AF451" s="30">
        <v>4297</v>
      </c>
      <c r="AG451" s="30">
        <v>14718</v>
      </c>
      <c r="AH451" s="30">
        <v>16110</v>
      </c>
      <c r="AI451" s="30">
        <v>2673</v>
      </c>
      <c r="AJ451" s="145">
        <v>1147</v>
      </c>
      <c r="AK451" s="145">
        <v>2814</v>
      </c>
      <c r="AL451" s="145">
        <v>18335</v>
      </c>
      <c r="AM451" s="146">
        <v>22492</v>
      </c>
      <c r="AN451" s="146">
        <v>2763</v>
      </c>
      <c r="AO451" s="146">
        <v>4783</v>
      </c>
      <c r="AP451" s="30"/>
      <c r="AQ451" s="31"/>
      <c r="AR451" s="2"/>
      <c r="AS451" s="30"/>
      <c r="AT451" s="31"/>
      <c r="AU451" s="2"/>
      <c r="AV451" s="30"/>
      <c r="AW451" s="31"/>
      <c r="AX451" s="30"/>
      <c r="AY451" s="31"/>
      <c r="AZ451" s="2"/>
      <c r="BA451" s="30"/>
      <c r="BB451" s="31"/>
      <c r="BC451" s="30"/>
      <c r="BD451" s="31"/>
      <c r="BE451" s="2"/>
      <c r="BF451" s="30"/>
      <c r="BG451" s="31"/>
      <c r="BH451" s="30"/>
      <c r="BI451" s="31"/>
      <c r="BJ451" s="2"/>
      <c r="BK451" s="48">
        <f t="shared" si="38"/>
        <v>100147</v>
      </c>
      <c r="BL451" s="30">
        <v>7117</v>
      </c>
      <c r="BM451" s="30">
        <v>7206</v>
      </c>
      <c r="BN451" s="2"/>
      <c r="BO451" s="48">
        <f t="shared" si="39"/>
        <v>14323</v>
      </c>
      <c r="BP451" s="2"/>
      <c r="BQ451" s="48">
        <f t="shared" si="40"/>
        <v>163056</v>
      </c>
      <c r="BR451" s="2"/>
      <c r="BS451" s="48">
        <f t="shared" si="41"/>
        <v>396762</v>
      </c>
      <c r="BT451" s="2"/>
    </row>
    <row r="452" spans="1:82" x14ac:dyDescent="0.2">
      <c r="A452" t="s">
        <v>59</v>
      </c>
      <c r="B452" s="29">
        <v>44278</v>
      </c>
      <c r="C452" s="2"/>
      <c r="D452" s="30">
        <v>3880</v>
      </c>
      <c r="E452" s="30">
        <v>2915</v>
      </c>
      <c r="F452" s="30">
        <v>43775</v>
      </c>
      <c r="G452" s="30">
        <v>762</v>
      </c>
      <c r="H452" s="30">
        <v>621</v>
      </c>
      <c r="I452" s="30">
        <v>26054</v>
      </c>
      <c r="J452" s="30">
        <v>23487</v>
      </c>
      <c r="K452" s="30">
        <v>69589</v>
      </c>
      <c r="L452" s="30">
        <v>1314</v>
      </c>
      <c r="M452" s="2"/>
      <c r="N452" s="30">
        <v>8274</v>
      </c>
      <c r="O452" s="30">
        <v>11733</v>
      </c>
      <c r="P452" s="30">
        <v>917</v>
      </c>
      <c r="Q452" s="30">
        <v>499</v>
      </c>
      <c r="R452" s="30">
        <v>2094</v>
      </c>
      <c r="S452" s="30">
        <v>2852</v>
      </c>
      <c r="T452" s="30">
        <v>36426</v>
      </c>
      <c r="U452" s="30">
        <v>1140</v>
      </c>
      <c r="V452" s="30">
        <v>1370</v>
      </c>
      <c r="W452" s="30">
        <v>24897</v>
      </c>
      <c r="X452" s="30">
        <v>7375</v>
      </c>
      <c r="Y452" s="2"/>
      <c r="Z452" s="30">
        <v>14967</v>
      </c>
      <c r="AA452" s="30">
        <v>12852</v>
      </c>
      <c r="AC452" s="48">
        <f t="shared" si="36"/>
        <v>27819</v>
      </c>
      <c r="AD452" s="48">
        <f t="shared" si="37"/>
        <v>97577</v>
      </c>
      <c r="AE452" s="30">
        <v>10305</v>
      </c>
      <c r="AF452" s="30">
        <v>4367</v>
      </c>
      <c r="AG452" s="30">
        <v>15290</v>
      </c>
      <c r="AH452" s="30">
        <v>16641</v>
      </c>
      <c r="AI452" s="30">
        <v>2770</v>
      </c>
      <c r="AJ452" s="145">
        <v>1281</v>
      </c>
      <c r="AK452" s="145">
        <v>3019</v>
      </c>
      <c r="AL452" s="145">
        <v>18668</v>
      </c>
      <c r="AM452" s="146">
        <v>23106</v>
      </c>
      <c r="AN452" s="146">
        <v>2881</v>
      </c>
      <c r="AO452" s="146">
        <v>5308</v>
      </c>
      <c r="AP452" s="30"/>
      <c r="AQ452" s="31"/>
      <c r="AR452" s="2"/>
      <c r="AS452" s="30"/>
      <c r="AT452" s="31"/>
      <c r="AU452" s="2"/>
      <c r="AV452" s="30"/>
      <c r="AW452" s="31"/>
      <c r="AX452" s="30"/>
      <c r="AY452" s="31"/>
      <c r="AZ452" s="2"/>
      <c r="BA452" s="30"/>
      <c r="BB452" s="31"/>
      <c r="BC452" s="30"/>
      <c r="BD452" s="31"/>
      <c r="BE452" s="2"/>
      <c r="BF452" s="30"/>
      <c r="BG452" s="31"/>
      <c r="BH452" s="30"/>
      <c r="BI452" s="31"/>
      <c r="BJ452" s="2"/>
      <c r="BK452" s="48">
        <f t="shared" si="38"/>
        <v>103636</v>
      </c>
      <c r="BL452" s="30">
        <v>7651</v>
      </c>
      <c r="BM452" s="30">
        <v>7831</v>
      </c>
      <c r="BN452" s="2"/>
      <c r="BO452" s="48">
        <f t="shared" si="39"/>
        <v>15482</v>
      </c>
      <c r="BP452" s="2"/>
      <c r="BQ452" s="48">
        <f t="shared" si="40"/>
        <v>172397</v>
      </c>
      <c r="BR452" s="2"/>
      <c r="BS452" s="48">
        <f t="shared" si="41"/>
        <v>416911</v>
      </c>
      <c r="BT452" s="2"/>
    </row>
    <row r="453" spans="1:82" x14ac:dyDescent="0.2">
      <c r="A453" t="s">
        <v>53</v>
      </c>
      <c r="B453" s="29">
        <v>44279</v>
      </c>
      <c r="C453" s="2"/>
      <c r="D453" s="30">
        <v>4011</v>
      </c>
      <c r="E453" s="30">
        <v>3031</v>
      </c>
      <c r="F453" s="30">
        <v>44704</v>
      </c>
      <c r="G453" s="30">
        <v>764</v>
      </c>
      <c r="H453" s="30">
        <v>642</v>
      </c>
      <c r="I453" s="30">
        <v>26834</v>
      </c>
      <c r="J453" s="30">
        <v>24073</v>
      </c>
      <c r="K453" s="30">
        <v>71013</v>
      </c>
      <c r="L453" s="30">
        <v>1321</v>
      </c>
      <c r="M453" s="2"/>
      <c r="N453" s="30">
        <v>8130</v>
      </c>
      <c r="O453" s="30">
        <v>11501</v>
      </c>
      <c r="P453" s="30">
        <v>941</v>
      </c>
      <c r="Q453" s="30">
        <v>502</v>
      </c>
      <c r="R453" s="30">
        <v>2150</v>
      </c>
      <c r="S453" s="30">
        <v>2747</v>
      </c>
      <c r="T453" s="30">
        <v>36747</v>
      </c>
      <c r="U453" s="30">
        <v>1333</v>
      </c>
      <c r="V453" s="30">
        <v>1555</v>
      </c>
      <c r="W453" s="30">
        <v>25308</v>
      </c>
      <c r="X453" s="30">
        <v>7734</v>
      </c>
      <c r="Y453" s="2"/>
      <c r="Z453" s="30">
        <v>14785</v>
      </c>
      <c r="AA453" s="30">
        <v>13137</v>
      </c>
      <c r="AC453" s="48">
        <f t="shared" ref="AC453:AC516" si="42">Z453+AA453</f>
        <v>27922</v>
      </c>
      <c r="AD453" s="48">
        <f t="shared" ref="AD453:AD516" si="43">N453+O453+P453+Q453+R453+S453+T453+U453+V453+W453+X453</f>
        <v>98648</v>
      </c>
      <c r="AE453" s="30">
        <v>10590</v>
      </c>
      <c r="AF453" s="30">
        <v>4535</v>
      </c>
      <c r="AG453" s="30">
        <v>14851</v>
      </c>
      <c r="AH453" s="30">
        <v>16423</v>
      </c>
      <c r="AI453" s="30">
        <v>2605</v>
      </c>
      <c r="AJ453" s="145">
        <v>1205</v>
      </c>
      <c r="AK453" s="145">
        <v>3000</v>
      </c>
      <c r="AL453" s="145">
        <v>18285</v>
      </c>
      <c r="AM453" s="146">
        <v>22716</v>
      </c>
      <c r="AN453" s="146">
        <v>3080</v>
      </c>
      <c r="AO453" s="146">
        <v>5289</v>
      </c>
      <c r="AP453" s="30"/>
      <c r="AQ453" s="31"/>
      <c r="AR453" s="2"/>
      <c r="AS453" s="30"/>
      <c r="AT453" s="31"/>
      <c r="AU453" s="2"/>
      <c r="AV453" s="30"/>
      <c r="AW453" s="31"/>
      <c r="AX453" s="30"/>
      <c r="AY453" s="31"/>
      <c r="AZ453" s="2"/>
      <c r="BA453" s="30"/>
      <c r="BB453" s="31"/>
      <c r="BC453" s="30"/>
      <c r="BD453" s="31"/>
      <c r="BE453" s="2"/>
      <c r="BF453" s="30"/>
      <c r="BG453" s="31"/>
      <c r="BH453" s="30"/>
      <c r="BI453" s="31"/>
      <c r="BJ453" s="2"/>
      <c r="BK453" s="48">
        <f t="shared" ref="BK453:BK516" si="44">AE453+AF453+AG453+AH453+AI453+AL453+AM453+AJ453+AK453+AN453+AO453</f>
        <v>102579</v>
      </c>
      <c r="BL453" s="30">
        <v>7822</v>
      </c>
      <c r="BM453" s="30">
        <v>7776</v>
      </c>
      <c r="BN453" s="2"/>
      <c r="BO453" s="48">
        <f t="shared" ref="BO453:BO516" si="45">BL453+BM453</f>
        <v>15598</v>
      </c>
      <c r="BP453" s="2"/>
      <c r="BQ453" s="48">
        <f t="shared" ref="BQ453:BQ516" si="46">D453+E453+F453+G453+H453+I453+J453+K453+L453</f>
        <v>176393</v>
      </c>
      <c r="BR453" s="2"/>
      <c r="BS453" s="48">
        <f t="shared" ref="BS453:BS516" si="47">BO453+BK453+AC453+AD453+BQ453</f>
        <v>421140</v>
      </c>
      <c r="BT453" s="2"/>
    </row>
    <row r="454" spans="1:82" x14ac:dyDescent="0.2">
      <c r="A454" t="s">
        <v>54</v>
      </c>
      <c r="B454" s="29">
        <v>44280</v>
      </c>
      <c r="C454" s="2"/>
      <c r="D454" s="30">
        <v>4137</v>
      </c>
      <c r="E454" s="30">
        <v>3179</v>
      </c>
      <c r="F454" s="30">
        <v>45531</v>
      </c>
      <c r="G454" s="30">
        <v>785</v>
      </c>
      <c r="H454" s="30">
        <v>695</v>
      </c>
      <c r="I454" s="30">
        <v>27070</v>
      </c>
      <c r="J454" s="30">
        <v>24707</v>
      </c>
      <c r="K454" s="30">
        <v>73223</v>
      </c>
      <c r="L454" s="30">
        <v>1378</v>
      </c>
      <c r="M454" s="2"/>
      <c r="N454" s="30">
        <v>8588</v>
      </c>
      <c r="O454" s="30">
        <v>12143</v>
      </c>
      <c r="P454" s="30">
        <v>961</v>
      </c>
      <c r="Q454" s="30">
        <v>508</v>
      </c>
      <c r="R454" s="30">
        <v>2227</v>
      </c>
      <c r="S454" s="30">
        <v>2928</v>
      </c>
      <c r="T454" s="30">
        <v>38007</v>
      </c>
      <c r="U454" s="30">
        <v>1360</v>
      </c>
      <c r="V454" s="30">
        <v>1630</v>
      </c>
      <c r="W454" s="30">
        <v>25927</v>
      </c>
      <c r="X454" s="30">
        <v>8061</v>
      </c>
      <c r="Y454" s="2"/>
      <c r="Z454" s="30">
        <v>15505</v>
      </c>
      <c r="AA454" s="30">
        <v>14002</v>
      </c>
      <c r="AC454" s="48">
        <f t="shared" si="42"/>
        <v>29507</v>
      </c>
      <c r="AD454" s="48">
        <f t="shared" si="43"/>
        <v>102340</v>
      </c>
      <c r="AE454" s="30">
        <v>10957</v>
      </c>
      <c r="AF454" s="30">
        <v>4672</v>
      </c>
      <c r="AG454" s="30">
        <v>15912</v>
      </c>
      <c r="AH454" s="30">
        <v>18279</v>
      </c>
      <c r="AI454" s="30">
        <v>2820</v>
      </c>
      <c r="AJ454" s="145">
        <v>1238</v>
      </c>
      <c r="AK454" s="145">
        <v>2992</v>
      </c>
      <c r="AL454" s="145">
        <v>19508</v>
      </c>
      <c r="AM454" s="146">
        <v>24954</v>
      </c>
      <c r="AN454" s="146">
        <v>3417</v>
      </c>
      <c r="AO454" s="146">
        <v>5589</v>
      </c>
      <c r="AP454" s="30"/>
      <c r="AQ454" s="31"/>
      <c r="AR454" s="2"/>
      <c r="AS454" s="30"/>
      <c r="AT454" s="31"/>
      <c r="AU454" s="2"/>
      <c r="AV454" s="30"/>
      <c r="AW454" s="31"/>
      <c r="AX454" s="30"/>
      <c r="AY454" s="31"/>
      <c r="AZ454" s="2"/>
      <c r="BA454" s="30"/>
      <c r="BB454" s="31"/>
      <c r="BC454" s="30"/>
      <c r="BD454" s="31"/>
      <c r="BE454" s="2"/>
      <c r="BF454" s="30"/>
      <c r="BG454" s="31"/>
      <c r="BH454" s="30"/>
      <c r="BI454" s="31"/>
      <c r="BJ454" s="2"/>
      <c r="BK454" s="48">
        <f t="shared" si="44"/>
        <v>110338</v>
      </c>
      <c r="BL454" s="30">
        <v>8220</v>
      </c>
      <c r="BM454" s="30">
        <v>8300</v>
      </c>
      <c r="BN454" s="2"/>
      <c r="BO454" s="48">
        <f t="shared" si="45"/>
        <v>16520</v>
      </c>
      <c r="BP454" s="2"/>
      <c r="BQ454" s="48">
        <f t="shared" si="46"/>
        <v>180705</v>
      </c>
      <c r="BR454" s="2"/>
      <c r="BS454" s="48">
        <f t="shared" si="47"/>
        <v>439410</v>
      </c>
      <c r="BT454" s="2"/>
    </row>
    <row r="455" spans="1:82" x14ac:dyDescent="0.2">
      <c r="A455" t="s">
        <v>55</v>
      </c>
      <c r="B455" s="29">
        <v>44281</v>
      </c>
      <c r="C455" s="2"/>
      <c r="D455" s="30">
        <v>4404</v>
      </c>
      <c r="E455" s="30">
        <v>3546</v>
      </c>
      <c r="F455" s="30">
        <v>52389</v>
      </c>
      <c r="G455" s="30">
        <v>802</v>
      </c>
      <c r="H455" s="30">
        <v>682</v>
      </c>
      <c r="I455" s="30">
        <v>29904</v>
      </c>
      <c r="J455" s="30">
        <v>27200</v>
      </c>
      <c r="K455" s="30">
        <v>81944</v>
      </c>
      <c r="L455" s="30">
        <v>1539</v>
      </c>
      <c r="M455" s="2"/>
      <c r="N455" s="30">
        <v>9998</v>
      </c>
      <c r="O455" s="30">
        <v>13754</v>
      </c>
      <c r="P455" s="30">
        <v>1046</v>
      </c>
      <c r="Q455" s="30">
        <v>514</v>
      </c>
      <c r="R455" s="30">
        <v>2399</v>
      </c>
      <c r="S455" s="30">
        <v>3015</v>
      </c>
      <c r="T455" s="30">
        <v>43938</v>
      </c>
      <c r="U455" s="30">
        <v>1405</v>
      </c>
      <c r="V455" s="30">
        <v>1654</v>
      </c>
      <c r="W455" s="30">
        <v>30476</v>
      </c>
      <c r="X455" s="30">
        <v>8920</v>
      </c>
      <c r="Y455" s="2"/>
      <c r="Z455" s="30">
        <v>17818</v>
      </c>
      <c r="AA455" s="30">
        <v>16669</v>
      </c>
      <c r="AC455" s="48">
        <f t="shared" si="42"/>
        <v>34487</v>
      </c>
      <c r="AD455" s="48">
        <f t="shared" si="43"/>
        <v>117119</v>
      </c>
      <c r="AE455" s="30">
        <v>11093</v>
      </c>
      <c r="AF455" s="30">
        <v>4964</v>
      </c>
      <c r="AG455" s="30">
        <v>18002</v>
      </c>
      <c r="AH455" s="30">
        <v>20452</v>
      </c>
      <c r="AI455" s="30">
        <v>3199</v>
      </c>
      <c r="AJ455" s="145">
        <v>1293</v>
      </c>
      <c r="AK455" s="145">
        <v>3093</v>
      </c>
      <c r="AL455" s="145">
        <v>22312</v>
      </c>
      <c r="AM455" s="146">
        <v>27204</v>
      </c>
      <c r="AN455" s="146">
        <v>3831</v>
      </c>
      <c r="AO455" s="146">
        <v>6456</v>
      </c>
      <c r="AP455" s="30"/>
      <c r="AQ455" s="31"/>
      <c r="AR455" s="2"/>
      <c r="AS455" s="30"/>
      <c r="AT455" s="31"/>
      <c r="AU455" s="2"/>
      <c r="AV455" s="30"/>
      <c r="AW455" s="31"/>
      <c r="AX455" s="30"/>
      <c r="AY455" s="31"/>
      <c r="AZ455" s="2"/>
      <c r="BA455" s="30"/>
      <c r="BB455" s="31"/>
      <c r="BC455" s="30"/>
      <c r="BD455" s="31"/>
      <c r="BE455" s="2"/>
      <c r="BF455" s="30"/>
      <c r="BG455" s="31"/>
      <c r="BH455" s="30"/>
      <c r="BI455" s="31"/>
      <c r="BJ455" s="2"/>
      <c r="BK455" s="48">
        <f t="shared" si="44"/>
        <v>121899</v>
      </c>
      <c r="BL455" s="30">
        <v>8936</v>
      </c>
      <c r="BM455" s="30">
        <v>8654</v>
      </c>
      <c r="BN455" s="2"/>
      <c r="BO455" s="48">
        <f t="shared" si="45"/>
        <v>17590</v>
      </c>
      <c r="BP455" s="2"/>
      <c r="BQ455" s="48">
        <f t="shared" si="46"/>
        <v>202410</v>
      </c>
      <c r="BR455" s="2"/>
      <c r="BS455" s="48">
        <f t="shared" si="47"/>
        <v>493505</v>
      </c>
      <c r="BT455" s="2"/>
    </row>
    <row r="456" spans="1:82" x14ac:dyDescent="0.2">
      <c r="A456" t="s">
        <v>56</v>
      </c>
      <c r="B456" s="29">
        <v>44282</v>
      </c>
      <c r="C456" s="2"/>
      <c r="D456" s="30">
        <v>3264</v>
      </c>
      <c r="E456" s="30">
        <v>2356</v>
      </c>
      <c r="F456" s="30">
        <v>41853</v>
      </c>
      <c r="G456" s="30">
        <v>674</v>
      </c>
      <c r="H456" s="30">
        <v>510</v>
      </c>
      <c r="I456" s="30">
        <v>25832</v>
      </c>
      <c r="J456" s="30">
        <v>22903</v>
      </c>
      <c r="K456" s="30">
        <v>68071</v>
      </c>
      <c r="L456" s="30">
        <v>1582</v>
      </c>
      <c r="M456" s="2"/>
      <c r="N456" s="30">
        <v>7637</v>
      </c>
      <c r="O456" s="30">
        <v>10683</v>
      </c>
      <c r="P456" s="30">
        <v>876</v>
      </c>
      <c r="Q456" s="30">
        <v>483</v>
      </c>
      <c r="R456" s="30">
        <v>1745</v>
      </c>
      <c r="S456" s="30">
        <v>2252</v>
      </c>
      <c r="T456" s="30">
        <v>32776</v>
      </c>
      <c r="U456" s="30">
        <v>777</v>
      </c>
      <c r="V456" s="30">
        <v>1116</v>
      </c>
      <c r="W456" s="30">
        <v>24434</v>
      </c>
      <c r="X456" s="30">
        <v>5860</v>
      </c>
      <c r="Y456" s="2"/>
      <c r="Z456" s="30">
        <v>14563</v>
      </c>
      <c r="AA456" s="30">
        <v>12211</v>
      </c>
      <c r="AC456" s="48">
        <f t="shared" si="42"/>
        <v>26774</v>
      </c>
      <c r="AD456" s="48">
        <f t="shared" si="43"/>
        <v>88639</v>
      </c>
      <c r="AE456" s="30">
        <v>8457</v>
      </c>
      <c r="AF456" s="30">
        <v>3723</v>
      </c>
      <c r="AG456" s="30">
        <v>13560</v>
      </c>
      <c r="AH456" s="30">
        <v>15847</v>
      </c>
      <c r="AI456" s="30">
        <v>2611</v>
      </c>
      <c r="AJ456" s="145">
        <v>1014</v>
      </c>
      <c r="AK456" s="145">
        <v>2324</v>
      </c>
      <c r="AL456" s="145">
        <v>17771</v>
      </c>
      <c r="AM456" s="146">
        <v>21647</v>
      </c>
      <c r="AN456" s="146">
        <v>4613</v>
      </c>
      <c r="AO456" s="146">
        <v>4393</v>
      </c>
      <c r="AP456" s="30"/>
      <c r="AQ456" s="31"/>
      <c r="AR456" s="2"/>
      <c r="AS456" s="30"/>
      <c r="AT456" s="31"/>
      <c r="AU456" s="2"/>
      <c r="AV456" s="30"/>
      <c r="AW456" s="31"/>
      <c r="AX456" s="30"/>
      <c r="AY456" s="31"/>
      <c r="AZ456" s="2"/>
      <c r="BA456" s="30"/>
      <c r="BB456" s="31"/>
      <c r="BC456" s="30"/>
      <c r="BD456" s="31"/>
      <c r="BE456" s="2"/>
      <c r="BF456" s="30"/>
      <c r="BG456" s="31"/>
      <c r="BH456" s="30"/>
      <c r="BI456" s="31"/>
      <c r="BJ456" s="2"/>
      <c r="BK456" s="48">
        <f t="shared" si="44"/>
        <v>95960</v>
      </c>
      <c r="BL456" s="30">
        <v>7143</v>
      </c>
      <c r="BM456" s="30">
        <v>6816</v>
      </c>
      <c r="BN456" s="2"/>
      <c r="BO456" s="48">
        <f t="shared" si="45"/>
        <v>13959</v>
      </c>
      <c r="BP456" s="2"/>
      <c r="BQ456" s="48">
        <f t="shared" si="46"/>
        <v>167045</v>
      </c>
      <c r="BR456" s="2"/>
      <c r="BS456" s="48">
        <f t="shared" si="47"/>
        <v>392377</v>
      </c>
      <c r="BT456" s="2"/>
    </row>
    <row r="457" spans="1:82" x14ac:dyDescent="0.2">
      <c r="A457" t="s">
        <v>57</v>
      </c>
      <c r="B457" s="29">
        <v>44283</v>
      </c>
      <c r="C457" s="2"/>
      <c r="D457" s="30">
        <v>2409</v>
      </c>
      <c r="E457" s="30">
        <v>1702</v>
      </c>
      <c r="F457" s="30">
        <v>32108</v>
      </c>
      <c r="G457" s="30">
        <v>472</v>
      </c>
      <c r="H457" s="30">
        <v>456</v>
      </c>
      <c r="I457" s="30">
        <v>19387</v>
      </c>
      <c r="J457" s="30">
        <v>17278</v>
      </c>
      <c r="K457" s="30">
        <v>51107</v>
      </c>
      <c r="L457" s="30">
        <v>1175</v>
      </c>
      <c r="M457" s="2"/>
      <c r="N457" s="30">
        <v>6651</v>
      </c>
      <c r="O457" s="30">
        <v>8372</v>
      </c>
      <c r="P457" s="30">
        <v>717</v>
      </c>
      <c r="Q457" s="30">
        <v>389</v>
      </c>
      <c r="R457" s="30">
        <v>1549</v>
      </c>
      <c r="S457" s="30">
        <v>1897</v>
      </c>
      <c r="T457" s="30">
        <v>26736</v>
      </c>
      <c r="U457" s="30">
        <v>553</v>
      </c>
      <c r="V457" s="30">
        <v>911</v>
      </c>
      <c r="W457" s="30">
        <v>21433</v>
      </c>
      <c r="X457" s="30">
        <v>995</v>
      </c>
      <c r="Y457" s="2"/>
      <c r="Z457" s="30">
        <v>13521</v>
      </c>
      <c r="AA457" s="30">
        <v>10916</v>
      </c>
      <c r="AC457" s="48">
        <f t="shared" si="42"/>
        <v>24437</v>
      </c>
      <c r="AD457" s="48">
        <f t="shared" si="43"/>
        <v>70203</v>
      </c>
      <c r="AE457" s="30">
        <v>6055</v>
      </c>
      <c r="AF457" s="30">
        <v>2908</v>
      </c>
      <c r="AG457" s="30">
        <v>10920</v>
      </c>
      <c r="AH457" s="30">
        <v>12018</v>
      </c>
      <c r="AI457" s="30">
        <v>2034</v>
      </c>
      <c r="AJ457" s="145">
        <v>730</v>
      </c>
      <c r="AK457" s="145">
        <v>1866</v>
      </c>
      <c r="AL457" s="145">
        <v>14550</v>
      </c>
      <c r="AM457" s="146">
        <v>17258</v>
      </c>
      <c r="AN457" s="146">
        <v>3061</v>
      </c>
      <c r="AO457" s="146">
        <v>2805</v>
      </c>
      <c r="AP457" s="30"/>
      <c r="AQ457" s="31"/>
      <c r="AR457" s="2"/>
      <c r="AS457" s="30"/>
      <c r="AT457" s="31"/>
      <c r="AU457" s="2"/>
      <c r="AV457" s="30"/>
      <c r="AW457" s="31"/>
      <c r="AX457" s="30"/>
      <c r="AY457" s="31"/>
      <c r="AZ457" s="2"/>
      <c r="BA457" s="30"/>
      <c r="BB457" s="31"/>
      <c r="BC457" s="30"/>
      <c r="BD457" s="31"/>
      <c r="BE457" s="2"/>
      <c r="BF457" s="30"/>
      <c r="BG457" s="31"/>
      <c r="BH457" s="30"/>
      <c r="BI457" s="31"/>
      <c r="BJ457" s="2"/>
      <c r="BK457" s="48">
        <f t="shared" si="44"/>
        <v>74205</v>
      </c>
      <c r="BL457" s="30">
        <v>4914</v>
      </c>
      <c r="BM457" s="30">
        <v>5216</v>
      </c>
      <c r="BN457" s="2"/>
      <c r="BO457" s="48">
        <f t="shared" si="45"/>
        <v>10130</v>
      </c>
      <c r="BP457" s="2"/>
      <c r="BQ457" s="48">
        <f t="shared" si="46"/>
        <v>126094</v>
      </c>
      <c r="BR457" s="2"/>
      <c r="BS457" s="48">
        <f t="shared" si="47"/>
        <v>305069</v>
      </c>
      <c r="BT457" s="2"/>
    </row>
    <row r="458" spans="1:82" x14ac:dyDescent="0.2">
      <c r="A458" t="s">
        <v>58</v>
      </c>
      <c r="B458" s="29">
        <v>44284</v>
      </c>
      <c r="C458" s="2"/>
      <c r="D458" s="30">
        <v>3868</v>
      </c>
      <c r="E458" s="30">
        <v>2826</v>
      </c>
      <c r="F458" s="30">
        <v>42695</v>
      </c>
      <c r="G458" s="30">
        <v>756</v>
      </c>
      <c r="H458" s="30">
        <v>1503</v>
      </c>
      <c r="I458" s="30">
        <v>25574</v>
      </c>
      <c r="J458" s="30">
        <v>22557</v>
      </c>
      <c r="K458" s="30">
        <v>69067</v>
      </c>
      <c r="L458" s="30">
        <v>1306</v>
      </c>
      <c r="M458" s="2"/>
      <c r="N458" s="30">
        <v>7874</v>
      </c>
      <c r="O458" s="30">
        <v>11285</v>
      </c>
      <c r="P458" s="30">
        <v>977</v>
      </c>
      <c r="Q458" s="30">
        <v>458</v>
      </c>
      <c r="R458" s="30">
        <v>2161</v>
      </c>
      <c r="S458" s="30">
        <v>2658</v>
      </c>
      <c r="T458" s="30">
        <v>36062</v>
      </c>
      <c r="U458" s="30">
        <v>1187</v>
      </c>
      <c r="V458" s="30">
        <v>1439</v>
      </c>
      <c r="W458" s="30">
        <v>24887</v>
      </c>
      <c r="X458" s="30">
        <v>7309</v>
      </c>
      <c r="Y458" s="2"/>
      <c r="Z458" s="30">
        <v>15428</v>
      </c>
      <c r="AA458" s="30">
        <v>13182</v>
      </c>
      <c r="AC458" s="48">
        <f t="shared" si="42"/>
        <v>28610</v>
      </c>
      <c r="AD458" s="48">
        <f t="shared" si="43"/>
        <v>96297</v>
      </c>
      <c r="AE458" s="30">
        <v>10301</v>
      </c>
      <c r="AF458" s="30">
        <v>4244</v>
      </c>
      <c r="AG458" s="30">
        <v>15386</v>
      </c>
      <c r="AH458" s="30">
        <v>16534</v>
      </c>
      <c r="AI458" s="30">
        <v>2584</v>
      </c>
      <c r="AJ458" s="145">
        <v>1170</v>
      </c>
      <c r="AK458" s="145">
        <v>2761</v>
      </c>
      <c r="AL458" s="145">
        <v>18874</v>
      </c>
      <c r="AM458" s="146">
        <v>23007</v>
      </c>
      <c r="AN458" s="146">
        <v>4733</v>
      </c>
      <c r="AO458" s="146">
        <v>5127</v>
      </c>
      <c r="AP458" s="30"/>
      <c r="AQ458" s="31"/>
      <c r="AR458" s="2"/>
      <c r="AS458" s="30"/>
      <c r="AT458" s="31"/>
      <c r="AU458" s="2"/>
      <c r="AV458" s="30"/>
      <c r="AW458" s="31"/>
      <c r="AX458" s="30"/>
      <c r="AY458" s="31"/>
      <c r="AZ458" s="2"/>
      <c r="BA458" s="30"/>
      <c r="BB458" s="31"/>
      <c r="BC458" s="30"/>
      <c r="BD458" s="31"/>
      <c r="BE458" s="2"/>
      <c r="BF458" s="30"/>
      <c r="BG458" s="31"/>
      <c r="BH458" s="30"/>
      <c r="BI458" s="31"/>
      <c r="BJ458" s="2"/>
      <c r="BK458" s="48">
        <f t="shared" si="44"/>
        <v>104721</v>
      </c>
      <c r="BL458" s="30">
        <v>7399</v>
      </c>
      <c r="BM458" s="30">
        <v>7421</v>
      </c>
      <c r="BN458" s="2"/>
      <c r="BO458" s="48">
        <f t="shared" si="45"/>
        <v>14820</v>
      </c>
      <c r="BP458" s="2"/>
      <c r="BQ458" s="48">
        <f t="shared" si="46"/>
        <v>170152</v>
      </c>
      <c r="BR458" s="2"/>
      <c r="BS458" s="48">
        <f t="shared" si="47"/>
        <v>414600</v>
      </c>
      <c r="BT458" s="2"/>
    </row>
    <row r="459" spans="1:82" x14ac:dyDescent="0.2">
      <c r="A459" t="s">
        <v>59</v>
      </c>
      <c r="B459" s="29">
        <v>44285</v>
      </c>
      <c r="C459" s="2"/>
      <c r="D459" s="30">
        <v>3964</v>
      </c>
      <c r="E459" s="30">
        <v>2926</v>
      </c>
      <c r="F459" s="30">
        <v>45343</v>
      </c>
      <c r="G459" s="30">
        <v>731</v>
      </c>
      <c r="H459" s="30">
        <v>645</v>
      </c>
      <c r="I459" s="30">
        <v>26886</v>
      </c>
      <c r="J459" s="30">
        <v>24333</v>
      </c>
      <c r="K459" s="30">
        <v>71843</v>
      </c>
      <c r="L459" s="30">
        <v>1404</v>
      </c>
      <c r="M459" s="2"/>
      <c r="N459" s="30">
        <v>8291</v>
      </c>
      <c r="O459" s="30">
        <v>12061</v>
      </c>
      <c r="P459" s="30">
        <v>895</v>
      </c>
      <c r="Q459" s="30">
        <v>475</v>
      </c>
      <c r="R459" s="30">
        <v>5308</v>
      </c>
      <c r="S459" s="30">
        <v>2938</v>
      </c>
      <c r="T459" s="30">
        <v>38691</v>
      </c>
      <c r="U459" s="30">
        <v>1127</v>
      </c>
      <c r="V459" s="30">
        <v>1348</v>
      </c>
      <c r="W459" s="30">
        <v>26372</v>
      </c>
      <c r="X459" s="30">
        <v>7664</v>
      </c>
      <c r="Y459" s="2"/>
      <c r="Z459" s="30">
        <v>15613</v>
      </c>
      <c r="AA459" s="30">
        <v>13664</v>
      </c>
      <c r="AC459" s="48">
        <f t="shared" si="42"/>
        <v>29277</v>
      </c>
      <c r="AD459" s="48">
        <f t="shared" si="43"/>
        <v>105170</v>
      </c>
      <c r="AE459" s="30">
        <v>10692</v>
      </c>
      <c r="AF459" s="30">
        <v>4734</v>
      </c>
      <c r="AG459" s="30">
        <v>15291</v>
      </c>
      <c r="AH459" s="30">
        <v>17201</v>
      </c>
      <c r="AI459" s="30">
        <v>2826</v>
      </c>
      <c r="AJ459" s="145">
        <v>1259</v>
      </c>
      <c r="AK459" s="145">
        <v>2819</v>
      </c>
      <c r="AL459" s="145">
        <v>18798</v>
      </c>
      <c r="AM459" s="146">
        <v>23421</v>
      </c>
      <c r="AN459" s="146">
        <v>4984</v>
      </c>
      <c r="AO459" s="146">
        <v>5764</v>
      </c>
      <c r="AP459" s="30"/>
      <c r="AQ459" s="31"/>
      <c r="AR459" s="2"/>
      <c r="AS459" s="30"/>
      <c r="AT459" s="31"/>
      <c r="AU459" s="2"/>
      <c r="AV459" s="30"/>
      <c r="AW459" s="31"/>
      <c r="AX459" s="30"/>
      <c r="AY459" s="31"/>
      <c r="AZ459" s="2"/>
      <c r="BA459" s="30"/>
      <c r="BB459" s="31"/>
      <c r="BC459" s="30"/>
      <c r="BD459" s="31"/>
      <c r="BE459" s="2"/>
      <c r="BF459" s="30"/>
      <c r="BG459" s="31"/>
      <c r="BH459" s="30"/>
      <c r="BI459" s="31"/>
      <c r="BJ459" s="2"/>
      <c r="BK459" s="48">
        <f t="shared" si="44"/>
        <v>107789</v>
      </c>
      <c r="BL459" s="30">
        <v>7934</v>
      </c>
      <c r="BM459" s="30">
        <v>8239</v>
      </c>
      <c r="BN459" s="2"/>
      <c r="BO459" s="48">
        <f t="shared" si="45"/>
        <v>16173</v>
      </c>
      <c r="BP459" s="2"/>
      <c r="BQ459" s="48">
        <f t="shared" si="46"/>
        <v>178075</v>
      </c>
      <c r="BR459" s="2"/>
      <c r="BS459" s="48">
        <f t="shared" si="47"/>
        <v>436484</v>
      </c>
      <c r="BT459" s="2"/>
    </row>
    <row r="460" spans="1:82" x14ac:dyDescent="0.2">
      <c r="A460" t="s">
        <v>53</v>
      </c>
      <c r="B460" s="29">
        <v>44286</v>
      </c>
      <c r="C460" s="2"/>
      <c r="D460" s="30">
        <v>3995</v>
      </c>
      <c r="E460" s="30">
        <v>3192</v>
      </c>
      <c r="F460" s="30">
        <v>46908</v>
      </c>
      <c r="G460" s="30">
        <v>804</v>
      </c>
      <c r="H460" s="30">
        <v>670</v>
      </c>
      <c r="I460" s="30">
        <v>27551</v>
      </c>
      <c r="J460" s="30">
        <v>25286</v>
      </c>
      <c r="K460" s="30">
        <v>74403</v>
      </c>
      <c r="L460" s="30">
        <v>1380</v>
      </c>
      <c r="M460" s="2"/>
      <c r="N460" s="30">
        <v>8596</v>
      </c>
      <c r="O460" s="30">
        <v>12424</v>
      </c>
      <c r="P460" s="30">
        <v>669</v>
      </c>
      <c r="Q460" s="30">
        <v>455</v>
      </c>
      <c r="R460" s="30">
        <v>12549</v>
      </c>
      <c r="S460" s="30">
        <v>3002</v>
      </c>
      <c r="T460" s="30">
        <v>41718</v>
      </c>
      <c r="U460" s="30">
        <v>1262</v>
      </c>
      <c r="V460" s="30">
        <v>1598</v>
      </c>
      <c r="W460" s="30">
        <v>27783</v>
      </c>
      <c r="X460" s="30">
        <v>8478</v>
      </c>
      <c r="Y460" s="2"/>
      <c r="Z460" s="30">
        <v>15691</v>
      </c>
      <c r="AA460" s="30">
        <v>13913</v>
      </c>
      <c r="AC460" s="48">
        <f t="shared" si="42"/>
        <v>29604</v>
      </c>
      <c r="AD460" s="48">
        <f t="shared" si="43"/>
        <v>118534</v>
      </c>
      <c r="AE460" s="30">
        <v>10842</v>
      </c>
      <c r="AF460" s="30">
        <v>4725</v>
      </c>
      <c r="AG460" s="30">
        <v>15724</v>
      </c>
      <c r="AH460" s="30">
        <v>18269</v>
      </c>
      <c r="AI460" s="30">
        <v>2930</v>
      </c>
      <c r="AJ460" s="145">
        <v>1251</v>
      </c>
      <c r="AK460" s="146">
        <v>2808</v>
      </c>
      <c r="AL460" s="145">
        <v>19328</v>
      </c>
      <c r="AM460" s="145">
        <v>24255</v>
      </c>
      <c r="AN460" s="146">
        <v>5322</v>
      </c>
      <c r="AO460" s="146">
        <v>6018</v>
      </c>
      <c r="AP460" s="30"/>
      <c r="AQ460" s="31"/>
      <c r="AR460" s="2"/>
      <c r="AS460" s="30"/>
      <c r="AT460" s="31"/>
      <c r="AU460" s="2"/>
      <c r="AV460" s="30"/>
      <c r="AW460" s="31"/>
      <c r="AX460" s="30"/>
      <c r="AY460" s="31"/>
      <c r="AZ460" s="2"/>
      <c r="BA460" s="30"/>
      <c r="BB460" s="31"/>
      <c r="BC460" s="30"/>
      <c r="BD460" s="31"/>
      <c r="BE460" s="2"/>
      <c r="BF460" s="30"/>
      <c r="BG460" s="31"/>
      <c r="BH460" s="30"/>
      <c r="BI460" s="31"/>
      <c r="BJ460" s="2"/>
      <c r="BK460" s="48">
        <f t="shared" si="44"/>
        <v>111472</v>
      </c>
      <c r="BL460" s="30">
        <v>8253</v>
      </c>
      <c r="BM460" s="30">
        <v>8479</v>
      </c>
      <c r="BN460" s="2"/>
      <c r="BO460" s="48">
        <f t="shared" si="45"/>
        <v>16732</v>
      </c>
      <c r="BP460" s="2"/>
      <c r="BQ460" s="48">
        <f t="shared" si="46"/>
        <v>184189</v>
      </c>
      <c r="BR460" s="2"/>
      <c r="BS460" s="48">
        <f t="shared" si="47"/>
        <v>460531</v>
      </c>
      <c r="BT460" s="2"/>
    </row>
    <row r="461" spans="1:82" x14ac:dyDescent="0.2">
      <c r="A461" t="s">
        <v>54</v>
      </c>
      <c r="B461" s="29">
        <v>44287</v>
      </c>
      <c r="C461" s="2"/>
      <c r="D461" s="30">
        <v>4246</v>
      </c>
      <c r="E461" s="30">
        <v>3268</v>
      </c>
      <c r="F461" s="30">
        <v>50090</v>
      </c>
      <c r="G461" s="30">
        <v>834</v>
      </c>
      <c r="H461" s="30">
        <v>639</v>
      </c>
      <c r="I461" s="30">
        <v>28979</v>
      </c>
      <c r="J461" s="30">
        <v>26175</v>
      </c>
      <c r="K461" s="30">
        <v>77832</v>
      </c>
      <c r="L461" s="30">
        <v>1351</v>
      </c>
      <c r="M461" s="2"/>
      <c r="N461" s="30">
        <v>9345</v>
      </c>
      <c r="O461" s="30">
        <v>13064</v>
      </c>
      <c r="P461" s="30">
        <v>643</v>
      </c>
      <c r="Q461" s="30">
        <v>433</v>
      </c>
      <c r="R461" s="30">
        <v>13039</v>
      </c>
      <c r="S461" s="30">
        <v>3018</v>
      </c>
      <c r="T461" s="30">
        <v>42290</v>
      </c>
      <c r="U461" s="30">
        <v>1336</v>
      </c>
      <c r="V461" s="30">
        <v>1675</v>
      </c>
      <c r="W461" s="30">
        <v>29992</v>
      </c>
      <c r="X461" s="30">
        <v>8358</v>
      </c>
      <c r="Y461" s="2"/>
      <c r="Z461" s="30">
        <v>17620</v>
      </c>
      <c r="AA461" s="30">
        <v>16211</v>
      </c>
      <c r="AC461" s="48">
        <f t="shared" si="42"/>
        <v>33831</v>
      </c>
      <c r="AD461" s="48">
        <f t="shared" si="43"/>
        <v>123193</v>
      </c>
      <c r="AE461" s="30">
        <v>11657</v>
      </c>
      <c r="AF461" s="30">
        <v>5678</v>
      </c>
      <c r="AG461" s="30">
        <v>17674</v>
      </c>
      <c r="AH461" s="30">
        <v>20216</v>
      </c>
      <c r="AI461" s="30">
        <v>3012</v>
      </c>
      <c r="AJ461" s="145">
        <v>1308</v>
      </c>
      <c r="AK461" s="145">
        <v>3011</v>
      </c>
      <c r="AL461" s="145">
        <v>21159</v>
      </c>
      <c r="AM461" s="146">
        <v>26923</v>
      </c>
      <c r="AN461" s="146">
        <v>6074</v>
      </c>
      <c r="AO461" s="146">
        <v>6909</v>
      </c>
      <c r="AP461" s="30"/>
      <c r="AQ461" s="31"/>
      <c r="AR461" s="2"/>
      <c r="AS461" s="30"/>
      <c r="AT461" s="31"/>
      <c r="AU461" s="2"/>
      <c r="AV461" s="30"/>
      <c r="AW461" s="31"/>
      <c r="AX461" s="30"/>
      <c r="AY461" s="31"/>
      <c r="AZ461" s="2"/>
      <c r="BA461" s="30"/>
      <c r="BB461" s="31"/>
      <c r="BC461" s="30"/>
      <c r="BD461" s="31"/>
      <c r="BE461" s="2"/>
      <c r="BF461" s="30"/>
      <c r="BG461" s="31"/>
      <c r="BH461" s="30"/>
      <c r="BI461" s="31"/>
      <c r="BJ461" s="2"/>
      <c r="BK461" s="48">
        <f t="shared" si="44"/>
        <v>123621</v>
      </c>
      <c r="BL461" s="30">
        <v>8858</v>
      </c>
      <c r="BM461" s="30">
        <v>8496</v>
      </c>
      <c r="BN461" s="2"/>
      <c r="BO461" s="48">
        <f t="shared" si="45"/>
        <v>17354</v>
      </c>
      <c r="BP461" s="2"/>
      <c r="BQ461" s="48">
        <f t="shared" si="46"/>
        <v>193414</v>
      </c>
      <c r="BR461" s="2"/>
      <c r="BS461" s="48">
        <f t="shared" si="47"/>
        <v>491413</v>
      </c>
      <c r="BT461" s="2"/>
    </row>
    <row r="462" spans="1:82" x14ac:dyDescent="0.2">
      <c r="A462" t="s">
        <v>55</v>
      </c>
      <c r="B462" s="33">
        <v>44288</v>
      </c>
      <c r="C462" s="2"/>
      <c r="D462" s="30">
        <v>3812</v>
      </c>
      <c r="E462" s="30">
        <v>2926</v>
      </c>
      <c r="F462" s="30">
        <v>51025</v>
      </c>
      <c r="G462" s="30">
        <v>784</v>
      </c>
      <c r="H462" s="30">
        <v>615</v>
      </c>
      <c r="I462" s="30">
        <v>29423</v>
      </c>
      <c r="J462" s="30">
        <v>26345</v>
      </c>
      <c r="K462" s="30">
        <v>79291</v>
      </c>
      <c r="L462" s="30">
        <v>1342</v>
      </c>
      <c r="M462" s="2"/>
      <c r="N462" s="30">
        <v>10008</v>
      </c>
      <c r="O462" s="30">
        <v>13635</v>
      </c>
      <c r="P462" s="30">
        <v>165</v>
      </c>
      <c r="Q462" s="30">
        <v>591</v>
      </c>
      <c r="R462" s="30">
        <v>5947</v>
      </c>
      <c r="S462" s="30">
        <v>2814</v>
      </c>
      <c r="T462" s="30">
        <v>38440</v>
      </c>
      <c r="U462" s="30">
        <v>1267</v>
      </c>
      <c r="V462" s="30">
        <v>1542</v>
      </c>
      <c r="W462" s="30">
        <v>30999</v>
      </c>
      <c r="X462" s="30">
        <v>7821</v>
      </c>
      <c r="Y462" s="2"/>
      <c r="Z462" s="30">
        <v>18654</v>
      </c>
      <c r="AA462" s="30">
        <v>17269</v>
      </c>
      <c r="AC462" s="48">
        <f t="shared" si="42"/>
        <v>35923</v>
      </c>
      <c r="AD462" s="48">
        <f t="shared" si="43"/>
        <v>113229</v>
      </c>
      <c r="AE462" s="30">
        <v>10257</v>
      </c>
      <c r="AF462" s="30">
        <v>5702</v>
      </c>
      <c r="AG462" s="30">
        <v>17441</v>
      </c>
      <c r="AH462" s="30">
        <v>21324</v>
      </c>
      <c r="AI462" s="30">
        <v>2984</v>
      </c>
      <c r="AJ462" s="145">
        <v>1264</v>
      </c>
      <c r="AK462" s="145">
        <v>2837</v>
      </c>
      <c r="AL462" s="145">
        <v>21509</v>
      </c>
      <c r="AM462" s="146">
        <v>18612</v>
      </c>
      <c r="AN462" s="146">
        <v>6434</v>
      </c>
      <c r="AO462" s="146">
        <v>6399</v>
      </c>
      <c r="AP462" s="48"/>
      <c r="AQ462" s="47"/>
      <c r="AR462" s="48"/>
      <c r="AS462" s="47"/>
      <c r="AT462" s="48"/>
      <c r="AU462" s="47"/>
      <c r="AV462" s="48"/>
      <c r="AW462" s="47"/>
      <c r="AX462" s="30"/>
      <c r="AY462" s="31"/>
      <c r="AZ462" s="2"/>
      <c r="BA462" s="30"/>
      <c r="BB462" s="31"/>
      <c r="BC462" s="2"/>
      <c r="BD462" s="30"/>
      <c r="BE462" s="31"/>
      <c r="BF462" s="30"/>
      <c r="BG462" s="31"/>
      <c r="BH462" s="2"/>
      <c r="BI462" s="30"/>
      <c r="BJ462" s="2"/>
      <c r="BK462" s="48">
        <f t="shared" si="44"/>
        <v>114763</v>
      </c>
      <c r="BL462" s="30">
        <v>9015</v>
      </c>
      <c r="BM462" s="30">
        <v>7895</v>
      </c>
      <c r="BN462" s="2"/>
      <c r="BO462" s="48">
        <f t="shared" si="45"/>
        <v>16910</v>
      </c>
      <c r="BP462" s="2"/>
      <c r="BQ462" s="48">
        <f t="shared" si="46"/>
        <v>195563</v>
      </c>
      <c r="BR462" s="2"/>
      <c r="BS462" s="48">
        <f t="shared" si="47"/>
        <v>476388</v>
      </c>
      <c r="BT462" s="2"/>
      <c r="CA462" s="30"/>
      <c r="CB462" s="31"/>
      <c r="CC462" s="30"/>
      <c r="CD462" s="31"/>
    </row>
    <row r="463" spans="1:82" x14ac:dyDescent="0.2">
      <c r="A463" t="s">
        <v>56</v>
      </c>
      <c r="B463" s="29">
        <v>44289</v>
      </c>
      <c r="C463" s="2"/>
      <c r="D463" s="30">
        <v>2739</v>
      </c>
      <c r="E463" s="30">
        <v>1966</v>
      </c>
      <c r="F463" s="30">
        <v>38067</v>
      </c>
      <c r="G463" s="30">
        <v>577</v>
      </c>
      <c r="H463" s="30">
        <v>552</v>
      </c>
      <c r="I463" s="30">
        <v>22714</v>
      </c>
      <c r="J463" s="30">
        <v>19815</v>
      </c>
      <c r="K463" s="30">
        <v>60012</v>
      </c>
      <c r="L463" s="30">
        <v>1176</v>
      </c>
      <c r="M463" s="2"/>
      <c r="N463" s="30">
        <v>6865</v>
      </c>
      <c r="O463" s="30">
        <v>9637</v>
      </c>
      <c r="P463" s="30">
        <v>590</v>
      </c>
      <c r="Q463" s="30">
        <v>429</v>
      </c>
      <c r="R463" s="30">
        <v>2300</v>
      </c>
      <c r="S463" s="30">
        <v>1892</v>
      </c>
      <c r="T463" s="30">
        <v>29879</v>
      </c>
      <c r="U463" s="30">
        <v>712</v>
      </c>
      <c r="V463" s="30">
        <v>963</v>
      </c>
      <c r="W463" s="30">
        <v>23356</v>
      </c>
      <c r="X463" s="30">
        <v>4828</v>
      </c>
      <c r="Y463" s="2"/>
      <c r="Z463" s="30">
        <v>14035</v>
      </c>
      <c r="AA463" s="30">
        <v>11243</v>
      </c>
      <c r="AC463" s="48">
        <f t="shared" si="42"/>
        <v>25278</v>
      </c>
      <c r="AD463" s="48">
        <f t="shared" si="43"/>
        <v>81451</v>
      </c>
      <c r="AE463" s="30">
        <v>7048</v>
      </c>
      <c r="AF463" s="30">
        <v>3285</v>
      </c>
      <c r="AG463" s="30">
        <v>11958</v>
      </c>
      <c r="AH463" s="30">
        <v>14193</v>
      </c>
      <c r="AI463" s="30">
        <v>2245</v>
      </c>
      <c r="AJ463" s="145">
        <v>761</v>
      </c>
      <c r="AK463" s="145">
        <v>1942</v>
      </c>
      <c r="AL463" s="145">
        <v>15283</v>
      </c>
      <c r="AM463" s="146">
        <v>18634</v>
      </c>
      <c r="AN463" s="146">
        <v>4512</v>
      </c>
      <c r="AO463" s="146">
        <v>4070</v>
      </c>
      <c r="AP463" s="48"/>
      <c r="AQ463" s="47"/>
      <c r="AR463" s="48"/>
      <c r="AS463" s="47"/>
      <c r="AT463" s="48"/>
      <c r="AU463" s="47"/>
      <c r="AV463" s="48"/>
      <c r="AW463" s="47"/>
      <c r="AX463" s="30"/>
      <c r="AY463" s="31"/>
      <c r="AZ463" s="2"/>
      <c r="BA463" s="30"/>
      <c r="BB463" s="31"/>
      <c r="BC463" s="2"/>
      <c r="BD463" s="30"/>
      <c r="BE463" s="31"/>
      <c r="BF463" s="30"/>
      <c r="BG463" s="31"/>
      <c r="BH463" s="2"/>
      <c r="BI463" s="30"/>
      <c r="BJ463" s="2"/>
      <c r="BK463" s="48">
        <f t="shared" si="44"/>
        <v>83931</v>
      </c>
      <c r="BL463" s="30">
        <v>5932</v>
      </c>
      <c r="BM463" s="30">
        <v>5717</v>
      </c>
      <c r="BN463" s="2"/>
      <c r="BO463" s="48">
        <f t="shared" si="45"/>
        <v>11649</v>
      </c>
      <c r="BP463" s="2"/>
      <c r="BQ463" s="48">
        <f t="shared" si="46"/>
        <v>147618</v>
      </c>
      <c r="BR463" s="2"/>
      <c r="BS463" s="48">
        <f t="shared" si="47"/>
        <v>349927</v>
      </c>
      <c r="BT463" s="2"/>
      <c r="CA463" s="30"/>
      <c r="CB463" s="31"/>
      <c r="CC463" s="30"/>
      <c r="CD463" s="31"/>
    </row>
    <row r="464" spans="1:82" x14ac:dyDescent="0.2">
      <c r="A464" t="s">
        <v>57</v>
      </c>
      <c r="B464" s="33">
        <v>44290</v>
      </c>
      <c r="C464" s="2"/>
      <c r="D464" s="30">
        <v>2137</v>
      </c>
      <c r="E464" s="30">
        <v>1558</v>
      </c>
      <c r="F464" s="30">
        <v>30375</v>
      </c>
      <c r="G464" s="30">
        <v>445</v>
      </c>
      <c r="H464" s="30">
        <v>440</v>
      </c>
      <c r="I464" s="30">
        <v>17109</v>
      </c>
      <c r="J464" s="30">
        <v>16093</v>
      </c>
      <c r="K464" s="30">
        <v>44076</v>
      </c>
      <c r="L464" s="30">
        <v>758</v>
      </c>
      <c r="M464" s="2"/>
      <c r="N464" s="30">
        <v>6505</v>
      </c>
      <c r="O464" s="30">
        <v>7689</v>
      </c>
      <c r="P464" s="30">
        <v>598</v>
      </c>
      <c r="Q464" s="30">
        <v>344</v>
      </c>
      <c r="R464" s="30">
        <v>1648</v>
      </c>
      <c r="S464" s="30">
        <v>1473</v>
      </c>
      <c r="T464" s="30">
        <v>26576</v>
      </c>
      <c r="U464" s="30">
        <v>484</v>
      </c>
      <c r="V464" s="30">
        <v>751</v>
      </c>
      <c r="W464" s="30">
        <v>22082</v>
      </c>
      <c r="X464" s="30">
        <v>3592</v>
      </c>
      <c r="Y464" s="2"/>
      <c r="Z464" s="30">
        <v>13543</v>
      </c>
      <c r="AA464" s="30">
        <v>12108</v>
      </c>
      <c r="AC464" s="48">
        <f t="shared" si="42"/>
        <v>25651</v>
      </c>
      <c r="AD464" s="48">
        <f t="shared" si="43"/>
        <v>71742</v>
      </c>
      <c r="AE464" s="30">
        <v>5504</v>
      </c>
      <c r="AF464" s="30">
        <v>2627</v>
      </c>
      <c r="AG464" s="30">
        <v>10732</v>
      </c>
      <c r="AH464" s="30">
        <v>10560</v>
      </c>
      <c r="AI464" s="30">
        <v>1897</v>
      </c>
      <c r="AJ464" s="145">
        <v>663</v>
      </c>
      <c r="AK464" s="145">
        <v>1649</v>
      </c>
      <c r="AL464" s="145">
        <v>13754</v>
      </c>
      <c r="AM464" s="146">
        <v>15183</v>
      </c>
      <c r="AN464" s="146">
        <v>2864</v>
      </c>
      <c r="AO464" s="146">
        <v>2546</v>
      </c>
      <c r="AP464" s="48"/>
      <c r="AQ464" s="47"/>
      <c r="AR464" s="48"/>
      <c r="AS464" s="47"/>
      <c r="AT464" s="48"/>
      <c r="AU464" s="47"/>
      <c r="AV464" s="48"/>
      <c r="AW464" s="47"/>
      <c r="AX464" s="30"/>
      <c r="AY464" s="31"/>
      <c r="AZ464" s="2"/>
      <c r="BA464" s="30"/>
      <c r="BB464" s="31"/>
      <c r="BC464" s="2"/>
      <c r="BD464" s="30"/>
      <c r="BE464" s="31"/>
      <c r="BF464" s="30"/>
      <c r="BG464" s="31"/>
      <c r="BH464" s="2"/>
      <c r="BI464" s="30"/>
      <c r="BJ464" s="2"/>
      <c r="BK464" s="48">
        <f t="shared" si="44"/>
        <v>67979</v>
      </c>
      <c r="BL464" s="30">
        <v>4430</v>
      </c>
      <c r="BM464" s="30">
        <v>4567</v>
      </c>
      <c r="BN464" s="2"/>
      <c r="BO464" s="48">
        <f t="shared" si="45"/>
        <v>8997</v>
      </c>
      <c r="BP464" s="2"/>
      <c r="BQ464" s="48">
        <f t="shared" si="46"/>
        <v>112991</v>
      </c>
      <c r="BR464" s="2"/>
      <c r="BS464" s="48">
        <f t="shared" si="47"/>
        <v>287360</v>
      </c>
      <c r="BT464" s="2"/>
      <c r="CA464" s="30"/>
      <c r="CB464" s="31"/>
      <c r="CC464" s="30"/>
      <c r="CD464" s="31"/>
    </row>
    <row r="465" spans="1:82" x14ac:dyDescent="0.2">
      <c r="A465" t="s">
        <v>58</v>
      </c>
      <c r="B465" s="29">
        <v>44291</v>
      </c>
      <c r="C465" s="2"/>
      <c r="D465" s="30">
        <v>3663</v>
      </c>
      <c r="E465" s="30">
        <v>2728</v>
      </c>
      <c r="F465" s="30">
        <v>44514</v>
      </c>
      <c r="G465" s="30">
        <v>729</v>
      </c>
      <c r="H465" s="30">
        <v>597</v>
      </c>
      <c r="I465" s="30">
        <v>25900</v>
      </c>
      <c r="J465" s="30">
        <v>23738</v>
      </c>
      <c r="K465" s="30">
        <v>69568</v>
      </c>
      <c r="L465" s="30">
        <v>1353</v>
      </c>
      <c r="M465" s="2"/>
      <c r="N465" s="30">
        <v>8166</v>
      </c>
      <c r="O465" s="30">
        <v>11673</v>
      </c>
      <c r="P465" s="30">
        <v>817</v>
      </c>
      <c r="Q465" s="30">
        <v>482</v>
      </c>
      <c r="R465" s="30">
        <v>3021</v>
      </c>
      <c r="S465" s="30">
        <v>2710</v>
      </c>
      <c r="T465" s="30">
        <v>36573</v>
      </c>
      <c r="U465" s="30">
        <v>1030</v>
      </c>
      <c r="V465" s="30">
        <v>1297</v>
      </c>
      <c r="W465" s="30">
        <v>25646</v>
      </c>
      <c r="X465" s="30">
        <v>7083</v>
      </c>
      <c r="Y465" s="2"/>
      <c r="Z465" s="30">
        <v>15936</v>
      </c>
      <c r="AA465" s="30">
        <v>14437</v>
      </c>
      <c r="AC465" s="48">
        <f t="shared" si="42"/>
        <v>30373</v>
      </c>
      <c r="AD465" s="48">
        <f t="shared" si="43"/>
        <v>98498</v>
      </c>
      <c r="AE465" s="30">
        <v>10371</v>
      </c>
      <c r="AF465" s="30">
        <v>5910</v>
      </c>
      <c r="AG465" s="30">
        <v>15991</v>
      </c>
      <c r="AH465" s="30">
        <v>16723</v>
      </c>
      <c r="AI465" s="30">
        <v>2585</v>
      </c>
      <c r="AJ465" s="145">
        <v>1250</v>
      </c>
      <c r="AK465" s="145">
        <v>2634</v>
      </c>
      <c r="AL465" s="145">
        <v>19270</v>
      </c>
      <c r="AM465" s="146">
        <v>23106</v>
      </c>
      <c r="AN465" s="146">
        <v>4145</v>
      </c>
      <c r="AO465" s="146">
        <v>5519</v>
      </c>
      <c r="AP465" s="48"/>
      <c r="AQ465" s="47"/>
      <c r="AR465" s="48"/>
      <c r="AS465" s="47"/>
      <c r="AT465" s="48"/>
      <c r="AU465" s="47"/>
      <c r="AV465" s="48"/>
      <c r="AW465" s="47"/>
      <c r="AX465" s="30"/>
      <c r="AY465" s="31"/>
      <c r="AZ465" s="2"/>
      <c r="BA465" s="30"/>
      <c r="BB465" s="31"/>
      <c r="BC465" s="2"/>
      <c r="BD465" s="30"/>
      <c r="BE465" s="31"/>
      <c r="BF465" s="30"/>
      <c r="BG465" s="31"/>
      <c r="BH465" s="2"/>
      <c r="BI465" s="30"/>
      <c r="BJ465" s="2"/>
      <c r="BK465" s="48">
        <f t="shared" si="44"/>
        <v>107504</v>
      </c>
      <c r="BL465" s="30">
        <v>7058</v>
      </c>
      <c r="BM465" s="30">
        <v>7402</v>
      </c>
      <c r="BN465" s="2"/>
      <c r="BO465" s="48">
        <f t="shared" si="45"/>
        <v>14460</v>
      </c>
      <c r="BP465" s="2"/>
      <c r="BQ465" s="48">
        <f t="shared" si="46"/>
        <v>172790</v>
      </c>
      <c r="BR465" s="2"/>
      <c r="BS465" s="48">
        <f t="shared" si="47"/>
        <v>423625</v>
      </c>
      <c r="BT465" s="2"/>
      <c r="CA465" s="30"/>
      <c r="CB465" s="31"/>
      <c r="CC465" s="30"/>
      <c r="CD465" s="31"/>
    </row>
    <row r="466" spans="1:82" x14ac:dyDescent="0.2">
      <c r="A466" t="s">
        <v>59</v>
      </c>
      <c r="B466" s="29">
        <v>44292</v>
      </c>
      <c r="C466" s="2"/>
      <c r="D466" s="30">
        <v>3945</v>
      </c>
      <c r="E466" s="30">
        <v>3031</v>
      </c>
      <c r="F466" s="30">
        <v>45599</v>
      </c>
      <c r="G466" s="30">
        <v>773</v>
      </c>
      <c r="H466" s="30">
        <v>713</v>
      </c>
      <c r="I466" s="30">
        <v>26627</v>
      </c>
      <c r="J466" s="30">
        <v>24231</v>
      </c>
      <c r="K466" s="30">
        <v>71686</v>
      </c>
      <c r="L466" s="30">
        <v>1300</v>
      </c>
      <c r="M466" s="2"/>
      <c r="N466" s="30">
        <v>8498</v>
      </c>
      <c r="O466" s="30">
        <v>12150</v>
      </c>
      <c r="P466" s="30">
        <v>912</v>
      </c>
      <c r="Q466" s="30">
        <v>449</v>
      </c>
      <c r="R466" s="30">
        <v>2854</v>
      </c>
      <c r="S466" s="30">
        <v>2796</v>
      </c>
      <c r="T466" s="30">
        <v>38242</v>
      </c>
      <c r="U466" s="30">
        <v>1174</v>
      </c>
      <c r="V466" s="30">
        <v>1400</v>
      </c>
      <c r="W466" s="30">
        <v>25914</v>
      </c>
      <c r="X466" s="30">
        <v>7681</v>
      </c>
      <c r="Y466" s="2"/>
      <c r="Z466" s="30">
        <v>15740</v>
      </c>
      <c r="AA466" s="30">
        <v>13873</v>
      </c>
      <c r="AC466" s="48">
        <f t="shared" si="42"/>
        <v>29613</v>
      </c>
      <c r="AD466" s="48">
        <f t="shared" si="43"/>
        <v>102070</v>
      </c>
      <c r="AE466" s="30">
        <v>10863</v>
      </c>
      <c r="AF466" s="30">
        <v>6975</v>
      </c>
      <c r="AG466" s="30">
        <v>16011</v>
      </c>
      <c r="AH466" s="30">
        <v>17827</v>
      </c>
      <c r="AI466" s="30">
        <v>2740</v>
      </c>
      <c r="AJ466" s="145">
        <v>1373</v>
      </c>
      <c r="AK466" s="145">
        <v>2995</v>
      </c>
      <c r="AL466" s="145">
        <v>19410</v>
      </c>
      <c r="AM466" s="146">
        <v>24572</v>
      </c>
      <c r="AN466" s="146">
        <v>4529</v>
      </c>
      <c r="AO466" s="146">
        <v>6207</v>
      </c>
      <c r="AP466" s="48"/>
      <c r="AQ466" s="47"/>
      <c r="AR466" s="48"/>
      <c r="AS466" s="47"/>
      <c r="AT466" s="48"/>
      <c r="AU466" s="47"/>
      <c r="AV466" s="48"/>
      <c r="AW466" s="47"/>
      <c r="AX466" s="30"/>
      <c r="AY466" s="31"/>
      <c r="AZ466" s="2"/>
      <c r="BA466" s="30"/>
      <c r="BB466" s="31"/>
      <c r="BC466" s="2"/>
      <c r="BD466" s="30"/>
      <c r="BE466" s="31"/>
      <c r="BF466" s="30"/>
      <c r="BG466" s="31"/>
      <c r="BH466" s="2"/>
      <c r="BI466" s="30"/>
      <c r="BJ466" s="2"/>
      <c r="BK466" s="48">
        <f t="shared" si="44"/>
        <v>113502</v>
      </c>
      <c r="BL466" s="30">
        <v>8083</v>
      </c>
      <c r="BM466" s="30">
        <v>8313</v>
      </c>
      <c r="BN466" s="2"/>
      <c r="BO466" s="48">
        <f t="shared" si="45"/>
        <v>16396</v>
      </c>
      <c r="BP466" s="2"/>
      <c r="BQ466" s="48">
        <f t="shared" si="46"/>
        <v>177905</v>
      </c>
      <c r="BR466" s="2"/>
      <c r="BS466" s="48">
        <f t="shared" si="47"/>
        <v>439486</v>
      </c>
      <c r="BT466" s="2"/>
      <c r="CA466" s="30"/>
      <c r="CB466" s="31"/>
      <c r="CC466" s="30"/>
      <c r="CD466" s="31"/>
    </row>
    <row r="467" spans="1:82" x14ac:dyDescent="0.2">
      <c r="A467" t="s">
        <v>53</v>
      </c>
      <c r="B467" s="29">
        <v>44293</v>
      </c>
      <c r="C467" s="2"/>
      <c r="D467" s="30">
        <v>3957</v>
      </c>
      <c r="E467" s="30">
        <v>3056</v>
      </c>
      <c r="F467" s="30">
        <v>46718</v>
      </c>
      <c r="G467" s="30">
        <v>762</v>
      </c>
      <c r="H467" s="30">
        <v>670</v>
      </c>
      <c r="I467" s="30">
        <v>27165</v>
      </c>
      <c r="J467" s="30">
        <v>24609</v>
      </c>
      <c r="K467" s="30">
        <v>73507</v>
      </c>
      <c r="L467" s="30">
        <v>1318</v>
      </c>
      <c r="M467" s="2"/>
      <c r="N467" s="30">
        <v>8702</v>
      </c>
      <c r="O467" s="30">
        <v>12380</v>
      </c>
      <c r="P467" s="30">
        <v>868</v>
      </c>
      <c r="Q467" s="30">
        <v>528</v>
      </c>
      <c r="R467" s="30">
        <v>2931</v>
      </c>
      <c r="S467" s="30">
        <v>2935</v>
      </c>
      <c r="T467" s="30">
        <v>37831</v>
      </c>
      <c r="U467" s="30">
        <v>1188</v>
      </c>
      <c r="V467" s="30">
        <v>1427</v>
      </c>
      <c r="W467" s="30">
        <v>26494</v>
      </c>
      <c r="X467" s="30">
        <v>7783</v>
      </c>
      <c r="Y467" s="2"/>
      <c r="Z467" s="30">
        <v>15449</v>
      </c>
      <c r="AA467" s="30">
        <v>13700</v>
      </c>
      <c r="AC467" s="48">
        <f t="shared" si="42"/>
        <v>29149</v>
      </c>
      <c r="AD467" s="48">
        <f t="shared" si="43"/>
        <v>103067</v>
      </c>
      <c r="AE467" s="30">
        <v>11001</v>
      </c>
      <c r="AF467" s="30">
        <v>5582</v>
      </c>
      <c r="AG467" s="30">
        <v>16232</v>
      </c>
      <c r="AH467" s="30">
        <v>18485</v>
      </c>
      <c r="AI467" s="30">
        <v>2817</v>
      </c>
      <c r="AJ467" s="145">
        <v>1279</v>
      </c>
      <c r="AK467" s="146">
        <v>3030</v>
      </c>
      <c r="AL467" s="145">
        <v>19454</v>
      </c>
      <c r="AM467" s="145">
        <v>25163</v>
      </c>
      <c r="AN467" s="146">
        <v>5049</v>
      </c>
      <c r="AO467" s="146">
        <v>6769</v>
      </c>
      <c r="AP467" s="48"/>
      <c r="AQ467" s="47"/>
      <c r="AR467" s="48"/>
      <c r="AS467" s="47"/>
      <c r="AT467" s="48"/>
      <c r="AU467" s="47"/>
      <c r="AV467" s="48"/>
      <c r="AW467" s="47"/>
      <c r="AX467" s="30"/>
      <c r="AY467" s="31"/>
      <c r="AZ467" s="2"/>
      <c r="BA467" s="30"/>
      <c r="BB467" s="31"/>
      <c r="BC467" s="2"/>
      <c r="BD467" s="30"/>
      <c r="BE467" s="31"/>
      <c r="BF467" s="30"/>
      <c r="BG467" s="31"/>
      <c r="BH467" s="2"/>
      <c r="BI467" s="30"/>
      <c r="BJ467" s="2"/>
      <c r="BK467" s="48">
        <f t="shared" si="44"/>
        <v>114861</v>
      </c>
      <c r="BL467" s="30">
        <v>8301</v>
      </c>
      <c r="BM467" s="30">
        <v>8436</v>
      </c>
      <c r="BN467" s="2"/>
      <c r="BO467" s="48">
        <f t="shared" si="45"/>
        <v>16737</v>
      </c>
      <c r="BP467" s="2"/>
      <c r="BQ467" s="48">
        <f t="shared" si="46"/>
        <v>181762</v>
      </c>
      <c r="BR467" s="2"/>
      <c r="BS467" s="48">
        <f t="shared" si="47"/>
        <v>445576</v>
      </c>
      <c r="BT467" s="2"/>
      <c r="CA467" s="30"/>
      <c r="CB467" s="31"/>
      <c r="CC467" s="30"/>
      <c r="CD467" s="31"/>
    </row>
    <row r="468" spans="1:82" x14ac:dyDescent="0.2">
      <c r="A468" t="s">
        <v>54</v>
      </c>
      <c r="B468" s="29">
        <v>44294</v>
      </c>
      <c r="C468" s="2"/>
      <c r="D468" s="30">
        <v>4076</v>
      </c>
      <c r="E468" s="30">
        <v>3159</v>
      </c>
      <c r="F468" s="30">
        <v>48734</v>
      </c>
      <c r="G468" s="30">
        <v>790</v>
      </c>
      <c r="H468" s="30">
        <v>694</v>
      </c>
      <c r="I468" s="30">
        <v>28470</v>
      </c>
      <c r="J468" s="30">
        <v>25648</v>
      </c>
      <c r="K468" s="30">
        <v>76489</v>
      </c>
      <c r="L468" s="30">
        <v>1419</v>
      </c>
      <c r="M468" s="2"/>
      <c r="N468" s="30">
        <v>8902</v>
      </c>
      <c r="O468" s="30">
        <v>12922</v>
      </c>
      <c r="P468" s="30">
        <v>903</v>
      </c>
      <c r="Q468" s="30">
        <v>552</v>
      </c>
      <c r="R468" s="30">
        <v>2878</v>
      </c>
      <c r="S468" s="30">
        <v>2892</v>
      </c>
      <c r="T468" s="30">
        <v>40549</v>
      </c>
      <c r="U468" s="30">
        <v>1361</v>
      </c>
      <c r="V468" s="30">
        <v>1608</v>
      </c>
      <c r="W468" s="30">
        <v>27663</v>
      </c>
      <c r="X468" s="30">
        <v>8307</v>
      </c>
      <c r="Y468" s="2"/>
      <c r="Z468" s="30">
        <v>16127</v>
      </c>
      <c r="AA468" s="30">
        <v>14843</v>
      </c>
      <c r="AC468" s="48">
        <f t="shared" si="42"/>
        <v>30970</v>
      </c>
      <c r="AD468" s="48">
        <f t="shared" si="43"/>
        <v>108537</v>
      </c>
      <c r="AE468" s="30">
        <v>11100</v>
      </c>
      <c r="AF468" s="30">
        <v>5628</v>
      </c>
      <c r="AG468" s="30">
        <v>17111</v>
      </c>
      <c r="AH468" s="30">
        <v>20498</v>
      </c>
      <c r="AI468" s="30">
        <v>2995</v>
      </c>
      <c r="AJ468" s="145">
        <v>1358</v>
      </c>
      <c r="AK468" s="145">
        <v>3175</v>
      </c>
      <c r="AL468" s="145">
        <v>20871</v>
      </c>
      <c r="AM468" s="146">
        <v>27941</v>
      </c>
      <c r="AN468" s="146">
        <v>6111</v>
      </c>
      <c r="AO468" s="146">
        <v>6972</v>
      </c>
      <c r="AP468" s="48"/>
      <c r="AQ468" s="47"/>
      <c r="AR468" s="48"/>
      <c r="AS468" s="47"/>
      <c r="AT468" s="48"/>
      <c r="AU468" s="47"/>
      <c r="AV468" s="48"/>
      <c r="AW468" s="47"/>
      <c r="AX468" s="30"/>
      <c r="AY468" s="31"/>
      <c r="AZ468" s="2"/>
      <c r="BA468" s="30"/>
      <c r="BB468" s="31"/>
      <c r="BC468" s="2"/>
      <c r="BD468" s="30"/>
      <c r="BE468" s="31"/>
      <c r="BF468" s="30"/>
      <c r="BG468" s="31"/>
      <c r="BH468" s="2"/>
      <c r="BI468" s="30"/>
      <c r="BJ468" s="2"/>
      <c r="BK468" s="48">
        <f t="shared" si="44"/>
        <v>123760</v>
      </c>
      <c r="BL468" s="30">
        <v>8611</v>
      </c>
      <c r="BM468" s="30">
        <v>8778</v>
      </c>
      <c r="BN468" s="2"/>
      <c r="BO468" s="48">
        <f t="shared" si="45"/>
        <v>17389</v>
      </c>
      <c r="BP468" s="2"/>
      <c r="BQ468" s="48">
        <f t="shared" si="46"/>
        <v>189479</v>
      </c>
      <c r="BR468" s="2"/>
      <c r="BS468" s="48">
        <f t="shared" si="47"/>
        <v>470135</v>
      </c>
      <c r="BT468" s="2"/>
      <c r="CA468" s="30"/>
      <c r="CB468" s="31"/>
      <c r="CC468" s="30"/>
      <c r="CD468" s="31"/>
    </row>
    <row r="469" spans="1:82" x14ac:dyDescent="0.2">
      <c r="A469" t="s">
        <v>55</v>
      </c>
      <c r="B469" s="29">
        <v>44295</v>
      </c>
      <c r="C469" s="2"/>
      <c r="D469" s="30">
        <v>4103</v>
      </c>
      <c r="E469" s="30">
        <v>3221</v>
      </c>
      <c r="F469" s="30">
        <v>52725</v>
      </c>
      <c r="G469" s="30">
        <v>842</v>
      </c>
      <c r="H469" s="30">
        <v>750</v>
      </c>
      <c r="I469" s="30">
        <v>29260</v>
      </c>
      <c r="J469" s="30">
        <v>26942</v>
      </c>
      <c r="K469" s="30">
        <v>81090</v>
      </c>
      <c r="L469" s="30">
        <v>1400</v>
      </c>
      <c r="M469" s="2"/>
      <c r="N469" s="30">
        <v>10163</v>
      </c>
      <c r="O469" s="30">
        <v>14058</v>
      </c>
      <c r="P469" s="30">
        <v>985</v>
      </c>
      <c r="Q469" s="30">
        <v>545</v>
      </c>
      <c r="R469" s="30">
        <v>2917</v>
      </c>
      <c r="S469" s="30">
        <v>2994</v>
      </c>
      <c r="T469" s="30">
        <v>44867</v>
      </c>
      <c r="U469" s="30">
        <v>1291</v>
      </c>
      <c r="V469" s="30">
        <v>1646</v>
      </c>
      <c r="W469" s="30">
        <v>30840</v>
      </c>
      <c r="X469" s="30">
        <v>8929</v>
      </c>
      <c r="Y469" s="2"/>
      <c r="Z469" s="30">
        <v>18401</v>
      </c>
      <c r="AA469" s="30">
        <v>17513</v>
      </c>
      <c r="AC469" s="48">
        <f t="shared" si="42"/>
        <v>35914</v>
      </c>
      <c r="AD469" s="48">
        <f t="shared" si="43"/>
        <v>119235</v>
      </c>
      <c r="AE469" s="30">
        <v>11546</v>
      </c>
      <c r="AF469" s="30">
        <v>6218</v>
      </c>
      <c r="AG469" s="30">
        <v>20010</v>
      </c>
      <c r="AH469" s="30">
        <v>22493</v>
      </c>
      <c r="AI469" s="30">
        <v>3069</v>
      </c>
      <c r="AJ469" s="145">
        <v>1335</v>
      </c>
      <c r="AK469" s="145">
        <v>3149</v>
      </c>
      <c r="AL469" s="145">
        <v>23912</v>
      </c>
      <c r="AM469" s="145">
        <v>30277</v>
      </c>
      <c r="AN469" s="146">
        <v>6762</v>
      </c>
      <c r="AO469" s="146">
        <v>7643</v>
      </c>
      <c r="AP469" s="48"/>
      <c r="AQ469" s="47"/>
      <c r="AR469" s="48"/>
      <c r="AS469" s="47"/>
      <c r="AT469" s="48"/>
      <c r="AU469" s="47"/>
      <c r="AV469" s="48"/>
      <c r="AW469" s="47"/>
      <c r="AX469" s="30"/>
      <c r="AY469" s="31"/>
      <c r="AZ469" s="2"/>
      <c r="BA469" s="30"/>
      <c r="BB469" s="31"/>
      <c r="BC469" s="2"/>
      <c r="BD469" s="30"/>
      <c r="BE469" s="31"/>
      <c r="BF469" s="30"/>
      <c r="BG469" s="31"/>
      <c r="BH469" s="2"/>
      <c r="BI469" s="30"/>
      <c r="BJ469" s="2"/>
      <c r="BK469" s="48">
        <f t="shared" si="44"/>
        <v>136414</v>
      </c>
      <c r="BL469" s="30">
        <v>9228</v>
      </c>
      <c r="BM469" s="30">
        <v>8602</v>
      </c>
      <c r="BN469" s="2"/>
      <c r="BO469" s="48">
        <f t="shared" si="45"/>
        <v>17830</v>
      </c>
      <c r="BP469" s="2"/>
      <c r="BQ469" s="48">
        <f t="shared" si="46"/>
        <v>200333</v>
      </c>
      <c r="BR469" s="2"/>
      <c r="BS469" s="48">
        <f t="shared" si="47"/>
        <v>509726</v>
      </c>
      <c r="BT469" s="2"/>
      <c r="CA469" s="30"/>
      <c r="CB469" s="31"/>
      <c r="CC469" s="30"/>
      <c r="CD469" s="31"/>
    </row>
    <row r="470" spans="1:82" x14ac:dyDescent="0.2">
      <c r="A470" t="s">
        <v>56</v>
      </c>
      <c r="B470" s="29">
        <v>44296</v>
      </c>
      <c r="C470" s="2"/>
      <c r="D470" s="30">
        <v>3274</v>
      </c>
      <c r="E470" s="30">
        <v>2515</v>
      </c>
      <c r="F470" s="30">
        <v>43873</v>
      </c>
      <c r="G470" s="30">
        <v>782</v>
      </c>
      <c r="H470" s="30">
        <v>675</v>
      </c>
      <c r="I470" s="30">
        <v>26407</v>
      </c>
      <c r="J470" s="30">
        <v>22482</v>
      </c>
      <c r="K470" s="30">
        <v>68512</v>
      </c>
      <c r="L470" s="30">
        <v>1373</v>
      </c>
      <c r="M470" s="2"/>
      <c r="N470" s="30">
        <v>7715</v>
      </c>
      <c r="O470" s="30">
        <v>11131</v>
      </c>
      <c r="P470" s="30">
        <v>828</v>
      </c>
      <c r="Q470" s="30">
        <v>460</v>
      </c>
      <c r="R470" s="30">
        <v>1984</v>
      </c>
      <c r="S470" s="30">
        <v>2311</v>
      </c>
      <c r="T470" s="30">
        <v>33626</v>
      </c>
      <c r="U470" s="30">
        <v>858</v>
      </c>
      <c r="V470" s="30">
        <v>1239</v>
      </c>
      <c r="W470" s="30">
        <v>24867</v>
      </c>
      <c r="X470" s="30">
        <v>6260</v>
      </c>
      <c r="Y470" s="2"/>
      <c r="Z470" s="30">
        <v>15191</v>
      </c>
      <c r="AA470" s="30">
        <v>13196</v>
      </c>
      <c r="AC470" s="48">
        <f t="shared" si="42"/>
        <v>28387</v>
      </c>
      <c r="AD470" s="48">
        <f t="shared" si="43"/>
        <v>91279</v>
      </c>
      <c r="AE470" s="30">
        <v>9821</v>
      </c>
      <c r="AF470" s="30">
        <v>4055</v>
      </c>
      <c r="AG470" s="30">
        <v>14499</v>
      </c>
      <c r="AH470" s="30">
        <v>16975</v>
      </c>
      <c r="AI470" s="30">
        <v>2476</v>
      </c>
      <c r="AJ470" s="145">
        <v>902</v>
      </c>
      <c r="AK470" s="146">
        <v>2206</v>
      </c>
      <c r="AL470" s="145">
        <v>17515</v>
      </c>
      <c r="AM470" s="145">
        <v>22450</v>
      </c>
      <c r="AN470" s="146">
        <v>5507</v>
      </c>
      <c r="AO470" s="146">
        <v>4411</v>
      </c>
      <c r="AP470" s="48"/>
      <c r="AQ470" s="47"/>
      <c r="AR470" s="48"/>
      <c r="AS470" s="47"/>
      <c r="AT470" s="48"/>
      <c r="AU470" s="47"/>
      <c r="AV470" s="48"/>
      <c r="AW470" s="47"/>
      <c r="AX470" s="30"/>
      <c r="AY470" s="31"/>
      <c r="AZ470" s="2"/>
      <c r="BA470" s="30"/>
      <c r="BB470" s="31"/>
      <c r="BC470" s="2"/>
      <c r="BD470" s="30"/>
      <c r="BE470" s="31"/>
      <c r="BF470" s="30"/>
      <c r="BG470" s="31"/>
      <c r="BH470" s="2"/>
      <c r="BI470" s="30"/>
      <c r="BJ470" s="2"/>
      <c r="BK470" s="48">
        <f t="shared" si="44"/>
        <v>100817</v>
      </c>
      <c r="BL470" s="30">
        <v>7946</v>
      </c>
      <c r="BM470" s="30">
        <v>7214</v>
      </c>
      <c r="BN470" s="2"/>
      <c r="BO470" s="48">
        <f t="shared" si="45"/>
        <v>15160</v>
      </c>
      <c r="BP470" s="2"/>
      <c r="BQ470" s="48">
        <f t="shared" si="46"/>
        <v>169893</v>
      </c>
      <c r="BR470" s="2"/>
      <c r="BS470" s="48">
        <f t="shared" si="47"/>
        <v>405536</v>
      </c>
      <c r="BT470" s="2"/>
      <c r="CA470" s="30"/>
      <c r="CB470" s="31"/>
      <c r="CC470" s="30"/>
      <c r="CD470" s="31"/>
    </row>
    <row r="471" spans="1:82" x14ac:dyDescent="0.2">
      <c r="A471" t="s">
        <v>57</v>
      </c>
      <c r="B471" s="29">
        <v>44297</v>
      </c>
      <c r="C471" s="2"/>
      <c r="D471" s="30">
        <v>2511</v>
      </c>
      <c r="E471" s="30">
        <v>1739</v>
      </c>
      <c r="F471" s="30">
        <v>34106</v>
      </c>
      <c r="G471" s="30">
        <v>554</v>
      </c>
      <c r="H471" s="30">
        <v>550</v>
      </c>
      <c r="I471" s="30">
        <v>19541</v>
      </c>
      <c r="J471" s="30">
        <v>17261</v>
      </c>
      <c r="K471" s="30">
        <v>51929</v>
      </c>
      <c r="L471" s="30">
        <v>1058</v>
      </c>
      <c r="M471" s="2"/>
      <c r="N471" s="30">
        <v>7299</v>
      </c>
      <c r="O471" s="30">
        <v>8578</v>
      </c>
      <c r="P471" s="30">
        <v>835</v>
      </c>
      <c r="Q471" s="30">
        <v>394</v>
      </c>
      <c r="R471" s="30">
        <v>1746</v>
      </c>
      <c r="S471" s="30">
        <v>1833</v>
      </c>
      <c r="T471" s="30">
        <v>28904</v>
      </c>
      <c r="U471" s="30">
        <v>576</v>
      </c>
      <c r="V471" s="30">
        <v>935</v>
      </c>
      <c r="W471" s="30">
        <v>22695</v>
      </c>
      <c r="X471" s="30">
        <v>4269</v>
      </c>
      <c r="Y471" s="2"/>
      <c r="Z471" s="30">
        <v>14291</v>
      </c>
      <c r="AA471" s="30">
        <v>11553</v>
      </c>
      <c r="AC471" s="48">
        <f t="shared" si="42"/>
        <v>25844</v>
      </c>
      <c r="AD471" s="48">
        <f t="shared" si="43"/>
        <v>78064</v>
      </c>
      <c r="AE471" s="30">
        <v>5599</v>
      </c>
      <c r="AF471" s="30">
        <v>2954</v>
      </c>
      <c r="AG471" s="30">
        <v>11742</v>
      </c>
      <c r="AH471" s="30">
        <v>11813</v>
      </c>
      <c r="AI471" s="30">
        <v>1927</v>
      </c>
      <c r="AJ471" s="145">
        <v>745</v>
      </c>
      <c r="AK471" s="145">
        <v>1721</v>
      </c>
      <c r="AL471" s="145">
        <v>14961</v>
      </c>
      <c r="AM471" s="146">
        <v>17120</v>
      </c>
      <c r="AN471" s="146">
        <v>3172</v>
      </c>
      <c r="AO471" s="146">
        <v>2333</v>
      </c>
      <c r="AP471" s="48"/>
      <c r="AQ471" s="47"/>
      <c r="AR471" s="48"/>
      <c r="AS471" s="47"/>
      <c r="AT471" s="48"/>
      <c r="AU471" s="47"/>
      <c r="AV471" s="48"/>
      <c r="AW471" s="47"/>
      <c r="AX471" s="30"/>
      <c r="AY471" s="31"/>
      <c r="AZ471" s="2"/>
      <c r="BA471" s="30"/>
      <c r="BB471" s="31"/>
      <c r="BC471" s="2"/>
      <c r="BD471" s="30"/>
      <c r="BE471" s="31"/>
      <c r="BF471" s="30"/>
      <c r="BG471" s="31"/>
      <c r="BH471" s="2"/>
      <c r="BI471" s="30"/>
      <c r="BJ471" s="2"/>
      <c r="BK471" s="48">
        <f t="shared" si="44"/>
        <v>74087</v>
      </c>
      <c r="BL471" s="30">
        <v>5367</v>
      </c>
      <c r="BM471" s="30">
        <v>5358</v>
      </c>
      <c r="BN471" s="2"/>
      <c r="BO471" s="48">
        <f t="shared" si="45"/>
        <v>10725</v>
      </c>
      <c r="BP471" s="2"/>
      <c r="BQ471" s="48">
        <f t="shared" si="46"/>
        <v>129249</v>
      </c>
      <c r="BR471" s="2"/>
      <c r="BS471" s="48">
        <f t="shared" si="47"/>
        <v>317969</v>
      </c>
      <c r="BT471" s="2"/>
      <c r="CA471" s="30"/>
      <c r="CB471" s="31"/>
      <c r="CC471" s="30"/>
      <c r="CD471" s="31"/>
    </row>
    <row r="472" spans="1:82" x14ac:dyDescent="0.2">
      <c r="A472" t="s">
        <v>58</v>
      </c>
      <c r="B472" s="29">
        <v>44298</v>
      </c>
      <c r="C472" s="2"/>
      <c r="D472" s="30">
        <v>3697</v>
      </c>
      <c r="E472" s="30">
        <v>2741</v>
      </c>
      <c r="F472" s="30">
        <v>44904</v>
      </c>
      <c r="G472" s="30">
        <v>750</v>
      </c>
      <c r="H472" s="30">
        <v>640</v>
      </c>
      <c r="I472" s="30">
        <v>26019</v>
      </c>
      <c r="J472" s="30">
        <v>23592</v>
      </c>
      <c r="K472" s="30">
        <v>70097</v>
      </c>
      <c r="L472" s="30">
        <v>1251</v>
      </c>
      <c r="M472" s="2"/>
      <c r="N472" s="30">
        <v>8200</v>
      </c>
      <c r="O472" s="30">
        <v>11412</v>
      </c>
      <c r="P472" s="30">
        <v>904</v>
      </c>
      <c r="Q472" s="30">
        <v>472</v>
      </c>
      <c r="R472" s="30">
        <v>2590</v>
      </c>
      <c r="S472" s="30">
        <v>2783</v>
      </c>
      <c r="T472" s="30">
        <v>36504</v>
      </c>
      <c r="U472" s="30">
        <v>1160</v>
      </c>
      <c r="V472" s="30">
        <v>1444</v>
      </c>
      <c r="W472" s="30">
        <v>25344</v>
      </c>
      <c r="X472" s="30">
        <v>7450</v>
      </c>
      <c r="Y472" s="2"/>
      <c r="Z472" s="30">
        <v>15535</v>
      </c>
      <c r="AA472" s="30">
        <v>13908</v>
      </c>
      <c r="AC472" s="48">
        <f t="shared" si="42"/>
        <v>29443</v>
      </c>
      <c r="AD472" s="48">
        <f t="shared" si="43"/>
        <v>98263</v>
      </c>
      <c r="AE472" s="30">
        <v>7105</v>
      </c>
      <c r="AF472" s="30">
        <v>5281</v>
      </c>
      <c r="AG472" s="30">
        <v>15453</v>
      </c>
      <c r="AH472" s="30">
        <v>17240</v>
      </c>
      <c r="AI472" s="30">
        <v>2627</v>
      </c>
      <c r="AJ472" s="145">
        <v>1200</v>
      </c>
      <c r="AK472" s="145">
        <v>2819</v>
      </c>
      <c r="AL472" s="145">
        <v>18795</v>
      </c>
      <c r="AM472" s="145">
        <v>23582</v>
      </c>
      <c r="AN472" s="146">
        <v>4551</v>
      </c>
      <c r="AO472" s="146">
        <v>4951</v>
      </c>
      <c r="AP472" s="48"/>
      <c r="AQ472" s="47"/>
      <c r="AR472" s="48"/>
      <c r="AS472" s="47"/>
      <c r="AT472" s="48"/>
      <c r="AU472" s="47"/>
      <c r="AV472" s="48"/>
      <c r="AW472" s="47"/>
      <c r="AX472" s="30"/>
      <c r="AY472" s="31"/>
      <c r="AZ472" s="2"/>
      <c r="BA472" s="30"/>
      <c r="BB472" s="31"/>
      <c r="BC472" s="2"/>
      <c r="BD472" s="30"/>
      <c r="BE472" s="31"/>
      <c r="BF472" s="30"/>
      <c r="BG472" s="31"/>
      <c r="BH472" s="2"/>
      <c r="BI472" s="30"/>
      <c r="BJ472" s="2"/>
      <c r="BK472" s="48">
        <f t="shared" si="44"/>
        <v>103604</v>
      </c>
      <c r="BL472" s="30">
        <v>7709</v>
      </c>
      <c r="BM472" s="30">
        <v>7495</v>
      </c>
      <c r="BN472" s="2"/>
      <c r="BO472" s="48">
        <f t="shared" si="45"/>
        <v>15204</v>
      </c>
      <c r="BP472" s="2"/>
      <c r="BQ472" s="48">
        <f t="shared" si="46"/>
        <v>173691</v>
      </c>
      <c r="BR472" s="2"/>
      <c r="BS472" s="48">
        <f t="shared" si="47"/>
        <v>420205</v>
      </c>
      <c r="BT472" s="2"/>
      <c r="CA472" s="30"/>
      <c r="CB472" s="31"/>
      <c r="CC472" s="30"/>
      <c r="CD472" s="31"/>
    </row>
    <row r="473" spans="1:82" x14ac:dyDescent="0.2">
      <c r="A473" t="s">
        <v>59</v>
      </c>
      <c r="B473" s="29">
        <v>44299</v>
      </c>
      <c r="C473" s="2"/>
      <c r="D473" s="30">
        <v>3834</v>
      </c>
      <c r="E473" s="30">
        <v>2955</v>
      </c>
      <c r="F473" s="30">
        <v>45383</v>
      </c>
      <c r="G473" s="30">
        <v>798</v>
      </c>
      <c r="H473" s="30">
        <v>655</v>
      </c>
      <c r="I473" s="30">
        <v>26482</v>
      </c>
      <c r="J473" s="30">
        <v>23743</v>
      </c>
      <c r="K473" s="30">
        <v>70935</v>
      </c>
      <c r="L473" s="30">
        <v>1287</v>
      </c>
      <c r="M473" s="2"/>
      <c r="N473" s="30">
        <v>8343</v>
      </c>
      <c r="O473" s="30">
        <v>12152</v>
      </c>
      <c r="P473" s="30">
        <v>937</v>
      </c>
      <c r="Q473" s="30">
        <v>503</v>
      </c>
      <c r="R473" s="30">
        <v>2564</v>
      </c>
      <c r="S473" s="30">
        <v>2849</v>
      </c>
      <c r="T473" s="30">
        <v>38111</v>
      </c>
      <c r="U473" s="30">
        <v>1198</v>
      </c>
      <c r="V473" s="30">
        <v>1492</v>
      </c>
      <c r="W473" s="30">
        <v>25474</v>
      </c>
      <c r="X473" s="30">
        <v>8352</v>
      </c>
      <c r="Y473" s="2"/>
      <c r="Z473" s="30">
        <v>15576</v>
      </c>
      <c r="AA473" s="30">
        <v>13629</v>
      </c>
      <c r="AC473" s="48">
        <f t="shared" si="42"/>
        <v>29205</v>
      </c>
      <c r="AD473" s="48">
        <f t="shared" si="43"/>
        <v>101975</v>
      </c>
      <c r="AE473" s="30">
        <v>6757</v>
      </c>
      <c r="AF473" s="30">
        <v>5620</v>
      </c>
      <c r="AG473" s="30">
        <v>16339</v>
      </c>
      <c r="AH473" s="30">
        <v>17473</v>
      </c>
      <c r="AI473" s="30">
        <v>2783</v>
      </c>
      <c r="AJ473" s="145">
        <v>1238</v>
      </c>
      <c r="AK473" s="145">
        <v>2904</v>
      </c>
      <c r="AL473" s="145">
        <v>19717</v>
      </c>
      <c r="AM473" s="146">
        <v>23743</v>
      </c>
      <c r="AN473" s="146">
        <v>4889</v>
      </c>
      <c r="AO473" s="146">
        <v>6219</v>
      </c>
      <c r="AP473" s="48"/>
      <c r="AQ473" s="47"/>
      <c r="AR473" s="48"/>
      <c r="AS473" s="47"/>
      <c r="AT473" s="48"/>
      <c r="AU473" s="47"/>
      <c r="AV473" s="48"/>
      <c r="AW473" s="47"/>
      <c r="AX473" s="30"/>
      <c r="AY473" s="31"/>
      <c r="AZ473" s="2"/>
      <c r="BA473" s="30"/>
      <c r="BB473" s="31"/>
      <c r="BC473" s="2"/>
      <c r="BD473" s="30"/>
      <c r="BE473" s="31"/>
      <c r="BF473" s="30"/>
      <c r="BG473" s="31"/>
      <c r="BH473" s="2"/>
      <c r="BI473" s="30"/>
      <c r="BJ473" s="2"/>
      <c r="BK473" s="48">
        <f t="shared" si="44"/>
        <v>107682</v>
      </c>
      <c r="BL473" s="30">
        <v>7919</v>
      </c>
      <c r="BM473" s="30">
        <v>8210</v>
      </c>
      <c r="BN473" s="2"/>
      <c r="BO473" s="48">
        <f t="shared" si="45"/>
        <v>16129</v>
      </c>
      <c r="BP473" s="2"/>
      <c r="BQ473" s="48">
        <f t="shared" si="46"/>
        <v>176072</v>
      </c>
      <c r="BR473" s="2"/>
      <c r="BS473" s="48">
        <f t="shared" si="47"/>
        <v>431063</v>
      </c>
      <c r="BT473" s="2"/>
      <c r="CA473" s="30"/>
      <c r="CB473" s="31"/>
      <c r="CC473" s="30"/>
      <c r="CD473" s="31"/>
    </row>
    <row r="474" spans="1:82" x14ac:dyDescent="0.2">
      <c r="A474" t="s">
        <v>53</v>
      </c>
      <c r="B474" s="29">
        <v>44300</v>
      </c>
      <c r="C474" s="2"/>
      <c r="D474" s="30">
        <v>4000</v>
      </c>
      <c r="E474" s="30">
        <v>3034</v>
      </c>
      <c r="F474" s="30">
        <v>46806</v>
      </c>
      <c r="G474" s="30">
        <v>779</v>
      </c>
      <c r="H474" s="30">
        <v>707</v>
      </c>
      <c r="I474" s="30">
        <v>27453</v>
      </c>
      <c r="J474" s="30">
        <v>24825</v>
      </c>
      <c r="K474" s="30">
        <v>73770</v>
      </c>
      <c r="L474" s="30">
        <v>1389</v>
      </c>
      <c r="M474" s="2"/>
      <c r="N474" s="30">
        <v>8809</v>
      </c>
      <c r="O474" s="30">
        <v>12437</v>
      </c>
      <c r="P474" s="30">
        <v>982</v>
      </c>
      <c r="Q474" s="30">
        <v>523</v>
      </c>
      <c r="R474" s="30">
        <v>2605</v>
      </c>
      <c r="S474" s="30">
        <v>2839</v>
      </c>
      <c r="T474" s="30">
        <v>39864</v>
      </c>
      <c r="U474" s="30">
        <v>1332</v>
      </c>
      <c r="V474" s="30">
        <v>1598</v>
      </c>
      <c r="W474" s="30">
        <v>26470</v>
      </c>
      <c r="X474" s="30">
        <v>8992</v>
      </c>
      <c r="Y474" s="2"/>
      <c r="Z474" s="30">
        <v>15199</v>
      </c>
      <c r="AA474" s="30">
        <v>14040</v>
      </c>
      <c r="AC474" s="48">
        <f t="shared" si="42"/>
        <v>29239</v>
      </c>
      <c r="AD474" s="48">
        <f t="shared" si="43"/>
        <v>106451</v>
      </c>
      <c r="AE474" s="30">
        <v>6617</v>
      </c>
      <c r="AF474" s="30">
        <v>5668</v>
      </c>
      <c r="AG474" s="30">
        <v>16063</v>
      </c>
      <c r="AH474" s="30">
        <v>18403</v>
      </c>
      <c r="AI474" s="30">
        <v>2901</v>
      </c>
      <c r="AJ474" s="145">
        <v>1219</v>
      </c>
      <c r="AK474" s="145">
        <v>2922</v>
      </c>
      <c r="AL474" s="145">
        <v>19415</v>
      </c>
      <c r="AM474" s="146">
        <v>24845</v>
      </c>
      <c r="AN474" s="146">
        <v>4757</v>
      </c>
      <c r="AO474" s="146">
        <v>5932</v>
      </c>
      <c r="AP474" s="48"/>
      <c r="AQ474" s="47"/>
      <c r="AR474" s="48"/>
      <c r="AS474" s="47"/>
      <c r="AT474" s="48"/>
      <c r="AU474" s="47"/>
      <c r="AV474" s="48"/>
      <c r="AW474" s="47"/>
      <c r="AX474" s="30"/>
      <c r="AY474" s="31"/>
      <c r="AZ474" s="2"/>
      <c r="BA474" s="30"/>
      <c r="BB474" s="31"/>
      <c r="BC474" s="2"/>
      <c r="BD474" s="30"/>
      <c r="BE474" s="31"/>
      <c r="BF474" s="30"/>
      <c r="BG474" s="31"/>
      <c r="BH474" s="2"/>
      <c r="BI474" s="30"/>
      <c r="BJ474" s="2"/>
      <c r="BK474" s="48">
        <f t="shared" si="44"/>
        <v>108742</v>
      </c>
      <c r="BL474" s="30">
        <v>8112</v>
      </c>
      <c r="BM474" s="30">
        <v>8360</v>
      </c>
      <c r="BN474" s="2"/>
      <c r="BO474" s="48">
        <f t="shared" si="45"/>
        <v>16472</v>
      </c>
      <c r="BP474" s="2"/>
      <c r="BQ474" s="48">
        <f t="shared" si="46"/>
        <v>182763</v>
      </c>
      <c r="BR474" s="2"/>
      <c r="BS474" s="48">
        <f t="shared" si="47"/>
        <v>443667</v>
      </c>
      <c r="BT474" s="2"/>
      <c r="CA474" s="30"/>
      <c r="CB474" s="31"/>
      <c r="CC474" s="30"/>
      <c r="CD474" s="31"/>
    </row>
    <row r="475" spans="1:82" x14ac:dyDescent="0.2">
      <c r="A475" t="s">
        <v>54</v>
      </c>
      <c r="B475" s="29">
        <v>44301</v>
      </c>
      <c r="C475" s="2"/>
      <c r="D475" s="30">
        <v>3664</v>
      </c>
      <c r="E475" s="30">
        <v>2847</v>
      </c>
      <c r="F475" s="30">
        <v>45096</v>
      </c>
      <c r="G475" s="30">
        <v>797</v>
      </c>
      <c r="H475" s="30">
        <v>658</v>
      </c>
      <c r="I475" s="30">
        <v>26496</v>
      </c>
      <c r="J475" s="30">
        <v>23950</v>
      </c>
      <c r="K475" s="30">
        <v>71149</v>
      </c>
      <c r="L475" s="30">
        <v>1430</v>
      </c>
      <c r="M475" s="2"/>
      <c r="N475" s="30">
        <v>8895</v>
      </c>
      <c r="O475" s="30">
        <v>12564</v>
      </c>
      <c r="P475" s="30">
        <v>858</v>
      </c>
      <c r="Q475" s="30">
        <v>493</v>
      </c>
      <c r="R475" s="30">
        <v>2523</v>
      </c>
      <c r="S475" s="30">
        <v>2785</v>
      </c>
      <c r="T475" s="30">
        <v>39472</v>
      </c>
      <c r="U475" s="30">
        <v>1304</v>
      </c>
      <c r="V475" s="30">
        <v>1610</v>
      </c>
      <c r="W475" s="30">
        <v>26560</v>
      </c>
      <c r="X475" s="30">
        <v>8443</v>
      </c>
      <c r="Y475" s="2"/>
      <c r="Z475" s="30">
        <v>16193</v>
      </c>
      <c r="AA475" s="30">
        <v>14564</v>
      </c>
      <c r="AC475" s="48">
        <f t="shared" si="42"/>
        <v>30757</v>
      </c>
      <c r="AD475" s="48">
        <f t="shared" si="43"/>
        <v>105507</v>
      </c>
      <c r="AE475" s="30">
        <v>6400</v>
      </c>
      <c r="AF475" s="30">
        <v>5703</v>
      </c>
      <c r="AG475" s="30">
        <v>16473</v>
      </c>
      <c r="AH475" s="30">
        <v>19659</v>
      </c>
      <c r="AI475" s="30">
        <v>2863</v>
      </c>
      <c r="AJ475" s="145">
        <v>1234</v>
      </c>
      <c r="AK475" s="145">
        <v>3150</v>
      </c>
      <c r="AL475" s="145">
        <v>19854</v>
      </c>
      <c r="AM475" s="146">
        <v>25946</v>
      </c>
      <c r="AN475" s="146">
        <v>5268</v>
      </c>
      <c r="AO475" s="146">
        <v>5723</v>
      </c>
      <c r="AP475" s="48"/>
      <c r="AQ475" s="47"/>
      <c r="AR475" s="48"/>
      <c r="AS475" s="47"/>
      <c r="AT475" s="48"/>
      <c r="AU475" s="47"/>
      <c r="AV475" s="48"/>
      <c r="AW475" s="47"/>
      <c r="AX475" s="30"/>
      <c r="AY475" s="31"/>
      <c r="AZ475" s="2"/>
      <c r="BA475" s="30"/>
      <c r="BB475" s="31"/>
      <c r="BC475" s="2"/>
      <c r="BD475" s="30"/>
      <c r="BE475" s="31"/>
      <c r="BF475" s="30"/>
      <c r="BG475" s="31"/>
      <c r="BH475" s="2"/>
      <c r="BI475" s="30"/>
      <c r="BJ475" s="2"/>
      <c r="BK475" s="48">
        <f t="shared" si="44"/>
        <v>112273</v>
      </c>
      <c r="BL475" s="30">
        <v>8141</v>
      </c>
      <c r="BM475" s="30">
        <v>8358</v>
      </c>
      <c r="BN475" s="2"/>
      <c r="BO475" s="48">
        <f t="shared" si="45"/>
        <v>16499</v>
      </c>
      <c r="BP475" s="2"/>
      <c r="BQ475" s="48">
        <f t="shared" si="46"/>
        <v>176087</v>
      </c>
      <c r="BR475" s="2"/>
      <c r="BS475" s="48">
        <f t="shared" si="47"/>
        <v>441123</v>
      </c>
      <c r="BT475" s="2"/>
      <c r="CA475" s="30"/>
      <c r="CB475" s="31"/>
      <c r="CC475" s="30"/>
      <c r="CD475" s="31"/>
    </row>
    <row r="476" spans="1:82" x14ac:dyDescent="0.2">
      <c r="A476" t="s">
        <v>55</v>
      </c>
      <c r="B476" s="29">
        <v>44302</v>
      </c>
      <c r="C476" s="2"/>
      <c r="D476" s="30">
        <v>3873</v>
      </c>
      <c r="E476" s="30">
        <v>3113</v>
      </c>
      <c r="F476" s="30">
        <v>49569</v>
      </c>
      <c r="G476" s="30">
        <v>843</v>
      </c>
      <c r="H476" s="30">
        <v>652</v>
      </c>
      <c r="I476" s="30">
        <v>28896</v>
      </c>
      <c r="J476" s="30">
        <v>25959</v>
      </c>
      <c r="K476" s="30">
        <v>77871</v>
      </c>
      <c r="L476" s="30">
        <v>1373</v>
      </c>
      <c r="M476" s="2"/>
      <c r="N476" s="30">
        <v>9866</v>
      </c>
      <c r="O476" s="30">
        <v>14211</v>
      </c>
      <c r="P476" s="30">
        <v>962</v>
      </c>
      <c r="Q476" s="30">
        <v>491</v>
      </c>
      <c r="R476" s="30">
        <v>2760</v>
      </c>
      <c r="S476" s="30">
        <v>3139</v>
      </c>
      <c r="T476" s="30">
        <v>43307</v>
      </c>
      <c r="U476" s="30">
        <v>1296</v>
      </c>
      <c r="V476" s="30">
        <v>1703</v>
      </c>
      <c r="W476" s="30">
        <v>29132</v>
      </c>
      <c r="X476" s="30">
        <v>8954</v>
      </c>
      <c r="Y476" s="2"/>
      <c r="Z476" s="30">
        <v>18211</v>
      </c>
      <c r="AA476" s="30">
        <v>17370</v>
      </c>
      <c r="AC476" s="48">
        <f t="shared" si="42"/>
        <v>35581</v>
      </c>
      <c r="AD476" s="48">
        <f t="shared" si="43"/>
        <v>115821</v>
      </c>
      <c r="AE476" s="30">
        <v>6102</v>
      </c>
      <c r="AF476" s="30">
        <v>5359</v>
      </c>
      <c r="AG476" s="30">
        <v>18708</v>
      </c>
      <c r="AH476" s="30">
        <v>22206</v>
      </c>
      <c r="AI476" s="30">
        <v>2702</v>
      </c>
      <c r="AJ476" s="145">
        <v>1213</v>
      </c>
      <c r="AK476" s="145">
        <v>3091</v>
      </c>
      <c r="AL476" s="145">
        <v>22588</v>
      </c>
      <c r="AM476" s="146">
        <v>29116</v>
      </c>
      <c r="AN476" s="146">
        <v>6327</v>
      </c>
      <c r="AO476" s="146">
        <v>6212</v>
      </c>
      <c r="AP476" s="48"/>
      <c r="AQ476" s="47"/>
      <c r="AR476" s="48"/>
      <c r="AS476" s="47"/>
      <c r="AT476" s="48"/>
      <c r="AU476" s="47"/>
      <c r="AV476" s="48"/>
      <c r="AW476" s="47"/>
      <c r="AX476" s="30"/>
      <c r="AY476" s="31"/>
      <c r="AZ476" s="2"/>
      <c r="BA476" s="30"/>
      <c r="BB476" s="31"/>
      <c r="BC476" s="2"/>
      <c r="BD476" s="30"/>
      <c r="BE476" s="31"/>
      <c r="BF476" s="30"/>
      <c r="BG476" s="31"/>
      <c r="BH476" s="2"/>
      <c r="BI476" s="30"/>
      <c r="BJ476" s="2"/>
      <c r="BK476" s="48">
        <f t="shared" si="44"/>
        <v>123624</v>
      </c>
      <c r="BL476" s="30">
        <v>8626</v>
      </c>
      <c r="BM476" s="30">
        <v>8352</v>
      </c>
      <c r="BN476" s="2"/>
      <c r="BO476" s="48">
        <f t="shared" si="45"/>
        <v>16978</v>
      </c>
      <c r="BP476" s="2"/>
      <c r="BQ476" s="48">
        <f t="shared" si="46"/>
        <v>192149</v>
      </c>
      <c r="BR476" s="2"/>
      <c r="BS476" s="48">
        <f t="shared" si="47"/>
        <v>484153</v>
      </c>
      <c r="BT476" s="2"/>
      <c r="CA476" s="30"/>
      <c r="CB476" s="31"/>
      <c r="CC476" s="30"/>
      <c r="CD476" s="31"/>
    </row>
    <row r="477" spans="1:82" x14ac:dyDescent="0.2">
      <c r="A477" t="s">
        <v>56</v>
      </c>
      <c r="B477" s="29">
        <v>44303</v>
      </c>
      <c r="C477" s="2"/>
      <c r="D477" s="30">
        <v>3162</v>
      </c>
      <c r="E477" s="30">
        <v>2427</v>
      </c>
      <c r="F477" s="30">
        <v>42491</v>
      </c>
      <c r="G477" s="30">
        <v>690</v>
      </c>
      <c r="H477" s="30">
        <v>635</v>
      </c>
      <c r="I477" s="30">
        <v>25449</v>
      </c>
      <c r="J477" s="30">
        <v>22509</v>
      </c>
      <c r="K477" s="30">
        <v>67227</v>
      </c>
      <c r="L477" s="30">
        <v>1381</v>
      </c>
      <c r="M477" s="2"/>
      <c r="N477" s="30">
        <v>7810</v>
      </c>
      <c r="O477" s="30">
        <v>11201</v>
      </c>
      <c r="P477" s="30">
        <v>931</v>
      </c>
      <c r="Q477" s="30">
        <v>439</v>
      </c>
      <c r="R477" s="30">
        <v>1918</v>
      </c>
      <c r="S477" s="30">
        <v>2296</v>
      </c>
      <c r="T477" s="30">
        <v>32920</v>
      </c>
      <c r="U477" s="30">
        <v>885</v>
      </c>
      <c r="V477" s="30">
        <v>1261</v>
      </c>
      <c r="W477" s="30">
        <v>24170</v>
      </c>
      <c r="X477" s="30">
        <v>6182</v>
      </c>
      <c r="Y477" s="2"/>
      <c r="Z477" s="30">
        <v>14196</v>
      </c>
      <c r="AA477" s="30">
        <v>12278</v>
      </c>
      <c r="AC477" s="48">
        <f t="shared" si="42"/>
        <v>26474</v>
      </c>
      <c r="AD477" s="48">
        <f t="shared" si="43"/>
        <v>90013</v>
      </c>
      <c r="AE477" s="30">
        <v>4631</v>
      </c>
      <c r="AF477" s="30">
        <v>4003</v>
      </c>
      <c r="AG477" s="30">
        <v>14415</v>
      </c>
      <c r="AH477" s="30">
        <v>16097</v>
      </c>
      <c r="AI477" s="30">
        <v>1891</v>
      </c>
      <c r="AJ477" s="145">
        <v>766</v>
      </c>
      <c r="AK477" s="146">
        <v>2345</v>
      </c>
      <c r="AL477" s="145">
        <v>17130</v>
      </c>
      <c r="AM477" s="145">
        <v>21098</v>
      </c>
      <c r="AN477" s="146">
        <v>3666</v>
      </c>
      <c r="AO477" s="146">
        <v>4235</v>
      </c>
      <c r="AP477" s="48"/>
      <c r="AQ477" s="47"/>
      <c r="AR477" s="48"/>
      <c r="AS477" s="47"/>
      <c r="AT477" s="48"/>
      <c r="AU477" s="47"/>
      <c r="AV477" s="48"/>
      <c r="AW477" s="47"/>
      <c r="AX477" s="30"/>
      <c r="AY477" s="31"/>
      <c r="AZ477" s="2"/>
      <c r="BA477" s="30"/>
      <c r="BB477" s="31"/>
      <c r="BC477" s="2"/>
      <c r="BD477" s="30"/>
      <c r="BE477" s="31"/>
      <c r="BF477" s="30"/>
      <c r="BG477" s="31"/>
      <c r="BH477" s="2"/>
      <c r="BI477" s="30"/>
      <c r="BJ477" s="2"/>
      <c r="BK477" s="48">
        <f t="shared" si="44"/>
        <v>90277</v>
      </c>
      <c r="BL477" s="30">
        <v>6863</v>
      </c>
      <c r="BM477" s="30">
        <v>6683</v>
      </c>
      <c r="BN477" s="2"/>
      <c r="BO477" s="48">
        <f t="shared" si="45"/>
        <v>13546</v>
      </c>
      <c r="BP477" s="2"/>
      <c r="BQ477" s="48">
        <f t="shared" si="46"/>
        <v>165971</v>
      </c>
      <c r="BR477" s="2"/>
      <c r="BS477" s="48">
        <f t="shared" si="47"/>
        <v>386281</v>
      </c>
      <c r="BT477" s="2"/>
      <c r="CA477" s="30"/>
      <c r="CB477" s="31"/>
      <c r="CC477" s="30"/>
      <c r="CD477" s="31"/>
    </row>
    <row r="478" spans="1:82" x14ac:dyDescent="0.2">
      <c r="A478" t="s">
        <v>57</v>
      </c>
      <c r="B478" s="29">
        <v>44304</v>
      </c>
      <c r="C478" s="2"/>
      <c r="D478" s="30">
        <v>2468</v>
      </c>
      <c r="E478" s="30">
        <v>1703</v>
      </c>
      <c r="F478" s="30">
        <v>33104</v>
      </c>
      <c r="G478" s="30">
        <v>551</v>
      </c>
      <c r="H478" s="30">
        <v>548</v>
      </c>
      <c r="I478" s="30">
        <v>19095</v>
      </c>
      <c r="J478" s="30">
        <v>17241</v>
      </c>
      <c r="K478" s="30">
        <v>51259</v>
      </c>
      <c r="L478" s="30">
        <v>1173</v>
      </c>
      <c r="M478" s="2"/>
      <c r="N478" s="30">
        <v>6541</v>
      </c>
      <c r="O478" s="30">
        <v>7929</v>
      </c>
      <c r="P478" s="30">
        <v>708</v>
      </c>
      <c r="Q478" s="30">
        <v>385</v>
      </c>
      <c r="R478" s="30">
        <v>1600</v>
      </c>
      <c r="S478" s="30">
        <v>1656</v>
      </c>
      <c r="T478" s="30">
        <v>27277</v>
      </c>
      <c r="U478" s="30">
        <v>532</v>
      </c>
      <c r="V478" s="30">
        <v>789</v>
      </c>
      <c r="W478" s="30">
        <v>21604</v>
      </c>
      <c r="X478" s="30">
        <v>4114</v>
      </c>
      <c r="Y478" s="2"/>
      <c r="Z478" s="30">
        <v>14811</v>
      </c>
      <c r="AA478" s="30">
        <v>11386</v>
      </c>
      <c r="AC478" s="48">
        <f t="shared" si="42"/>
        <v>26197</v>
      </c>
      <c r="AD478" s="48">
        <f t="shared" si="43"/>
        <v>73135</v>
      </c>
      <c r="AE478" s="30">
        <v>3154</v>
      </c>
      <c r="AF478" s="30">
        <v>2806</v>
      </c>
      <c r="AG478" s="30">
        <v>11544</v>
      </c>
      <c r="AH478" s="30">
        <v>11982</v>
      </c>
      <c r="AI478" s="30">
        <v>1894</v>
      </c>
      <c r="AJ478" s="145">
        <v>659</v>
      </c>
      <c r="AK478" s="145">
        <v>1646</v>
      </c>
      <c r="AL478" s="145">
        <v>14649</v>
      </c>
      <c r="AM478" s="146">
        <v>16555</v>
      </c>
      <c r="AN478" s="146">
        <v>2839</v>
      </c>
      <c r="AO478" s="146">
        <v>2523</v>
      </c>
      <c r="AP478" s="48"/>
      <c r="AQ478" s="47"/>
      <c r="AR478" s="48"/>
      <c r="AS478" s="47"/>
      <c r="AT478" s="48"/>
      <c r="AU478" s="47"/>
      <c r="AV478" s="48"/>
      <c r="AW478" s="47"/>
      <c r="AX478" s="30"/>
      <c r="AY478" s="31"/>
      <c r="AZ478" s="2"/>
      <c r="BA478" s="30"/>
      <c r="BB478" s="31"/>
      <c r="BC478" s="2"/>
      <c r="BD478" s="30"/>
      <c r="BE478" s="31"/>
      <c r="BF478" s="30"/>
      <c r="BG478" s="31"/>
      <c r="BH478" s="2"/>
      <c r="BI478" s="30"/>
      <c r="BJ478" s="2"/>
      <c r="BK478" s="48">
        <f t="shared" si="44"/>
        <v>70251</v>
      </c>
      <c r="BL478" s="30">
        <v>5249</v>
      </c>
      <c r="BM478" s="30">
        <v>5047</v>
      </c>
      <c r="BN478" s="2"/>
      <c r="BO478" s="48">
        <f t="shared" si="45"/>
        <v>10296</v>
      </c>
      <c r="BP478" s="2"/>
      <c r="BQ478" s="48">
        <f t="shared" si="46"/>
        <v>127142</v>
      </c>
      <c r="BR478" s="2"/>
      <c r="BS478" s="48">
        <f t="shared" si="47"/>
        <v>307021</v>
      </c>
      <c r="BT478" s="2"/>
      <c r="CA478" s="30"/>
      <c r="CB478" s="31"/>
      <c r="CC478" s="30"/>
      <c r="CD478" s="31"/>
    </row>
    <row r="479" spans="1:82" x14ac:dyDescent="0.2">
      <c r="A479" t="s">
        <v>58</v>
      </c>
      <c r="B479" s="29">
        <v>44305</v>
      </c>
      <c r="C479" s="2"/>
      <c r="D479" s="30">
        <v>3760</v>
      </c>
      <c r="E479" s="30">
        <v>2830</v>
      </c>
      <c r="F479" s="30">
        <v>44530</v>
      </c>
      <c r="G479" s="30">
        <v>734</v>
      </c>
      <c r="H479" s="30">
        <v>690</v>
      </c>
      <c r="I479" s="30">
        <v>25874</v>
      </c>
      <c r="J479" s="30">
        <v>23548</v>
      </c>
      <c r="K479" s="30">
        <v>69667</v>
      </c>
      <c r="L479" s="30">
        <v>1350</v>
      </c>
      <c r="M479" s="2"/>
      <c r="N479" s="30">
        <v>8199</v>
      </c>
      <c r="O479" s="30">
        <v>11593</v>
      </c>
      <c r="P479" s="30">
        <v>958</v>
      </c>
      <c r="Q479" s="30">
        <v>459</v>
      </c>
      <c r="R479" s="30">
        <v>2506</v>
      </c>
      <c r="S479" s="30">
        <v>2756</v>
      </c>
      <c r="T479" s="30">
        <v>34338</v>
      </c>
      <c r="U479" s="30">
        <v>1313</v>
      </c>
      <c r="V479" s="30">
        <v>1530</v>
      </c>
      <c r="W479" s="30">
        <v>25126</v>
      </c>
      <c r="X479" s="30">
        <v>8077</v>
      </c>
      <c r="Y479" s="2"/>
      <c r="Z479" s="30">
        <v>15870</v>
      </c>
      <c r="AA479" s="30">
        <v>14073</v>
      </c>
      <c r="AC479" s="48">
        <f t="shared" si="42"/>
        <v>29943</v>
      </c>
      <c r="AD479" s="48">
        <f t="shared" si="43"/>
        <v>96855</v>
      </c>
      <c r="AE479" s="30">
        <v>5652</v>
      </c>
      <c r="AF479" s="30">
        <v>5379</v>
      </c>
      <c r="AG479" s="30">
        <v>15748</v>
      </c>
      <c r="AH479" s="30">
        <v>17164</v>
      </c>
      <c r="AI479" s="30">
        <v>2401</v>
      </c>
      <c r="AJ479" s="145">
        <v>1106</v>
      </c>
      <c r="AK479" s="145">
        <v>2797</v>
      </c>
      <c r="AL479" s="145">
        <v>18721</v>
      </c>
      <c r="AM479" s="145">
        <v>23060</v>
      </c>
      <c r="AN479" s="146">
        <v>4525</v>
      </c>
      <c r="AO479" s="146">
        <v>4835</v>
      </c>
      <c r="AP479" s="48"/>
      <c r="AQ479" s="47"/>
      <c r="AR479" s="48"/>
      <c r="AS479" s="47"/>
      <c r="AT479" s="48"/>
      <c r="AU479" s="47"/>
      <c r="AV479" s="48"/>
      <c r="AW479" s="47"/>
      <c r="AX479" s="30"/>
      <c r="AY479" s="31"/>
      <c r="AZ479" s="2"/>
      <c r="BA479" s="30"/>
      <c r="BB479" s="31"/>
      <c r="BC479" s="2"/>
      <c r="BD479" s="30"/>
      <c r="BE479" s="31"/>
      <c r="BF479" s="30"/>
      <c r="BG479" s="31"/>
      <c r="BH479" s="2"/>
      <c r="BI479" s="30"/>
      <c r="BJ479" s="2"/>
      <c r="BK479" s="48">
        <f t="shared" si="44"/>
        <v>101388</v>
      </c>
      <c r="BL479" s="30">
        <v>7537</v>
      </c>
      <c r="BM479" s="30">
        <v>7446</v>
      </c>
      <c r="BN479" s="2"/>
      <c r="BO479" s="48">
        <f t="shared" si="45"/>
        <v>14983</v>
      </c>
      <c r="BP479" s="2"/>
      <c r="BQ479" s="48">
        <f t="shared" si="46"/>
        <v>172983</v>
      </c>
      <c r="BR479" s="2"/>
      <c r="BS479" s="48">
        <f t="shared" si="47"/>
        <v>416152</v>
      </c>
      <c r="BT479" s="2"/>
      <c r="CA479" s="30"/>
      <c r="CB479" s="31"/>
      <c r="CC479" s="30"/>
      <c r="CD479" s="31"/>
    </row>
    <row r="480" spans="1:82" x14ac:dyDescent="0.2">
      <c r="A480" t="s">
        <v>59</v>
      </c>
      <c r="B480" s="29">
        <v>44306</v>
      </c>
      <c r="C480" s="2"/>
      <c r="D480" s="30">
        <v>3924</v>
      </c>
      <c r="E480" s="30">
        <v>3013</v>
      </c>
      <c r="F480" s="30">
        <v>46614</v>
      </c>
      <c r="G480" s="30">
        <v>871</v>
      </c>
      <c r="H480" s="30">
        <v>730</v>
      </c>
      <c r="I480" s="30">
        <v>27173</v>
      </c>
      <c r="J480" s="30">
        <v>24674</v>
      </c>
      <c r="K480" s="30">
        <v>73041</v>
      </c>
      <c r="L480" s="30">
        <v>1342</v>
      </c>
      <c r="M480" s="2"/>
      <c r="N480" s="30">
        <v>8741</v>
      </c>
      <c r="O480" s="30">
        <v>12451</v>
      </c>
      <c r="P480" s="30">
        <v>1001</v>
      </c>
      <c r="Q480" s="30">
        <v>509</v>
      </c>
      <c r="R480" s="30">
        <v>2657</v>
      </c>
      <c r="S480" s="30">
        <v>2951</v>
      </c>
      <c r="T480" s="30">
        <v>38448</v>
      </c>
      <c r="U480" s="30">
        <v>1291</v>
      </c>
      <c r="V480" s="30">
        <v>1453</v>
      </c>
      <c r="W480" s="30">
        <v>25406</v>
      </c>
      <c r="X480" s="30">
        <v>8506</v>
      </c>
      <c r="Y480" s="2"/>
      <c r="Z480" s="30">
        <v>15684</v>
      </c>
      <c r="AA480" s="30">
        <v>14186</v>
      </c>
      <c r="AC480" s="48">
        <f t="shared" si="42"/>
        <v>29870</v>
      </c>
      <c r="AD480" s="48">
        <f t="shared" si="43"/>
        <v>103414</v>
      </c>
      <c r="AE480" s="30">
        <v>5818</v>
      </c>
      <c r="AF480" s="30">
        <v>5368</v>
      </c>
      <c r="AG480" s="30">
        <v>16621</v>
      </c>
      <c r="AH480" s="30">
        <v>18812</v>
      </c>
      <c r="AI480" s="30">
        <v>2541</v>
      </c>
      <c r="AJ480" s="145">
        <v>1262</v>
      </c>
      <c r="AK480" s="145">
        <v>3698</v>
      </c>
      <c r="AL480" s="145">
        <v>19617</v>
      </c>
      <c r="AM480" s="146">
        <v>22978</v>
      </c>
      <c r="AN480" s="146">
        <v>5419</v>
      </c>
      <c r="AO480" s="146">
        <v>5664</v>
      </c>
      <c r="AP480" s="48"/>
      <c r="AQ480" s="47"/>
      <c r="AR480" s="48"/>
      <c r="AS480" s="47"/>
      <c r="AT480" s="48"/>
      <c r="AU480" s="47"/>
      <c r="AV480" s="48"/>
      <c r="AW480" s="47"/>
      <c r="AX480" s="30"/>
      <c r="AY480" s="31"/>
      <c r="AZ480" s="2"/>
      <c r="BA480" s="30"/>
      <c r="BB480" s="31"/>
      <c r="BC480" s="2"/>
      <c r="BD480" s="30"/>
      <c r="BE480" s="31"/>
      <c r="BF480" s="30"/>
      <c r="BG480" s="31"/>
      <c r="BH480" s="2"/>
      <c r="BI480" s="30"/>
      <c r="BJ480" s="2"/>
      <c r="BK480" s="48">
        <f t="shared" si="44"/>
        <v>107798</v>
      </c>
      <c r="BL480" s="30">
        <v>7974</v>
      </c>
      <c r="BM480" s="30">
        <v>8493</v>
      </c>
      <c r="BN480" s="2"/>
      <c r="BO480" s="48">
        <f t="shared" si="45"/>
        <v>16467</v>
      </c>
      <c r="BP480" s="2"/>
      <c r="BQ480" s="48">
        <f t="shared" si="46"/>
        <v>181382</v>
      </c>
      <c r="BR480" s="2"/>
      <c r="BS480" s="48">
        <f t="shared" si="47"/>
        <v>438931</v>
      </c>
      <c r="BT480" s="2"/>
      <c r="CA480" s="30"/>
      <c r="CB480" s="31"/>
      <c r="CC480" s="30"/>
      <c r="CD480" s="31"/>
    </row>
    <row r="481" spans="1:82" x14ac:dyDescent="0.2">
      <c r="A481" t="s">
        <v>53</v>
      </c>
      <c r="B481" s="29">
        <v>44307</v>
      </c>
      <c r="C481" s="2"/>
      <c r="D481" s="30">
        <v>3978</v>
      </c>
      <c r="E481" s="30">
        <v>3038</v>
      </c>
      <c r="F481" s="30">
        <v>47206</v>
      </c>
      <c r="G481" s="30">
        <v>801</v>
      </c>
      <c r="H481" s="30">
        <v>724</v>
      </c>
      <c r="I481" s="30">
        <v>27742</v>
      </c>
      <c r="J481" s="30">
        <v>24899</v>
      </c>
      <c r="K481" s="30">
        <v>74293</v>
      </c>
      <c r="L481" s="30">
        <v>1308</v>
      </c>
      <c r="M481" s="2"/>
      <c r="N481" s="30">
        <v>9332</v>
      </c>
      <c r="O481" s="30">
        <v>12574</v>
      </c>
      <c r="P481" s="30">
        <v>911</v>
      </c>
      <c r="Q481" s="30">
        <v>514</v>
      </c>
      <c r="R481" s="30">
        <v>2578</v>
      </c>
      <c r="S481" s="30">
        <v>2970</v>
      </c>
      <c r="T481" s="30">
        <v>39410</v>
      </c>
      <c r="U481" s="30">
        <v>1317</v>
      </c>
      <c r="V481" s="30">
        <v>1518</v>
      </c>
      <c r="W481" s="30">
        <v>26382</v>
      </c>
      <c r="X481" s="30">
        <v>8299</v>
      </c>
      <c r="Y481" s="2"/>
      <c r="Z481" s="30">
        <v>15905</v>
      </c>
      <c r="AA481" s="30">
        <v>14039</v>
      </c>
      <c r="AC481" s="48">
        <f t="shared" si="42"/>
        <v>29944</v>
      </c>
      <c r="AD481" s="48">
        <f t="shared" si="43"/>
        <v>105805</v>
      </c>
      <c r="AE481" s="30">
        <v>5595</v>
      </c>
      <c r="AF481" s="30">
        <v>6232</v>
      </c>
      <c r="AG481" s="30">
        <v>19098</v>
      </c>
      <c r="AH481" s="30">
        <v>18682</v>
      </c>
      <c r="AI481" s="30">
        <v>3003</v>
      </c>
      <c r="AJ481" s="145">
        <v>1298</v>
      </c>
      <c r="AK481" s="145">
        <v>3246</v>
      </c>
      <c r="AL481" s="145">
        <v>22008</v>
      </c>
      <c r="AM481" s="146">
        <v>23569</v>
      </c>
      <c r="AN481" s="146">
        <v>5074</v>
      </c>
      <c r="AO481" s="146">
        <v>6963</v>
      </c>
      <c r="AP481" s="48"/>
      <c r="AQ481" s="47"/>
      <c r="AR481" s="48"/>
      <c r="AS481" s="47"/>
      <c r="AT481" s="48"/>
      <c r="AU481" s="47"/>
      <c r="AV481" s="48"/>
      <c r="AW481" s="47"/>
      <c r="AX481" s="30"/>
      <c r="AY481" s="31"/>
      <c r="AZ481" s="2"/>
      <c r="BA481" s="30"/>
      <c r="BB481" s="31"/>
      <c r="BC481" s="2"/>
      <c r="BD481" s="30"/>
      <c r="BE481" s="31"/>
      <c r="BF481" s="30"/>
      <c r="BG481" s="31"/>
      <c r="BH481" s="2"/>
      <c r="BI481" s="30"/>
      <c r="BJ481" s="2"/>
      <c r="BK481" s="48">
        <f t="shared" si="44"/>
        <v>114768</v>
      </c>
      <c r="BL481" s="30">
        <v>7413</v>
      </c>
      <c r="BM481" s="30">
        <v>8345</v>
      </c>
      <c r="BN481" s="2"/>
      <c r="BO481" s="48">
        <f t="shared" si="45"/>
        <v>15758</v>
      </c>
      <c r="BP481" s="2"/>
      <c r="BQ481" s="48">
        <f t="shared" si="46"/>
        <v>183989</v>
      </c>
      <c r="BR481" s="2"/>
      <c r="BS481" s="48">
        <f t="shared" si="47"/>
        <v>450264</v>
      </c>
      <c r="BT481" s="2"/>
      <c r="CA481" s="30"/>
      <c r="CB481" s="31"/>
      <c r="CC481" s="30"/>
      <c r="CD481" s="31"/>
    </row>
    <row r="482" spans="1:82" x14ac:dyDescent="0.2">
      <c r="A482" t="s">
        <v>54</v>
      </c>
      <c r="B482" s="29">
        <v>44308</v>
      </c>
      <c r="C482" s="2"/>
      <c r="D482" s="30">
        <v>3973</v>
      </c>
      <c r="E482" s="30">
        <v>3042</v>
      </c>
      <c r="F482" s="30">
        <v>48428</v>
      </c>
      <c r="G482" s="30">
        <v>844</v>
      </c>
      <c r="H482" s="30">
        <v>698</v>
      </c>
      <c r="I482" s="30">
        <v>27942</v>
      </c>
      <c r="J482" s="30">
        <v>25169</v>
      </c>
      <c r="K482" s="30">
        <v>75682</v>
      </c>
      <c r="L482" s="30">
        <v>1356</v>
      </c>
      <c r="M482" s="2"/>
      <c r="N482" s="30">
        <v>8956</v>
      </c>
      <c r="O482" s="30">
        <v>12979</v>
      </c>
      <c r="P482" s="30">
        <v>858</v>
      </c>
      <c r="Q482" s="30">
        <v>495</v>
      </c>
      <c r="R482" s="30">
        <v>4315</v>
      </c>
      <c r="S482" s="30">
        <v>3091</v>
      </c>
      <c r="T482" s="30">
        <v>41279</v>
      </c>
      <c r="U482" s="30">
        <v>1230</v>
      </c>
      <c r="V482" s="30">
        <v>1515</v>
      </c>
      <c r="W482" s="30">
        <v>27293</v>
      </c>
      <c r="X482" s="30">
        <v>8922</v>
      </c>
      <c r="Y482" s="2"/>
      <c r="Z482" s="30">
        <v>16791</v>
      </c>
      <c r="AA482" s="30">
        <v>15233</v>
      </c>
      <c r="AC482" s="48">
        <f t="shared" si="42"/>
        <v>32024</v>
      </c>
      <c r="AD482" s="48">
        <f t="shared" si="43"/>
        <v>110933</v>
      </c>
      <c r="AE482" s="30">
        <v>5813</v>
      </c>
      <c r="AF482" s="30">
        <v>5314</v>
      </c>
      <c r="AG482" s="30">
        <v>16597</v>
      </c>
      <c r="AH482" s="30">
        <v>20816</v>
      </c>
      <c r="AI482" s="30">
        <v>2860</v>
      </c>
      <c r="AJ482" s="145">
        <v>1684</v>
      </c>
      <c r="AK482" s="145">
        <v>3174</v>
      </c>
      <c r="AL482" s="145">
        <v>20093</v>
      </c>
      <c r="AM482" s="146">
        <v>26735</v>
      </c>
      <c r="AN482" s="146">
        <v>5704</v>
      </c>
      <c r="AO482" s="146">
        <v>5797</v>
      </c>
      <c r="AP482" s="48"/>
      <c r="AQ482" s="47"/>
      <c r="AR482" s="48"/>
      <c r="AS482" s="47"/>
      <c r="AT482" s="48"/>
      <c r="AU482" s="47"/>
      <c r="AV482" s="48"/>
      <c r="AW482" s="47"/>
      <c r="AX482" s="30"/>
      <c r="AY482" s="31"/>
      <c r="AZ482" s="2"/>
      <c r="BA482" s="30"/>
      <c r="BB482" s="31"/>
      <c r="BC482" s="2"/>
      <c r="BD482" s="30"/>
      <c r="BE482" s="31"/>
      <c r="BF482" s="30"/>
      <c r="BG482" s="31"/>
      <c r="BH482" s="2"/>
      <c r="BI482" s="30"/>
      <c r="BJ482" s="2"/>
      <c r="BK482" s="48">
        <f t="shared" si="44"/>
        <v>114587</v>
      </c>
      <c r="BL482" s="30">
        <v>8265</v>
      </c>
      <c r="BM482" s="30">
        <v>8180</v>
      </c>
      <c r="BN482" s="2"/>
      <c r="BO482" s="48">
        <f t="shared" si="45"/>
        <v>16445</v>
      </c>
      <c r="BP482" s="2"/>
      <c r="BQ482" s="48">
        <f t="shared" si="46"/>
        <v>187134</v>
      </c>
      <c r="BR482" s="2"/>
      <c r="BS482" s="48">
        <f t="shared" si="47"/>
        <v>461123</v>
      </c>
      <c r="BT482" s="2"/>
      <c r="CA482" s="30"/>
      <c r="CB482" s="31"/>
      <c r="CC482" s="30"/>
      <c r="CD482" s="31"/>
    </row>
    <row r="483" spans="1:82" ht="14.25" customHeight="1" x14ac:dyDescent="0.2">
      <c r="A483" t="s">
        <v>55</v>
      </c>
      <c r="B483" s="29">
        <v>44309</v>
      </c>
      <c r="C483" s="2"/>
      <c r="D483" s="30">
        <v>3765</v>
      </c>
      <c r="E483" s="30">
        <v>2938</v>
      </c>
      <c r="F483" s="30">
        <v>46816</v>
      </c>
      <c r="G483" s="30">
        <v>777</v>
      </c>
      <c r="H483" s="30">
        <v>674</v>
      </c>
      <c r="I483" s="30">
        <v>26746</v>
      </c>
      <c r="J483" s="30">
        <v>24504</v>
      </c>
      <c r="K483" s="30">
        <v>73078</v>
      </c>
      <c r="L483" s="30">
        <v>1386</v>
      </c>
      <c r="M483" s="2"/>
      <c r="N483" s="30">
        <v>8662</v>
      </c>
      <c r="O483" s="30">
        <v>12937</v>
      </c>
      <c r="P483" s="30">
        <v>845</v>
      </c>
      <c r="Q483" s="30">
        <v>530</v>
      </c>
      <c r="R483" s="30">
        <v>2600</v>
      </c>
      <c r="S483" s="30">
        <v>2777</v>
      </c>
      <c r="T483" s="30">
        <v>40499</v>
      </c>
      <c r="U483" s="30">
        <v>1178</v>
      </c>
      <c r="V483" s="30">
        <v>1522</v>
      </c>
      <c r="W483" s="30">
        <v>27717</v>
      </c>
      <c r="X483" s="30">
        <v>8442</v>
      </c>
      <c r="Y483" s="2"/>
      <c r="Z483" s="30">
        <v>16839</v>
      </c>
      <c r="AA483" s="30">
        <v>15926</v>
      </c>
      <c r="AC483" s="48">
        <f t="shared" si="42"/>
        <v>32765</v>
      </c>
      <c r="AD483" s="48">
        <f t="shared" si="43"/>
        <v>107709</v>
      </c>
      <c r="AE483" s="30">
        <v>5440</v>
      </c>
      <c r="AF483" s="30">
        <v>5388</v>
      </c>
      <c r="AG483" s="30">
        <v>17587</v>
      </c>
      <c r="AH483" s="30">
        <v>20322</v>
      </c>
      <c r="AI483" s="30">
        <v>2514</v>
      </c>
      <c r="AJ483" s="145">
        <v>1400</v>
      </c>
      <c r="AK483" s="145">
        <v>2831</v>
      </c>
      <c r="AL483" s="145">
        <v>20787</v>
      </c>
      <c r="AM483" s="146">
        <v>26558</v>
      </c>
      <c r="AN483" s="146">
        <v>5671</v>
      </c>
      <c r="AO483" s="146">
        <v>6324</v>
      </c>
      <c r="AP483" s="48"/>
      <c r="AQ483" s="47"/>
      <c r="AR483" s="48"/>
      <c r="AS483" s="47"/>
      <c r="AT483" s="48"/>
      <c r="AU483" s="47"/>
      <c r="AV483" s="48"/>
      <c r="AW483" s="47"/>
      <c r="AX483" s="30"/>
      <c r="AY483" s="31"/>
      <c r="AZ483" s="2"/>
      <c r="BA483" s="30"/>
      <c r="BB483" s="31"/>
      <c r="BC483" s="2"/>
      <c r="BD483" s="30"/>
      <c r="BE483" s="31"/>
      <c r="BF483" s="30"/>
      <c r="BG483" s="31"/>
      <c r="BH483" s="2"/>
      <c r="BI483" s="30"/>
      <c r="BJ483" s="2"/>
      <c r="BK483" s="48">
        <f t="shared" si="44"/>
        <v>114822</v>
      </c>
      <c r="BL483" s="30">
        <v>8320</v>
      </c>
      <c r="BM483" s="30">
        <v>7142</v>
      </c>
      <c r="BN483" s="2"/>
      <c r="BO483" s="48">
        <f t="shared" si="45"/>
        <v>15462</v>
      </c>
      <c r="BP483" s="2"/>
      <c r="BQ483" s="48">
        <f t="shared" si="46"/>
        <v>180684</v>
      </c>
      <c r="BR483" s="2"/>
      <c r="BS483" s="48">
        <f t="shared" si="47"/>
        <v>451442</v>
      </c>
      <c r="BT483" s="2"/>
      <c r="CA483" s="30"/>
      <c r="CB483" s="31"/>
      <c r="CC483" s="30"/>
      <c r="CD483" s="31"/>
    </row>
    <row r="484" spans="1:82" ht="14.25" customHeight="1" x14ac:dyDescent="0.2">
      <c r="A484" t="s">
        <v>56</v>
      </c>
      <c r="B484" s="29">
        <v>44310</v>
      </c>
      <c r="C484" s="2"/>
      <c r="D484" s="30">
        <v>3277</v>
      </c>
      <c r="E484" s="30">
        <v>2434</v>
      </c>
      <c r="F484" s="30">
        <v>43849</v>
      </c>
      <c r="G484" s="30">
        <v>753</v>
      </c>
      <c r="H484" s="30">
        <v>640</v>
      </c>
      <c r="I484" s="30">
        <v>26054</v>
      </c>
      <c r="J484" s="30">
        <v>22970</v>
      </c>
      <c r="K484" s="30">
        <v>69619</v>
      </c>
      <c r="L484" s="30">
        <v>1495</v>
      </c>
      <c r="M484" s="2"/>
      <c r="N484" s="30">
        <v>8353</v>
      </c>
      <c r="O484" s="30">
        <v>11352</v>
      </c>
      <c r="P484" s="30">
        <v>817</v>
      </c>
      <c r="Q484" s="30">
        <v>410</v>
      </c>
      <c r="R484" s="30">
        <v>1869</v>
      </c>
      <c r="S484" s="30">
        <v>2141</v>
      </c>
      <c r="T484" s="30">
        <v>34500</v>
      </c>
      <c r="U484" s="30">
        <v>781</v>
      </c>
      <c r="V484" s="30">
        <v>1144</v>
      </c>
      <c r="W484" s="30">
        <v>25803</v>
      </c>
      <c r="X484" s="30">
        <v>6163</v>
      </c>
      <c r="Y484" s="2"/>
      <c r="Z484" s="30">
        <v>15466</v>
      </c>
      <c r="AA484" s="30">
        <v>12865</v>
      </c>
      <c r="AC484" s="48">
        <f t="shared" si="42"/>
        <v>28331</v>
      </c>
      <c r="AD484" s="48">
        <f t="shared" si="43"/>
        <v>93333</v>
      </c>
      <c r="AE484" s="30">
        <v>4231</v>
      </c>
      <c r="AF484" s="30">
        <v>4168</v>
      </c>
      <c r="AG484" s="30">
        <v>16251</v>
      </c>
      <c r="AH484" s="30">
        <v>17906</v>
      </c>
      <c r="AI484" s="30">
        <v>1659</v>
      </c>
      <c r="AJ484" s="145">
        <v>1111</v>
      </c>
      <c r="AK484" s="145">
        <v>2930</v>
      </c>
      <c r="AL484" s="145">
        <v>18146</v>
      </c>
      <c r="AM484" s="146">
        <v>21886</v>
      </c>
      <c r="AN484" s="146">
        <v>5039</v>
      </c>
      <c r="AO484" s="146">
        <v>5161</v>
      </c>
      <c r="AP484" s="48"/>
      <c r="AQ484" s="47"/>
      <c r="AR484" s="48"/>
      <c r="AS484" s="47"/>
      <c r="AT484" s="48"/>
      <c r="AU484" s="47"/>
      <c r="AV484" s="48"/>
      <c r="AW484" s="47"/>
      <c r="AX484" s="30"/>
      <c r="AY484" s="31"/>
      <c r="AZ484" s="2"/>
      <c r="BA484" s="30"/>
      <c r="BB484" s="31"/>
      <c r="BC484" s="2"/>
      <c r="BD484" s="30"/>
      <c r="BE484" s="31"/>
      <c r="BF484" s="30"/>
      <c r="BG484" s="31"/>
      <c r="BH484" s="2"/>
      <c r="BI484" s="30"/>
      <c r="BJ484" s="2"/>
      <c r="BK484" s="48">
        <f t="shared" si="44"/>
        <v>98488</v>
      </c>
      <c r="BL484" s="30">
        <v>5904</v>
      </c>
      <c r="BM484" s="30">
        <v>6994</v>
      </c>
      <c r="BN484" s="2"/>
      <c r="BO484" s="48">
        <f t="shared" si="45"/>
        <v>12898</v>
      </c>
      <c r="BP484" s="2"/>
      <c r="BQ484" s="48">
        <f t="shared" si="46"/>
        <v>171091</v>
      </c>
      <c r="BR484" s="2"/>
      <c r="BS484" s="48">
        <f t="shared" si="47"/>
        <v>404141</v>
      </c>
      <c r="BT484" s="2"/>
      <c r="CA484" s="30"/>
      <c r="CB484" s="31"/>
      <c r="CC484" s="30"/>
      <c r="CD484" s="31"/>
    </row>
    <row r="485" spans="1:82" x14ac:dyDescent="0.2">
      <c r="A485" t="s">
        <v>57</v>
      </c>
      <c r="B485" s="29">
        <v>44311</v>
      </c>
      <c r="C485" s="2"/>
      <c r="D485" s="30">
        <v>2439</v>
      </c>
      <c r="E485" s="30">
        <v>1753</v>
      </c>
      <c r="F485" s="30">
        <v>33650</v>
      </c>
      <c r="G485" s="30">
        <v>520</v>
      </c>
      <c r="H485" s="30">
        <v>472</v>
      </c>
      <c r="I485" s="30">
        <v>19788</v>
      </c>
      <c r="J485" s="30">
        <v>17782</v>
      </c>
      <c r="K485" s="30">
        <v>52035</v>
      </c>
      <c r="L485" s="30">
        <v>1078</v>
      </c>
      <c r="M485" s="2"/>
      <c r="N485" s="30">
        <v>7355</v>
      </c>
      <c r="O485" s="30">
        <v>9012</v>
      </c>
      <c r="P485" s="30">
        <v>743</v>
      </c>
      <c r="Q485" s="30">
        <v>389</v>
      </c>
      <c r="R485" s="30">
        <v>1618</v>
      </c>
      <c r="S485" s="30">
        <v>1695</v>
      </c>
      <c r="T485" s="30">
        <v>29608</v>
      </c>
      <c r="U485" s="30">
        <v>519</v>
      </c>
      <c r="V485" s="30">
        <v>866</v>
      </c>
      <c r="W485" s="30">
        <v>23317</v>
      </c>
      <c r="X485" s="30">
        <v>4533</v>
      </c>
      <c r="Y485" s="2"/>
      <c r="Z485" s="30">
        <v>14868</v>
      </c>
      <c r="AA485" s="30">
        <v>11835</v>
      </c>
      <c r="AC485" s="48">
        <f t="shared" si="42"/>
        <v>26703</v>
      </c>
      <c r="AD485" s="48">
        <f t="shared" si="43"/>
        <v>79655</v>
      </c>
      <c r="AE485" s="30">
        <v>2981</v>
      </c>
      <c r="AF485" s="30">
        <v>2885</v>
      </c>
      <c r="AG485" s="30">
        <v>12692</v>
      </c>
      <c r="AH485" s="30">
        <v>12792</v>
      </c>
      <c r="AI485" s="30">
        <v>2008</v>
      </c>
      <c r="AJ485" s="145">
        <v>744</v>
      </c>
      <c r="AK485" s="145">
        <v>1828</v>
      </c>
      <c r="AL485" s="145">
        <v>15614</v>
      </c>
      <c r="AM485" s="146">
        <v>16619</v>
      </c>
      <c r="AN485" s="146">
        <v>2836</v>
      </c>
      <c r="AO485" s="146">
        <v>2940</v>
      </c>
      <c r="AP485" s="48"/>
      <c r="AQ485" s="47"/>
      <c r="AR485" s="48"/>
      <c r="AS485" s="47"/>
      <c r="AT485" s="48"/>
      <c r="AU485" s="47"/>
      <c r="AV485" s="48"/>
      <c r="AW485" s="47"/>
      <c r="AX485" s="30"/>
      <c r="AY485" s="31"/>
      <c r="AZ485" s="2"/>
      <c r="BA485" s="30"/>
      <c r="BB485" s="31"/>
      <c r="BC485" s="2"/>
      <c r="BD485" s="30"/>
      <c r="BE485" s="31"/>
      <c r="BF485" s="30"/>
      <c r="BG485" s="31"/>
      <c r="BH485" s="2"/>
      <c r="BI485" s="30"/>
      <c r="BJ485" s="2"/>
      <c r="BK485" s="48">
        <f t="shared" si="44"/>
        <v>73939</v>
      </c>
      <c r="BL485" s="30">
        <v>5386</v>
      </c>
      <c r="BM485" s="30">
        <v>5687</v>
      </c>
      <c r="BN485" s="2"/>
      <c r="BO485" s="48">
        <f t="shared" si="45"/>
        <v>11073</v>
      </c>
      <c r="BP485" s="2"/>
      <c r="BQ485" s="48">
        <f t="shared" si="46"/>
        <v>129517</v>
      </c>
      <c r="BR485" s="2"/>
      <c r="BS485" s="48">
        <f t="shared" si="47"/>
        <v>320887</v>
      </c>
      <c r="BT485" s="2"/>
      <c r="CA485" s="30"/>
      <c r="CB485" s="31"/>
      <c r="CC485" s="30"/>
      <c r="CD485" s="31"/>
    </row>
    <row r="486" spans="1:82" x14ac:dyDescent="0.2">
      <c r="A486" t="s">
        <v>58</v>
      </c>
      <c r="B486" s="29">
        <v>44312</v>
      </c>
      <c r="C486" s="2"/>
      <c r="D486" s="30">
        <v>3708</v>
      </c>
      <c r="E486" s="30">
        <v>2740</v>
      </c>
      <c r="F486" s="30">
        <v>44252</v>
      </c>
      <c r="G486" s="30">
        <v>753</v>
      </c>
      <c r="H486" s="30">
        <v>661</v>
      </c>
      <c r="I486" s="30">
        <v>22751</v>
      </c>
      <c r="J486" s="30">
        <v>23243</v>
      </c>
      <c r="K486" s="30">
        <v>68997</v>
      </c>
      <c r="L486" s="30">
        <v>1369</v>
      </c>
      <c r="M486" s="2"/>
      <c r="N486" s="30">
        <v>8380</v>
      </c>
      <c r="O486" s="30">
        <v>11820</v>
      </c>
      <c r="P486" s="30">
        <v>972</v>
      </c>
      <c r="Q486" s="30">
        <v>461</v>
      </c>
      <c r="R486" s="30">
        <v>2559</v>
      </c>
      <c r="S486" s="30">
        <v>2671</v>
      </c>
      <c r="T486" s="30">
        <v>36972</v>
      </c>
      <c r="U486" s="30">
        <v>1215</v>
      </c>
      <c r="V486" s="30">
        <v>1391</v>
      </c>
      <c r="W486" s="30">
        <v>25462</v>
      </c>
      <c r="X486" s="30">
        <v>7563</v>
      </c>
      <c r="Y486" s="2"/>
      <c r="Z486" s="30">
        <v>15905</v>
      </c>
      <c r="AA486" s="30">
        <v>13825</v>
      </c>
      <c r="AC486" s="48">
        <f t="shared" si="42"/>
        <v>29730</v>
      </c>
      <c r="AD486" s="48">
        <f t="shared" si="43"/>
        <v>99466</v>
      </c>
      <c r="AE486" s="30">
        <v>5238</v>
      </c>
      <c r="AF486" s="30">
        <v>4736</v>
      </c>
      <c r="AG486" s="30">
        <v>15922</v>
      </c>
      <c r="AH486" s="30">
        <v>17696</v>
      </c>
      <c r="AI486" s="30">
        <v>2693</v>
      </c>
      <c r="AJ486" s="145">
        <v>1366</v>
      </c>
      <c r="AK486" s="145">
        <v>2876</v>
      </c>
      <c r="AL486" s="145">
        <v>18757</v>
      </c>
      <c r="AM486" s="146">
        <v>23083</v>
      </c>
      <c r="AN486" s="146">
        <v>4160</v>
      </c>
      <c r="AO486" s="146">
        <v>4822</v>
      </c>
      <c r="AP486" s="48"/>
      <c r="AQ486" s="47"/>
      <c r="AR486" s="48"/>
      <c r="AS486" s="47"/>
      <c r="AT486" s="48"/>
      <c r="AU486" s="47"/>
      <c r="AV486" s="48"/>
      <c r="AW486" s="47"/>
      <c r="AX486" s="30"/>
      <c r="AY486" s="31"/>
      <c r="AZ486" s="2"/>
      <c r="BA486" s="30"/>
      <c r="BB486" s="31"/>
      <c r="BC486" s="2"/>
      <c r="BD486" s="30"/>
      <c r="BE486" s="31"/>
      <c r="BF486" s="30"/>
      <c r="BG486" s="31"/>
      <c r="BH486" s="2"/>
      <c r="BI486" s="30"/>
      <c r="BJ486" s="2"/>
      <c r="BK486" s="48">
        <f t="shared" si="44"/>
        <v>101349</v>
      </c>
      <c r="BL486" s="30">
        <v>7504</v>
      </c>
      <c r="BM486" s="30">
        <v>8106</v>
      </c>
      <c r="BN486" s="2"/>
      <c r="BO486" s="48">
        <f t="shared" si="45"/>
        <v>15610</v>
      </c>
      <c r="BP486" s="2"/>
      <c r="BQ486" s="48">
        <f t="shared" si="46"/>
        <v>168474</v>
      </c>
      <c r="BR486" s="2"/>
      <c r="BS486" s="48">
        <f t="shared" si="47"/>
        <v>414629</v>
      </c>
      <c r="BT486" s="2"/>
      <c r="CA486" s="30"/>
      <c r="CB486" s="31"/>
      <c r="CC486" s="30"/>
      <c r="CD486" s="31"/>
    </row>
    <row r="487" spans="1:82" x14ac:dyDescent="0.2">
      <c r="A487" t="s">
        <v>59</v>
      </c>
      <c r="B487" s="29">
        <v>44313</v>
      </c>
      <c r="C487" s="2"/>
      <c r="D487" s="30">
        <v>3870</v>
      </c>
      <c r="E487" s="30">
        <v>2984</v>
      </c>
      <c r="F487" s="30">
        <v>45648</v>
      </c>
      <c r="G487" s="30">
        <v>792</v>
      </c>
      <c r="H487" s="30">
        <v>705</v>
      </c>
      <c r="I487" s="30">
        <v>26280</v>
      </c>
      <c r="J487" s="30">
        <v>24163</v>
      </c>
      <c r="K487" s="30">
        <v>71743</v>
      </c>
      <c r="L487" s="30">
        <v>1352</v>
      </c>
      <c r="M487" s="2"/>
      <c r="N487" s="30">
        <v>8709</v>
      </c>
      <c r="O487" s="30">
        <v>12171</v>
      </c>
      <c r="P487" s="30">
        <v>1010</v>
      </c>
      <c r="Q487" s="30">
        <v>473</v>
      </c>
      <c r="R487" s="30">
        <v>2637</v>
      </c>
      <c r="S487" s="30">
        <v>3083</v>
      </c>
      <c r="T487" s="30">
        <v>37948</v>
      </c>
      <c r="U487" s="30">
        <v>1185</v>
      </c>
      <c r="V487" s="30">
        <v>1407</v>
      </c>
      <c r="W487" s="30">
        <v>25325</v>
      </c>
      <c r="X487" s="30">
        <v>8171</v>
      </c>
      <c r="Y487" s="2"/>
      <c r="Z487" s="30">
        <v>15518</v>
      </c>
      <c r="AA487" s="30">
        <v>13710</v>
      </c>
      <c r="AC487" s="48">
        <f t="shared" si="42"/>
        <v>29228</v>
      </c>
      <c r="AD487" s="48">
        <f t="shared" si="43"/>
        <v>102119</v>
      </c>
      <c r="AE487" s="30">
        <v>5396</v>
      </c>
      <c r="AF487" s="30">
        <v>4748</v>
      </c>
      <c r="AG487" s="30">
        <v>16459</v>
      </c>
      <c r="AH487" s="30">
        <v>17836</v>
      </c>
      <c r="AI487" s="30">
        <v>2847</v>
      </c>
      <c r="AJ487" s="145">
        <v>1432</v>
      </c>
      <c r="AK487" s="145">
        <v>2930</v>
      </c>
      <c r="AL487" s="145">
        <v>18824</v>
      </c>
      <c r="AM487" s="146">
        <v>22889</v>
      </c>
      <c r="AN487" s="146">
        <v>4475</v>
      </c>
      <c r="AO487" s="146">
        <v>5372</v>
      </c>
      <c r="AP487" s="48"/>
      <c r="AQ487" s="47"/>
      <c r="AR487" s="48"/>
      <c r="AS487" s="47"/>
      <c r="AT487" s="48"/>
      <c r="AU487" s="47"/>
      <c r="AV487" s="48"/>
      <c r="AW487" s="47"/>
      <c r="AX487" s="30"/>
      <c r="AY487" s="31"/>
      <c r="AZ487" s="2"/>
      <c r="BA487" s="30"/>
      <c r="BB487" s="31"/>
      <c r="BC487" s="2"/>
      <c r="BD487" s="30"/>
      <c r="BE487" s="31"/>
      <c r="BF487" s="30"/>
      <c r="BG487" s="31"/>
      <c r="BH487" s="2"/>
      <c r="BI487" s="30"/>
      <c r="BJ487" s="2"/>
      <c r="BK487" s="48">
        <f t="shared" si="44"/>
        <v>103208</v>
      </c>
      <c r="BL487" s="30">
        <v>7863</v>
      </c>
      <c r="BM487" s="30">
        <v>8368</v>
      </c>
      <c r="BN487" s="2"/>
      <c r="BO487" s="48">
        <f t="shared" si="45"/>
        <v>16231</v>
      </c>
      <c r="BP487" s="2"/>
      <c r="BQ487" s="48">
        <f t="shared" si="46"/>
        <v>177537</v>
      </c>
      <c r="BR487" s="2"/>
      <c r="BS487" s="48">
        <f t="shared" si="47"/>
        <v>428323</v>
      </c>
      <c r="BT487" s="2"/>
      <c r="CA487" s="30"/>
      <c r="CB487" s="31"/>
      <c r="CC487" s="30"/>
      <c r="CD487" s="31"/>
    </row>
    <row r="488" spans="1:82" x14ac:dyDescent="0.2">
      <c r="A488" t="s">
        <v>53</v>
      </c>
      <c r="B488" s="29">
        <v>44314</v>
      </c>
      <c r="C488" s="2"/>
      <c r="D488" s="30">
        <v>4079</v>
      </c>
      <c r="E488" s="30">
        <v>3134</v>
      </c>
      <c r="F488" s="30">
        <v>46798</v>
      </c>
      <c r="G488" s="30">
        <v>802</v>
      </c>
      <c r="H488" s="30">
        <v>731</v>
      </c>
      <c r="I488" s="30">
        <v>26967</v>
      </c>
      <c r="J488" s="30">
        <v>24806</v>
      </c>
      <c r="K488" s="30">
        <v>73447</v>
      </c>
      <c r="L488" s="30">
        <v>1402</v>
      </c>
      <c r="M488" s="2"/>
      <c r="N488" s="30">
        <v>9158</v>
      </c>
      <c r="O488" s="30">
        <v>12270</v>
      </c>
      <c r="P488" s="30">
        <v>1016</v>
      </c>
      <c r="Q488" s="30">
        <v>571</v>
      </c>
      <c r="R488" s="30">
        <v>2617</v>
      </c>
      <c r="S488" s="30">
        <v>2893</v>
      </c>
      <c r="T488" s="30">
        <v>39008</v>
      </c>
      <c r="U488" s="30">
        <v>1221</v>
      </c>
      <c r="V488" s="30">
        <v>1484</v>
      </c>
      <c r="W488" s="30">
        <v>26226</v>
      </c>
      <c r="X488" s="30">
        <v>8183</v>
      </c>
      <c r="Y488" s="2"/>
      <c r="Z488" s="30">
        <v>15630</v>
      </c>
      <c r="AA488" s="30">
        <v>13972</v>
      </c>
      <c r="AC488" s="48">
        <f t="shared" si="42"/>
        <v>29602</v>
      </c>
      <c r="AD488" s="48">
        <f t="shared" si="43"/>
        <v>104647</v>
      </c>
      <c r="AE488" s="30">
        <v>5679</v>
      </c>
      <c r="AF488" s="30">
        <v>5932</v>
      </c>
      <c r="AG488" s="30">
        <v>16785</v>
      </c>
      <c r="AH488" s="30">
        <v>19238</v>
      </c>
      <c r="AI488" s="30">
        <v>2718</v>
      </c>
      <c r="AJ488" s="145">
        <v>1142</v>
      </c>
      <c r="AK488" s="145">
        <v>3038</v>
      </c>
      <c r="AL488" s="145">
        <v>19269</v>
      </c>
      <c r="AM488" s="146">
        <v>24315</v>
      </c>
      <c r="AN488" s="146">
        <v>5038</v>
      </c>
      <c r="AO488" s="146">
        <v>5548</v>
      </c>
      <c r="AP488" s="48"/>
      <c r="AQ488" s="47"/>
      <c r="AR488" s="48"/>
      <c r="AS488" s="47"/>
      <c r="AT488" s="48"/>
      <c r="AU488" s="47"/>
      <c r="AV488" s="48"/>
      <c r="AW488" s="47"/>
      <c r="AX488" s="30"/>
      <c r="AY488" s="31"/>
      <c r="AZ488" s="2"/>
      <c r="BA488" s="30"/>
      <c r="BB488" s="31"/>
      <c r="BC488" s="2"/>
      <c r="BD488" s="30"/>
      <c r="BE488" s="31"/>
      <c r="BF488" s="30"/>
      <c r="BG488" s="31"/>
      <c r="BH488" s="2"/>
      <c r="BI488" s="30"/>
      <c r="BJ488" s="2"/>
      <c r="BK488" s="48">
        <f t="shared" si="44"/>
        <v>108702</v>
      </c>
      <c r="BL488" s="30">
        <v>8112</v>
      </c>
      <c r="BM488" s="30">
        <v>8456</v>
      </c>
      <c r="BN488" s="2"/>
      <c r="BO488" s="48">
        <f t="shared" si="45"/>
        <v>16568</v>
      </c>
      <c r="BP488" s="2"/>
      <c r="BQ488" s="48">
        <f t="shared" si="46"/>
        <v>182166</v>
      </c>
      <c r="BR488" s="2"/>
      <c r="BS488" s="48">
        <f t="shared" si="47"/>
        <v>441685</v>
      </c>
      <c r="BT488" s="2"/>
      <c r="CA488" s="30"/>
      <c r="CB488" s="31"/>
      <c r="CC488" s="30"/>
      <c r="CD488" s="31"/>
    </row>
    <row r="489" spans="1:82" x14ac:dyDescent="0.2">
      <c r="A489" t="s">
        <v>54</v>
      </c>
      <c r="B489" s="29">
        <v>44315</v>
      </c>
      <c r="C489" s="2"/>
      <c r="D489" s="30">
        <v>3645</v>
      </c>
      <c r="E489" s="30">
        <v>2871</v>
      </c>
      <c r="F489" s="30">
        <v>44081</v>
      </c>
      <c r="G489" s="30">
        <v>752</v>
      </c>
      <c r="H489" s="30">
        <v>634</v>
      </c>
      <c r="I489" s="30">
        <v>25705</v>
      </c>
      <c r="J489" s="30">
        <v>23685</v>
      </c>
      <c r="K489" s="30">
        <v>69939</v>
      </c>
      <c r="L489" s="30">
        <v>1425</v>
      </c>
      <c r="M489" s="2"/>
      <c r="N489" s="30">
        <v>8643</v>
      </c>
      <c r="O489" s="30">
        <v>12645</v>
      </c>
      <c r="P489" s="30">
        <v>966</v>
      </c>
      <c r="Q489" s="30">
        <v>535</v>
      </c>
      <c r="R489" s="30">
        <v>2496</v>
      </c>
      <c r="S489" s="30">
        <v>2549</v>
      </c>
      <c r="T489" s="30">
        <v>38396</v>
      </c>
      <c r="U489" s="30">
        <v>1216</v>
      </c>
      <c r="V489" s="30">
        <v>1430</v>
      </c>
      <c r="W489" s="30">
        <v>25506</v>
      </c>
      <c r="X489" s="30">
        <v>8180</v>
      </c>
      <c r="Y489" s="2"/>
      <c r="Z489" s="30">
        <v>16063</v>
      </c>
      <c r="AA489" s="30">
        <v>14174</v>
      </c>
      <c r="AC489" s="48">
        <f t="shared" si="42"/>
        <v>30237</v>
      </c>
      <c r="AD489" s="48">
        <f t="shared" si="43"/>
        <v>102562</v>
      </c>
      <c r="AE489" s="30">
        <v>5087</v>
      </c>
      <c r="AF489" s="30">
        <v>5013</v>
      </c>
      <c r="AG489" s="30">
        <v>17669</v>
      </c>
      <c r="AH489" s="30">
        <v>21448</v>
      </c>
      <c r="AI489" s="30">
        <v>2831</v>
      </c>
      <c r="AJ489" s="145">
        <v>988</v>
      </c>
      <c r="AK489" s="145">
        <v>2872</v>
      </c>
      <c r="AL489" s="145">
        <v>20473</v>
      </c>
      <c r="AM489" s="146">
        <v>26601</v>
      </c>
      <c r="AN489" s="146">
        <v>5728</v>
      </c>
      <c r="AO489" s="146">
        <v>6125</v>
      </c>
      <c r="AP489" s="48"/>
      <c r="AQ489" s="47"/>
      <c r="AR489" s="48"/>
      <c r="AS489" s="47"/>
      <c r="AT489" s="48"/>
      <c r="AU489" s="47"/>
      <c r="AV489" s="48"/>
      <c r="AW489" s="47"/>
      <c r="AX489" s="30"/>
      <c r="AY489" s="31"/>
      <c r="AZ489" s="2"/>
      <c r="BA489" s="30"/>
      <c r="BB489" s="31"/>
      <c r="BC489" s="2"/>
      <c r="BD489" s="30"/>
      <c r="BE489" s="31"/>
      <c r="BF489" s="30"/>
      <c r="BG489" s="31"/>
      <c r="BH489" s="2"/>
      <c r="BI489" s="30"/>
      <c r="BJ489" s="2"/>
      <c r="BK489" s="48">
        <f t="shared" si="44"/>
        <v>114835</v>
      </c>
      <c r="BL489" s="30">
        <v>7847</v>
      </c>
      <c r="BM489" s="30">
        <v>7730</v>
      </c>
      <c r="BN489" s="2"/>
      <c r="BO489" s="48">
        <f t="shared" si="45"/>
        <v>15577</v>
      </c>
      <c r="BP489" s="2"/>
      <c r="BQ489" s="48">
        <f t="shared" si="46"/>
        <v>172737</v>
      </c>
      <c r="BR489" s="2"/>
      <c r="BS489" s="48">
        <f t="shared" si="47"/>
        <v>435948</v>
      </c>
      <c r="BT489" s="2"/>
      <c r="CA489" s="30"/>
      <c r="CB489" s="31"/>
      <c r="CC489" s="30"/>
      <c r="CD489" s="31"/>
    </row>
    <row r="490" spans="1:82" x14ac:dyDescent="0.2">
      <c r="A490" s="39" t="s">
        <v>55</v>
      </c>
      <c r="B490" s="29">
        <v>44316</v>
      </c>
      <c r="C490" s="2"/>
      <c r="D490" s="30">
        <v>3844</v>
      </c>
      <c r="E490" s="30">
        <v>3015</v>
      </c>
      <c r="F490" s="30">
        <v>48846</v>
      </c>
      <c r="G490" s="30">
        <v>847</v>
      </c>
      <c r="H490" s="30">
        <v>695</v>
      </c>
      <c r="I490" s="30">
        <v>27252</v>
      </c>
      <c r="J490" s="30">
        <v>25302</v>
      </c>
      <c r="K490" s="30">
        <v>75961</v>
      </c>
      <c r="L490" s="30">
        <v>1346</v>
      </c>
      <c r="M490" s="2"/>
      <c r="N490" s="30">
        <v>9777</v>
      </c>
      <c r="O490" s="30">
        <v>13378</v>
      </c>
      <c r="P490" s="30">
        <v>1023</v>
      </c>
      <c r="Q490" s="30">
        <v>548</v>
      </c>
      <c r="R490" s="30">
        <v>2654</v>
      </c>
      <c r="S490" s="30">
        <v>2806</v>
      </c>
      <c r="T490" s="30">
        <v>38583</v>
      </c>
      <c r="U490" s="30">
        <v>1204</v>
      </c>
      <c r="V490" s="30">
        <v>1525</v>
      </c>
      <c r="W490" s="30">
        <v>29247</v>
      </c>
      <c r="X490" s="30">
        <v>8550</v>
      </c>
      <c r="Y490" s="2"/>
      <c r="Z490" s="30">
        <v>17479</v>
      </c>
      <c r="AA490" s="30">
        <v>16598</v>
      </c>
      <c r="AC490" s="48">
        <f t="shared" si="42"/>
        <v>34077</v>
      </c>
      <c r="AD490" s="48">
        <f t="shared" si="43"/>
        <v>109295</v>
      </c>
      <c r="AE490" s="30">
        <v>5291</v>
      </c>
      <c r="AF490" s="30">
        <v>5345</v>
      </c>
      <c r="AG490" s="30">
        <v>18559</v>
      </c>
      <c r="AH490" s="30">
        <v>21682</v>
      </c>
      <c r="AI490" s="30">
        <v>2905</v>
      </c>
      <c r="AJ490" s="145">
        <v>1134</v>
      </c>
      <c r="AK490" s="145">
        <v>2942</v>
      </c>
      <c r="AL490" s="145">
        <v>21889</v>
      </c>
      <c r="AM490" s="146">
        <v>27486</v>
      </c>
      <c r="AN490" s="146">
        <v>5851</v>
      </c>
      <c r="AO490" s="146">
        <v>6159</v>
      </c>
      <c r="AP490" s="48"/>
      <c r="AQ490" s="47"/>
      <c r="AR490" s="48"/>
      <c r="AS490" s="47"/>
      <c r="AT490" s="48"/>
      <c r="AU490" s="47"/>
      <c r="AV490" s="48"/>
      <c r="AW490" s="47"/>
      <c r="AX490" s="30"/>
      <c r="AY490" s="31"/>
      <c r="AZ490" s="2"/>
      <c r="BA490" s="30"/>
      <c r="BB490" s="31"/>
      <c r="BC490" s="2"/>
      <c r="BD490" s="30"/>
      <c r="BE490" s="31"/>
      <c r="BF490" s="30"/>
      <c r="BG490" s="31"/>
      <c r="BH490" s="2"/>
      <c r="BI490" s="30"/>
      <c r="BJ490" s="2"/>
      <c r="BK490" s="48">
        <f t="shared" si="44"/>
        <v>119243</v>
      </c>
      <c r="BL490" s="30">
        <v>8308</v>
      </c>
      <c r="BM490" s="30">
        <v>8212</v>
      </c>
      <c r="BN490" s="2"/>
      <c r="BO490" s="48">
        <f t="shared" si="45"/>
        <v>16520</v>
      </c>
      <c r="BP490" s="2"/>
      <c r="BQ490" s="48">
        <f t="shared" si="46"/>
        <v>187108</v>
      </c>
      <c r="BR490" s="2"/>
      <c r="BS490" s="48">
        <f t="shared" si="47"/>
        <v>466243</v>
      </c>
      <c r="BT490" s="2"/>
      <c r="CA490" s="30"/>
      <c r="CB490" s="31"/>
      <c r="CC490" s="30"/>
      <c r="CD490" s="31"/>
    </row>
    <row r="491" spans="1:82" x14ac:dyDescent="0.2">
      <c r="A491" s="39" t="s">
        <v>56</v>
      </c>
      <c r="B491" s="29">
        <v>44317</v>
      </c>
      <c r="C491" s="2"/>
      <c r="D491" s="30">
        <v>2596</v>
      </c>
      <c r="E491" s="30">
        <v>1927</v>
      </c>
      <c r="F491" s="30">
        <v>34532</v>
      </c>
      <c r="G491" s="30">
        <v>552</v>
      </c>
      <c r="H491" s="30">
        <v>479</v>
      </c>
      <c r="I491" s="30">
        <v>20634</v>
      </c>
      <c r="J491" s="30">
        <v>18663</v>
      </c>
      <c r="K491" s="30">
        <v>55894</v>
      </c>
      <c r="L491" s="30">
        <v>1465</v>
      </c>
      <c r="M491" s="2"/>
      <c r="N491" s="30">
        <v>6471</v>
      </c>
      <c r="O491" s="30">
        <v>9170</v>
      </c>
      <c r="P491" s="30">
        <v>797</v>
      </c>
      <c r="Q491" s="30">
        <v>409</v>
      </c>
      <c r="R491" s="30">
        <v>1619</v>
      </c>
      <c r="S491" s="30">
        <v>1897</v>
      </c>
      <c r="T491" s="30">
        <v>28032</v>
      </c>
      <c r="U491" s="30">
        <v>619</v>
      </c>
      <c r="V491" s="30">
        <v>870</v>
      </c>
      <c r="W491" s="30">
        <v>21171</v>
      </c>
      <c r="X491" s="30">
        <v>4996</v>
      </c>
      <c r="Y491" s="2"/>
      <c r="Z491" s="30">
        <v>12050</v>
      </c>
      <c r="AA491" s="30">
        <v>10217</v>
      </c>
      <c r="AC491" s="48">
        <f t="shared" si="42"/>
        <v>22267</v>
      </c>
      <c r="AD491" s="48">
        <f t="shared" si="43"/>
        <v>76051</v>
      </c>
      <c r="AE491" s="30">
        <v>3234</v>
      </c>
      <c r="AF491" s="30">
        <v>3284</v>
      </c>
      <c r="AG491" s="30">
        <v>12177</v>
      </c>
      <c r="AH491" s="30">
        <v>13233</v>
      </c>
      <c r="AI491" s="30">
        <v>1964</v>
      </c>
      <c r="AJ491" s="145">
        <v>585</v>
      </c>
      <c r="AK491" s="145">
        <v>1799</v>
      </c>
      <c r="AL491" s="145">
        <v>14205</v>
      </c>
      <c r="AM491" s="146">
        <v>16884</v>
      </c>
      <c r="AN491" s="146">
        <v>3251</v>
      </c>
      <c r="AO491" s="146">
        <v>3089</v>
      </c>
      <c r="AP491" s="48"/>
      <c r="AQ491" s="47"/>
      <c r="AR491" s="48"/>
      <c r="AS491" s="47"/>
      <c r="AT491" s="48"/>
      <c r="AU491" s="47"/>
      <c r="AV491" s="48"/>
      <c r="AW491" s="47"/>
      <c r="AX491" s="30"/>
      <c r="AY491" s="31"/>
      <c r="AZ491" s="2"/>
      <c r="BA491" s="30"/>
      <c r="BB491" s="31"/>
      <c r="BC491" s="2"/>
      <c r="BD491" s="30"/>
      <c r="BE491" s="31"/>
      <c r="BF491" s="30"/>
      <c r="BG491" s="31"/>
      <c r="BH491" s="2"/>
      <c r="BI491" s="30"/>
      <c r="BJ491" s="2"/>
      <c r="BK491" s="48">
        <f t="shared" si="44"/>
        <v>73705</v>
      </c>
      <c r="BL491" s="30">
        <v>5562</v>
      </c>
      <c r="BM491" s="30">
        <v>5603</v>
      </c>
      <c r="BN491" s="2"/>
      <c r="BO491" s="48">
        <f t="shared" si="45"/>
        <v>11165</v>
      </c>
      <c r="BP491" s="2"/>
      <c r="BQ491" s="48">
        <f t="shared" si="46"/>
        <v>136742</v>
      </c>
      <c r="BR491" s="2"/>
      <c r="BS491" s="48">
        <f t="shared" si="47"/>
        <v>319930</v>
      </c>
      <c r="BT491" s="2"/>
      <c r="CA491" s="30"/>
      <c r="CB491" s="31"/>
      <c r="CC491" s="30"/>
      <c r="CD491" s="31"/>
    </row>
    <row r="492" spans="1:82" x14ac:dyDescent="0.2">
      <c r="A492" t="s">
        <v>57</v>
      </c>
      <c r="B492" s="29">
        <v>44318</v>
      </c>
      <c r="C492" s="2"/>
      <c r="D492" s="30">
        <v>2614</v>
      </c>
      <c r="E492" s="30">
        <v>1761</v>
      </c>
      <c r="F492" s="30">
        <v>34269</v>
      </c>
      <c r="G492" s="30">
        <v>558</v>
      </c>
      <c r="H492" s="30">
        <v>483</v>
      </c>
      <c r="I492" s="30">
        <v>21442</v>
      </c>
      <c r="J492" s="30">
        <v>18342</v>
      </c>
      <c r="K492" s="30">
        <v>54350</v>
      </c>
      <c r="L492" s="30">
        <v>1209</v>
      </c>
      <c r="M492" s="2"/>
      <c r="N492" s="30">
        <v>6886</v>
      </c>
      <c r="O492" s="30">
        <v>8773</v>
      </c>
      <c r="P492" s="30">
        <v>781</v>
      </c>
      <c r="Q492" s="30">
        <v>397</v>
      </c>
      <c r="R492" s="30">
        <v>1615</v>
      </c>
      <c r="S492" s="30">
        <v>1711</v>
      </c>
      <c r="T492" s="30">
        <v>28625</v>
      </c>
      <c r="U492" s="30">
        <v>578</v>
      </c>
      <c r="V492" s="30">
        <v>930</v>
      </c>
      <c r="W492" s="30">
        <v>22914</v>
      </c>
      <c r="X492" s="30">
        <v>4459</v>
      </c>
      <c r="Y492" s="2"/>
      <c r="Z492" s="30">
        <v>14391</v>
      </c>
      <c r="AA492" s="30">
        <v>11681</v>
      </c>
      <c r="AC492" s="48">
        <f t="shared" si="42"/>
        <v>26072</v>
      </c>
      <c r="AD492" s="48">
        <f t="shared" si="43"/>
        <v>77669</v>
      </c>
      <c r="AE492" s="30">
        <v>3117</v>
      </c>
      <c r="AF492" s="30">
        <v>3187</v>
      </c>
      <c r="AG492" s="30">
        <v>12716</v>
      </c>
      <c r="AH492" s="30">
        <v>13182</v>
      </c>
      <c r="AI492" s="30">
        <v>2150</v>
      </c>
      <c r="AJ492" s="145">
        <v>904</v>
      </c>
      <c r="AK492" s="145">
        <v>1839</v>
      </c>
      <c r="AL492" s="145">
        <v>15184</v>
      </c>
      <c r="AM492" s="146">
        <v>17393</v>
      </c>
      <c r="AN492" s="146">
        <v>3020</v>
      </c>
      <c r="AO492" s="146">
        <v>2594</v>
      </c>
      <c r="AP492" s="48"/>
      <c r="AQ492" s="47"/>
      <c r="AR492" s="48"/>
      <c r="AS492" s="47"/>
      <c r="AT492" s="48"/>
      <c r="AU492" s="47"/>
      <c r="AV492" s="48"/>
      <c r="AW492" s="47"/>
      <c r="AX492" s="30"/>
      <c r="AY492" s="31"/>
      <c r="AZ492" s="2"/>
      <c r="BA492" s="30"/>
      <c r="BB492" s="31"/>
      <c r="BC492" s="2"/>
      <c r="BD492" s="30"/>
      <c r="BE492" s="31"/>
      <c r="BF492" s="30"/>
      <c r="BG492" s="31"/>
      <c r="BH492" s="2"/>
      <c r="BI492" s="30"/>
      <c r="BJ492" s="2"/>
      <c r="BK492" s="48">
        <f t="shared" si="44"/>
        <v>75286</v>
      </c>
      <c r="BL492" s="30">
        <v>5442</v>
      </c>
      <c r="BM492" s="30">
        <v>5495</v>
      </c>
      <c r="BN492" s="2"/>
      <c r="BO492" s="48">
        <f t="shared" si="45"/>
        <v>10937</v>
      </c>
      <c r="BP492" s="2"/>
      <c r="BQ492" s="48">
        <f t="shared" si="46"/>
        <v>135028</v>
      </c>
      <c r="BR492" s="2"/>
      <c r="BS492" s="48">
        <f t="shared" si="47"/>
        <v>324992</v>
      </c>
      <c r="BT492" s="2"/>
      <c r="CA492" s="30"/>
      <c r="CB492" s="31"/>
      <c r="CC492" s="30"/>
      <c r="CD492" s="31"/>
    </row>
    <row r="493" spans="1:82" x14ac:dyDescent="0.2">
      <c r="A493" t="s">
        <v>58</v>
      </c>
      <c r="B493" s="29">
        <v>44319</v>
      </c>
      <c r="C493" s="2"/>
      <c r="D493" s="30">
        <v>3659</v>
      </c>
      <c r="E493" s="30">
        <v>2803</v>
      </c>
      <c r="F493" s="30">
        <v>45202</v>
      </c>
      <c r="G493" s="30">
        <v>769</v>
      </c>
      <c r="H493" s="30">
        <v>675</v>
      </c>
      <c r="I493" s="30">
        <v>24291</v>
      </c>
      <c r="J493" s="30">
        <v>23515</v>
      </c>
      <c r="K493" s="30">
        <v>67587</v>
      </c>
      <c r="L493" s="30">
        <v>1270</v>
      </c>
      <c r="M493" s="2"/>
      <c r="N493" s="30">
        <v>8565</v>
      </c>
      <c r="O493" s="30">
        <v>12199</v>
      </c>
      <c r="P493" s="30">
        <v>995</v>
      </c>
      <c r="Q493" s="30">
        <v>502</v>
      </c>
      <c r="R493" s="30">
        <v>2544</v>
      </c>
      <c r="S493" s="30">
        <v>2728</v>
      </c>
      <c r="T493" s="30">
        <v>37699</v>
      </c>
      <c r="U493" s="30">
        <v>1173</v>
      </c>
      <c r="V493" s="30">
        <v>1426</v>
      </c>
      <c r="W493" s="30">
        <v>25990</v>
      </c>
      <c r="X493" s="30">
        <v>7719</v>
      </c>
      <c r="Y493" s="2"/>
      <c r="Z493" s="30">
        <v>15932</v>
      </c>
      <c r="AA493" s="30">
        <v>14051</v>
      </c>
      <c r="AC493" s="48">
        <f t="shared" si="42"/>
        <v>29983</v>
      </c>
      <c r="AD493" s="48">
        <f t="shared" si="43"/>
        <v>101540</v>
      </c>
      <c r="AE493" s="30">
        <v>5239</v>
      </c>
      <c r="AF493" s="30">
        <v>5332</v>
      </c>
      <c r="AG493" s="30">
        <v>16841</v>
      </c>
      <c r="AH493" s="30">
        <v>17192</v>
      </c>
      <c r="AI493" s="30">
        <v>2793</v>
      </c>
      <c r="AJ493" s="145">
        <v>1396</v>
      </c>
      <c r="AK493" s="145">
        <v>3661</v>
      </c>
      <c r="AL493" s="145">
        <v>19427</v>
      </c>
      <c r="AM493" s="146">
        <v>23272</v>
      </c>
      <c r="AN493" s="146">
        <v>4561</v>
      </c>
      <c r="AO493" s="146">
        <v>4879</v>
      </c>
      <c r="AP493" s="48"/>
      <c r="AQ493" s="47"/>
      <c r="AR493" s="48"/>
      <c r="AS493" s="47"/>
      <c r="AT493" s="48"/>
      <c r="AU493" s="47"/>
      <c r="AV493" s="48"/>
      <c r="AW493" s="47"/>
      <c r="AX493" s="30"/>
      <c r="AY493" s="31"/>
      <c r="AZ493" s="2"/>
      <c r="BA493" s="30"/>
      <c r="BB493" s="31"/>
      <c r="BC493" s="2"/>
      <c r="BD493" s="30"/>
      <c r="BE493" s="31"/>
      <c r="BF493" s="30"/>
      <c r="BG493" s="31"/>
      <c r="BH493" s="2"/>
      <c r="BI493" s="30"/>
      <c r="BJ493" s="2"/>
      <c r="BK493" s="48">
        <f t="shared" si="44"/>
        <v>104593</v>
      </c>
      <c r="BL493" s="30">
        <v>7810</v>
      </c>
      <c r="BM493" s="30">
        <v>7926</v>
      </c>
      <c r="BN493" s="2"/>
      <c r="BO493" s="48">
        <f t="shared" si="45"/>
        <v>15736</v>
      </c>
      <c r="BP493" s="2"/>
      <c r="BQ493" s="48">
        <f t="shared" si="46"/>
        <v>169771</v>
      </c>
      <c r="BR493" s="2"/>
      <c r="BS493" s="48">
        <f t="shared" si="47"/>
        <v>421623</v>
      </c>
      <c r="BT493" s="2"/>
      <c r="CA493" s="30"/>
      <c r="CB493" s="31"/>
      <c r="CC493" s="30"/>
      <c r="CD493" s="31"/>
    </row>
    <row r="494" spans="1:82" x14ac:dyDescent="0.2">
      <c r="A494" t="s">
        <v>59</v>
      </c>
      <c r="B494" s="29">
        <v>44320</v>
      </c>
      <c r="C494" s="2"/>
      <c r="D494" s="30">
        <v>3904</v>
      </c>
      <c r="E494" s="30">
        <v>3063</v>
      </c>
      <c r="F494" s="30">
        <v>46390</v>
      </c>
      <c r="G494" s="30">
        <v>841</v>
      </c>
      <c r="H494" s="30">
        <v>706</v>
      </c>
      <c r="I494" s="30">
        <v>26333</v>
      </c>
      <c r="J494" s="30">
        <v>24428</v>
      </c>
      <c r="K494" s="30">
        <v>72391</v>
      </c>
      <c r="L494" s="30">
        <v>1399</v>
      </c>
      <c r="M494" s="2"/>
      <c r="N494" s="30">
        <v>8376</v>
      </c>
      <c r="O494" s="30">
        <v>12001</v>
      </c>
      <c r="P494" s="30">
        <v>976</v>
      </c>
      <c r="Q494" s="30">
        <v>486</v>
      </c>
      <c r="R494" s="30">
        <v>2501</v>
      </c>
      <c r="S494" s="30">
        <v>2629</v>
      </c>
      <c r="T494" s="30">
        <v>38124</v>
      </c>
      <c r="U494" s="30">
        <v>1159</v>
      </c>
      <c r="V494" s="30">
        <v>1411</v>
      </c>
      <c r="W494" s="30">
        <v>25057</v>
      </c>
      <c r="X494" s="30">
        <v>8184</v>
      </c>
      <c r="Y494" s="2"/>
      <c r="Z494" s="30">
        <v>15338</v>
      </c>
      <c r="AA494" s="30">
        <v>13766</v>
      </c>
      <c r="AC494" s="48">
        <f t="shared" si="42"/>
        <v>29104</v>
      </c>
      <c r="AD494" s="48">
        <f t="shared" si="43"/>
        <v>100904</v>
      </c>
      <c r="AE494" s="30">
        <v>5452</v>
      </c>
      <c r="AF494" s="30">
        <v>5564</v>
      </c>
      <c r="AG494" s="30">
        <v>16809</v>
      </c>
      <c r="AH494" s="30">
        <v>16399</v>
      </c>
      <c r="AI494" s="30">
        <v>2926</v>
      </c>
      <c r="AJ494" s="145">
        <v>1291</v>
      </c>
      <c r="AK494" s="145">
        <v>4028</v>
      </c>
      <c r="AL494" s="145">
        <v>19234</v>
      </c>
      <c r="AM494" s="146">
        <v>22558</v>
      </c>
      <c r="AN494" s="146">
        <v>4632</v>
      </c>
      <c r="AO494" s="146">
        <v>5297</v>
      </c>
      <c r="AP494" s="48"/>
      <c r="AQ494" s="47"/>
      <c r="AR494" s="48"/>
      <c r="AS494" s="47"/>
      <c r="AT494" s="48"/>
      <c r="AU494" s="47"/>
      <c r="AV494" s="48"/>
      <c r="AW494" s="47"/>
      <c r="AX494" s="30"/>
      <c r="AY494" s="31"/>
      <c r="AZ494" s="2"/>
      <c r="BA494" s="30"/>
      <c r="BB494" s="31"/>
      <c r="BC494" s="2"/>
      <c r="BD494" s="30"/>
      <c r="BE494" s="31"/>
      <c r="BF494" s="30"/>
      <c r="BG494" s="31"/>
      <c r="BH494" s="2"/>
      <c r="BI494" s="30"/>
      <c r="BJ494" s="2"/>
      <c r="BK494" s="48">
        <f t="shared" si="44"/>
        <v>104190</v>
      </c>
      <c r="BL494" s="30">
        <v>7967</v>
      </c>
      <c r="BM494" s="30">
        <v>8326</v>
      </c>
      <c r="BN494" s="2"/>
      <c r="BO494" s="48">
        <f t="shared" si="45"/>
        <v>16293</v>
      </c>
      <c r="BP494" s="2"/>
      <c r="BQ494" s="48">
        <f t="shared" si="46"/>
        <v>179455</v>
      </c>
      <c r="BR494" s="2"/>
      <c r="BS494" s="48">
        <f t="shared" si="47"/>
        <v>429946</v>
      </c>
      <c r="BT494" s="2"/>
      <c r="CA494" s="30"/>
      <c r="CB494" s="31"/>
      <c r="CC494" s="30"/>
      <c r="CD494" s="31"/>
    </row>
    <row r="495" spans="1:82" x14ac:dyDescent="0.2">
      <c r="A495" t="s">
        <v>53</v>
      </c>
      <c r="B495" s="29">
        <v>44321</v>
      </c>
      <c r="C495" s="2"/>
      <c r="D495" s="30">
        <v>4191</v>
      </c>
      <c r="E495" s="30">
        <v>3241</v>
      </c>
      <c r="F495" s="30">
        <v>48783</v>
      </c>
      <c r="G495" s="30">
        <v>873</v>
      </c>
      <c r="H495" s="30">
        <v>746</v>
      </c>
      <c r="I495" s="30">
        <v>27552</v>
      </c>
      <c r="J495" s="30">
        <v>25813</v>
      </c>
      <c r="K495" s="30">
        <v>76117</v>
      </c>
      <c r="L495" s="30">
        <v>1473</v>
      </c>
      <c r="M495" s="2"/>
      <c r="N495" s="30">
        <v>9051</v>
      </c>
      <c r="O495" s="30">
        <v>12795</v>
      </c>
      <c r="P495" s="30">
        <v>978</v>
      </c>
      <c r="Q495" s="30">
        <v>513</v>
      </c>
      <c r="R495" s="30">
        <v>2721</v>
      </c>
      <c r="S495" s="30">
        <v>2932</v>
      </c>
      <c r="T495" s="30">
        <v>40478</v>
      </c>
      <c r="U495" s="30">
        <v>1235</v>
      </c>
      <c r="V495" s="30">
        <v>1529</v>
      </c>
      <c r="W495" s="30">
        <v>26915</v>
      </c>
      <c r="X495" s="30">
        <v>8629</v>
      </c>
      <c r="Y495" s="2"/>
      <c r="Z495" s="30">
        <v>16238</v>
      </c>
      <c r="AA495" s="30">
        <v>14836</v>
      </c>
      <c r="AC495" s="48">
        <f t="shared" si="42"/>
        <v>31074</v>
      </c>
      <c r="AD495" s="48">
        <f t="shared" si="43"/>
        <v>107776</v>
      </c>
      <c r="AE495" s="30">
        <v>5808</v>
      </c>
      <c r="AF495" s="30">
        <v>5938</v>
      </c>
      <c r="AG495" s="30">
        <v>18071</v>
      </c>
      <c r="AH495" s="30">
        <v>18209</v>
      </c>
      <c r="AI495" s="30">
        <v>2907</v>
      </c>
      <c r="AJ495" s="145">
        <v>1364</v>
      </c>
      <c r="AK495" s="145">
        <v>4278</v>
      </c>
      <c r="AL495" s="145">
        <v>20446</v>
      </c>
      <c r="AM495" s="146">
        <v>24527</v>
      </c>
      <c r="AN495" s="146">
        <v>5366</v>
      </c>
      <c r="AO495" s="146">
        <v>6012</v>
      </c>
      <c r="AP495" s="48"/>
      <c r="AQ495" s="47"/>
      <c r="AR495" s="48"/>
      <c r="AS495" s="47"/>
      <c r="AT495" s="48"/>
      <c r="AU495" s="47"/>
      <c r="AV495" s="48"/>
      <c r="AW495" s="47"/>
      <c r="AX495" s="30"/>
      <c r="AY495" s="31"/>
      <c r="AZ495" s="2"/>
      <c r="BA495" s="30"/>
      <c r="BB495" s="31"/>
      <c r="BC495" s="2"/>
      <c r="BD495" s="30"/>
      <c r="BE495" s="31"/>
      <c r="BF495" s="30"/>
      <c r="BG495" s="31"/>
      <c r="BH495" s="2"/>
      <c r="BI495" s="30"/>
      <c r="BJ495" s="2"/>
      <c r="BK495" s="48">
        <f t="shared" si="44"/>
        <v>112926</v>
      </c>
      <c r="BL495" s="30">
        <v>8355</v>
      </c>
      <c r="BM495" s="30">
        <v>8560</v>
      </c>
      <c r="BN495" s="2"/>
      <c r="BO495" s="48">
        <f t="shared" si="45"/>
        <v>16915</v>
      </c>
      <c r="BP495" s="2"/>
      <c r="BQ495" s="48">
        <f t="shared" si="46"/>
        <v>188789</v>
      </c>
      <c r="BR495" s="2"/>
      <c r="BS495" s="48">
        <f t="shared" si="47"/>
        <v>457480</v>
      </c>
      <c r="BT495" s="2"/>
      <c r="CA495" s="30"/>
      <c r="CB495" s="31"/>
      <c r="CC495" s="30"/>
      <c r="CD495" s="31"/>
    </row>
    <row r="496" spans="1:82" x14ac:dyDescent="0.2">
      <c r="A496" t="s">
        <v>54</v>
      </c>
      <c r="B496" s="29">
        <v>44322</v>
      </c>
      <c r="C496" s="2"/>
      <c r="D496" s="30">
        <v>4072</v>
      </c>
      <c r="E496" s="30">
        <v>3117</v>
      </c>
      <c r="F496" s="30">
        <v>51001</v>
      </c>
      <c r="G496" s="30">
        <v>892</v>
      </c>
      <c r="H496" s="30">
        <v>751</v>
      </c>
      <c r="I496" s="30">
        <v>28344</v>
      </c>
      <c r="J496" s="30">
        <v>26868</v>
      </c>
      <c r="K496" s="30">
        <v>79937</v>
      </c>
      <c r="L496" s="30">
        <v>1660</v>
      </c>
      <c r="M496" s="2"/>
      <c r="N496" s="30">
        <v>9346</v>
      </c>
      <c r="O496" s="30">
        <v>13558</v>
      </c>
      <c r="P496" s="30">
        <v>1045</v>
      </c>
      <c r="Q496" s="30">
        <v>621</v>
      </c>
      <c r="R496" s="30">
        <v>2646</v>
      </c>
      <c r="S496" s="30">
        <v>2805</v>
      </c>
      <c r="T496" s="30">
        <v>42034</v>
      </c>
      <c r="U496" s="30">
        <v>1325</v>
      </c>
      <c r="V496" s="30">
        <v>1581</v>
      </c>
      <c r="W496" s="30">
        <v>28138</v>
      </c>
      <c r="X496" s="30">
        <v>9178</v>
      </c>
      <c r="Y496" s="2"/>
      <c r="Z496" s="30">
        <v>17507</v>
      </c>
      <c r="AA496" s="30">
        <v>15921</v>
      </c>
      <c r="AC496" s="48">
        <f t="shared" si="42"/>
        <v>33428</v>
      </c>
      <c r="AD496" s="48">
        <f t="shared" si="43"/>
        <v>112277</v>
      </c>
      <c r="AE496" s="30">
        <v>5577</v>
      </c>
      <c r="AF496" s="30">
        <v>5871</v>
      </c>
      <c r="AG496" s="30">
        <v>19837</v>
      </c>
      <c r="AH496" s="30">
        <v>21405</v>
      </c>
      <c r="AI496" s="30">
        <v>3132</v>
      </c>
      <c r="AJ496" s="145">
        <v>1266</v>
      </c>
      <c r="AK496" s="145">
        <v>3297</v>
      </c>
      <c r="AL496" s="145">
        <v>22767</v>
      </c>
      <c r="AM496" s="146">
        <v>27079</v>
      </c>
      <c r="AN496" s="146">
        <v>6396</v>
      </c>
      <c r="AO496" s="146">
        <v>7890</v>
      </c>
      <c r="AP496" s="48"/>
      <c r="AQ496" s="47"/>
      <c r="AR496" s="48"/>
      <c r="AS496" s="47"/>
      <c r="AT496" s="48"/>
      <c r="AU496" s="47"/>
      <c r="AV496" s="48"/>
      <c r="AW496" s="47"/>
      <c r="AX496" s="30"/>
      <c r="AY496" s="31"/>
      <c r="AZ496" s="2"/>
      <c r="BA496" s="30"/>
      <c r="BB496" s="31"/>
      <c r="BC496" s="2"/>
      <c r="BD496" s="30"/>
      <c r="BE496" s="31"/>
      <c r="BF496" s="30"/>
      <c r="BG496" s="31"/>
      <c r="BH496" s="2"/>
      <c r="BI496" s="30"/>
      <c r="BJ496" s="2"/>
      <c r="BK496" s="48">
        <f t="shared" si="44"/>
        <v>124517</v>
      </c>
      <c r="BL496" s="30">
        <v>8534</v>
      </c>
      <c r="BM496" s="30">
        <v>8636</v>
      </c>
      <c r="BN496" s="2"/>
      <c r="BO496" s="48">
        <f t="shared" si="45"/>
        <v>17170</v>
      </c>
      <c r="BP496" s="2"/>
      <c r="BQ496" s="48">
        <f t="shared" si="46"/>
        <v>196642</v>
      </c>
      <c r="BR496" s="2"/>
      <c r="BS496" s="48">
        <f t="shared" si="47"/>
        <v>484034</v>
      </c>
      <c r="BT496" s="2"/>
      <c r="CA496" s="30"/>
      <c r="CB496" s="31"/>
      <c r="CC496" s="30"/>
      <c r="CD496" s="31"/>
    </row>
    <row r="497" spans="1:82" x14ac:dyDescent="0.2">
      <c r="A497" t="s">
        <v>55</v>
      </c>
      <c r="B497" s="29">
        <v>44323</v>
      </c>
      <c r="C497" s="2"/>
      <c r="D497" s="30">
        <v>4263</v>
      </c>
      <c r="E497" s="30">
        <v>3386</v>
      </c>
      <c r="F497" s="30">
        <v>55546</v>
      </c>
      <c r="G497" s="30">
        <v>944</v>
      </c>
      <c r="H497" s="30">
        <v>746</v>
      </c>
      <c r="I497" s="30">
        <v>30491</v>
      </c>
      <c r="J497" s="30">
        <v>28680</v>
      </c>
      <c r="K497" s="30">
        <v>86139</v>
      </c>
      <c r="L497" s="30">
        <v>1457</v>
      </c>
      <c r="M497" s="2"/>
      <c r="N497" s="30">
        <v>11442</v>
      </c>
      <c r="O497" s="30">
        <v>15080</v>
      </c>
      <c r="P497" s="30">
        <v>1155</v>
      </c>
      <c r="Q497" s="30">
        <v>597</v>
      </c>
      <c r="R497" s="30">
        <v>2666</v>
      </c>
      <c r="S497" s="30">
        <v>3236</v>
      </c>
      <c r="T497" s="30">
        <v>47516</v>
      </c>
      <c r="U497" s="30">
        <v>1481</v>
      </c>
      <c r="V497" s="30">
        <v>1767</v>
      </c>
      <c r="W497" s="30">
        <v>31886</v>
      </c>
      <c r="X497" s="30">
        <v>9817</v>
      </c>
      <c r="Y497" s="2"/>
      <c r="Z497" s="30">
        <v>19823</v>
      </c>
      <c r="AA497" s="30">
        <v>18606</v>
      </c>
      <c r="AC497" s="48">
        <f t="shared" si="42"/>
        <v>38429</v>
      </c>
      <c r="AD497" s="48">
        <f t="shared" si="43"/>
        <v>126643</v>
      </c>
      <c r="AE497" s="30">
        <v>6197</v>
      </c>
      <c r="AF497" s="30">
        <v>6285</v>
      </c>
      <c r="AG497" s="30">
        <v>21664</v>
      </c>
      <c r="AH497" s="30">
        <v>24835</v>
      </c>
      <c r="AI497" s="30">
        <v>3406</v>
      </c>
      <c r="AJ497" s="145">
        <v>1488</v>
      </c>
      <c r="AK497" s="145">
        <v>2764</v>
      </c>
      <c r="AL497" s="145">
        <v>24563</v>
      </c>
      <c r="AM497" s="146">
        <v>29948</v>
      </c>
      <c r="AN497" s="146">
        <v>7229</v>
      </c>
      <c r="AO497" s="146">
        <v>8284</v>
      </c>
      <c r="AP497" s="48"/>
      <c r="AQ497" s="47"/>
      <c r="AR497" s="48"/>
      <c r="AS497" s="47"/>
      <c r="AT497" s="48"/>
      <c r="AU497" s="47"/>
      <c r="AV497" s="48"/>
      <c r="AW497" s="47"/>
      <c r="AX497" s="30"/>
      <c r="AY497" s="31"/>
      <c r="AZ497" s="2"/>
      <c r="BA497" s="30"/>
      <c r="BB497" s="31"/>
      <c r="BC497" s="2"/>
      <c r="BD497" s="30"/>
      <c r="BE497" s="31"/>
      <c r="BF497" s="30"/>
      <c r="BG497" s="31"/>
      <c r="BH497" s="2"/>
      <c r="BI497" s="30"/>
      <c r="BJ497" s="2"/>
      <c r="BK497" s="48">
        <f t="shared" si="44"/>
        <v>136663</v>
      </c>
      <c r="BL497" s="30">
        <v>9565</v>
      </c>
      <c r="BM497" s="30">
        <v>8872</v>
      </c>
      <c r="BN497" s="2"/>
      <c r="BO497" s="48">
        <f t="shared" si="45"/>
        <v>18437</v>
      </c>
      <c r="BP497" s="2"/>
      <c r="BQ497" s="48">
        <f t="shared" si="46"/>
        <v>211652</v>
      </c>
      <c r="BR497" s="2"/>
      <c r="BS497" s="48">
        <f t="shared" si="47"/>
        <v>531824</v>
      </c>
      <c r="BT497" s="2"/>
      <c r="CA497" s="30"/>
      <c r="CB497" s="31"/>
      <c r="CC497" s="30"/>
      <c r="CD497" s="31"/>
    </row>
    <row r="498" spans="1:82" x14ac:dyDescent="0.2">
      <c r="A498" t="s">
        <v>56</v>
      </c>
      <c r="B498" s="29">
        <v>44324</v>
      </c>
      <c r="C498" s="2"/>
      <c r="D498" s="30">
        <v>3593</v>
      </c>
      <c r="E498" s="30">
        <v>2683</v>
      </c>
      <c r="F498" s="30">
        <v>45484</v>
      </c>
      <c r="G498" s="30">
        <v>681</v>
      </c>
      <c r="H498" s="30">
        <v>539</v>
      </c>
      <c r="I498" s="30">
        <v>26892</v>
      </c>
      <c r="J498" s="30">
        <v>24039</v>
      </c>
      <c r="K498" s="30">
        <v>72209</v>
      </c>
      <c r="L498" s="30">
        <v>1718</v>
      </c>
      <c r="M498" s="2"/>
      <c r="N498" s="30">
        <v>8883</v>
      </c>
      <c r="O498" s="30">
        <v>12186</v>
      </c>
      <c r="P498" s="30">
        <v>933</v>
      </c>
      <c r="Q498" s="30">
        <v>474</v>
      </c>
      <c r="R498" s="30">
        <v>1957</v>
      </c>
      <c r="S498" s="30">
        <v>2377</v>
      </c>
      <c r="T498" s="30">
        <v>36557</v>
      </c>
      <c r="U498" s="30">
        <v>843</v>
      </c>
      <c r="V498" s="30">
        <v>1175</v>
      </c>
      <c r="W498" s="30">
        <v>27337</v>
      </c>
      <c r="X498" s="30">
        <v>6529</v>
      </c>
      <c r="Y498" s="2"/>
      <c r="Z498" s="30">
        <v>16720</v>
      </c>
      <c r="AA498" s="30">
        <v>14072</v>
      </c>
      <c r="AC498" s="48">
        <f t="shared" si="42"/>
        <v>30792</v>
      </c>
      <c r="AD498" s="48">
        <f t="shared" si="43"/>
        <v>99251</v>
      </c>
      <c r="AE498" s="30">
        <v>4407</v>
      </c>
      <c r="AF498" s="30">
        <v>4419</v>
      </c>
      <c r="AG498" s="30">
        <v>15844</v>
      </c>
      <c r="AH498" s="30">
        <v>18452</v>
      </c>
      <c r="AI498" s="30">
        <v>2832</v>
      </c>
      <c r="AJ498" s="145">
        <v>870</v>
      </c>
      <c r="AK498" s="145">
        <v>2269</v>
      </c>
      <c r="AL498" s="145">
        <v>18446</v>
      </c>
      <c r="AM498" s="146">
        <v>22737</v>
      </c>
      <c r="AN498" s="146">
        <v>5649</v>
      </c>
      <c r="AO498" s="146">
        <v>5580</v>
      </c>
      <c r="AP498" s="48"/>
      <c r="AQ498" s="47"/>
      <c r="AR498" s="48"/>
      <c r="AS498" s="47"/>
      <c r="AT498" s="48"/>
      <c r="AU498" s="47"/>
      <c r="AV498" s="48"/>
      <c r="AW498" s="47"/>
      <c r="AX498" s="30"/>
      <c r="AY498" s="31"/>
      <c r="AZ498" s="2"/>
      <c r="BA498" s="30"/>
      <c r="BB498" s="31"/>
      <c r="BC498" s="2"/>
      <c r="BD498" s="30"/>
      <c r="BE498" s="31"/>
      <c r="BF498" s="30"/>
      <c r="BG498" s="31"/>
      <c r="BH498" s="2"/>
      <c r="BI498" s="30"/>
      <c r="BJ498" s="2"/>
      <c r="BK498" s="48">
        <f t="shared" si="44"/>
        <v>101505</v>
      </c>
      <c r="BL498" s="30">
        <v>8231</v>
      </c>
      <c r="BM498" s="30">
        <v>7260</v>
      </c>
      <c r="BN498" s="2"/>
      <c r="BO498" s="48">
        <f t="shared" si="45"/>
        <v>15491</v>
      </c>
      <c r="BP498" s="2"/>
      <c r="BQ498" s="48">
        <f t="shared" si="46"/>
        <v>177838</v>
      </c>
      <c r="BR498" s="2"/>
      <c r="BS498" s="48">
        <f t="shared" si="47"/>
        <v>424877</v>
      </c>
      <c r="BT498" s="2"/>
      <c r="CA498" s="30"/>
      <c r="CB498" s="31"/>
      <c r="CC498" s="30"/>
      <c r="CD498" s="31"/>
    </row>
    <row r="499" spans="1:82" x14ac:dyDescent="0.2">
      <c r="A499" t="s">
        <v>57</v>
      </c>
      <c r="B499" s="29">
        <v>44325</v>
      </c>
      <c r="C499" s="2"/>
      <c r="D499" s="30">
        <v>2619</v>
      </c>
      <c r="E499" s="30">
        <v>1818</v>
      </c>
      <c r="F499" s="30">
        <v>35667</v>
      </c>
      <c r="G499" s="30">
        <v>489</v>
      </c>
      <c r="H499" s="30">
        <v>499</v>
      </c>
      <c r="I499" s="30">
        <v>20540</v>
      </c>
      <c r="J499" s="30">
        <v>18685</v>
      </c>
      <c r="K499" s="30">
        <v>54286</v>
      </c>
      <c r="L499" s="30">
        <v>1190</v>
      </c>
      <c r="M499" s="2"/>
      <c r="N499" s="30">
        <v>7571</v>
      </c>
      <c r="O499" s="30">
        <v>9540</v>
      </c>
      <c r="P499" s="30">
        <v>786</v>
      </c>
      <c r="Q499" s="30">
        <v>358</v>
      </c>
      <c r="R499" s="30">
        <v>1604</v>
      </c>
      <c r="S499" s="30">
        <v>1692</v>
      </c>
      <c r="T499" s="30">
        <v>31412</v>
      </c>
      <c r="U499" s="30">
        <v>615</v>
      </c>
      <c r="V499" s="30">
        <v>974</v>
      </c>
      <c r="W499" s="30">
        <v>24879</v>
      </c>
      <c r="X499" s="30">
        <v>5190</v>
      </c>
      <c r="Y499" s="2"/>
      <c r="Z499" s="30">
        <v>14910</v>
      </c>
      <c r="AA499" s="30">
        <v>13418</v>
      </c>
      <c r="AC499" s="48">
        <f t="shared" si="42"/>
        <v>28328</v>
      </c>
      <c r="AD499" s="48">
        <f t="shared" si="43"/>
        <v>84621</v>
      </c>
      <c r="AE499" s="30">
        <v>3197</v>
      </c>
      <c r="AF499" s="30">
        <v>3212</v>
      </c>
      <c r="AG499" s="30">
        <v>12748</v>
      </c>
      <c r="AH499" s="30">
        <v>13140</v>
      </c>
      <c r="AI499" s="30">
        <v>2045</v>
      </c>
      <c r="AJ499" s="145">
        <v>642</v>
      </c>
      <c r="AK499" s="145">
        <v>1723</v>
      </c>
      <c r="AL499" s="145">
        <v>15246</v>
      </c>
      <c r="AM499" s="146">
        <v>17065</v>
      </c>
      <c r="AN499" s="146">
        <v>3080</v>
      </c>
      <c r="AO499" s="146">
        <v>2778</v>
      </c>
      <c r="AP499" s="48"/>
      <c r="AQ499" s="47"/>
      <c r="AR499" s="48"/>
      <c r="AS499" s="47"/>
      <c r="AT499" s="48"/>
      <c r="AU499" s="47"/>
      <c r="AV499" s="48"/>
      <c r="AW499" s="47"/>
      <c r="AX499" s="30"/>
      <c r="AY499" s="31"/>
      <c r="AZ499" s="2"/>
      <c r="BA499" s="30"/>
      <c r="BB499" s="31"/>
      <c r="BC499" s="2"/>
      <c r="BD499" s="30"/>
      <c r="BE499" s="31"/>
      <c r="BF499" s="30"/>
      <c r="BG499" s="31"/>
      <c r="BH499" s="2"/>
      <c r="BI499" s="30"/>
      <c r="BJ499" s="2"/>
      <c r="BK499" s="48">
        <f t="shared" si="44"/>
        <v>74876</v>
      </c>
      <c r="BL499" s="30">
        <v>6089</v>
      </c>
      <c r="BM499" s="30">
        <v>6229</v>
      </c>
      <c r="BN499" s="2"/>
      <c r="BO499" s="48">
        <f t="shared" si="45"/>
        <v>12318</v>
      </c>
      <c r="BP499" s="2"/>
      <c r="BQ499" s="48">
        <f t="shared" si="46"/>
        <v>135793</v>
      </c>
      <c r="BR499" s="2"/>
      <c r="BS499" s="48">
        <f t="shared" si="47"/>
        <v>335936</v>
      </c>
      <c r="BT499" s="2"/>
      <c r="CA499" s="30"/>
      <c r="CB499" s="31"/>
      <c r="CC499" s="30"/>
      <c r="CD499" s="31"/>
    </row>
    <row r="500" spans="1:82" x14ac:dyDescent="0.2">
      <c r="A500" t="s">
        <v>58</v>
      </c>
      <c r="B500" s="29">
        <v>44326</v>
      </c>
      <c r="C500" s="2"/>
      <c r="D500" s="30">
        <v>3748</v>
      </c>
      <c r="E500" s="30">
        <v>2758</v>
      </c>
      <c r="F500" s="30">
        <v>45229</v>
      </c>
      <c r="G500" s="30">
        <v>792</v>
      </c>
      <c r="H500" s="30">
        <v>663</v>
      </c>
      <c r="I500" s="30">
        <v>25275</v>
      </c>
      <c r="J500" s="30">
        <v>23915</v>
      </c>
      <c r="K500" s="30">
        <v>70053</v>
      </c>
      <c r="L500" s="30">
        <v>1331</v>
      </c>
      <c r="M500" s="2"/>
      <c r="N500" s="30">
        <v>8916</v>
      </c>
      <c r="O500" s="30">
        <v>12265</v>
      </c>
      <c r="P500" s="30">
        <v>961</v>
      </c>
      <c r="Q500" s="30">
        <v>452</v>
      </c>
      <c r="R500" s="30">
        <v>2595</v>
      </c>
      <c r="S500" s="30">
        <v>2711</v>
      </c>
      <c r="T500" s="30">
        <v>38556</v>
      </c>
      <c r="U500" s="30">
        <v>1247</v>
      </c>
      <c r="V500" s="30">
        <v>1514</v>
      </c>
      <c r="W500" s="30">
        <v>26092</v>
      </c>
      <c r="X500" s="30">
        <v>8238</v>
      </c>
      <c r="Y500" s="2"/>
      <c r="Z500" s="30">
        <v>16374</v>
      </c>
      <c r="AA500" s="30">
        <v>14699</v>
      </c>
      <c r="AC500" s="48">
        <f t="shared" si="42"/>
        <v>31073</v>
      </c>
      <c r="AD500" s="48">
        <f t="shared" si="43"/>
        <v>103547</v>
      </c>
      <c r="AE500" s="30">
        <v>5563</v>
      </c>
      <c r="AF500" s="30">
        <v>5969</v>
      </c>
      <c r="AG500" s="30">
        <v>17675</v>
      </c>
      <c r="AH500" s="30">
        <v>19607</v>
      </c>
      <c r="AI500" s="30">
        <v>2569</v>
      </c>
      <c r="AJ500" s="145">
        <v>1042</v>
      </c>
      <c r="AK500" s="145">
        <v>2871</v>
      </c>
      <c r="AL500" s="145">
        <v>19247</v>
      </c>
      <c r="AM500" s="146">
        <v>24310</v>
      </c>
      <c r="AN500" s="146">
        <v>5329</v>
      </c>
      <c r="AO500" s="146">
        <v>6065</v>
      </c>
      <c r="AP500" s="48"/>
      <c r="AQ500" s="47"/>
      <c r="AR500" s="48"/>
      <c r="AS500" s="47"/>
      <c r="AT500" s="48"/>
      <c r="AU500" s="47"/>
      <c r="AV500" s="48"/>
      <c r="AW500" s="47"/>
      <c r="AX500" s="30"/>
      <c r="AY500" s="31"/>
      <c r="AZ500" s="2"/>
      <c r="BA500" s="30"/>
      <c r="BB500" s="31"/>
      <c r="BC500" s="2"/>
      <c r="BD500" s="30"/>
      <c r="BE500" s="31"/>
      <c r="BF500" s="30"/>
      <c r="BG500" s="31"/>
      <c r="BH500" s="2"/>
      <c r="BI500" s="30"/>
      <c r="BJ500" s="2"/>
      <c r="BK500" s="48">
        <f t="shared" si="44"/>
        <v>110247</v>
      </c>
      <c r="BL500" s="30">
        <v>7512</v>
      </c>
      <c r="BM500" s="30">
        <v>7749</v>
      </c>
      <c r="BN500" s="2"/>
      <c r="BO500" s="48">
        <f t="shared" si="45"/>
        <v>15261</v>
      </c>
      <c r="BP500" s="2"/>
      <c r="BQ500" s="48">
        <f t="shared" si="46"/>
        <v>173764</v>
      </c>
      <c r="BR500" s="2"/>
      <c r="BS500" s="48">
        <f t="shared" si="47"/>
        <v>433892</v>
      </c>
      <c r="BT500" s="2"/>
      <c r="CA500" s="30"/>
      <c r="CB500" s="31"/>
      <c r="CC500" s="30"/>
      <c r="CD500" s="31"/>
    </row>
    <row r="501" spans="1:82" x14ac:dyDescent="0.2">
      <c r="A501" t="s">
        <v>59</v>
      </c>
      <c r="B501" s="29">
        <v>44327</v>
      </c>
      <c r="C501" s="2"/>
      <c r="D501" s="30">
        <v>3710</v>
      </c>
      <c r="E501" s="30">
        <v>2790</v>
      </c>
      <c r="F501" s="30">
        <v>43943</v>
      </c>
      <c r="G501" s="30">
        <v>792</v>
      </c>
      <c r="H501" s="30">
        <v>649</v>
      </c>
      <c r="I501" s="30">
        <v>25122</v>
      </c>
      <c r="J501" s="30">
        <v>23559</v>
      </c>
      <c r="K501" s="30">
        <v>69422</v>
      </c>
      <c r="L501" s="30">
        <v>1362</v>
      </c>
      <c r="M501" s="2"/>
      <c r="N501" s="30">
        <v>8856</v>
      </c>
      <c r="O501" s="30">
        <v>12335</v>
      </c>
      <c r="P501" s="30">
        <v>990</v>
      </c>
      <c r="Q501" s="30">
        <v>505</v>
      </c>
      <c r="R501" s="30">
        <v>2575</v>
      </c>
      <c r="S501" s="30">
        <v>2902</v>
      </c>
      <c r="T501" s="30">
        <v>38388</v>
      </c>
      <c r="U501" s="30">
        <v>1342</v>
      </c>
      <c r="V501" s="30">
        <v>1533</v>
      </c>
      <c r="W501" s="30">
        <v>25413</v>
      </c>
      <c r="X501" s="30">
        <v>8230</v>
      </c>
      <c r="Y501" s="2"/>
      <c r="Z501" s="30">
        <v>16374</v>
      </c>
      <c r="AA501" s="30">
        <v>14699</v>
      </c>
      <c r="AC501" s="48">
        <f t="shared" si="42"/>
        <v>31073</v>
      </c>
      <c r="AD501" s="48">
        <f t="shared" si="43"/>
        <v>103069</v>
      </c>
      <c r="AE501" s="30">
        <v>5351</v>
      </c>
      <c r="AF501" s="30">
        <v>5898</v>
      </c>
      <c r="AG501" s="30">
        <v>16702</v>
      </c>
      <c r="AH501" s="30">
        <v>18890</v>
      </c>
      <c r="AI501" s="30">
        <v>2617</v>
      </c>
      <c r="AJ501" s="145">
        <v>1077</v>
      </c>
      <c r="AK501" s="145">
        <v>2900</v>
      </c>
      <c r="AL501" s="145">
        <v>18953</v>
      </c>
      <c r="AM501" s="146">
        <v>23821</v>
      </c>
      <c r="AN501" s="146">
        <v>5627</v>
      </c>
      <c r="AO501" s="146">
        <v>6250</v>
      </c>
      <c r="AP501" s="48"/>
      <c r="AQ501" s="47"/>
      <c r="AR501" s="48"/>
      <c r="AS501" s="47"/>
      <c r="AT501" s="48"/>
      <c r="AU501" s="47"/>
      <c r="AV501" s="48"/>
      <c r="AW501" s="47"/>
      <c r="AX501" s="30"/>
      <c r="AY501" s="31"/>
      <c r="AZ501" s="2"/>
      <c r="BA501" s="30"/>
      <c r="BB501" s="31"/>
      <c r="BC501" s="2"/>
      <c r="BD501" s="30"/>
      <c r="BE501" s="31"/>
      <c r="BF501" s="30"/>
      <c r="BG501" s="31"/>
      <c r="BH501" s="2"/>
      <c r="BI501" s="30"/>
      <c r="BJ501" s="2"/>
      <c r="BK501" s="48">
        <f t="shared" si="44"/>
        <v>108086</v>
      </c>
      <c r="BL501" s="30">
        <v>7537</v>
      </c>
      <c r="BM501" s="30">
        <v>7829</v>
      </c>
      <c r="BN501" s="2"/>
      <c r="BO501" s="48">
        <f t="shared" si="45"/>
        <v>15366</v>
      </c>
      <c r="BP501" s="2"/>
      <c r="BQ501" s="48">
        <f t="shared" si="46"/>
        <v>171349</v>
      </c>
      <c r="BR501" s="2"/>
      <c r="BS501" s="48">
        <f t="shared" si="47"/>
        <v>428943</v>
      </c>
      <c r="BT501" s="2"/>
      <c r="CA501" s="30"/>
      <c r="CB501" s="31"/>
      <c r="CC501" s="30"/>
      <c r="CD501" s="31"/>
    </row>
    <row r="502" spans="1:82" x14ac:dyDescent="0.2">
      <c r="A502" t="s">
        <v>53</v>
      </c>
      <c r="B502" s="29">
        <v>44328</v>
      </c>
      <c r="C502" s="2"/>
      <c r="D502" s="30">
        <v>4005</v>
      </c>
      <c r="E502" s="30">
        <v>3086</v>
      </c>
      <c r="F502" s="30">
        <v>47146</v>
      </c>
      <c r="G502" s="30">
        <v>820</v>
      </c>
      <c r="H502" s="30">
        <v>733</v>
      </c>
      <c r="I502" s="30">
        <v>27119</v>
      </c>
      <c r="J502" s="30">
        <v>25352</v>
      </c>
      <c r="K502" s="30">
        <v>73870</v>
      </c>
      <c r="L502" s="30">
        <v>1426</v>
      </c>
      <c r="M502" s="2"/>
      <c r="N502" s="30">
        <v>9217</v>
      </c>
      <c r="O502" s="30">
        <v>12812</v>
      </c>
      <c r="P502" s="30">
        <v>979</v>
      </c>
      <c r="Q502" s="30">
        <v>506</v>
      </c>
      <c r="R502" s="30">
        <v>2652</v>
      </c>
      <c r="S502" s="30">
        <v>3128</v>
      </c>
      <c r="T502" s="30">
        <v>39465</v>
      </c>
      <c r="U502" s="30">
        <v>1285</v>
      </c>
      <c r="V502" s="30">
        <v>1540</v>
      </c>
      <c r="W502" s="30">
        <v>26347</v>
      </c>
      <c r="X502" s="30">
        <v>8415</v>
      </c>
      <c r="Y502" s="2"/>
      <c r="Z502" s="30">
        <v>15929</v>
      </c>
      <c r="AA502" s="30">
        <v>14339</v>
      </c>
      <c r="AC502" s="48">
        <f t="shared" si="42"/>
        <v>30268</v>
      </c>
      <c r="AD502" s="48">
        <f t="shared" si="43"/>
        <v>106346</v>
      </c>
      <c r="AE502" s="30">
        <v>5537</v>
      </c>
      <c r="AF502" s="30">
        <v>6304</v>
      </c>
      <c r="AG502" s="30">
        <v>17690</v>
      </c>
      <c r="AH502" s="30">
        <v>20921</v>
      </c>
      <c r="AI502" s="30">
        <v>2606</v>
      </c>
      <c r="AJ502" s="145">
        <v>1078</v>
      </c>
      <c r="AK502" s="145">
        <v>3100</v>
      </c>
      <c r="AL502" s="145">
        <v>19236</v>
      </c>
      <c r="AM502" s="146">
        <v>25994</v>
      </c>
      <c r="AN502" s="146">
        <v>6148</v>
      </c>
      <c r="AO502" s="146">
        <v>6635</v>
      </c>
      <c r="AP502" s="48"/>
      <c r="AQ502" s="47"/>
      <c r="AR502" s="48"/>
      <c r="AS502" s="47"/>
      <c r="AT502" s="48"/>
      <c r="AU502" s="47"/>
      <c r="AV502" s="48"/>
      <c r="AW502" s="47"/>
      <c r="AX502" s="30"/>
      <c r="AY502" s="31"/>
      <c r="AZ502" s="2"/>
      <c r="BA502" s="30"/>
      <c r="BB502" s="31"/>
      <c r="BC502" s="2"/>
      <c r="BD502" s="30"/>
      <c r="BE502" s="31"/>
      <c r="BF502" s="30"/>
      <c r="BG502" s="31"/>
      <c r="BH502" s="2"/>
      <c r="BI502" s="30"/>
      <c r="BJ502" s="2"/>
      <c r="BK502" s="48">
        <f t="shared" si="44"/>
        <v>115249</v>
      </c>
      <c r="BL502" s="30">
        <v>8336</v>
      </c>
      <c r="BM502" s="30">
        <v>8449</v>
      </c>
      <c r="BN502" s="2"/>
      <c r="BO502" s="48">
        <f t="shared" si="45"/>
        <v>16785</v>
      </c>
      <c r="BP502" s="2"/>
      <c r="BQ502" s="48">
        <f t="shared" si="46"/>
        <v>183557</v>
      </c>
      <c r="BR502" s="2"/>
      <c r="BS502" s="48">
        <f t="shared" si="47"/>
        <v>452205</v>
      </c>
      <c r="BT502" s="2"/>
      <c r="CA502" s="30"/>
      <c r="CB502" s="31"/>
      <c r="CC502" s="30"/>
      <c r="CD502" s="31"/>
    </row>
    <row r="503" spans="1:82" x14ac:dyDescent="0.2">
      <c r="A503" t="s">
        <v>54</v>
      </c>
      <c r="B503" s="29">
        <v>44329</v>
      </c>
      <c r="C503" s="2"/>
      <c r="D503" s="30">
        <v>4051</v>
      </c>
      <c r="E503" s="30">
        <v>3087</v>
      </c>
      <c r="F503" s="30">
        <v>48822</v>
      </c>
      <c r="G503" s="30">
        <v>807</v>
      </c>
      <c r="H503" s="30">
        <v>806</v>
      </c>
      <c r="I503" s="30">
        <v>28159</v>
      </c>
      <c r="J503" s="30">
        <v>26348</v>
      </c>
      <c r="K503" s="30">
        <v>76998</v>
      </c>
      <c r="L503" s="30">
        <v>1517</v>
      </c>
      <c r="M503" s="2"/>
      <c r="N503" s="30">
        <v>9837</v>
      </c>
      <c r="O503" s="30">
        <v>13787</v>
      </c>
      <c r="P503" s="30">
        <v>998</v>
      </c>
      <c r="Q503" s="30">
        <v>555</v>
      </c>
      <c r="R503" s="30">
        <v>2595</v>
      </c>
      <c r="S503" s="30">
        <v>3071</v>
      </c>
      <c r="T503" s="30">
        <v>42166</v>
      </c>
      <c r="U503" s="30">
        <v>1484</v>
      </c>
      <c r="V503" s="30">
        <v>1686</v>
      </c>
      <c r="W503" s="30">
        <v>28132</v>
      </c>
      <c r="X503" s="30">
        <v>9109</v>
      </c>
      <c r="Y503" s="2"/>
      <c r="Z503" s="30">
        <v>17529</v>
      </c>
      <c r="AA503" s="30">
        <v>15904</v>
      </c>
      <c r="AC503" s="48">
        <f t="shared" si="42"/>
        <v>33433</v>
      </c>
      <c r="AD503" s="48">
        <f t="shared" si="43"/>
        <v>113420</v>
      </c>
      <c r="AE503" s="30">
        <v>5602</v>
      </c>
      <c r="AF503" s="30">
        <v>6406</v>
      </c>
      <c r="AG503" s="30">
        <v>17614</v>
      </c>
      <c r="AH503" s="30">
        <v>22911</v>
      </c>
      <c r="AI503" s="30">
        <v>2643</v>
      </c>
      <c r="AJ503" s="145">
        <v>1029</v>
      </c>
      <c r="AK503" s="145">
        <v>3185</v>
      </c>
      <c r="AL503" s="145">
        <v>19338</v>
      </c>
      <c r="AM503" s="146">
        <v>28519</v>
      </c>
      <c r="AN503" s="146">
        <v>6766</v>
      </c>
      <c r="AO503" s="146">
        <v>6952</v>
      </c>
      <c r="AP503" s="48"/>
      <c r="AQ503" s="47"/>
      <c r="AR503" s="48"/>
      <c r="AS503" s="47"/>
      <c r="AT503" s="48"/>
      <c r="AU503" s="47"/>
      <c r="AV503" s="48"/>
      <c r="AW503" s="47"/>
      <c r="AX503" s="30"/>
      <c r="AY503" s="31"/>
      <c r="AZ503" s="2"/>
      <c r="BA503" s="30"/>
      <c r="BB503" s="31"/>
      <c r="BC503" s="2"/>
      <c r="BD503" s="30"/>
      <c r="BE503" s="31"/>
      <c r="BF503" s="30"/>
      <c r="BG503" s="31"/>
      <c r="BH503" s="2"/>
      <c r="BI503" s="30"/>
      <c r="BJ503" s="2"/>
      <c r="BK503" s="48">
        <f t="shared" si="44"/>
        <v>120965</v>
      </c>
      <c r="BL503" s="30">
        <v>8861</v>
      </c>
      <c r="BM503" s="30">
        <v>8779</v>
      </c>
      <c r="BN503" s="2"/>
      <c r="BO503" s="48">
        <f t="shared" si="45"/>
        <v>17640</v>
      </c>
      <c r="BP503" s="2"/>
      <c r="BQ503" s="48">
        <f t="shared" si="46"/>
        <v>190595</v>
      </c>
      <c r="BR503" s="2"/>
      <c r="BS503" s="48">
        <f t="shared" si="47"/>
        <v>476053</v>
      </c>
      <c r="BT503" s="2"/>
      <c r="CA503" s="30"/>
      <c r="CB503" s="31"/>
      <c r="CC503" s="30"/>
      <c r="CD503" s="31"/>
    </row>
    <row r="504" spans="1:82" x14ac:dyDescent="0.2">
      <c r="A504" t="s">
        <v>55</v>
      </c>
      <c r="B504" s="29">
        <v>44330</v>
      </c>
      <c r="C504" s="2"/>
      <c r="D504" s="30">
        <v>4265</v>
      </c>
      <c r="E504" s="30">
        <v>3358</v>
      </c>
      <c r="F504" s="30">
        <v>54387</v>
      </c>
      <c r="G504" s="30">
        <v>931</v>
      </c>
      <c r="H504" s="30">
        <v>784</v>
      </c>
      <c r="I504" s="30">
        <v>30111</v>
      </c>
      <c r="J504" s="30">
        <v>27500</v>
      </c>
      <c r="K504" s="30">
        <v>84148</v>
      </c>
      <c r="L504" s="30">
        <v>1539</v>
      </c>
      <c r="M504" s="2"/>
      <c r="N504" s="30">
        <v>9409</v>
      </c>
      <c r="O504" s="30">
        <v>15267</v>
      </c>
      <c r="P504" s="30">
        <v>1065</v>
      </c>
      <c r="Q504" s="30">
        <v>737</v>
      </c>
      <c r="R504" s="30">
        <v>2686</v>
      </c>
      <c r="S504" s="30">
        <v>2986</v>
      </c>
      <c r="T504" s="30">
        <v>46732</v>
      </c>
      <c r="U504" s="30">
        <v>1445</v>
      </c>
      <c r="V504" s="30">
        <v>1811</v>
      </c>
      <c r="W504" s="30">
        <v>31609</v>
      </c>
      <c r="X504" s="30">
        <v>10284</v>
      </c>
      <c r="Y504" s="2"/>
      <c r="Z504" s="30">
        <v>19549</v>
      </c>
      <c r="AA504" s="30">
        <v>18314</v>
      </c>
      <c r="AC504" s="48">
        <f t="shared" si="42"/>
        <v>37863</v>
      </c>
      <c r="AD504" s="48">
        <f t="shared" si="43"/>
        <v>124031</v>
      </c>
      <c r="AE504" s="30">
        <v>5093</v>
      </c>
      <c r="AF504" s="30">
        <v>7004</v>
      </c>
      <c r="AG504" s="30">
        <v>19887</v>
      </c>
      <c r="AH504" s="30">
        <v>23047</v>
      </c>
      <c r="AI504" s="30">
        <v>2748</v>
      </c>
      <c r="AJ504" s="145">
        <v>1005</v>
      </c>
      <c r="AK504" s="145">
        <v>3448</v>
      </c>
      <c r="AL504" s="145">
        <v>21400</v>
      </c>
      <c r="AM504" s="146">
        <v>29567</v>
      </c>
      <c r="AN504" s="146">
        <v>7155</v>
      </c>
      <c r="AO504" s="146">
        <v>8075</v>
      </c>
      <c r="AP504" s="48"/>
      <c r="AQ504" s="47"/>
      <c r="AR504" s="48"/>
      <c r="AS504" s="47"/>
      <c r="AT504" s="48"/>
      <c r="AU504" s="47"/>
      <c r="AV504" s="48"/>
      <c r="AW504" s="47"/>
      <c r="AX504" s="30"/>
      <c r="AY504" s="31"/>
      <c r="AZ504" s="2"/>
      <c r="BA504" s="30"/>
      <c r="BB504" s="31"/>
      <c r="BC504" s="2"/>
      <c r="BD504" s="30"/>
      <c r="BE504" s="31"/>
      <c r="BF504" s="30"/>
      <c r="BG504" s="31"/>
      <c r="BH504" s="2"/>
      <c r="BI504" s="30"/>
      <c r="BJ504" s="2"/>
      <c r="BK504" s="48">
        <f t="shared" si="44"/>
        <v>128429</v>
      </c>
      <c r="BL504" s="30">
        <v>9815</v>
      </c>
      <c r="BM504" s="30">
        <v>9319</v>
      </c>
      <c r="BN504" s="2"/>
      <c r="BO504" s="48">
        <f t="shared" si="45"/>
        <v>19134</v>
      </c>
      <c r="BP504" s="2"/>
      <c r="BQ504" s="48">
        <f t="shared" si="46"/>
        <v>207023</v>
      </c>
      <c r="BR504" s="2"/>
      <c r="BS504" s="48">
        <f t="shared" si="47"/>
        <v>516480</v>
      </c>
      <c r="BT504" s="2"/>
      <c r="CA504" s="30"/>
      <c r="CB504" s="31"/>
      <c r="CC504" s="30"/>
      <c r="CD504" s="31"/>
    </row>
    <row r="505" spans="1:82" x14ac:dyDescent="0.2">
      <c r="A505" t="s">
        <v>56</v>
      </c>
      <c r="B505" s="29">
        <v>44331</v>
      </c>
      <c r="C505" s="2"/>
      <c r="D505" s="30">
        <v>3320</v>
      </c>
      <c r="E505" s="30">
        <v>2497</v>
      </c>
      <c r="F505" s="30">
        <v>45164</v>
      </c>
      <c r="G505" s="30">
        <v>702</v>
      </c>
      <c r="H505" s="30">
        <v>603</v>
      </c>
      <c r="I505" s="30">
        <v>25905</v>
      </c>
      <c r="J505" s="30">
        <v>23531</v>
      </c>
      <c r="K505" s="30">
        <v>69660</v>
      </c>
      <c r="L505" s="30">
        <v>1413</v>
      </c>
      <c r="M505" s="2"/>
      <c r="N505" s="30">
        <v>8553</v>
      </c>
      <c r="O505" s="30">
        <v>12356</v>
      </c>
      <c r="P505" s="30">
        <v>908</v>
      </c>
      <c r="Q505" s="30">
        <v>469</v>
      </c>
      <c r="R505" s="30">
        <v>1962</v>
      </c>
      <c r="S505" s="30">
        <v>2368</v>
      </c>
      <c r="T505" s="30">
        <v>36329</v>
      </c>
      <c r="U505" s="30">
        <v>997</v>
      </c>
      <c r="V505" s="30">
        <v>1276</v>
      </c>
      <c r="W505" s="30">
        <v>26380</v>
      </c>
      <c r="X505" s="30">
        <v>7361</v>
      </c>
      <c r="Y505" s="2"/>
      <c r="Z505" s="30">
        <v>16608</v>
      </c>
      <c r="AA505" s="30">
        <v>12551</v>
      </c>
      <c r="AC505" s="48">
        <f t="shared" si="42"/>
        <v>29159</v>
      </c>
      <c r="AD505" s="48">
        <f t="shared" si="43"/>
        <v>98959</v>
      </c>
      <c r="AE505" s="30">
        <v>4259</v>
      </c>
      <c r="AF505" s="30">
        <v>4411</v>
      </c>
      <c r="AG505" s="30">
        <v>14216</v>
      </c>
      <c r="AH505" s="30">
        <v>17827</v>
      </c>
      <c r="AI505" s="30">
        <v>2360</v>
      </c>
      <c r="AJ505" s="145">
        <v>741</v>
      </c>
      <c r="AK505" s="145">
        <v>2469</v>
      </c>
      <c r="AL505" s="145">
        <v>15904</v>
      </c>
      <c r="AM505" s="146">
        <v>22309</v>
      </c>
      <c r="AN505" s="146">
        <v>5203</v>
      </c>
      <c r="AO505" s="146">
        <v>5501</v>
      </c>
      <c r="AP505" s="48"/>
      <c r="AQ505" s="47"/>
      <c r="AR505" s="48"/>
      <c r="AS505" s="47"/>
      <c r="AT505" s="48"/>
      <c r="AU505" s="47"/>
      <c r="AV505" s="48"/>
      <c r="AW505" s="47"/>
      <c r="AX505" s="30"/>
      <c r="AY505" s="31"/>
      <c r="AZ505" s="2"/>
      <c r="BA505" s="30"/>
      <c r="BB505" s="31"/>
      <c r="BC505" s="2"/>
      <c r="BD505" s="30"/>
      <c r="BE505" s="31"/>
      <c r="BF505" s="30"/>
      <c r="BG505" s="31"/>
      <c r="BH505" s="2"/>
      <c r="BI505" s="30"/>
      <c r="BJ505" s="2"/>
      <c r="BK505" s="48">
        <f t="shared" si="44"/>
        <v>95200</v>
      </c>
      <c r="BL505" s="30">
        <v>6972</v>
      </c>
      <c r="BM505" s="30">
        <v>6997</v>
      </c>
      <c r="BN505" s="2"/>
      <c r="BO505" s="48">
        <f t="shared" si="45"/>
        <v>13969</v>
      </c>
      <c r="BP505" s="2"/>
      <c r="BQ505" s="48">
        <f t="shared" si="46"/>
        <v>172795</v>
      </c>
      <c r="BR505" s="2"/>
      <c r="BS505" s="48">
        <f t="shared" si="47"/>
        <v>410082</v>
      </c>
      <c r="BT505" s="2"/>
      <c r="CA505" s="30"/>
      <c r="CB505" s="31"/>
      <c r="CC505" s="30"/>
      <c r="CD505" s="31"/>
    </row>
    <row r="506" spans="1:82" x14ac:dyDescent="0.2">
      <c r="A506" t="s">
        <v>57</v>
      </c>
      <c r="B506" s="29">
        <v>44332</v>
      </c>
      <c r="C506" s="2"/>
      <c r="D506" s="30">
        <v>2216</v>
      </c>
      <c r="E506" s="30">
        <v>1560</v>
      </c>
      <c r="F506" s="30">
        <v>32368</v>
      </c>
      <c r="G506" s="30">
        <v>462</v>
      </c>
      <c r="H506" s="30">
        <v>490</v>
      </c>
      <c r="I506" s="30">
        <v>18181</v>
      </c>
      <c r="J506" s="30">
        <v>16807</v>
      </c>
      <c r="K506" s="30">
        <v>49387</v>
      </c>
      <c r="L506" s="30">
        <v>1066</v>
      </c>
      <c r="M506" s="2"/>
      <c r="N506" s="30">
        <v>6801</v>
      </c>
      <c r="O506" s="30">
        <v>8278</v>
      </c>
      <c r="P506" s="30">
        <v>754</v>
      </c>
      <c r="Q506" s="30">
        <v>390</v>
      </c>
      <c r="R506" s="30">
        <v>1379</v>
      </c>
      <c r="S506" s="30">
        <v>1476</v>
      </c>
      <c r="T506" s="30">
        <v>27951</v>
      </c>
      <c r="U506" s="30">
        <v>498</v>
      </c>
      <c r="V506" s="30">
        <v>850</v>
      </c>
      <c r="W506" s="30">
        <v>22204</v>
      </c>
      <c r="X506" s="30">
        <v>4144</v>
      </c>
      <c r="Y506" s="2"/>
      <c r="Z506" s="30">
        <v>13945</v>
      </c>
      <c r="AA506" s="30">
        <v>11583</v>
      </c>
      <c r="AC506" s="48">
        <f t="shared" si="42"/>
        <v>25528</v>
      </c>
      <c r="AD506" s="48">
        <f t="shared" si="43"/>
        <v>74725</v>
      </c>
      <c r="AE506" s="30">
        <v>2610</v>
      </c>
      <c r="AF506" s="30">
        <v>2812</v>
      </c>
      <c r="AG506" s="30">
        <v>11805</v>
      </c>
      <c r="AH506" s="30">
        <v>12295</v>
      </c>
      <c r="AI506" s="30">
        <v>1839</v>
      </c>
      <c r="AJ506" s="145">
        <v>539</v>
      </c>
      <c r="AK506" s="145">
        <v>1674</v>
      </c>
      <c r="AL506" s="145">
        <v>13659</v>
      </c>
      <c r="AM506" s="146">
        <v>16197</v>
      </c>
      <c r="AN506" s="146">
        <v>2965</v>
      </c>
      <c r="AO506" s="146">
        <v>2762</v>
      </c>
      <c r="AP506" s="48"/>
      <c r="AQ506" s="47"/>
      <c r="AR506" s="48"/>
      <c r="AS506" s="47"/>
      <c r="AT506" s="48"/>
      <c r="AU506" s="47"/>
      <c r="AV506" s="48"/>
      <c r="AW506" s="47"/>
      <c r="AX506" s="30"/>
      <c r="AY506" s="31"/>
      <c r="AZ506" s="2"/>
      <c r="BA506" s="30"/>
      <c r="BB506" s="31"/>
      <c r="BC506" s="2"/>
      <c r="BD506" s="30"/>
      <c r="BE506" s="31"/>
      <c r="BF506" s="30"/>
      <c r="BG506" s="31"/>
      <c r="BH506" s="2"/>
      <c r="BI506" s="30"/>
      <c r="BJ506" s="2"/>
      <c r="BK506" s="48">
        <f t="shared" si="44"/>
        <v>69157</v>
      </c>
      <c r="BL506" s="30">
        <v>4617</v>
      </c>
      <c r="BM506" s="30">
        <v>4890</v>
      </c>
      <c r="BN506" s="2"/>
      <c r="BO506" s="48">
        <f t="shared" si="45"/>
        <v>9507</v>
      </c>
      <c r="BP506" s="2"/>
      <c r="BQ506" s="48">
        <f t="shared" si="46"/>
        <v>122537</v>
      </c>
      <c r="BR506" s="2"/>
      <c r="BS506" s="48">
        <f t="shared" si="47"/>
        <v>301454</v>
      </c>
      <c r="BT506" s="2"/>
      <c r="CA506" s="30"/>
      <c r="CB506" s="31"/>
      <c r="CC506" s="30"/>
      <c r="CD506" s="31"/>
    </row>
    <row r="507" spans="1:82" x14ac:dyDescent="0.2">
      <c r="A507" t="s">
        <v>58</v>
      </c>
      <c r="B507" s="29">
        <v>44333</v>
      </c>
      <c r="C507" s="2"/>
      <c r="D507" s="30">
        <v>3614</v>
      </c>
      <c r="E507" s="30">
        <v>2720</v>
      </c>
      <c r="F507" s="30">
        <v>42982</v>
      </c>
      <c r="G507" s="30">
        <v>744</v>
      </c>
      <c r="H507" s="30">
        <v>618</v>
      </c>
      <c r="I507" s="30">
        <v>25176</v>
      </c>
      <c r="J507" s="30">
        <v>22770</v>
      </c>
      <c r="K507" s="30">
        <v>66936</v>
      </c>
      <c r="L507" s="30">
        <v>1301</v>
      </c>
      <c r="M507" s="2"/>
      <c r="N507" s="30">
        <v>8580</v>
      </c>
      <c r="O507" s="30">
        <v>12068</v>
      </c>
      <c r="P507" s="30">
        <v>978</v>
      </c>
      <c r="Q507" s="30">
        <v>471</v>
      </c>
      <c r="R507" s="30">
        <v>2429</v>
      </c>
      <c r="S507" s="30">
        <v>2564</v>
      </c>
      <c r="T507" s="30">
        <v>36607</v>
      </c>
      <c r="U507" s="30">
        <v>1075</v>
      </c>
      <c r="V507" s="30">
        <v>1350</v>
      </c>
      <c r="W507" s="30">
        <v>25411</v>
      </c>
      <c r="X507" s="30">
        <v>7706</v>
      </c>
      <c r="Y507" s="2"/>
      <c r="Z507" s="30">
        <v>16011</v>
      </c>
      <c r="AA507" s="30">
        <v>13734</v>
      </c>
      <c r="AC507" s="48">
        <f t="shared" si="42"/>
        <v>29745</v>
      </c>
      <c r="AD507" s="48">
        <f t="shared" si="43"/>
        <v>99239</v>
      </c>
      <c r="AE507" s="30">
        <v>5413</v>
      </c>
      <c r="AF507" s="30">
        <v>5409</v>
      </c>
      <c r="AG507" s="30">
        <v>18346</v>
      </c>
      <c r="AH507" s="30">
        <v>20137</v>
      </c>
      <c r="AI507" s="30">
        <v>2759</v>
      </c>
      <c r="AJ507" s="145">
        <v>1374</v>
      </c>
      <c r="AK507" s="145">
        <v>2773</v>
      </c>
      <c r="AL507" s="145">
        <v>20937</v>
      </c>
      <c r="AM507" s="146">
        <v>25285</v>
      </c>
      <c r="AN507" s="146">
        <v>6018</v>
      </c>
      <c r="AO507" s="146">
        <v>6134</v>
      </c>
      <c r="AP507" s="48"/>
      <c r="AQ507" s="47"/>
      <c r="AR507" s="48"/>
      <c r="AS507" s="47"/>
      <c r="AT507" s="48"/>
      <c r="AU507" s="47"/>
      <c r="AV507" s="48"/>
      <c r="AW507" s="47"/>
      <c r="AX507" s="30"/>
      <c r="AY507" s="31"/>
      <c r="AZ507" s="2"/>
      <c r="BA507" s="30"/>
      <c r="BB507" s="31"/>
      <c r="BC507" s="2"/>
      <c r="BD507" s="30"/>
      <c r="BE507" s="31"/>
      <c r="BF507" s="30"/>
      <c r="BG507" s="31"/>
      <c r="BH507" s="2"/>
      <c r="BI507" s="30"/>
      <c r="BJ507" s="2"/>
      <c r="BK507" s="48">
        <f t="shared" si="44"/>
        <v>114585</v>
      </c>
      <c r="BL507" s="30">
        <v>7788</v>
      </c>
      <c r="BM507" s="30">
        <v>7739</v>
      </c>
      <c r="BN507" s="2"/>
      <c r="BO507" s="48">
        <f t="shared" si="45"/>
        <v>15527</v>
      </c>
      <c r="BP507" s="2"/>
      <c r="BQ507" s="48">
        <f t="shared" si="46"/>
        <v>166861</v>
      </c>
      <c r="BR507" s="2"/>
      <c r="BS507" s="48">
        <f t="shared" si="47"/>
        <v>425957</v>
      </c>
      <c r="BT507" s="2"/>
      <c r="CA507" s="30"/>
      <c r="CB507" s="31"/>
      <c r="CC507" s="30"/>
      <c r="CD507" s="31"/>
    </row>
    <row r="508" spans="1:82" x14ac:dyDescent="0.2">
      <c r="A508" t="s">
        <v>59</v>
      </c>
      <c r="B508" s="29">
        <v>44334</v>
      </c>
      <c r="C508" s="2"/>
      <c r="D508" s="30">
        <v>3656</v>
      </c>
      <c r="E508" s="30">
        <v>2763</v>
      </c>
      <c r="F508" s="30">
        <v>42460</v>
      </c>
      <c r="G508" s="30">
        <v>731</v>
      </c>
      <c r="H508" s="30">
        <v>625</v>
      </c>
      <c r="I508" s="30">
        <v>24983</v>
      </c>
      <c r="J508" s="30">
        <v>22803</v>
      </c>
      <c r="K508" s="30">
        <v>67106</v>
      </c>
      <c r="L508" s="30">
        <v>1312</v>
      </c>
      <c r="M508" s="2"/>
      <c r="N508" s="30">
        <v>8587</v>
      </c>
      <c r="O508" s="30">
        <v>11648</v>
      </c>
      <c r="P508" s="30">
        <v>899</v>
      </c>
      <c r="Q508" s="30">
        <v>483</v>
      </c>
      <c r="R508" s="30">
        <v>2456</v>
      </c>
      <c r="S508" s="30">
        <v>2581</v>
      </c>
      <c r="T508" s="30">
        <v>37327</v>
      </c>
      <c r="U508" s="30">
        <v>1117</v>
      </c>
      <c r="V508" s="30">
        <v>1323</v>
      </c>
      <c r="W508" s="30">
        <v>24881</v>
      </c>
      <c r="X508" s="30">
        <v>7870</v>
      </c>
      <c r="Y508" s="2"/>
      <c r="Z508" s="30">
        <v>15624</v>
      </c>
      <c r="AA508" s="30">
        <v>12985</v>
      </c>
      <c r="AC508" s="48">
        <f t="shared" si="42"/>
        <v>28609</v>
      </c>
      <c r="AD508" s="48">
        <f t="shared" si="43"/>
        <v>99172</v>
      </c>
      <c r="AE508" s="30">
        <v>4718</v>
      </c>
      <c r="AF508" s="30">
        <v>5988</v>
      </c>
      <c r="AG508" s="30">
        <v>17940</v>
      </c>
      <c r="AH508" s="30">
        <v>18820</v>
      </c>
      <c r="AI508" s="30">
        <v>2740</v>
      </c>
      <c r="AJ508" s="145">
        <v>1611</v>
      </c>
      <c r="AK508" s="145">
        <v>2851</v>
      </c>
      <c r="AL508" s="145">
        <v>20128</v>
      </c>
      <c r="AM508" s="146">
        <v>23895</v>
      </c>
      <c r="AN508" s="146">
        <v>5608</v>
      </c>
      <c r="AO508" s="146">
        <v>6544</v>
      </c>
      <c r="AP508" s="48"/>
      <c r="AQ508" s="47"/>
      <c r="AR508" s="48"/>
      <c r="AS508" s="47"/>
      <c r="AT508" s="48"/>
      <c r="AU508" s="47"/>
      <c r="AV508" s="48"/>
      <c r="AW508" s="47"/>
      <c r="AX508" s="30"/>
      <c r="AY508" s="31"/>
      <c r="AZ508" s="2"/>
      <c r="BA508" s="30"/>
      <c r="BB508" s="31"/>
      <c r="BC508" s="2"/>
      <c r="BD508" s="30"/>
      <c r="BE508" s="31"/>
      <c r="BF508" s="30"/>
      <c r="BG508" s="31"/>
      <c r="BH508" s="2"/>
      <c r="BI508" s="30"/>
      <c r="BJ508" s="2"/>
      <c r="BK508" s="48">
        <f t="shared" si="44"/>
        <v>110843</v>
      </c>
      <c r="BL508" s="30">
        <v>7772</v>
      </c>
      <c r="BM508" s="30">
        <v>7571</v>
      </c>
      <c r="BN508" s="2"/>
      <c r="BO508" s="48">
        <f t="shared" si="45"/>
        <v>15343</v>
      </c>
      <c r="BP508" s="2"/>
      <c r="BQ508" s="48">
        <f t="shared" si="46"/>
        <v>166439</v>
      </c>
      <c r="BR508" s="2"/>
      <c r="BS508" s="48">
        <f t="shared" si="47"/>
        <v>420406</v>
      </c>
      <c r="BT508" s="2"/>
      <c r="CA508" s="30"/>
      <c r="CB508" s="31"/>
      <c r="CC508" s="30"/>
      <c r="CD508" s="31"/>
    </row>
    <row r="509" spans="1:82" x14ac:dyDescent="0.2">
      <c r="A509" t="s">
        <v>53</v>
      </c>
      <c r="B509" s="29">
        <v>44335</v>
      </c>
      <c r="C509" s="2"/>
      <c r="D509" s="30">
        <v>3922</v>
      </c>
      <c r="E509" s="30">
        <v>3010</v>
      </c>
      <c r="F509" s="30">
        <v>45221</v>
      </c>
      <c r="G509" s="30">
        <v>820</v>
      </c>
      <c r="H509" s="30">
        <v>657</v>
      </c>
      <c r="I509" s="30">
        <v>26615</v>
      </c>
      <c r="J509" s="30">
        <v>24188</v>
      </c>
      <c r="K509" s="30">
        <v>71589</v>
      </c>
      <c r="L509" s="30">
        <v>1484</v>
      </c>
      <c r="M509" s="2"/>
      <c r="N509" s="30">
        <v>8672</v>
      </c>
      <c r="O509" s="30">
        <v>12391</v>
      </c>
      <c r="P509" s="30">
        <v>932</v>
      </c>
      <c r="Q509" s="30">
        <v>510</v>
      </c>
      <c r="R509" s="30">
        <v>2480</v>
      </c>
      <c r="S509" s="30">
        <v>2762</v>
      </c>
      <c r="T509" s="30">
        <v>37885</v>
      </c>
      <c r="U509" s="30">
        <v>1350</v>
      </c>
      <c r="V509" s="30">
        <v>1369</v>
      </c>
      <c r="W509" s="30">
        <v>25693</v>
      </c>
      <c r="X509" s="30">
        <v>8065</v>
      </c>
      <c r="Y509" s="2"/>
      <c r="Z509" s="30">
        <v>15207</v>
      </c>
      <c r="AA509" s="30">
        <v>13331</v>
      </c>
      <c r="AC509" s="48">
        <f t="shared" si="42"/>
        <v>28538</v>
      </c>
      <c r="AD509" s="48">
        <f t="shared" si="43"/>
        <v>102109</v>
      </c>
      <c r="AE509" s="30">
        <v>4846</v>
      </c>
      <c r="AF509" s="30">
        <v>5449</v>
      </c>
      <c r="AG509" s="30">
        <v>17702</v>
      </c>
      <c r="AH509" s="30">
        <v>19926</v>
      </c>
      <c r="AI509" s="30">
        <v>2897</v>
      </c>
      <c r="AJ509" s="145">
        <v>1876</v>
      </c>
      <c r="AK509" s="145">
        <v>2880</v>
      </c>
      <c r="AL509" s="145">
        <v>20062</v>
      </c>
      <c r="AM509" s="146">
        <v>25024</v>
      </c>
      <c r="AN509" s="146">
        <v>6283</v>
      </c>
      <c r="AO509" s="146">
        <v>6201</v>
      </c>
      <c r="AP509" s="48"/>
      <c r="AQ509" s="47"/>
      <c r="AR509" s="48"/>
      <c r="AS509" s="47"/>
      <c r="AT509" s="48"/>
      <c r="AU509" s="47"/>
      <c r="AV509" s="48"/>
      <c r="AW509" s="47"/>
      <c r="AX509" s="30"/>
      <c r="AY509" s="31"/>
      <c r="AZ509" s="2"/>
      <c r="BA509" s="30"/>
      <c r="BB509" s="31"/>
      <c r="BC509" s="2"/>
      <c r="BD509" s="30"/>
      <c r="BE509" s="31"/>
      <c r="BF509" s="30"/>
      <c r="BG509" s="31"/>
      <c r="BH509" s="2"/>
      <c r="BI509" s="30"/>
      <c r="BJ509" s="2"/>
      <c r="BK509" s="48">
        <f t="shared" si="44"/>
        <v>113146</v>
      </c>
      <c r="BL509" s="30">
        <v>7707</v>
      </c>
      <c r="BM509" s="30">
        <v>7938</v>
      </c>
      <c r="BN509" s="2"/>
      <c r="BO509" s="48">
        <f t="shared" si="45"/>
        <v>15645</v>
      </c>
      <c r="BP509" s="2"/>
      <c r="BQ509" s="48">
        <f t="shared" si="46"/>
        <v>177506</v>
      </c>
      <c r="BR509" s="2"/>
      <c r="BS509" s="48">
        <f t="shared" si="47"/>
        <v>436944</v>
      </c>
      <c r="BT509" s="2"/>
      <c r="CA509" s="30"/>
      <c r="CB509" s="31"/>
      <c r="CC509" s="30"/>
      <c r="CD509" s="31"/>
    </row>
    <row r="510" spans="1:82" x14ac:dyDescent="0.2">
      <c r="A510" t="s">
        <v>54</v>
      </c>
      <c r="B510" s="29">
        <v>44336</v>
      </c>
      <c r="C510" s="2"/>
      <c r="D510" s="30">
        <v>4537</v>
      </c>
      <c r="E510" s="30">
        <v>3214</v>
      </c>
      <c r="F510" s="30">
        <v>49285</v>
      </c>
      <c r="G510" s="30">
        <v>914</v>
      </c>
      <c r="H510" s="30">
        <v>697</v>
      </c>
      <c r="I510" s="30">
        <v>28436</v>
      </c>
      <c r="J510" s="30">
        <v>26554</v>
      </c>
      <c r="K510" s="30">
        <v>77321</v>
      </c>
      <c r="L510" s="30">
        <v>1477</v>
      </c>
      <c r="M510" s="2"/>
      <c r="N510" s="30">
        <v>9806</v>
      </c>
      <c r="O510" s="30">
        <v>14120</v>
      </c>
      <c r="P510" s="30">
        <v>982</v>
      </c>
      <c r="Q510" s="30">
        <v>524</v>
      </c>
      <c r="R510" s="30">
        <v>2709</v>
      </c>
      <c r="S510" s="30">
        <v>3092</v>
      </c>
      <c r="T510" s="30">
        <v>42777</v>
      </c>
      <c r="U510" s="30">
        <v>1244</v>
      </c>
      <c r="V510" s="30">
        <v>1531</v>
      </c>
      <c r="W510" s="30">
        <v>28543</v>
      </c>
      <c r="X510" s="30">
        <v>9163</v>
      </c>
      <c r="Y510" s="2"/>
      <c r="Z510" s="30">
        <v>17403</v>
      </c>
      <c r="AA510" s="30">
        <v>15856</v>
      </c>
      <c r="AC510" s="48">
        <f t="shared" si="42"/>
        <v>33259</v>
      </c>
      <c r="AD510" s="48">
        <f t="shared" si="43"/>
        <v>114491</v>
      </c>
      <c r="AE510" s="30">
        <v>5442</v>
      </c>
      <c r="AF510" s="30">
        <v>6130</v>
      </c>
      <c r="AG510" s="30">
        <v>20048</v>
      </c>
      <c r="AH510" s="30">
        <v>23037</v>
      </c>
      <c r="AI510" s="30">
        <v>3071</v>
      </c>
      <c r="AJ510" s="145">
        <v>2091</v>
      </c>
      <c r="AK510" s="145">
        <v>3244</v>
      </c>
      <c r="AL510" s="145">
        <v>22443</v>
      </c>
      <c r="AM510" s="146">
        <v>28884</v>
      </c>
      <c r="AN510" s="146">
        <v>7203</v>
      </c>
      <c r="AO510" s="146">
        <v>7719</v>
      </c>
      <c r="AP510" s="48"/>
      <c r="AQ510" s="47"/>
      <c r="AR510" s="48"/>
      <c r="AS510" s="47"/>
      <c r="AT510" s="48"/>
      <c r="AU510" s="47"/>
      <c r="AV510" s="48"/>
      <c r="AW510" s="47"/>
      <c r="AX510" s="30"/>
      <c r="AY510" s="31"/>
      <c r="AZ510" s="2"/>
      <c r="BA510" s="30"/>
      <c r="BB510" s="31"/>
      <c r="BC510" s="2"/>
      <c r="BD510" s="30"/>
      <c r="BE510" s="31"/>
      <c r="BF510" s="30"/>
      <c r="BG510" s="31"/>
      <c r="BH510" s="2"/>
      <c r="BI510" s="30"/>
      <c r="BJ510" s="2"/>
      <c r="BK510" s="48">
        <f t="shared" si="44"/>
        <v>129312</v>
      </c>
      <c r="BL510" s="30">
        <v>8517</v>
      </c>
      <c r="BM510" s="30">
        <v>8697</v>
      </c>
      <c r="BN510" s="2"/>
      <c r="BO510" s="48">
        <f t="shared" si="45"/>
        <v>17214</v>
      </c>
      <c r="BP510" s="2"/>
      <c r="BQ510" s="48">
        <f t="shared" si="46"/>
        <v>192435</v>
      </c>
      <c r="BR510" s="2"/>
      <c r="BS510" s="48">
        <f t="shared" si="47"/>
        <v>486711</v>
      </c>
      <c r="BT510" s="2"/>
      <c r="CA510" s="30"/>
      <c r="CB510" s="31"/>
      <c r="CC510" s="30"/>
      <c r="CD510" s="31"/>
    </row>
    <row r="511" spans="1:82" x14ac:dyDescent="0.2">
      <c r="A511" t="s">
        <v>55</v>
      </c>
      <c r="B511" s="29">
        <v>44337</v>
      </c>
      <c r="C511" s="2"/>
      <c r="D511" s="30">
        <v>4281</v>
      </c>
      <c r="E511" s="30">
        <v>3347</v>
      </c>
      <c r="F511" s="30">
        <v>54036</v>
      </c>
      <c r="G511" s="30">
        <v>952</v>
      </c>
      <c r="H511" s="30">
        <v>759</v>
      </c>
      <c r="I511" s="30">
        <v>30290</v>
      </c>
      <c r="J511" s="30">
        <v>28492</v>
      </c>
      <c r="K511" s="30">
        <v>84150</v>
      </c>
      <c r="L511" s="30">
        <v>1599</v>
      </c>
      <c r="M511" s="2"/>
      <c r="N511" s="30">
        <v>11507</v>
      </c>
      <c r="O511" s="30">
        <v>15992</v>
      </c>
      <c r="P511" s="30">
        <v>1077</v>
      </c>
      <c r="Q511" s="30">
        <v>625</v>
      </c>
      <c r="R511" s="30">
        <v>2830</v>
      </c>
      <c r="S511" s="30">
        <v>3460</v>
      </c>
      <c r="T511" s="30">
        <v>48629</v>
      </c>
      <c r="U511" s="30">
        <v>1455</v>
      </c>
      <c r="V511" s="30">
        <v>1812</v>
      </c>
      <c r="W511" s="30">
        <v>32012</v>
      </c>
      <c r="X511" s="30">
        <v>10493</v>
      </c>
      <c r="Y511" s="2"/>
      <c r="Z511" s="30">
        <v>18899</v>
      </c>
      <c r="AA511" s="30">
        <v>19188</v>
      </c>
      <c r="AC511" s="48">
        <f t="shared" si="42"/>
        <v>38087</v>
      </c>
      <c r="AD511" s="48">
        <f t="shared" si="43"/>
        <v>129892</v>
      </c>
      <c r="AE511" s="30">
        <v>5572</v>
      </c>
      <c r="AF511" s="30">
        <v>6477</v>
      </c>
      <c r="AG511" s="30">
        <v>22414</v>
      </c>
      <c r="AH511" s="30">
        <v>25680</v>
      </c>
      <c r="AI511" s="30">
        <v>3425</v>
      </c>
      <c r="AJ511" s="145">
        <v>1618</v>
      </c>
      <c r="AK511" s="145">
        <v>3519</v>
      </c>
      <c r="AL511" s="145">
        <v>25753</v>
      </c>
      <c r="AM511" s="146">
        <v>31993</v>
      </c>
      <c r="AN511" s="146">
        <v>8341</v>
      </c>
      <c r="AO511" s="146">
        <v>8820</v>
      </c>
      <c r="AP511" s="48"/>
      <c r="AQ511" s="47"/>
      <c r="AR511" s="48"/>
      <c r="AS511" s="47"/>
      <c r="AT511" s="48"/>
      <c r="AU511" s="47"/>
      <c r="AV511" s="48"/>
      <c r="AW511" s="47"/>
      <c r="AX511" s="30"/>
      <c r="AY511" s="31"/>
      <c r="AZ511" s="2"/>
      <c r="BA511" s="30"/>
      <c r="BB511" s="31"/>
      <c r="BC511" s="2"/>
      <c r="BD511" s="30"/>
      <c r="BE511" s="31"/>
      <c r="BF511" s="30"/>
      <c r="BG511" s="31"/>
      <c r="BH511" s="2"/>
      <c r="BI511" s="30"/>
      <c r="BJ511" s="2"/>
      <c r="BK511" s="48">
        <f t="shared" si="44"/>
        <v>143612</v>
      </c>
      <c r="BL511" s="30">
        <v>9166</v>
      </c>
      <c r="BM511" s="30">
        <v>8922</v>
      </c>
      <c r="BN511" s="2"/>
      <c r="BO511" s="48">
        <f t="shared" si="45"/>
        <v>18088</v>
      </c>
      <c r="BP511" s="2"/>
      <c r="BQ511" s="48">
        <f t="shared" si="46"/>
        <v>207906</v>
      </c>
      <c r="BR511" s="2"/>
      <c r="BS511" s="48">
        <f t="shared" si="47"/>
        <v>537585</v>
      </c>
      <c r="BT511" s="2"/>
      <c r="CA511" s="30"/>
      <c r="CB511" s="31"/>
      <c r="CC511" s="30"/>
      <c r="CD511" s="31"/>
    </row>
    <row r="512" spans="1:82" x14ac:dyDescent="0.2">
      <c r="A512" t="s">
        <v>56</v>
      </c>
      <c r="B512" s="29">
        <v>44338</v>
      </c>
      <c r="C512" s="2"/>
      <c r="D512" s="30">
        <v>2823</v>
      </c>
      <c r="E512" s="30">
        <v>2186</v>
      </c>
      <c r="F512" s="30">
        <v>39203</v>
      </c>
      <c r="G512" s="30">
        <v>601</v>
      </c>
      <c r="H512" s="30">
        <v>542</v>
      </c>
      <c r="I512" s="30">
        <v>23112</v>
      </c>
      <c r="J512" s="30">
        <v>21020</v>
      </c>
      <c r="K512" s="30">
        <v>61891</v>
      </c>
      <c r="L512" s="30">
        <v>1336</v>
      </c>
      <c r="M512" s="2"/>
      <c r="N512" s="30">
        <v>7930</v>
      </c>
      <c r="O512" s="30">
        <v>10789</v>
      </c>
      <c r="P512" s="30">
        <v>818</v>
      </c>
      <c r="Q512" s="30">
        <v>463</v>
      </c>
      <c r="R512" s="30">
        <v>1729</v>
      </c>
      <c r="S512" s="30">
        <v>2046</v>
      </c>
      <c r="T512" s="30">
        <v>32890</v>
      </c>
      <c r="U512" s="30">
        <v>746</v>
      </c>
      <c r="V512" s="30">
        <v>1036</v>
      </c>
      <c r="W512" s="30">
        <v>24388</v>
      </c>
      <c r="X512" s="30">
        <v>6057</v>
      </c>
      <c r="Y512" s="2"/>
      <c r="Z512" s="30">
        <v>14522</v>
      </c>
      <c r="AA512" s="30">
        <v>12612</v>
      </c>
      <c r="AC512" s="48">
        <f t="shared" si="42"/>
        <v>27134</v>
      </c>
      <c r="AD512" s="48">
        <f t="shared" si="43"/>
        <v>88892</v>
      </c>
      <c r="AE512" s="30">
        <v>3384</v>
      </c>
      <c r="AF512" s="30">
        <v>3817</v>
      </c>
      <c r="AG512" s="30">
        <v>15637</v>
      </c>
      <c r="AH512" s="30">
        <v>17124</v>
      </c>
      <c r="AI512" s="30">
        <v>2299</v>
      </c>
      <c r="AJ512" s="145">
        <v>692</v>
      </c>
      <c r="AK512" s="145">
        <v>2204</v>
      </c>
      <c r="AL512" s="145">
        <v>18131</v>
      </c>
      <c r="AM512" s="146">
        <v>21308</v>
      </c>
      <c r="AN512" s="146">
        <v>5132</v>
      </c>
      <c r="AO512" s="146">
        <v>5164</v>
      </c>
      <c r="AP512" s="48"/>
      <c r="AQ512" s="47"/>
      <c r="AR512" s="48"/>
      <c r="AS512" s="47"/>
      <c r="AT512" s="48"/>
      <c r="AU512" s="47"/>
      <c r="AV512" s="48"/>
      <c r="AW512" s="47"/>
      <c r="AX512" s="30"/>
      <c r="AY512" s="31"/>
      <c r="AZ512" s="2"/>
      <c r="BA512" s="30"/>
      <c r="BB512" s="31"/>
      <c r="BC512" s="2"/>
      <c r="BD512" s="30"/>
      <c r="BE512" s="31"/>
      <c r="BF512" s="30"/>
      <c r="BG512" s="31"/>
      <c r="BH512" s="2"/>
      <c r="BI512" s="30"/>
      <c r="BJ512" s="2"/>
      <c r="BK512" s="48">
        <f t="shared" si="44"/>
        <v>94892</v>
      </c>
      <c r="BL512" s="30">
        <v>6622</v>
      </c>
      <c r="BM512" s="30">
        <v>6147</v>
      </c>
      <c r="BN512" s="2"/>
      <c r="BO512" s="48">
        <f t="shared" si="45"/>
        <v>12769</v>
      </c>
      <c r="BP512" s="2"/>
      <c r="BQ512" s="48">
        <f t="shared" si="46"/>
        <v>152714</v>
      </c>
      <c r="BR512" s="2"/>
      <c r="BS512" s="48">
        <f t="shared" si="47"/>
        <v>376401</v>
      </c>
      <c r="BT512" s="2"/>
      <c r="CA512" s="30"/>
      <c r="CB512" s="31"/>
      <c r="CC512" s="30"/>
      <c r="CD512" s="31"/>
    </row>
    <row r="513" spans="1:82" x14ac:dyDescent="0.2">
      <c r="A513" t="s">
        <v>57</v>
      </c>
      <c r="B513" s="29">
        <v>44339</v>
      </c>
      <c r="C513" s="2"/>
      <c r="D513" s="30">
        <v>2332</v>
      </c>
      <c r="E513" s="30">
        <v>1618</v>
      </c>
      <c r="F513" s="30">
        <v>32363</v>
      </c>
      <c r="G513" s="30">
        <v>423</v>
      </c>
      <c r="H513" s="30">
        <v>466</v>
      </c>
      <c r="I513" s="30">
        <v>19107</v>
      </c>
      <c r="J513" s="30">
        <v>16808</v>
      </c>
      <c r="K513" s="30">
        <v>49676</v>
      </c>
      <c r="L513" s="30">
        <v>1015</v>
      </c>
      <c r="M513" s="2"/>
      <c r="N513" s="30">
        <v>6975</v>
      </c>
      <c r="O513" s="30">
        <v>8540</v>
      </c>
      <c r="P513" s="30">
        <v>739</v>
      </c>
      <c r="Q513" s="30">
        <v>362</v>
      </c>
      <c r="R513" s="30">
        <v>1526</v>
      </c>
      <c r="S513" s="30">
        <v>1510</v>
      </c>
      <c r="T513" s="30">
        <v>28903</v>
      </c>
      <c r="U513" s="30">
        <v>585</v>
      </c>
      <c r="V513" s="30">
        <v>907</v>
      </c>
      <c r="W513" s="30">
        <v>22379</v>
      </c>
      <c r="X513" s="30">
        <v>4628</v>
      </c>
      <c r="Y513" s="2"/>
      <c r="Z513" s="30">
        <v>14793</v>
      </c>
      <c r="AA513" s="30">
        <v>11948</v>
      </c>
      <c r="AC513" s="48">
        <f t="shared" si="42"/>
        <v>26741</v>
      </c>
      <c r="AD513" s="48">
        <f t="shared" si="43"/>
        <v>77054</v>
      </c>
      <c r="AE513" s="30">
        <v>2633</v>
      </c>
      <c r="AF513" s="30">
        <v>3079</v>
      </c>
      <c r="AG513" s="30">
        <v>13430</v>
      </c>
      <c r="AH513" s="30">
        <v>13870</v>
      </c>
      <c r="AI513" s="30">
        <v>1910</v>
      </c>
      <c r="AJ513" s="145">
        <v>588</v>
      </c>
      <c r="AK513" s="145">
        <v>1644</v>
      </c>
      <c r="AL513" s="145">
        <v>16192</v>
      </c>
      <c r="AM513" s="146">
        <v>18353</v>
      </c>
      <c r="AN513" s="146">
        <v>3709</v>
      </c>
      <c r="AO513" s="146">
        <v>3637</v>
      </c>
      <c r="AP513" s="48"/>
      <c r="AQ513" s="47"/>
      <c r="AR513" s="48"/>
      <c r="AS513" s="47"/>
      <c r="AT513" s="48"/>
      <c r="AU513" s="47"/>
      <c r="AV513" s="48"/>
      <c r="AW513" s="47"/>
      <c r="AX513" s="30"/>
      <c r="AY513" s="31"/>
      <c r="AZ513" s="2"/>
      <c r="BA513" s="30"/>
      <c r="BB513" s="31"/>
      <c r="BC513" s="2"/>
      <c r="BD513" s="30"/>
      <c r="BE513" s="31"/>
      <c r="BF513" s="30"/>
      <c r="BG513" s="31"/>
      <c r="BH513" s="2"/>
      <c r="BI513" s="30"/>
      <c r="BJ513" s="2"/>
      <c r="BK513" s="48">
        <f t="shared" si="44"/>
        <v>79045</v>
      </c>
      <c r="BL513" s="30">
        <v>5018</v>
      </c>
      <c r="BM513" s="30">
        <v>4968</v>
      </c>
      <c r="BN513" s="2"/>
      <c r="BO513" s="48">
        <f t="shared" si="45"/>
        <v>9986</v>
      </c>
      <c r="BP513" s="2"/>
      <c r="BQ513" s="48">
        <f t="shared" si="46"/>
        <v>123808</v>
      </c>
      <c r="BR513" s="2"/>
      <c r="BS513" s="48">
        <f t="shared" si="47"/>
        <v>316634</v>
      </c>
      <c r="BT513" s="2"/>
      <c r="CA513" s="30"/>
      <c r="CB513" s="31"/>
      <c r="CC513" s="30"/>
      <c r="CD513" s="31"/>
    </row>
    <row r="514" spans="1:82" x14ac:dyDescent="0.2">
      <c r="A514" t="s">
        <v>58</v>
      </c>
      <c r="B514" s="29">
        <v>44340</v>
      </c>
      <c r="C514" s="2"/>
      <c r="D514" s="30">
        <v>3602</v>
      </c>
      <c r="E514" s="30">
        <v>2695</v>
      </c>
      <c r="F514" s="30">
        <v>42441</v>
      </c>
      <c r="G514" s="30">
        <v>731</v>
      </c>
      <c r="H514" s="30">
        <v>648</v>
      </c>
      <c r="I514" s="30">
        <v>25004</v>
      </c>
      <c r="J514" s="30">
        <v>22504</v>
      </c>
      <c r="K514" s="30">
        <v>66369</v>
      </c>
      <c r="L514" s="30">
        <v>1321</v>
      </c>
      <c r="M514" s="2"/>
      <c r="N514" s="30">
        <v>8329</v>
      </c>
      <c r="O514" s="30">
        <v>12109</v>
      </c>
      <c r="P514" s="30">
        <v>934</v>
      </c>
      <c r="Q514" s="30">
        <v>491</v>
      </c>
      <c r="R514" s="30">
        <v>2363</v>
      </c>
      <c r="S514" s="30">
        <v>2539</v>
      </c>
      <c r="T514" s="30">
        <v>36814</v>
      </c>
      <c r="U514" s="30">
        <v>1067</v>
      </c>
      <c r="V514" s="30">
        <v>1304</v>
      </c>
      <c r="W514" s="30">
        <v>25053</v>
      </c>
      <c r="X514" s="30">
        <v>7851</v>
      </c>
      <c r="Y514" s="2"/>
      <c r="Z514" s="30">
        <v>15263</v>
      </c>
      <c r="AA514" s="30">
        <v>13119</v>
      </c>
      <c r="AC514" s="48">
        <f t="shared" si="42"/>
        <v>28382</v>
      </c>
      <c r="AD514" s="48">
        <f t="shared" si="43"/>
        <v>98854</v>
      </c>
      <c r="AE514" s="30">
        <v>4385</v>
      </c>
      <c r="AF514" s="30">
        <v>4994</v>
      </c>
      <c r="AG514" s="30">
        <v>17648</v>
      </c>
      <c r="AH514" s="30">
        <v>18879</v>
      </c>
      <c r="AI514" s="30">
        <v>2765</v>
      </c>
      <c r="AJ514" s="145">
        <v>1082</v>
      </c>
      <c r="AK514" s="145">
        <v>2745</v>
      </c>
      <c r="AL514" s="145">
        <v>20577</v>
      </c>
      <c r="AM514" s="146">
        <v>24354</v>
      </c>
      <c r="AN514" s="146">
        <v>5702</v>
      </c>
      <c r="AO514" s="146">
        <v>6005</v>
      </c>
      <c r="AP514" s="48"/>
      <c r="AQ514" s="47"/>
      <c r="AR514" s="48"/>
      <c r="AS514" s="47"/>
      <c r="AT514" s="48"/>
      <c r="AU514" s="47"/>
      <c r="AV514" s="48"/>
      <c r="AW514" s="47"/>
      <c r="AX514" s="30"/>
      <c r="AY514" s="31"/>
      <c r="AZ514" s="2"/>
      <c r="BA514" s="30"/>
      <c r="BB514" s="31"/>
      <c r="BC514" s="2"/>
      <c r="BD514" s="30"/>
      <c r="BE514" s="31"/>
      <c r="BF514" s="30"/>
      <c r="BG514" s="31"/>
      <c r="BH514" s="2"/>
      <c r="BI514" s="30"/>
      <c r="BJ514" s="2"/>
      <c r="BK514" s="48">
        <f t="shared" si="44"/>
        <v>109136</v>
      </c>
      <c r="BL514" s="30">
        <v>7329</v>
      </c>
      <c r="BM514" s="30">
        <v>7779</v>
      </c>
      <c r="BN514" s="2"/>
      <c r="BO514" s="48">
        <f t="shared" si="45"/>
        <v>15108</v>
      </c>
      <c r="BP514" s="2"/>
      <c r="BQ514" s="48">
        <f t="shared" si="46"/>
        <v>165315</v>
      </c>
      <c r="BR514" s="2"/>
      <c r="BS514" s="48">
        <f t="shared" si="47"/>
        <v>416795</v>
      </c>
      <c r="BT514" s="2"/>
      <c r="CA514" s="30"/>
      <c r="CB514" s="31"/>
      <c r="CC514" s="30"/>
      <c r="CD514" s="31"/>
    </row>
    <row r="515" spans="1:82" x14ac:dyDescent="0.2">
      <c r="A515" t="s">
        <v>59</v>
      </c>
      <c r="B515" s="29">
        <v>44341</v>
      </c>
      <c r="C515" s="2"/>
      <c r="D515" s="30">
        <v>3988</v>
      </c>
      <c r="E515" s="30">
        <v>3076</v>
      </c>
      <c r="F515" s="30">
        <v>46583</v>
      </c>
      <c r="G515" s="30">
        <v>901</v>
      </c>
      <c r="H515" s="30">
        <v>733</v>
      </c>
      <c r="I515" s="30">
        <v>27443</v>
      </c>
      <c r="J515" s="30">
        <v>25303</v>
      </c>
      <c r="K515" s="30">
        <v>75586</v>
      </c>
      <c r="L515" s="30">
        <v>2083</v>
      </c>
      <c r="M515" s="2"/>
      <c r="N515" s="30">
        <v>8982</v>
      </c>
      <c r="O515" s="30">
        <v>12788</v>
      </c>
      <c r="P515" s="30">
        <v>911</v>
      </c>
      <c r="Q515" s="30">
        <v>514</v>
      </c>
      <c r="R515" s="30">
        <v>2432</v>
      </c>
      <c r="S515" s="30">
        <v>2778</v>
      </c>
      <c r="T515" s="30">
        <v>39112</v>
      </c>
      <c r="U515" s="30">
        <v>1095</v>
      </c>
      <c r="V515" s="30">
        <v>1460</v>
      </c>
      <c r="W515" s="30">
        <v>26159</v>
      </c>
      <c r="X515" s="30">
        <v>8424</v>
      </c>
      <c r="Y515" s="2"/>
      <c r="Z515" s="30">
        <v>15965</v>
      </c>
      <c r="AA515" s="30">
        <v>13817</v>
      </c>
      <c r="AC515" s="48">
        <f t="shared" si="42"/>
        <v>29782</v>
      </c>
      <c r="AD515" s="48">
        <f t="shared" si="43"/>
        <v>104655</v>
      </c>
      <c r="AE515" s="30">
        <v>4730</v>
      </c>
      <c r="AF515" s="30">
        <v>5438</v>
      </c>
      <c r="AG515" s="30">
        <v>18158</v>
      </c>
      <c r="AH515" s="30">
        <v>20069</v>
      </c>
      <c r="AI515" s="30">
        <v>3056</v>
      </c>
      <c r="AJ515" s="145">
        <v>1127</v>
      </c>
      <c r="AK515" s="145">
        <v>2881</v>
      </c>
      <c r="AL515" s="145">
        <v>21178</v>
      </c>
      <c r="AM515" s="146">
        <v>25187</v>
      </c>
      <c r="AN515" s="146">
        <v>6110</v>
      </c>
      <c r="AO515" s="146">
        <v>6795</v>
      </c>
      <c r="AP515" s="48"/>
      <c r="AQ515" s="47"/>
      <c r="AR515" s="48"/>
      <c r="AS515" s="47"/>
      <c r="AT515" s="48"/>
      <c r="AU515" s="47"/>
      <c r="AV515" s="48"/>
      <c r="AW515" s="47"/>
      <c r="AX515" s="30"/>
      <c r="AY515" s="31"/>
      <c r="AZ515" s="2"/>
      <c r="BA515" s="30"/>
      <c r="BB515" s="31"/>
      <c r="BC515" s="2"/>
      <c r="BD515" s="30"/>
      <c r="BE515" s="31"/>
      <c r="BF515" s="30"/>
      <c r="BG515" s="31"/>
      <c r="BH515" s="2"/>
      <c r="BI515" s="30"/>
      <c r="BJ515" s="2"/>
      <c r="BK515" s="48">
        <f t="shared" si="44"/>
        <v>114729</v>
      </c>
      <c r="BL515" s="30">
        <v>8225</v>
      </c>
      <c r="BM515" s="30">
        <v>8417</v>
      </c>
      <c r="BN515" s="2"/>
      <c r="BO515" s="48">
        <f t="shared" si="45"/>
        <v>16642</v>
      </c>
      <c r="BP515" s="2"/>
      <c r="BQ515" s="48">
        <f t="shared" si="46"/>
        <v>185696</v>
      </c>
      <c r="BR515" s="2"/>
      <c r="BS515" s="48">
        <f t="shared" si="47"/>
        <v>451504</v>
      </c>
      <c r="BT515" s="2"/>
      <c r="CA515" s="30"/>
      <c r="CB515" s="31"/>
      <c r="CC515" s="30"/>
      <c r="CD515" s="31"/>
    </row>
    <row r="516" spans="1:82" x14ac:dyDescent="0.2">
      <c r="A516" t="s">
        <v>53</v>
      </c>
      <c r="B516" s="29">
        <v>44342</v>
      </c>
      <c r="C516" s="2"/>
      <c r="D516" s="30">
        <v>4183</v>
      </c>
      <c r="E516" s="30">
        <v>3238</v>
      </c>
      <c r="F516" s="30">
        <v>49731</v>
      </c>
      <c r="G516" s="30">
        <v>870</v>
      </c>
      <c r="H516" s="30">
        <v>757</v>
      </c>
      <c r="I516" s="30">
        <v>28821</v>
      </c>
      <c r="J516" s="30">
        <v>26844</v>
      </c>
      <c r="K516" s="30">
        <v>78980</v>
      </c>
      <c r="L516" s="30">
        <v>1542</v>
      </c>
      <c r="M516" s="2"/>
      <c r="N516" s="30">
        <v>10210</v>
      </c>
      <c r="O516" s="30">
        <v>13674</v>
      </c>
      <c r="P516" s="30">
        <v>1013</v>
      </c>
      <c r="Q516" s="30">
        <v>571</v>
      </c>
      <c r="R516" s="30">
        <v>2671</v>
      </c>
      <c r="S516" s="30">
        <v>3055</v>
      </c>
      <c r="T516" s="30">
        <v>42190</v>
      </c>
      <c r="U516" s="30">
        <v>1356</v>
      </c>
      <c r="V516" s="30">
        <v>1488</v>
      </c>
      <c r="W516" s="30">
        <v>27664</v>
      </c>
      <c r="X516" s="30">
        <v>8710</v>
      </c>
      <c r="Y516" s="2"/>
      <c r="Z516" s="30">
        <v>17021</v>
      </c>
      <c r="AA516" s="30">
        <v>15239</v>
      </c>
      <c r="AC516" s="48">
        <f t="shared" si="42"/>
        <v>32260</v>
      </c>
      <c r="AD516" s="48">
        <f t="shared" si="43"/>
        <v>112602</v>
      </c>
      <c r="AE516" s="30">
        <v>4992</v>
      </c>
      <c r="AF516" s="30">
        <v>6068</v>
      </c>
      <c r="AG516" s="30">
        <v>19083</v>
      </c>
      <c r="AH516" s="30">
        <v>21838</v>
      </c>
      <c r="AI516" s="30">
        <v>3042</v>
      </c>
      <c r="AJ516" s="145">
        <v>1047</v>
      </c>
      <c r="AK516" s="145">
        <v>3100</v>
      </c>
      <c r="AL516" s="145">
        <v>21697</v>
      </c>
      <c r="AM516" s="146">
        <v>27497</v>
      </c>
      <c r="AN516" s="146">
        <v>7045</v>
      </c>
      <c r="AO516" s="146">
        <v>7495</v>
      </c>
      <c r="AP516" s="48"/>
      <c r="AQ516" s="47"/>
      <c r="AR516" s="48"/>
      <c r="AS516" s="47"/>
      <c r="AT516" s="48"/>
      <c r="AU516" s="47"/>
      <c r="AV516" s="48"/>
      <c r="AW516" s="47"/>
      <c r="AX516" s="30"/>
      <c r="AY516" s="31"/>
      <c r="AZ516" s="2"/>
      <c r="BA516" s="30"/>
      <c r="BB516" s="31"/>
      <c r="BC516" s="2"/>
      <c r="BD516" s="30"/>
      <c r="BE516" s="31"/>
      <c r="BF516" s="30"/>
      <c r="BG516" s="31"/>
      <c r="BH516" s="2"/>
      <c r="BI516" s="30"/>
      <c r="BJ516" s="2"/>
      <c r="BK516" s="48">
        <f t="shared" si="44"/>
        <v>122904</v>
      </c>
      <c r="BL516" s="30">
        <v>8893</v>
      </c>
      <c r="BM516" s="30">
        <v>8871</v>
      </c>
      <c r="BN516" s="2"/>
      <c r="BO516" s="48">
        <f t="shared" si="45"/>
        <v>17764</v>
      </c>
      <c r="BP516" s="2"/>
      <c r="BQ516" s="48">
        <f t="shared" si="46"/>
        <v>194966</v>
      </c>
      <c r="BR516" s="2"/>
      <c r="BS516" s="48">
        <f t="shared" si="47"/>
        <v>480496</v>
      </c>
      <c r="BT516" s="2"/>
      <c r="CA516" s="30"/>
      <c r="CB516" s="31"/>
      <c r="CC516" s="30"/>
      <c r="CD516" s="31"/>
    </row>
    <row r="517" spans="1:82" x14ac:dyDescent="0.2">
      <c r="A517" t="s">
        <v>54</v>
      </c>
      <c r="B517" s="29">
        <v>44343</v>
      </c>
      <c r="C517" s="2"/>
      <c r="D517" s="30">
        <v>5095</v>
      </c>
      <c r="E517" s="30">
        <v>3879</v>
      </c>
      <c r="F517" s="30">
        <v>53165</v>
      </c>
      <c r="G517" s="30">
        <v>1016</v>
      </c>
      <c r="H517" s="30">
        <v>820</v>
      </c>
      <c r="I517" s="30">
        <v>30704</v>
      </c>
      <c r="J517" s="30">
        <v>28353</v>
      </c>
      <c r="K517" s="30">
        <v>83157</v>
      </c>
      <c r="L517" s="30">
        <v>1567</v>
      </c>
      <c r="M517" s="2"/>
      <c r="N517" s="30">
        <v>10255</v>
      </c>
      <c r="O517" s="30">
        <v>14844</v>
      </c>
      <c r="P517" s="30">
        <v>1023</v>
      </c>
      <c r="Q517" s="30">
        <v>550</v>
      </c>
      <c r="R517" s="30">
        <v>2825</v>
      </c>
      <c r="S517" s="30">
        <v>3223</v>
      </c>
      <c r="T517" s="30">
        <v>43527</v>
      </c>
      <c r="U517" s="30">
        <v>1341</v>
      </c>
      <c r="V517" s="30">
        <v>1666</v>
      </c>
      <c r="W517" s="30">
        <v>29143</v>
      </c>
      <c r="X517" s="30">
        <v>9246</v>
      </c>
      <c r="Y517" s="2"/>
      <c r="Z517" s="30">
        <v>17913</v>
      </c>
      <c r="AA517" s="30">
        <v>16548</v>
      </c>
      <c r="AC517" s="48">
        <f t="shared" ref="AC517:AC580" si="48">Z517+AA517</f>
        <v>34461</v>
      </c>
      <c r="AD517" s="48">
        <f t="shared" ref="AD517:AD580" si="49">N517+O517+P517+Q517+R517+S517+T517+U517+V517+W517+X517</f>
        <v>117643</v>
      </c>
      <c r="AE517" s="30">
        <v>4996</v>
      </c>
      <c r="AF517" s="30">
        <v>5852</v>
      </c>
      <c r="AG517" s="30">
        <v>19697</v>
      </c>
      <c r="AH517" s="30">
        <v>24084</v>
      </c>
      <c r="AI517" s="30">
        <v>3166</v>
      </c>
      <c r="AJ517" s="145">
        <v>1095</v>
      </c>
      <c r="AK517" s="145">
        <v>3322</v>
      </c>
      <c r="AL517" s="145">
        <v>22560</v>
      </c>
      <c r="AM517" s="146">
        <v>30316</v>
      </c>
      <c r="AN517" s="146">
        <v>7637</v>
      </c>
      <c r="AO517" s="146">
        <v>7555</v>
      </c>
      <c r="AP517" s="48"/>
      <c r="AQ517" s="47"/>
      <c r="AR517" s="48"/>
      <c r="AS517" s="47"/>
      <c r="AT517" s="48"/>
      <c r="AU517" s="47"/>
      <c r="AV517" s="48"/>
      <c r="AW517" s="47"/>
      <c r="AX517" s="30"/>
      <c r="AY517" s="31"/>
      <c r="AZ517" s="2"/>
      <c r="BA517" s="30"/>
      <c r="BB517" s="31"/>
      <c r="BC517" s="2"/>
      <c r="BD517" s="30"/>
      <c r="BE517" s="31"/>
      <c r="BF517" s="30"/>
      <c r="BG517" s="31"/>
      <c r="BH517" s="2"/>
      <c r="BI517" s="30"/>
      <c r="BJ517" s="2"/>
      <c r="BK517" s="48">
        <f t="shared" ref="BK517:BK580" si="50">AE517+AF517+AG517+AH517+AI517+AL517+AM517+AJ517+AK517+AN517+AO517</f>
        <v>130280</v>
      </c>
      <c r="BL517" s="30">
        <v>9218</v>
      </c>
      <c r="BM517" s="30">
        <v>8915</v>
      </c>
      <c r="BN517" s="2"/>
      <c r="BO517" s="48">
        <f t="shared" ref="BO517:BO580" si="51">BL517+BM517</f>
        <v>18133</v>
      </c>
      <c r="BP517" s="2"/>
      <c r="BQ517" s="48">
        <f t="shared" ref="BQ517:BQ580" si="52">D517+E517+F517+G517+H517+I517+J517+K517+L517</f>
        <v>207756</v>
      </c>
      <c r="BR517" s="2"/>
      <c r="BS517" s="48">
        <f t="shared" ref="BS517:BS580" si="53">BO517+BK517+AC517+AD517+BQ517</f>
        <v>508273</v>
      </c>
      <c r="BT517" s="2"/>
      <c r="CA517" s="30"/>
      <c r="CB517" s="31"/>
      <c r="CC517" s="30"/>
      <c r="CD517" s="31"/>
    </row>
    <row r="518" spans="1:82" x14ac:dyDescent="0.2">
      <c r="A518" t="s">
        <v>55</v>
      </c>
      <c r="B518" s="29">
        <v>44344</v>
      </c>
      <c r="C518" s="2"/>
      <c r="D518" s="30">
        <v>4226</v>
      </c>
      <c r="E518" s="30">
        <v>3309</v>
      </c>
      <c r="F518" s="30">
        <v>54495</v>
      </c>
      <c r="G518" s="30">
        <v>975</v>
      </c>
      <c r="H518" s="30">
        <v>665</v>
      </c>
      <c r="I518" s="30">
        <v>30075</v>
      </c>
      <c r="J518" s="30">
        <v>27867</v>
      </c>
      <c r="K518" s="30">
        <v>83264</v>
      </c>
      <c r="L518" s="30">
        <v>1493</v>
      </c>
      <c r="M518" s="2"/>
      <c r="N518" s="30">
        <v>11180</v>
      </c>
      <c r="O518" s="30">
        <v>16058</v>
      </c>
      <c r="P518" s="30">
        <v>1011</v>
      </c>
      <c r="Q518" s="30">
        <v>579</v>
      </c>
      <c r="R518" s="30">
        <v>2681</v>
      </c>
      <c r="S518" s="30">
        <v>3127</v>
      </c>
      <c r="T518" s="30">
        <v>47274</v>
      </c>
      <c r="U518" s="30">
        <v>1357</v>
      </c>
      <c r="V518" s="30">
        <v>1769</v>
      </c>
      <c r="W518" s="30">
        <v>32373</v>
      </c>
      <c r="X518" s="30">
        <v>10004</v>
      </c>
      <c r="Y518" s="2"/>
      <c r="Z518" s="30">
        <v>19853</v>
      </c>
      <c r="AA518" s="30">
        <v>19147</v>
      </c>
      <c r="AC518" s="48">
        <f t="shared" si="48"/>
        <v>39000</v>
      </c>
      <c r="AD518" s="48">
        <f t="shared" si="49"/>
        <v>127413</v>
      </c>
      <c r="AE518" s="30">
        <v>5035</v>
      </c>
      <c r="AF518" s="30">
        <v>6003</v>
      </c>
      <c r="AG518" s="30">
        <v>21301</v>
      </c>
      <c r="AH518" s="30">
        <v>26470</v>
      </c>
      <c r="AI518" s="30">
        <v>3269</v>
      </c>
      <c r="AJ518" s="145">
        <v>1005</v>
      </c>
      <c r="AK518" s="145">
        <v>3176</v>
      </c>
      <c r="AL518" s="145">
        <v>24794</v>
      </c>
      <c r="AM518" s="145">
        <v>32921</v>
      </c>
      <c r="AN518" s="146">
        <v>9043</v>
      </c>
      <c r="AO518" s="146">
        <v>8581</v>
      </c>
      <c r="AP518" s="48"/>
      <c r="AQ518" s="47"/>
      <c r="AR518" s="48"/>
      <c r="AS518" s="47"/>
      <c r="AT518" s="48"/>
      <c r="AU518" s="47"/>
      <c r="AV518" s="48"/>
      <c r="AW518" s="47"/>
      <c r="AX518" s="30"/>
      <c r="AY518" s="31"/>
      <c r="AZ518" s="2"/>
      <c r="BA518" s="30"/>
      <c r="BB518" s="31"/>
      <c r="BC518" s="2"/>
      <c r="BD518" s="30"/>
      <c r="BE518" s="31"/>
      <c r="BF518" s="30"/>
      <c r="BG518" s="31"/>
      <c r="BH518" s="2"/>
      <c r="BI518" s="30"/>
      <c r="BJ518" s="2"/>
      <c r="BK518" s="48">
        <f t="shared" si="50"/>
        <v>141598</v>
      </c>
      <c r="BL518" s="30">
        <v>9746</v>
      </c>
      <c r="BM518" s="30">
        <v>9243</v>
      </c>
      <c r="BN518" s="2"/>
      <c r="BO518" s="48">
        <f t="shared" si="51"/>
        <v>18989</v>
      </c>
      <c r="BP518" s="2"/>
      <c r="BQ518" s="48">
        <f t="shared" si="52"/>
        <v>206369</v>
      </c>
      <c r="BR518" s="2"/>
      <c r="BS518" s="48">
        <f t="shared" si="53"/>
        <v>533369</v>
      </c>
      <c r="BT518" s="2"/>
      <c r="CA518" s="30"/>
      <c r="CB518" s="31"/>
      <c r="CC518" s="30"/>
      <c r="CD518" s="31"/>
    </row>
    <row r="519" spans="1:82" x14ac:dyDescent="0.2">
      <c r="A519" t="s">
        <v>56</v>
      </c>
      <c r="B519" s="29">
        <v>44345</v>
      </c>
      <c r="C519" s="2"/>
      <c r="D519" s="30">
        <v>3317</v>
      </c>
      <c r="E519" s="30">
        <v>2455</v>
      </c>
      <c r="F519" s="30">
        <v>43781</v>
      </c>
      <c r="G519" s="30">
        <v>708</v>
      </c>
      <c r="H519" s="30">
        <v>534</v>
      </c>
      <c r="I519" s="30">
        <v>25205</v>
      </c>
      <c r="J519" s="30">
        <v>22549</v>
      </c>
      <c r="K519" s="30">
        <v>67437</v>
      </c>
      <c r="L519" s="30">
        <v>1229</v>
      </c>
      <c r="M519" s="2"/>
      <c r="N519" s="30">
        <v>8186</v>
      </c>
      <c r="O519" s="30">
        <v>11950</v>
      </c>
      <c r="P519" s="30">
        <v>853</v>
      </c>
      <c r="Q519" s="30">
        <v>291</v>
      </c>
      <c r="R519" s="30">
        <v>1827</v>
      </c>
      <c r="S519" s="30">
        <v>2047</v>
      </c>
      <c r="T519" s="30">
        <v>30845</v>
      </c>
      <c r="U519" s="30">
        <v>783</v>
      </c>
      <c r="V519" s="30">
        <v>1206</v>
      </c>
      <c r="W519" s="30">
        <v>26157</v>
      </c>
      <c r="X519" s="30">
        <v>6290</v>
      </c>
      <c r="Y519" s="2"/>
      <c r="Z519" s="30">
        <v>15576</v>
      </c>
      <c r="AA519" s="30">
        <v>14184</v>
      </c>
      <c r="AC519" s="48">
        <f t="shared" si="48"/>
        <v>29760</v>
      </c>
      <c r="AD519" s="48">
        <f t="shared" si="49"/>
        <v>90435</v>
      </c>
      <c r="AE519" s="30">
        <v>3495</v>
      </c>
      <c r="AF519" s="30">
        <v>4015</v>
      </c>
      <c r="AG519" s="30">
        <v>15445</v>
      </c>
      <c r="AH519" s="30">
        <v>18559</v>
      </c>
      <c r="AI519" s="30">
        <v>2459</v>
      </c>
      <c r="AJ519" s="145">
        <v>633</v>
      </c>
      <c r="AK519" s="145">
        <v>2268</v>
      </c>
      <c r="AL519" s="145">
        <v>18448</v>
      </c>
      <c r="AM519" s="146">
        <v>23136</v>
      </c>
      <c r="AN519" s="146">
        <v>6039</v>
      </c>
      <c r="AO519" s="146">
        <v>5036</v>
      </c>
      <c r="AP519" s="48"/>
      <c r="AQ519" s="47"/>
      <c r="AR519" s="48"/>
      <c r="AS519" s="47"/>
      <c r="AT519" s="48"/>
      <c r="AU519" s="47"/>
      <c r="AV519" s="48"/>
      <c r="AW519" s="47"/>
      <c r="AX519" s="30"/>
      <c r="AY519" s="31"/>
      <c r="AZ519" s="2"/>
      <c r="BA519" s="30"/>
      <c r="BB519" s="31"/>
      <c r="BC519" s="2"/>
      <c r="BD519" s="30"/>
      <c r="BE519" s="31"/>
      <c r="BF519" s="30"/>
      <c r="BG519" s="31"/>
      <c r="BH519" s="2"/>
      <c r="BI519" s="30"/>
      <c r="BJ519" s="2"/>
      <c r="BK519" s="48">
        <f t="shared" si="50"/>
        <v>99533</v>
      </c>
      <c r="BL519" s="30">
        <v>7611</v>
      </c>
      <c r="BM519" s="30">
        <v>7258</v>
      </c>
      <c r="BN519" s="2"/>
      <c r="BO519" s="48">
        <f t="shared" si="51"/>
        <v>14869</v>
      </c>
      <c r="BP519" s="2"/>
      <c r="BQ519" s="48">
        <f t="shared" si="52"/>
        <v>167215</v>
      </c>
      <c r="BR519" s="2"/>
      <c r="BS519" s="48">
        <f t="shared" si="53"/>
        <v>401812</v>
      </c>
      <c r="BT519" s="2"/>
      <c r="CA519" s="30"/>
      <c r="CB519" s="31"/>
      <c r="CC519" s="30"/>
      <c r="CD519" s="31"/>
    </row>
    <row r="520" spans="1:82" x14ac:dyDescent="0.2">
      <c r="A520" t="s">
        <v>57</v>
      </c>
      <c r="B520" s="29">
        <v>44346</v>
      </c>
      <c r="C520" s="2"/>
      <c r="D520" s="30">
        <v>2370</v>
      </c>
      <c r="E520" s="30">
        <v>1709</v>
      </c>
      <c r="F520" s="30">
        <v>33782</v>
      </c>
      <c r="G520" s="30">
        <v>476</v>
      </c>
      <c r="H520" s="30">
        <v>428</v>
      </c>
      <c r="I520" s="30">
        <v>19558</v>
      </c>
      <c r="J520" s="30">
        <v>17505</v>
      </c>
      <c r="K520" s="30">
        <v>51675</v>
      </c>
      <c r="L520" s="30">
        <v>921</v>
      </c>
      <c r="M520" s="2"/>
      <c r="N520" s="30">
        <v>7130</v>
      </c>
      <c r="O520" s="30">
        <v>8828</v>
      </c>
      <c r="P520" s="30">
        <v>806</v>
      </c>
      <c r="Q520" s="30">
        <v>0</v>
      </c>
      <c r="R520" s="30">
        <v>1641</v>
      </c>
      <c r="S520" s="30">
        <v>1711</v>
      </c>
      <c r="T520" s="30">
        <v>27835</v>
      </c>
      <c r="U520" s="30">
        <v>634</v>
      </c>
      <c r="V520" s="30">
        <v>991</v>
      </c>
      <c r="W520" s="30">
        <v>22461</v>
      </c>
      <c r="X520" s="30">
        <v>4431</v>
      </c>
      <c r="Y520" s="2"/>
      <c r="Z520" s="30">
        <v>13366</v>
      </c>
      <c r="AA520" s="30">
        <v>11477</v>
      </c>
      <c r="AC520" s="48">
        <f t="shared" si="48"/>
        <v>24843</v>
      </c>
      <c r="AD520" s="48">
        <f t="shared" si="49"/>
        <v>76468</v>
      </c>
      <c r="AE520" s="30">
        <v>2641</v>
      </c>
      <c r="AF520" s="30">
        <v>3155</v>
      </c>
      <c r="AG520" s="30">
        <v>13131</v>
      </c>
      <c r="AH520" s="30">
        <v>13460</v>
      </c>
      <c r="AI520" s="30">
        <v>1935</v>
      </c>
      <c r="AJ520" s="145">
        <v>517</v>
      </c>
      <c r="AK520" s="145">
        <v>1794</v>
      </c>
      <c r="AL520" s="145">
        <v>15575</v>
      </c>
      <c r="AM520" s="146">
        <v>17215</v>
      </c>
      <c r="AN520" s="146">
        <v>3885</v>
      </c>
      <c r="AO520" s="146">
        <v>3283</v>
      </c>
      <c r="AP520" s="48"/>
      <c r="AQ520" s="47"/>
      <c r="AR520" s="48"/>
      <c r="AS520" s="47"/>
      <c r="AT520" s="48"/>
      <c r="AU520" s="47"/>
      <c r="AV520" s="48"/>
      <c r="AW520" s="47"/>
      <c r="AX520" s="30"/>
      <c r="AY520" s="31"/>
      <c r="AZ520" s="2"/>
      <c r="BA520" s="30"/>
      <c r="BB520" s="31"/>
      <c r="BC520" s="2"/>
      <c r="BD520" s="30"/>
      <c r="BE520" s="31"/>
      <c r="BF520" s="30"/>
      <c r="BG520" s="31"/>
      <c r="BH520" s="2"/>
      <c r="BI520" s="30"/>
      <c r="BJ520" s="2"/>
      <c r="BK520" s="48">
        <f t="shared" si="50"/>
        <v>76591</v>
      </c>
      <c r="BL520" s="30">
        <v>6423</v>
      </c>
      <c r="BM520" s="30">
        <v>6409</v>
      </c>
      <c r="BN520" s="2"/>
      <c r="BO520" s="48">
        <f t="shared" si="51"/>
        <v>12832</v>
      </c>
      <c r="BP520" s="2"/>
      <c r="BQ520" s="48">
        <f t="shared" si="52"/>
        <v>128424</v>
      </c>
      <c r="BR520" s="2"/>
      <c r="BS520" s="48">
        <f t="shared" si="53"/>
        <v>319158</v>
      </c>
      <c r="BT520" s="2"/>
      <c r="CA520" s="30"/>
      <c r="CB520" s="31"/>
      <c r="CC520" s="30"/>
      <c r="CD520" s="31"/>
    </row>
    <row r="521" spans="1:82" x14ac:dyDescent="0.2">
      <c r="A521" t="s">
        <v>58</v>
      </c>
      <c r="B521" s="33">
        <v>44347</v>
      </c>
      <c r="C521" s="2"/>
      <c r="D521" s="30">
        <v>2317</v>
      </c>
      <c r="E521" s="30">
        <v>1664</v>
      </c>
      <c r="F521" s="30">
        <v>33014</v>
      </c>
      <c r="G521" s="30">
        <v>499</v>
      </c>
      <c r="H521" s="30">
        <v>437</v>
      </c>
      <c r="I521" s="30">
        <v>18493</v>
      </c>
      <c r="J521" s="30">
        <v>17506</v>
      </c>
      <c r="K521" s="30">
        <v>50555</v>
      </c>
      <c r="L521" s="30">
        <v>921</v>
      </c>
      <c r="M521" s="2"/>
      <c r="N521" s="30">
        <v>8602</v>
      </c>
      <c r="O521" s="30">
        <v>9158</v>
      </c>
      <c r="P521" s="30">
        <v>749</v>
      </c>
      <c r="Q521" s="30">
        <v>0</v>
      </c>
      <c r="R521" s="30">
        <v>1690</v>
      </c>
      <c r="S521" s="30">
        <v>1720</v>
      </c>
      <c r="T521" s="30">
        <v>30354</v>
      </c>
      <c r="U521" s="30">
        <v>803</v>
      </c>
      <c r="V521" s="30">
        <v>949</v>
      </c>
      <c r="W521" s="30">
        <v>24722</v>
      </c>
      <c r="X521" s="30">
        <v>4527</v>
      </c>
      <c r="Y521" s="2"/>
      <c r="Z521" s="30">
        <v>12826</v>
      </c>
      <c r="AA521" s="30">
        <v>10390</v>
      </c>
      <c r="AC521" s="48">
        <f t="shared" si="48"/>
        <v>23216</v>
      </c>
      <c r="AD521" s="48">
        <f t="shared" si="49"/>
        <v>83274</v>
      </c>
      <c r="AE521" s="30">
        <v>2848</v>
      </c>
      <c r="AF521" s="30">
        <v>3204</v>
      </c>
      <c r="AG521" s="30">
        <v>13686</v>
      </c>
      <c r="AH521" s="30">
        <v>12234</v>
      </c>
      <c r="AI521" s="30">
        <v>2029</v>
      </c>
      <c r="AJ521" s="145">
        <v>562</v>
      </c>
      <c r="AK521" s="145">
        <v>1735</v>
      </c>
      <c r="AL521" s="145">
        <v>16433</v>
      </c>
      <c r="AM521" s="146">
        <v>16079</v>
      </c>
      <c r="AN521" s="146">
        <v>3370</v>
      </c>
      <c r="AO521" s="146">
        <v>3815</v>
      </c>
      <c r="AP521" s="48"/>
      <c r="AQ521" s="47"/>
      <c r="AR521" s="48"/>
      <c r="AS521" s="47"/>
      <c r="AT521" s="48"/>
      <c r="AU521" s="47"/>
      <c r="AV521" s="48"/>
      <c r="AW521" s="47"/>
      <c r="AX521" s="30"/>
      <c r="AY521" s="31"/>
      <c r="AZ521" s="2"/>
      <c r="BA521" s="30"/>
      <c r="BB521" s="31"/>
      <c r="BC521" s="2"/>
      <c r="BD521" s="30"/>
      <c r="BE521" s="31"/>
      <c r="BF521" s="30"/>
      <c r="BG521" s="31"/>
      <c r="BH521" s="2"/>
      <c r="BI521" s="30"/>
      <c r="BJ521" s="2"/>
      <c r="BK521" s="48">
        <f t="shared" si="50"/>
        <v>75995</v>
      </c>
      <c r="BL521" s="30">
        <v>4852</v>
      </c>
      <c r="BM521" s="30">
        <v>5095</v>
      </c>
      <c r="BN521" s="2"/>
      <c r="BO521" s="48">
        <f t="shared" si="51"/>
        <v>9947</v>
      </c>
      <c r="BP521" s="2"/>
      <c r="BQ521" s="48">
        <f t="shared" si="52"/>
        <v>125406</v>
      </c>
      <c r="BR521" s="2"/>
      <c r="BS521" s="48">
        <f t="shared" si="53"/>
        <v>317838</v>
      </c>
      <c r="BT521" s="2"/>
      <c r="CA521" s="30"/>
      <c r="CB521" s="31"/>
      <c r="CC521" s="30"/>
      <c r="CD521" s="31"/>
    </row>
    <row r="522" spans="1:82" x14ac:dyDescent="0.2">
      <c r="A522" t="s">
        <v>59</v>
      </c>
      <c r="B522" s="29">
        <v>44348</v>
      </c>
      <c r="C522" s="2"/>
      <c r="D522" s="30">
        <v>3923</v>
      </c>
      <c r="E522" s="30">
        <v>3019</v>
      </c>
      <c r="F522" s="30">
        <v>46961</v>
      </c>
      <c r="G522" s="30">
        <v>875</v>
      </c>
      <c r="H522" s="30">
        <v>602</v>
      </c>
      <c r="I522" s="30">
        <v>26628</v>
      </c>
      <c r="J522" s="30">
        <v>24889</v>
      </c>
      <c r="K522" s="30">
        <v>73872</v>
      </c>
      <c r="L522" s="30">
        <v>1476</v>
      </c>
      <c r="M522" s="2"/>
      <c r="N522" s="30">
        <v>9520</v>
      </c>
      <c r="O522" s="30">
        <v>12860</v>
      </c>
      <c r="P522" s="30">
        <v>1029</v>
      </c>
      <c r="Q522" s="30">
        <v>0</v>
      </c>
      <c r="R522" s="30">
        <v>2361</v>
      </c>
      <c r="S522" s="30">
        <v>2701</v>
      </c>
      <c r="T522" s="30">
        <v>40125</v>
      </c>
      <c r="U522" s="30">
        <v>1138</v>
      </c>
      <c r="V522" s="30">
        <v>1432</v>
      </c>
      <c r="W522" s="30">
        <v>27237</v>
      </c>
      <c r="X522" s="30">
        <v>8063</v>
      </c>
      <c r="Y522" s="2"/>
      <c r="Z522" s="30">
        <v>16980</v>
      </c>
      <c r="AA522" s="30">
        <v>14992</v>
      </c>
      <c r="AC522" s="48">
        <f t="shared" si="48"/>
        <v>31972</v>
      </c>
      <c r="AD522" s="48">
        <f t="shared" si="49"/>
        <v>106466</v>
      </c>
      <c r="AE522" s="30">
        <v>4666</v>
      </c>
      <c r="AF522" s="30">
        <v>5785</v>
      </c>
      <c r="AG522" s="30">
        <v>19531</v>
      </c>
      <c r="AH522" s="30">
        <v>20527</v>
      </c>
      <c r="AI522" s="30">
        <v>2911</v>
      </c>
      <c r="AJ522" s="145">
        <v>1019</v>
      </c>
      <c r="AK522" s="146">
        <v>2891</v>
      </c>
      <c r="AL522" s="145">
        <v>22750</v>
      </c>
      <c r="AM522" s="145">
        <v>25830</v>
      </c>
      <c r="AN522" s="146">
        <v>6430</v>
      </c>
      <c r="AO522" s="146">
        <v>7033</v>
      </c>
      <c r="AP522" s="48"/>
      <c r="AQ522" s="47"/>
      <c r="AR522" s="48"/>
      <c r="AS522" s="47"/>
      <c r="AT522" s="48"/>
      <c r="AU522" s="47"/>
      <c r="AV522" s="48"/>
      <c r="AW522" s="47"/>
      <c r="AX522" s="30"/>
      <c r="AY522" s="31"/>
      <c r="AZ522" s="2"/>
      <c r="BA522" s="30"/>
      <c r="BB522" s="31"/>
      <c r="BC522" s="2"/>
      <c r="BD522" s="30"/>
      <c r="BE522" s="31"/>
      <c r="BF522" s="30"/>
      <c r="BG522" s="31"/>
      <c r="BH522" s="2"/>
      <c r="BI522" s="30"/>
      <c r="BJ522" s="2"/>
      <c r="BK522" s="48">
        <f t="shared" si="50"/>
        <v>119373</v>
      </c>
      <c r="BL522" s="30">
        <v>7626</v>
      </c>
      <c r="BM522" s="30">
        <v>8331</v>
      </c>
      <c r="BN522" s="2"/>
      <c r="BO522" s="48">
        <f t="shared" si="51"/>
        <v>15957</v>
      </c>
      <c r="BP522" s="2"/>
      <c r="BQ522" s="48">
        <f t="shared" si="52"/>
        <v>182245</v>
      </c>
      <c r="BR522" s="2"/>
      <c r="BS522" s="48">
        <f t="shared" si="53"/>
        <v>456013</v>
      </c>
      <c r="BT522" s="2"/>
      <c r="CA522" s="30"/>
      <c r="CB522" s="31"/>
      <c r="CC522" s="30"/>
      <c r="CD522" s="31"/>
    </row>
    <row r="523" spans="1:82" x14ac:dyDescent="0.2">
      <c r="A523" t="s">
        <v>53</v>
      </c>
      <c r="B523" s="29">
        <v>44349</v>
      </c>
      <c r="C523" s="2"/>
      <c r="D523" s="30">
        <v>3957</v>
      </c>
      <c r="E523" s="30">
        <v>3153</v>
      </c>
      <c r="F523" s="30">
        <v>48415</v>
      </c>
      <c r="G523" s="30">
        <v>937</v>
      </c>
      <c r="H523" s="30">
        <v>693</v>
      </c>
      <c r="I523" s="30">
        <v>27910</v>
      </c>
      <c r="J523" s="30">
        <v>25873</v>
      </c>
      <c r="K523" s="30">
        <v>76400</v>
      </c>
      <c r="L523" s="30">
        <v>1747</v>
      </c>
      <c r="M523" s="2"/>
      <c r="N523" s="30">
        <v>9669</v>
      </c>
      <c r="O523" s="30">
        <v>13407</v>
      </c>
      <c r="P523" s="30">
        <v>1013</v>
      </c>
      <c r="Q523" s="30">
        <v>0</v>
      </c>
      <c r="R523" s="30">
        <v>2684</v>
      </c>
      <c r="S523" s="30">
        <v>2883</v>
      </c>
      <c r="T523" s="30">
        <v>40622</v>
      </c>
      <c r="U523" s="30">
        <v>1178</v>
      </c>
      <c r="V523" s="30">
        <v>1474</v>
      </c>
      <c r="W523" s="30">
        <v>26953</v>
      </c>
      <c r="X523" s="30">
        <v>8492</v>
      </c>
      <c r="Y523" s="2"/>
      <c r="Z523" s="30">
        <v>16914</v>
      </c>
      <c r="AA523" s="30">
        <v>14866</v>
      </c>
      <c r="AC523" s="48">
        <f t="shared" si="48"/>
        <v>31780</v>
      </c>
      <c r="AD523" s="48">
        <f t="shared" si="49"/>
        <v>108375</v>
      </c>
      <c r="AE523" s="30">
        <v>4905</v>
      </c>
      <c r="AF523" s="30">
        <v>6040</v>
      </c>
      <c r="AG523" s="30">
        <v>20957</v>
      </c>
      <c r="AH523" s="30">
        <v>21990</v>
      </c>
      <c r="AI523" s="30">
        <v>3191</v>
      </c>
      <c r="AJ523" s="145">
        <v>993</v>
      </c>
      <c r="AK523" s="146">
        <v>2897</v>
      </c>
      <c r="AL523" s="145">
        <v>23689</v>
      </c>
      <c r="AM523" s="146">
        <v>27179</v>
      </c>
      <c r="AN523" s="146">
        <v>6000</v>
      </c>
      <c r="AO523" s="146">
        <v>8467</v>
      </c>
      <c r="AP523" s="48"/>
      <c r="AQ523" s="47"/>
      <c r="AR523" s="48"/>
      <c r="AS523" s="47"/>
      <c r="AT523" s="48"/>
      <c r="AU523" s="47"/>
      <c r="AV523" s="48"/>
      <c r="AW523" s="47"/>
      <c r="AX523" s="30"/>
      <c r="AY523" s="31"/>
      <c r="AZ523" s="2"/>
      <c r="BA523" s="30"/>
      <c r="BB523" s="31"/>
      <c r="BC523" s="2"/>
      <c r="BD523" s="30"/>
      <c r="BE523" s="31"/>
      <c r="BF523" s="30"/>
      <c r="BG523" s="31"/>
      <c r="BH523" s="2"/>
      <c r="BI523" s="30"/>
      <c r="BJ523" s="2"/>
      <c r="BK523" s="48">
        <f t="shared" si="50"/>
        <v>126308</v>
      </c>
      <c r="BL523" s="30">
        <v>8628</v>
      </c>
      <c r="BM523" s="30">
        <v>8564</v>
      </c>
      <c r="BN523" s="2"/>
      <c r="BO523" s="48">
        <f t="shared" si="51"/>
        <v>17192</v>
      </c>
      <c r="BP523" s="2"/>
      <c r="BQ523" s="48">
        <f t="shared" si="52"/>
        <v>189085</v>
      </c>
      <c r="BR523" s="2"/>
      <c r="BS523" s="48">
        <f t="shared" si="53"/>
        <v>472740</v>
      </c>
      <c r="BT523" s="2"/>
      <c r="CA523" s="30"/>
      <c r="CB523" s="31"/>
      <c r="CC523" s="30"/>
      <c r="CD523" s="31"/>
    </row>
    <row r="524" spans="1:82" x14ac:dyDescent="0.2">
      <c r="A524" t="s">
        <v>54</v>
      </c>
      <c r="B524" s="29">
        <v>44350</v>
      </c>
      <c r="C524" s="2"/>
      <c r="D524" s="30">
        <v>3717</v>
      </c>
      <c r="E524" s="30">
        <v>2917</v>
      </c>
      <c r="F524" s="30">
        <v>46350</v>
      </c>
      <c r="G524" s="30">
        <v>831</v>
      </c>
      <c r="H524" s="30">
        <v>608</v>
      </c>
      <c r="I524" s="30">
        <v>26756</v>
      </c>
      <c r="J524" s="30">
        <v>24871</v>
      </c>
      <c r="K524" s="30">
        <v>73218</v>
      </c>
      <c r="L524" s="30">
        <v>1594</v>
      </c>
      <c r="M524" s="2"/>
      <c r="N524" s="30">
        <v>9323</v>
      </c>
      <c r="O524" s="30">
        <v>12919</v>
      </c>
      <c r="P524" s="30">
        <v>984</v>
      </c>
      <c r="Q524" s="30">
        <v>59</v>
      </c>
      <c r="R524" s="30">
        <v>2567</v>
      </c>
      <c r="S524" s="30">
        <v>2796</v>
      </c>
      <c r="T524" s="30">
        <v>40040</v>
      </c>
      <c r="U524" s="30">
        <v>1176</v>
      </c>
      <c r="V524" s="30">
        <v>1451</v>
      </c>
      <c r="W524" s="30">
        <v>26755</v>
      </c>
      <c r="X524" s="30">
        <v>8339</v>
      </c>
      <c r="Y524" s="2"/>
      <c r="Z524" s="30">
        <v>16355</v>
      </c>
      <c r="AA524" s="30">
        <v>14553</v>
      </c>
      <c r="AC524" s="48">
        <f t="shared" si="48"/>
        <v>30908</v>
      </c>
      <c r="AD524" s="48">
        <f t="shared" si="49"/>
        <v>106409</v>
      </c>
      <c r="AE524" s="30">
        <v>4647</v>
      </c>
      <c r="AF524" s="30">
        <v>5829</v>
      </c>
      <c r="AG524" s="30">
        <v>19212</v>
      </c>
      <c r="AH524" s="30">
        <v>22625</v>
      </c>
      <c r="AI524" s="30">
        <v>2817</v>
      </c>
      <c r="AJ524" s="145">
        <v>912</v>
      </c>
      <c r="AK524" s="145">
        <v>2772</v>
      </c>
      <c r="AL524" s="145">
        <v>22426</v>
      </c>
      <c r="AM524" s="146">
        <v>28044</v>
      </c>
      <c r="AN524" s="146">
        <v>7617</v>
      </c>
      <c r="AO524" s="146">
        <v>7357</v>
      </c>
      <c r="AP524" s="48"/>
      <c r="AQ524" s="47"/>
      <c r="AR524" s="48"/>
      <c r="AS524" s="47"/>
      <c r="AT524" s="48"/>
      <c r="AU524" s="47"/>
      <c r="AV524" s="48"/>
      <c r="AW524" s="47"/>
      <c r="AX524" s="30"/>
      <c r="AY524" s="31"/>
      <c r="AZ524" s="2"/>
      <c r="BA524" s="30"/>
      <c r="BB524" s="31"/>
      <c r="BC524" s="2"/>
      <c r="BD524" s="30"/>
      <c r="BE524" s="31"/>
      <c r="BF524" s="30"/>
      <c r="BG524" s="31"/>
      <c r="BH524" s="2"/>
      <c r="BI524" s="30"/>
      <c r="BJ524" s="2"/>
      <c r="BK524" s="48">
        <f t="shared" si="50"/>
        <v>124258</v>
      </c>
      <c r="BL524" s="30">
        <v>8303</v>
      </c>
      <c r="BM524" s="30">
        <v>8600</v>
      </c>
      <c r="BN524" s="2"/>
      <c r="BO524" s="48">
        <f t="shared" si="51"/>
        <v>16903</v>
      </c>
      <c r="BP524" s="2"/>
      <c r="BQ524" s="48">
        <f t="shared" si="52"/>
        <v>180862</v>
      </c>
      <c r="BR524" s="2"/>
      <c r="BS524" s="48">
        <f t="shared" si="53"/>
        <v>459340</v>
      </c>
      <c r="BT524" s="2"/>
      <c r="CA524" s="30"/>
      <c r="CB524" s="31"/>
      <c r="CC524" s="30"/>
      <c r="CD524" s="31"/>
    </row>
    <row r="525" spans="1:82" x14ac:dyDescent="0.2">
      <c r="A525" t="s">
        <v>55</v>
      </c>
      <c r="B525" s="29">
        <v>44351</v>
      </c>
      <c r="C525" s="2"/>
      <c r="D525" s="30">
        <v>4083</v>
      </c>
      <c r="E525" s="30">
        <v>3177</v>
      </c>
      <c r="F525" s="30">
        <v>52031</v>
      </c>
      <c r="G525" s="30">
        <v>814</v>
      </c>
      <c r="H525" s="30">
        <v>640</v>
      </c>
      <c r="I525" s="30">
        <v>29850</v>
      </c>
      <c r="J525" s="30">
        <v>27734</v>
      </c>
      <c r="K525" s="30">
        <v>81284</v>
      </c>
      <c r="L525" s="30">
        <v>1514</v>
      </c>
      <c r="M525" s="2"/>
      <c r="N525" s="30">
        <v>10518</v>
      </c>
      <c r="O525" s="30">
        <v>15050</v>
      </c>
      <c r="P525" s="30">
        <v>1044</v>
      </c>
      <c r="Q525" s="30">
        <v>611</v>
      </c>
      <c r="R525" s="30">
        <v>2856</v>
      </c>
      <c r="S525" s="30">
        <v>3057</v>
      </c>
      <c r="T525" s="30">
        <v>44480</v>
      </c>
      <c r="U525" s="30">
        <v>1245</v>
      </c>
      <c r="V525" s="30">
        <v>1575</v>
      </c>
      <c r="W525" s="30">
        <v>30141</v>
      </c>
      <c r="X525" s="30">
        <v>9351</v>
      </c>
      <c r="Y525" s="2"/>
      <c r="Z525" s="30">
        <v>18445</v>
      </c>
      <c r="AA525" s="30">
        <v>17309</v>
      </c>
      <c r="AC525" s="48">
        <f t="shared" si="48"/>
        <v>35754</v>
      </c>
      <c r="AD525" s="48">
        <f t="shared" si="49"/>
        <v>119928</v>
      </c>
      <c r="AE525" s="30">
        <v>5132</v>
      </c>
      <c r="AF525" s="30">
        <v>6345</v>
      </c>
      <c r="AG525" s="30">
        <v>21502</v>
      </c>
      <c r="AH525" s="30">
        <v>25044</v>
      </c>
      <c r="AI525" s="30">
        <v>3482</v>
      </c>
      <c r="AJ525" s="145">
        <v>1252</v>
      </c>
      <c r="AK525" s="145">
        <v>3171</v>
      </c>
      <c r="AL525" s="145">
        <v>25267</v>
      </c>
      <c r="AM525" s="146">
        <v>31116</v>
      </c>
      <c r="AN525" s="146">
        <v>8327</v>
      </c>
      <c r="AO525" s="146">
        <v>8827</v>
      </c>
      <c r="AP525" s="48"/>
      <c r="AQ525" s="47"/>
      <c r="AR525" s="48"/>
      <c r="AS525" s="47"/>
      <c r="AT525" s="48"/>
      <c r="AU525" s="47"/>
      <c r="AV525" s="48"/>
      <c r="AW525" s="47"/>
      <c r="AX525" s="30"/>
      <c r="AY525" s="31"/>
      <c r="AZ525" s="2"/>
      <c r="BA525" s="30"/>
      <c r="BB525" s="31"/>
      <c r="BC525" s="2"/>
      <c r="BD525" s="30"/>
      <c r="BE525" s="31"/>
      <c r="BF525" s="30"/>
      <c r="BG525" s="31"/>
      <c r="BH525" s="2"/>
      <c r="BI525" s="30"/>
      <c r="BJ525" s="2"/>
      <c r="BK525" s="48">
        <f t="shared" si="50"/>
        <v>139465</v>
      </c>
      <c r="BL525" s="30">
        <v>9233</v>
      </c>
      <c r="BM525" s="30">
        <v>8846</v>
      </c>
      <c r="BN525" s="2"/>
      <c r="BO525" s="48">
        <f t="shared" si="51"/>
        <v>18079</v>
      </c>
      <c r="BP525" s="2"/>
      <c r="BQ525" s="48">
        <f t="shared" si="52"/>
        <v>201127</v>
      </c>
      <c r="BR525" s="2"/>
      <c r="BS525" s="48">
        <f t="shared" si="53"/>
        <v>514353</v>
      </c>
      <c r="BT525" s="2"/>
      <c r="CA525" s="30"/>
      <c r="CB525" s="31"/>
      <c r="CC525" s="30"/>
      <c r="CD525" s="31"/>
    </row>
    <row r="526" spans="1:82" x14ac:dyDescent="0.2">
      <c r="A526" t="s">
        <v>56</v>
      </c>
      <c r="B526" s="29">
        <v>44352</v>
      </c>
      <c r="C526" s="2"/>
      <c r="D526" s="30">
        <v>3001</v>
      </c>
      <c r="E526" s="30">
        <v>2267</v>
      </c>
      <c r="F526" s="30">
        <v>41800</v>
      </c>
      <c r="G526" s="30">
        <v>620</v>
      </c>
      <c r="H526" s="30">
        <v>528</v>
      </c>
      <c r="I526" s="30">
        <v>24617</v>
      </c>
      <c r="J526" s="30">
        <v>22116</v>
      </c>
      <c r="K526" s="30">
        <v>65435</v>
      </c>
      <c r="L526" s="30">
        <v>1328</v>
      </c>
      <c r="M526" s="2"/>
      <c r="N526" s="30">
        <v>7914</v>
      </c>
      <c r="O526" s="30">
        <v>10973</v>
      </c>
      <c r="P526" s="30">
        <v>820</v>
      </c>
      <c r="Q526" s="30">
        <v>477</v>
      </c>
      <c r="R526" s="30">
        <v>2043</v>
      </c>
      <c r="S526" s="30">
        <v>2189</v>
      </c>
      <c r="T526" s="30">
        <v>33018</v>
      </c>
      <c r="U526" s="30">
        <v>714</v>
      </c>
      <c r="V526" s="30">
        <v>1060</v>
      </c>
      <c r="W526" s="30">
        <v>24343</v>
      </c>
      <c r="X526" s="30">
        <v>6018</v>
      </c>
      <c r="Y526" s="2"/>
      <c r="Z526" s="30">
        <v>13886</v>
      </c>
      <c r="AA526" s="30">
        <v>12821</v>
      </c>
      <c r="AC526" s="48">
        <f t="shared" si="48"/>
        <v>26707</v>
      </c>
      <c r="AD526" s="48">
        <f t="shared" si="49"/>
        <v>89569</v>
      </c>
      <c r="AE526" s="30">
        <v>3637</v>
      </c>
      <c r="AF526" s="30">
        <v>4330</v>
      </c>
      <c r="AG526" s="30">
        <v>15262</v>
      </c>
      <c r="AH526" s="30">
        <v>16549</v>
      </c>
      <c r="AI526" s="30">
        <v>2571</v>
      </c>
      <c r="AJ526" s="145">
        <v>871</v>
      </c>
      <c r="AK526" s="145">
        <v>2180</v>
      </c>
      <c r="AL526" s="145">
        <v>17718</v>
      </c>
      <c r="AM526" s="146">
        <v>20687</v>
      </c>
      <c r="AN526" s="146">
        <v>4610</v>
      </c>
      <c r="AO526" s="146">
        <v>5672</v>
      </c>
      <c r="AP526" s="48"/>
      <c r="AQ526" s="47"/>
      <c r="AR526" s="48"/>
      <c r="AS526" s="47"/>
      <c r="AT526" s="48"/>
      <c r="AU526" s="47"/>
      <c r="AV526" s="48"/>
      <c r="AW526" s="47"/>
      <c r="AX526" s="30"/>
      <c r="AY526" s="31"/>
      <c r="AZ526" s="2"/>
      <c r="BA526" s="30"/>
      <c r="BB526" s="31"/>
      <c r="BC526" s="2"/>
      <c r="BD526" s="30"/>
      <c r="BE526" s="31"/>
      <c r="BF526" s="30"/>
      <c r="BG526" s="31"/>
      <c r="BH526" s="2"/>
      <c r="BI526" s="30"/>
      <c r="BJ526" s="2"/>
      <c r="BK526" s="48">
        <f t="shared" si="50"/>
        <v>94087</v>
      </c>
      <c r="BL526" s="30">
        <v>6666</v>
      </c>
      <c r="BM526" s="30">
        <v>6252</v>
      </c>
      <c r="BN526" s="2"/>
      <c r="BO526" s="48">
        <f t="shared" si="51"/>
        <v>12918</v>
      </c>
      <c r="BP526" s="2"/>
      <c r="BQ526" s="48">
        <f t="shared" si="52"/>
        <v>161712</v>
      </c>
      <c r="BR526" s="2"/>
      <c r="BS526" s="48">
        <f t="shared" si="53"/>
        <v>384993</v>
      </c>
      <c r="BT526" s="2"/>
      <c r="CA526" s="30"/>
      <c r="CB526" s="31"/>
      <c r="CC526" s="30"/>
      <c r="CD526" s="31"/>
    </row>
    <row r="527" spans="1:82" x14ac:dyDescent="0.2">
      <c r="A527" t="s">
        <v>57</v>
      </c>
      <c r="B527" s="29">
        <v>44353</v>
      </c>
      <c r="C527" s="2"/>
      <c r="D527" s="30">
        <v>2354</v>
      </c>
      <c r="E527" s="30">
        <v>1683</v>
      </c>
      <c r="F527" s="30">
        <v>33864</v>
      </c>
      <c r="G527" s="30">
        <v>439</v>
      </c>
      <c r="H527" s="30">
        <v>436</v>
      </c>
      <c r="I527" s="30">
        <v>19756</v>
      </c>
      <c r="J527" s="30">
        <v>17532</v>
      </c>
      <c r="K527" s="30">
        <v>51651</v>
      </c>
      <c r="L527" s="30">
        <v>1054</v>
      </c>
      <c r="M527" s="2"/>
      <c r="N527" s="30">
        <v>7413</v>
      </c>
      <c r="O527" s="30">
        <v>9259</v>
      </c>
      <c r="P527" s="30">
        <v>1510</v>
      </c>
      <c r="Q527" s="30">
        <v>392</v>
      </c>
      <c r="R527" s="30">
        <v>1779</v>
      </c>
      <c r="S527" s="30">
        <v>1783</v>
      </c>
      <c r="T527" s="30">
        <v>29177</v>
      </c>
      <c r="U527" s="30">
        <v>541</v>
      </c>
      <c r="V527" s="30">
        <v>925</v>
      </c>
      <c r="W527" s="30">
        <v>22973</v>
      </c>
      <c r="X527" s="30">
        <v>4608</v>
      </c>
      <c r="Y527" s="2"/>
      <c r="Z527" s="30">
        <v>14271</v>
      </c>
      <c r="AA527" s="30">
        <v>11664</v>
      </c>
      <c r="AC527" s="48">
        <f t="shared" si="48"/>
        <v>25935</v>
      </c>
      <c r="AD527" s="48">
        <f t="shared" si="49"/>
        <v>80360</v>
      </c>
      <c r="AE527" s="30">
        <v>2908</v>
      </c>
      <c r="AF527" s="30">
        <v>3416</v>
      </c>
      <c r="AG527" s="30">
        <v>13358</v>
      </c>
      <c r="AH527" s="30">
        <v>13590</v>
      </c>
      <c r="AI527" s="30">
        <v>2011</v>
      </c>
      <c r="AJ527" s="145">
        <v>540</v>
      </c>
      <c r="AK527" s="145">
        <v>1719</v>
      </c>
      <c r="AL527" s="145">
        <v>16022</v>
      </c>
      <c r="AM527" s="146">
        <v>17275</v>
      </c>
      <c r="AN527" s="146">
        <v>3745</v>
      </c>
      <c r="AO527" s="146">
        <v>3108</v>
      </c>
      <c r="AP527" s="48"/>
      <c r="AQ527" s="47"/>
      <c r="AR527" s="48"/>
      <c r="AS527" s="47"/>
      <c r="AT527" s="48"/>
      <c r="AU527" s="47"/>
      <c r="AV527" s="48"/>
      <c r="AW527" s="47"/>
      <c r="AX527" s="30"/>
      <c r="AY527" s="31"/>
      <c r="AZ527" s="2"/>
      <c r="BA527" s="30"/>
      <c r="BB527" s="31"/>
      <c r="BC527" s="2"/>
      <c r="BD527" s="30"/>
      <c r="BE527" s="31"/>
      <c r="BF527" s="30"/>
      <c r="BG527" s="31"/>
      <c r="BH527" s="2"/>
      <c r="BI527" s="30"/>
      <c r="BJ527" s="2"/>
      <c r="BK527" s="48">
        <f t="shared" si="50"/>
        <v>77692</v>
      </c>
      <c r="BL527" s="30">
        <v>5304</v>
      </c>
      <c r="BM527" s="30">
        <v>5480</v>
      </c>
      <c r="BN527" s="2"/>
      <c r="BO527" s="48">
        <f t="shared" si="51"/>
        <v>10784</v>
      </c>
      <c r="BP527" s="2"/>
      <c r="BQ527" s="48">
        <f t="shared" si="52"/>
        <v>128769</v>
      </c>
      <c r="BR527" s="2"/>
      <c r="BS527" s="48">
        <f t="shared" si="53"/>
        <v>323540</v>
      </c>
      <c r="BT527" s="2"/>
      <c r="CA527" s="30"/>
      <c r="CB527" s="31"/>
      <c r="CC527" s="30"/>
      <c r="CD527" s="31"/>
    </row>
    <row r="528" spans="1:82" x14ac:dyDescent="0.2">
      <c r="A528" t="s">
        <v>58</v>
      </c>
      <c r="B528" s="29">
        <v>44354</v>
      </c>
      <c r="C528" s="2"/>
      <c r="D528" s="30">
        <v>3759</v>
      </c>
      <c r="E528" s="30">
        <v>2842</v>
      </c>
      <c r="F528" s="30">
        <v>45582</v>
      </c>
      <c r="G528" s="30">
        <v>797</v>
      </c>
      <c r="H528" s="30">
        <v>665</v>
      </c>
      <c r="I528" s="30">
        <v>26992</v>
      </c>
      <c r="J528" s="30">
        <v>24621</v>
      </c>
      <c r="K528" s="30">
        <v>72166</v>
      </c>
      <c r="L528" s="30">
        <v>1467</v>
      </c>
      <c r="M528" s="2"/>
      <c r="N528" s="30">
        <v>9886</v>
      </c>
      <c r="O528" s="30">
        <v>13155</v>
      </c>
      <c r="P528" s="30">
        <v>1502</v>
      </c>
      <c r="Q528" s="30">
        <v>515</v>
      </c>
      <c r="R528" s="30">
        <v>2865</v>
      </c>
      <c r="S528" s="30">
        <v>3273</v>
      </c>
      <c r="T528" s="30">
        <v>39819</v>
      </c>
      <c r="U528" s="30">
        <v>1249</v>
      </c>
      <c r="V528" s="30">
        <v>1465</v>
      </c>
      <c r="W528" s="30">
        <v>26613</v>
      </c>
      <c r="X528" s="30">
        <v>8089</v>
      </c>
      <c r="Y528" s="2"/>
      <c r="Z528" s="30">
        <v>16959</v>
      </c>
      <c r="AA528" s="30">
        <v>14385</v>
      </c>
      <c r="AC528" s="48">
        <f t="shared" si="48"/>
        <v>31344</v>
      </c>
      <c r="AD528" s="48">
        <f t="shared" si="49"/>
        <v>108431</v>
      </c>
      <c r="AE528" s="30">
        <v>4652</v>
      </c>
      <c r="AF528" s="30">
        <v>5893</v>
      </c>
      <c r="AG528" s="30">
        <v>19128</v>
      </c>
      <c r="AH528" s="30">
        <v>20748</v>
      </c>
      <c r="AI528" s="30">
        <v>2860</v>
      </c>
      <c r="AJ528" s="145">
        <v>921</v>
      </c>
      <c r="AK528" s="145">
        <v>2911</v>
      </c>
      <c r="AL528" s="145">
        <v>21970</v>
      </c>
      <c r="AM528" s="146">
        <v>25824</v>
      </c>
      <c r="AN528" s="146">
        <v>6439</v>
      </c>
      <c r="AO528" s="146">
        <v>6380</v>
      </c>
      <c r="AP528" s="48"/>
      <c r="AQ528" s="47"/>
      <c r="AR528" s="48"/>
      <c r="AS528" s="47"/>
      <c r="AT528" s="48"/>
      <c r="AU528" s="47"/>
      <c r="AV528" s="48"/>
      <c r="AW528" s="47"/>
      <c r="AX528" s="30"/>
      <c r="AY528" s="31"/>
      <c r="AZ528" s="2"/>
      <c r="BA528" s="30"/>
      <c r="BB528" s="31"/>
      <c r="BC528" s="2"/>
      <c r="BD528" s="30"/>
      <c r="BE528" s="31"/>
      <c r="BF528" s="30"/>
      <c r="BG528" s="31"/>
      <c r="BH528" s="2"/>
      <c r="BI528" s="30"/>
      <c r="BJ528" s="2"/>
      <c r="BK528" s="48">
        <f t="shared" si="50"/>
        <v>117726</v>
      </c>
      <c r="BL528" s="30">
        <v>8023</v>
      </c>
      <c r="BM528" s="30">
        <v>8057</v>
      </c>
      <c r="BN528" s="2"/>
      <c r="BO528" s="48">
        <f t="shared" si="51"/>
        <v>16080</v>
      </c>
      <c r="BP528" s="2"/>
      <c r="BQ528" s="48">
        <f t="shared" si="52"/>
        <v>178891</v>
      </c>
      <c r="BR528" s="2"/>
      <c r="BS528" s="48">
        <f t="shared" si="53"/>
        <v>452472</v>
      </c>
      <c r="BT528" s="2"/>
      <c r="CA528" s="30"/>
      <c r="CB528" s="31"/>
      <c r="CC528" s="30"/>
      <c r="CD528" s="31"/>
    </row>
    <row r="529" spans="1:82" x14ac:dyDescent="0.2">
      <c r="A529" t="s">
        <v>59</v>
      </c>
      <c r="B529" s="29">
        <v>44355</v>
      </c>
      <c r="C529" s="2"/>
      <c r="D529" s="30">
        <v>3963</v>
      </c>
      <c r="E529" s="30">
        <v>3004</v>
      </c>
      <c r="F529" s="30">
        <v>47968</v>
      </c>
      <c r="G529" s="30">
        <v>775</v>
      </c>
      <c r="H529" s="30">
        <v>654</v>
      </c>
      <c r="I529" s="30">
        <v>27822</v>
      </c>
      <c r="J529" s="30">
        <v>25654</v>
      </c>
      <c r="K529" s="30">
        <v>75436</v>
      </c>
      <c r="L529" s="30">
        <v>1495</v>
      </c>
      <c r="M529" s="2"/>
      <c r="N529" s="30">
        <v>9496</v>
      </c>
      <c r="O529" s="30">
        <v>13150</v>
      </c>
      <c r="P529" s="30">
        <v>960</v>
      </c>
      <c r="Q529" s="30">
        <v>540</v>
      </c>
      <c r="R529" s="30">
        <v>4194</v>
      </c>
      <c r="S529" s="30">
        <v>3101</v>
      </c>
      <c r="T529" s="30">
        <v>40650</v>
      </c>
      <c r="U529" s="30">
        <v>1274</v>
      </c>
      <c r="V529" s="30">
        <v>1462</v>
      </c>
      <c r="W529" s="30">
        <v>26581</v>
      </c>
      <c r="X529" s="30">
        <v>8718</v>
      </c>
      <c r="Y529" s="2"/>
      <c r="Z529" s="30">
        <v>17555</v>
      </c>
      <c r="AA529" s="30">
        <v>15038</v>
      </c>
      <c r="AC529" s="48">
        <f t="shared" si="48"/>
        <v>32593</v>
      </c>
      <c r="AD529" s="48">
        <f t="shared" si="49"/>
        <v>110126</v>
      </c>
      <c r="AE529" s="30">
        <v>4788</v>
      </c>
      <c r="AF529" s="30">
        <v>6228</v>
      </c>
      <c r="AG529" s="30">
        <v>20365</v>
      </c>
      <c r="AH529" s="30">
        <v>21778</v>
      </c>
      <c r="AI529" s="30">
        <v>4095</v>
      </c>
      <c r="AJ529" s="145">
        <v>1013</v>
      </c>
      <c r="AK529" s="145">
        <v>2834</v>
      </c>
      <c r="AL529" s="145">
        <v>22823</v>
      </c>
      <c r="AM529" s="146">
        <v>26798</v>
      </c>
      <c r="AN529" s="146">
        <v>7030</v>
      </c>
      <c r="AO529" s="146">
        <v>7379</v>
      </c>
      <c r="AP529" s="48"/>
      <c r="AQ529" s="47"/>
      <c r="AR529" s="48"/>
      <c r="AS529" s="47"/>
      <c r="AT529" s="48"/>
      <c r="AU529" s="47"/>
      <c r="AV529" s="48"/>
      <c r="AW529" s="47"/>
      <c r="AX529" s="30"/>
      <c r="AY529" s="31"/>
      <c r="AZ529" s="2"/>
      <c r="BA529" s="30"/>
      <c r="BB529" s="31"/>
      <c r="BC529" s="2"/>
      <c r="BD529" s="30"/>
      <c r="BE529" s="31"/>
      <c r="BF529" s="30"/>
      <c r="BG529" s="31"/>
      <c r="BH529" s="2"/>
      <c r="BI529" s="30"/>
      <c r="BJ529" s="2"/>
      <c r="BK529" s="48">
        <f t="shared" si="50"/>
        <v>125131</v>
      </c>
      <c r="BL529" s="30">
        <v>8654</v>
      </c>
      <c r="BM529" s="30">
        <v>8390</v>
      </c>
      <c r="BN529" s="2"/>
      <c r="BO529" s="48">
        <f t="shared" si="51"/>
        <v>17044</v>
      </c>
      <c r="BP529" s="2"/>
      <c r="BQ529" s="48">
        <f t="shared" si="52"/>
        <v>186771</v>
      </c>
      <c r="BR529" s="2"/>
      <c r="BS529" s="48">
        <f t="shared" si="53"/>
        <v>471665</v>
      </c>
      <c r="BT529" s="2"/>
      <c r="CA529" s="30"/>
      <c r="CB529" s="31"/>
      <c r="CC529" s="30"/>
      <c r="CD529" s="31"/>
    </row>
    <row r="530" spans="1:82" x14ac:dyDescent="0.2">
      <c r="A530" t="s">
        <v>53</v>
      </c>
      <c r="B530" s="29">
        <v>44356</v>
      </c>
      <c r="C530" s="2"/>
      <c r="D530" s="30">
        <v>4048</v>
      </c>
      <c r="E530" s="30">
        <v>3118</v>
      </c>
      <c r="F530" s="30">
        <v>50104</v>
      </c>
      <c r="G530" s="30">
        <v>878</v>
      </c>
      <c r="H530" s="30">
        <v>697</v>
      </c>
      <c r="I530" s="30">
        <v>28703</v>
      </c>
      <c r="J530" s="30">
        <v>26392</v>
      </c>
      <c r="K530" s="30">
        <v>78174</v>
      </c>
      <c r="L530" s="30">
        <v>1621</v>
      </c>
      <c r="M530" s="2"/>
      <c r="N530" s="30">
        <v>9276</v>
      </c>
      <c r="O530" s="30">
        <v>7637</v>
      </c>
      <c r="P530" s="30">
        <v>913</v>
      </c>
      <c r="Q530" s="30">
        <v>520</v>
      </c>
      <c r="R530" s="30">
        <v>2911</v>
      </c>
      <c r="S530" s="30">
        <v>2994</v>
      </c>
      <c r="T530" s="30">
        <v>38894</v>
      </c>
      <c r="U530" s="30">
        <v>1357</v>
      </c>
      <c r="V530" s="30">
        <v>1601</v>
      </c>
      <c r="W530" s="30">
        <v>28260</v>
      </c>
      <c r="X530" s="30">
        <v>9057</v>
      </c>
      <c r="Y530" s="2"/>
      <c r="Z530" s="30">
        <v>14948</v>
      </c>
      <c r="AA530" s="30">
        <v>15743</v>
      </c>
      <c r="AC530" s="48">
        <f t="shared" si="48"/>
        <v>30691</v>
      </c>
      <c r="AD530" s="48">
        <f t="shared" si="49"/>
        <v>103420</v>
      </c>
      <c r="AE530" s="30">
        <v>4873</v>
      </c>
      <c r="AF530" s="30">
        <v>6288</v>
      </c>
      <c r="AG530" s="30">
        <v>21969</v>
      </c>
      <c r="AH530" s="30">
        <v>22021</v>
      </c>
      <c r="AI530" s="30">
        <v>4964</v>
      </c>
      <c r="AJ530" s="145">
        <v>1065</v>
      </c>
      <c r="AK530" s="146">
        <v>3114</v>
      </c>
      <c r="AL530" s="145">
        <v>24439</v>
      </c>
      <c r="AM530" s="145">
        <v>27089</v>
      </c>
      <c r="AN530" s="146">
        <v>7515</v>
      </c>
      <c r="AO530" s="146">
        <v>8501</v>
      </c>
      <c r="AP530" s="48"/>
      <c r="AQ530" s="47"/>
      <c r="AR530" s="48"/>
      <c r="AS530" s="47"/>
      <c r="AT530" s="48"/>
      <c r="AU530" s="47"/>
      <c r="AV530" s="48"/>
      <c r="AW530" s="47"/>
      <c r="AX530" s="30"/>
      <c r="AY530" s="31"/>
      <c r="AZ530" s="2"/>
      <c r="BA530" s="30"/>
      <c r="BB530" s="31"/>
      <c r="BC530" s="2"/>
      <c r="BD530" s="30"/>
      <c r="BE530" s="31"/>
      <c r="BF530" s="30"/>
      <c r="BG530" s="31"/>
      <c r="BH530" s="2"/>
      <c r="BI530" s="30"/>
      <c r="BJ530" s="2"/>
      <c r="BK530" s="48">
        <f t="shared" si="50"/>
        <v>131838</v>
      </c>
      <c r="BL530" s="30">
        <v>9095</v>
      </c>
      <c r="BM530" s="30">
        <v>8809</v>
      </c>
      <c r="BN530" s="2"/>
      <c r="BO530" s="48">
        <f t="shared" si="51"/>
        <v>17904</v>
      </c>
      <c r="BP530" s="2"/>
      <c r="BQ530" s="48">
        <f t="shared" si="52"/>
        <v>193735</v>
      </c>
      <c r="BR530" s="2"/>
      <c r="BS530" s="48">
        <f t="shared" si="53"/>
        <v>477588</v>
      </c>
      <c r="BT530" s="2"/>
      <c r="CA530" s="30"/>
      <c r="CB530" s="31"/>
      <c r="CC530" s="30"/>
      <c r="CD530" s="31"/>
    </row>
    <row r="531" spans="1:82" x14ac:dyDescent="0.2">
      <c r="A531" t="s">
        <v>54</v>
      </c>
      <c r="B531" s="29">
        <v>44357</v>
      </c>
      <c r="C531" s="2"/>
      <c r="D531" s="30">
        <v>4090</v>
      </c>
      <c r="E531" s="30">
        <v>3167</v>
      </c>
      <c r="F531" s="30">
        <v>51630</v>
      </c>
      <c r="G531" s="30">
        <v>853</v>
      </c>
      <c r="H531" s="30">
        <v>632</v>
      </c>
      <c r="I531" s="30">
        <v>29272</v>
      </c>
      <c r="J531" s="30">
        <v>27276</v>
      </c>
      <c r="K531" s="30">
        <v>80282</v>
      </c>
      <c r="L531" s="30">
        <v>1610</v>
      </c>
      <c r="M531" s="2"/>
      <c r="N531" s="30">
        <v>10393</v>
      </c>
      <c r="O531" s="30">
        <v>14678</v>
      </c>
      <c r="P531" s="30">
        <v>1008</v>
      </c>
      <c r="Q531" s="30">
        <v>577</v>
      </c>
      <c r="R531" s="30">
        <v>2675</v>
      </c>
      <c r="S531" s="30">
        <v>3073</v>
      </c>
      <c r="T531" s="30">
        <v>46058</v>
      </c>
      <c r="U531" s="30">
        <v>1398</v>
      </c>
      <c r="V531" s="30">
        <v>1675</v>
      </c>
      <c r="W531" s="30">
        <v>29485</v>
      </c>
      <c r="X531" s="30">
        <v>9959</v>
      </c>
      <c r="Y531" s="2"/>
      <c r="Z531" s="30">
        <v>18384</v>
      </c>
      <c r="AA531" s="30">
        <v>17111</v>
      </c>
      <c r="AC531" s="48">
        <f t="shared" si="48"/>
        <v>35495</v>
      </c>
      <c r="AD531" s="48">
        <f t="shared" si="49"/>
        <v>120979</v>
      </c>
      <c r="AE531" s="30">
        <v>5051</v>
      </c>
      <c r="AF531" s="30">
        <v>6399</v>
      </c>
      <c r="AG531" s="30">
        <v>22240</v>
      </c>
      <c r="AH531" s="30">
        <v>24669</v>
      </c>
      <c r="AI531" s="30">
        <v>4742</v>
      </c>
      <c r="AJ531" s="145">
        <v>1068</v>
      </c>
      <c r="AK531" s="145">
        <v>3273</v>
      </c>
      <c r="AL531" s="145">
        <v>25100</v>
      </c>
      <c r="AM531" s="146">
        <v>30508</v>
      </c>
      <c r="AN531" s="146">
        <v>8061</v>
      </c>
      <c r="AO531" s="146">
        <v>8375</v>
      </c>
      <c r="AP531" s="48"/>
      <c r="AQ531" s="47"/>
      <c r="AR531" s="48"/>
      <c r="AS531" s="47"/>
      <c r="AT531" s="48"/>
      <c r="AU531" s="47"/>
      <c r="AV531" s="48"/>
      <c r="AW531" s="47"/>
      <c r="AX531" s="30"/>
      <c r="AY531" s="31"/>
      <c r="AZ531" s="2"/>
      <c r="BA531" s="30"/>
      <c r="BB531" s="31"/>
      <c r="BC531" s="2"/>
      <c r="BD531" s="30"/>
      <c r="BE531" s="31"/>
      <c r="BF531" s="30"/>
      <c r="BG531" s="31"/>
      <c r="BH531" s="2"/>
      <c r="BI531" s="30"/>
      <c r="BJ531" s="2"/>
      <c r="BK531" s="48">
        <f t="shared" si="50"/>
        <v>139486</v>
      </c>
      <c r="BL531" s="30">
        <v>9203</v>
      </c>
      <c r="BM531" s="30">
        <v>9402</v>
      </c>
      <c r="BN531" s="2"/>
      <c r="BO531" s="48">
        <f t="shared" si="51"/>
        <v>18605</v>
      </c>
      <c r="BP531" s="2"/>
      <c r="BQ531" s="48">
        <f t="shared" si="52"/>
        <v>198812</v>
      </c>
      <c r="BR531" s="2"/>
      <c r="BS531" s="48">
        <f t="shared" si="53"/>
        <v>513377</v>
      </c>
      <c r="BT531" s="2"/>
      <c r="CA531" s="30"/>
      <c r="CB531" s="31"/>
      <c r="CC531" s="30"/>
      <c r="CD531" s="31"/>
    </row>
    <row r="532" spans="1:82" x14ac:dyDescent="0.2">
      <c r="A532" t="s">
        <v>55</v>
      </c>
      <c r="B532" s="29">
        <v>44358</v>
      </c>
      <c r="C532" s="2"/>
      <c r="D532" s="30">
        <v>4166</v>
      </c>
      <c r="E532" s="30">
        <v>3364</v>
      </c>
      <c r="F532" s="30">
        <v>54423</v>
      </c>
      <c r="G532" s="30">
        <v>817</v>
      </c>
      <c r="H532" s="30">
        <v>729</v>
      </c>
      <c r="I532" s="30">
        <v>30757</v>
      </c>
      <c r="J532" s="30">
        <v>28657</v>
      </c>
      <c r="K532" s="30">
        <v>85276</v>
      </c>
      <c r="L532" s="30">
        <v>1790</v>
      </c>
      <c r="M532" s="2"/>
      <c r="N532" s="30">
        <v>11447</v>
      </c>
      <c r="O532" s="30">
        <v>16180</v>
      </c>
      <c r="P532" s="30">
        <v>1134</v>
      </c>
      <c r="Q532" s="30">
        <v>595</v>
      </c>
      <c r="R532" s="30">
        <v>4471</v>
      </c>
      <c r="S532" s="30">
        <v>3260</v>
      </c>
      <c r="T532" s="30">
        <v>49289</v>
      </c>
      <c r="U532" s="30">
        <v>1408</v>
      </c>
      <c r="V532" s="30">
        <v>1764</v>
      </c>
      <c r="W532" s="30">
        <v>32483</v>
      </c>
      <c r="X532" s="30">
        <v>10469</v>
      </c>
      <c r="Y532" s="2"/>
      <c r="Z532" s="30">
        <v>19793</v>
      </c>
      <c r="AA532" s="30">
        <v>19152</v>
      </c>
      <c r="AC532" s="48">
        <f t="shared" si="48"/>
        <v>38945</v>
      </c>
      <c r="AD532" s="48">
        <f t="shared" si="49"/>
        <v>132500</v>
      </c>
      <c r="AE532" s="30">
        <v>4980</v>
      </c>
      <c r="AF532" s="30">
        <v>6705</v>
      </c>
      <c r="AG532" s="30">
        <v>23131</v>
      </c>
      <c r="AH532" s="30">
        <v>26604</v>
      </c>
      <c r="AI532" s="30">
        <v>3667</v>
      </c>
      <c r="AJ532" s="145">
        <v>1163</v>
      </c>
      <c r="AK532" s="145">
        <v>3259</v>
      </c>
      <c r="AL532" s="145">
        <v>26905</v>
      </c>
      <c r="AM532" s="146">
        <v>32870</v>
      </c>
      <c r="AN532" s="146">
        <v>8838</v>
      </c>
      <c r="AO532" s="146">
        <v>8545</v>
      </c>
      <c r="AP532" s="48"/>
      <c r="AQ532" s="47"/>
      <c r="AR532" s="48"/>
      <c r="AS532" s="47"/>
      <c r="AT532" s="48"/>
      <c r="AU532" s="47"/>
      <c r="AV532" s="48"/>
      <c r="AW532" s="47"/>
      <c r="AX532" s="30"/>
      <c r="AY532" s="31"/>
      <c r="AZ532" s="2"/>
      <c r="BA532" s="30"/>
      <c r="BB532" s="31"/>
      <c r="BC532" s="2"/>
      <c r="BD532" s="30"/>
      <c r="BE532" s="31"/>
      <c r="BF532" s="30"/>
      <c r="BG532" s="31"/>
      <c r="BH532" s="2"/>
      <c r="BI532" s="30"/>
      <c r="BJ532" s="2"/>
      <c r="BK532" s="48">
        <f t="shared" si="50"/>
        <v>146667</v>
      </c>
      <c r="BL532" s="30">
        <v>9643</v>
      </c>
      <c r="BM532" s="30">
        <v>9412</v>
      </c>
      <c r="BN532" s="2"/>
      <c r="BO532" s="48">
        <f t="shared" si="51"/>
        <v>19055</v>
      </c>
      <c r="BP532" s="2"/>
      <c r="BQ532" s="48">
        <f t="shared" si="52"/>
        <v>209979</v>
      </c>
      <c r="BR532" s="2"/>
      <c r="BS532" s="48">
        <f t="shared" si="53"/>
        <v>547146</v>
      </c>
      <c r="BT532" s="2"/>
      <c r="CA532" s="30"/>
      <c r="CB532" s="31"/>
      <c r="CC532" s="30"/>
      <c r="CD532" s="31"/>
    </row>
    <row r="533" spans="1:82" x14ac:dyDescent="0.2">
      <c r="A533" t="s">
        <v>56</v>
      </c>
      <c r="B533" s="29">
        <v>44359</v>
      </c>
      <c r="C533" s="2"/>
      <c r="D533" s="30">
        <v>3076</v>
      </c>
      <c r="E533" s="30">
        <v>2317</v>
      </c>
      <c r="F533" s="30">
        <v>43331</v>
      </c>
      <c r="G533" s="30">
        <v>659</v>
      </c>
      <c r="H533" s="30">
        <v>575</v>
      </c>
      <c r="I533" s="30">
        <v>25407</v>
      </c>
      <c r="J533" s="30">
        <v>23296</v>
      </c>
      <c r="K533" s="30">
        <v>68732</v>
      </c>
      <c r="L533" s="30">
        <v>1653</v>
      </c>
      <c r="M533" s="2"/>
      <c r="N533" s="30">
        <v>9122</v>
      </c>
      <c r="O533" s="30">
        <v>12417</v>
      </c>
      <c r="P533" s="30">
        <v>580</v>
      </c>
      <c r="Q533" s="30">
        <v>479</v>
      </c>
      <c r="R533" s="30">
        <v>6553</v>
      </c>
      <c r="S533" s="30">
        <v>2581</v>
      </c>
      <c r="T533" s="30">
        <v>37877</v>
      </c>
      <c r="U533" s="30">
        <v>891</v>
      </c>
      <c r="V533" s="30">
        <v>1262</v>
      </c>
      <c r="W533" s="30">
        <v>27364</v>
      </c>
      <c r="X533" s="30">
        <v>7180</v>
      </c>
      <c r="Y533" s="2"/>
      <c r="Z533" s="30">
        <v>16109</v>
      </c>
      <c r="AA533" s="30">
        <v>14388</v>
      </c>
      <c r="AC533" s="48">
        <f t="shared" si="48"/>
        <v>30497</v>
      </c>
      <c r="AD533" s="48">
        <f t="shared" si="49"/>
        <v>106306</v>
      </c>
      <c r="AE533" s="30">
        <v>3709</v>
      </c>
      <c r="AF533" s="30">
        <v>4741</v>
      </c>
      <c r="AG533" s="30">
        <v>17787</v>
      </c>
      <c r="AH533" s="30">
        <v>19295</v>
      </c>
      <c r="AI533" s="30">
        <v>3400</v>
      </c>
      <c r="AJ533" s="145">
        <v>1750</v>
      </c>
      <c r="AK533" s="145">
        <v>2383</v>
      </c>
      <c r="AL533" s="145">
        <v>20159</v>
      </c>
      <c r="AM533" s="146">
        <v>23738</v>
      </c>
      <c r="AN533" s="146">
        <v>5877</v>
      </c>
      <c r="AO533" s="146">
        <v>5360</v>
      </c>
      <c r="AP533" s="48"/>
      <c r="AQ533" s="47"/>
      <c r="AR533" s="48"/>
      <c r="AS533" s="47"/>
      <c r="AT533" s="48"/>
      <c r="AU533" s="47"/>
      <c r="AV533" s="48"/>
      <c r="AW533" s="47"/>
      <c r="AX533" s="30"/>
      <c r="AY533" s="31"/>
      <c r="AZ533" s="2"/>
      <c r="BA533" s="30"/>
      <c r="BB533" s="31"/>
      <c r="BC533" s="2"/>
      <c r="BD533" s="30"/>
      <c r="BE533" s="31"/>
      <c r="BF533" s="30"/>
      <c r="BG533" s="31"/>
      <c r="BH533" s="2"/>
      <c r="BI533" s="30"/>
      <c r="BJ533" s="2"/>
      <c r="BK533" s="48">
        <f t="shared" si="50"/>
        <v>108199</v>
      </c>
      <c r="BL533" s="30">
        <v>8055</v>
      </c>
      <c r="BM533" s="30">
        <v>7329</v>
      </c>
      <c r="BN533" s="2"/>
      <c r="BO533" s="48">
        <f t="shared" si="51"/>
        <v>15384</v>
      </c>
      <c r="BP533" s="2"/>
      <c r="BQ533" s="48">
        <f t="shared" si="52"/>
        <v>169046</v>
      </c>
      <c r="BR533" s="2"/>
      <c r="BS533" s="48">
        <f t="shared" si="53"/>
        <v>429432</v>
      </c>
      <c r="BT533" s="2"/>
      <c r="CA533" s="30"/>
      <c r="CB533" s="31"/>
      <c r="CC533" s="30"/>
      <c r="CD533" s="31"/>
    </row>
    <row r="534" spans="1:82" x14ac:dyDescent="0.2">
      <c r="A534" t="s">
        <v>57</v>
      </c>
      <c r="B534" s="29">
        <v>44360</v>
      </c>
      <c r="C534" s="2"/>
      <c r="D534" s="30">
        <v>2458</v>
      </c>
      <c r="E534" s="30">
        <v>1697</v>
      </c>
      <c r="F534" s="30">
        <v>34672</v>
      </c>
      <c r="G534" s="30">
        <v>464</v>
      </c>
      <c r="H534" s="30">
        <v>501</v>
      </c>
      <c r="I534" s="30">
        <v>20111</v>
      </c>
      <c r="J534" s="30">
        <v>18164</v>
      </c>
      <c r="K534" s="30">
        <v>53335</v>
      </c>
      <c r="L534" s="30">
        <v>1187</v>
      </c>
      <c r="M534" s="2"/>
      <c r="N534" s="30">
        <v>8590</v>
      </c>
      <c r="O534" s="30">
        <v>8766</v>
      </c>
      <c r="P534" s="30">
        <v>509</v>
      </c>
      <c r="Q534" s="30">
        <v>411</v>
      </c>
      <c r="R534" s="30">
        <v>1770</v>
      </c>
      <c r="S534" s="30">
        <v>1669</v>
      </c>
      <c r="T534" s="30">
        <v>31227</v>
      </c>
      <c r="U534" s="30">
        <v>559</v>
      </c>
      <c r="V534" s="30">
        <v>992</v>
      </c>
      <c r="W534" s="30">
        <v>24658</v>
      </c>
      <c r="X534" s="30">
        <v>4807</v>
      </c>
      <c r="Y534" s="2"/>
      <c r="Z534" s="30">
        <v>15323</v>
      </c>
      <c r="AA534" s="30">
        <v>13084</v>
      </c>
      <c r="AC534" s="48">
        <f t="shared" si="48"/>
        <v>28407</v>
      </c>
      <c r="AD534" s="48">
        <f t="shared" si="49"/>
        <v>83958</v>
      </c>
      <c r="AE534" s="30">
        <v>2154</v>
      </c>
      <c r="AF534" s="30">
        <v>3521</v>
      </c>
      <c r="AG534" s="30">
        <v>14572</v>
      </c>
      <c r="AH534" s="30">
        <v>11287</v>
      </c>
      <c r="AI534" s="30">
        <v>2196</v>
      </c>
      <c r="AJ534" s="145">
        <v>728</v>
      </c>
      <c r="AK534" s="146">
        <v>1973</v>
      </c>
      <c r="AL534" s="145">
        <v>17329</v>
      </c>
      <c r="AM534" s="145">
        <v>16387</v>
      </c>
      <c r="AN534" s="146">
        <v>3089</v>
      </c>
      <c r="AO534" s="146">
        <v>3567</v>
      </c>
      <c r="BJ534" s="2"/>
      <c r="BK534" s="48">
        <f t="shared" si="50"/>
        <v>76803</v>
      </c>
      <c r="BL534" s="30">
        <v>6286</v>
      </c>
      <c r="BM534" s="30">
        <v>5924</v>
      </c>
      <c r="BN534" s="2"/>
      <c r="BO534" s="48">
        <f t="shared" si="51"/>
        <v>12210</v>
      </c>
      <c r="BP534" s="2"/>
      <c r="BQ534" s="48">
        <f t="shared" si="52"/>
        <v>132589</v>
      </c>
      <c r="BR534" s="2"/>
      <c r="BS534" s="48">
        <f t="shared" si="53"/>
        <v>333967</v>
      </c>
      <c r="BT534" s="2"/>
    </row>
    <row r="535" spans="1:82" x14ac:dyDescent="0.2">
      <c r="A535" t="s">
        <v>58</v>
      </c>
      <c r="B535" s="29">
        <v>44361</v>
      </c>
      <c r="C535" s="2"/>
      <c r="D535" s="30">
        <v>3664</v>
      </c>
      <c r="E535" s="30">
        <v>2907</v>
      </c>
      <c r="F535" s="30">
        <v>46745</v>
      </c>
      <c r="G535" s="30">
        <v>775</v>
      </c>
      <c r="H535" s="30">
        <v>669</v>
      </c>
      <c r="I535" s="30">
        <v>27275</v>
      </c>
      <c r="J535" s="30">
        <v>25379</v>
      </c>
      <c r="K535" s="30">
        <v>73758</v>
      </c>
      <c r="L535" s="30">
        <v>1538</v>
      </c>
      <c r="M535" s="2"/>
      <c r="N535" s="30">
        <v>9772</v>
      </c>
      <c r="O535" s="30">
        <v>12802</v>
      </c>
      <c r="P535" s="30">
        <v>633</v>
      </c>
      <c r="Q535" s="30">
        <v>492</v>
      </c>
      <c r="R535" s="30">
        <v>2710</v>
      </c>
      <c r="S535" s="30">
        <v>2862</v>
      </c>
      <c r="T535" s="30">
        <v>40386</v>
      </c>
      <c r="U535" s="30">
        <v>1244</v>
      </c>
      <c r="V535" s="30">
        <v>1467</v>
      </c>
      <c r="W535" s="30">
        <v>26629</v>
      </c>
      <c r="X535" s="30">
        <v>8180</v>
      </c>
      <c r="Y535" s="2"/>
      <c r="Z535" s="30">
        <v>17777</v>
      </c>
      <c r="AA535" s="30">
        <v>15567</v>
      </c>
      <c r="AC535" s="48">
        <f t="shared" si="48"/>
        <v>33344</v>
      </c>
      <c r="AD535" s="48">
        <f t="shared" si="49"/>
        <v>107177</v>
      </c>
      <c r="AE535" s="30">
        <v>4413</v>
      </c>
      <c r="AF535" s="30">
        <v>5985</v>
      </c>
      <c r="AG535" s="30">
        <v>20363</v>
      </c>
      <c r="AH535" s="30">
        <v>21265</v>
      </c>
      <c r="AI535" s="30">
        <v>3026</v>
      </c>
      <c r="AJ535" s="145">
        <v>1459</v>
      </c>
      <c r="AK535" s="145">
        <v>2753</v>
      </c>
      <c r="AL535" s="145">
        <v>22813</v>
      </c>
      <c r="AM535" s="146">
        <v>26704</v>
      </c>
      <c r="AN535" s="146">
        <v>6526</v>
      </c>
      <c r="AO535" s="146">
        <v>6750</v>
      </c>
      <c r="BJ535" s="2"/>
      <c r="BK535" s="48">
        <f t="shared" si="50"/>
        <v>122057</v>
      </c>
      <c r="BL535" s="30">
        <v>8724</v>
      </c>
      <c r="BM535" s="30">
        <v>8226</v>
      </c>
      <c r="BN535" s="2"/>
      <c r="BO535" s="48">
        <f t="shared" si="51"/>
        <v>16950</v>
      </c>
      <c r="BP535" s="2"/>
      <c r="BQ535" s="48">
        <f t="shared" si="52"/>
        <v>182710</v>
      </c>
      <c r="BR535" s="2"/>
      <c r="BS535" s="48">
        <f t="shared" si="53"/>
        <v>462238</v>
      </c>
      <c r="BT535" s="2"/>
    </row>
    <row r="536" spans="1:82" x14ac:dyDescent="0.2">
      <c r="A536" t="s">
        <v>59</v>
      </c>
      <c r="B536" s="29">
        <v>44362</v>
      </c>
      <c r="C536" s="2"/>
      <c r="D536" s="30">
        <v>4087</v>
      </c>
      <c r="E536" s="30">
        <v>3179</v>
      </c>
      <c r="F536" s="30">
        <v>48816</v>
      </c>
      <c r="G536" s="30">
        <v>838</v>
      </c>
      <c r="H536" s="30">
        <v>701</v>
      </c>
      <c r="I536" s="30">
        <v>29005</v>
      </c>
      <c r="J536" s="30">
        <v>25552</v>
      </c>
      <c r="K536" s="30">
        <v>77958</v>
      </c>
      <c r="L536" s="30">
        <v>1599</v>
      </c>
      <c r="M536" s="2"/>
      <c r="N536" s="30">
        <v>9950</v>
      </c>
      <c r="O536" s="30">
        <v>13437</v>
      </c>
      <c r="P536" s="30">
        <v>468</v>
      </c>
      <c r="Q536" s="30">
        <v>521</v>
      </c>
      <c r="R536" s="30">
        <v>2696</v>
      </c>
      <c r="S536" s="30">
        <v>2974</v>
      </c>
      <c r="T536" s="30">
        <v>41451</v>
      </c>
      <c r="U536" s="30">
        <v>1273</v>
      </c>
      <c r="V536" s="30">
        <v>1546</v>
      </c>
      <c r="W536" s="30">
        <v>27221</v>
      </c>
      <c r="X536" s="30">
        <v>8634</v>
      </c>
      <c r="Y536" s="2"/>
      <c r="Z536" s="30">
        <v>17675</v>
      </c>
      <c r="AA536" s="30">
        <v>15567</v>
      </c>
      <c r="AC536" s="48">
        <f t="shared" si="48"/>
        <v>33242</v>
      </c>
      <c r="AD536" s="48">
        <f t="shared" si="49"/>
        <v>110171</v>
      </c>
      <c r="AE536" s="30">
        <v>4549</v>
      </c>
      <c r="AF536" s="30">
        <v>6143</v>
      </c>
      <c r="AG536" s="30">
        <v>20898</v>
      </c>
      <c r="AH536" s="30">
        <v>21714</v>
      </c>
      <c r="AI536" s="30">
        <v>3304</v>
      </c>
      <c r="AJ536" s="145">
        <v>2325</v>
      </c>
      <c r="AK536" s="146">
        <v>3197</v>
      </c>
      <c r="AL536" s="145">
        <v>23255</v>
      </c>
      <c r="AM536" s="145">
        <v>27146</v>
      </c>
      <c r="AN536" s="146">
        <v>6977</v>
      </c>
      <c r="AO536" s="146">
        <v>7475</v>
      </c>
      <c r="BJ536" s="2"/>
      <c r="BK536" s="48">
        <f t="shared" si="50"/>
        <v>126983</v>
      </c>
      <c r="BL536" s="30">
        <v>8914</v>
      </c>
      <c r="BM536" s="30">
        <v>8726</v>
      </c>
      <c r="BN536" s="2"/>
      <c r="BO536" s="48">
        <f t="shared" si="51"/>
        <v>17640</v>
      </c>
      <c r="BP536" s="2"/>
      <c r="BQ536" s="48">
        <f t="shared" si="52"/>
        <v>191735</v>
      </c>
      <c r="BR536" s="2"/>
      <c r="BS536" s="48">
        <f t="shared" si="53"/>
        <v>479771</v>
      </c>
      <c r="BT536" s="2"/>
    </row>
    <row r="537" spans="1:82" x14ac:dyDescent="0.2">
      <c r="A537" t="s">
        <v>53</v>
      </c>
      <c r="B537" s="29">
        <v>44363</v>
      </c>
      <c r="C537" s="2"/>
      <c r="D537" s="30">
        <v>4133</v>
      </c>
      <c r="E537" s="30">
        <v>3159</v>
      </c>
      <c r="F537" s="30">
        <v>50269</v>
      </c>
      <c r="G537" s="30">
        <v>841</v>
      </c>
      <c r="H537" s="30">
        <v>674</v>
      </c>
      <c r="I537" s="30">
        <v>28619</v>
      </c>
      <c r="J537" s="30">
        <v>26682</v>
      </c>
      <c r="K537" s="30">
        <v>79261</v>
      </c>
      <c r="L537" s="30">
        <v>1629</v>
      </c>
      <c r="M537" s="2"/>
      <c r="N537" s="30">
        <v>10111</v>
      </c>
      <c r="O537" s="30">
        <v>14156</v>
      </c>
      <c r="P537" s="30">
        <v>1001</v>
      </c>
      <c r="Q537" s="30">
        <v>585</v>
      </c>
      <c r="R537" s="30">
        <v>2867</v>
      </c>
      <c r="S537" s="30">
        <v>3070</v>
      </c>
      <c r="T537" s="30">
        <v>42462</v>
      </c>
      <c r="U537" s="30">
        <v>1401</v>
      </c>
      <c r="V537" s="30">
        <v>1622</v>
      </c>
      <c r="W537" s="30">
        <v>27829</v>
      </c>
      <c r="X537" s="30">
        <v>9109</v>
      </c>
      <c r="Y537" s="2"/>
      <c r="Z537" s="30">
        <v>17940</v>
      </c>
      <c r="AA537" s="30">
        <v>16387</v>
      </c>
      <c r="AC537" s="48">
        <f t="shared" si="48"/>
        <v>34327</v>
      </c>
      <c r="AD537" s="48">
        <f t="shared" si="49"/>
        <v>114213</v>
      </c>
      <c r="AE537" s="30">
        <v>4848</v>
      </c>
      <c r="AF537" s="30">
        <v>6715</v>
      </c>
      <c r="AG537" s="30">
        <v>21977</v>
      </c>
      <c r="AH537" s="30">
        <v>23263</v>
      </c>
      <c r="AI537" s="30">
        <v>2817</v>
      </c>
      <c r="AJ537" s="145">
        <v>1134</v>
      </c>
      <c r="AK537" s="145">
        <v>3054</v>
      </c>
      <c r="AL537" s="145">
        <v>23537</v>
      </c>
      <c r="AM537" s="145">
        <v>28736</v>
      </c>
      <c r="AN537" s="146">
        <v>7537</v>
      </c>
      <c r="AO537" s="146">
        <v>9092</v>
      </c>
      <c r="BJ537" s="2"/>
      <c r="BK537" s="48">
        <f t="shared" si="50"/>
        <v>132710</v>
      </c>
      <c r="BL537" s="30">
        <v>8902</v>
      </c>
      <c r="BM537" s="30">
        <v>9130</v>
      </c>
      <c r="BN537" s="2"/>
      <c r="BO537" s="48">
        <f t="shared" si="51"/>
        <v>18032</v>
      </c>
      <c r="BP537" s="2"/>
      <c r="BQ537" s="48">
        <f t="shared" si="52"/>
        <v>195267</v>
      </c>
      <c r="BR537" s="2"/>
      <c r="BS537" s="48">
        <f t="shared" si="53"/>
        <v>494549</v>
      </c>
      <c r="BT537" s="2"/>
    </row>
    <row r="538" spans="1:82" x14ac:dyDescent="0.2">
      <c r="A538" t="s">
        <v>54</v>
      </c>
      <c r="B538" s="29">
        <v>44364</v>
      </c>
      <c r="C538" s="2"/>
      <c r="D538" s="30">
        <v>4087</v>
      </c>
      <c r="E538" s="30">
        <v>3197</v>
      </c>
      <c r="F538" s="30">
        <v>51676</v>
      </c>
      <c r="G538" s="30">
        <v>903</v>
      </c>
      <c r="H538" s="30">
        <v>706</v>
      </c>
      <c r="I538" s="30">
        <v>29023</v>
      </c>
      <c r="J538" s="30">
        <v>27541</v>
      </c>
      <c r="K538" s="30">
        <v>81096</v>
      </c>
      <c r="L538" s="30">
        <v>1673</v>
      </c>
      <c r="M538" s="2"/>
      <c r="N538" s="30">
        <v>10586</v>
      </c>
      <c r="O538" s="30">
        <v>14581</v>
      </c>
      <c r="P538" s="30">
        <v>995</v>
      </c>
      <c r="Q538" s="30">
        <v>700</v>
      </c>
      <c r="R538" s="30">
        <v>3008</v>
      </c>
      <c r="S538" s="30">
        <v>2770</v>
      </c>
      <c r="T538" s="30">
        <v>44304</v>
      </c>
      <c r="U538" s="30">
        <v>1469</v>
      </c>
      <c r="V538" s="30">
        <v>1699</v>
      </c>
      <c r="W538" s="30">
        <v>29193</v>
      </c>
      <c r="X538" s="30">
        <v>9858</v>
      </c>
      <c r="Y538" s="2"/>
      <c r="Z538" s="30">
        <v>18706</v>
      </c>
      <c r="AA538" s="30">
        <v>17015</v>
      </c>
      <c r="AC538" s="48">
        <f t="shared" si="48"/>
        <v>35721</v>
      </c>
      <c r="AD538" s="48">
        <f t="shared" si="49"/>
        <v>119163</v>
      </c>
      <c r="AE538" s="30">
        <v>4685</v>
      </c>
      <c r="AF538" s="30">
        <v>6320</v>
      </c>
      <c r="AG538" s="30">
        <v>20634</v>
      </c>
      <c r="AH538" s="30">
        <v>24652</v>
      </c>
      <c r="AI538" s="30">
        <v>2933</v>
      </c>
      <c r="AJ538" s="145">
        <v>977</v>
      </c>
      <c r="AK538" s="146">
        <v>3127</v>
      </c>
      <c r="AL538" s="145">
        <v>22311</v>
      </c>
      <c r="AM538" s="145">
        <v>30360</v>
      </c>
      <c r="AN538" s="146">
        <v>7899</v>
      </c>
      <c r="AO538" s="146">
        <v>8166</v>
      </c>
      <c r="BJ538" s="2"/>
      <c r="BK538" s="48">
        <f t="shared" si="50"/>
        <v>132064</v>
      </c>
      <c r="BL538" s="30">
        <v>9472</v>
      </c>
      <c r="BM538" s="30">
        <v>9134</v>
      </c>
      <c r="BN538" s="2"/>
      <c r="BO538" s="48">
        <f t="shared" si="51"/>
        <v>18606</v>
      </c>
      <c r="BP538" s="2"/>
      <c r="BQ538" s="48">
        <f t="shared" si="52"/>
        <v>199902</v>
      </c>
      <c r="BR538" s="2"/>
      <c r="BS538" s="48">
        <f t="shared" si="53"/>
        <v>505456</v>
      </c>
      <c r="BT538" s="2"/>
    </row>
    <row r="539" spans="1:82" x14ac:dyDescent="0.2">
      <c r="A539" t="s">
        <v>55</v>
      </c>
      <c r="B539" s="29">
        <v>44365</v>
      </c>
      <c r="C539" s="2"/>
      <c r="D539" s="30">
        <v>4139</v>
      </c>
      <c r="E539" s="30">
        <v>3358</v>
      </c>
      <c r="F539" s="30">
        <v>56187</v>
      </c>
      <c r="G539" s="30">
        <v>859</v>
      </c>
      <c r="H539" s="30">
        <v>745</v>
      </c>
      <c r="I539" s="30">
        <v>31079</v>
      </c>
      <c r="J539" s="30">
        <v>28865</v>
      </c>
      <c r="K539" s="30">
        <v>86409</v>
      </c>
      <c r="L539" s="30">
        <v>1671</v>
      </c>
      <c r="M539" s="2"/>
      <c r="N539" s="30">
        <v>11530</v>
      </c>
      <c r="O539" s="30">
        <v>16074</v>
      </c>
      <c r="P539" s="30">
        <v>1092</v>
      </c>
      <c r="Q539" s="30">
        <v>605</v>
      </c>
      <c r="R539" s="30">
        <v>3349</v>
      </c>
      <c r="S539" s="30">
        <v>3261</v>
      </c>
      <c r="T539" s="30">
        <v>48239</v>
      </c>
      <c r="U539" s="30">
        <v>1386</v>
      </c>
      <c r="V539" s="30">
        <v>1712</v>
      </c>
      <c r="W539" s="30">
        <v>32194</v>
      </c>
      <c r="X539" s="30">
        <v>10212</v>
      </c>
      <c r="Y539" s="2"/>
      <c r="Z539" s="30">
        <v>20408</v>
      </c>
      <c r="AA539" s="30">
        <v>19273</v>
      </c>
      <c r="AC539" s="48">
        <f t="shared" si="48"/>
        <v>39681</v>
      </c>
      <c r="AD539" s="48">
        <f t="shared" si="49"/>
        <v>129654</v>
      </c>
      <c r="AE539" s="30">
        <v>5143</v>
      </c>
      <c r="AF539" s="30">
        <v>6168</v>
      </c>
      <c r="AG539" s="30">
        <v>22659</v>
      </c>
      <c r="AH539" s="30">
        <v>26515</v>
      </c>
      <c r="AI539" s="30">
        <v>3089</v>
      </c>
      <c r="AJ539" s="145">
        <v>968</v>
      </c>
      <c r="AK539" s="146">
        <v>2896</v>
      </c>
      <c r="AL539" s="145">
        <v>26225</v>
      </c>
      <c r="AM539" s="145">
        <v>32517</v>
      </c>
      <c r="AN539" s="146">
        <v>8687</v>
      </c>
      <c r="AO539" s="146">
        <v>8559</v>
      </c>
      <c r="BJ539" s="2"/>
      <c r="BK539" s="48">
        <f t="shared" si="50"/>
        <v>143426</v>
      </c>
      <c r="BL539" s="30">
        <v>9575</v>
      </c>
      <c r="BM539" s="30">
        <v>9234</v>
      </c>
      <c r="BN539" s="2"/>
      <c r="BO539" s="48">
        <f t="shared" si="51"/>
        <v>18809</v>
      </c>
      <c r="BP539" s="2"/>
      <c r="BQ539" s="48">
        <f t="shared" si="52"/>
        <v>213312</v>
      </c>
      <c r="BR539" s="2"/>
      <c r="BS539" s="48">
        <f t="shared" si="53"/>
        <v>544882</v>
      </c>
      <c r="BT539" s="2"/>
    </row>
    <row r="540" spans="1:82" x14ac:dyDescent="0.2">
      <c r="A540" t="s">
        <v>56</v>
      </c>
      <c r="B540" s="29">
        <v>44366</v>
      </c>
      <c r="C540" s="2"/>
      <c r="D540" s="30">
        <v>3209</v>
      </c>
      <c r="E540" s="30">
        <v>2370</v>
      </c>
      <c r="F540" s="30">
        <v>45101</v>
      </c>
      <c r="G540" s="30">
        <v>664</v>
      </c>
      <c r="H540" s="30">
        <v>533</v>
      </c>
      <c r="I540" s="30">
        <v>26245</v>
      </c>
      <c r="J540" s="30">
        <v>23574</v>
      </c>
      <c r="K540" s="30">
        <v>69904</v>
      </c>
      <c r="L540" s="30">
        <v>1407</v>
      </c>
      <c r="M540" s="2"/>
      <c r="N540" s="30">
        <v>9042</v>
      </c>
      <c r="O540" s="30">
        <v>12203</v>
      </c>
      <c r="P540" s="30">
        <v>831</v>
      </c>
      <c r="Q540" s="30">
        <v>490</v>
      </c>
      <c r="R540" s="30">
        <v>2131</v>
      </c>
      <c r="S540" s="30">
        <v>2334</v>
      </c>
      <c r="T540" s="30">
        <v>36224</v>
      </c>
      <c r="U540" s="30">
        <v>817</v>
      </c>
      <c r="V540" s="30">
        <v>1188</v>
      </c>
      <c r="W540" s="30">
        <v>27245</v>
      </c>
      <c r="X540" s="30">
        <v>6483</v>
      </c>
      <c r="Y540" s="2"/>
      <c r="Z540" s="30">
        <v>16435</v>
      </c>
      <c r="AA540" s="30">
        <v>13870</v>
      </c>
      <c r="AC540" s="48">
        <f t="shared" si="48"/>
        <v>30305</v>
      </c>
      <c r="AD540" s="48">
        <f t="shared" si="49"/>
        <v>98988</v>
      </c>
      <c r="AE540" s="30">
        <v>4826</v>
      </c>
      <c r="AF540" s="30">
        <v>4667</v>
      </c>
      <c r="AG540" s="30">
        <v>16831</v>
      </c>
      <c r="AH540" s="30">
        <v>19232</v>
      </c>
      <c r="AI540" s="30">
        <v>2483</v>
      </c>
      <c r="AJ540" s="145">
        <v>602</v>
      </c>
      <c r="AK540" s="146">
        <v>2065</v>
      </c>
      <c r="AL540" s="145">
        <v>19394</v>
      </c>
      <c r="AM540" s="145">
        <v>23272</v>
      </c>
      <c r="AN540" s="146">
        <v>5347</v>
      </c>
      <c r="AO540" s="146">
        <v>5288</v>
      </c>
      <c r="BJ540" s="2"/>
      <c r="BK540" s="48">
        <f t="shared" si="50"/>
        <v>104007</v>
      </c>
      <c r="BL540" s="30">
        <v>8060</v>
      </c>
      <c r="BM540" s="30">
        <v>7149</v>
      </c>
      <c r="BN540" s="2"/>
      <c r="BO540" s="48">
        <f t="shared" si="51"/>
        <v>15209</v>
      </c>
      <c r="BP540" s="2"/>
      <c r="BQ540" s="48">
        <f t="shared" si="52"/>
        <v>173007</v>
      </c>
      <c r="BR540" s="2"/>
      <c r="BS540" s="48">
        <f t="shared" si="53"/>
        <v>421516</v>
      </c>
      <c r="BT540" s="2"/>
    </row>
    <row r="541" spans="1:82" x14ac:dyDescent="0.2">
      <c r="A541" t="s">
        <v>57</v>
      </c>
      <c r="B541" s="29">
        <v>44367</v>
      </c>
      <c r="C541" s="2"/>
      <c r="D541" s="30">
        <v>2598</v>
      </c>
      <c r="E541" s="30">
        <v>1859</v>
      </c>
      <c r="F541" s="30">
        <v>36585</v>
      </c>
      <c r="G541" s="30">
        <v>513</v>
      </c>
      <c r="H541" s="30">
        <v>491</v>
      </c>
      <c r="I541" s="30">
        <v>21528</v>
      </c>
      <c r="J541" s="30">
        <v>19423</v>
      </c>
      <c r="K541" s="30">
        <v>55870</v>
      </c>
      <c r="L541" s="30">
        <v>1046</v>
      </c>
      <c r="M541" s="2"/>
      <c r="N541" s="30">
        <v>8505</v>
      </c>
      <c r="O541" s="30">
        <v>9531</v>
      </c>
      <c r="P541" s="30">
        <v>844</v>
      </c>
      <c r="Q541" s="30">
        <v>404</v>
      </c>
      <c r="R541" s="30">
        <v>1732</v>
      </c>
      <c r="S541" s="30">
        <v>1757</v>
      </c>
      <c r="T541" s="30">
        <v>31898</v>
      </c>
      <c r="U541" s="30">
        <v>668</v>
      </c>
      <c r="V541" s="30">
        <v>992</v>
      </c>
      <c r="W541" s="30">
        <v>25639</v>
      </c>
      <c r="X541" s="30">
        <v>4743</v>
      </c>
      <c r="Y541" s="2"/>
      <c r="Z541" s="30">
        <v>15181</v>
      </c>
      <c r="AA541" s="30">
        <v>13656</v>
      </c>
      <c r="AC541" s="48">
        <f t="shared" si="48"/>
        <v>28837</v>
      </c>
      <c r="AD541" s="48">
        <f t="shared" si="49"/>
        <v>86713</v>
      </c>
      <c r="AE541" s="30">
        <v>2921</v>
      </c>
      <c r="AF541" s="30">
        <v>3517</v>
      </c>
      <c r="AG541" s="30">
        <v>14633</v>
      </c>
      <c r="AH541" s="30">
        <v>14103</v>
      </c>
      <c r="AI541" s="30">
        <v>2108</v>
      </c>
      <c r="AJ541" s="145">
        <v>541</v>
      </c>
      <c r="AK541" s="146">
        <v>1656</v>
      </c>
      <c r="AL541" s="145">
        <v>17621</v>
      </c>
      <c r="AM541" s="145">
        <v>18317</v>
      </c>
      <c r="AN541" s="146">
        <v>3642</v>
      </c>
      <c r="AO541" s="146">
        <v>3530</v>
      </c>
      <c r="BJ541" s="2"/>
      <c r="BK541" s="48">
        <f t="shared" si="50"/>
        <v>82589</v>
      </c>
      <c r="BL541" s="30">
        <v>6229</v>
      </c>
      <c r="BM541" s="30">
        <v>5850</v>
      </c>
      <c r="BN541" s="2"/>
      <c r="BO541" s="48">
        <f t="shared" si="51"/>
        <v>12079</v>
      </c>
      <c r="BP541" s="2"/>
      <c r="BQ541" s="48">
        <f t="shared" si="52"/>
        <v>139913</v>
      </c>
      <c r="BR541" s="2"/>
      <c r="BS541" s="48">
        <f t="shared" si="53"/>
        <v>350131</v>
      </c>
      <c r="BT541" s="2"/>
    </row>
    <row r="542" spans="1:82" x14ac:dyDescent="0.2">
      <c r="A542" t="s">
        <v>58</v>
      </c>
      <c r="B542" s="29">
        <v>44368</v>
      </c>
      <c r="C542" s="2"/>
      <c r="D542" s="30">
        <v>3846</v>
      </c>
      <c r="E542" s="30">
        <v>2944</v>
      </c>
      <c r="F542" s="30">
        <v>47246</v>
      </c>
      <c r="G542" s="30">
        <v>776</v>
      </c>
      <c r="H542" s="30">
        <v>650</v>
      </c>
      <c r="I542" s="30">
        <v>27313</v>
      </c>
      <c r="J542" s="30">
        <v>25324</v>
      </c>
      <c r="K542" s="30">
        <v>73587</v>
      </c>
      <c r="L542" s="30">
        <v>1478</v>
      </c>
      <c r="M542" s="2"/>
      <c r="N542" s="30">
        <v>9737</v>
      </c>
      <c r="O542" s="30">
        <v>13227</v>
      </c>
      <c r="P542" s="30">
        <v>950</v>
      </c>
      <c r="Q542" s="30">
        <v>509</v>
      </c>
      <c r="R542" s="30">
        <v>2587</v>
      </c>
      <c r="S542" s="30">
        <v>2762</v>
      </c>
      <c r="T542" s="30">
        <v>39941</v>
      </c>
      <c r="U542" s="30">
        <v>1245</v>
      </c>
      <c r="V542" s="30">
        <v>1505</v>
      </c>
      <c r="W542" s="30">
        <v>26685</v>
      </c>
      <c r="X542" s="30">
        <v>8489</v>
      </c>
      <c r="Y542" s="2"/>
      <c r="Z542" s="30">
        <v>17526</v>
      </c>
      <c r="AA542" s="30">
        <v>15774</v>
      </c>
      <c r="AC542" s="48">
        <f t="shared" si="48"/>
        <v>33300</v>
      </c>
      <c r="AD542" s="48">
        <f t="shared" si="49"/>
        <v>107637</v>
      </c>
      <c r="AE542" s="30">
        <v>4340</v>
      </c>
      <c r="AF542" s="30">
        <v>5658</v>
      </c>
      <c r="AG542" s="30">
        <v>20148</v>
      </c>
      <c r="AH542" s="30">
        <v>21496</v>
      </c>
      <c r="AI542" s="30">
        <v>2814</v>
      </c>
      <c r="AJ542" s="145">
        <v>965</v>
      </c>
      <c r="AK542" s="146">
        <v>2933</v>
      </c>
      <c r="AL542" s="145">
        <v>23076</v>
      </c>
      <c r="AM542" s="145">
        <v>26953</v>
      </c>
      <c r="AN542" s="146">
        <v>6893</v>
      </c>
      <c r="AO542" s="146">
        <v>6675</v>
      </c>
      <c r="BJ542" s="2"/>
      <c r="BK542" s="48">
        <f t="shared" si="50"/>
        <v>121951</v>
      </c>
      <c r="BL542" s="30">
        <v>8112</v>
      </c>
      <c r="BM542" s="30">
        <v>8045</v>
      </c>
      <c r="BN542" s="2"/>
      <c r="BO542" s="48">
        <f t="shared" si="51"/>
        <v>16157</v>
      </c>
      <c r="BP542" s="2"/>
      <c r="BQ542" s="48">
        <f t="shared" si="52"/>
        <v>183164</v>
      </c>
      <c r="BR542" s="2"/>
      <c r="BS542" s="48">
        <f t="shared" si="53"/>
        <v>462209</v>
      </c>
      <c r="BT542" s="2"/>
    </row>
    <row r="543" spans="1:82" x14ac:dyDescent="0.2">
      <c r="A543" t="s">
        <v>59</v>
      </c>
      <c r="B543" s="29">
        <v>44369</v>
      </c>
      <c r="C543" s="2"/>
      <c r="D543" s="30">
        <v>4110</v>
      </c>
      <c r="E543" s="30">
        <v>3220</v>
      </c>
      <c r="F543" s="30">
        <v>48433</v>
      </c>
      <c r="G543" s="30">
        <v>776</v>
      </c>
      <c r="H543" s="30">
        <v>676</v>
      </c>
      <c r="I543" s="30">
        <v>28569</v>
      </c>
      <c r="J543" s="30">
        <v>26329</v>
      </c>
      <c r="K543" s="30">
        <v>76855</v>
      </c>
      <c r="L543" s="30">
        <v>1603</v>
      </c>
      <c r="M543" s="2"/>
      <c r="N543" s="30">
        <v>9929</v>
      </c>
      <c r="O543" s="30">
        <v>13484</v>
      </c>
      <c r="P543" s="30">
        <v>987</v>
      </c>
      <c r="Q543" s="30">
        <v>503</v>
      </c>
      <c r="R543" s="30">
        <v>2642</v>
      </c>
      <c r="S543" s="30">
        <v>2972</v>
      </c>
      <c r="T543" s="30">
        <v>40915</v>
      </c>
      <c r="U543" s="30">
        <v>1253</v>
      </c>
      <c r="V543" s="30">
        <v>1499</v>
      </c>
      <c r="W543" s="30">
        <v>26841</v>
      </c>
      <c r="X543" s="30">
        <v>8672</v>
      </c>
      <c r="Y543" s="2"/>
      <c r="Z543" s="30">
        <v>17206</v>
      </c>
      <c r="AA543" s="30">
        <v>15218</v>
      </c>
      <c r="AC543" s="48">
        <f t="shared" si="48"/>
        <v>32424</v>
      </c>
      <c r="AD543" s="48">
        <f t="shared" si="49"/>
        <v>109697</v>
      </c>
      <c r="AE543" s="30">
        <v>4518</v>
      </c>
      <c r="AF543" s="30">
        <v>6213</v>
      </c>
      <c r="AG543" s="30">
        <v>21022</v>
      </c>
      <c r="AH543" s="30">
        <v>22095</v>
      </c>
      <c r="AI543" s="30">
        <v>3034</v>
      </c>
      <c r="AJ543" s="145">
        <v>958</v>
      </c>
      <c r="AK543" s="146">
        <v>3046</v>
      </c>
      <c r="AL543" s="145">
        <v>24168</v>
      </c>
      <c r="AM543" s="145">
        <v>27506</v>
      </c>
      <c r="AN543" s="146">
        <v>7311</v>
      </c>
      <c r="AO543" s="146">
        <v>8013</v>
      </c>
      <c r="BJ543" s="2"/>
      <c r="BK543" s="48">
        <f t="shared" si="50"/>
        <v>127884</v>
      </c>
      <c r="BL543" s="30">
        <v>8825</v>
      </c>
      <c r="BM543" s="30">
        <v>8713</v>
      </c>
      <c r="BN543" s="2"/>
      <c r="BO543" s="48">
        <f t="shared" si="51"/>
        <v>17538</v>
      </c>
      <c r="BP543" s="2"/>
      <c r="BQ543" s="48">
        <f t="shared" si="52"/>
        <v>190571</v>
      </c>
      <c r="BR543" s="2"/>
      <c r="BS543" s="48">
        <f t="shared" si="53"/>
        <v>478114</v>
      </c>
      <c r="BT543" s="2"/>
    </row>
    <row r="544" spans="1:82" x14ac:dyDescent="0.2">
      <c r="A544" t="s">
        <v>53</v>
      </c>
      <c r="B544" s="29">
        <v>44370</v>
      </c>
      <c r="C544" s="2"/>
      <c r="D544" s="30">
        <v>4084</v>
      </c>
      <c r="E544" s="30">
        <v>3141</v>
      </c>
      <c r="F544" s="30">
        <v>50445</v>
      </c>
      <c r="G544" s="30">
        <v>890</v>
      </c>
      <c r="H544" s="30">
        <v>738</v>
      </c>
      <c r="I544" s="30">
        <v>29039</v>
      </c>
      <c r="J544" s="30">
        <v>26872</v>
      </c>
      <c r="K544" s="30">
        <v>79059</v>
      </c>
      <c r="L544" s="30">
        <v>1667</v>
      </c>
      <c r="M544" s="2"/>
      <c r="N544" s="30">
        <v>10138</v>
      </c>
      <c r="O544" s="30">
        <v>13951</v>
      </c>
      <c r="P544" s="30">
        <v>962</v>
      </c>
      <c r="Q544" s="30">
        <v>510</v>
      </c>
      <c r="R544" s="30">
        <v>2754</v>
      </c>
      <c r="S544" s="30">
        <v>2928</v>
      </c>
      <c r="T544" s="30">
        <v>41861</v>
      </c>
      <c r="U544" s="30">
        <v>1301</v>
      </c>
      <c r="V544" s="30">
        <v>1597</v>
      </c>
      <c r="W544" s="30">
        <v>27304</v>
      </c>
      <c r="X544" s="30">
        <v>9333</v>
      </c>
      <c r="Y544" s="2"/>
      <c r="Z544" s="30">
        <v>17473</v>
      </c>
      <c r="AA544" s="30">
        <v>15592</v>
      </c>
      <c r="AC544" s="48">
        <f t="shared" si="48"/>
        <v>33065</v>
      </c>
      <c r="AD544" s="48">
        <f t="shared" si="49"/>
        <v>112639</v>
      </c>
      <c r="AE544" s="30">
        <v>4493</v>
      </c>
      <c r="AF544" s="30">
        <v>6282</v>
      </c>
      <c r="AG544" s="30">
        <v>21475</v>
      </c>
      <c r="AH544" s="30">
        <v>23633</v>
      </c>
      <c r="AI544" s="30">
        <v>3036</v>
      </c>
      <c r="AJ544" s="145">
        <v>949</v>
      </c>
      <c r="AK544" s="146">
        <v>2930</v>
      </c>
      <c r="AL544" s="145">
        <v>24772</v>
      </c>
      <c r="AM544" s="145">
        <v>28999</v>
      </c>
      <c r="AN544" s="146">
        <v>7881</v>
      </c>
      <c r="AO544" s="146">
        <v>8625</v>
      </c>
      <c r="BJ544" s="2"/>
      <c r="BK544" s="48">
        <f t="shared" si="50"/>
        <v>133075</v>
      </c>
      <c r="BL544" s="30">
        <v>9079</v>
      </c>
      <c r="BM544" s="30">
        <v>8947</v>
      </c>
      <c r="BN544" s="2"/>
      <c r="BO544" s="48">
        <f t="shared" si="51"/>
        <v>18026</v>
      </c>
      <c r="BP544" s="2"/>
      <c r="BQ544" s="48">
        <f t="shared" si="52"/>
        <v>195935</v>
      </c>
      <c r="BR544" s="2"/>
      <c r="BS544" s="48">
        <f t="shared" si="53"/>
        <v>492740</v>
      </c>
      <c r="BT544" s="2"/>
    </row>
    <row r="545" spans="1:72" x14ac:dyDescent="0.2">
      <c r="A545" t="s">
        <v>54</v>
      </c>
      <c r="B545" s="29">
        <v>44371</v>
      </c>
      <c r="C545" s="2"/>
      <c r="D545" s="30">
        <v>4119</v>
      </c>
      <c r="E545" s="30">
        <v>3235</v>
      </c>
      <c r="F545" s="30">
        <v>51410</v>
      </c>
      <c r="G545" s="30">
        <v>868</v>
      </c>
      <c r="H545" s="30">
        <v>710</v>
      </c>
      <c r="I545" s="30">
        <v>29720</v>
      </c>
      <c r="J545" s="30">
        <v>27760</v>
      </c>
      <c r="K545" s="30">
        <v>80933</v>
      </c>
      <c r="L545" s="30">
        <v>1701</v>
      </c>
      <c r="M545" s="2"/>
      <c r="N545" s="30">
        <v>10603</v>
      </c>
      <c r="O545" s="30">
        <v>14693</v>
      </c>
      <c r="P545" s="30">
        <v>1099</v>
      </c>
      <c r="Q545" s="30">
        <v>549</v>
      </c>
      <c r="R545" s="30">
        <v>2724</v>
      </c>
      <c r="S545" s="30">
        <v>3034</v>
      </c>
      <c r="T545" s="30">
        <v>43904</v>
      </c>
      <c r="U545" s="30">
        <v>1365</v>
      </c>
      <c r="V545" s="30">
        <v>1616</v>
      </c>
      <c r="W545" s="30">
        <v>28581</v>
      </c>
      <c r="X545" s="30">
        <v>9698</v>
      </c>
      <c r="Y545" s="2"/>
      <c r="Z545" s="30">
        <v>17794</v>
      </c>
      <c r="AA545" s="30">
        <v>16707</v>
      </c>
      <c r="AC545" s="48">
        <f t="shared" si="48"/>
        <v>34501</v>
      </c>
      <c r="AD545" s="48">
        <f t="shared" si="49"/>
        <v>117866</v>
      </c>
      <c r="AE545" s="30">
        <v>4695</v>
      </c>
      <c r="AF545" s="30">
        <v>6236</v>
      </c>
      <c r="AG545" s="30">
        <v>21264</v>
      </c>
      <c r="AH545" s="30">
        <v>24990</v>
      </c>
      <c r="AI545" s="30">
        <v>3177</v>
      </c>
      <c r="AJ545" s="145">
        <v>1016</v>
      </c>
      <c r="AK545" s="146">
        <v>3248</v>
      </c>
      <c r="AL545" s="145">
        <v>24901</v>
      </c>
      <c r="AM545" s="145">
        <v>30852</v>
      </c>
      <c r="AN545" s="146">
        <v>8459</v>
      </c>
      <c r="AO545" s="146">
        <v>8288</v>
      </c>
      <c r="BJ545" s="2"/>
      <c r="BK545" s="48">
        <f t="shared" si="50"/>
        <v>137126</v>
      </c>
      <c r="BL545" s="30">
        <v>9405</v>
      </c>
      <c r="BM545" s="30">
        <v>9333</v>
      </c>
      <c r="BN545" s="2"/>
      <c r="BO545" s="48">
        <f t="shared" si="51"/>
        <v>18738</v>
      </c>
      <c r="BP545" s="2"/>
      <c r="BQ545" s="48">
        <f t="shared" si="52"/>
        <v>200456</v>
      </c>
      <c r="BR545" s="2"/>
      <c r="BS545" s="48">
        <f t="shared" si="53"/>
        <v>508687</v>
      </c>
      <c r="BT545" s="2"/>
    </row>
    <row r="546" spans="1:72" x14ac:dyDescent="0.2">
      <c r="A546" t="s">
        <v>55</v>
      </c>
      <c r="B546" s="29">
        <v>44372</v>
      </c>
      <c r="C546" s="2"/>
      <c r="D546" s="30">
        <v>4216</v>
      </c>
      <c r="E546" s="30">
        <v>3292</v>
      </c>
      <c r="F546" s="30">
        <v>54444</v>
      </c>
      <c r="G546" s="30">
        <v>892</v>
      </c>
      <c r="H546" s="30">
        <v>748</v>
      </c>
      <c r="I546" s="30">
        <v>31245</v>
      </c>
      <c r="J546" s="30">
        <v>28791</v>
      </c>
      <c r="K546" s="30">
        <v>85837</v>
      </c>
      <c r="L546" s="30">
        <v>2265</v>
      </c>
      <c r="M546" s="2"/>
      <c r="N546" s="30">
        <v>11849</v>
      </c>
      <c r="O546" s="30">
        <v>16128</v>
      </c>
      <c r="P546" s="30">
        <v>1217</v>
      </c>
      <c r="Q546" s="30">
        <v>591</v>
      </c>
      <c r="R546" s="30">
        <v>2914</v>
      </c>
      <c r="S546" s="30">
        <v>3145</v>
      </c>
      <c r="T546" s="30">
        <v>47986</v>
      </c>
      <c r="U546" s="30">
        <v>1462</v>
      </c>
      <c r="V546" s="30">
        <v>1802</v>
      </c>
      <c r="W546" s="30">
        <v>31825</v>
      </c>
      <c r="X546" s="30">
        <v>10441</v>
      </c>
      <c r="Y546" s="2"/>
      <c r="Z546" s="30">
        <v>19198</v>
      </c>
      <c r="AA546" s="30">
        <v>19292</v>
      </c>
      <c r="AC546" s="48">
        <f t="shared" si="48"/>
        <v>38490</v>
      </c>
      <c r="AD546" s="48">
        <f t="shared" si="49"/>
        <v>129360</v>
      </c>
      <c r="AE546" s="30">
        <v>4686</v>
      </c>
      <c r="AF546" s="30">
        <v>6141</v>
      </c>
      <c r="AG546" s="30">
        <v>23005</v>
      </c>
      <c r="AH546" s="30">
        <v>27039</v>
      </c>
      <c r="AI546" s="30">
        <v>3223</v>
      </c>
      <c r="AJ546" s="145">
        <v>974</v>
      </c>
      <c r="AK546" s="145">
        <v>3058</v>
      </c>
      <c r="AL546" s="145">
        <v>26653</v>
      </c>
      <c r="AM546" s="146">
        <v>33042</v>
      </c>
      <c r="AN546" s="146">
        <v>9180</v>
      </c>
      <c r="AO546" s="146">
        <v>8615</v>
      </c>
      <c r="BJ546" s="2"/>
      <c r="BK546" s="48">
        <f t="shared" si="50"/>
        <v>145616</v>
      </c>
      <c r="BL546" s="30">
        <v>9415</v>
      </c>
      <c r="BM546" s="30">
        <v>9033</v>
      </c>
      <c r="BN546" s="2"/>
      <c r="BO546" s="48">
        <f t="shared" si="51"/>
        <v>18448</v>
      </c>
      <c r="BP546" s="2"/>
      <c r="BQ546" s="48">
        <f t="shared" si="52"/>
        <v>211730</v>
      </c>
      <c r="BR546" s="2"/>
      <c r="BS546" s="48">
        <f t="shared" si="53"/>
        <v>543644</v>
      </c>
      <c r="BT546" s="2"/>
    </row>
    <row r="547" spans="1:72" x14ac:dyDescent="0.2">
      <c r="A547" t="s">
        <v>56</v>
      </c>
      <c r="B547" s="29">
        <v>44373</v>
      </c>
      <c r="C547" s="2"/>
      <c r="D547" s="30">
        <v>3002</v>
      </c>
      <c r="E547" s="30">
        <v>2247</v>
      </c>
      <c r="F547" s="30">
        <v>42734</v>
      </c>
      <c r="G547" s="30">
        <v>626</v>
      </c>
      <c r="H547" s="30">
        <v>571</v>
      </c>
      <c r="I547" s="30">
        <v>25429</v>
      </c>
      <c r="J547" s="30">
        <v>22644</v>
      </c>
      <c r="K547" s="30">
        <v>66676</v>
      </c>
      <c r="L547" s="30">
        <v>1313</v>
      </c>
      <c r="M547" s="2"/>
      <c r="N547" s="30">
        <v>9924</v>
      </c>
      <c r="O547" s="30">
        <v>12090</v>
      </c>
      <c r="P547" s="30">
        <v>1396</v>
      </c>
      <c r="Q547" s="30">
        <v>524</v>
      </c>
      <c r="R547" s="30">
        <v>2204</v>
      </c>
      <c r="S547" s="30">
        <v>2381</v>
      </c>
      <c r="T547" s="30">
        <v>35988</v>
      </c>
      <c r="U547" s="30">
        <v>746</v>
      </c>
      <c r="V547" s="30">
        <v>1127</v>
      </c>
      <c r="W547" s="30">
        <v>26563</v>
      </c>
      <c r="X547" s="30">
        <v>6386</v>
      </c>
      <c r="Y547" s="2"/>
      <c r="Z547" s="30">
        <v>15592</v>
      </c>
      <c r="AA547" s="30">
        <v>13519</v>
      </c>
      <c r="AC547" s="48">
        <f t="shared" si="48"/>
        <v>29111</v>
      </c>
      <c r="AD547" s="48">
        <f t="shared" si="49"/>
        <v>99329</v>
      </c>
      <c r="AE547" s="30">
        <v>3655</v>
      </c>
      <c r="AF547" s="30">
        <v>4424</v>
      </c>
      <c r="AG547" s="30">
        <v>16791</v>
      </c>
      <c r="AH547" s="30">
        <v>19177</v>
      </c>
      <c r="AI547" s="30">
        <v>2529</v>
      </c>
      <c r="AJ547" s="145">
        <v>649</v>
      </c>
      <c r="AK547" s="145">
        <v>2645</v>
      </c>
      <c r="AL547" s="145">
        <v>19834</v>
      </c>
      <c r="AM547" s="146">
        <v>24699</v>
      </c>
      <c r="AN547" s="146">
        <v>5849</v>
      </c>
      <c r="AO547" s="146">
        <v>5571</v>
      </c>
      <c r="BJ547" s="2"/>
      <c r="BK547" s="48">
        <f t="shared" si="50"/>
        <v>105823</v>
      </c>
      <c r="BL547" s="30">
        <v>7370</v>
      </c>
      <c r="BM547" s="30">
        <v>6544</v>
      </c>
      <c r="BN547" s="2"/>
      <c r="BO547" s="48">
        <f t="shared" si="51"/>
        <v>13914</v>
      </c>
      <c r="BP547" s="2"/>
      <c r="BQ547" s="48">
        <f t="shared" si="52"/>
        <v>165242</v>
      </c>
      <c r="BR547" s="2"/>
      <c r="BS547" s="48">
        <f t="shared" si="53"/>
        <v>413419</v>
      </c>
      <c r="BT547" s="2"/>
    </row>
    <row r="548" spans="1:72" x14ac:dyDescent="0.2">
      <c r="A548" t="s">
        <v>57</v>
      </c>
      <c r="B548" s="29">
        <v>44374</v>
      </c>
      <c r="C548" s="2"/>
      <c r="D548" s="30">
        <v>2421</v>
      </c>
      <c r="E548" s="30">
        <v>1624</v>
      </c>
      <c r="F548" s="30">
        <v>33362</v>
      </c>
      <c r="G548" s="30">
        <v>454</v>
      </c>
      <c r="H548" s="30">
        <v>458</v>
      </c>
      <c r="I548" s="30">
        <v>19652</v>
      </c>
      <c r="J548" s="30">
        <v>17497</v>
      </c>
      <c r="K548" s="30">
        <v>51009</v>
      </c>
      <c r="L548" s="30">
        <v>1022</v>
      </c>
      <c r="M548" s="2"/>
      <c r="N548" s="30">
        <v>8211</v>
      </c>
      <c r="O548" s="30">
        <v>9386</v>
      </c>
      <c r="P548" s="30">
        <v>827</v>
      </c>
      <c r="Q548" s="30">
        <v>380</v>
      </c>
      <c r="R548" s="30">
        <v>1760</v>
      </c>
      <c r="S548" s="30">
        <v>1769</v>
      </c>
      <c r="T548" s="30">
        <v>30564</v>
      </c>
      <c r="U548" s="30">
        <v>576</v>
      </c>
      <c r="V548" s="30">
        <v>935</v>
      </c>
      <c r="W548" s="30">
        <v>24092</v>
      </c>
      <c r="X548" s="30">
        <v>4618</v>
      </c>
      <c r="Y548" s="2"/>
      <c r="Z548" s="30">
        <v>15061</v>
      </c>
      <c r="AA548" s="30">
        <v>12449</v>
      </c>
      <c r="AC548" s="48">
        <f t="shared" si="48"/>
        <v>27510</v>
      </c>
      <c r="AD548" s="48">
        <f t="shared" si="49"/>
        <v>83118</v>
      </c>
      <c r="AE548" s="30">
        <v>2763</v>
      </c>
      <c r="AF548" s="30">
        <v>3509</v>
      </c>
      <c r="AG548" s="30">
        <v>15146</v>
      </c>
      <c r="AH548" s="30">
        <v>14734</v>
      </c>
      <c r="AI548" s="30">
        <v>2192</v>
      </c>
      <c r="AJ548" s="145">
        <v>533</v>
      </c>
      <c r="AK548" s="146">
        <v>1972</v>
      </c>
      <c r="AL548" s="145">
        <v>18043</v>
      </c>
      <c r="AM548" s="146">
        <v>19271</v>
      </c>
      <c r="AN548" s="146">
        <v>4255</v>
      </c>
      <c r="AO548" s="146">
        <v>3956</v>
      </c>
      <c r="BJ548" s="2"/>
      <c r="BK548" s="48">
        <f t="shared" si="50"/>
        <v>86374</v>
      </c>
      <c r="BL548" s="30">
        <v>5453</v>
      </c>
      <c r="BM548" s="30">
        <v>5544</v>
      </c>
      <c r="BN548" s="2"/>
      <c r="BO548" s="48">
        <f t="shared" si="51"/>
        <v>10997</v>
      </c>
      <c r="BP548" s="2"/>
      <c r="BQ548" s="48">
        <f t="shared" si="52"/>
        <v>127499</v>
      </c>
      <c r="BR548" s="2"/>
      <c r="BS548" s="48">
        <f t="shared" si="53"/>
        <v>335498</v>
      </c>
      <c r="BT548" s="2"/>
    </row>
    <row r="549" spans="1:72" x14ac:dyDescent="0.2">
      <c r="A549" t="s">
        <v>58</v>
      </c>
      <c r="B549" s="29">
        <v>44375</v>
      </c>
      <c r="C549" s="2"/>
      <c r="D549" s="30">
        <v>3725</v>
      </c>
      <c r="E549" s="30">
        <v>2902</v>
      </c>
      <c r="F549" s="30">
        <v>46253</v>
      </c>
      <c r="G549" s="30">
        <v>656</v>
      </c>
      <c r="H549" s="30">
        <v>603</v>
      </c>
      <c r="I549" s="30">
        <v>27053</v>
      </c>
      <c r="J549" s="30">
        <v>25043</v>
      </c>
      <c r="K549" s="30">
        <v>73117</v>
      </c>
      <c r="L549" s="30">
        <v>1543</v>
      </c>
      <c r="M549" s="2"/>
      <c r="N549" s="30">
        <v>9647</v>
      </c>
      <c r="O549" s="30">
        <v>12960</v>
      </c>
      <c r="P549" s="30">
        <v>1003</v>
      </c>
      <c r="Q549" s="30">
        <v>514</v>
      </c>
      <c r="R549" s="30">
        <v>2895</v>
      </c>
      <c r="S549" s="30">
        <v>2969</v>
      </c>
      <c r="T549" s="30">
        <v>39217</v>
      </c>
      <c r="U549" s="30">
        <v>1239</v>
      </c>
      <c r="V549" s="30">
        <v>1485</v>
      </c>
      <c r="W549" s="30">
        <v>25904</v>
      </c>
      <c r="X549" s="30">
        <v>8275</v>
      </c>
      <c r="Y549" s="2"/>
      <c r="Z549" s="30">
        <v>17334</v>
      </c>
      <c r="AA549" s="30">
        <v>15107</v>
      </c>
      <c r="AC549" s="48">
        <f t="shared" si="48"/>
        <v>32441</v>
      </c>
      <c r="AD549" s="48">
        <f t="shared" si="49"/>
        <v>106108</v>
      </c>
      <c r="AE549" s="30">
        <v>4453</v>
      </c>
      <c r="AF549" s="30">
        <v>5820</v>
      </c>
      <c r="AG549" s="30">
        <v>20307</v>
      </c>
      <c r="AH549" s="30">
        <v>21929</v>
      </c>
      <c r="AI549" s="30">
        <v>2823</v>
      </c>
      <c r="AJ549" s="145">
        <v>888</v>
      </c>
      <c r="AK549" s="145">
        <v>2834</v>
      </c>
      <c r="AL549" s="145">
        <v>23582</v>
      </c>
      <c r="AM549" s="145">
        <v>27365</v>
      </c>
      <c r="AN549" s="146">
        <v>6933</v>
      </c>
      <c r="AO549" s="146">
        <v>7108</v>
      </c>
      <c r="BJ549" s="2"/>
      <c r="BK549" s="48">
        <f t="shared" si="50"/>
        <v>124042</v>
      </c>
      <c r="BL549" s="30">
        <v>8045</v>
      </c>
      <c r="BM549" s="30">
        <v>7823</v>
      </c>
      <c r="BN549" s="2"/>
      <c r="BO549" s="48">
        <f t="shared" si="51"/>
        <v>15868</v>
      </c>
      <c r="BP549" s="2"/>
      <c r="BQ549" s="48">
        <f t="shared" si="52"/>
        <v>180895</v>
      </c>
      <c r="BR549" s="2"/>
      <c r="BS549" s="48">
        <f t="shared" si="53"/>
        <v>459354</v>
      </c>
      <c r="BT549" s="2"/>
    </row>
    <row r="550" spans="1:72" x14ac:dyDescent="0.2">
      <c r="A550" t="s">
        <v>59</v>
      </c>
      <c r="B550" s="29">
        <v>44376</v>
      </c>
      <c r="C550" s="2"/>
      <c r="D550" s="30">
        <v>3975</v>
      </c>
      <c r="E550" s="30">
        <v>3330</v>
      </c>
      <c r="F550" s="30">
        <v>47725</v>
      </c>
      <c r="G550" s="30">
        <v>778</v>
      </c>
      <c r="H550" s="30">
        <v>625</v>
      </c>
      <c r="I550" s="30">
        <v>28084</v>
      </c>
      <c r="J550" s="30">
        <v>26175</v>
      </c>
      <c r="K550" s="30">
        <v>75756</v>
      </c>
      <c r="L550" s="30">
        <v>1475</v>
      </c>
      <c r="M550" s="2"/>
      <c r="N550" s="30">
        <v>9960</v>
      </c>
      <c r="O550" s="30">
        <v>13561</v>
      </c>
      <c r="P550" s="30">
        <v>977</v>
      </c>
      <c r="Q550" s="30">
        <v>531</v>
      </c>
      <c r="R550" s="30">
        <v>2717</v>
      </c>
      <c r="S550" s="30">
        <v>2982</v>
      </c>
      <c r="T550" s="30">
        <v>41157</v>
      </c>
      <c r="U550" s="30">
        <v>1248</v>
      </c>
      <c r="V550" s="30">
        <v>1464</v>
      </c>
      <c r="W550" s="30">
        <v>26537</v>
      </c>
      <c r="X550" s="30">
        <v>8911</v>
      </c>
      <c r="Y550" s="2"/>
      <c r="Z550" s="30">
        <v>17548</v>
      </c>
      <c r="AA550" s="30">
        <v>13830</v>
      </c>
      <c r="AC550" s="48">
        <f t="shared" si="48"/>
        <v>31378</v>
      </c>
      <c r="AD550" s="48">
        <f t="shared" si="49"/>
        <v>110045</v>
      </c>
      <c r="AE550" s="30">
        <v>4567</v>
      </c>
      <c r="AF550" s="30">
        <v>6031</v>
      </c>
      <c r="AG550" s="30">
        <v>20712</v>
      </c>
      <c r="AH550" s="30">
        <v>22886</v>
      </c>
      <c r="AI550" s="30">
        <v>3071</v>
      </c>
      <c r="AJ550" s="145">
        <v>1401</v>
      </c>
      <c r="AK550" s="146">
        <v>3325</v>
      </c>
      <c r="AL550" s="145">
        <v>28035</v>
      </c>
      <c r="AM550" s="145">
        <v>29777</v>
      </c>
      <c r="AN550" s="146">
        <v>8624</v>
      </c>
      <c r="AO550" s="146">
        <v>7750</v>
      </c>
      <c r="BJ550" s="2"/>
      <c r="BK550" s="48">
        <f t="shared" si="50"/>
        <v>136179</v>
      </c>
      <c r="BL550" s="30">
        <v>8423</v>
      </c>
      <c r="BM550" s="30">
        <v>8687</v>
      </c>
      <c r="BN550" s="2"/>
      <c r="BO550" s="48">
        <f t="shared" si="51"/>
        <v>17110</v>
      </c>
      <c r="BP550" s="2"/>
      <c r="BQ550" s="48">
        <f t="shared" si="52"/>
        <v>187923</v>
      </c>
      <c r="BR550" s="2"/>
      <c r="BS550" s="48">
        <f t="shared" si="53"/>
        <v>482635</v>
      </c>
      <c r="BT550" s="2"/>
    </row>
    <row r="551" spans="1:72" x14ac:dyDescent="0.2">
      <c r="A551" t="s">
        <v>53</v>
      </c>
      <c r="B551" s="29">
        <v>44377</v>
      </c>
      <c r="C551" s="2"/>
      <c r="D551" s="30">
        <v>4191</v>
      </c>
      <c r="E551" s="30">
        <v>3243</v>
      </c>
      <c r="F551" s="30">
        <v>50774</v>
      </c>
      <c r="G551" s="30">
        <v>846</v>
      </c>
      <c r="H551" s="30">
        <v>682</v>
      </c>
      <c r="I551" s="30">
        <v>29752</v>
      </c>
      <c r="J551" s="30">
        <v>27216</v>
      </c>
      <c r="K551" s="30">
        <v>80640</v>
      </c>
      <c r="L551" s="30">
        <v>1630</v>
      </c>
      <c r="M551" s="2"/>
      <c r="N551" s="30">
        <v>10660</v>
      </c>
      <c r="O551" s="30">
        <v>13835</v>
      </c>
      <c r="P551" s="30">
        <v>1035</v>
      </c>
      <c r="Q551" s="30">
        <v>542</v>
      </c>
      <c r="R551" s="30">
        <v>2898</v>
      </c>
      <c r="S551" s="30">
        <v>3211</v>
      </c>
      <c r="T551" s="30">
        <v>42753</v>
      </c>
      <c r="U551" s="30">
        <v>1271</v>
      </c>
      <c r="V551" s="30">
        <v>1525</v>
      </c>
      <c r="W551" s="30">
        <v>27783</v>
      </c>
      <c r="X551" s="30">
        <v>9203</v>
      </c>
      <c r="Y551" s="2"/>
      <c r="Z551" s="30">
        <v>17846</v>
      </c>
      <c r="AA551" s="30">
        <v>15724</v>
      </c>
      <c r="AC551" s="48">
        <f t="shared" si="48"/>
        <v>33570</v>
      </c>
      <c r="AD551" s="48">
        <f t="shared" si="49"/>
        <v>114716</v>
      </c>
      <c r="AE551" s="30">
        <v>4526</v>
      </c>
      <c r="AF551" s="30">
        <v>6230</v>
      </c>
      <c r="AG551" s="30">
        <v>21865</v>
      </c>
      <c r="AH551" s="30">
        <v>23845</v>
      </c>
      <c r="AI551" s="30">
        <v>3059</v>
      </c>
      <c r="AJ551" s="145">
        <v>920</v>
      </c>
      <c r="AK551" s="146">
        <v>3215</v>
      </c>
      <c r="AL551" s="145">
        <v>25264</v>
      </c>
      <c r="AM551" s="145">
        <v>30006</v>
      </c>
      <c r="AN551" s="146">
        <v>7983</v>
      </c>
      <c r="AO551" s="146">
        <v>8699</v>
      </c>
      <c r="BJ551" s="2"/>
      <c r="BK551" s="48">
        <f t="shared" si="50"/>
        <v>135612</v>
      </c>
      <c r="BL551" s="30">
        <v>9061</v>
      </c>
      <c r="BM551" s="30">
        <v>9197</v>
      </c>
      <c r="BN551" s="2"/>
      <c r="BO551" s="48">
        <f t="shared" si="51"/>
        <v>18258</v>
      </c>
      <c r="BP551" s="2"/>
      <c r="BQ551" s="48">
        <f t="shared" si="52"/>
        <v>198974</v>
      </c>
      <c r="BR551" s="2"/>
      <c r="BS551" s="48">
        <f t="shared" si="53"/>
        <v>501130</v>
      </c>
      <c r="BT551" s="2"/>
    </row>
    <row r="552" spans="1:72" x14ac:dyDescent="0.2">
      <c r="A552" t="s">
        <v>54</v>
      </c>
      <c r="B552" s="29">
        <v>44378</v>
      </c>
      <c r="C552" s="2"/>
      <c r="D552" s="30">
        <v>4240</v>
      </c>
      <c r="E552" s="30">
        <v>3783</v>
      </c>
      <c r="F552" s="30">
        <v>53054</v>
      </c>
      <c r="G552" s="30">
        <v>862</v>
      </c>
      <c r="H552" s="30">
        <v>655</v>
      </c>
      <c r="I552" s="30">
        <v>30629</v>
      </c>
      <c r="J552" s="30">
        <v>29019</v>
      </c>
      <c r="K552" s="30">
        <v>84295</v>
      </c>
      <c r="L552" s="30">
        <v>2087</v>
      </c>
      <c r="M552" s="2"/>
      <c r="N552" s="30">
        <v>10758</v>
      </c>
      <c r="O552" s="30">
        <v>14897</v>
      </c>
      <c r="P552" s="30">
        <v>1062</v>
      </c>
      <c r="Q552" s="30">
        <v>556</v>
      </c>
      <c r="R552" s="30">
        <v>2760</v>
      </c>
      <c r="S552" s="30">
        <v>2934</v>
      </c>
      <c r="T552" s="30">
        <v>44792</v>
      </c>
      <c r="U552" s="30">
        <v>1328</v>
      </c>
      <c r="V552" s="30">
        <v>1635</v>
      </c>
      <c r="W552" s="30">
        <v>29329</v>
      </c>
      <c r="X552" s="30">
        <v>10021</v>
      </c>
      <c r="Y552" s="2"/>
      <c r="Z552" s="30">
        <v>18585</v>
      </c>
      <c r="AA552" s="30">
        <v>17465</v>
      </c>
      <c r="AC552" s="48">
        <f t="shared" si="48"/>
        <v>36050</v>
      </c>
      <c r="AD552" s="48">
        <f t="shared" si="49"/>
        <v>120072</v>
      </c>
      <c r="AE552" s="30">
        <v>4851</v>
      </c>
      <c r="AF552" s="30">
        <v>6498</v>
      </c>
      <c r="AG552" s="30">
        <v>22970</v>
      </c>
      <c r="AH552" s="30">
        <v>25990</v>
      </c>
      <c r="AI552" s="30">
        <v>3089</v>
      </c>
      <c r="AJ552" s="145">
        <v>964</v>
      </c>
      <c r="AK552" s="146">
        <v>3077</v>
      </c>
      <c r="AL552" s="145">
        <v>26717</v>
      </c>
      <c r="AM552" s="145">
        <v>32009</v>
      </c>
      <c r="AN552" s="146">
        <v>8452</v>
      </c>
      <c r="AO552" s="146">
        <v>9011</v>
      </c>
      <c r="BJ552" s="2"/>
      <c r="BK552" s="48">
        <f t="shared" si="50"/>
        <v>143628</v>
      </c>
      <c r="BL552" s="30">
        <v>9224</v>
      </c>
      <c r="BM552" s="30">
        <v>9254</v>
      </c>
      <c r="BN552" s="2"/>
      <c r="BO552" s="48">
        <f t="shared" si="51"/>
        <v>18478</v>
      </c>
      <c r="BP552" s="2"/>
      <c r="BQ552" s="48">
        <f t="shared" si="52"/>
        <v>208624</v>
      </c>
      <c r="BR552" s="2"/>
      <c r="BS552" s="48">
        <f t="shared" si="53"/>
        <v>526852</v>
      </c>
      <c r="BT552" s="2"/>
    </row>
    <row r="553" spans="1:72" x14ac:dyDescent="0.2">
      <c r="A553" t="s">
        <v>55</v>
      </c>
      <c r="B553" s="29">
        <v>44379</v>
      </c>
      <c r="C553" s="2"/>
      <c r="D553" s="30">
        <v>3963</v>
      </c>
      <c r="E553" s="30">
        <v>3219</v>
      </c>
      <c r="F553" s="30">
        <v>55450</v>
      </c>
      <c r="G553" s="30">
        <v>918</v>
      </c>
      <c r="H553" s="30">
        <v>706</v>
      </c>
      <c r="I553" s="30">
        <v>30602</v>
      </c>
      <c r="J553" s="30">
        <v>28055</v>
      </c>
      <c r="K553" s="30">
        <v>84210</v>
      </c>
      <c r="L553" s="30">
        <v>1507</v>
      </c>
      <c r="M553" s="2"/>
      <c r="N553" s="30">
        <v>11665</v>
      </c>
      <c r="O553" s="30">
        <v>16146</v>
      </c>
      <c r="P553" s="30">
        <v>1076</v>
      </c>
      <c r="Q553" s="30">
        <v>579</v>
      </c>
      <c r="R553" s="30">
        <v>2918</v>
      </c>
      <c r="S553" s="30">
        <v>3060</v>
      </c>
      <c r="T553" s="30">
        <v>46934</v>
      </c>
      <c r="U553" s="30">
        <v>1283</v>
      </c>
      <c r="V553" s="30">
        <v>1593</v>
      </c>
      <c r="W553" s="30">
        <v>31881</v>
      </c>
      <c r="X553" s="30">
        <v>9827</v>
      </c>
      <c r="Y553" s="2"/>
      <c r="Z553" s="30">
        <v>20093</v>
      </c>
      <c r="AA553" s="30">
        <v>19771</v>
      </c>
      <c r="AC553" s="48">
        <f t="shared" si="48"/>
        <v>39864</v>
      </c>
      <c r="AD553" s="48">
        <f t="shared" si="49"/>
        <v>126962</v>
      </c>
      <c r="AE553" s="30">
        <v>4797</v>
      </c>
      <c r="AF553" s="30">
        <v>6121</v>
      </c>
      <c r="AG553" s="30">
        <v>23239</v>
      </c>
      <c r="AH553" s="30">
        <v>27896</v>
      </c>
      <c r="AI553" s="30">
        <v>2964</v>
      </c>
      <c r="AJ553" s="145">
        <v>801</v>
      </c>
      <c r="AK553" s="146">
        <v>2873</v>
      </c>
      <c r="AL553" s="145">
        <v>26865</v>
      </c>
      <c r="AM553" s="145">
        <v>33815</v>
      </c>
      <c r="AN553" s="146">
        <v>9067</v>
      </c>
      <c r="AO553" s="146">
        <v>8560</v>
      </c>
      <c r="BJ553" s="2"/>
      <c r="BK553" s="48">
        <f t="shared" si="50"/>
        <v>146998</v>
      </c>
      <c r="BL553" s="30">
        <v>9348</v>
      </c>
      <c r="BM553" s="30">
        <v>8651</v>
      </c>
      <c r="BN553" s="2"/>
      <c r="BO553" s="48">
        <f t="shared" si="51"/>
        <v>17999</v>
      </c>
      <c r="BP553" s="2"/>
      <c r="BQ553" s="48">
        <f t="shared" si="52"/>
        <v>208630</v>
      </c>
      <c r="BR553" s="2"/>
      <c r="BS553" s="48">
        <f t="shared" si="53"/>
        <v>540453</v>
      </c>
      <c r="BT553" s="2"/>
    </row>
    <row r="554" spans="1:72" x14ac:dyDescent="0.2">
      <c r="A554" t="s">
        <v>56</v>
      </c>
      <c r="B554" s="29">
        <v>44380</v>
      </c>
      <c r="C554" s="2"/>
      <c r="D554" s="30">
        <v>2591</v>
      </c>
      <c r="E554" s="30">
        <v>1960</v>
      </c>
      <c r="F554" s="30">
        <v>38459</v>
      </c>
      <c r="G554" s="30">
        <v>639</v>
      </c>
      <c r="H554" s="30">
        <v>543</v>
      </c>
      <c r="I554" s="30">
        <v>22280</v>
      </c>
      <c r="J554" s="30">
        <v>19820</v>
      </c>
      <c r="K554" s="30">
        <v>59753</v>
      </c>
      <c r="L554" s="30">
        <v>1209</v>
      </c>
      <c r="M554" s="2"/>
      <c r="N554" s="30">
        <v>7945</v>
      </c>
      <c r="O554" s="30">
        <v>10892</v>
      </c>
      <c r="P554" s="30">
        <v>823</v>
      </c>
      <c r="Q554" s="30">
        <v>464</v>
      </c>
      <c r="R554" s="30">
        <v>1945</v>
      </c>
      <c r="S554" s="30">
        <v>2161</v>
      </c>
      <c r="T554" s="30">
        <v>32116</v>
      </c>
      <c r="U554" s="30">
        <v>788</v>
      </c>
      <c r="V554" s="30">
        <v>1172</v>
      </c>
      <c r="W554" s="30">
        <v>24344</v>
      </c>
      <c r="X554" s="30">
        <v>5765</v>
      </c>
      <c r="Y554" s="2"/>
      <c r="Z554" s="30">
        <v>14136</v>
      </c>
      <c r="AA554" s="30">
        <v>12539</v>
      </c>
      <c r="AC554" s="48">
        <f t="shared" si="48"/>
        <v>26675</v>
      </c>
      <c r="AD554" s="48">
        <f t="shared" si="49"/>
        <v>88415</v>
      </c>
      <c r="AE554" s="30">
        <v>3076</v>
      </c>
      <c r="AF554" s="30">
        <v>3860</v>
      </c>
      <c r="AG554" s="30">
        <v>13866</v>
      </c>
      <c r="AH554" s="30">
        <v>16946</v>
      </c>
      <c r="AI554" s="30">
        <v>2136</v>
      </c>
      <c r="AJ554" s="145">
        <v>508</v>
      </c>
      <c r="AK554" s="146">
        <v>1893</v>
      </c>
      <c r="AL554" s="145">
        <v>16462</v>
      </c>
      <c r="AM554" s="145">
        <v>20867</v>
      </c>
      <c r="AN554" s="146">
        <v>4798</v>
      </c>
      <c r="AO554" s="146">
        <v>4033</v>
      </c>
      <c r="BJ554" s="2"/>
      <c r="BK554" s="48">
        <f t="shared" si="50"/>
        <v>88445</v>
      </c>
      <c r="BL554" s="30">
        <v>5915</v>
      </c>
      <c r="BM554" s="30">
        <v>5611</v>
      </c>
      <c r="BN554" s="2"/>
      <c r="BO554" s="48">
        <f t="shared" si="51"/>
        <v>11526</v>
      </c>
      <c r="BP554" s="2"/>
      <c r="BQ554" s="48">
        <f t="shared" si="52"/>
        <v>147254</v>
      </c>
      <c r="BR554" s="2"/>
      <c r="BS554" s="48">
        <f t="shared" si="53"/>
        <v>362315</v>
      </c>
      <c r="BT554" s="2"/>
    </row>
    <row r="555" spans="1:72" x14ac:dyDescent="0.2">
      <c r="A555" t="s">
        <v>57</v>
      </c>
      <c r="B555" s="29">
        <v>44381</v>
      </c>
      <c r="C555" s="2"/>
      <c r="D555" s="30">
        <v>2027</v>
      </c>
      <c r="E555" s="30">
        <v>1381</v>
      </c>
      <c r="F555" s="30">
        <v>27445</v>
      </c>
      <c r="G555" s="30">
        <v>652</v>
      </c>
      <c r="H555" s="30">
        <v>483</v>
      </c>
      <c r="I555" s="30">
        <v>15868</v>
      </c>
      <c r="J555" s="30">
        <v>13833</v>
      </c>
      <c r="K555" s="30">
        <v>41619</v>
      </c>
      <c r="L555" s="30">
        <v>809</v>
      </c>
      <c r="M555" s="2"/>
      <c r="N555" s="30">
        <v>6319</v>
      </c>
      <c r="O555" s="30">
        <v>7303</v>
      </c>
      <c r="P555" s="30">
        <v>867</v>
      </c>
      <c r="Q555" s="30">
        <v>409</v>
      </c>
      <c r="R555" s="30">
        <v>1674</v>
      </c>
      <c r="S555" s="30">
        <v>1695</v>
      </c>
      <c r="T555" s="30">
        <v>24268</v>
      </c>
      <c r="U555" s="30">
        <v>535</v>
      </c>
      <c r="V555" s="30">
        <v>906</v>
      </c>
      <c r="W555" s="30">
        <v>19124</v>
      </c>
      <c r="X555" s="30">
        <v>3767</v>
      </c>
      <c r="Y555" s="2"/>
      <c r="Z555" s="30">
        <v>11507</v>
      </c>
      <c r="AA555" s="30">
        <v>9459</v>
      </c>
      <c r="AC555" s="48">
        <f t="shared" si="48"/>
        <v>20966</v>
      </c>
      <c r="AD555" s="48">
        <f t="shared" si="49"/>
        <v>66867</v>
      </c>
      <c r="AE555" s="30">
        <v>2373</v>
      </c>
      <c r="AF555" s="30">
        <v>2912</v>
      </c>
      <c r="AG555" s="30">
        <v>11190</v>
      </c>
      <c r="AH555" s="30">
        <v>11848</v>
      </c>
      <c r="AI555" s="30">
        <v>1691</v>
      </c>
      <c r="AJ555" s="145">
        <v>443</v>
      </c>
      <c r="AK555" s="146">
        <v>1494</v>
      </c>
      <c r="AL555" s="145">
        <v>13291</v>
      </c>
      <c r="AM555" s="145">
        <v>15059</v>
      </c>
      <c r="AN555" s="146">
        <v>3070</v>
      </c>
      <c r="AO555" s="146">
        <v>2655</v>
      </c>
      <c r="BJ555" s="2"/>
      <c r="BK555" s="48">
        <f t="shared" si="50"/>
        <v>66026</v>
      </c>
      <c r="BL555" s="30">
        <v>4524</v>
      </c>
      <c r="BM555" s="30">
        <v>4440</v>
      </c>
      <c r="BN555" s="2"/>
      <c r="BO555" s="48">
        <f t="shared" si="51"/>
        <v>8964</v>
      </c>
      <c r="BP555" s="2"/>
      <c r="BQ555" s="48">
        <f t="shared" si="52"/>
        <v>104117</v>
      </c>
      <c r="BR555" s="2"/>
      <c r="BS555" s="48">
        <f t="shared" si="53"/>
        <v>266940</v>
      </c>
      <c r="BT555" s="2"/>
    </row>
    <row r="556" spans="1:72" x14ac:dyDescent="0.2">
      <c r="A556" t="s">
        <v>58</v>
      </c>
      <c r="B556" s="33">
        <v>44382</v>
      </c>
      <c r="C556" s="2"/>
      <c r="D556" s="30">
        <v>2509</v>
      </c>
      <c r="E556" s="30">
        <v>1720</v>
      </c>
      <c r="F556" s="30">
        <v>35176</v>
      </c>
      <c r="G556" s="30">
        <v>526</v>
      </c>
      <c r="H556" s="30">
        <v>457</v>
      </c>
      <c r="I556" s="30">
        <v>19766</v>
      </c>
      <c r="J556" s="30">
        <v>18974</v>
      </c>
      <c r="K556" s="30">
        <v>54147</v>
      </c>
      <c r="L556" s="30">
        <v>1071</v>
      </c>
      <c r="M556" s="2"/>
      <c r="N556" s="30">
        <v>8704</v>
      </c>
      <c r="O556" s="30">
        <v>9454</v>
      </c>
      <c r="P556" s="30">
        <v>847</v>
      </c>
      <c r="Q556" s="30">
        <v>373</v>
      </c>
      <c r="R556" s="30">
        <v>1984</v>
      </c>
      <c r="S556" s="30">
        <v>2071</v>
      </c>
      <c r="T556" s="30">
        <v>30684</v>
      </c>
      <c r="U556" s="30">
        <v>855</v>
      </c>
      <c r="V556" s="30">
        <v>1100</v>
      </c>
      <c r="W556" s="30">
        <v>23774</v>
      </c>
      <c r="X556" s="30">
        <v>5187</v>
      </c>
      <c r="Y556" s="2"/>
      <c r="Z556" s="30">
        <v>15618</v>
      </c>
      <c r="AA556" s="30">
        <v>11945</v>
      </c>
      <c r="AC556" s="48">
        <f t="shared" si="48"/>
        <v>27563</v>
      </c>
      <c r="AD556" s="48">
        <f t="shared" si="49"/>
        <v>85033</v>
      </c>
      <c r="AE556" s="30">
        <v>2655</v>
      </c>
      <c r="AF556" s="30">
        <v>3380</v>
      </c>
      <c r="AG556" s="30">
        <v>15031</v>
      </c>
      <c r="AH556" s="30">
        <v>15165</v>
      </c>
      <c r="AI556" s="30">
        <v>1894</v>
      </c>
      <c r="AJ556" s="145">
        <v>557</v>
      </c>
      <c r="AK556" s="146">
        <v>1694</v>
      </c>
      <c r="AL556" s="145">
        <v>17723</v>
      </c>
      <c r="AM556" s="145">
        <v>19129</v>
      </c>
      <c r="AN556" s="146">
        <v>4440</v>
      </c>
      <c r="AO556" s="146">
        <v>3912</v>
      </c>
      <c r="BJ556" s="2"/>
      <c r="BK556" s="48">
        <f t="shared" si="50"/>
        <v>85580</v>
      </c>
      <c r="BL556" s="30">
        <v>5442</v>
      </c>
      <c r="BM556" s="30">
        <v>5587</v>
      </c>
      <c r="BN556" s="2"/>
      <c r="BO556" s="48">
        <f t="shared" si="51"/>
        <v>11029</v>
      </c>
      <c r="BP556" s="2"/>
      <c r="BQ556" s="48">
        <f t="shared" si="52"/>
        <v>134346</v>
      </c>
      <c r="BR556" s="2"/>
      <c r="BS556" s="48">
        <f t="shared" si="53"/>
        <v>343551</v>
      </c>
      <c r="BT556" s="2"/>
    </row>
    <row r="557" spans="1:72" x14ac:dyDescent="0.2">
      <c r="A557" t="s">
        <v>59</v>
      </c>
      <c r="B557" s="29">
        <v>44383</v>
      </c>
      <c r="C557" s="2"/>
      <c r="D557" s="30">
        <v>3724</v>
      </c>
      <c r="E557" s="30">
        <v>5862</v>
      </c>
      <c r="F557" s="30">
        <v>46693</v>
      </c>
      <c r="G557" s="30">
        <v>779</v>
      </c>
      <c r="H557" s="30">
        <v>621</v>
      </c>
      <c r="I557" s="30">
        <v>27070</v>
      </c>
      <c r="J557" s="30">
        <v>25186</v>
      </c>
      <c r="K557" s="30">
        <v>73484</v>
      </c>
      <c r="L557" s="30">
        <v>1542</v>
      </c>
      <c r="M557" s="2"/>
      <c r="N557" s="30">
        <v>9673</v>
      </c>
      <c r="O557" s="30">
        <v>13010</v>
      </c>
      <c r="P557" s="30">
        <v>950</v>
      </c>
      <c r="Q557" s="30">
        <v>536</v>
      </c>
      <c r="R557" s="30">
        <v>2541</v>
      </c>
      <c r="S557" s="30">
        <v>2823</v>
      </c>
      <c r="T557" s="30">
        <v>39594</v>
      </c>
      <c r="U557" s="30">
        <v>1120</v>
      </c>
      <c r="V557" s="30">
        <v>1405</v>
      </c>
      <c r="W557" s="30">
        <v>26198</v>
      </c>
      <c r="X557" s="30">
        <v>8299</v>
      </c>
      <c r="Y557" s="2"/>
      <c r="Z557" s="30">
        <v>17415</v>
      </c>
      <c r="AA557" s="30">
        <v>14761</v>
      </c>
      <c r="AC557" s="48">
        <f t="shared" si="48"/>
        <v>32176</v>
      </c>
      <c r="AD557" s="48">
        <f t="shared" si="49"/>
        <v>106149</v>
      </c>
      <c r="AE557" s="30">
        <v>4230</v>
      </c>
      <c r="AF557" s="30">
        <v>5919</v>
      </c>
      <c r="AG557" s="30">
        <v>21798</v>
      </c>
      <c r="AH557" s="30">
        <v>21551</v>
      </c>
      <c r="AI557" s="30">
        <v>2700</v>
      </c>
      <c r="AJ557" s="145">
        <v>886</v>
      </c>
      <c r="AK557" s="146">
        <v>2718</v>
      </c>
      <c r="AL557" s="145">
        <v>24526</v>
      </c>
      <c r="AM557" s="145">
        <v>27159</v>
      </c>
      <c r="AN557" s="146">
        <v>6991</v>
      </c>
      <c r="AO557" s="146">
        <v>8105</v>
      </c>
      <c r="BJ557" s="2"/>
      <c r="BK557" s="48">
        <f t="shared" si="50"/>
        <v>126583</v>
      </c>
      <c r="BL557" s="30">
        <v>8077</v>
      </c>
      <c r="BM557" s="30">
        <v>8375</v>
      </c>
      <c r="BN557" s="2"/>
      <c r="BO557" s="48">
        <f t="shared" si="51"/>
        <v>16452</v>
      </c>
      <c r="BP557" s="2"/>
      <c r="BQ557" s="48">
        <f t="shared" si="52"/>
        <v>184961</v>
      </c>
      <c r="BR557" s="2"/>
      <c r="BS557" s="48">
        <f t="shared" si="53"/>
        <v>466321</v>
      </c>
      <c r="BT557" s="2"/>
    </row>
    <row r="558" spans="1:72" x14ac:dyDescent="0.2">
      <c r="A558" t="s">
        <v>53</v>
      </c>
      <c r="B558" s="29">
        <v>44384</v>
      </c>
      <c r="C558" s="2"/>
      <c r="D558" s="30">
        <v>4002</v>
      </c>
      <c r="E558" s="30">
        <v>3110</v>
      </c>
      <c r="F558" s="30">
        <v>48561</v>
      </c>
      <c r="G558" s="30">
        <v>815</v>
      </c>
      <c r="H558" s="30">
        <v>662</v>
      </c>
      <c r="I558" s="30">
        <v>28571</v>
      </c>
      <c r="J558" s="30">
        <v>26441</v>
      </c>
      <c r="K558" s="30">
        <v>76755</v>
      </c>
      <c r="L558" s="30">
        <v>1521</v>
      </c>
      <c r="M558" s="2"/>
      <c r="N558" s="30">
        <v>10192</v>
      </c>
      <c r="O558" s="30">
        <v>13501</v>
      </c>
      <c r="P558" s="30">
        <v>1083</v>
      </c>
      <c r="Q558" s="30">
        <v>564</v>
      </c>
      <c r="R558" s="30">
        <v>2722</v>
      </c>
      <c r="S558" s="30">
        <v>2849</v>
      </c>
      <c r="T558" s="30">
        <v>41349</v>
      </c>
      <c r="U558" s="30">
        <v>1166</v>
      </c>
      <c r="V558" s="30">
        <v>1436</v>
      </c>
      <c r="W558" s="30">
        <v>27079</v>
      </c>
      <c r="X558" s="30">
        <v>8723</v>
      </c>
      <c r="Y558" s="2"/>
      <c r="Z558" s="30">
        <v>17018</v>
      </c>
      <c r="AA558" s="30">
        <v>15263</v>
      </c>
      <c r="AC558" s="48">
        <f t="shared" si="48"/>
        <v>32281</v>
      </c>
      <c r="AD558" s="48">
        <f t="shared" si="49"/>
        <v>110664</v>
      </c>
      <c r="AE558" s="30">
        <v>4410</v>
      </c>
      <c r="AF558" s="30">
        <v>6137</v>
      </c>
      <c r="AG558" s="30">
        <v>22229</v>
      </c>
      <c r="AH558" s="30">
        <v>22770</v>
      </c>
      <c r="AI558" s="30">
        <v>2823</v>
      </c>
      <c r="AJ558" s="145">
        <v>920</v>
      </c>
      <c r="AK558" s="145">
        <v>3121</v>
      </c>
      <c r="AL558" s="145">
        <v>25217</v>
      </c>
      <c r="AM558" s="146">
        <v>28924</v>
      </c>
      <c r="AN558" s="146">
        <v>7146</v>
      </c>
      <c r="AO558" s="146">
        <v>8431</v>
      </c>
      <c r="BJ558" s="2"/>
      <c r="BK558" s="48">
        <f t="shared" si="50"/>
        <v>132128</v>
      </c>
      <c r="BL558" s="30">
        <v>8470</v>
      </c>
      <c r="BM558" s="30">
        <v>8520</v>
      </c>
      <c r="BN558" s="2"/>
      <c r="BO558" s="48">
        <f t="shared" si="51"/>
        <v>16990</v>
      </c>
      <c r="BP558" s="2"/>
      <c r="BQ558" s="48">
        <f t="shared" si="52"/>
        <v>190438</v>
      </c>
      <c r="BR558" s="2"/>
      <c r="BS558" s="48">
        <f t="shared" si="53"/>
        <v>482501</v>
      </c>
      <c r="BT558" s="2"/>
    </row>
    <row r="559" spans="1:72" x14ac:dyDescent="0.2">
      <c r="A559" t="s">
        <v>54</v>
      </c>
      <c r="B559" s="29">
        <v>44385</v>
      </c>
      <c r="C559" s="2"/>
      <c r="D559" s="30">
        <v>3985</v>
      </c>
      <c r="E559" s="30">
        <v>3091</v>
      </c>
      <c r="F559" s="30">
        <v>50612</v>
      </c>
      <c r="G559" s="30">
        <v>810</v>
      </c>
      <c r="H559" s="30">
        <v>628</v>
      </c>
      <c r="I559" s="30">
        <v>29308</v>
      </c>
      <c r="J559" s="30">
        <v>27178</v>
      </c>
      <c r="K559" s="30">
        <v>79216</v>
      </c>
      <c r="L559" s="30">
        <v>1654</v>
      </c>
      <c r="M559" s="2"/>
      <c r="N559" s="30">
        <v>10394</v>
      </c>
      <c r="O559" s="30">
        <v>14141</v>
      </c>
      <c r="P559" s="30">
        <v>1032</v>
      </c>
      <c r="Q559" s="30">
        <v>556</v>
      </c>
      <c r="R559" s="30">
        <v>2713</v>
      </c>
      <c r="S559" s="30">
        <v>2941</v>
      </c>
      <c r="T559" s="30">
        <v>42377</v>
      </c>
      <c r="U559" s="30">
        <v>1216</v>
      </c>
      <c r="V559" s="30">
        <v>1550</v>
      </c>
      <c r="W559" s="30">
        <v>28210</v>
      </c>
      <c r="X559" s="30">
        <v>8979</v>
      </c>
      <c r="Y559" s="2"/>
      <c r="Z559" s="30">
        <v>17644</v>
      </c>
      <c r="AA559" s="30">
        <v>16180</v>
      </c>
      <c r="AC559" s="48">
        <f t="shared" si="48"/>
        <v>33824</v>
      </c>
      <c r="AD559" s="48">
        <f t="shared" si="49"/>
        <v>114109</v>
      </c>
      <c r="AE559" s="30">
        <v>4745</v>
      </c>
      <c r="AF559" s="30">
        <v>6088</v>
      </c>
      <c r="AG559" s="30">
        <v>21909</v>
      </c>
      <c r="AH559" s="30">
        <v>25083</v>
      </c>
      <c r="AI559" s="30">
        <v>2866</v>
      </c>
      <c r="AJ559" s="145">
        <v>951</v>
      </c>
      <c r="AK559" s="146">
        <v>2880</v>
      </c>
      <c r="AL559" s="145">
        <v>25062</v>
      </c>
      <c r="AM559" s="145">
        <v>30670</v>
      </c>
      <c r="AN559" s="146">
        <v>8445</v>
      </c>
      <c r="AO559" s="146">
        <v>8465</v>
      </c>
      <c r="BJ559" s="2"/>
      <c r="BK559" s="48">
        <f t="shared" si="50"/>
        <v>137164</v>
      </c>
      <c r="BL559" s="30">
        <v>8735</v>
      </c>
      <c r="BM559" s="30">
        <v>8699</v>
      </c>
      <c r="BN559" s="2"/>
      <c r="BO559" s="48">
        <f t="shared" si="51"/>
        <v>17434</v>
      </c>
      <c r="BP559" s="2"/>
      <c r="BQ559" s="48">
        <f t="shared" si="52"/>
        <v>196482</v>
      </c>
      <c r="BR559" s="2"/>
      <c r="BS559" s="48">
        <f t="shared" si="53"/>
        <v>499013</v>
      </c>
      <c r="BT559" s="2"/>
    </row>
    <row r="560" spans="1:72" x14ac:dyDescent="0.2">
      <c r="A560" t="s">
        <v>55</v>
      </c>
      <c r="B560" s="29">
        <v>44386</v>
      </c>
      <c r="C560" s="2"/>
      <c r="D560" s="30">
        <v>3828</v>
      </c>
      <c r="E560" s="30">
        <v>3031</v>
      </c>
      <c r="F560" s="30">
        <v>50390</v>
      </c>
      <c r="G560" s="30">
        <v>814</v>
      </c>
      <c r="H560" s="30">
        <v>654</v>
      </c>
      <c r="I560" s="30">
        <v>28476</v>
      </c>
      <c r="J560" s="30">
        <v>26690</v>
      </c>
      <c r="K560" s="30">
        <v>78446</v>
      </c>
      <c r="L560" s="30">
        <v>1453</v>
      </c>
      <c r="M560" s="2"/>
      <c r="N560" s="30">
        <v>10555</v>
      </c>
      <c r="O560" s="30">
        <v>14451</v>
      </c>
      <c r="P560" s="30">
        <v>996</v>
      </c>
      <c r="Q560" s="30">
        <v>588</v>
      </c>
      <c r="R560" s="30">
        <v>2800</v>
      </c>
      <c r="S560" s="30">
        <v>2846</v>
      </c>
      <c r="T560" s="30">
        <v>43820</v>
      </c>
      <c r="U560" s="30">
        <v>1172</v>
      </c>
      <c r="V560" s="30">
        <v>1506</v>
      </c>
      <c r="W560" s="30">
        <v>29918</v>
      </c>
      <c r="X560" s="30">
        <v>9081</v>
      </c>
      <c r="Y560" s="2"/>
      <c r="Z560" s="30">
        <v>18508</v>
      </c>
      <c r="AA560" s="30">
        <v>17470</v>
      </c>
      <c r="AC560" s="48">
        <f t="shared" si="48"/>
        <v>35978</v>
      </c>
      <c r="AD560" s="48">
        <f t="shared" si="49"/>
        <v>117733</v>
      </c>
      <c r="AE560" s="30">
        <v>4421</v>
      </c>
      <c r="AF560" s="30">
        <v>5681</v>
      </c>
      <c r="AG560" s="30">
        <v>21148</v>
      </c>
      <c r="AH560" s="30">
        <v>25669</v>
      </c>
      <c r="AI560" s="30">
        <v>2775</v>
      </c>
      <c r="AJ560" s="145">
        <v>905</v>
      </c>
      <c r="AK560" s="145">
        <v>2593</v>
      </c>
      <c r="AL560" s="145">
        <v>24455</v>
      </c>
      <c r="AM560" s="145">
        <v>32085</v>
      </c>
      <c r="AN560" s="146">
        <v>8481</v>
      </c>
      <c r="AO560" s="146">
        <v>8259</v>
      </c>
      <c r="BJ560" s="2"/>
      <c r="BK560" s="48">
        <f t="shared" si="50"/>
        <v>136472</v>
      </c>
      <c r="BL560" s="30">
        <v>8487</v>
      </c>
      <c r="BM560" s="30">
        <v>8663</v>
      </c>
      <c r="BN560" s="2"/>
      <c r="BO560" s="48">
        <f t="shared" si="51"/>
        <v>17150</v>
      </c>
      <c r="BP560" s="2"/>
      <c r="BQ560" s="48">
        <f t="shared" si="52"/>
        <v>193782</v>
      </c>
      <c r="BR560" s="2"/>
      <c r="BS560" s="48">
        <f t="shared" si="53"/>
        <v>501115</v>
      </c>
      <c r="BT560" s="2"/>
    </row>
    <row r="561" spans="1:72" x14ac:dyDescent="0.2">
      <c r="A561" t="s">
        <v>56</v>
      </c>
      <c r="B561" s="29">
        <v>44387</v>
      </c>
      <c r="C561" s="2"/>
      <c r="D561" s="30">
        <v>2874</v>
      </c>
      <c r="E561" s="30">
        <v>2078</v>
      </c>
      <c r="F561" s="30">
        <v>42262</v>
      </c>
      <c r="G561" s="30">
        <v>630</v>
      </c>
      <c r="H561" s="30">
        <v>517</v>
      </c>
      <c r="I561" s="30">
        <v>24729</v>
      </c>
      <c r="J561" s="30">
        <v>22217</v>
      </c>
      <c r="K561" s="30">
        <v>66384</v>
      </c>
      <c r="L561" s="30">
        <v>1471</v>
      </c>
      <c r="M561" s="2"/>
      <c r="N561" s="30">
        <v>8615</v>
      </c>
      <c r="O561" s="30">
        <v>11280</v>
      </c>
      <c r="P561" s="30">
        <v>948</v>
      </c>
      <c r="Q561" s="30">
        <v>499</v>
      </c>
      <c r="R561" s="30">
        <v>2004</v>
      </c>
      <c r="S561" s="30">
        <v>2174</v>
      </c>
      <c r="T561" s="30">
        <v>33786</v>
      </c>
      <c r="U561" s="30">
        <v>746</v>
      </c>
      <c r="V561" s="30">
        <v>1069</v>
      </c>
      <c r="W561" s="30">
        <v>25264</v>
      </c>
      <c r="X561" s="30">
        <v>5986</v>
      </c>
      <c r="Y561" s="2"/>
      <c r="Z561" s="30">
        <v>15105</v>
      </c>
      <c r="AA561" s="30">
        <v>9724</v>
      </c>
      <c r="AC561" s="48">
        <f t="shared" si="48"/>
        <v>24829</v>
      </c>
      <c r="AD561" s="48">
        <f t="shared" si="49"/>
        <v>92371</v>
      </c>
      <c r="AE561" s="30">
        <v>3441</v>
      </c>
      <c r="AF561" s="30">
        <v>4237</v>
      </c>
      <c r="AG561" s="30">
        <v>15223</v>
      </c>
      <c r="AH561" s="30">
        <v>17990</v>
      </c>
      <c r="AI561" s="30">
        <v>2271</v>
      </c>
      <c r="AJ561" s="145">
        <v>578</v>
      </c>
      <c r="AK561" s="146">
        <v>1958</v>
      </c>
      <c r="AL561" s="145">
        <v>17161</v>
      </c>
      <c r="AM561" s="145">
        <v>23987</v>
      </c>
      <c r="AN561" s="146">
        <v>5549</v>
      </c>
      <c r="AO561" s="146">
        <v>5267</v>
      </c>
      <c r="BJ561" s="2"/>
      <c r="BK561" s="48">
        <f t="shared" si="50"/>
        <v>97662</v>
      </c>
      <c r="BL561" s="30">
        <v>6879</v>
      </c>
      <c r="BM561" s="30">
        <v>6305</v>
      </c>
      <c r="BN561" s="2"/>
      <c r="BO561" s="48">
        <f t="shared" si="51"/>
        <v>13184</v>
      </c>
      <c r="BP561" s="2"/>
      <c r="BQ561" s="48">
        <f t="shared" si="52"/>
        <v>163162</v>
      </c>
      <c r="BR561" s="2"/>
      <c r="BS561" s="48">
        <f t="shared" si="53"/>
        <v>391208</v>
      </c>
      <c r="BT561" s="2"/>
    </row>
    <row r="562" spans="1:72" x14ac:dyDescent="0.2">
      <c r="A562" t="s">
        <v>57</v>
      </c>
      <c r="B562" s="29">
        <v>44388</v>
      </c>
      <c r="C562" s="2"/>
      <c r="D562" s="30">
        <v>2279</v>
      </c>
      <c r="E562" s="30">
        <v>1643</v>
      </c>
      <c r="F562" s="30">
        <v>34324</v>
      </c>
      <c r="G562" s="30">
        <v>450</v>
      </c>
      <c r="H562" s="30">
        <v>481</v>
      </c>
      <c r="I562" s="30">
        <v>19627</v>
      </c>
      <c r="J562" s="30">
        <v>17839</v>
      </c>
      <c r="K562" s="30">
        <v>52142</v>
      </c>
      <c r="L562" s="30">
        <v>1176</v>
      </c>
      <c r="M562" s="2"/>
      <c r="N562" s="30">
        <v>7875</v>
      </c>
      <c r="O562" s="30">
        <v>9196</v>
      </c>
      <c r="P562" s="30">
        <v>775</v>
      </c>
      <c r="Q562" s="30">
        <v>433</v>
      </c>
      <c r="R562" s="30">
        <v>1706</v>
      </c>
      <c r="S562" s="30">
        <v>1725</v>
      </c>
      <c r="T562" s="30">
        <v>29628</v>
      </c>
      <c r="U562" s="30">
        <v>577</v>
      </c>
      <c r="V562" s="30">
        <v>930</v>
      </c>
      <c r="W562" s="30">
        <v>23585</v>
      </c>
      <c r="X562" s="30">
        <v>4552</v>
      </c>
      <c r="Y562" s="2"/>
      <c r="Z562" s="30">
        <v>15240</v>
      </c>
      <c r="AA562" s="30">
        <v>12540</v>
      </c>
      <c r="AC562" s="48">
        <f t="shared" si="48"/>
        <v>27780</v>
      </c>
      <c r="AD562" s="48">
        <f t="shared" si="49"/>
        <v>80982</v>
      </c>
      <c r="AE562" s="30">
        <v>2661</v>
      </c>
      <c r="AF562" s="30">
        <v>3376</v>
      </c>
      <c r="AG562" s="30">
        <v>14300</v>
      </c>
      <c r="AH562" s="30">
        <v>14474</v>
      </c>
      <c r="AI562" s="30">
        <v>1941</v>
      </c>
      <c r="AJ562" s="145">
        <v>488</v>
      </c>
      <c r="AK562" s="146">
        <v>1556</v>
      </c>
      <c r="AL562" s="145">
        <v>16842</v>
      </c>
      <c r="AM562" s="145">
        <v>18845</v>
      </c>
      <c r="AN562" s="146">
        <v>3690</v>
      </c>
      <c r="AO562" s="146">
        <v>3510</v>
      </c>
      <c r="BJ562" s="2"/>
      <c r="BK562" s="48">
        <f t="shared" si="50"/>
        <v>81683</v>
      </c>
      <c r="BL562" s="30">
        <v>5556</v>
      </c>
      <c r="BM562" s="30">
        <v>5199</v>
      </c>
      <c r="BN562" s="2"/>
      <c r="BO562" s="48">
        <f t="shared" si="51"/>
        <v>10755</v>
      </c>
      <c r="BP562" s="2"/>
      <c r="BQ562" s="48">
        <f t="shared" si="52"/>
        <v>129961</v>
      </c>
      <c r="BR562" s="2"/>
      <c r="BS562" s="48">
        <f t="shared" si="53"/>
        <v>331161</v>
      </c>
      <c r="BT562" s="2"/>
    </row>
    <row r="563" spans="1:72" x14ac:dyDescent="0.2">
      <c r="A563" t="s">
        <v>58</v>
      </c>
      <c r="B563" s="29">
        <v>44389</v>
      </c>
      <c r="C563" s="2"/>
      <c r="D563" s="30">
        <v>3747</v>
      </c>
      <c r="E563" s="30">
        <v>2926</v>
      </c>
      <c r="F563" s="30">
        <v>46850</v>
      </c>
      <c r="G563" s="30">
        <v>712</v>
      </c>
      <c r="H563" s="30">
        <v>666</v>
      </c>
      <c r="I563" s="30">
        <v>27043</v>
      </c>
      <c r="J563" s="30">
        <v>25082</v>
      </c>
      <c r="K563" s="30">
        <v>73320</v>
      </c>
      <c r="L563" s="30">
        <v>1548</v>
      </c>
      <c r="M563" s="2"/>
      <c r="N563" s="30">
        <v>9660</v>
      </c>
      <c r="O563" s="30">
        <v>12890</v>
      </c>
      <c r="P563" s="30">
        <v>975</v>
      </c>
      <c r="Q563" s="30">
        <v>508</v>
      </c>
      <c r="R563" s="30">
        <v>2610</v>
      </c>
      <c r="S563" s="30">
        <v>2782</v>
      </c>
      <c r="T563" s="30">
        <v>39560</v>
      </c>
      <c r="U563" s="30">
        <v>1122</v>
      </c>
      <c r="V563" s="30">
        <v>1432</v>
      </c>
      <c r="W563" s="30">
        <v>26472</v>
      </c>
      <c r="X563" s="30">
        <v>8444</v>
      </c>
      <c r="Y563" s="2"/>
      <c r="Z563" s="30">
        <v>19025</v>
      </c>
      <c r="AA563" s="30">
        <v>16459</v>
      </c>
      <c r="AC563" s="48">
        <f t="shared" si="48"/>
        <v>35484</v>
      </c>
      <c r="AD563" s="48">
        <f t="shared" si="49"/>
        <v>106455</v>
      </c>
      <c r="AE563" s="30">
        <v>4251</v>
      </c>
      <c r="AF563" s="30">
        <v>5750</v>
      </c>
      <c r="AG563" s="30">
        <v>20348</v>
      </c>
      <c r="AH563" s="30">
        <v>22109</v>
      </c>
      <c r="AI563" s="30">
        <v>2867</v>
      </c>
      <c r="AJ563" s="145">
        <v>881</v>
      </c>
      <c r="AK563" s="146">
        <v>2788</v>
      </c>
      <c r="AL563" s="145">
        <v>23304</v>
      </c>
      <c r="AM563" s="145">
        <v>27318</v>
      </c>
      <c r="AN563" s="146">
        <v>7134</v>
      </c>
      <c r="AO563" s="146">
        <v>7149</v>
      </c>
      <c r="BJ563" s="2"/>
      <c r="BK563" s="48">
        <f t="shared" si="50"/>
        <v>123899</v>
      </c>
      <c r="BL563" s="30">
        <v>8064</v>
      </c>
      <c r="BM563" s="30">
        <v>8034</v>
      </c>
      <c r="BN563" s="2"/>
      <c r="BO563" s="48">
        <f t="shared" si="51"/>
        <v>16098</v>
      </c>
      <c r="BP563" s="2"/>
      <c r="BQ563" s="48">
        <f t="shared" si="52"/>
        <v>181894</v>
      </c>
      <c r="BR563" s="2"/>
      <c r="BS563" s="48">
        <f t="shared" si="53"/>
        <v>463830</v>
      </c>
      <c r="BT563" s="2"/>
    </row>
    <row r="564" spans="1:72" x14ac:dyDescent="0.2">
      <c r="A564" t="s">
        <v>59</v>
      </c>
      <c r="B564" s="29">
        <v>44390</v>
      </c>
      <c r="C564" s="2"/>
      <c r="D564" s="30">
        <v>4063</v>
      </c>
      <c r="E564" s="30">
        <v>3138</v>
      </c>
      <c r="F564" s="30">
        <v>49714</v>
      </c>
      <c r="G564" s="30">
        <v>781</v>
      </c>
      <c r="H564" s="30">
        <v>664</v>
      </c>
      <c r="I564" s="30">
        <v>28538</v>
      </c>
      <c r="J564" s="30">
        <v>26520</v>
      </c>
      <c r="K564" s="30">
        <v>77678</v>
      </c>
      <c r="L564" s="30">
        <v>1661</v>
      </c>
      <c r="M564" s="2"/>
      <c r="N564" s="30">
        <v>10143</v>
      </c>
      <c r="O564" s="30">
        <v>13771</v>
      </c>
      <c r="P564" s="30">
        <v>1020</v>
      </c>
      <c r="Q564" s="30">
        <v>556</v>
      </c>
      <c r="R564" s="30">
        <v>2723</v>
      </c>
      <c r="S564" s="30">
        <v>2825</v>
      </c>
      <c r="T564" s="30">
        <v>41016</v>
      </c>
      <c r="U564" s="30">
        <v>1104</v>
      </c>
      <c r="V564" s="30">
        <v>1404</v>
      </c>
      <c r="W564" s="30">
        <v>26347</v>
      </c>
      <c r="X564" s="30">
        <v>8882</v>
      </c>
      <c r="Y564" s="2"/>
      <c r="Z564" s="30">
        <v>17411</v>
      </c>
      <c r="AA564" s="30">
        <v>15394</v>
      </c>
      <c r="AC564" s="48">
        <f t="shared" si="48"/>
        <v>32805</v>
      </c>
      <c r="AD564" s="48">
        <f t="shared" si="49"/>
        <v>109791</v>
      </c>
      <c r="AE564" s="30">
        <v>4560</v>
      </c>
      <c r="AF564" s="30">
        <v>6309</v>
      </c>
      <c r="AG564" s="30">
        <v>22708</v>
      </c>
      <c r="AH564" s="30">
        <v>23541</v>
      </c>
      <c r="AI564" s="30">
        <v>2814</v>
      </c>
      <c r="AJ564" s="145">
        <v>879</v>
      </c>
      <c r="AK564" s="146">
        <v>2760</v>
      </c>
      <c r="AL564" s="145">
        <v>23918</v>
      </c>
      <c r="AM564" s="145">
        <v>28717</v>
      </c>
      <c r="AN564" s="146">
        <v>8251</v>
      </c>
      <c r="AO564" s="146">
        <v>8895</v>
      </c>
      <c r="BJ564" s="2"/>
      <c r="BK564" s="48">
        <f t="shared" si="50"/>
        <v>133352</v>
      </c>
      <c r="BL564" s="30">
        <v>8756</v>
      </c>
      <c r="BM564" s="30">
        <v>8938</v>
      </c>
      <c r="BN564" s="2"/>
      <c r="BO564" s="48">
        <f t="shared" si="51"/>
        <v>17694</v>
      </c>
      <c r="BP564" s="2"/>
      <c r="BQ564" s="48">
        <f t="shared" si="52"/>
        <v>192757</v>
      </c>
      <c r="BR564" s="2"/>
      <c r="BS564" s="48">
        <f t="shared" si="53"/>
        <v>486399</v>
      </c>
      <c r="BT564" s="2"/>
    </row>
    <row r="565" spans="1:72" x14ac:dyDescent="0.2">
      <c r="A565" t="s">
        <v>53</v>
      </c>
      <c r="B565" s="29">
        <v>44391</v>
      </c>
      <c r="C565" s="2"/>
      <c r="D565" s="30">
        <v>4186</v>
      </c>
      <c r="E565" s="30">
        <v>3164</v>
      </c>
      <c r="F565" s="30">
        <v>50625</v>
      </c>
      <c r="G565" s="30">
        <v>835</v>
      </c>
      <c r="H565" s="30">
        <v>670</v>
      </c>
      <c r="I565" s="30">
        <v>29723</v>
      </c>
      <c r="J565" s="30">
        <v>27852</v>
      </c>
      <c r="K565" s="30">
        <v>81906</v>
      </c>
      <c r="L565" s="30">
        <v>2372</v>
      </c>
      <c r="M565" s="2"/>
      <c r="N565" s="30">
        <v>10682</v>
      </c>
      <c r="O565" s="30">
        <v>13864</v>
      </c>
      <c r="P565" s="30">
        <v>988</v>
      </c>
      <c r="Q565" s="30">
        <v>530</v>
      </c>
      <c r="R565" s="30">
        <v>3866</v>
      </c>
      <c r="S565" s="30">
        <v>2966</v>
      </c>
      <c r="T565" s="30">
        <v>43040</v>
      </c>
      <c r="U565" s="30">
        <v>1272</v>
      </c>
      <c r="V565" s="30">
        <v>1529</v>
      </c>
      <c r="W565" s="30">
        <v>27617</v>
      </c>
      <c r="X565" s="30">
        <v>9098</v>
      </c>
      <c r="Y565" s="2"/>
      <c r="Z565" s="30">
        <v>17701</v>
      </c>
      <c r="AA565" s="30">
        <v>15637</v>
      </c>
      <c r="AC565" s="48">
        <f t="shared" si="48"/>
        <v>33338</v>
      </c>
      <c r="AD565" s="48">
        <f t="shared" si="49"/>
        <v>115452</v>
      </c>
      <c r="AE565" s="30">
        <v>4672</v>
      </c>
      <c r="AF565" s="30">
        <v>6513</v>
      </c>
      <c r="AG565" s="30">
        <v>22508</v>
      </c>
      <c r="AH565" s="30">
        <v>24423</v>
      </c>
      <c r="AI565" s="30">
        <v>2843</v>
      </c>
      <c r="AJ565" s="145">
        <v>920</v>
      </c>
      <c r="AK565" s="146">
        <v>2945</v>
      </c>
      <c r="AL565" s="145">
        <v>23476</v>
      </c>
      <c r="AM565" s="145">
        <v>29362</v>
      </c>
      <c r="AN565" s="146">
        <v>8445</v>
      </c>
      <c r="AO565" s="146">
        <v>9191</v>
      </c>
      <c r="BJ565" s="2"/>
      <c r="BK565" s="48">
        <f t="shared" si="50"/>
        <v>135298</v>
      </c>
      <c r="BL565" s="30">
        <v>8966</v>
      </c>
      <c r="BM565" s="30">
        <v>9112</v>
      </c>
      <c r="BN565" s="2"/>
      <c r="BO565" s="48">
        <f t="shared" si="51"/>
        <v>18078</v>
      </c>
      <c r="BP565" s="2"/>
      <c r="BQ565" s="48">
        <f t="shared" si="52"/>
        <v>201333</v>
      </c>
      <c r="BR565" s="2"/>
      <c r="BS565" s="48">
        <f t="shared" si="53"/>
        <v>503499</v>
      </c>
      <c r="BT565" s="2"/>
    </row>
    <row r="566" spans="1:72" x14ac:dyDescent="0.2">
      <c r="A566" t="s">
        <v>54</v>
      </c>
      <c r="B566" s="29">
        <v>44392</v>
      </c>
      <c r="C566" s="2"/>
      <c r="D566" s="30">
        <v>4125</v>
      </c>
      <c r="E566" s="30">
        <v>3187</v>
      </c>
      <c r="F566" s="30">
        <v>52378</v>
      </c>
      <c r="G566" s="30">
        <v>814</v>
      </c>
      <c r="H566" s="30">
        <v>674</v>
      </c>
      <c r="I566" s="30">
        <v>29856</v>
      </c>
      <c r="J566" s="30">
        <v>27688</v>
      </c>
      <c r="K566" s="30">
        <v>81686</v>
      </c>
      <c r="L566" s="30">
        <v>1672</v>
      </c>
      <c r="M566" s="2"/>
      <c r="N566" s="30">
        <v>10803</v>
      </c>
      <c r="O566" s="30">
        <v>15015</v>
      </c>
      <c r="P566" s="30">
        <v>1053</v>
      </c>
      <c r="Q566" s="30">
        <v>535</v>
      </c>
      <c r="R566" s="30">
        <v>2754</v>
      </c>
      <c r="S566" s="30">
        <v>2963</v>
      </c>
      <c r="T566" s="30">
        <v>45293</v>
      </c>
      <c r="U566" s="30">
        <v>1276</v>
      </c>
      <c r="V566" s="30">
        <v>1629</v>
      </c>
      <c r="W566" s="30">
        <v>29704</v>
      </c>
      <c r="X566" s="30">
        <v>10078</v>
      </c>
      <c r="Y566" s="2"/>
      <c r="Z566" s="30">
        <v>18567</v>
      </c>
      <c r="AA566" s="30">
        <v>16945</v>
      </c>
      <c r="AC566" s="48">
        <f t="shared" si="48"/>
        <v>35512</v>
      </c>
      <c r="AD566" s="48">
        <f t="shared" si="49"/>
        <v>121103</v>
      </c>
      <c r="AE566" s="30">
        <v>4721</v>
      </c>
      <c r="AF566" s="30">
        <v>6525</v>
      </c>
      <c r="AG566" s="30">
        <v>22508</v>
      </c>
      <c r="AH566" s="30">
        <v>27017</v>
      </c>
      <c r="AI566" s="30">
        <v>2755</v>
      </c>
      <c r="AJ566" s="145">
        <v>996</v>
      </c>
      <c r="AK566" s="146">
        <v>3072</v>
      </c>
      <c r="AL566" s="145">
        <v>23565</v>
      </c>
      <c r="AM566" s="145">
        <v>32916</v>
      </c>
      <c r="AN566" s="146">
        <v>9293</v>
      </c>
      <c r="AO566" s="146">
        <v>8666</v>
      </c>
      <c r="BJ566" s="2"/>
      <c r="BK566" s="48">
        <f t="shared" si="50"/>
        <v>142034</v>
      </c>
      <c r="BL566" s="30">
        <v>9660</v>
      </c>
      <c r="BM566" s="30">
        <v>9192</v>
      </c>
      <c r="BN566" s="2"/>
      <c r="BO566" s="48">
        <f t="shared" si="51"/>
        <v>18852</v>
      </c>
      <c r="BP566" s="2"/>
      <c r="BQ566" s="48">
        <f t="shared" si="52"/>
        <v>202080</v>
      </c>
      <c r="BR566" s="2"/>
      <c r="BS566" s="48">
        <f t="shared" si="53"/>
        <v>519581</v>
      </c>
      <c r="BT566" s="2"/>
    </row>
    <row r="567" spans="1:72" x14ac:dyDescent="0.2">
      <c r="A567" t="s">
        <v>55</v>
      </c>
      <c r="B567" s="29">
        <v>44393</v>
      </c>
      <c r="C567" s="2"/>
      <c r="D567" s="30">
        <v>4079</v>
      </c>
      <c r="E567" s="30">
        <v>3194</v>
      </c>
      <c r="F567" s="30">
        <v>54656</v>
      </c>
      <c r="G567" s="30">
        <v>830</v>
      </c>
      <c r="H567" s="30">
        <v>724</v>
      </c>
      <c r="I567" s="30">
        <v>30671</v>
      </c>
      <c r="J567" s="30">
        <v>28253</v>
      </c>
      <c r="K567" s="30">
        <v>84609</v>
      </c>
      <c r="L567" s="30">
        <v>1630</v>
      </c>
      <c r="M567" s="2"/>
      <c r="N567" s="30">
        <v>12006</v>
      </c>
      <c r="O567" s="30">
        <v>16133</v>
      </c>
      <c r="P567" s="30">
        <v>1222</v>
      </c>
      <c r="Q567" s="30">
        <v>612</v>
      </c>
      <c r="R567" s="30">
        <v>2992</v>
      </c>
      <c r="S567" s="30">
        <v>3078</v>
      </c>
      <c r="T567" s="30">
        <v>47856</v>
      </c>
      <c r="U567" s="30">
        <v>1331</v>
      </c>
      <c r="V567" s="30">
        <v>1634</v>
      </c>
      <c r="W567" s="30">
        <v>32127</v>
      </c>
      <c r="X567" s="30">
        <v>10127</v>
      </c>
      <c r="Y567" s="2"/>
      <c r="Z567" s="30">
        <v>19977</v>
      </c>
      <c r="AA567" s="30">
        <v>19198</v>
      </c>
      <c r="AC567" s="48">
        <f t="shared" si="48"/>
        <v>39175</v>
      </c>
      <c r="AD567" s="48">
        <f t="shared" si="49"/>
        <v>129118</v>
      </c>
      <c r="AE567" s="30">
        <v>4768</v>
      </c>
      <c r="AF567" s="30">
        <v>6276</v>
      </c>
      <c r="AG567" s="30">
        <v>23803</v>
      </c>
      <c r="AH567" s="30">
        <v>28029</v>
      </c>
      <c r="AI567" s="30">
        <v>3069</v>
      </c>
      <c r="AJ567" s="145">
        <v>949</v>
      </c>
      <c r="AK567" s="146">
        <v>3018</v>
      </c>
      <c r="AL567" s="145">
        <v>26624</v>
      </c>
      <c r="AM567" s="145">
        <v>34535</v>
      </c>
      <c r="AN567" s="146">
        <v>9651</v>
      </c>
      <c r="AO567" s="146">
        <v>8934</v>
      </c>
      <c r="BJ567" s="2"/>
      <c r="BK567" s="48">
        <f t="shared" si="50"/>
        <v>149656</v>
      </c>
      <c r="BL567" s="30">
        <v>10017</v>
      </c>
      <c r="BM567" s="30">
        <v>8844</v>
      </c>
      <c r="BN567" s="2"/>
      <c r="BO567" s="48">
        <f t="shared" si="51"/>
        <v>18861</v>
      </c>
      <c r="BP567" s="2"/>
      <c r="BQ567" s="48">
        <f t="shared" si="52"/>
        <v>208646</v>
      </c>
      <c r="BR567" s="2"/>
      <c r="BS567" s="48">
        <f t="shared" si="53"/>
        <v>545456</v>
      </c>
      <c r="BT567" s="2"/>
    </row>
    <row r="568" spans="1:72" x14ac:dyDescent="0.2">
      <c r="A568" t="s">
        <v>56</v>
      </c>
      <c r="B568" s="29">
        <v>44394</v>
      </c>
      <c r="C568" s="2"/>
      <c r="D568" s="30">
        <v>2997</v>
      </c>
      <c r="E568" s="30">
        <v>2240</v>
      </c>
      <c r="F568" s="30">
        <v>43278</v>
      </c>
      <c r="G568" s="30">
        <v>630</v>
      </c>
      <c r="H568" s="30">
        <v>531</v>
      </c>
      <c r="I568" s="30">
        <v>25086</v>
      </c>
      <c r="J568" s="30">
        <v>22587</v>
      </c>
      <c r="K568" s="30">
        <v>67211</v>
      </c>
      <c r="L568" s="30">
        <v>1347</v>
      </c>
      <c r="M568" s="2"/>
      <c r="N568" s="30">
        <v>9188</v>
      </c>
      <c r="O568" s="30">
        <v>12502</v>
      </c>
      <c r="P568" s="30">
        <v>1011</v>
      </c>
      <c r="Q568" s="30">
        <v>566</v>
      </c>
      <c r="R568" s="30">
        <v>2165</v>
      </c>
      <c r="S568" s="30">
        <v>2265</v>
      </c>
      <c r="T568" s="30">
        <v>36041</v>
      </c>
      <c r="U568" s="30">
        <v>824</v>
      </c>
      <c r="V568" s="30">
        <v>1207</v>
      </c>
      <c r="W568" s="30">
        <v>26887</v>
      </c>
      <c r="X568" s="30">
        <v>6632</v>
      </c>
      <c r="Y568" s="2"/>
      <c r="Z568" s="30">
        <v>15704</v>
      </c>
      <c r="AA568" s="30">
        <v>13800</v>
      </c>
      <c r="AC568" s="48">
        <f t="shared" si="48"/>
        <v>29504</v>
      </c>
      <c r="AD568" s="48">
        <f t="shared" si="49"/>
        <v>99288</v>
      </c>
      <c r="AE568" s="30">
        <v>3454</v>
      </c>
      <c r="AF568" s="30">
        <v>4392</v>
      </c>
      <c r="AG568" s="30">
        <v>16633</v>
      </c>
      <c r="AH568" s="30">
        <v>19506</v>
      </c>
      <c r="AI568" s="30">
        <v>2334</v>
      </c>
      <c r="AJ568" s="145">
        <v>623</v>
      </c>
      <c r="AK568" s="146">
        <v>2123</v>
      </c>
      <c r="AL568" s="145">
        <v>19394</v>
      </c>
      <c r="AM568" s="145">
        <v>24048</v>
      </c>
      <c r="AN568" s="146">
        <v>6511</v>
      </c>
      <c r="AO568" s="146">
        <v>5416</v>
      </c>
      <c r="BJ568" s="2"/>
      <c r="BK568" s="48">
        <f t="shared" si="50"/>
        <v>104434</v>
      </c>
      <c r="BL568" s="30">
        <v>7745</v>
      </c>
      <c r="BM568" s="30">
        <v>6917</v>
      </c>
      <c r="BN568" s="2"/>
      <c r="BO568" s="48">
        <f t="shared" si="51"/>
        <v>14662</v>
      </c>
      <c r="BP568" s="2"/>
      <c r="BQ568" s="48">
        <f t="shared" si="52"/>
        <v>165907</v>
      </c>
      <c r="BR568" s="2"/>
      <c r="BS568" s="48">
        <f t="shared" si="53"/>
        <v>413795</v>
      </c>
      <c r="BT568" s="2"/>
    </row>
    <row r="569" spans="1:72" x14ac:dyDescent="0.2">
      <c r="A569" t="s">
        <v>57</v>
      </c>
      <c r="B569" s="29">
        <v>44395</v>
      </c>
      <c r="C569" s="2"/>
      <c r="D569" s="30">
        <v>2506</v>
      </c>
      <c r="E569" s="30">
        <v>1662</v>
      </c>
      <c r="F569" s="30">
        <v>34843</v>
      </c>
      <c r="G569" s="30">
        <v>490</v>
      </c>
      <c r="H569" s="30">
        <v>507</v>
      </c>
      <c r="I569" s="30">
        <v>20721</v>
      </c>
      <c r="J569" s="30">
        <v>17912</v>
      </c>
      <c r="K569" s="30">
        <v>52968</v>
      </c>
      <c r="L569" s="30">
        <v>994</v>
      </c>
      <c r="M569" s="2"/>
      <c r="N569" s="30">
        <v>8174</v>
      </c>
      <c r="O569" s="30">
        <v>9671</v>
      </c>
      <c r="P569" s="30">
        <v>811</v>
      </c>
      <c r="Q569" s="30">
        <v>456</v>
      </c>
      <c r="R569" s="30">
        <v>1781</v>
      </c>
      <c r="S569" s="30">
        <v>1821</v>
      </c>
      <c r="T569" s="30">
        <v>30614</v>
      </c>
      <c r="U569" s="30">
        <v>558</v>
      </c>
      <c r="V569" s="30">
        <v>978</v>
      </c>
      <c r="W569" s="30">
        <v>23846</v>
      </c>
      <c r="X569" s="30">
        <v>4853</v>
      </c>
      <c r="Y569" s="2"/>
      <c r="Z569" s="30">
        <v>16167</v>
      </c>
      <c r="AA569" s="30">
        <v>12870</v>
      </c>
      <c r="AC569" s="48">
        <f t="shared" si="48"/>
        <v>29037</v>
      </c>
      <c r="AD569" s="48">
        <f t="shared" si="49"/>
        <v>83563</v>
      </c>
      <c r="AE569" s="30">
        <v>2758</v>
      </c>
      <c r="AF569" s="30">
        <v>3537</v>
      </c>
      <c r="AG569" s="30">
        <v>15353</v>
      </c>
      <c r="AH569" s="30">
        <v>15322</v>
      </c>
      <c r="AI569" s="30">
        <v>2106</v>
      </c>
      <c r="AJ569" s="145">
        <v>549</v>
      </c>
      <c r="AK569" s="146">
        <v>1739</v>
      </c>
      <c r="AL569" s="145">
        <v>18209</v>
      </c>
      <c r="AM569" s="145">
        <v>19569</v>
      </c>
      <c r="AN569" s="146">
        <v>4218</v>
      </c>
      <c r="AO569" s="146">
        <v>3847</v>
      </c>
      <c r="BJ569" s="2"/>
      <c r="BK569" s="48">
        <f t="shared" si="50"/>
        <v>87207</v>
      </c>
      <c r="BL569" s="30">
        <v>5765</v>
      </c>
      <c r="BM569" s="30">
        <v>5384</v>
      </c>
      <c r="BN569" s="2"/>
      <c r="BO569" s="48">
        <f t="shared" si="51"/>
        <v>11149</v>
      </c>
      <c r="BP569" s="2"/>
      <c r="BQ569" s="48">
        <f t="shared" si="52"/>
        <v>132603</v>
      </c>
      <c r="BR569" s="2"/>
      <c r="BS569" s="48">
        <f t="shared" si="53"/>
        <v>343559</v>
      </c>
      <c r="BT569" s="2"/>
    </row>
    <row r="570" spans="1:72" x14ac:dyDescent="0.2">
      <c r="A570" t="s">
        <v>58</v>
      </c>
      <c r="B570" s="29">
        <v>44396</v>
      </c>
      <c r="C570" s="2"/>
      <c r="D570" s="30">
        <v>3709</v>
      </c>
      <c r="E570" s="30">
        <v>2845</v>
      </c>
      <c r="F570" s="30">
        <v>46189</v>
      </c>
      <c r="G570" s="30">
        <v>736</v>
      </c>
      <c r="H570" s="30">
        <v>632</v>
      </c>
      <c r="I570" s="30">
        <v>26468</v>
      </c>
      <c r="J570" s="30">
        <v>24422</v>
      </c>
      <c r="K570" s="30">
        <v>71668</v>
      </c>
      <c r="L570" s="30">
        <v>1487</v>
      </c>
      <c r="M570" s="2"/>
      <c r="N570" s="30">
        <v>9629</v>
      </c>
      <c r="O570" s="30">
        <v>12942</v>
      </c>
      <c r="P570" s="30">
        <v>904</v>
      </c>
      <c r="Q570" s="30">
        <v>522</v>
      </c>
      <c r="R570" s="30">
        <v>2701</v>
      </c>
      <c r="S570" s="30">
        <v>2723</v>
      </c>
      <c r="T570" s="30">
        <v>40119</v>
      </c>
      <c r="U570" s="30">
        <v>1259</v>
      </c>
      <c r="V570" s="30">
        <v>1453</v>
      </c>
      <c r="W570" s="30">
        <v>26522</v>
      </c>
      <c r="X570" s="30">
        <v>8361</v>
      </c>
      <c r="Y570" s="2"/>
      <c r="Z570" s="30">
        <v>17207</v>
      </c>
      <c r="AA570" s="30">
        <v>15173</v>
      </c>
      <c r="AC570" s="48">
        <f t="shared" si="48"/>
        <v>32380</v>
      </c>
      <c r="AD570" s="48">
        <f t="shared" si="49"/>
        <v>107135</v>
      </c>
      <c r="AE570" s="30">
        <v>4454</v>
      </c>
      <c r="AF570" s="30">
        <v>5705</v>
      </c>
      <c r="AG570" s="30">
        <v>20765</v>
      </c>
      <c r="AH570" s="30">
        <v>22638</v>
      </c>
      <c r="AI570" s="30">
        <v>2749</v>
      </c>
      <c r="AJ570" s="145">
        <v>986</v>
      </c>
      <c r="AK570" s="146">
        <v>2598</v>
      </c>
      <c r="AL570" s="145">
        <v>22064</v>
      </c>
      <c r="AM570" s="145">
        <v>27981</v>
      </c>
      <c r="AN570" s="146">
        <v>7313</v>
      </c>
      <c r="AO570" s="146">
        <v>7078</v>
      </c>
      <c r="BJ570" s="2"/>
      <c r="BK570" s="48">
        <f t="shared" si="50"/>
        <v>124331</v>
      </c>
      <c r="BL570" s="30">
        <v>8180</v>
      </c>
      <c r="BM570" s="30">
        <v>8245</v>
      </c>
      <c r="BN570" s="2"/>
      <c r="BO570" s="48">
        <f t="shared" si="51"/>
        <v>16425</v>
      </c>
      <c r="BP570" s="2"/>
      <c r="BQ570" s="48">
        <f t="shared" si="52"/>
        <v>178156</v>
      </c>
      <c r="BR570" s="2"/>
      <c r="BS570" s="48">
        <f t="shared" si="53"/>
        <v>458427</v>
      </c>
      <c r="BT570" s="2"/>
    </row>
    <row r="571" spans="1:72" x14ac:dyDescent="0.2">
      <c r="A571" t="s">
        <v>59</v>
      </c>
      <c r="B571" s="29">
        <v>44397</v>
      </c>
      <c r="C571" s="2"/>
      <c r="D571" s="30">
        <v>4047</v>
      </c>
      <c r="E571" s="30">
        <v>3124</v>
      </c>
      <c r="F571" s="30">
        <v>48685</v>
      </c>
      <c r="G571" s="30">
        <v>829</v>
      </c>
      <c r="H571" s="30">
        <v>705</v>
      </c>
      <c r="I571" s="30">
        <v>28600</v>
      </c>
      <c r="J571" s="30">
        <v>26381</v>
      </c>
      <c r="K571" s="30">
        <v>76979</v>
      </c>
      <c r="L571" s="30">
        <v>1550</v>
      </c>
      <c r="M571" s="2"/>
      <c r="N571" s="30">
        <v>9590</v>
      </c>
      <c r="O571" s="30">
        <v>13077</v>
      </c>
      <c r="P571" s="30">
        <v>964</v>
      </c>
      <c r="Q571" s="30">
        <v>508</v>
      </c>
      <c r="R571" s="30">
        <v>2626</v>
      </c>
      <c r="S571" s="30">
        <v>2735</v>
      </c>
      <c r="T571" s="30">
        <v>40516</v>
      </c>
      <c r="U571" s="30">
        <v>1164</v>
      </c>
      <c r="V571" s="30">
        <v>1476</v>
      </c>
      <c r="W571" s="30">
        <v>26397</v>
      </c>
      <c r="X571" s="30">
        <v>8724</v>
      </c>
      <c r="Y571" s="2"/>
      <c r="Z571" s="30">
        <v>17161</v>
      </c>
      <c r="AA571" s="30">
        <v>15056</v>
      </c>
      <c r="AC571" s="48">
        <f t="shared" si="48"/>
        <v>32217</v>
      </c>
      <c r="AD571" s="48">
        <f t="shared" si="49"/>
        <v>107777</v>
      </c>
      <c r="AE571" s="30">
        <v>4539</v>
      </c>
      <c r="AF571" s="30">
        <v>6199</v>
      </c>
      <c r="AG571" s="30">
        <v>21722</v>
      </c>
      <c r="AH571" s="30">
        <v>23235</v>
      </c>
      <c r="AI571" s="30">
        <v>2894</v>
      </c>
      <c r="AJ571" s="145">
        <v>1155</v>
      </c>
      <c r="AK571" s="146">
        <v>3048</v>
      </c>
      <c r="AL571" s="145">
        <v>24327</v>
      </c>
      <c r="AM571" s="145">
        <v>28944</v>
      </c>
      <c r="AN571" s="146">
        <v>8133</v>
      </c>
      <c r="AO571" s="146">
        <v>8098</v>
      </c>
      <c r="BJ571" s="2"/>
      <c r="BK571" s="48">
        <f t="shared" si="50"/>
        <v>132294</v>
      </c>
      <c r="BL571" s="30">
        <v>8626</v>
      </c>
      <c r="BM571" s="30">
        <v>8697</v>
      </c>
      <c r="BN571" s="2"/>
      <c r="BO571" s="48">
        <f t="shared" si="51"/>
        <v>17323</v>
      </c>
      <c r="BP571" s="2"/>
      <c r="BQ571" s="48">
        <f t="shared" si="52"/>
        <v>190900</v>
      </c>
      <c r="BR571" s="2"/>
      <c r="BS571" s="48">
        <f t="shared" si="53"/>
        <v>480511</v>
      </c>
      <c r="BT571" s="2"/>
    </row>
    <row r="572" spans="1:72" x14ac:dyDescent="0.2">
      <c r="A572" t="s">
        <v>53</v>
      </c>
      <c r="B572" s="29">
        <v>44398</v>
      </c>
      <c r="C572" s="2"/>
      <c r="D572" s="30">
        <v>4088</v>
      </c>
      <c r="E572" s="30">
        <v>3179</v>
      </c>
      <c r="F572" s="30">
        <v>49918</v>
      </c>
      <c r="G572" s="30">
        <v>815</v>
      </c>
      <c r="H572" s="30">
        <v>700</v>
      </c>
      <c r="I572" s="30">
        <v>29534</v>
      </c>
      <c r="J572" s="30">
        <v>26830</v>
      </c>
      <c r="K572" s="30">
        <v>78077</v>
      </c>
      <c r="L572" s="30">
        <v>1613</v>
      </c>
      <c r="M572" s="2"/>
      <c r="N572" s="30">
        <v>10294</v>
      </c>
      <c r="O572" s="30">
        <v>13790</v>
      </c>
      <c r="P572" s="30">
        <v>1004</v>
      </c>
      <c r="Q572" s="30">
        <v>538</v>
      </c>
      <c r="R572" s="30">
        <v>2729</v>
      </c>
      <c r="S572" s="30">
        <v>2927</v>
      </c>
      <c r="T572" s="30">
        <v>42112</v>
      </c>
      <c r="U572" s="30">
        <v>1277</v>
      </c>
      <c r="V572" s="30">
        <v>1539</v>
      </c>
      <c r="W572" s="30">
        <v>27707</v>
      </c>
      <c r="X572" s="30">
        <v>8999</v>
      </c>
      <c r="Y572" s="2"/>
      <c r="Z572" s="30">
        <v>17760</v>
      </c>
      <c r="AA572" s="30">
        <v>15738</v>
      </c>
      <c r="AC572" s="48">
        <f t="shared" si="48"/>
        <v>33498</v>
      </c>
      <c r="AD572" s="48">
        <f t="shared" si="49"/>
        <v>112916</v>
      </c>
      <c r="AE572" s="30">
        <v>4724</v>
      </c>
      <c r="AF572" s="30">
        <v>6326</v>
      </c>
      <c r="AG572" s="30">
        <v>21953</v>
      </c>
      <c r="AH572" s="30">
        <v>24327</v>
      </c>
      <c r="AI572" s="30">
        <v>2961</v>
      </c>
      <c r="AJ572" s="145">
        <v>1124</v>
      </c>
      <c r="AK572" s="146">
        <v>2887</v>
      </c>
      <c r="AL572" s="145">
        <v>24868</v>
      </c>
      <c r="AM572" s="145">
        <v>29927</v>
      </c>
      <c r="AN572" s="146">
        <v>8563</v>
      </c>
      <c r="AO572" s="146">
        <v>8366</v>
      </c>
      <c r="BJ572" s="2"/>
      <c r="BK572" s="48">
        <f t="shared" si="50"/>
        <v>136026</v>
      </c>
      <c r="BL572" s="30">
        <v>8714</v>
      </c>
      <c r="BM572" s="30">
        <v>8667</v>
      </c>
      <c r="BN572" s="2"/>
      <c r="BO572" s="48">
        <f t="shared" si="51"/>
        <v>17381</v>
      </c>
      <c r="BP572" s="2"/>
      <c r="BQ572" s="48">
        <f t="shared" si="52"/>
        <v>194754</v>
      </c>
      <c r="BR572" s="2"/>
      <c r="BS572" s="48">
        <f t="shared" si="53"/>
        <v>494575</v>
      </c>
      <c r="BT572" s="2"/>
    </row>
    <row r="573" spans="1:72" x14ac:dyDescent="0.2">
      <c r="A573" t="s">
        <v>54</v>
      </c>
      <c r="B573" s="29">
        <v>44399</v>
      </c>
      <c r="C573" s="2"/>
      <c r="D573" s="30">
        <v>4109</v>
      </c>
      <c r="E573" s="30">
        <v>3300</v>
      </c>
      <c r="F573" s="30">
        <v>51717</v>
      </c>
      <c r="G573" s="30">
        <v>912</v>
      </c>
      <c r="H573" s="30">
        <v>736</v>
      </c>
      <c r="I573" s="30">
        <v>29648</v>
      </c>
      <c r="J573" s="30">
        <v>27433</v>
      </c>
      <c r="K573" s="30">
        <v>80521</v>
      </c>
      <c r="L573" s="30">
        <v>1605</v>
      </c>
      <c r="M573" s="2"/>
      <c r="N573" s="30">
        <v>10599</v>
      </c>
      <c r="O573" s="30">
        <v>14424</v>
      </c>
      <c r="P573" s="30">
        <v>1022</v>
      </c>
      <c r="Q573" s="30">
        <v>532</v>
      </c>
      <c r="R573" s="30">
        <v>2819</v>
      </c>
      <c r="S573" s="30">
        <v>2920</v>
      </c>
      <c r="T573" s="30">
        <v>43165</v>
      </c>
      <c r="U573" s="30">
        <v>1274</v>
      </c>
      <c r="V573" s="30">
        <v>1542</v>
      </c>
      <c r="W573" s="30">
        <v>28296</v>
      </c>
      <c r="X573" s="30">
        <v>9375</v>
      </c>
      <c r="Y573" s="2"/>
      <c r="Z573" s="30">
        <v>18095</v>
      </c>
      <c r="AA573" s="30">
        <v>16451</v>
      </c>
      <c r="AC573" s="48">
        <f t="shared" si="48"/>
        <v>34546</v>
      </c>
      <c r="AD573" s="48">
        <f t="shared" si="49"/>
        <v>115968</v>
      </c>
      <c r="AE573" s="30">
        <v>4707</v>
      </c>
      <c r="AF573" s="30">
        <v>6332</v>
      </c>
      <c r="AG573" s="30">
        <v>23923</v>
      </c>
      <c r="AH573" s="30">
        <v>25615</v>
      </c>
      <c r="AI573" s="30">
        <v>3000</v>
      </c>
      <c r="AJ573" s="145">
        <v>1151</v>
      </c>
      <c r="AK573" s="146">
        <v>2876</v>
      </c>
      <c r="AL573" s="145">
        <v>26737</v>
      </c>
      <c r="AM573" s="145">
        <v>31103</v>
      </c>
      <c r="AN573" s="146">
        <v>8555</v>
      </c>
      <c r="AO573" s="146">
        <v>9453</v>
      </c>
      <c r="BJ573" s="2"/>
      <c r="BK573" s="48">
        <f t="shared" si="50"/>
        <v>143452</v>
      </c>
      <c r="BL573" s="30">
        <v>9485</v>
      </c>
      <c r="BM573" s="30">
        <v>9133</v>
      </c>
      <c r="BN573" s="2"/>
      <c r="BO573" s="48">
        <f t="shared" si="51"/>
        <v>18618</v>
      </c>
      <c r="BP573" s="2"/>
      <c r="BQ573" s="48">
        <f t="shared" si="52"/>
        <v>199981</v>
      </c>
      <c r="BR573" s="2"/>
      <c r="BS573" s="48">
        <f t="shared" si="53"/>
        <v>512565</v>
      </c>
      <c r="BT573" s="2"/>
    </row>
    <row r="574" spans="1:72" x14ac:dyDescent="0.2">
      <c r="A574" t="s">
        <v>55</v>
      </c>
      <c r="B574" s="29">
        <v>44400</v>
      </c>
      <c r="C574" s="2"/>
      <c r="D574" s="30">
        <v>4005</v>
      </c>
      <c r="E574" s="30">
        <v>3149</v>
      </c>
      <c r="F574" s="30">
        <v>54045</v>
      </c>
      <c r="G574" s="30">
        <v>865</v>
      </c>
      <c r="H574" s="30">
        <v>670</v>
      </c>
      <c r="I574" s="30">
        <v>30339</v>
      </c>
      <c r="J574" s="30">
        <v>28176</v>
      </c>
      <c r="K574" s="30">
        <v>83029</v>
      </c>
      <c r="L574" s="30">
        <v>1638</v>
      </c>
      <c r="M574" s="2"/>
      <c r="N574" s="30">
        <v>11857</v>
      </c>
      <c r="O574" s="30">
        <v>15737</v>
      </c>
      <c r="P574" s="30">
        <v>1112</v>
      </c>
      <c r="Q574" s="30">
        <v>565</v>
      </c>
      <c r="R574" s="30">
        <v>2830</v>
      </c>
      <c r="S574" s="30">
        <v>3035</v>
      </c>
      <c r="T574" s="30">
        <v>47107</v>
      </c>
      <c r="U574" s="30">
        <v>1311</v>
      </c>
      <c r="V574" s="30">
        <v>1719</v>
      </c>
      <c r="W574" s="30">
        <v>31918</v>
      </c>
      <c r="X574" s="30">
        <v>9955</v>
      </c>
      <c r="Y574" s="2"/>
      <c r="Z574" s="30">
        <v>19353</v>
      </c>
      <c r="AA574" s="30">
        <v>19122</v>
      </c>
      <c r="AC574" s="48">
        <f t="shared" si="48"/>
        <v>38475</v>
      </c>
      <c r="AD574" s="48">
        <f t="shared" si="49"/>
        <v>127146</v>
      </c>
      <c r="AE574" s="30">
        <v>4848</v>
      </c>
      <c r="AF574" s="30">
        <v>6435</v>
      </c>
      <c r="AG574" s="30">
        <v>23544</v>
      </c>
      <c r="AH574" s="30">
        <v>27647</v>
      </c>
      <c r="AI574" s="30">
        <v>2984</v>
      </c>
      <c r="AJ574" s="145">
        <v>1022</v>
      </c>
      <c r="AK574" s="146">
        <v>2874</v>
      </c>
      <c r="AL574" s="145">
        <v>26867</v>
      </c>
      <c r="AM574" s="145">
        <v>33445</v>
      </c>
      <c r="AN574" s="146">
        <v>9249</v>
      </c>
      <c r="AO574" s="146">
        <v>8595</v>
      </c>
      <c r="BJ574" s="2"/>
      <c r="BK574" s="48">
        <f t="shared" si="50"/>
        <v>147510</v>
      </c>
      <c r="BL574" s="30">
        <v>9605</v>
      </c>
      <c r="BM574" s="30">
        <v>8895</v>
      </c>
      <c r="BN574" s="2"/>
      <c r="BO574" s="48">
        <f t="shared" si="51"/>
        <v>18500</v>
      </c>
      <c r="BP574" s="2"/>
      <c r="BQ574" s="48">
        <f t="shared" si="52"/>
        <v>205916</v>
      </c>
      <c r="BR574" s="2"/>
      <c r="BS574" s="48">
        <f t="shared" si="53"/>
        <v>537547</v>
      </c>
      <c r="BT574" s="2"/>
    </row>
    <row r="575" spans="1:72" x14ac:dyDescent="0.2">
      <c r="A575" t="s">
        <v>56</v>
      </c>
      <c r="B575" s="29">
        <v>44401</v>
      </c>
      <c r="C575" s="2"/>
      <c r="D575" s="30">
        <v>2835</v>
      </c>
      <c r="E575" s="30">
        <v>2142</v>
      </c>
      <c r="F575" s="30">
        <v>41284</v>
      </c>
      <c r="G575" s="30">
        <v>637</v>
      </c>
      <c r="H575" s="30">
        <v>481</v>
      </c>
      <c r="I575" s="30">
        <v>24251</v>
      </c>
      <c r="J575" s="30">
        <v>21708</v>
      </c>
      <c r="K575" s="30">
        <v>64550</v>
      </c>
      <c r="L575" s="30">
        <v>1296</v>
      </c>
      <c r="M575" s="2"/>
      <c r="N575" s="30">
        <v>9276</v>
      </c>
      <c r="O575" s="30">
        <v>11878</v>
      </c>
      <c r="P575" s="30">
        <v>1062</v>
      </c>
      <c r="Q575" s="30">
        <v>504</v>
      </c>
      <c r="R575" s="30">
        <v>2034</v>
      </c>
      <c r="S575" s="30">
        <v>2233</v>
      </c>
      <c r="T575" s="30">
        <v>34728</v>
      </c>
      <c r="U575" s="30">
        <v>813</v>
      </c>
      <c r="V575" s="30">
        <v>1214</v>
      </c>
      <c r="W575" s="30">
        <v>25911</v>
      </c>
      <c r="X575" s="30">
        <v>6408</v>
      </c>
      <c r="Y575" s="2"/>
      <c r="Z575" s="30">
        <v>15757</v>
      </c>
      <c r="AA575" s="30">
        <v>13822</v>
      </c>
      <c r="AC575" s="48">
        <f t="shared" si="48"/>
        <v>29579</v>
      </c>
      <c r="AD575" s="48">
        <f t="shared" si="49"/>
        <v>96061</v>
      </c>
      <c r="AE575" s="30">
        <v>4115</v>
      </c>
      <c r="AF575" s="30">
        <v>5634</v>
      </c>
      <c r="AG575" s="30">
        <v>17550</v>
      </c>
      <c r="AH575" s="30">
        <v>19427</v>
      </c>
      <c r="AI575" s="30">
        <v>2398</v>
      </c>
      <c r="AJ575" s="145">
        <v>641</v>
      </c>
      <c r="AK575" s="146">
        <v>2034</v>
      </c>
      <c r="AL575" s="145">
        <v>20211</v>
      </c>
      <c r="AM575" s="145">
        <v>23034</v>
      </c>
      <c r="AN575" s="146">
        <v>5792</v>
      </c>
      <c r="AO575" s="146">
        <v>5516</v>
      </c>
      <c r="BJ575" s="2"/>
      <c r="BK575" s="48">
        <f t="shared" si="50"/>
        <v>106352</v>
      </c>
      <c r="BL575" s="30">
        <v>7458</v>
      </c>
      <c r="BM575" s="30">
        <v>6555</v>
      </c>
      <c r="BN575" s="2"/>
      <c r="BO575" s="48">
        <f t="shared" si="51"/>
        <v>14013</v>
      </c>
      <c r="BP575" s="2"/>
      <c r="BQ575" s="48">
        <f t="shared" si="52"/>
        <v>159184</v>
      </c>
      <c r="BR575" s="2"/>
      <c r="BS575" s="48">
        <f t="shared" si="53"/>
        <v>405189</v>
      </c>
      <c r="BT575" s="2"/>
    </row>
    <row r="576" spans="1:72" x14ac:dyDescent="0.2">
      <c r="A576" t="s">
        <v>57</v>
      </c>
      <c r="B576" s="29">
        <v>44402</v>
      </c>
      <c r="C576" s="2"/>
      <c r="D576" s="30">
        <v>2417</v>
      </c>
      <c r="E576" s="30">
        <v>1661</v>
      </c>
      <c r="F576" s="30">
        <v>33321</v>
      </c>
      <c r="G576" s="30">
        <v>463</v>
      </c>
      <c r="H576" s="30">
        <v>459</v>
      </c>
      <c r="I576" s="30">
        <v>19512</v>
      </c>
      <c r="J576" s="30">
        <v>17440</v>
      </c>
      <c r="K576" s="30">
        <v>51105</v>
      </c>
      <c r="L576" s="30">
        <v>967</v>
      </c>
      <c r="M576" s="2"/>
      <c r="N576" s="30">
        <v>8299</v>
      </c>
      <c r="O576" s="30">
        <v>9282</v>
      </c>
      <c r="P576" s="30">
        <v>843</v>
      </c>
      <c r="Q576" s="30">
        <v>369</v>
      </c>
      <c r="R576" s="30">
        <v>1758</v>
      </c>
      <c r="S576" s="30">
        <v>1742</v>
      </c>
      <c r="T576" s="30">
        <v>30289</v>
      </c>
      <c r="U576" s="30">
        <v>682</v>
      </c>
      <c r="V576" s="30">
        <v>980</v>
      </c>
      <c r="W576" s="30">
        <v>23947</v>
      </c>
      <c r="X576" s="30">
        <v>4613</v>
      </c>
      <c r="Y576" s="2"/>
      <c r="Z576" s="30">
        <v>15756</v>
      </c>
      <c r="AA576" s="30">
        <v>12726</v>
      </c>
      <c r="AC576" s="48">
        <f t="shared" si="48"/>
        <v>28482</v>
      </c>
      <c r="AD576" s="48">
        <f t="shared" si="49"/>
        <v>82804</v>
      </c>
      <c r="AE576" s="30">
        <v>2704</v>
      </c>
      <c r="AF576" s="30">
        <v>3504</v>
      </c>
      <c r="AG576" s="30">
        <v>15151</v>
      </c>
      <c r="AH576" s="30">
        <v>15397</v>
      </c>
      <c r="AI576" s="30">
        <v>1915</v>
      </c>
      <c r="AJ576" s="145">
        <v>614</v>
      </c>
      <c r="AK576" s="146">
        <v>1727</v>
      </c>
      <c r="AL576" s="145">
        <v>17812</v>
      </c>
      <c r="AM576" s="145">
        <v>19672</v>
      </c>
      <c r="AN576" s="146">
        <v>4431</v>
      </c>
      <c r="AO576" s="146">
        <v>3330</v>
      </c>
      <c r="BJ576" s="2"/>
      <c r="BK576" s="48">
        <f t="shared" si="50"/>
        <v>86257</v>
      </c>
      <c r="BL576" s="30">
        <v>5704</v>
      </c>
      <c r="BM576" s="30">
        <v>5454</v>
      </c>
      <c r="BN576" s="2"/>
      <c r="BO576" s="48">
        <f t="shared" si="51"/>
        <v>11158</v>
      </c>
      <c r="BP576" s="2"/>
      <c r="BQ576" s="48">
        <f t="shared" si="52"/>
        <v>127345</v>
      </c>
      <c r="BR576" s="2"/>
      <c r="BS576" s="48">
        <f t="shared" si="53"/>
        <v>336046</v>
      </c>
      <c r="BT576" s="2"/>
    </row>
    <row r="577" spans="1:72" x14ac:dyDescent="0.2">
      <c r="A577" t="s">
        <v>58</v>
      </c>
      <c r="B577" s="29">
        <v>44403</v>
      </c>
      <c r="C577" s="2"/>
      <c r="D577" s="30">
        <v>3802</v>
      </c>
      <c r="E577" s="30">
        <v>2893</v>
      </c>
      <c r="F577" s="30">
        <v>47024</v>
      </c>
      <c r="G577" s="30">
        <v>783</v>
      </c>
      <c r="H577" s="30">
        <v>677</v>
      </c>
      <c r="I577" s="30">
        <v>27009</v>
      </c>
      <c r="J577" s="30">
        <v>24813</v>
      </c>
      <c r="K577" s="30">
        <v>72958</v>
      </c>
      <c r="L577" s="30">
        <v>1503</v>
      </c>
      <c r="M577" s="2"/>
      <c r="N577" s="30">
        <v>9775</v>
      </c>
      <c r="O577" s="30">
        <v>12948</v>
      </c>
      <c r="P577" s="30">
        <v>921</v>
      </c>
      <c r="Q577" s="30">
        <v>480</v>
      </c>
      <c r="R577" s="30">
        <v>2714</v>
      </c>
      <c r="S577" s="30">
        <v>2658</v>
      </c>
      <c r="T577" s="30">
        <v>39641</v>
      </c>
      <c r="U577" s="30">
        <v>1198</v>
      </c>
      <c r="V577" s="30">
        <v>1474</v>
      </c>
      <c r="W577" s="30">
        <v>26854</v>
      </c>
      <c r="X577" s="30">
        <v>8309</v>
      </c>
      <c r="Y577" s="2"/>
      <c r="Z577" s="30">
        <v>17516</v>
      </c>
      <c r="AA577" s="30">
        <v>15149</v>
      </c>
      <c r="AC577" s="48">
        <f t="shared" si="48"/>
        <v>32665</v>
      </c>
      <c r="AD577" s="48">
        <f t="shared" si="49"/>
        <v>106972</v>
      </c>
      <c r="AE577" s="30">
        <v>4413</v>
      </c>
      <c r="AF577" s="30">
        <v>5791</v>
      </c>
      <c r="AG577" s="30">
        <v>21224</v>
      </c>
      <c r="AH577" s="30">
        <v>22210</v>
      </c>
      <c r="AI577" s="30">
        <v>2746</v>
      </c>
      <c r="AJ577" s="145">
        <v>1116</v>
      </c>
      <c r="AK577" s="146">
        <v>2653</v>
      </c>
      <c r="AL577" s="145">
        <v>24042</v>
      </c>
      <c r="AM577" s="145">
        <v>27399</v>
      </c>
      <c r="AN577" s="146">
        <v>7363</v>
      </c>
      <c r="AO577" s="146">
        <v>7005</v>
      </c>
      <c r="BJ577" s="2"/>
      <c r="BK577" s="48">
        <f t="shared" si="50"/>
        <v>125962</v>
      </c>
      <c r="BL577" s="30">
        <v>8285</v>
      </c>
      <c r="BM577" s="30">
        <v>7986</v>
      </c>
      <c r="BN577" s="2"/>
      <c r="BO577" s="48">
        <f t="shared" si="51"/>
        <v>16271</v>
      </c>
      <c r="BP577" s="2"/>
      <c r="BQ577" s="48">
        <f t="shared" si="52"/>
        <v>181462</v>
      </c>
      <c r="BR577" s="2"/>
      <c r="BS577" s="48">
        <f t="shared" si="53"/>
        <v>463332</v>
      </c>
      <c r="BT577" s="2"/>
    </row>
    <row r="578" spans="1:72" x14ac:dyDescent="0.2">
      <c r="A578" t="s">
        <v>59</v>
      </c>
      <c r="B578" s="29">
        <v>44404</v>
      </c>
      <c r="C578" s="2"/>
      <c r="D578" s="30">
        <v>4125</v>
      </c>
      <c r="E578" s="30">
        <v>3014</v>
      </c>
      <c r="F578" s="30">
        <v>48728</v>
      </c>
      <c r="G578" s="30">
        <v>820</v>
      </c>
      <c r="H578" s="30">
        <v>846</v>
      </c>
      <c r="I578" s="30">
        <v>28251</v>
      </c>
      <c r="J578" s="30">
        <v>25907</v>
      </c>
      <c r="K578" s="30">
        <v>76598</v>
      </c>
      <c r="L578" s="30">
        <v>1641</v>
      </c>
      <c r="M578" s="2"/>
      <c r="N578" s="30">
        <v>9911</v>
      </c>
      <c r="O578" s="30">
        <v>13233</v>
      </c>
      <c r="P578" s="30">
        <v>993</v>
      </c>
      <c r="Q578" s="30">
        <v>525</v>
      </c>
      <c r="R578" s="30">
        <v>2754</v>
      </c>
      <c r="S578" s="30">
        <v>2914</v>
      </c>
      <c r="T578" s="30">
        <v>40933</v>
      </c>
      <c r="U578" s="30">
        <v>1188</v>
      </c>
      <c r="V578" s="30">
        <v>1435</v>
      </c>
      <c r="W578" s="30">
        <v>26654</v>
      </c>
      <c r="X578" s="30">
        <v>8886</v>
      </c>
      <c r="Y578" s="2"/>
      <c r="Z578" s="30">
        <v>17332</v>
      </c>
      <c r="AA578" s="30">
        <v>15280</v>
      </c>
      <c r="AC578" s="48">
        <f t="shared" si="48"/>
        <v>32612</v>
      </c>
      <c r="AD578" s="48">
        <f t="shared" si="49"/>
        <v>109426</v>
      </c>
      <c r="AE578" s="30">
        <v>4391</v>
      </c>
      <c r="AF578" s="30">
        <v>5930</v>
      </c>
      <c r="AG578" s="30">
        <v>21085</v>
      </c>
      <c r="AH578" s="30">
        <v>22667</v>
      </c>
      <c r="AI578" s="30">
        <v>2739</v>
      </c>
      <c r="AJ578" s="145">
        <v>1031</v>
      </c>
      <c r="AK578" s="146">
        <v>2780</v>
      </c>
      <c r="AL578" s="145">
        <v>23678</v>
      </c>
      <c r="AM578" s="145">
        <v>27544</v>
      </c>
      <c r="AN578" s="146">
        <v>7703</v>
      </c>
      <c r="AO578" s="146">
        <v>7872</v>
      </c>
      <c r="BJ578" s="2"/>
      <c r="BK578" s="48">
        <f t="shared" si="50"/>
        <v>127420</v>
      </c>
      <c r="BL578" s="30">
        <v>8953</v>
      </c>
      <c r="BM578" s="30">
        <v>8896</v>
      </c>
      <c r="BN578" s="2"/>
      <c r="BO578" s="48">
        <f t="shared" si="51"/>
        <v>17849</v>
      </c>
      <c r="BP578" s="2"/>
      <c r="BQ578" s="48">
        <f t="shared" si="52"/>
        <v>189930</v>
      </c>
      <c r="BR578" s="2"/>
      <c r="BS578" s="48">
        <f t="shared" si="53"/>
        <v>477237</v>
      </c>
      <c r="BT578" s="2"/>
    </row>
    <row r="579" spans="1:72" x14ac:dyDescent="0.2">
      <c r="A579" t="s">
        <v>53</v>
      </c>
      <c r="B579" s="29">
        <v>44405</v>
      </c>
      <c r="C579" s="2"/>
      <c r="D579" s="30">
        <v>4083</v>
      </c>
      <c r="E579" s="30">
        <v>3125</v>
      </c>
      <c r="F579" s="30">
        <v>49639</v>
      </c>
      <c r="G579" s="30">
        <v>747</v>
      </c>
      <c r="H579" s="30">
        <v>702</v>
      </c>
      <c r="I579" s="30">
        <v>28664</v>
      </c>
      <c r="J579" s="30">
        <v>26464</v>
      </c>
      <c r="K579" s="30">
        <v>77633</v>
      </c>
      <c r="L579" s="30">
        <v>1609</v>
      </c>
      <c r="M579" s="2"/>
      <c r="N579" s="30">
        <v>10482</v>
      </c>
      <c r="O579" s="30">
        <v>14200</v>
      </c>
      <c r="P579" s="30">
        <v>989</v>
      </c>
      <c r="Q579" s="30">
        <v>542</v>
      </c>
      <c r="R579" s="30">
        <v>2915</v>
      </c>
      <c r="S579" s="30">
        <v>2953</v>
      </c>
      <c r="T579" s="30">
        <v>43096</v>
      </c>
      <c r="U579" s="30">
        <v>1212</v>
      </c>
      <c r="V579" s="30">
        <v>1427</v>
      </c>
      <c r="W579" s="30">
        <v>27487</v>
      </c>
      <c r="X579" s="30">
        <v>9406</v>
      </c>
      <c r="Y579" s="2"/>
      <c r="Z579" s="30">
        <v>18107</v>
      </c>
      <c r="AA579" s="30">
        <v>15944</v>
      </c>
      <c r="AC579" s="48">
        <f t="shared" si="48"/>
        <v>34051</v>
      </c>
      <c r="AD579" s="48">
        <f t="shared" si="49"/>
        <v>114709</v>
      </c>
      <c r="AE579" s="30">
        <v>4501</v>
      </c>
      <c r="AF579" s="30">
        <v>5788</v>
      </c>
      <c r="AG579" s="30">
        <v>21891</v>
      </c>
      <c r="AH579" s="30">
        <v>24008</v>
      </c>
      <c r="AI579" s="30">
        <v>2764</v>
      </c>
      <c r="AJ579" s="145">
        <v>904</v>
      </c>
      <c r="AK579" s="146">
        <v>2743</v>
      </c>
      <c r="AL579" s="145">
        <v>24673</v>
      </c>
      <c r="AM579" s="145">
        <v>28910</v>
      </c>
      <c r="AN579" s="146">
        <v>8364</v>
      </c>
      <c r="AO579" s="146">
        <v>8501</v>
      </c>
      <c r="BJ579" s="2"/>
      <c r="BK579" s="48">
        <f t="shared" si="50"/>
        <v>133047</v>
      </c>
      <c r="BL579" s="30">
        <v>9046</v>
      </c>
      <c r="BM579" s="30">
        <v>9011</v>
      </c>
      <c r="BN579" s="2"/>
      <c r="BO579" s="48">
        <f t="shared" si="51"/>
        <v>18057</v>
      </c>
      <c r="BP579" s="2"/>
      <c r="BQ579" s="48">
        <f t="shared" si="52"/>
        <v>192666</v>
      </c>
      <c r="BR579" s="2"/>
      <c r="BS579" s="48">
        <f t="shared" si="53"/>
        <v>492530</v>
      </c>
      <c r="BT579" s="2"/>
    </row>
    <row r="580" spans="1:72" x14ac:dyDescent="0.2">
      <c r="A580" t="s">
        <v>54</v>
      </c>
      <c r="B580" s="29">
        <v>44406</v>
      </c>
      <c r="C580" s="2"/>
      <c r="D580" s="30">
        <v>4028</v>
      </c>
      <c r="E580" s="30">
        <v>3157</v>
      </c>
      <c r="F580" s="30">
        <v>51145</v>
      </c>
      <c r="G580" s="30">
        <v>881</v>
      </c>
      <c r="H580" s="30">
        <v>800</v>
      </c>
      <c r="I580" s="30">
        <v>29376</v>
      </c>
      <c r="J580" s="30">
        <v>27006</v>
      </c>
      <c r="K580" s="30">
        <v>79592</v>
      </c>
      <c r="L580" s="30">
        <v>1593</v>
      </c>
      <c r="M580" s="2"/>
      <c r="N580" s="30">
        <v>10612</v>
      </c>
      <c r="O580" s="30">
        <v>14438</v>
      </c>
      <c r="P580" s="30">
        <v>1036</v>
      </c>
      <c r="Q580" s="30">
        <v>542</v>
      </c>
      <c r="R580" s="30">
        <v>2804</v>
      </c>
      <c r="S580" s="30">
        <v>2924</v>
      </c>
      <c r="T580" s="30">
        <v>44495</v>
      </c>
      <c r="U580" s="30">
        <v>1487</v>
      </c>
      <c r="V580" s="30">
        <v>1719</v>
      </c>
      <c r="W580" s="30">
        <v>28966</v>
      </c>
      <c r="X580" s="30">
        <v>9876</v>
      </c>
      <c r="Y580" s="2"/>
      <c r="Z580" s="30">
        <v>18603</v>
      </c>
      <c r="AA580" s="30">
        <v>16756</v>
      </c>
      <c r="AC580" s="48">
        <f t="shared" si="48"/>
        <v>35359</v>
      </c>
      <c r="AD580" s="48">
        <f t="shared" si="49"/>
        <v>118899</v>
      </c>
      <c r="AE580" s="30">
        <v>4555</v>
      </c>
      <c r="AF580" s="30">
        <v>6382</v>
      </c>
      <c r="AG580" s="30">
        <v>23180</v>
      </c>
      <c r="AH580" s="30">
        <v>25110</v>
      </c>
      <c r="AI580" s="30">
        <v>2831</v>
      </c>
      <c r="AJ580" s="145">
        <v>964</v>
      </c>
      <c r="AK580" s="146">
        <v>2909</v>
      </c>
      <c r="AL580" s="145">
        <v>26394</v>
      </c>
      <c r="AM580" s="145">
        <v>30666</v>
      </c>
      <c r="AN580" s="146">
        <v>8652</v>
      </c>
      <c r="AO580" s="146">
        <v>9367</v>
      </c>
      <c r="BJ580" s="2"/>
      <c r="BK580" s="48">
        <f t="shared" si="50"/>
        <v>141010</v>
      </c>
      <c r="BL580" s="30">
        <v>9197</v>
      </c>
      <c r="BM580" s="30">
        <v>8859</v>
      </c>
      <c r="BN580" s="2"/>
      <c r="BO580" s="48">
        <f t="shared" si="51"/>
        <v>18056</v>
      </c>
      <c r="BP580" s="2"/>
      <c r="BQ580" s="48">
        <f t="shared" si="52"/>
        <v>197578</v>
      </c>
      <c r="BR580" s="2"/>
      <c r="BS580" s="48">
        <f t="shared" si="53"/>
        <v>510902</v>
      </c>
      <c r="BT580" s="2"/>
    </row>
    <row r="581" spans="1:72" x14ac:dyDescent="0.2">
      <c r="A581" t="s">
        <v>55</v>
      </c>
      <c r="B581" s="29">
        <v>44407</v>
      </c>
      <c r="C581" s="2"/>
      <c r="D581" s="30">
        <v>4274</v>
      </c>
      <c r="E581" s="30">
        <v>3241</v>
      </c>
      <c r="F581" s="30">
        <v>54170</v>
      </c>
      <c r="G581" s="30">
        <v>921</v>
      </c>
      <c r="H581" s="30">
        <v>680</v>
      </c>
      <c r="I581" s="30">
        <v>30669</v>
      </c>
      <c r="J581" s="30">
        <v>27977</v>
      </c>
      <c r="K581" s="30">
        <v>83642</v>
      </c>
      <c r="L581" s="30">
        <v>1703</v>
      </c>
      <c r="M581" s="2"/>
      <c r="N581" s="30">
        <v>11203</v>
      </c>
      <c r="O581" s="30">
        <v>15884</v>
      </c>
      <c r="P581" s="30">
        <v>1109</v>
      </c>
      <c r="Q581" s="30">
        <v>600</v>
      </c>
      <c r="R581" s="30">
        <v>2920</v>
      </c>
      <c r="S581" s="30">
        <v>3124</v>
      </c>
      <c r="T581" s="30">
        <v>46851</v>
      </c>
      <c r="U581" s="30">
        <v>1536</v>
      </c>
      <c r="V581" s="30">
        <v>1733</v>
      </c>
      <c r="W581" s="30">
        <v>31686</v>
      </c>
      <c r="X581" s="30">
        <v>10156</v>
      </c>
      <c r="Y581" s="2"/>
      <c r="Z581" s="30">
        <v>19470</v>
      </c>
      <c r="AA581" s="30">
        <v>19215</v>
      </c>
      <c r="AC581" s="48">
        <f t="shared" ref="AC581:AC644" si="54">Z581+AA581</f>
        <v>38685</v>
      </c>
      <c r="AD581" s="48">
        <f t="shared" ref="AD581:AD644" si="55">N581+O581+P581+Q581+R581+S581+T581+U581+V581+W581+X581</f>
        <v>126802</v>
      </c>
      <c r="AE581" s="30">
        <v>4794</v>
      </c>
      <c r="AF581" s="30">
        <v>6705</v>
      </c>
      <c r="AG581" s="30">
        <v>24296</v>
      </c>
      <c r="AH581" s="30">
        <v>27032</v>
      </c>
      <c r="AI581" s="30">
        <v>2902</v>
      </c>
      <c r="AJ581" s="145">
        <v>900</v>
      </c>
      <c r="AK581" s="146">
        <v>2932</v>
      </c>
      <c r="AL581" s="145">
        <v>27768</v>
      </c>
      <c r="AM581" s="145">
        <v>32931</v>
      </c>
      <c r="AN581" s="146">
        <v>9506</v>
      </c>
      <c r="AO581" s="146">
        <v>9454</v>
      </c>
      <c r="BJ581" s="2"/>
      <c r="BK581" s="48">
        <f t="shared" ref="BK581:BK644" si="56">AE581+AF581+AG581+AH581+AI581+AL581+AM581+AJ581+AK581+AN581+AO581</f>
        <v>149220</v>
      </c>
      <c r="BL581" s="30">
        <v>9418</v>
      </c>
      <c r="BM581" s="30">
        <v>8875</v>
      </c>
      <c r="BN581" s="2"/>
      <c r="BO581" s="48">
        <f t="shared" ref="BO581:BO644" si="57">BL581+BM581</f>
        <v>18293</v>
      </c>
      <c r="BP581" s="2"/>
      <c r="BQ581" s="48">
        <f t="shared" ref="BQ581:BQ644" si="58">D581+E581+F581+G581+H581+I581+J581+K581+L581</f>
        <v>207277</v>
      </c>
      <c r="BR581" s="2"/>
      <c r="BS581" s="48">
        <f t="shared" ref="BS581:BS644" si="59">BO581+BK581+AC581+AD581+BQ581</f>
        <v>540277</v>
      </c>
      <c r="BT581" s="2"/>
    </row>
    <row r="582" spans="1:72" x14ac:dyDescent="0.2">
      <c r="A582" t="s">
        <v>56</v>
      </c>
      <c r="B582" s="29">
        <v>44408</v>
      </c>
      <c r="C582" s="2"/>
      <c r="D582" s="30">
        <v>2929</v>
      </c>
      <c r="E582" s="30">
        <v>2163</v>
      </c>
      <c r="F582" s="30">
        <v>43194</v>
      </c>
      <c r="G582" s="30">
        <v>624</v>
      </c>
      <c r="H582" s="30">
        <v>492</v>
      </c>
      <c r="I582" s="30">
        <v>25312</v>
      </c>
      <c r="J582" s="30">
        <v>22834</v>
      </c>
      <c r="K582" s="30">
        <v>67735</v>
      </c>
      <c r="L582" s="30">
        <v>1720</v>
      </c>
      <c r="M582" s="2"/>
      <c r="N582" s="30">
        <v>8640</v>
      </c>
      <c r="O582" s="30">
        <v>11430</v>
      </c>
      <c r="P582" s="30">
        <v>931</v>
      </c>
      <c r="Q582" s="30">
        <v>458</v>
      </c>
      <c r="R582" s="30">
        <v>1954</v>
      </c>
      <c r="S582" s="30">
        <v>2285</v>
      </c>
      <c r="T582" s="30">
        <v>34072</v>
      </c>
      <c r="U582" s="30">
        <v>855</v>
      </c>
      <c r="V582" s="30">
        <v>1105</v>
      </c>
      <c r="W582" s="30">
        <v>25213</v>
      </c>
      <c r="X582" s="30">
        <v>6448</v>
      </c>
      <c r="Y582" s="2"/>
      <c r="Z582" s="30">
        <v>15660</v>
      </c>
      <c r="AA582" s="30">
        <v>13796</v>
      </c>
      <c r="AC582" s="48">
        <f t="shared" si="54"/>
        <v>29456</v>
      </c>
      <c r="AD582" s="48">
        <f t="shared" si="55"/>
        <v>93391</v>
      </c>
      <c r="AE582" s="30">
        <v>3474</v>
      </c>
      <c r="AF582" s="30">
        <v>4101</v>
      </c>
      <c r="AG582" s="30">
        <v>17303</v>
      </c>
      <c r="AH582" s="30">
        <v>18168</v>
      </c>
      <c r="AI582" s="30">
        <v>2326</v>
      </c>
      <c r="AJ582" s="145">
        <v>635</v>
      </c>
      <c r="AK582" s="146">
        <v>2040</v>
      </c>
      <c r="AL582" s="145">
        <v>19942</v>
      </c>
      <c r="AM582" s="145">
        <v>22304</v>
      </c>
      <c r="AN582" s="146">
        <v>5782</v>
      </c>
      <c r="AO582" s="146">
        <v>5734</v>
      </c>
      <c r="BJ582" s="2"/>
      <c r="BK582" s="48">
        <f t="shared" si="56"/>
        <v>101809</v>
      </c>
      <c r="BL582" s="30">
        <v>7031</v>
      </c>
      <c r="BM582" s="30">
        <v>6648</v>
      </c>
      <c r="BN582" s="2"/>
      <c r="BO582" s="48">
        <f t="shared" si="57"/>
        <v>13679</v>
      </c>
      <c r="BP582" s="2"/>
      <c r="BQ582" s="48">
        <f t="shared" si="58"/>
        <v>167003</v>
      </c>
      <c r="BR582" s="2"/>
      <c r="BS582" s="48">
        <f t="shared" si="59"/>
        <v>405338</v>
      </c>
      <c r="BT582" s="2"/>
    </row>
    <row r="583" spans="1:72" x14ac:dyDescent="0.2">
      <c r="A583" t="s">
        <v>57</v>
      </c>
      <c r="B583" s="29">
        <v>44409</v>
      </c>
      <c r="C583" s="2"/>
      <c r="D583" s="30">
        <v>2339</v>
      </c>
      <c r="E583" s="30">
        <v>1629</v>
      </c>
      <c r="F583" s="30">
        <v>33832</v>
      </c>
      <c r="G583" s="30">
        <v>452</v>
      </c>
      <c r="H583" s="30">
        <v>462</v>
      </c>
      <c r="I583" s="30">
        <v>18832</v>
      </c>
      <c r="J583" s="30">
        <v>17247</v>
      </c>
      <c r="K583" s="30">
        <v>50672</v>
      </c>
      <c r="L583" s="30">
        <v>992</v>
      </c>
      <c r="M583" s="2"/>
      <c r="N583" s="30">
        <v>8212</v>
      </c>
      <c r="O583" s="30">
        <v>9017</v>
      </c>
      <c r="P583" s="30">
        <v>757</v>
      </c>
      <c r="Q583" s="30">
        <v>393</v>
      </c>
      <c r="R583" s="30">
        <v>1687</v>
      </c>
      <c r="S583" s="30">
        <v>1743</v>
      </c>
      <c r="T583" s="30">
        <v>29907</v>
      </c>
      <c r="U583" s="30">
        <v>643</v>
      </c>
      <c r="V583" s="30">
        <v>882</v>
      </c>
      <c r="W583" s="30">
        <v>23829</v>
      </c>
      <c r="X583" s="30">
        <v>4666</v>
      </c>
      <c r="Y583" s="2"/>
      <c r="Z583" s="30">
        <v>14916</v>
      </c>
      <c r="AA583" s="30">
        <v>11965</v>
      </c>
      <c r="AC583" s="48">
        <f t="shared" si="54"/>
        <v>26881</v>
      </c>
      <c r="AD583" s="48">
        <f t="shared" si="55"/>
        <v>81736</v>
      </c>
      <c r="AE583" s="30">
        <v>2541</v>
      </c>
      <c r="AF583" s="30">
        <v>3243</v>
      </c>
      <c r="AG583" s="30">
        <v>14795</v>
      </c>
      <c r="AH583" s="30">
        <v>14246</v>
      </c>
      <c r="AI583" s="30">
        <v>1845</v>
      </c>
      <c r="AJ583" s="145">
        <v>512</v>
      </c>
      <c r="AK583" s="146">
        <v>1605</v>
      </c>
      <c r="AL583" s="145">
        <v>17499</v>
      </c>
      <c r="AM583" s="145">
        <v>18394</v>
      </c>
      <c r="AN583" s="146">
        <v>4044</v>
      </c>
      <c r="AO583" s="146">
        <v>3840</v>
      </c>
      <c r="BJ583" s="2"/>
      <c r="BK583" s="48">
        <f t="shared" si="56"/>
        <v>82564</v>
      </c>
      <c r="BL583" s="30">
        <v>5488</v>
      </c>
      <c r="BM583" s="30">
        <v>5433</v>
      </c>
      <c r="BN583" s="2"/>
      <c r="BO583" s="48">
        <f t="shared" si="57"/>
        <v>10921</v>
      </c>
      <c r="BP583" s="2"/>
      <c r="BQ583" s="48">
        <f t="shared" si="58"/>
        <v>126457</v>
      </c>
      <c r="BR583" s="2"/>
      <c r="BS583" s="48">
        <f t="shared" si="59"/>
        <v>328559</v>
      </c>
      <c r="BT583" s="2"/>
    </row>
    <row r="584" spans="1:72" x14ac:dyDescent="0.2">
      <c r="A584" s="39" t="s">
        <v>58</v>
      </c>
      <c r="B584" s="29">
        <v>44410</v>
      </c>
      <c r="C584" s="2"/>
      <c r="D584" s="30">
        <v>3389</v>
      </c>
      <c r="E584" s="30">
        <v>2560</v>
      </c>
      <c r="F584" s="30">
        <v>43076</v>
      </c>
      <c r="G584" s="30">
        <v>641</v>
      </c>
      <c r="H584" s="30">
        <v>623</v>
      </c>
      <c r="I584" s="30">
        <v>24644</v>
      </c>
      <c r="J584" s="30">
        <v>22338</v>
      </c>
      <c r="K584" s="30">
        <v>66391</v>
      </c>
      <c r="L584" s="30">
        <v>1281</v>
      </c>
      <c r="M584" s="2"/>
      <c r="N584" s="30">
        <v>8368</v>
      </c>
      <c r="O584" s="30">
        <v>11972</v>
      </c>
      <c r="P584" s="30">
        <v>860</v>
      </c>
      <c r="Q584" s="30">
        <v>471</v>
      </c>
      <c r="R584" s="30">
        <v>2432</v>
      </c>
      <c r="S584" s="30">
        <v>2592</v>
      </c>
      <c r="T584" s="30">
        <v>37268</v>
      </c>
      <c r="U584" s="30">
        <v>1139</v>
      </c>
      <c r="V584" s="30">
        <v>1284</v>
      </c>
      <c r="W584" s="30">
        <v>24974</v>
      </c>
      <c r="X584" s="30">
        <v>8267</v>
      </c>
      <c r="Y584" s="2"/>
      <c r="Z584" s="30">
        <v>15928</v>
      </c>
      <c r="AA584" s="30">
        <v>13996</v>
      </c>
      <c r="AC584" s="48">
        <f t="shared" si="54"/>
        <v>29924</v>
      </c>
      <c r="AD584" s="48">
        <f t="shared" si="55"/>
        <v>99627</v>
      </c>
      <c r="AE584" s="30">
        <v>3762</v>
      </c>
      <c r="AF584" s="30">
        <v>5426</v>
      </c>
      <c r="AG584" s="30">
        <v>19680</v>
      </c>
      <c r="AH584" s="30">
        <v>19593</v>
      </c>
      <c r="AI584" s="30">
        <v>2430</v>
      </c>
      <c r="AJ584" s="145">
        <v>781</v>
      </c>
      <c r="AK584" s="146">
        <v>2345</v>
      </c>
      <c r="AL584" s="145">
        <v>22534</v>
      </c>
      <c r="AM584" s="145">
        <v>24435</v>
      </c>
      <c r="AN584" s="146">
        <v>6400</v>
      </c>
      <c r="AO584" s="146">
        <v>6824</v>
      </c>
      <c r="BJ584" s="2"/>
      <c r="BK584" s="48">
        <f t="shared" si="56"/>
        <v>114210</v>
      </c>
      <c r="BL584" s="30">
        <v>7432</v>
      </c>
      <c r="BM584" s="30">
        <v>7374</v>
      </c>
      <c r="BN584" s="2"/>
      <c r="BO584" s="48">
        <f t="shared" si="57"/>
        <v>14806</v>
      </c>
      <c r="BP584" s="2"/>
      <c r="BQ584" s="48">
        <f t="shared" si="58"/>
        <v>164943</v>
      </c>
      <c r="BR584" s="2"/>
      <c r="BS584" s="48">
        <f t="shared" si="59"/>
        <v>423510</v>
      </c>
      <c r="BT584" s="2"/>
    </row>
    <row r="585" spans="1:72" x14ac:dyDescent="0.2">
      <c r="A585" t="s">
        <v>59</v>
      </c>
      <c r="B585" s="29">
        <v>44411</v>
      </c>
      <c r="C585" s="2"/>
      <c r="D585" s="30">
        <v>4023</v>
      </c>
      <c r="E585" s="30">
        <v>3009</v>
      </c>
      <c r="F585" s="30">
        <v>47971</v>
      </c>
      <c r="G585" s="30">
        <v>799</v>
      </c>
      <c r="H585" s="30">
        <v>690</v>
      </c>
      <c r="I585" s="30">
        <v>27473</v>
      </c>
      <c r="J585" s="30">
        <v>25543</v>
      </c>
      <c r="K585" s="30">
        <v>74991</v>
      </c>
      <c r="L585" s="30">
        <v>1421</v>
      </c>
      <c r="M585" s="2"/>
      <c r="N585" s="30">
        <v>9311</v>
      </c>
      <c r="O585" s="30">
        <v>12603</v>
      </c>
      <c r="P585" s="30">
        <v>958</v>
      </c>
      <c r="Q585" s="30">
        <v>516</v>
      </c>
      <c r="R585" s="30">
        <v>2602</v>
      </c>
      <c r="S585" s="30">
        <v>2815</v>
      </c>
      <c r="T585" s="30">
        <v>39771</v>
      </c>
      <c r="U585" s="30">
        <v>1143</v>
      </c>
      <c r="V585" s="30">
        <v>1352</v>
      </c>
      <c r="W585" s="30">
        <v>26606</v>
      </c>
      <c r="X585" s="30">
        <v>8514</v>
      </c>
      <c r="Y585" s="2"/>
      <c r="Z585" s="30">
        <v>16935</v>
      </c>
      <c r="AA585" s="30">
        <v>14712</v>
      </c>
      <c r="AC585" s="48">
        <f t="shared" si="54"/>
        <v>31647</v>
      </c>
      <c r="AD585" s="48">
        <f t="shared" si="55"/>
        <v>106191</v>
      </c>
      <c r="AE585" s="30">
        <v>4449</v>
      </c>
      <c r="AF585" s="30">
        <v>5925</v>
      </c>
      <c r="AG585" s="30">
        <v>20522</v>
      </c>
      <c r="AH585" s="30">
        <v>21574</v>
      </c>
      <c r="AI585" s="30">
        <v>2666</v>
      </c>
      <c r="AJ585" s="145">
        <v>897</v>
      </c>
      <c r="AK585" s="146">
        <v>2728</v>
      </c>
      <c r="AL585" s="145">
        <v>23297</v>
      </c>
      <c r="AM585" s="145">
        <v>26583</v>
      </c>
      <c r="AN585" s="146">
        <v>7160</v>
      </c>
      <c r="AO585" s="146">
        <v>7792</v>
      </c>
      <c r="BJ585" s="2"/>
      <c r="BK585" s="48">
        <f t="shared" si="56"/>
        <v>123593</v>
      </c>
      <c r="BL585" s="30">
        <v>8514</v>
      </c>
      <c r="BM585" s="30">
        <v>8420</v>
      </c>
      <c r="BN585" s="2"/>
      <c r="BO585" s="48">
        <f t="shared" si="57"/>
        <v>16934</v>
      </c>
      <c r="BP585" s="2"/>
      <c r="BQ585" s="48">
        <f t="shared" si="58"/>
        <v>185920</v>
      </c>
      <c r="BR585" s="2"/>
      <c r="BS585" s="48">
        <f t="shared" si="59"/>
        <v>464285</v>
      </c>
      <c r="BT585" s="2"/>
    </row>
    <row r="586" spans="1:72" x14ac:dyDescent="0.2">
      <c r="A586" t="s">
        <v>53</v>
      </c>
      <c r="B586" s="29">
        <v>44412</v>
      </c>
      <c r="C586" s="2"/>
      <c r="D586" s="30">
        <v>3892</v>
      </c>
      <c r="E586" s="30">
        <v>2994</v>
      </c>
      <c r="F586" s="30">
        <v>50070</v>
      </c>
      <c r="G586" s="30">
        <v>842</v>
      </c>
      <c r="H586" s="30">
        <v>668</v>
      </c>
      <c r="I586" s="30">
        <v>28812</v>
      </c>
      <c r="J586" s="30">
        <v>26410</v>
      </c>
      <c r="K586" s="30">
        <v>78073</v>
      </c>
      <c r="L586" s="30">
        <v>1526</v>
      </c>
      <c r="M586" s="2"/>
      <c r="N586" s="30">
        <v>9910</v>
      </c>
      <c r="O586" s="30">
        <v>13674</v>
      </c>
      <c r="P586" s="30">
        <v>952</v>
      </c>
      <c r="Q586" s="30">
        <v>515</v>
      </c>
      <c r="R586" s="30">
        <v>2707</v>
      </c>
      <c r="S586" s="30">
        <v>2886</v>
      </c>
      <c r="T586" s="30">
        <v>41640</v>
      </c>
      <c r="U586" s="30">
        <v>1234</v>
      </c>
      <c r="V586" s="30">
        <v>1348</v>
      </c>
      <c r="W586" s="30">
        <v>27785</v>
      </c>
      <c r="X586" s="30">
        <v>8863</v>
      </c>
      <c r="Y586" s="2"/>
      <c r="Z586" s="30">
        <v>17192</v>
      </c>
      <c r="AA586" s="30">
        <v>15245</v>
      </c>
      <c r="AC586" s="48">
        <f t="shared" si="54"/>
        <v>32437</v>
      </c>
      <c r="AD586" s="48">
        <f t="shared" si="55"/>
        <v>111514</v>
      </c>
      <c r="AE586" s="30">
        <v>4659</v>
      </c>
      <c r="AF586" s="30">
        <v>6261</v>
      </c>
      <c r="AG586" s="30">
        <v>21751</v>
      </c>
      <c r="AH586" s="30">
        <v>22961</v>
      </c>
      <c r="AI586" s="30">
        <v>2724</v>
      </c>
      <c r="AJ586" s="145">
        <v>822</v>
      </c>
      <c r="AK586" s="146">
        <v>2790</v>
      </c>
      <c r="AL586" s="145">
        <v>24328</v>
      </c>
      <c r="AM586" s="145">
        <v>28172</v>
      </c>
      <c r="AN586" s="146">
        <v>7877</v>
      </c>
      <c r="AO586" s="146">
        <v>8473</v>
      </c>
      <c r="BJ586" s="2"/>
      <c r="BK586" s="48">
        <f t="shared" si="56"/>
        <v>130818</v>
      </c>
      <c r="BL586" s="30">
        <v>9006</v>
      </c>
      <c r="BM586" s="30">
        <v>9005</v>
      </c>
      <c r="BN586" s="2"/>
      <c r="BO586" s="48">
        <f t="shared" si="57"/>
        <v>18011</v>
      </c>
      <c r="BP586" s="2"/>
      <c r="BQ586" s="48">
        <f t="shared" si="58"/>
        <v>193287</v>
      </c>
      <c r="BR586" s="2"/>
      <c r="BS586" s="48">
        <f t="shared" si="59"/>
        <v>486067</v>
      </c>
      <c r="BT586" s="2"/>
    </row>
    <row r="587" spans="1:72" x14ac:dyDescent="0.2">
      <c r="A587" t="s">
        <v>54</v>
      </c>
      <c r="B587" s="29">
        <v>44413</v>
      </c>
      <c r="C587" s="2"/>
      <c r="D587" s="30">
        <v>3777</v>
      </c>
      <c r="E587" s="30">
        <v>2899</v>
      </c>
      <c r="F587" s="30">
        <v>49607</v>
      </c>
      <c r="G587" s="30">
        <v>835</v>
      </c>
      <c r="H587" s="30">
        <v>693</v>
      </c>
      <c r="I587" s="30">
        <v>28349</v>
      </c>
      <c r="J587" s="30">
        <v>25678</v>
      </c>
      <c r="K587" s="30">
        <v>77127</v>
      </c>
      <c r="L587" s="30">
        <v>1429</v>
      </c>
      <c r="M587" s="2"/>
      <c r="N587" s="30">
        <v>10113</v>
      </c>
      <c r="O587" s="30">
        <v>13649</v>
      </c>
      <c r="P587" s="30">
        <v>1011</v>
      </c>
      <c r="Q587" s="30">
        <v>562</v>
      </c>
      <c r="R587" s="30">
        <v>2742</v>
      </c>
      <c r="S587" s="30">
        <v>2897</v>
      </c>
      <c r="T587" s="30">
        <v>41905</v>
      </c>
      <c r="U587" s="30">
        <v>1272</v>
      </c>
      <c r="V587" s="30">
        <v>1445</v>
      </c>
      <c r="W587" s="30">
        <v>27876</v>
      </c>
      <c r="X587" s="30">
        <v>9066</v>
      </c>
      <c r="Y587" s="2"/>
      <c r="Z587" s="30">
        <v>17431</v>
      </c>
      <c r="AA587" s="30">
        <v>16267</v>
      </c>
      <c r="AC587" s="48">
        <f t="shared" si="54"/>
        <v>33698</v>
      </c>
      <c r="AD587" s="48">
        <f t="shared" si="55"/>
        <v>112538</v>
      </c>
      <c r="AE587" s="30">
        <v>4458</v>
      </c>
      <c r="AF587" s="30">
        <v>6016</v>
      </c>
      <c r="AG587" s="30">
        <v>21832</v>
      </c>
      <c r="AH587" s="30">
        <v>23629</v>
      </c>
      <c r="AI587" s="30">
        <v>2791</v>
      </c>
      <c r="AJ587" s="145">
        <v>998</v>
      </c>
      <c r="AK587" s="146">
        <v>2834</v>
      </c>
      <c r="AL587" s="145">
        <v>24670</v>
      </c>
      <c r="AM587" s="145">
        <v>30304</v>
      </c>
      <c r="AN587" s="146">
        <v>8405</v>
      </c>
      <c r="AO587" s="146">
        <v>8348</v>
      </c>
      <c r="BJ587" s="2"/>
      <c r="BK587" s="48">
        <f t="shared" si="56"/>
        <v>134285</v>
      </c>
      <c r="BL587" s="30">
        <v>8690</v>
      </c>
      <c r="BM587" s="30">
        <v>8856</v>
      </c>
      <c r="BN587" s="2"/>
      <c r="BO587" s="48">
        <f t="shared" si="57"/>
        <v>17546</v>
      </c>
      <c r="BP587" s="2"/>
      <c r="BQ587" s="48">
        <f t="shared" si="58"/>
        <v>190394</v>
      </c>
      <c r="BR587" s="2"/>
      <c r="BS587" s="48">
        <f t="shared" si="59"/>
        <v>488461</v>
      </c>
      <c r="BT587" s="2"/>
    </row>
    <row r="588" spans="1:72" x14ac:dyDescent="0.2">
      <c r="A588" t="s">
        <v>55</v>
      </c>
      <c r="B588" s="29">
        <v>44414</v>
      </c>
      <c r="C588" s="2"/>
      <c r="D588" s="30">
        <v>3978</v>
      </c>
      <c r="E588" s="30">
        <v>3206</v>
      </c>
      <c r="F588" s="30">
        <v>54385</v>
      </c>
      <c r="G588" s="30">
        <v>930</v>
      </c>
      <c r="H588" s="30">
        <v>739</v>
      </c>
      <c r="I588" s="30">
        <v>29577</v>
      </c>
      <c r="J588" s="30">
        <v>27455</v>
      </c>
      <c r="K588" s="30">
        <v>83001</v>
      </c>
      <c r="L588" s="30">
        <v>1507</v>
      </c>
      <c r="M588" s="2"/>
      <c r="N588" s="30">
        <v>11548</v>
      </c>
      <c r="O588" s="30">
        <v>14876</v>
      </c>
      <c r="P588" s="30">
        <v>1017</v>
      </c>
      <c r="Q588" s="30">
        <v>598</v>
      </c>
      <c r="R588" s="30">
        <v>2873</v>
      </c>
      <c r="S588" s="30">
        <v>2946</v>
      </c>
      <c r="T588" s="30">
        <v>46440</v>
      </c>
      <c r="U588" s="30">
        <v>1382</v>
      </c>
      <c r="V588" s="30">
        <v>1517</v>
      </c>
      <c r="W588" s="30">
        <v>30745</v>
      </c>
      <c r="X588" s="30">
        <v>9951</v>
      </c>
      <c r="Y588" s="2"/>
      <c r="Z588" s="30">
        <v>18336</v>
      </c>
      <c r="AA588" s="30">
        <v>18311</v>
      </c>
      <c r="AC588" s="48">
        <f t="shared" si="54"/>
        <v>36647</v>
      </c>
      <c r="AD588" s="48">
        <f t="shared" si="55"/>
        <v>123893</v>
      </c>
      <c r="AE588" s="30">
        <v>4736</v>
      </c>
      <c r="AF588" s="30">
        <v>6268</v>
      </c>
      <c r="AG588" s="30">
        <v>23547</v>
      </c>
      <c r="AH588" s="30">
        <v>25043</v>
      </c>
      <c r="AI588" s="30">
        <v>2976</v>
      </c>
      <c r="AJ588" s="145">
        <v>940</v>
      </c>
      <c r="AK588" s="146">
        <v>2730</v>
      </c>
      <c r="AL588" s="145">
        <v>26418</v>
      </c>
      <c r="AM588" s="145">
        <v>30446</v>
      </c>
      <c r="AN588" s="146">
        <v>8630</v>
      </c>
      <c r="AO588" s="146">
        <v>9034</v>
      </c>
      <c r="BJ588" s="2"/>
      <c r="BK588" s="48">
        <f t="shared" si="56"/>
        <v>140768</v>
      </c>
      <c r="BL588" s="30">
        <v>9801</v>
      </c>
      <c r="BM588" s="30">
        <v>8793</v>
      </c>
      <c r="BN588" s="2"/>
      <c r="BO588" s="48">
        <f t="shared" si="57"/>
        <v>18594</v>
      </c>
      <c r="BP588" s="2"/>
      <c r="BQ588" s="48">
        <f t="shared" si="58"/>
        <v>204778</v>
      </c>
      <c r="BR588" s="2"/>
      <c r="BS588" s="48">
        <f t="shared" si="59"/>
        <v>524680</v>
      </c>
      <c r="BT588" s="2"/>
    </row>
    <row r="589" spans="1:72" x14ac:dyDescent="0.2">
      <c r="A589" t="s">
        <v>56</v>
      </c>
      <c r="B589" s="29">
        <v>44415</v>
      </c>
      <c r="C589" s="2"/>
      <c r="D589" s="30">
        <v>2727</v>
      </c>
      <c r="E589" s="30">
        <v>2147</v>
      </c>
      <c r="F589" s="30">
        <v>42174</v>
      </c>
      <c r="G589" s="30">
        <v>641</v>
      </c>
      <c r="H589" s="30">
        <v>523</v>
      </c>
      <c r="I589" s="30">
        <v>23146</v>
      </c>
      <c r="J589" s="30">
        <v>21523</v>
      </c>
      <c r="K589" s="30">
        <v>65096</v>
      </c>
      <c r="L589" s="30">
        <v>1215</v>
      </c>
      <c r="M589" s="2"/>
      <c r="N589" s="30">
        <v>8598</v>
      </c>
      <c r="O589" s="30">
        <v>9943</v>
      </c>
      <c r="P589" s="30">
        <v>903</v>
      </c>
      <c r="Q589" s="30">
        <v>477</v>
      </c>
      <c r="R589" s="30">
        <v>2005</v>
      </c>
      <c r="S589" s="30">
        <v>2054</v>
      </c>
      <c r="T589" s="30">
        <v>33572</v>
      </c>
      <c r="U589" s="30">
        <v>805</v>
      </c>
      <c r="V589" s="30">
        <v>969</v>
      </c>
      <c r="W589" s="30">
        <v>24992</v>
      </c>
      <c r="X589" s="30">
        <v>6074</v>
      </c>
      <c r="Y589" s="2"/>
      <c r="Z589" s="30">
        <v>15193</v>
      </c>
      <c r="AA589" s="30">
        <v>13387</v>
      </c>
      <c r="AC589" s="48">
        <f t="shared" si="54"/>
        <v>28580</v>
      </c>
      <c r="AD589" s="48">
        <f t="shared" si="55"/>
        <v>90392</v>
      </c>
      <c r="AE589" s="30">
        <v>3242</v>
      </c>
      <c r="AF589" s="30">
        <v>4003</v>
      </c>
      <c r="AG589" s="30">
        <v>15115</v>
      </c>
      <c r="AH589" s="30">
        <v>17191</v>
      </c>
      <c r="AI589" s="30">
        <v>2118</v>
      </c>
      <c r="AJ589" s="145">
        <v>544</v>
      </c>
      <c r="AK589" s="146">
        <v>2032</v>
      </c>
      <c r="AL589" s="145">
        <v>17678</v>
      </c>
      <c r="AM589" s="145">
        <v>21420</v>
      </c>
      <c r="AN589" s="146">
        <v>5605</v>
      </c>
      <c r="AO589" s="146">
        <v>5245</v>
      </c>
      <c r="BJ589" s="2"/>
      <c r="BK589" s="48">
        <f t="shared" si="56"/>
        <v>94193</v>
      </c>
      <c r="BL589" s="30">
        <v>6645</v>
      </c>
      <c r="BM589" s="30">
        <v>6429</v>
      </c>
      <c r="BN589" s="2"/>
      <c r="BO589" s="48">
        <f t="shared" si="57"/>
        <v>13074</v>
      </c>
      <c r="BP589" s="2"/>
      <c r="BQ589" s="48">
        <f t="shared" si="58"/>
        <v>159192</v>
      </c>
      <c r="BR589" s="2"/>
      <c r="BS589" s="48">
        <f t="shared" si="59"/>
        <v>385431</v>
      </c>
      <c r="BT589" s="2"/>
    </row>
    <row r="590" spans="1:72" x14ac:dyDescent="0.2">
      <c r="A590" t="s">
        <v>57</v>
      </c>
      <c r="B590" s="29">
        <v>44416</v>
      </c>
      <c r="C590" s="2"/>
      <c r="D590" s="30">
        <v>2335</v>
      </c>
      <c r="E590" s="30">
        <v>1575</v>
      </c>
      <c r="F590" s="30">
        <v>33655</v>
      </c>
      <c r="G590" s="30">
        <v>454</v>
      </c>
      <c r="H590" s="30">
        <v>469</v>
      </c>
      <c r="I590" s="30">
        <v>18852</v>
      </c>
      <c r="J590" s="30">
        <v>17058</v>
      </c>
      <c r="K590" s="30">
        <v>51310</v>
      </c>
      <c r="L590" s="30">
        <v>1000</v>
      </c>
      <c r="M590" s="2"/>
      <c r="N590" s="30">
        <v>8097</v>
      </c>
      <c r="O590" s="30">
        <v>8379</v>
      </c>
      <c r="P590" s="30">
        <v>857</v>
      </c>
      <c r="Q590" s="30">
        <v>418</v>
      </c>
      <c r="R590" s="30">
        <v>1661</v>
      </c>
      <c r="S590" s="30">
        <v>1706</v>
      </c>
      <c r="T590" s="30">
        <v>29837</v>
      </c>
      <c r="U590" s="30">
        <v>578</v>
      </c>
      <c r="V590" s="30">
        <v>822</v>
      </c>
      <c r="W590" s="30">
        <v>23092</v>
      </c>
      <c r="X590" s="30">
        <v>4629</v>
      </c>
      <c r="Y590" s="2"/>
      <c r="Z590" s="30">
        <v>14834</v>
      </c>
      <c r="AA590" s="30">
        <v>12275</v>
      </c>
      <c r="AC590" s="48">
        <f t="shared" si="54"/>
        <v>27109</v>
      </c>
      <c r="AD590" s="48">
        <f t="shared" si="55"/>
        <v>80076</v>
      </c>
      <c r="AE590" s="30">
        <v>3065</v>
      </c>
      <c r="AF590" s="30">
        <v>3051</v>
      </c>
      <c r="AG590" s="30">
        <v>13959</v>
      </c>
      <c r="AH590" s="30">
        <v>14471</v>
      </c>
      <c r="AI590" s="30">
        <v>1938</v>
      </c>
      <c r="AJ590" s="145">
        <v>494</v>
      </c>
      <c r="AK590" s="146">
        <v>1532</v>
      </c>
      <c r="AL590" s="145">
        <v>16788</v>
      </c>
      <c r="AM590" s="145">
        <v>18083</v>
      </c>
      <c r="AN590" s="146">
        <v>3945</v>
      </c>
      <c r="AO590" s="146">
        <v>3515</v>
      </c>
      <c r="BJ590" s="2"/>
      <c r="BK590" s="48">
        <f t="shared" si="56"/>
        <v>80841</v>
      </c>
      <c r="BL590" s="30">
        <v>5302</v>
      </c>
      <c r="BM590" s="30">
        <v>5210</v>
      </c>
      <c r="BN590" s="2"/>
      <c r="BO590" s="48">
        <f t="shared" si="57"/>
        <v>10512</v>
      </c>
      <c r="BP590" s="2"/>
      <c r="BQ590" s="48">
        <f t="shared" si="58"/>
        <v>126708</v>
      </c>
      <c r="BR590" s="2"/>
      <c r="BS590" s="48">
        <f t="shared" si="59"/>
        <v>325246</v>
      </c>
      <c r="BT590" s="2"/>
    </row>
    <row r="591" spans="1:72" x14ac:dyDescent="0.2">
      <c r="A591" t="s">
        <v>58</v>
      </c>
      <c r="B591" s="29">
        <v>44417</v>
      </c>
      <c r="C591" s="2"/>
      <c r="D591" s="30">
        <v>3785</v>
      </c>
      <c r="E591" s="30">
        <v>2859</v>
      </c>
      <c r="F591" s="30">
        <v>48027</v>
      </c>
      <c r="G591" s="30">
        <v>782</v>
      </c>
      <c r="H591" s="30">
        <v>665</v>
      </c>
      <c r="I591" s="30">
        <v>26438</v>
      </c>
      <c r="J591" s="30">
        <v>24774</v>
      </c>
      <c r="K591" s="30">
        <v>73645</v>
      </c>
      <c r="L591" s="30">
        <v>1443</v>
      </c>
      <c r="M591" s="2"/>
      <c r="N591" s="30">
        <v>9773</v>
      </c>
      <c r="O591" s="30">
        <v>11967</v>
      </c>
      <c r="P591" s="30">
        <v>1077</v>
      </c>
      <c r="Q591" s="30">
        <v>553</v>
      </c>
      <c r="R591" s="30">
        <v>2677</v>
      </c>
      <c r="S591" s="30">
        <v>2688</v>
      </c>
      <c r="T591" s="30">
        <v>39507</v>
      </c>
      <c r="U591" s="30">
        <v>1186</v>
      </c>
      <c r="V591" s="30">
        <v>1332</v>
      </c>
      <c r="W591" s="30">
        <v>26315</v>
      </c>
      <c r="X591" s="30">
        <v>8364</v>
      </c>
      <c r="Y591" s="2"/>
      <c r="Z591" s="30">
        <v>17287</v>
      </c>
      <c r="AA591" s="30">
        <v>14409</v>
      </c>
      <c r="AC591" s="48">
        <f t="shared" si="54"/>
        <v>31696</v>
      </c>
      <c r="AD591" s="48">
        <f t="shared" si="55"/>
        <v>105439</v>
      </c>
      <c r="AE591" s="30">
        <v>4295</v>
      </c>
      <c r="AF591" s="30">
        <v>5585</v>
      </c>
      <c r="AG591" s="30">
        <v>19322</v>
      </c>
      <c r="AH591" s="30">
        <v>20911</v>
      </c>
      <c r="AI591" s="30">
        <v>2662</v>
      </c>
      <c r="AJ591" s="145">
        <v>833</v>
      </c>
      <c r="AK591" s="146">
        <v>2656</v>
      </c>
      <c r="AL591" s="145">
        <v>22210</v>
      </c>
      <c r="AM591" s="145">
        <v>25760</v>
      </c>
      <c r="AN591" s="146">
        <v>6866</v>
      </c>
      <c r="AO591" s="146">
        <v>7052</v>
      </c>
      <c r="BJ591" s="2"/>
      <c r="BK591" s="48">
        <f t="shared" si="56"/>
        <v>118152</v>
      </c>
      <c r="BL591" s="30">
        <v>8117</v>
      </c>
      <c r="BM591" s="30">
        <v>8104</v>
      </c>
      <c r="BN591" s="2"/>
      <c r="BO591" s="48">
        <f t="shared" si="57"/>
        <v>16221</v>
      </c>
      <c r="BP591" s="2"/>
      <c r="BQ591" s="48">
        <f t="shared" si="58"/>
        <v>182418</v>
      </c>
      <c r="BR591" s="2"/>
      <c r="BS591" s="48">
        <f t="shared" si="59"/>
        <v>453926</v>
      </c>
      <c r="BT591" s="2"/>
    </row>
    <row r="592" spans="1:72" x14ac:dyDescent="0.2">
      <c r="A592" t="s">
        <v>59</v>
      </c>
      <c r="B592" s="29">
        <v>44418</v>
      </c>
      <c r="C592" s="2"/>
      <c r="D592" s="30">
        <v>4017</v>
      </c>
      <c r="E592" s="30">
        <v>3039</v>
      </c>
      <c r="F592" s="30">
        <v>49512</v>
      </c>
      <c r="G592" s="30">
        <v>880</v>
      </c>
      <c r="H592" s="30">
        <v>711</v>
      </c>
      <c r="I592" s="30">
        <v>27811</v>
      </c>
      <c r="J592" s="30">
        <v>25492</v>
      </c>
      <c r="K592" s="30">
        <v>76363</v>
      </c>
      <c r="L592" s="30">
        <v>1534</v>
      </c>
      <c r="M592" s="2"/>
      <c r="N592" s="30">
        <v>10313</v>
      </c>
      <c r="O592" s="30">
        <v>12844</v>
      </c>
      <c r="P592" s="30">
        <v>1025</v>
      </c>
      <c r="Q592" s="30">
        <v>617</v>
      </c>
      <c r="R592" s="30">
        <v>2688</v>
      </c>
      <c r="S592" s="30">
        <v>2771</v>
      </c>
      <c r="T592" s="30">
        <v>40856</v>
      </c>
      <c r="U592" s="30">
        <v>1415</v>
      </c>
      <c r="V592" s="30">
        <v>1514</v>
      </c>
      <c r="W592" s="30">
        <v>26458</v>
      </c>
      <c r="X592" s="30">
        <v>8961</v>
      </c>
      <c r="Y592" s="2"/>
      <c r="Z592" s="30">
        <v>16106</v>
      </c>
      <c r="AA592" s="30">
        <v>15342</v>
      </c>
      <c r="AC592" s="48">
        <f t="shared" si="54"/>
        <v>31448</v>
      </c>
      <c r="AD592" s="48">
        <f t="shared" si="55"/>
        <v>109462</v>
      </c>
      <c r="AE592" s="30">
        <v>4512</v>
      </c>
      <c r="AF592" s="30">
        <v>6256</v>
      </c>
      <c r="AG592" s="30">
        <v>20923</v>
      </c>
      <c r="AH592" s="30">
        <v>21923</v>
      </c>
      <c r="AI592" s="30">
        <v>2828</v>
      </c>
      <c r="AJ592" s="145">
        <v>950</v>
      </c>
      <c r="AK592" s="146">
        <v>2667</v>
      </c>
      <c r="AL592" s="145">
        <v>23745</v>
      </c>
      <c r="AM592" s="145">
        <v>26747</v>
      </c>
      <c r="AN592" s="146">
        <v>7927</v>
      </c>
      <c r="AO592" s="146">
        <v>8418</v>
      </c>
      <c r="BJ592" s="2"/>
      <c r="BK592" s="48">
        <f t="shared" si="56"/>
        <v>126896</v>
      </c>
      <c r="BL592" s="30">
        <v>8527</v>
      </c>
      <c r="BM592" s="30">
        <v>8768</v>
      </c>
      <c r="BN592" s="2"/>
      <c r="BO592" s="48">
        <f t="shared" si="57"/>
        <v>17295</v>
      </c>
      <c r="BP592" s="2"/>
      <c r="BQ592" s="48">
        <f t="shared" si="58"/>
        <v>189359</v>
      </c>
      <c r="BR592" s="2"/>
      <c r="BS592" s="48">
        <f t="shared" si="59"/>
        <v>474460</v>
      </c>
      <c r="BT592" s="2"/>
    </row>
    <row r="593" spans="1:72" x14ac:dyDescent="0.2">
      <c r="A593" t="s">
        <v>53</v>
      </c>
      <c r="B593" s="29">
        <v>44419</v>
      </c>
      <c r="C593" s="2"/>
      <c r="D593" s="30">
        <v>4082</v>
      </c>
      <c r="E593" s="30">
        <v>3024</v>
      </c>
      <c r="F593" s="30">
        <v>50187</v>
      </c>
      <c r="G593" s="30">
        <v>791</v>
      </c>
      <c r="H593" s="30">
        <v>685</v>
      </c>
      <c r="I593" s="30">
        <v>28308</v>
      </c>
      <c r="J593" s="30">
        <v>26112</v>
      </c>
      <c r="K593" s="30">
        <v>78079</v>
      </c>
      <c r="L593" s="30">
        <v>1622</v>
      </c>
      <c r="M593" s="2"/>
      <c r="N593" s="30">
        <v>10202</v>
      </c>
      <c r="O593" s="30">
        <v>13426</v>
      </c>
      <c r="P593" s="30">
        <v>1003</v>
      </c>
      <c r="Q593" s="30">
        <v>524</v>
      </c>
      <c r="R593" s="30">
        <v>2710</v>
      </c>
      <c r="S593" s="30">
        <v>2874</v>
      </c>
      <c r="T593" s="30">
        <v>41775</v>
      </c>
      <c r="U593" s="30">
        <v>1324</v>
      </c>
      <c r="V593" s="30">
        <v>1402</v>
      </c>
      <c r="W593" s="30">
        <v>27291</v>
      </c>
      <c r="X593" s="30">
        <v>9210</v>
      </c>
      <c r="Y593" s="2"/>
      <c r="Z593" s="30">
        <v>17254</v>
      </c>
      <c r="AA593" s="30">
        <v>15822</v>
      </c>
      <c r="AC593" s="48">
        <f t="shared" si="54"/>
        <v>33076</v>
      </c>
      <c r="AD593" s="48">
        <f t="shared" si="55"/>
        <v>111741</v>
      </c>
      <c r="AE593" s="30">
        <v>4540</v>
      </c>
      <c r="AF593" s="30">
        <v>6294</v>
      </c>
      <c r="AG593" s="30">
        <v>20903</v>
      </c>
      <c r="AH593" s="30">
        <v>22611</v>
      </c>
      <c r="AI593" s="30">
        <v>2778</v>
      </c>
      <c r="AJ593" s="145">
        <v>885</v>
      </c>
      <c r="AK593" s="146">
        <v>2807</v>
      </c>
      <c r="AL593" s="145">
        <v>23900</v>
      </c>
      <c r="AM593" s="145">
        <v>28369</v>
      </c>
      <c r="AN593" s="146">
        <v>8201</v>
      </c>
      <c r="AO593" s="146">
        <v>8184</v>
      </c>
      <c r="BJ593" s="2"/>
      <c r="BK593" s="48">
        <f t="shared" si="56"/>
        <v>129472</v>
      </c>
      <c r="BL593" s="30">
        <v>8820</v>
      </c>
      <c r="BM593" s="30">
        <v>8706</v>
      </c>
      <c r="BN593" s="2"/>
      <c r="BO593" s="48">
        <f t="shared" si="57"/>
        <v>17526</v>
      </c>
      <c r="BP593" s="2"/>
      <c r="BQ593" s="48">
        <f t="shared" si="58"/>
        <v>192890</v>
      </c>
      <c r="BR593" s="2"/>
      <c r="BS593" s="48">
        <f t="shared" si="59"/>
        <v>484705</v>
      </c>
      <c r="BT593" s="2"/>
    </row>
    <row r="594" spans="1:72" x14ac:dyDescent="0.2">
      <c r="A594" t="s">
        <v>54</v>
      </c>
      <c r="B594" s="29">
        <v>44420</v>
      </c>
      <c r="C594" s="2"/>
      <c r="D594" s="30">
        <v>4085</v>
      </c>
      <c r="E594" s="30">
        <v>3041</v>
      </c>
      <c r="F594" s="30">
        <v>50592</v>
      </c>
      <c r="G594" s="30">
        <v>853</v>
      </c>
      <c r="H594" s="30">
        <v>716</v>
      </c>
      <c r="I594" s="30">
        <v>28928</v>
      </c>
      <c r="J594" s="30">
        <v>26352</v>
      </c>
      <c r="K594" s="30">
        <v>78326</v>
      </c>
      <c r="L594" s="30">
        <v>1521</v>
      </c>
      <c r="M594" s="2"/>
      <c r="N594" s="30">
        <v>10465</v>
      </c>
      <c r="O594" s="30">
        <v>14343</v>
      </c>
      <c r="P594" s="30">
        <v>943</v>
      </c>
      <c r="Q594" s="30">
        <v>573</v>
      </c>
      <c r="R594" s="30">
        <v>2830</v>
      </c>
      <c r="S594" s="30">
        <v>2950</v>
      </c>
      <c r="T594" s="30">
        <v>44606</v>
      </c>
      <c r="U594" s="30">
        <v>1400</v>
      </c>
      <c r="V594" s="30">
        <v>1582</v>
      </c>
      <c r="W594" s="30">
        <v>28282</v>
      </c>
      <c r="X594" s="30">
        <v>10607</v>
      </c>
      <c r="Y594" s="2"/>
      <c r="Z594" s="30">
        <v>18115</v>
      </c>
      <c r="AA594" s="30">
        <v>17098</v>
      </c>
      <c r="AC594" s="48">
        <f t="shared" si="54"/>
        <v>35213</v>
      </c>
      <c r="AD594" s="48">
        <f t="shared" si="55"/>
        <v>118581</v>
      </c>
      <c r="AE594" s="30">
        <v>4872</v>
      </c>
      <c r="AF594" s="30">
        <v>6433</v>
      </c>
      <c r="AG594" s="30">
        <v>22409</v>
      </c>
      <c r="AH594" s="30">
        <v>24637</v>
      </c>
      <c r="AI594" s="30">
        <v>3008</v>
      </c>
      <c r="AJ594" s="145">
        <v>1113</v>
      </c>
      <c r="AK594" s="146">
        <v>3005</v>
      </c>
      <c r="AL594" s="145">
        <v>25440</v>
      </c>
      <c r="AM594" s="145">
        <v>30318</v>
      </c>
      <c r="AN594" s="146">
        <v>8760</v>
      </c>
      <c r="AO594" s="146">
        <v>8679</v>
      </c>
      <c r="BJ594" s="2"/>
      <c r="BK594" s="48">
        <f t="shared" si="56"/>
        <v>138674</v>
      </c>
      <c r="BL594" s="30">
        <v>9153</v>
      </c>
      <c r="BM594" s="30">
        <v>9243</v>
      </c>
      <c r="BN594" s="2"/>
      <c r="BO594" s="48">
        <f t="shared" si="57"/>
        <v>18396</v>
      </c>
      <c r="BP594" s="2"/>
      <c r="BQ594" s="48">
        <f t="shared" si="58"/>
        <v>194414</v>
      </c>
      <c r="BR594" s="2"/>
      <c r="BS594" s="48">
        <f t="shared" si="59"/>
        <v>505278</v>
      </c>
      <c r="BT594" s="2"/>
    </row>
    <row r="595" spans="1:72" x14ac:dyDescent="0.2">
      <c r="A595" t="s">
        <v>55</v>
      </c>
      <c r="B595" s="29">
        <v>44421</v>
      </c>
      <c r="C595" s="2"/>
      <c r="D595" s="30">
        <v>4046</v>
      </c>
      <c r="E595" s="30">
        <v>3022</v>
      </c>
      <c r="F595" s="30">
        <v>54833</v>
      </c>
      <c r="G595" s="30">
        <v>922</v>
      </c>
      <c r="H595" s="30">
        <v>727</v>
      </c>
      <c r="I595" s="30">
        <v>30227</v>
      </c>
      <c r="J595" s="30">
        <v>27926</v>
      </c>
      <c r="K595" s="30">
        <v>84002</v>
      </c>
      <c r="L595" s="30">
        <v>1703</v>
      </c>
      <c r="M595" s="2"/>
      <c r="N595" s="30">
        <v>11661</v>
      </c>
      <c r="O595" s="30">
        <v>15329</v>
      </c>
      <c r="P595" s="30">
        <v>1011</v>
      </c>
      <c r="Q595" s="30">
        <v>588</v>
      </c>
      <c r="R595" s="30">
        <v>2867</v>
      </c>
      <c r="S595" s="30">
        <v>3067</v>
      </c>
      <c r="T595" s="30">
        <v>47093</v>
      </c>
      <c r="U595" s="30">
        <v>1528</v>
      </c>
      <c r="V595" s="30">
        <v>1627</v>
      </c>
      <c r="W595" s="30">
        <v>31528</v>
      </c>
      <c r="X595" s="30">
        <v>10126</v>
      </c>
      <c r="Y595" s="2"/>
      <c r="Z595" s="30">
        <v>18807</v>
      </c>
      <c r="AA595" s="30">
        <v>19140</v>
      </c>
      <c r="AC595" s="48">
        <f t="shared" si="54"/>
        <v>37947</v>
      </c>
      <c r="AD595" s="48">
        <f t="shared" si="55"/>
        <v>126425</v>
      </c>
      <c r="AE595" s="30">
        <v>4861</v>
      </c>
      <c r="AF595" s="30">
        <v>6723</v>
      </c>
      <c r="AG595" s="30">
        <v>23676</v>
      </c>
      <c r="AH595" s="30">
        <v>26121</v>
      </c>
      <c r="AI595" s="30">
        <v>3118</v>
      </c>
      <c r="AJ595" s="145">
        <v>896</v>
      </c>
      <c r="AK595" s="146">
        <v>3048</v>
      </c>
      <c r="AL595" s="145">
        <v>27422</v>
      </c>
      <c r="AM595" s="145">
        <v>31971</v>
      </c>
      <c r="AN595" s="146">
        <v>9174</v>
      </c>
      <c r="AO595" s="146">
        <v>9262</v>
      </c>
      <c r="BJ595" s="2"/>
      <c r="BK595" s="48">
        <f t="shared" si="56"/>
        <v>146272</v>
      </c>
      <c r="BL595" s="30">
        <v>9286</v>
      </c>
      <c r="BM595" s="30">
        <v>9684</v>
      </c>
      <c r="BN595" s="2"/>
      <c r="BO595" s="48">
        <f t="shared" si="57"/>
        <v>18970</v>
      </c>
      <c r="BP595" s="2"/>
      <c r="BQ595" s="48">
        <f t="shared" si="58"/>
        <v>207408</v>
      </c>
      <c r="BR595" s="2"/>
      <c r="BS595" s="48">
        <f t="shared" si="59"/>
        <v>537022</v>
      </c>
      <c r="BT595" s="2"/>
    </row>
    <row r="596" spans="1:72" x14ac:dyDescent="0.2">
      <c r="A596" t="s">
        <v>56</v>
      </c>
      <c r="B596" s="29">
        <v>44422</v>
      </c>
      <c r="C596" s="2"/>
      <c r="D596" s="30">
        <v>2924</v>
      </c>
      <c r="E596" s="30">
        <v>2257</v>
      </c>
      <c r="F596" s="30">
        <v>42794</v>
      </c>
      <c r="G596" s="30">
        <v>728</v>
      </c>
      <c r="H596" s="30">
        <v>545</v>
      </c>
      <c r="I596" s="30">
        <v>24300</v>
      </c>
      <c r="J596" s="30">
        <v>22058</v>
      </c>
      <c r="K596" s="30">
        <v>66403</v>
      </c>
      <c r="L596" s="30">
        <v>1468</v>
      </c>
      <c r="M596" s="2"/>
      <c r="N596" s="30">
        <v>8858</v>
      </c>
      <c r="O596" s="30">
        <v>11228</v>
      </c>
      <c r="P596" s="30">
        <v>882</v>
      </c>
      <c r="Q596" s="30">
        <v>537</v>
      </c>
      <c r="R596" s="30">
        <v>2056</v>
      </c>
      <c r="S596" s="30">
        <v>2254</v>
      </c>
      <c r="T596" s="30">
        <v>34647</v>
      </c>
      <c r="U596" s="30">
        <v>759</v>
      </c>
      <c r="V596" s="30">
        <v>1013</v>
      </c>
      <c r="W596" s="30">
        <v>25766</v>
      </c>
      <c r="X596" s="30">
        <v>6157</v>
      </c>
      <c r="Y596" s="2"/>
      <c r="Z596" s="30">
        <v>14504</v>
      </c>
      <c r="AA596" s="30">
        <v>13141</v>
      </c>
      <c r="AC596" s="48">
        <f t="shared" si="54"/>
        <v>27645</v>
      </c>
      <c r="AD596" s="48">
        <f t="shared" si="55"/>
        <v>94157</v>
      </c>
      <c r="AE596" s="30">
        <v>3296</v>
      </c>
      <c r="AF596" s="30">
        <v>4209</v>
      </c>
      <c r="AG596" s="30">
        <v>16096</v>
      </c>
      <c r="AH596" s="30">
        <v>17811</v>
      </c>
      <c r="AI596" s="30">
        <v>2164</v>
      </c>
      <c r="AJ596" s="145">
        <v>552</v>
      </c>
      <c r="AK596" s="146">
        <v>2014</v>
      </c>
      <c r="AL596" s="145">
        <v>18782</v>
      </c>
      <c r="AM596" s="145">
        <v>21838</v>
      </c>
      <c r="AN596" s="146">
        <v>5636</v>
      </c>
      <c r="AO596" s="146">
        <v>5341</v>
      </c>
      <c r="BJ596" s="2"/>
      <c r="BK596" s="48">
        <f t="shared" si="56"/>
        <v>97739</v>
      </c>
      <c r="BL596" s="30">
        <v>6673</v>
      </c>
      <c r="BM596" s="30">
        <v>6507</v>
      </c>
      <c r="BN596" s="2"/>
      <c r="BO596" s="48">
        <f t="shared" si="57"/>
        <v>13180</v>
      </c>
      <c r="BP596" s="2"/>
      <c r="BQ596" s="48">
        <f t="shared" si="58"/>
        <v>163477</v>
      </c>
      <c r="BR596" s="2"/>
      <c r="BS596" s="48">
        <f t="shared" si="59"/>
        <v>396198</v>
      </c>
      <c r="BT596" s="2"/>
    </row>
    <row r="597" spans="1:72" x14ac:dyDescent="0.2">
      <c r="A597" t="s">
        <v>57</v>
      </c>
      <c r="B597" s="29">
        <v>44423</v>
      </c>
      <c r="C597" s="2"/>
      <c r="D597" s="30">
        <v>2294</v>
      </c>
      <c r="E597" s="30">
        <v>1599</v>
      </c>
      <c r="F597" s="30">
        <v>32006</v>
      </c>
      <c r="G597" s="30">
        <v>422</v>
      </c>
      <c r="H597" s="30">
        <v>442</v>
      </c>
      <c r="I597" s="30">
        <v>17672</v>
      </c>
      <c r="J597" s="30">
        <v>16198</v>
      </c>
      <c r="K597" s="30">
        <v>48242</v>
      </c>
      <c r="L597" s="30">
        <v>933</v>
      </c>
      <c r="M597" s="2"/>
      <c r="N597" s="30">
        <v>6935</v>
      </c>
      <c r="O597" s="30">
        <v>8039</v>
      </c>
      <c r="P597" s="30">
        <v>739</v>
      </c>
      <c r="Q597" s="30">
        <v>385</v>
      </c>
      <c r="R597" s="30">
        <v>1626</v>
      </c>
      <c r="S597" s="30">
        <v>1606</v>
      </c>
      <c r="T597" s="30">
        <v>27353</v>
      </c>
      <c r="U597" s="30">
        <v>515</v>
      </c>
      <c r="V597" s="30">
        <v>763</v>
      </c>
      <c r="W597" s="30">
        <v>21313</v>
      </c>
      <c r="X597" s="30">
        <v>4372</v>
      </c>
      <c r="Y597" s="2"/>
      <c r="Z597" s="30">
        <v>14574</v>
      </c>
      <c r="AA597" s="30">
        <v>11564</v>
      </c>
      <c r="AC597" s="48">
        <f t="shared" si="54"/>
        <v>26138</v>
      </c>
      <c r="AD597" s="48">
        <f t="shared" si="55"/>
        <v>73646</v>
      </c>
      <c r="AE597" s="30">
        <v>2469</v>
      </c>
      <c r="AF597" s="30">
        <v>3242</v>
      </c>
      <c r="AG597" s="30">
        <v>14463</v>
      </c>
      <c r="AH597" s="30">
        <v>14019</v>
      </c>
      <c r="AI597" s="30">
        <v>1783</v>
      </c>
      <c r="AJ597" s="145">
        <v>469</v>
      </c>
      <c r="AK597" s="146">
        <v>1521</v>
      </c>
      <c r="AL597" s="145">
        <v>17215</v>
      </c>
      <c r="AM597" s="145">
        <v>18060</v>
      </c>
      <c r="AN597" s="146">
        <v>4141</v>
      </c>
      <c r="AO597" s="146">
        <v>3844</v>
      </c>
      <c r="BJ597" s="2"/>
      <c r="BK597" s="48">
        <f t="shared" si="56"/>
        <v>81226</v>
      </c>
      <c r="BL597" s="30">
        <v>5194</v>
      </c>
      <c r="BM597" s="30">
        <v>5360</v>
      </c>
      <c r="BN597" s="2"/>
      <c r="BO597" s="48">
        <f t="shared" si="57"/>
        <v>10554</v>
      </c>
      <c r="BP597" s="2"/>
      <c r="BQ597" s="48">
        <f t="shared" si="58"/>
        <v>119808</v>
      </c>
      <c r="BR597" s="2"/>
      <c r="BS597" s="48">
        <f t="shared" si="59"/>
        <v>311372</v>
      </c>
      <c r="BT597" s="2"/>
    </row>
    <row r="598" spans="1:72" x14ac:dyDescent="0.2">
      <c r="A598" t="s">
        <v>58</v>
      </c>
      <c r="B598" s="29">
        <v>44424</v>
      </c>
      <c r="C598" s="2"/>
      <c r="D598" s="30">
        <v>3813</v>
      </c>
      <c r="E598" s="30">
        <v>2781</v>
      </c>
      <c r="F598" s="30">
        <v>47573</v>
      </c>
      <c r="G598" s="30">
        <v>773</v>
      </c>
      <c r="H598" s="30">
        <v>729</v>
      </c>
      <c r="I598" s="30">
        <v>27100</v>
      </c>
      <c r="J598" s="30">
        <v>24616</v>
      </c>
      <c r="K598" s="30">
        <v>73140</v>
      </c>
      <c r="L598" s="30">
        <v>1463</v>
      </c>
      <c r="M598" s="2"/>
      <c r="N598" s="30">
        <v>9943</v>
      </c>
      <c r="O598" s="30">
        <v>12957</v>
      </c>
      <c r="P598" s="30">
        <v>1054</v>
      </c>
      <c r="Q598" s="30">
        <v>550</v>
      </c>
      <c r="R598" s="30">
        <v>2775</v>
      </c>
      <c r="S598" s="30">
        <v>2810</v>
      </c>
      <c r="T598" s="30">
        <v>40401</v>
      </c>
      <c r="U598" s="30">
        <v>1228</v>
      </c>
      <c r="V598" s="30">
        <v>1317</v>
      </c>
      <c r="W598" s="30">
        <v>27357</v>
      </c>
      <c r="X598" s="30">
        <v>8449</v>
      </c>
      <c r="Y598" s="2"/>
      <c r="Z598" s="30">
        <v>17563</v>
      </c>
      <c r="AA598" s="30">
        <v>15343</v>
      </c>
      <c r="AC598" s="48">
        <f t="shared" si="54"/>
        <v>32906</v>
      </c>
      <c r="AD598" s="48">
        <f t="shared" si="55"/>
        <v>108841</v>
      </c>
      <c r="AE598" s="30">
        <v>4552</v>
      </c>
      <c r="AF598" s="30">
        <v>6182</v>
      </c>
      <c r="AG598" s="30">
        <v>20910</v>
      </c>
      <c r="AH598" s="30">
        <v>21587</v>
      </c>
      <c r="AI598" s="30">
        <v>2738</v>
      </c>
      <c r="AJ598" s="145">
        <v>842</v>
      </c>
      <c r="AK598" s="146">
        <v>2817</v>
      </c>
      <c r="AL598" s="145">
        <v>24294</v>
      </c>
      <c r="AM598" s="145">
        <v>27004</v>
      </c>
      <c r="AN598" s="146">
        <v>7025</v>
      </c>
      <c r="AO598" s="146">
        <v>7527</v>
      </c>
      <c r="BJ598" s="2"/>
      <c r="BK598" s="48">
        <f t="shared" si="56"/>
        <v>125478</v>
      </c>
      <c r="BL598" s="30">
        <v>8691</v>
      </c>
      <c r="BM598" s="30">
        <v>8561</v>
      </c>
      <c r="BN598" s="2"/>
      <c r="BO598" s="48">
        <f t="shared" si="57"/>
        <v>17252</v>
      </c>
      <c r="BP598" s="2"/>
      <c r="BQ598" s="48">
        <f t="shared" si="58"/>
        <v>181988</v>
      </c>
      <c r="BR598" s="2"/>
      <c r="BS598" s="48">
        <f t="shared" si="59"/>
        <v>466465</v>
      </c>
      <c r="BT598" s="2"/>
    </row>
    <row r="599" spans="1:72" x14ac:dyDescent="0.2">
      <c r="A599" t="s">
        <v>59</v>
      </c>
      <c r="B599" s="29">
        <v>44425</v>
      </c>
      <c r="C599" s="2"/>
      <c r="D599" s="30">
        <v>4061</v>
      </c>
      <c r="E599" s="30">
        <v>3086</v>
      </c>
      <c r="F599" s="30">
        <v>48121</v>
      </c>
      <c r="G599" s="30">
        <v>826</v>
      </c>
      <c r="H599" s="30">
        <v>665</v>
      </c>
      <c r="I599" s="30">
        <v>27739</v>
      </c>
      <c r="J599" s="30">
        <v>25461</v>
      </c>
      <c r="K599" s="30">
        <v>75073</v>
      </c>
      <c r="L599" s="30">
        <v>1417</v>
      </c>
      <c r="M599" s="2"/>
      <c r="N599" s="30">
        <v>10170</v>
      </c>
      <c r="O599" s="30">
        <v>13388</v>
      </c>
      <c r="P599" s="30">
        <v>1051</v>
      </c>
      <c r="Q599" s="30">
        <v>611</v>
      </c>
      <c r="R599" s="30">
        <v>2778</v>
      </c>
      <c r="S599" s="30">
        <v>2940</v>
      </c>
      <c r="T599" s="30">
        <v>41511</v>
      </c>
      <c r="U599" s="30">
        <v>1442</v>
      </c>
      <c r="V599" s="30">
        <v>1530</v>
      </c>
      <c r="W599" s="30">
        <v>27059</v>
      </c>
      <c r="X599" s="30">
        <v>9177</v>
      </c>
      <c r="Y599" s="2"/>
      <c r="Z599" s="30">
        <v>16833</v>
      </c>
      <c r="AA599" s="30">
        <v>15022</v>
      </c>
      <c r="AC599" s="48">
        <f t="shared" si="54"/>
        <v>31855</v>
      </c>
      <c r="AD599" s="48">
        <f t="shared" si="55"/>
        <v>111657</v>
      </c>
      <c r="AE599" s="30">
        <v>4784</v>
      </c>
      <c r="AF599" s="30">
        <v>6684</v>
      </c>
      <c r="AG599" s="30">
        <v>20715</v>
      </c>
      <c r="AH599" s="30">
        <v>22193</v>
      </c>
      <c r="AI599" s="30">
        <v>2767</v>
      </c>
      <c r="AJ599" s="145">
        <v>889</v>
      </c>
      <c r="AK599" s="146">
        <v>2874</v>
      </c>
      <c r="AL599" s="145">
        <v>23471</v>
      </c>
      <c r="AM599" s="145">
        <v>26993</v>
      </c>
      <c r="AN599" s="146">
        <v>7784</v>
      </c>
      <c r="AO599" s="146">
        <v>8265</v>
      </c>
      <c r="BJ599" s="2"/>
      <c r="BK599" s="48">
        <f t="shared" si="56"/>
        <v>127419</v>
      </c>
      <c r="BL599" s="30">
        <v>9154</v>
      </c>
      <c r="BM599" s="30">
        <v>8820</v>
      </c>
      <c r="BN599" s="2"/>
      <c r="BO599" s="48">
        <f t="shared" si="57"/>
        <v>17974</v>
      </c>
      <c r="BP599" s="2"/>
      <c r="BQ599" s="48">
        <f t="shared" si="58"/>
        <v>186449</v>
      </c>
      <c r="BR599" s="2"/>
      <c r="BS599" s="48">
        <f t="shared" si="59"/>
        <v>475354</v>
      </c>
      <c r="BT599" s="2"/>
    </row>
    <row r="600" spans="1:72" x14ac:dyDescent="0.2">
      <c r="A600" t="s">
        <v>53</v>
      </c>
      <c r="B600" s="29">
        <v>44426</v>
      </c>
      <c r="C600" s="2"/>
      <c r="D600" s="30">
        <v>4098</v>
      </c>
      <c r="E600" s="30">
        <v>3109</v>
      </c>
      <c r="F600" s="30">
        <v>49184</v>
      </c>
      <c r="G600" s="30">
        <v>871</v>
      </c>
      <c r="H600" s="30">
        <v>753</v>
      </c>
      <c r="I600" s="30">
        <v>27789</v>
      </c>
      <c r="J600" s="30">
        <v>25516</v>
      </c>
      <c r="K600" s="30">
        <v>75342</v>
      </c>
      <c r="L600" s="30">
        <v>1501</v>
      </c>
      <c r="M600" s="2"/>
      <c r="N600" s="30">
        <v>10345</v>
      </c>
      <c r="O600" s="30">
        <v>13984</v>
      </c>
      <c r="P600" s="30">
        <v>1042</v>
      </c>
      <c r="Q600" s="30">
        <v>776</v>
      </c>
      <c r="R600" s="30">
        <v>2856</v>
      </c>
      <c r="S600" s="30">
        <v>3089</v>
      </c>
      <c r="T600" s="30">
        <v>42431</v>
      </c>
      <c r="U600" s="30">
        <v>1345</v>
      </c>
      <c r="V600" s="30">
        <v>1402</v>
      </c>
      <c r="W600" s="30">
        <v>27459</v>
      </c>
      <c r="X600" s="30">
        <v>9436</v>
      </c>
      <c r="Y600" s="2"/>
      <c r="Z600" s="30">
        <v>16963</v>
      </c>
      <c r="AA600" s="30">
        <v>15567</v>
      </c>
      <c r="AC600" s="48">
        <f t="shared" si="54"/>
        <v>32530</v>
      </c>
      <c r="AD600" s="48">
        <f t="shared" si="55"/>
        <v>114165</v>
      </c>
      <c r="AE600" s="30">
        <v>4778</v>
      </c>
      <c r="AF600" s="30">
        <v>6822</v>
      </c>
      <c r="AG600" s="30">
        <v>21571</v>
      </c>
      <c r="AH600" s="30">
        <v>23095</v>
      </c>
      <c r="AI600" s="30">
        <v>2930</v>
      </c>
      <c r="AJ600" s="145">
        <v>878</v>
      </c>
      <c r="AK600" s="145">
        <v>3035</v>
      </c>
      <c r="AL600" s="145">
        <v>24624</v>
      </c>
      <c r="AM600" s="146">
        <v>28241</v>
      </c>
      <c r="AN600" s="146">
        <v>8081</v>
      </c>
      <c r="AO600" s="146">
        <v>8894</v>
      </c>
      <c r="BJ600" s="2"/>
      <c r="BK600" s="48">
        <f t="shared" si="56"/>
        <v>132949</v>
      </c>
      <c r="BL600" s="30">
        <v>8916</v>
      </c>
      <c r="BM600" s="30">
        <v>9368</v>
      </c>
      <c r="BN600" s="2"/>
      <c r="BO600" s="48">
        <f t="shared" si="57"/>
        <v>18284</v>
      </c>
      <c r="BP600" s="2"/>
      <c r="BQ600" s="48">
        <f t="shared" si="58"/>
        <v>188163</v>
      </c>
      <c r="BR600" s="2"/>
      <c r="BS600" s="48">
        <f t="shared" si="59"/>
        <v>486091</v>
      </c>
      <c r="BT600" s="2"/>
    </row>
    <row r="601" spans="1:72" x14ac:dyDescent="0.2">
      <c r="A601" t="s">
        <v>54</v>
      </c>
      <c r="B601" s="29">
        <v>44427</v>
      </c>
      <c r="C601" s="2"/>
      <c r="D601" s="30">
        <v>4083</v>
      </c>
      <c r="E601" s="30">
        <v>3104</v>
      </c>
      <c r="F601" s="30">
        <v>52157</v>
      </c>
      <c r="G601" s="30">
        <v>826</v>
      </c>
      <c r="H601" s="30">
        <v>712</v>
      </c>
      <c r="I601" s="30">
        <v>28455</v>
      </c>
      <c r="J601" s="30">
        <v>27091</v>
      </c>
      <c r="K601" s="30">
        <v>79574</v>
      </c>
      <c r="L601" s="30">
        <v>1527</v>
      </c>
      <c r="M601" s="2"/>
      <c r="N601" s="30">
        <v>10751</v>
      </c>
      <c r="O601" s="30">
        <v>14604</v>
      </c>
      <c r="P601" s="30">
        <v>1006</v>
      </c>
      <c r="Q601" s="30">
        <v>594</v>
      </c>
      <c r="R601" s="30">
        <v>2910</v>
      </c>
      <c r="S601" s="30">
        <v>3015</v>
      </c>
      <c r="T601" s="30">
        <v>45661</v>
      </c>
      <c r="U601" s="30">
        <v>1358</v>
      </c>
      <c r="V601" s="30">
        <v>1504</v>
      </c>
      <c r="W601" s="30">
        <v>28851</v>
      </c>
      <c r="X601" s="30">
        <v>11143</v>
      </c>
      <c r="Y601" s="2"/>
      <c r="Z601" s="30">
        <v>17644</v>
      </c>
      <c r="AA601" s="30">
        <v>16955</v>
      </c>
      <c r="AC601" s="48">
        <f t="shared" si="54"/>
        <v>34599</v>
      </c>
      <c r="AD601" s="48">
        <f t="shared" si="55"/>
        <v>121397</v>
      </c>
      <c r="AE601" s="30">
        <v>4881</v>
      </c>
      <c r="AF601" s="30">
        <v>6666</v>
      </c>
      <c r="AG601" s="30">
        <v>21694</v>
      </c>
      <c r="AH601" s="30">
        <v>24519</v>
      </c>
      <c r="AI601" s="30">
        <v>2936</v>
      </c>
      <c r="AJ601" s="145">
        <v>952</v>
      </c>
      <c r="AK601" s="145">
        <v>2921</v>
      </c>
      <c r="AL601" s="145">
        <v>25014</v>
      </c>
      <c r="AM601" s="145">
        <v>30082</v>
      </c>
      <c r="AN601" s="146">
        <v>8632</v>
      </c>
      <c r="AO601" s="146">
        <v>9383</v>
      </c>
      <c r="BJ601" s="2"/>
      <c r="BK601" s="48">
        <f t="shared" si="56"/>
        <v>137680</v>
      </c>
      <c r="BL601" s="30">
        <v>9030</v>
      </c>
      <c r="BM601" s="30">
        <v>9046</v>
      </c>
      <c r="BN601" s="2"/>
      <c r="BO601" s="48">
        <f t="shared" si="57"/>
        <v>18076</v>
      </c>
      <c r="BP601" s="2"/>
      <c r="BQ601" s="48">
        <f t="shared" si="58"/>
        <v>197529</v>
      </c>
      <c r="BR601" s="2"/>
      <c r="BS601" s="48">
        <f t="shared" si="59"/>
        <v>509281</v>
      </c>
      <c r="BT601" s="2"/>
    </row>
    <row r="602" spans="1:72" x14ac:dyDescent="0.2">
      <c r="A602" t="s">
        <v>55</v>
      </c>
      <c r="B602" s="29">
        <v>44428</v>
      </c>
      <c r="C602" s="2"/>
      <c r="D602" s="30">
        <v>4401</v>
      </c>
      <c r="E602" s="30">
        <v>3441</v>
      </c>
      <c r="F602" s="30">
        <v>53535</v>
      </c>
      <c r="G602" s="30">
        <v>923</v>
      </c>
      <c r="H602" s="30">
        <v>755</v>
      </c>
      <c r="I602" s="30">
        <v>30176</v>
      </c>
      <c r="J602" s="30">
        <v>27791</v>
      </c>
      <c r="K602" s="30">
        <v>82753</v>
      </c>
      <c r="L602" s="30">
        <v>1666</v>
      </c>
      <c r="M602" s="2"/>
      <c r="N602" s="30">
        <v>11933</v>
      </c>
      <c r="O602" s="30">
        <v>15746</v>
      </c>
      <c r="P602" s="30">
        <v>1099</v>
      </c>
      <c r="Q602" s="30">
        <v>622</v>
      </c>
      <c r="R602" s="30">
        <v>3082</v>
      </c>
      <c r="S602" s="30">
        <v>3075</v>
      </c>
      <c r="T602" s="30">
        <v>49049</v>
      </c>
      <c r="U602" s="30">
        <v>1327</v>
      </c>
      <c r="V602" s="30">
        <v>1464</v>
      </c>
      <c r="W602" s="30">
        <v>32108</v>
      </c>
      <c r="X602" s="30">
        <v>10406</v>
      </c>
      <c r="Y602" s="2"/>
      <c r="Z602" s="30">
        <v>19379</v>
      </c>
      <c r="AA602" s="30">
        <v>19609</v>
      </c>
      <c r="AC602" s="48">
        <f t="shared" si="54"/>
        <v>38988</v>
      </c>
      <c r="AD602" s="48">
        <f t="shared" si="55"/>
        <v>129911</v>
      </c>
      <c r="AE602" s="30">
        <v>5024</v>
      </c>
      <c r="AF602" s="30">
        <v>6806</v>
      </c>
      <c r="AG602" s="30">
        <v>23820</v>
      </c>
      <c r="AH602" s="30">
        <v>27776</v>
      </c>
      <c r="AI602" s="30">
        <v>3129</v>
      </c>
      <c r="AJ602" s="145">
        <v>1001</v>
      </c>
      <c r="AK602" s="146">
        <v>3228</v>
      </c>
      <c r="AL602" s="145">
        <v>27747</v>
      </c>
      <c r="AM602" s="145">
        <v>33840</v>
      </c>
      <c r="AN602" s="146">
        <v>9160</v>
      </c>
      <c r="AO602" s="146">
        <v>9214</v>
      </c>
      <c r="BJ602" s="2"/>
      <c r="BK602" s="48">
        <f t="shared" si="56"/>
        <v>150745</v>
      </c>
      <c r="BL602" s="30">
        <v>9768</v>
      </c>
      <c r="BM602" s="30">
        <v>9006</v>
      </c>
      <c r="BN602" s="2"/>
      <c r="BO602" s="48">
        <f t="shared" si="57"/>
        <v>18774</v>
      </c>
      <c r="BP602" s="2"/>
      <c r="BQ602" s="48">
        <f t="shared" si="58"/>
        <v>205441</v>
      </c>
      <c r="BR602" s="2"/>
      <c r="BS602" s="48">
        <f t="shared" si="59"/>
        <v>543859</v>
      </c>
      <c r="BT602" s="2"/>
    </row>
    <row r="603" spans="1:72" x14ac:dyDescent="0.2">
      <c r="A603" t="s">
        <v>56</v>
      </c>
      <c r="B603" s="29">
        <v>44429</v>
      </c>
      <c r="C603" s="2"/>
      <c r="D603" s="30">
        <v>2981</v>
      </c>
      <c r="E603" s="30">
        <v>2229</v>
      </c>
      <c r="F603" s="30">
        <v>41615</v>
      </c>
      <c r="G603" s="30">
        <v>651</v>
      </c>
      <c r="H603" s="30">
        <v>524</v>
      </c>
      <c r="I603" s="30">
        <v>24085</v>
      </c>
      <c r="J603" s="30">
        <v>21692</v>
      </c>
      <c r="K603" s="30">
        <v>64670</v>
      </c>
      <c r="L603" s="30">
        <v>1323</v>
      </c>
      <c r="M603" s="2"/>
      <c r="N603" s="30">
        <v>8762</v>
      </c>
      <c r="O603" s="30">
        <v>11531</v>
      </c>
      <c r="P603" s="30">
        <v>973</v>
      </c>
      <c r="Q603" s="30">
        <v>547</v>
      </c>
      <c r="R603" s="30">
        <v>2101</v>
      </c>
      <c r="S603" s="30">
        <v>2332</v>
      </c>
      <c r="T603" s="30">
        <v>35534</v>
      </c>
      <c r="U603" s="30">
        <v>819</v>
      </c>
      <c r="V603" s="30">
        <v>1028</v>
      </c>
      <c r="W603" s="30">
        <v>26441</v>
      </c>
      <c r="X603" s="30">
        <v>6570</v>
      </c>
      <c r="Y603" s="2"/>
      <c r="Z603" s="30">
        <v>14780</v>
      </c>
      <c r="AA603" s="30">
        <v>13887</v>
      </c>
      <c r="AC603" s="48">
        <f t="shared" si="54"/>
        <v>28667</v>
      </c>
      <c r="AD603" s="48">
        <f t="shared" si="55"/>
        <v>96638</v>
      </c>
      <c r="AE603" s="30">
        <v>3270</v>
      </c>
      <c r="AF603" s="30">
        <v>4218</v>
      </c>
      <c r="AG603" s="30">
        <v>17410</v>
      </c>
      <c r="AH603" s="30">
        <v>18266</v>
      </c>
      <c r="AI603" s="30">
        <v>2361</v>
      </c>
      <c r="AJ603" s="145">
        <v>1003</v>
      </c>
      <c r="AK603" s="146">
        <v>2101</v>
      </c>
      <c r="AL603" s="145">
        <v>22134</v>
      </c>
      <c r="AM603" s="145">
        <v>22314</v>
      </c>
      <c r="AN603" s="146">
        <v>5696</v>
      </c>
      <c r="AO603" s="146">
        <v>5993</v>
      </c>
      <c r="BJ603" s="2"/>
      <c r="BK603" s="48">
        <f t="shared" si="56"/>
        <v>104766</v>
      </c>
      <c r="BL603" s="30">
        <v>7305</v>
      </c>
      <c r="BM603" s="30">
        <v>7453</v>
      </c>
      <c r="BN603" s="2"/>
      <c r="BO603" s="48">
        <f t="shared" si="57"/>
        <v>14758</v>
      </c>
      <c r="BP603" s="2"/>
      <c r="BQ603" s="48">
        <f t="shared" si="58"/>
        <v>159770</v>
      </c>
      <c r="BR603" s="2"/>
      <c r="BS603" s="48">
        <f t="shared" si="59"/>
        <v>404599</v>
      </c>
      <c r="BT603" s="2"/>
    </row>
    <row r="604" spans="1:72" x14ac:dyDescent="0.2">
      <c r="A604" t="s">
        <v>57</v>
      </c>
      <c r="B604" s="29">
        <v>44430</v>
      </c>
      <c r="C604" s="2"/>
      <c r="D604" s="30">
        <v>2332</v>
      </c>
      <c r="E604" s="30">
        <v>1676</v>
      </c>
      <c r="F604" s="30">
        <v>32409</v>
      </c>
      <c r="G604" s="30">
        <v>466</v>
      </c>
      <c r="H604" s="30">
        <v>451</v>
      </c>
      <c r="I604" s="30">
        <v>18706</v>
      </c>
      <c r="J604" s="30">
        <v>16716</v>
      </c>
      <c r="K604" s="30">
        <v>49429</v>
      </c>
      <c r="L604" s="30">
        <v>1028</v>
      </c>
      <c r="M604" s="2"/>
      <c r="N604" s="30">
        <v>7982</v>
      </c>
      <c r="O604" s="30">
        <v>9241</v>
      </c>
      <c r="P604" s="30">
        <v>821</v>
      </c>
      <c r="Q604" s="30">
        <v>405</v>
      </c>
      <c r="R604" s="30">
        <v>1700</v>
      </c>
      <c r="S604" s="30">
        <v>1799</v>
      </c>
      <c r="T604" s="30">
        <v>30624</v>
      </c>
      <c r="U604" s="30">
        <v>558</v>
      </c>
      <c r="V604" s="30">
        <v>764</v>
      </c>
      <c r="W604" s="30">
        <v>24237</v>
      </c>
      <c r="X604" s="30">
        <v>4546</v>
      </c>
      <c r="Y604" s="2"/>
      <c r="Z604" s="30">
        <v>14546</v>
      </c>
      <c r="AA604" s="30">
        <v>12017</v>
      </c>
      <c r="AC604" s="48">
        <f t="shared" si="54"/>
        <v>26563</v>
      </c>
      <c r="AD604" s="48">
        <f t="shared" si="55"/>
        <v>82677</v>
      </c>
      <c r="AE604" s="30">
        <v>2784</v>
      </c>
      <c r="AF604" s="30">
        <v>3324</v>
      </c>
      <c r="AG604" s="30">
        <v>14847</v>
      </c>
      <c r="AH604" s="30">
        <v>15192</v>
      </c>
      <c r="AI604" s="30">
        <v>1960</v>
      </c>
      <c r="AJ604" s="145">
        <v>504</v>
      </c>
      <c r="AK604" s="145">
        <v>1749</v>
      </c>
      <c r="AL604" s="145">
        <v>17803</v>
      </c>
      <c r="AM604" s="145">
        <v>19575</v>
      </c>
      <c r="AN604" s="146">
        <v>4155</v>
      </c>
      <c r="AO604" s="146">
        <v>3990</v>
      </c>
      <c r="BJ604" s="2"/>
      <c r="BK604" s="48">
        <f t="shared" si="56"/>
        <v>85883</v>
      </c>
      <c r="BL604" s="30">
        <v>5623</v>
      </c>
      <c r="BM604" s="30">
        <v>5203</v>
      </c>
      <c r="BN604" s="2"/>
      <c r="BO604" s="48">
        <f t="shared" si="57"/>
        <v>10826</v>
      </c>
      <c r="BP604" s="2"/>
      <c r="BQ604" s="48">
        <f t="shared" si="58"/>
        <v>123213</v>
      </c>
      <c r="BR604" s="2"/>
      <c r="BS604" s="48">
        <f t="shared" si="59"/>
        <v>329162</v>
      </c>
      <c r="BT604" s="2"/>
    </row>
    <row r="605" spans="1:72" x14ac:dyDescent="0.2">
      <c r="A605" t="s">
        <v>58</v>
      </c>
      <c r="B605" s="29">
        <v>44431</v>
      </c>
      <c r="C605" s="2"/>
      <c r="D605" s="30">
        <v>3760</v>
      </c>
      <c r="E605" s="30">
        <v>2930</v>
      </c>
      <c r="F605" s="30">
        <v>46422</v>
      </c>
      <c r="G605" s="30">
        <v>807</v>
      </c>
      <c r="H605" s="30">
        <v>685</v>
      </c>
      <c r="I605" s="30">
        <v>26280</v>
      </c>
      <c r="J605" s="30">
        <v>24476</v>
      </c>
      <c r="K605" s="30">
        <v>72303</v>
      </c>
      <c r="L605" s="30">
        <v>1349</v>
      </c>
      <c r="M605" s="2"/>
      <c r="N605" s="30">
        <v>9937</v>
      </c>
      <c r="O605" s="30">
        <v>13251</v>
      </c>
      <c r="P605" s="30">
        <v>966</v>
      </c>
      <c r="Q605" s="30">
        <v>535</v>
      </c>
      <c r="R605" s="30">
        <v>2855</v>
      </c>
      <c r="S605" s="30">
        <v>2965</v>
      </c>
      <c r="T605" s="30">
        <v>41009</v>
      </c>
      <c r="U605" s="30">
        <v>1333</v>
      </c>
      <c r="V605" s="30">
        <v>1404</v>
      </c>
      <c r="W605" s="30">
        <v>27138</v>
      </c>
      <c r="X605" s="30">
        <v>9286</v>
      </c>
      <c r="Y605" s="2"/>
      <c r="Z605" s="30">
        <v>16277</v>
      </c>
      <c r="AA605" s="30">
        <v>15211</v>
      </c>
      <c r="AC605" s="48">
        <f t="shared" si="54"/>
        <v>31488</v>
      </c>
      <c r="AD605" s="48">
        <f t="shared" si="55"/>
        <v>110679</v>
      </c>
      <c r="AE605" s="30">
        <v>4530</v>
      </c>
      <c r="AF605" s="30">
        <v>6378</v>
      </c>
      <c r="AG605" s="30">
        <v>20674</v>
      </c>
      <c r="AH605" s="30">
        <v>21781</v>
      </c>
      <c r="AI605" s="30">
        <v>2713</v>
      </c>
      <c r="AJ605" s="145">
        <v>888</v>
      </c>
      <c r="AK605" s="146">
        <v>2813</v>
      </c>
      <c r="AL605" s="145">
        <v>23419</v>
      </c>
      <c r="AM605" s="145">
        <v>26315</v>
      </c>
      <c r="AN605" s="146">
        <v>7205</v>
      </c>
      <c r="AO605" s="146">
        <v>7816</v>
      </c>
      <c r="BJ605" s="2"/>
      <c r="BK605" s="48">
        <f t="shared" si="56"/>
        <v>124532</v>
      </c>
      <c r="BL605" s="30">
        <v>8265</v>
      </c>
      <c r="BM605" s="30">
        <v>8544</v>
      </c>
      <c r="BN605" s="2"/>
      <c r="BO605" s="48">
        <f t="shared" si="57"/>
        <v>16809</v>
      </c>
      <c r="BP605" s="2"/>
      <c r="BQ605" s="48">
        <f t="shared" si="58"/>
        <v>179012</v>
      </c>
      <c r="BR605" s="2"/>
      <c r="BS605" s="48">
        <f t="shared" si="59"/>
        <v>462520</v>
      </c>
      <c r="BT605" s="2"/>
    </row>
    <row r="606" spans="1:72" x14ac:dyDescent="0.2">
      <c r="A606" t="s">
        <v>59</v>
      </c>
      <c r="B606" s="29">
        <v>44432</v>
      </c>
      <c r="C606" s="2"/>
      <c r="D606" s="30">
        <v>3988</v>
      </c>
      <c r="E606" s="30">
        <v>3074</v>
      </c>
      <c r="F606" s="30">
        <v>47594</v>
      </c>
      <c r="G606" s="30">
        <v>847</v>
      </c>
      <c r="H606" s="30">
        <v>691</v>
      </c>
      <c r="I606" s="30">
        <v>27180</v>
      </c>
      <c r="J606" s="30">
        <v>25220</v>
      </c>
      <c r="K606" s="30">
        <v>74955</v>
      </c>
      <c r="L606" s="30">
        <v>1433</v>
      </c>
      <c r="M606" s="2"/>
      <c r="N606" s="30">
        <v>10199</v>
      </c>
      <c r="O606" s="30">
        <v>13556</v>
      </c>
      <c r="P606" s="30">
        <v>1019</v>
      </c>
      <c r="Q606" s="30">
        <v>676</v>
      </c>
      <c r="R606" s="30">
        <v>2803</v>
      </c>
      <c r="S606" s="30">
        <v>2961</v>
      </c>
      <c r="T606" s="30">
        <v>42145</v>
      </c>
      <c r="U606" s="30">
        <v>1351</v>
      </c>
      <c r="V606" s="30">
        <v>1459</v>
      </c>
      <c r="W606" s="30">
        <v>26965</v>
      </c>
      <c r="X606" s="30">
        <v>9741</v>
      </c>
      <c r="Y606" s="2"/>
      <c r="Z606" s="30">
        <v>16102</v>
      </c>
      <c r="AA606" s="30">
        <v>14778</v>
      </c>
      <c r="AC606" s="48">
        <f t="shared" si="54"/>
        <v>30880</v>
      </c>
      <c r="AD606" s="48">
        <f t="shared" si="55"/>
        <v>112875</v>
      </c>
      <c r="AE606" s="30">
        <v>4709</v>
      </c>
      <c r="AF606" s="30">
        <v>6612</v>
      </c>
      <c r="AG606" s="30">
        <v>20797</v>
      </c>
      <c r="AH606" s="30">
        <v>23785</v>
      </c>
      <c r="AI606" s="30">
        <v>2938</v>
      </c>
      <c r="AJ606" s="145">
        <v>957</v>
      </c>
      <c r="AK606" s="146">
        <v>2961</v>
      </c>
      <c r="AL606" s="145">
        <v>23309</v>
      </c>
      <c r="AM606" s="145">
        <v>27235</v>
      </c>
      <c r="AN606" s="146">
        <v>8190</v>
      </c>
      <c r="AO606" s="146">
        <v>8650</v>
      </c>
      <c r="BJ606" s="2"/>
      <c r="BK606" s="48">
        <f t="shared" si="56"/>
        <v>130143</v>
      </c>
      <c r="BL606" s="30">
        <v>8835</v>
      </c>
      <c r="BM606" s="30">
        <v>9144</v>
      </c>
      <c r="BN606" s="2"/>
      <c r="BO606" s="48">
        <f t="shared" si="57"/>
        <v>17979</v>
      </c>
      <c r="BP606" s="2"/>
      <c r="BQ606" s="48">
        <f t="shared" si="58"/>
        <v>184982</v>
      </c>
      <c r="BR606" s="2"/>
      <c r="BS606" s="48">
        <f t="shared" si="59"/>
        <v>476859</v>
      </c>
      <c r="BT606" s="2"/>
    </row>
    <row r="607" spans="1:72" x14ac:dyDescent="0.2">
      <c r="A607" t="s">
        <v>53</v>
      </c>
      <c r="B607" s="29">
        <v>44433</v>
      </c>
      <c r="C607" s="2"/>
      <c r="D607" s="30">
        <v>4041</v>
      </c>
      <c r="E607" s="30">
        <v>3139</v>
      </c>
      <c r="F607" s="30">
        <v>48773</v>
      </c>
      <c r="G607" s="30">
        <v>875</v>
      </c>
      <c r="H607" s="30">
        <v>726</v>
      </c>
      <c r="I607" s="30">
        <v>28044</v>
      </c>
      <c r="J607" s="30">
        <v>25735</v>
      </c>
      <c r="K607" s="30">
        <v>76678</v>
      </c>
      <c r="L607" s="30">
        <v>1631</v>
      </c>
      <c r="M607" s="2"/>
      <c r="N607" s="30">
        <v>10737</v>
      </c>
      <c r="O607" s="30">
        <v>14047</v>
      </c>
      <c r="P607" s="30">
        <v>997</v>
      </c>
      <c r="Q607" s="30">
        <v>563</v>
      </c>
      <c r="R607" s="30">
        <v>2975</v>
      </c>
      <c r="S607" s="30">
        <v>3149</v>
      </c>
      <c r="T607" s="30">
        <v>43461</v>
      </c>
      <c r="U607" s="30">
        <v>1378</v>
      </c>
      <c r="V607" s="30">
        <v>1486</v>
      </c>
      <c r="W607" s="30">
        <v>27892</v>
      </c>
      <c r="X607" s="30">
        <v>9762</v>
      </c>
      <c r="Y607" s="2"/>
      <c r="Z607" s="30">
        <v>16606</v>
      </c>
      <c r="AA607" s="30">
        <v>14823</v>
      </c>
      <c r="AC607" s="48">
        <f t="shared" si="54"/>
        <v>31429</v>
      </c>
      <c r="AD607" s="48">
        <f t="shared" si="55"/>
        <v>116447</v>
      </c>
      <c r="AE607" s="30">
        <v>4788</v>
      </c>
      <c r="AF607" s="30">
        <v>6772</v>
      </c>
      <c r="AG607" s="30">
        <v>21503</v>
      </c>
      <c r="AH607" s="30">
        <v>24055</v>
      </c>
      <c r="AI607" s="30">
        <v>3038</v>
      </c>
      <c r="AJ607" s="145">
        <v>947</v>
      </c>
      <c r="AK607" s="146">
        <v>3100</v>
      </c>
      <c r="AL607" s="145">
        <v>24355</v>
      </c>
      <c r="AM607" s="145">
        <v>28735</v>
      </c>
      <c r="AN607" s="146">
        <v>8261</v>
      </c>
      <c r="AO607" s="146">
        <v>8851</v>
      </c>
      <c r="BJ607" s="2"/>
      <c r="BK607" s="48">
        <f t="shared" si="56"/>
        <v>134405</v>
      </c>
      <c r="BL607" s="30">
        <v>8980</v>
      </c>
      <c r="BM607" s="30">
        <v>9036</v>
      </c>
      <c r="BN607" s="2">
        <v>9</v>
      </c>
      <c r="BO607" s="48">
        <f t="shared" si="57"/>
        <v>18016</v>
      </c>
      <c r="BP607" s="2"/>
      <c r="BQ607" s="48">
        <f t="shared" si="58"/>
        <v>189642</v>
      </c>
      <c r="BR607" s="2"/>
      <c r="BS607" s="48">
        <f t="shared" si="59"/>
        <v>489939</v>
      </c>
      <c r="BT607" s="2"/>
    </row>
    <row r="608" spans="1:72" x14ac:dyDescent="0.2">
      <c r="A608" t="s">
        <v>54</v>
      </c>
      <c r="B608" s="29">
        <v>44434</v>
      </c>
      <c r="C608" s="2"/>
      <c r="D608" s="30">
        <v>4063</v>
      </c>
      <c r="E608" s="30">
        <v>3178</v>
      </c>
      <c r="F608" s="30">
        <v>49849</v>
      </c>
      <c r="G608" s="30">
        <v>851</v>
      </c>
      <c r="H608" s="30">
        <v>724</v>
      </c>
      <c r="I608" s="30">
        <v>28525</v>
      </c>
      <c r="J608" s="30">
        <v>26288</v>
      </c>
      <c r="K608" s="30">
        <v>78308</v>
      </c>
      <c r="L608" s="30">
        <v>1533</v>
      </c>
      <c r="M608" s="2"/>
      <c r="N608" s="30">
        <v>10845</v>
      </c>
      <c r="O608" s="30">
        <v>14209</v>
      </c>
      <c r="P608" s="30">
        <v>1061</v>
      </c>
      <c r="Q608" s="30">
        <v>564</v>
      </c>
      <c r="R608" s="30">
        <v>2890</v>
      </c>
      <c r="S608" s="30">
        <v>3002</v>
      </c>
      <c r="T608" s="30">
        <v>44670</v>
      </c>
      <c r="U608" s="30">
        <v>1405</v>
      </c>
      <c r="V608" s="30">
        <v>1504</v>
      </c>
      <c r="W608" s="30">
        <v>28717</v>
      </c>
      <c r="X608" s="30">
        <v>9947</v>
      </c>
      <c r="Y608" s="2"/>
      <c r="Z608" s="30">
        <v>17257</v>
      </c>
      <c r="AA608" s="30">
        <v>15980</v>
      </c>
      <c r="AC608" s="48">
        <f t="shared" si="54"/>
        <v>33237</v>
      </c>
      <c r="AD608" s="48">
        <f t="shared" si="55"/>
        <v>118814</v>
      </c>
      <c r="AE608" s="30">
        <v>4774</v>
      </c>
      <c r="AF608" s="30">
        <v>6633</v>
      </c>
      <c r="AG608" s="30">
        <v>21719</v>
      </c>
      <c r="AH608" s="30">
        <v>24426</v>
      </c>
      <c r="AI608" s="30">
        <v>2992</v>
      </c>
      <c r="AJ608" s="145">
        <v>962</v>
      </c>
      <c r="AK608" s="146">
        <v>3139</v>
      </c>
      <c r="AL608" s="145">
        <v>24622</v>
      </c>
      <c r="AM608" s="145">
        <v>29986</v>
      </c>
      <c r="AN608" s="146">
        <v>8333</v>
      </c>
      <c r="AO608" s="146">
        <v>8847</v>
      </c>
      <c r="BJ608" s="2"/>
      <c r="BK608" s="48">
        <f t="shared" si="56"/>
        <v>136433</v>
      </c>
      <c r="BL608" s="30">
        <v>8999</v>
      </c>
      <c r="BM608" s="30">
        <v>9324</v>
      </c>
      <c r="BN608" s="2"/>
      <c r="BO608" s="48">
        <f t="shared" si="57"/>
        <v>18323</v>
      </c>
      <c r="BP608" s="2"/>
      <c r="BQ608" s="48">
        <f t="shared" si="58"/>
        <v>193319</v>
      </c>
      <c r="BR608" s="2"/>
      <c r="BS608" s="48">
        <f t="shared" si="59"/>
        <v>500126</v>
      </c>
      <c r="BT608" s="2"/>
    </row>
    <row r="609" spans="1:72" x14ac:dyDescent="0.2">
      <c r="A609" t="s">
        <v>55</v>
      </c>
      <c r="B609" s="29">
        <v>44435</v>
      </c>
      <c r="C609" s="2"/>
      <c r="D609" s="30">
        <v>4642</v>
      </c>
      <c r="E609" s="30">
        <v>3512</v>
      </c>
      <c r="F609" s="30">
        <v>53840</v>
      </c>
      <c r="G609" s="30">
        <v>935</v>
      </c>
      <c r="H609" s="30">
        <v>762</v>
      </c>
      <c r="I609" s="30">
        <v>30306</v>
      </c>
      <c r="J609" s="30">
        <v>27992</v>
      </c>
      <c r="K609" s="30">
        <v>82959</v>
      </c>
      <c r="L609" s="30">
        <v>1553</v>
      </c>
      <c r="M609" s="2"/>
      <c r="N609" s="30">
        <v>11688</v>
      </c>
      <c r="O609" s="30">
        <v>15555</v>
      </c>
      <c r="P609" s="30">
        <v>1031</v>
      </c>
      <c r="Q609" s="30">
        <v>666</v>
      </c>
      <c r="R609" s="30">
        <v>3137</v>
      </c>
      <c r="S609" s="30">
        <v>3292</v>
      </c>
      <c r="T609" s="30">
        <v>46810</v>
      </c>
      <c r="U609" s="30">
        <v>1467</v>
      </c>
      <c r="V609" s="30">
        <v>1571</v>
      </c>
      <c r="W609" s="30">
        <v>31413</v>
      </c>
      <c r="X609" s="30">
        <v>10024</v>
      </c>
      <c r="Y609" s="2"/>
      <c r="Z609" s="30">
        <v>18663</v>
      </c>
      <c r="AA609" s="30">
        <v>18209</v>
      </c>
      <c r="AC609" s="48">
        <f t="shared" si="54"/>
        <v>36872</v>
      </c>
      <c r="AD609" s="48">
        <f t="shared" si="55"/>
        <v>126654</v>
      </c>
      <c r="AE609" s="30">
        <v>5010</v>
      </c>
      <c r="AF609" s="30">
        <v>7032</v>
      </c>
      <c r="AG609" s="30">
        <v>23160</v>
      </c>
      <c r="AH609" s="30">
        <v>26965</v>
      </c>
      <c r="AI609" s="30">
        <v>3212</v>
      </c>
      <c r="AJ609" s="145">
        <v>936</v>
      </c>
      <c r="AK609" s="146">
        <v>3137</v>
      </c>
      <c r="AL609" s="145">
        <v>26594</v>
      </c>
      <c r="AM609" s="145">
        <v>32575</v>
      </c>
      <c r="AN609" s="146">
        <v>9162</v>
      </c>
      <c r="AO609" s="146">
        <v>9450</v>
      </c>
      <c r="BJ609" s="2"/>
      <c r="BK609" s="48">
        <f t="shared" si="56"/>
        <v>147233</v>
      </c>
      <c r="BL609" s="30">
        <v>9130</v>
      </c>
      <c r="BM609" s="30">
        <v>9093</v>
      </c>
      <c r="BN609" s="2"/>
      <c r="BO609" s="48">
        <f t="shared" si="57"/>
        <v>18223</v>
      </c>
      <c r="BP609" s="2"/>
      <c r="BQ609" s="48">
        <f t="shared" si="58"/>
        <v>206501</v>
      </c>
      <c r="BR609" s="2"/>
      <c r="BS609" s="48">
        <f t="shared" si="59"/>
        <v>535483</v>
      </c>
      <c r="BT609" s="2"/>
    </row>
    <row r="610" spans="1:72" x14ac:dyDescent="0.2">
      <c r="A610" t="s">
        <v>56</v>
      </c>
      <c r="B610" s="29">
        <v>44436</v>
      </c>
      <c r="C610" s="2"/>
      <c r="D610" s="30">
        <v>2983</v>
      </c>
      <c r="E610" s="30">
        <v>2395</v>
      </c>
      <c r="F610" s="30">
        <v>41416</v>
      </c>
      <c r="G610" s="30">
        <v>635</v>
      </c>
      <c r="H610" s="30">
        <v>499</v>
      </c>
      <c r="I610" s="30">
        <v>23911</v>
      </c>
      <c r="J610" s="30">
        <v>21443</v>
      </c>
      <c r="K610" s="30">
        <v>64912</v>
      </c>
      <c r="L610" s="30">
        <v>1246</v>
      </c>
      <c r="M610" s="2"/>
      <c r="N610" s="30">
        <v>8695</v>
      </c>
      <c r="O610" s="30">
        <v>11072</v>
      </c>
      <c r="P610" s="30">
        <v>892</v>
      </c>
      <c r="Q610" s="30">
        <v>526</v>
      </c>
      <c r="R610" s="30">
        <v>2091</v>
      </c>
      <c r="S610" s="30">
        <v>2207</v>
      </c>
      <c r="T610" s="30">
        <v>33768</v>
      </c>
      <c r="U610" s="30">
        <v>828</v>
      </c>
      <c r="V610" s="30">
        <v>1048</v>
      </c>
      <c r="W610" s="30">
        <v>25047</v>
      </c>
      <c r="X610" s="30">
        <v>6075</v>
      </c>
      <c r="Y610" s="2"/>
      <c r="Z610" s="30">
        <v>13712</v>
      </c>
      <c r="AA610" s="30">
        <v>12273</v>
      </c>
      <c r="AC610" s="48">
        <f t="shared" si="54"/>
        <v>25985</v>
      </c>
      <c r="AD610" s="48">
        <f t="shared" si="55"/>
        <v>92249</v>
      </c>
      <c r="AE610" s="30">
        <v>3200</v>
      </c>
      <c r="AF610" s="30">
        <v>4146</v>
      </c>
      <c r="AG610" s="30">
        <v>15359</v>
      </c>
      <c r="AH610" s="30">
        <v>17463</v>
      </c>
      <c r="AI610" s="30">
        <v>2211</v>
      </c>
      <c r="AJ610" s="145">
        <v>641</v>
      </c>
      <c r="AK610" s="146">
        <v>1975</v>
      </c>
      <c r="AL610" s="145">
        <v>17761</v>
      </c>
      <c r="AM610" s="145">
        <v>20946</v>
      </c>
      <c r="AN610" s="146">
        <v>5239</v>
      </c>
      <c r="AO610" s="146">
        <v>5314</v>
      </c>
      <c r="BJ610" s="2"/>
      <c r="BK610" s="48">
        <f t="shared" si="56"/>
        <v>94255</v>
      </c>
      <c r="BL610" s="30">
        <v>6539</v>
      </c>
      <c r="BM610" s="30">
        <v>6502</v>
      </c>
      <c r="BN610" s="2"/>
      <c r="BO610" s="48">
        <f t="shared" si="57"/>
        <v>13041</v>
      </c>
      <c r="BP610" s="2"/>
      <c r="BQ610" s="48">
        <f t="shared" si="58"/>
        <v>159440</v>
      </c>
      <c r="BR610" s="2"/>
      <c r="BS610" s="48">
        <f t="shared" si="59"/>
        <v>384970</v>
      </c>
      <c r="BT610" s="2"/>
    </row>
    <row r="611" spans="1:72" x14ac:dyDescent="0.2">
      <c r="A611" t="s">
        <v>57</v>
      </c>
      <c r="B611" s="29">
        <v>44437</v>
      </c>
      <c r="C611" s="2"/>
      <c r="D611" s="30">
        <v>2406</v>
      </c>
      <c r="E611" s="30">
        <v>1718</v>
      </c>
      <c r="F611" s="30">
        <v>32081</v>
      </c>
      <c r="G611" s="30">
        <v>472</v>
      </c>
      <c r="H611" s="30">
        <v>442</v>
      </c>
      <c r="I611" s="30">
        <v>18981</v>
      </c>
      <c r="J611" s="30">
        <v>17224</v>
      </c>
      <c r="K611" s="30">
        <v>51286</v>
      </c>
      <c r="L611" s="30">
        <v>1583</v>
      </c>
      <c r="M611" s="2"/>
      <c r="N611" s="30">
        <v>7390</v>
      </c>
      <c r="O611" s="30">
        <v>9025</v>
      </c>
      <c r="P611" s="30">
        <v>796</v>
      </c>
      <c r="Q611" s="30">
        <v>423</v>
      </c>
      <c r="R611" s="30">
        <v>1725</v>
      </c>
      <c r="S611" s="30">
        <v>1820</v>
      </c>
      <c r="T611" s="30">
        <v>29106</v>
      </c>
      <c r="U611" s="30">
        <v>545</v>
      </c>
      <c r="V611" s="30">
        <v>798</v>
      </c>
      <c r="W611" s="30">
        <v>22586</v>
      </c>
      <c r="X611" s="30">
        <v>4415</v>
      </c>
      <c r="Y611" s="2"/>
      <c r="Z611" s="30">
        <v>13186</v>
      </c>
      <c r="AA611" s="30">
        <v>10942</v>
      </c>
      <c r="AC611" s="48">
        <f t="shared" si="54"/>
        <v>24128</v>
      </c>
      <c r="AD611" s="48">
        <f t="shared" si="55"/>
        <v>78629</v>
      </c>
      <c r="AE611" s="30">
        <v>2671</v>
      </c>
      <c r="AF611" s="30">
        <v>3365</v>
      </c>
      <c r="AG611" s="30">
        <v>14064</v>
      </c>
      <c r="AH611" s="30">
        <v>13798</v>
      </c>
      <c r="AI611" s="30">
        <v>1932</v>
      </c>
      <c r="AJ611" s="145">
        <v>443</v>
      </c>
      <c r="AK611" s="146">
        <v>1570</v>
      </c>
      <c r="AL611" s="145">
        <v>16692</v>
      </c>
      <c r="AM611" s="145">
        <v>17549</v>
      </c>
      <c r="AN611" s="146">
        <v>3674</v>
      </c>
      <c r="AO611" s="146">
        <v>3753</v>
      </c>
      <c r="BJ611" s="2"/>
      <c r="BK611" s="48">
        <f t="shared" si="56"/>
        <v>79511</v>
      </c>
      <c r="BL611" s="30">
        <v>5189</v>
      </c>
      <c r="BM611" s="30">
        <v>5119</v>
      </c>
      <c r="BN611" s="2"/>
      <c r="BO611" s="48">
        <f t="shared" si="57"/>
        <v>10308</v>
      </c>
      <c r="BP611" s="2"/>
      <c r="BQ611" s="48">
        <f t="shared" si="58"/>
        <v>126193</v>
      </c>
      <c r="BR611" s="2"/>
      <c r="BS611" s="48">
        <f t="shared" si="59"/>
        <v>318769</v>
      </c>
      <c r="BT611" s="2"/>
    </row>
    <row r="612" spans="1:72" x14ac:dyDescent="0.2">
      <c r="A612" t="s">
        <v>58</v>
      </c>
      <c r="B612" s="29">
        <v>44438</v>
      </c>
      <c r="C612" s="2"/>
      <c r="D612" s="30">
        <v>4185</v>
      </c>
      <c r="E612" s="30">
        <v>2926</v>
      </c>
      <c r="F612" s="30">
        <v>46620</v>
      </c>
      <c r="G612" s="30">
        <v>828</v>
      </c>
      <c r="H612" s="30">
        <v>681</v>
      </c>
      <c r="I612" s="30">
        <v>26525</v>
      </c>
      <c r="J612" s="30">
        <v>23758</v>
      </c>
      <c r="K612" s="30">
        <v>72415</v>
      </c>
      <c r="L612" s="30">
        <v>1429</v>
      </c>
      <c r="M612" s="2"/>
      <c r="N612" s="30">
        <v>9745</v>
      </c>
      <c r="O612" s="30">
        <v>13067</v>
      </c>
      <c r="P612" s="30">
        <v>963</v>
      </c>
      <c r="Q612" s="30">
        <v>568</v>
      </c>
      <c r="R612" s="30">
        <v>2808</v>
      </c>
      <c r="S612" s="30">
        <v>2905</v>
      </c>
      <c r="T612" s="30">
        <v>40856</v>
      </c>
      <c r="U612" s="30">
        <v>1316</v>
      </c>
      <c r="V612" s="30">
        <v>1416</v>
      </c>
      <c r="W612" s="30">
        <v>26528</v>
      </c>
      <c r="X612" s="30">
        <v>9041</v>
      </c>
      <c r="Y612" s="2"/>
      <c r="Z612" s="30">
        <v>15905</v>
      </c>
      <c r="AA612" s="30">
        <v>14255</v>
      </c>
      <c r="AC612" s="48">
        <f t="shared" si="54"/>
        <v>30160</v>
      </c>
      <c r="AD612" s="48">
        <f t="shared" si="55"/>
        <v>109213</v>
      </c>
      <c r="AE612" s="30">
        <v>4548</v>
      </c>
      <c r="AF612" s="30">
        <v>6330</v>
      </c>
      <c r="AG612" s="30">
        <v>19850</v>
      </c>
      <c r="AH612" s="30">
        <v>21263</v>
      </c>
      <c r="AI612" s="30">
        <v>2732</v>
      </c>
      <c r="AJ612" s="145">
        <v>844</v>
      </c>
      <c r="AK612" s="145">
        <v>2816</v>
      </c>
      <c r="AL612" s="145">
        <v>22494</v>
      </c>
      <c r="AM612" s="146">
        <v>25953</v>
      </c>
      <c r="AN612" s="146">
        <v>7141</v>
      </c>
      <c r="AO612" s="146">
        <v>7149</v>
      </c>
      <c r="BJ612" s="2"/>
      <c r="BK612" s="48">
        <f t="shared" si="56"/>
        <v>121120</v>
      </c>
      <c r="BL612" s="30">
        <v>8153</v>
      </c>
      <c r="BM612" s="30">
        <v>8146</v>
      </c>
      <c r="BN612" s="2"/>
      <c r="BO612" s="48">
        <f t="shared" si="57"/>
        <v>16299</v>
      </c>
      <c r="BP612" s="2"/>
      <c r="BQ612" s="48">
        <f t="shared" si="58"/>
        <v>179367</v>
      </c>
      <c r="BR612" s="2"/>
      <c r="BS612" s="48">
        <f t="shared" si="59"/>
        <v>456159</v>
      </c>
      <c r="BT612" s="2"/>
    </row>
    <row r="613" spans="1:72" x14ac:dyDescent="0.2">
      <c r="A613" t="s">
        <v>59</v>
      </c>
      <c r="B613" s="29">
        <v>44439</v>
      </c>
      <c r="C613" s="2"/>
      <c r="D613" s="30">
        <v>4224</v>
      </c>
      <c r="E613" s="30">
        <v>3052</v>
      </c>
      <c r="F613" s="30">
        <v>48967</v>
      </c>
      <c r="G613" s="30">
        <v>888</v>
      </c>
      <c r="H613" s="30">
        <v>704</v>
      </c>
      <c r="I613" s="30">
        <v>27857</v>
      </c>
      <c r="J613" s="30">
        <v>24494</v>
      </c>
      <c r="K613" s="30">
        <v>76076</v>
      </c>
      <c r="L613" s="30">
        <v>1655</v>
      </c>
      <c r="M613" s="2"/>
      <c r="N613" s="30">
        <v>10175</v>
      </c>
      <c r="O613" s="30">
        <v>13959</v>
      </c>
      <c r="P613" s="30">
        <v>921</v>
      </c>
      <c r="Q613" s="30">
        <v>571</v>
      </c>
      <c r="R613" s="30">
        <v>2838</v>
      </c>
      <c r="S613" s="30">
        <v>2897</v>
      </c>
      <c r="T613" s="30">
        <v>42670</v>
      </c>
      <c r="U613" s="30">
        <v>1560</v>
      </c>
      <c r="V613" s="30">
        <v>1623</v>
      </c>
      <c r="W613" s="30">
        <v>27237</v>
      </c>
      <c r="X613" s="30">
        <v>9691</v>
      </c>
      <c r="Y613" s="2"/>
      <c r="Z613" s="30">
        <v>16177</v>
      </c>
      <c r="AA613" s="30">
        <v>14886</v>
      </c>
      <c r="AC613" s="48">
        <f t="shared" si="54"/>
        <v>31063</v>
      </c>
      <c r="AD613" s="48">
        <f t="shared" si="55"/>
        <v>114142</v>
      </c>
      <c r="AE613" s="30">
        <v>4675</v>
      </c>
      <c r="AF613" s="30">
        <v>6574</v>
      </c>
      <c r="AG613" s="30">
        <v>21315</v>
      </c>
      <c r="AH613" s="30">
        <v>22654</v>
      </c>
      <c r="AI613" s="30">
        <v>2910</v>
      </c>
      <c r="AJ613" s="145">
        <v>1037</v>
      </c>
      <c r="AK613" s="146">
        <v>2992</v>
      </c>
      <c r="AL613" s="145">
        <v>24407</v>
      </c>
      <c r="AM613" s="145">
        <v>27450</v>
      </c>
      <c r="AN613" s="146">
        <v>8028</v>
      </c>
      <c r="AO613" s="146">
        <v>8676</v>
      </c>
      <c r="BJ613" s="2"/>
      <c r="BK613" s="48">
        <f t="shared" si="56"/>
        <v>130718</v>
      </c>
      <c r="BL613" s="30">
        <v>8697</v>
      </c>
      <c r="BM613" s="30">
        <v>8972</v>
      </c>
      <c r="BN613" s="2"/>
      <c r="BO613" s="48">
        <f t="shared" si="57"/>
        <v>17669</v>
      </c>
      <c r="BP613" s="2"/>
      <c r="BQ613" s="48">
        <f t="shared" si="58"/>
        <v>187917</v>
      </c>
      <c r="BR613" s="2"/>
      <c r="BS613" s="48">
        <f t="shared" si="59"/>
        <v>481509</v>
      </c>
      <c r="BT613" s="2"/>
    </row>
    <row r="614" spans="1:72" x14ac:dyDescent="0.2">
      <c r="A614" t="s">
        <v>53</v>
      </c>
      <c r="B614" s="29">
        <v>44440</v>
      </c>
      <c r="C614" s="2"/>
      <c r="D614" s="30">
        <v>4178</v>
      </c>
      <c r="E614" s="30">
        <v>3192</v>
      </c>
      <c r="F614" s="30">
        <v>50010</v>
      </c>
      <c r="G614" s="30">
        <v>834</v>
      </c>
      <c r="H614" s="30">
        <v>730</v>
      </c>
      <c r="I614" s="30">
        <v>28059</v>
      </c>
      <c r="J614" s="30">
        <v>25784</v>
      </c>
      <c r="K614" s="30">
        <v>78318</v>
      </c>
      <c r="L614" s="30">
        <v>1720</v>
      </c>
      <c r="M614" s="2"/>
      <c r="N614" s="30">
        <v>10404</v>
      </c>
      <c r="O614" s="30">
        <v>14042</v>
      </c>
      <c r="P614" s="30">
        <v>958</v>
      </c>
      <c r="Q614" s="30">
        <v>613</v>
      </c>
      <c r="R614" s="30">
        <v>3168</v>
      </c>
      <c r="S614" s="30">
        <v>3172</v>
      </c>
      <c r="T614" s="30">
        <v>43946</v>
      </c>
      <c r="U614" s="30">
        <v>1427</v>
      </c>
      <c r="V614" s="30">
        <v>1537</v>
      </c>
      <c r="W614" s="30">
        <v>28326</v>
      </c>
      <c r="X614" s="30">
        <v>10051</v>
      </c>
      <c r="Y614" s="2"/>
      <c r="Z614" s="30">
        <v>16363</v>
      </c>
      <c r="AA614" s="30">
        <v>15341</v>
      </c>
      <c r="AC614" s="48">
        <f t="shared" si="54"/>
        <v>31704</v>
      </c>
      <c r="AD614" s="48">
        <f t="shared" si="55"/>
        <v>117644</v>
      </c>
      <c r="AE614" s="30">
        <v>4716</v>
      </c>
      <c r="AF614" s="30">
        <v>6735</v>
      </c>
      <c r="AG614" s="30">
        <v>21139</v>
      </c>
      <c r="AH614" s="30">
        <v>23260</v>
      </c>
      <c r="AI614" s="30">
        <v>3011</v>
      </c>
      <c r="AJ614" s="145">
        <v>1089</v>
      </c>
      <c r="AK614" s="145">
        <v>2995</v>
      </c>
      <c r="AL614" s="145">
        <v>24017</v>
      </c>
      <c r="AM614" s="145">
        <v>28459</v>
      </c>
      <c r="AN614" s="146">
        <v>7651</v>
      </c>
      <c r="AO614" s="146">
        <v>8127</v>
      </c>
      <c r="BJ614" s="2"/>
      <c r="BK614" s="48">
        <f t="shared" si="56"/>
        <v>131199</v>
      </c>
      <c r="BL614" s="30">
        <v>8850</v>
      </c>
      <c r="BM614" s="30">
        <v>9265</v>
      </c>
      <c r="BN614" s="2"/>
      <c r="BO614" s="48">
        <f t="shared" si="57"/>
        <v>18115</v>
      </c>
      <c r="BP614" s="2"/>
      <c r="BQ614" s="48">
        <f t="shared" si="58"/>
        <v>192825</v>
      </c>
      <c r="BR614" s="2"/>
      <c r="BS614" s="48">
        <f t="shared" si="59"/>
        <v>491487</v>
      </c>
      <c r="BT614" s="2"/>
    </row>
    <row r="615" spans="1:72" x14ac:dyDescent="0.2">
      <c r="A615" t="s">
        <v>54</v>
      </c>
      <c r="B615" s="29">
        <v>44441</v>
      </c>
      <c r="C615" s="2"/>
      <c r="D615" s="30">
        <v>4060</v>
      </c>
      <c r="E615" s="30">
        <v>3200</v>
      </c>
      <c r="F615" s="30">
        <v>51675</v>
      </c>
      <c r="G615" s="30">
        <v>939</v>
      </c>
      <c r="H615" s="30">
        <v>756</v>
      </c>
      <c r="I615" s="30">
        <v>28654</v>
      </c>
      <c r="J615" s="30">
        <v>26728</v>
      </c>
      <c r="K615" s="30">
        <v>80404</v>
      </c>
      <c r="L615" s="30">
        <v>1665</v>
      </c>
      <c r="M615" s="2"/>
      <c r="N615" s="30">
        <v>10907</v>
      </c>
      <c r="O615" s="30">
        <v>14529</v>
      </c>
      <c r="P615" s="30">
        <v>1049</v>
      </c>
      <c r="Q615" s="30">
        <v>545</v>
      </c>
      <c r="R615" s="30">
        <v>2898</v>
      </c>
      <c r="S615" s="30">
        <v>3065</v>
      </c>
      <c r="T615" s="30">
        <v>45333</v>
      </c>
      <c r="U615" s="30">
        <v>1324</v>
      </c>
      <c r="V615" s="30">
        <v>1462</v>
      </c>
      <c r="W615" s="30">
        <v>29369</v>
      </c>
      <c r="X615" s="30">
        <v>9908</v>
      </c>
      <c r="Y615" s="2"/>
      <c r="Z615" s="30">
        <v>17380</v>
      </c>
      <c r="AA615" s="30">
        <v>16671</v>
      </c>
      <c r="AC615" s="48">
        <f t="shared" si="54"/>
        <v>34051</v>
      </c>
      <c r="AD615" s="48">
        <f t="shared" si="55"/>
        <v>120389</v>
      </c>
      <c r="AE615" s="30">
        <v>5043</v>
      </c>
      <c r="AF615" s="30">
        <v>7046</v>
      </c>
      <c r="AG615" s="30">
        <v>22103</v>
      </c>
      <c r="AH615" s="30">
        <v>25735</v>
      </c>
      <c r="AI615" s="30">
        <v>3186</v>
      </c>
      <c r="AJ615" s="145">
        <v>1391</v>
      </c>
      <c r="AK615" s="146">
        <v>3202</v>
      </c>
      <c r="AL615" s="145">
        <v>25156</v>
      </c>
      <c r="AM615" s="145">
        <v>31032</v>
      </c>
      <c r="AN615" s="146">
        <v>8805</v>
      </c>
      <c r="AO615" s="146">
        <v>8603</v>
      </c>
      <c r="BJ615" s="2"/>
      <c r="BK615" s="48">
        <f t="shared" si="56"/>
        <v>141302</v>
      </c>
      <c r="BL615" s="30">
        <v>9046</v>
      </c>
      <c r="BM615" s="30">
        <v>9297</v>
      </c>
      <c r="BN615" s="2"/>
      <c r="BO615" s="48">
        <f t="shared" si="57"/>
        <v>18343</v>
      </c>
      <c r="BP615" s="2"/>
      <c r="BQ615" s="48">
        <f t="shared" si="58"/>
        <v>198081</v>
      </c>
      <c r="BR615" s="2"/>
      <c r="BS615" s="48">
        <f t="shared" si="59"/>
        <v>512166</v>
      </c>
      <c r="BT615" s="2"/>
    </row>
    <row r="616" spans="1:72" x14ac:dyDescent="0.2">
      <c r="A616" t="s">
        <v>55</v>
      </c>
      <c r="B616" s="29">
        <v>44442</v>
      </c>
      <c r="C616" s="2"/>
      <c r="D616" s="30">
        <v>4298</v>
      </c>
      <c r="E616" s="30">
        <v>3394</v>
      </c>
      <c r="F616" s="30">
        <v>56775</v>
      </c>
      <c r="G616" s="30">
        <v>977</v>
      </c>
      <c r="H616" s="30">
        <v>785</v>
      </c>
      <c r="I616" s="30">
        <v>31521</v>
      </c>
      <c r="J616" s="30">
        <v>28759</v>
      </c>
      <c r="K616" s="30">
        <v>87884</v>
      </c>
      <c r="L616" s="30">
        <v>1663</v>
      </c>
      <c r="M616" s="2"/>
      <c r="N616" s="30">
        <v>12409</v>
      </c>
      <c r="O616" s="30">
        <v>17694</v>
      </c>
      <c r="P616" s="30">
        <v>1186</v>
      </c>
      <c r="Q616" s="30">
        <v>734</v>
      </c>
      <c r="R616" s="30">
        <v>2824</v>
      </c>
      <c r="S616" s="30">
        <v>3091</v>
      </c>
      <c r="T616" s="30">
        <v>60969</v>
      </c>
      <c r="U616" s="30">
        <v>1015</v>
      </c>
      <c r="V616" s="30">
        <v>1609</v>
      </c>
      <c r="W616" s="30">
        <v>35577</v>
      </c>
      <c r="X616" s="30">
        <v>11419</v>
      </c>
      <c r="Y616" s="2"/>
      <c r="Z616" s="30">
        <v>19869</v>
      </c>
      <c r="AA616" s="30">
        <v>19395</v>
      </c>
      <c r="AC616" s="48">
        <f t="shared" si="54"/>
        <v>39264</v>
      </c>
      <c r="AD616" s="48">
        <f t="shared" si="55"/>
        <v>148527</v>
      </c>
      <c r="AE616" s="30">
        <v>5200</v>
      </c>
      <c r="AF616" s="30">
        <v>6933</v>
      </c>
      <c r="AG616" s="30">
        <v>24899</v>
      </c>
      <c r="AH616" s="30">
        <v>29790</v>
      </c>
      <c r="AI616" s="30">
        <v>3458</v>
      </c>
      <c r="AJ616" s="145">
        <v>1083</v>
      </c>
      <c r="AK616" s="146">
        <v>3325</v>
      </c>
      <c r="AL616" s="145">
        <v>28908</v>
      </c>
      <c r="AM616" s="145">
        <v>36112</v>
      </c>
      <c r="AN616" s="146">
        <v>10436</v>
      </c>
      <c r="AO616" s="146">
        <v>10191</v>
      </c>
      <c r="BJ616" s="2"/>
      <c r="BK616" s="48">
        <f t="shared" si="56"/>
        <v>160335</v>
      </c>
      <c r="BL616" s="30">
        <v>10024</v>
      </c>
      <c r="BM616" s="30">
        <v>9245</v>
      </c>
      <c r="BN616" s="2"/>
      <c r="BO616" s="48">
        <f t="shared" si="57"/>
        <v>19269</v>
      </c>
      <c r="BP616" s="2"/>
      <c r="BQ616" s="48">
        <f t="shared" si="58"/>
        <v>216056</v>
      </c>
      <c r="BR616" s="2"/>
      <c r="BS616" s="48">
        <f t="shared" si="59"/>
        <v>583451</v>
      </c>
      <c r="BT616" s="2"/>
    </row>
    <row r="617" spans="1:72" x14ac:dyDescent="0.2">
      <c r="A617" t="s">
        <v>56</v>
      </c>
      <c r="B617" s="29">
        <v>44443</v>
      </c>
      <c r="C617" s="2"/>
      <c r="D617" s="30">
        <v>2774</v>
      </c>
      <c r="E617" s="30">
        <v>2095</v>
      </c>
      <c r="F617" s="30">
        <v>40262</v>
      </c>
      <c r="G617" s="30">
        <v>574</v>
      </c>
      <c r="H617" s="30">
        <v>484</v>
      </c>
      <c r="I617" s="30">
        <v>24090</v>
      </c>
      <c r="J617" s="30">
        <v>21888</v>
      </c>
      <c r="K617" s="30">
        <v>65475</v>
      </c>
      <c r="L617" s="30">
        <v>1615</v>
      </c>
      <c r="M617" s="2"/>
      <c r="N617" s="30">
        <v>8921</v>
      </c>
      <c r="O617" s="30">
        <v>12215</v>
      </c>
      <c r="P617" s="30">
        <v>895</v>
      </c>
      <c r="Q617" s="30">
        <v>520</v>
      </c>
      <c r="R617" s="30">
        <v>1957</v>
      </c>
      <c r="S617" s="30">
        <v>2203</v>
      </c>
      <c r="T617" s="30">
        <v>38174</v>
      </c>
      <c r="U617" s="30">
        <v>793</v>
      </c>
      <c r="V617" s="30">
        <v>1030</v>
      </c>
      <c r="W617" s="30">
        <v>26802</v>
      </c>
      <c r="X617" s="30">
        <v>7043</v>
      </c>
      <c r="Y617" s="2"/>
      <c r="Z617" s="30">
        <v>14996</v>
      </c>
      <c r="AA617" s="30">
        <v>14186</v>
      </c>
      <c r="AC617" s="48">
        <f t="shared" si="54"/>
        <v>29182</v>
      </c>
      <c r="AD617" s="48">
        <f t="shared" si="55"/>
        <v>100553</v>
      </c>
      <c r="AE617" s="30">
        <v>3205</v>
      </c>
      <c r="AF617" s="30">
        <v>4115</v>
      </c>
      <c r="AG617" s="30">
        <v>16856</v>
      </c>
      <c r="AH617" s="30">
        <v>19276</v>
      </c>
      <c r="AI617" s="30">
        <v>2189</v>
      </c>
      <c r="AJ617" s="145">
        <v>630</v>
      </c>
      <c r="AK617" s="146">
        <v>2073</v>
      </c>
      <c r="AL617" s="145">
        <v>20339</v>
      </c>
      <c r="AM617" s="145">
        <v>23846</v>
      </c>
      <c r="AN617" s="146">
        <v>6367</v>
      </c>
      <c r="AO617" s="146">
        <v>6030</v>
      </c>
      <c r="BJ617" s="2"/>
      <c r="BK617" s="48">
        <f t="shared" si="56"/>
        <v>104926</v>
      </c>
      <c r="BL617" s="30">
        <v>7010</v>
      </c>
      <c r="BM617" s="30">
        <v>6500</v>
      </c>
      <c r="BN617" s="2"/>
      <c r="BO617" s="48">
        <f t="shared" si="57"/>
        <v>13510</v>
      </c>
      <c r="BP617" s="2"/>
      <c r="BQ617" s="48">
        <f t="shared" si="58"/>
        <v>159257</v>
      </c>
      <c r="BR617" s="2"/>
      <c r="BS617" s="48">
        <f t="shared" si="59"/>
        <v>407428</v>
      </c>
      <c r="BT617" s="2"/>
    </row>
    <row r="618" spans="1:72" x14ac:dyDescent="0.2">
      <c r="A618" t="s">
        <v>57</v>
      </c>
      <c r="B618" s="29">
        <v>44444</v>
      </c>
      <c r="C618" s="2"/>
      <c r="D618" s="30">
        <v>2332</v>
      </c>
      <c r="E618" s="30">
        <v>1694</v>
      </c>
      <c r="F618" s="30">
        <v>32295</v>
      </c>
      <c r="G618" s="30">
        <v>422</v>
      </c>
      <c r="H618" s="30">
        <v>438</v>
      </c>
      <c r="I618" s="30">
        <v>19221</v>
      </c>
      <c r="J618" s="30">
        <v>17165</v>
      </c>
      <c r="K618" s="30">
        <v>52009</v>
      </c>
      <c r="L618" s="30">
        <v>1385</v>
      </c>
      <c r="M618" s="2"/>
      <c r="N618" s="30">
        <v>7574</v>
      </c>
      <c r="O618" s="30">
        <v>8944</v>
      </c>
      <c r="P618" s="30">
        <v>727</v>
      </c>
      <c r="Q618" s="30">
        <v>439</v>
      </c>
      <c r="R618" s="30">
        <v>1644</v>
      </c>
      <c r="S618" s="30">
        <v>1785</v>
      </c>
      <c r="T618" s="30">
        <v>29873</v>
      </c>
      <c r="U618" s="30">
        <v>532</v>
      </c>
      <c r="V618" s="30">
        <v>779</v>
      </c>
      <c r="W618" s="30">
        <v>23036</v>
      </c>
      <c r="X618" s="30">
        <v>3905</v>
      </c>
      <c r="Y618" s="2"/>
      <c r="Z618" s="30">
        <v>13662</v>
      </c>
      <c r="AA618" s="30">
        <v>10670</v>
      </c>
      <c r="AC618" s="48">
        <f t="shared" si="54"/>
        <v>24332</v>
      </c>
      <c r="AD618" s="48">
        <f t="shared" si="55"/>
        <v>79238</v>
      </c>
      <c r="AE618" s="30">
        <v>2490</v>
      </c>
      <c r="AF618" s="30">
        <v>3239</v>
      </c>
      <c r="AG618" s="30">
        <v>13242</v>
      </c>
      <c r="AH618" s="30">
        <v>13479</v>
      </c>
      <c r="AI618" s="30">
        <v>1834</v>
      </c>
      <c r="AJ618" s="145">
        <v>468</v>
      </c>
      <c r="AK618" s="145">
        <v>1625</v>
      </c>
      <c r="AL618" s="145">
        <v>15700</v>
      </c>
      <c r="AM618" s="146">
        <v>17110</v>
      </c>
      <c r="AN618" s="146">
        <v>3792</v>
      </c>
      <c r="AO618" s="146">
        <v>3528</v>
      </c>
      <c r="BJ618" s="2"/>
      <c r="BK618" s="48">
        <f t="shared" si="56"/>
        <v>76507</v>
      </c>
      <c r="BL618" s="30">
        <v>5282</v>
      </c>
      <c r="BM618" s="30">
        <v>5184</v>
      </c>
      <c r="BN618" s="2"/>
      <c r="BO618" s="48">
        <f t="shared" si="57"/>
        <v>10466</v>
      </c>
      <c r="BP618" s="2"/>
      <c r="BQ618" s="48">
        <f t="shared" si="58"/>
        <v>126961</v>
      </c>
      <c r="BR618" s="2"/>
      <c r="BS618" s="48">
        <f t="shared" si="59"/>
        <v>317504</v>
      </c>
      <c r="BT618" s="2"/>
    </row>
    <row r="619" spans="1:72" x14ac:dyDescent="0.2">
      <c r="A619" t="s">
        <v>58</v>
      </c>
      <c r="B619" s="33">
        <v>44445</v>
      </c>
      <c r="C619" s="2"/>
      <c r="D619" s="30">
        <v>2269</v>
      </c>
      <c r="E619" s="30">
        <v>1539</v>
      </c>
      <c r="F619" s="30">
        <v>32470</v>
      </c>
      <c r="G619" s="30">
        <v>462</v>
      </c>
      <c r="H619" s="30">
        <v>405</v>
      </c>
      <c r="I619" s="30">
        <v>17656</v>
      </c>
      <c r="J619" s="30">
        <v>16993</v>
      </c>
      <c r="K619" s="30">
        <v>49869</v>
      </c>
      <c r="L619" s="30">
        <v>882</v>
      </c>
      <c r="M619" s="2"/>
      <c r="N619" s="30">
        <v>8287</v>
      </c>
      <c r="O619" s="30">
        <v>8623</v>
      </c>
      <c r="P619" s="30">
        <v>733</v>
      </c>
      <c r="Q619" s="30">
        <v>359</v>
      </c>
      <c r="R619" s="30">
        <v>1742</v>
      </c>
      <c r="S619" s="30">
        <v>1824</v>
      </c>
      <c r="T619" s="30">
        <v>29629</v>
      </c>
      <c r="U619" s="30">
        <v>752</v>
      </c>
      <c r="V619" s="30">
        <v>838</v>
      </c>
      <c r="W619" s="30">
        <v>23389</v>
      </c>
      <c r="X619" s="30">
        <v>4672</v>
      </c>
      <c r="Y619" s="2"/>
      <c r="Z619" s="30">
        <v>15483</v>
      </c>
      <c r="AA619" s="30">
        <v>11185</v>
      </c>
      <c r="AC619" s="48">
        <f t="shared" si="54"/>
        <v>26668</v>
      </c>
      <c r="AD619" s="48">
        <f t="shared" si="55"/>
        <v>80848</v>
      </c>
      <c r="AE619" s="30">
        <v>2381</v>
      </c>
      <c r="AF619" s="30">
        <v>2967</v>
      </c>
      <c r="AG619" s="30">
        <v>14707</v>
      </c>
      <c r="AH619" s="30">
        <v>13239</v>
      </c>
      <c r="AI619" s="30">
        <v>1870</v>
      </c>
      <c r="AJ619" s="145">
        <v>515</v>
      </c>
      <c r="AK619" s="146">
        <v>1630</v>
      </c>
      <c r="AL619" s="145">
        <v>17537</v>
      </c>
      <c r="AM619" s="145">
        <v>17089</v>
      </c>
      <c r="AN619" s="146">
        <v>3608</v>
      </c>
      <c r="AO619" s="146">
        <v>3865</v>
      </c>
      <c r="BJ619" s="2"/>
      <c r="BK619" s="48">
        <f t="shared" si="56"/>
        <v>79408</v>
      </c>
      <c r="BL619" s="30">
        <v>5040</v>
      </c>
      <c r="BM619" s="30">
        <v>5315</v>
      </c>
      <c r="BN619" s="2"/>
      <c r="BO619" s="48">
        <f t="shared" si="57"/>
        <v>10355</v>
      </c>
      <c r="BP619" s="2"/>
      <c r="BQ619" s="48">
        <f t="shared" si="58"/>
        <v>122545</v>
      </c>
      <c r="BR619" s="2"/>
      <c r="BS619" s="48">
        <f t="shared" si="59"/>
        <v>319824</v>
      </c>
      <c r="BT619" s="2"/>
    </row>
    <row r="620" spans="1:72" x14ac:dyDescent="0.2">
      <c r="A620" t="s">
        <v>59</v>
      </c>
      <c r="B620" s="29">
        <v>44446</v>
      </c>
      <c r="C620" s="2"/>
      <c r="D620" s="30">
        <v>3971</v>
      </c>
      <c r="E620" s="30">
        <v>2968</v>
      </c>
      <c r="F620" s="30">
        <v>47814</v>
      </c>
      <c r="G620" s="30">
        <v>807</v>
      </c>
      <c r="H620" s="30">
        <v>728</v>
      </c>
      <c r="I620" s="30">
        <v>27385</v>
      </c>
      <c r="J620" s="30">
        <v>25087</v>
      </c>
      <c r="K620" s="30">
        <v>74988</v>
      </c>
      <c r="L620" s="30">
        <v>1495</v>
      </c>
      <c r="M620" s="2"/>
      <c r="N620" s="30">
        <v>10119</v>
      </c>
      <c r="O620" s="30">
        <v>13596</v>
      </c>
      <c r="P620" s="30">
        <v>950</v>
      </c>
      <c r="Q620" s="30">
        <v>555</v>
      </c>
      <c r="R620" s="30">
        <v>2821</v>
      </c>
      <c r="S620" s="30">
        <v>2823</v>
      </c>
      <c r="T620" s="30">
        <v>42298</v>
      </c>
      <c r="U620" s="30">
        <v>1195</v>
      </c>
      <c r="V620" s="30">
        <v>1319</v>
      </c>
      <c r="W620" s="30">
        <v>27754</v>
      </c>
      <c r="X620" s="30">
        <v>9144</v>
      </c>
      <c r="Y620" s="2"/>
      <c r="Z620" s="30">
        <v>17061</v>
      </c>
      <c r="AA620" s="30">
        <v>15238</v>
      </c>
      <c r="AC620" s="48">
        <f t="shared" si="54"/>
        <v>32299</v>
      </c>
      <c r="AD620" s="48">
        <f t="shared" si="55"/>
        <v>112574</v>
      </c>
      <c r="AE620" s="30">
        <v>4776</v>
      </c>
      <c r="AF620" s="30">
        <v>6835</v>
      </c>
      <c r="AG620" s="30">
        <v>21755</v>
      </c>
      <c r="AH620" s="30">
        <v>23135</v>
      </c>
      <c r="AI620" s="30">
        <v>3014</v>
      </c>
      <c r="AJ620" s="145">
        <v>958</v>
      </c>
      <c r="AK620" s="146">
        <v>2861</v>
      </c>
      <c r="AL620" s="145">
        <v>25013</v>
      </c>
      <c r="AM620" s="145">
        <v>28177</v>
      </c>
      <c r="AN620" s="146">
        <v>7903</v>
      </c>
      <c r="AO620" s="146">
        <v>8151</v>
      </c>
      <c r="BJ620" s="2"/>
      <c r="BK620" s="48">
        <f t="shared" si="56"/>
        <v>132578</v>
      </c>
      <c r="BL620" s="30">
        <v>8651</v>
      </c>
      <c r="BM620" s="30">
        <v>9108</v>
      </c>
      <c r="BN620" s="2"/>
      <c r="BO620" s="48">
        <f t="shared" si="57"/>
        <v>17759</v>
      </c>
      <c r="BP620" s="2"/>
      <c r="BQ620" s="48">
        <f t="shared" si="58"/>
        <v>185243</v>
      </c>
      <c r="BR620" s="2"/>
      <c r="BS620" s="48">
        <f t="shared" si="59"/>
        <v>480453</v>
      </c>
      <c r="BT620" s="2"/>
    </row>
    <row r="621" spans="1:72" x14ac:dyDescent="0.2">
      <c r="A621" t="s">
        <v>53</v>
      </c>
      <c r="B621" s="29">
        <v>44447</v>
      </c>
      <c r="C621" s="2"/>
      <c r="D621" s="30">
        <v>3993</v>
      </c>
      <c r="E621" s="30">
        <v>3002</v>
      </c>
      <c r="F621" s="30">
        <v>48857</v>
      </c>
      <c r="G621" s="30">
        <v>1031</v>
      </c>
      <c r="H621" s="30">
        <v>796</v>
      </c>
      <c r="I621" s="30">
        <v>27960</v>
      </c>
      <c r="J621" s="30">
        <v>25632</v>
      </c>
      <c r="K621" s="30">
        <v>77049</v>
      </c>
      <c r="L621" s="30">
        <v>1579</v>
      </c>
      <c r="M621" s="2"/>
      <c r="N621" s="30">
        <v>10496</v>
      </c>
      <c r="O621" s="30">
        <v>13900</v>
      </c>
      <c r="P621" s="30">
        <v>947</v>
      </c>
      <c r="Q621" s="30">
        <v>599</v>
      </c>
      <c r="R621" s="30">
        <v>3048</v>
      </c>
      <c r="S621" s="30">
        <v>3167</v>
      </c>
      <c r="T621" s="30">
        <v>43417</v>
      </c>
      <c r="U621" s="30">
        <v>1229</v>
      </c>
      <c r="V621" s="30">
        <v>1282</v>
      </c>
      <c r="W621" s="30">
        <v>27503</v>
      </c>
      <c r="X621" s="30">
        <v>9411</v>
      </c>
      <c r="Y621" s="2"/>
      <c r="Z621" s="30">
        <v>16358</v>
      </c>
      <c r="AA621" s="30">
        <v>14964</v>
      </c>
      <c r="AC621" s="48">
        <f t="shared" si="54"/>
        <v>31322</v>
      </c>
      <c r="AD621" s="48">
        <f t="shared" si="55"/>
        <v>114999</v>
      </c>
      <c r="AE621" s="30">
        <v>4974</v>
      </c>
      <c r="AF621" s="30">
        <v>6955</v>
      </c>
      <c r="AG621" s="30">
        <v>21522</v>
      </c>
      <c r="AH621" s="30">
        <v>23156</v>
      </c>
      <c r="AI621" s="30">
        <v>2926</v>
      </c>
      <c r="AJ621" s="145">
        <v>939</v>
      </c>
      <c r="AK621" s="145">
        <v>3030</v>
      </c>
      <c r="AL621" s="145">
        <v>24616</v>
      </c>
      <c r="AM621" s="145">
        <v>27857</v>
      </c>
      <c r="AN621" s="146">
        <v>8201</v>
      </c>
      <c r="AO621" s="146">
        <v>8940</v>
      </c>
      <c r="BJ621" s="2"/>
      <c r="BK621" s="48">
        <f t="shared" si="56"/>
        <v>133116</v>
      </c>
      <c r="BL621" s="30">
        <v>8876</v>
      </c>
      <c r="BM621" s="30">
        <v>9251</v>
      </c>
      <c r="BN621" s="2"/>
      <c r="BO621" s="48">
        <f t="shared" si="57"/>
        <v>18127</v>
      </c>
      <c r="BP621" s="2"/>
      <c r="BQ621" s="48">
        <f t="shared" si="58"/>
        <v>189899</v>
      </c>
      <c r="BR621" s="2"/>
      <c r="BS621" s="48">
        <f t="shared" si="59"/>
        <v>487463</v>
      </c>
      <c r="BT621" s="2"/>
    </row>
    <row r="622" spans="1:72" x14ac:dyDescent="0.2">
      <c r="A622" t="s">
        <v>54</v>
      </c>
      <c r="B622" s="29">
        <v>44448</v>
      </c>
      <c r="C622" s="2"/>
      <c r="D622" s="30">
        <v>4112</v>
      </c>
      <c r="E622" s="30">
        <v>3168</v>
      </c>
      <c r="F622" s="30">
        <v>51309</v>
      </c>
      <c r="G622" s="30">
        <v>986</v>
      </c>
      <c r="H622" s="30">
        <v>869</v>
      </c>
      <c r="I622" s="30">
        <v>29046</v>
      </c>
      <c r="J622" s="30">
        <v>26374</v>
      </c>
      <c r="K622" s="30">
        <v>79563</v>
      </c>
      <c r="L622" s="30">
        <v>1623</v>
      </c>
      <c r="M622" s="2"/>
      <c r="N622" s="30">
        <v>10777</v>
      </c>
      <c r="O622" s="30">
        <v>14715</v>
      </c>
      <c r="P622" s="30">
        <v>1037</v>
      </c>
      <c r="Q622" s="30">
        <v>615</v>
      </c>
      <c r="R622" s="30">
        <v>2996</v>
      </c>
      <c r="S622" s="30">
        <v>3139</v>
      </c>
      <c r="T622" s="30">
        <v>44574</v>
      </c>
      <c r="U622" s="30">
        <v>1252</v>
      </c>
      <c r="V622" s="30">
        <v>1342</v>
      </c>
      <c r="W622" s="30">
        <v>28202</v>
      </c>
      <c r="X622" s="30">
        <v>9973</v>
      </c>
      <c r="Y622" s="2"/>
      <c r="Z622" s="30">
        <v>16929</v>
      </c>
      <c r="AA622" s="30">
        <v>15907</v>
      </c>
      <c r="AC622" s="48">
        <f t="shared" si="54"/>
        <v>32836</v>
      </c>
      <c r="AD622" s="48">
        <f t="shared" si="55"/>
        <v>118622</v>
      </c>
      <c r="AE622" s="30">
        <v>5047</v>
      </c>
      <c r="AF622" s="30">
        <v>7050</v>
      </c>
      <c r="AG622" s="30">
        <v>22067</v>
      </c>
      <c r="AH622" s="30">
        <v>25715</v>
      </c>
      <c r="AI622" s="30">
        <v>2959</v>
      </c>
      <c r="AJ622" s="145">
        <v>959</v>
      </c>
      <c r="AK622" s="146">
        <v>2963</v>
      </c>
      <c r="AL622" s="145">
        <v>24975</v>
      </c>
      <c r="AM622" s="145">
        <v>30628</v>
      </c>
      <c r="AN622" s="146">
        <v>8822</v>
      </c>
      <c r="AO622" s="146">
        <v>9075</v>
      </c>
      <c r="BJ622" s="2"/>
      <c r="BK622" s="48">
        <f t="shared" si="56"/>
        <v>140260</v>
      </c>
      <c r="BL622" s="30">
        <v>9404</v>
      </c>
      <c r="BM622" s="30">
        <v>9564</v>
      </c>
      <c r="BN622" s="2"/>
      <c r="BO622" s="48">
        <f t="shared" si="57"/>
        <v>18968</v>
      </c>
      <c r="BP622" s="2"/>
      <c r="BQ622" s="48">
        <f t="shared" si="58"/>
        <v>197050</v>
      </c>
      <c r="BR622" s="2"/>
      <c r="BS622" s="48">
        <f t="shared" si="59"/>
        <v>507736</v>
      </c>
      <c r="BT622" s="2"/>
    </row>
    <row r="623" spans="1:72" x14ac:dyDescent="0.2">
      <c r="A623" t="s">
        <v>55</v>
      </c>
      <c r="B623" s="29">
        <v>44449</v>
      </c>
      <c r="C623" s="2"/>
      <c r="D623" s="30">
        <v>4386</v>
      </c>
      <c r="E623" s="30">
        <v>3276</v>
      </c>
      <c r="F623" s="30">
        <v>54459</v>
      </c>
      <c r="G623" s="30">
        <v>1079</v>
      </c>
      <c r="H623" s="30">
        <v>819</v>
      </c>
      <c r="I623" s="30">
        <v>31196</v>
      </c>
      <c r="J623" s="30">
        <v>28150</v>
      </c>
      <c r="K623" s="30">
        <v>86171</v>
      </c>
      <c r="L623" s="30">
        <v>2089</v>
      </c>
      <c r="M623" s="2"/>
      <c r="N623" s="30">
        <v>12471</v>
      </c>
      <c r="O623" s="30">
        <v>15967</v>
      </c>
      <c r="P623" s="30">
        <v>1260</v>
      </c>
      <c r="Q623" s="30">
        <v>632</v>
      </c>
      <c r="R623" s="30">
        <v>3179</v>
      </c>
      <c r="S623" s="30">
        <v>3208</v>
      </c>
      <c r="T623" s="30">
        <v>49796</v>
      </c>
      <c r="U623" s="30">
        <v>1335</v>
      </c>
      <c r="V623" s="30">
        <v>1524</v>
      </c>
      <c r="W623" s="30">
        <v>32079</v>
      </c>
      <c r="X623" s="30">
        <v>10626</v>
      </c>
      <c r="Y623" s="2"/>
      <c r="Z623" s="30">
        <v>18699</v>
      </c>
      <c r="AA623" s="30">
        <v>18637</v>
      </c>
      <c r="AC623" s="48">
        <f t="shared" si="54"/>
        <v>37336</v>
      </c>
      <c r="AD623" s="48">
        <f t="shared" si="55"/>
        <v>132077</v>
      </c>
      <c r="AE623" s="30">
        <v>5085</v>
      </c>
      <c r="AF623" s="30">
        <v>7415</v>
      </c>
      <c r="AG623" s="30">
        <v>25213</v>
      </c>
      <c r="AH623" s="30">
        <v>26965</v>
      </c>
      <c r="AI623" s="30">
        <v>3330</v>
      </c>
      <c r="AJ623" s="145">
        <v>940</v>
      </c>
      <c r="AK623" s="146">
        <v>3223</v>
      </c>
      <c r="AL623" s="145">
        <v>28224</v>
      </c>
      <c r="AM623" s="145">
        <v>33153</v>
      </c>
      <c r="AN623" s="146">
        <v>9562</v>
      </c>
      <c r="AO623" s="146">
        <v>10256</v>
      </c>
      <c r="BJ623" s="2"/>
      <c r="BK623" s="48">
        <f t="shared" si="56"/>
        <v>153366</v>
      </c>
      <c r="BL623" s="30">
        <v>9878</v>
      </c>
      <c r="BM623" s="30">
        <v>9803</v>
      </c>
      <c r="BN623" s="2"/>
      <c r="BO623" s="48">
        <f t="shared" si="57"/>
        <v>19681</v>
      </c>
      <c r="BP623" s="2"/>
      <c r="BQ623" s="48">
        <f t="shared" si="58"/>
        <v>211625</v>
      </c>
      <c r="BR623" s="2"/>
      <c r="BS623" s="48">
        <f t="shared" si="59"/>
        <v>554085</v>
      </c>
      <c r="BT623" s="2"/>
    </row>
    <row r="624" spans="1:72" x14ac:dyDescent="0.2">
      <c r="A624" t="s">
        <v>56</v>
      </c>
      <c r="B624" s="29">
        <v>44450</v>
      </c>
      <c r="C624" s="2"/>
      <c r="D624" s="30">
        <v>3010</v>
      </c>
      <c r="E624" s="30">
        <v>2239</v>
      </c>
      <c r="F624" s="30">
        <v>42103</v>
      </c>
      <c r="G624" s="30">
        <v>721</v>
      </c>
      <c r="H624" s="30">
        <v>612</v>
      </c>
      <c r="I624" s="30">
        <v>24481</v>
      </c>
      <c r="J624" s="30">
        <v>22080</v>
      </c>
      <c r="K624" s="30">
        <v>66084</v>
      </c>
      <c r="L624" s="30">
        <v>1465</v>
      </c>
      <c r="M624" s="2"/>
      <c r="N624" s="30">
        <v>8785</v>
      </c>
      <c r="O624" s="30">
        <v>10935</v>
      </c>
      <c r="P624" s="30">
        <v>886</v>
      </c>
      <c r="Q624" s="30">
        <v>466</v>
      </c>
      <c r="R624" s="30">
        <v>2249</v>
      </c>
      <c r="S624" s="30">
        <v>2341</v>
      </c>
      <c r="T624" s="30">
        <v>34289</v>
      </c>
      <c r="U624" s="30">
        <v>775</v>
      </c>
      <c r="V624" s="30">
        <v>1034</v>
      </c>
      <c r="W624" s="30">
        <v>24846</v>
      </c>
      <c r="X624" s="30">
        <v>6429</v>
      </c>
      <c r="Y624" s="2"/>
      <c r="Z624" s="30">
        <v>13813</v>
      </c>
      <c r="AA624" s="30">
        <v>12433</v>
      </c>
      <c r="AC624" s="48">
        <f t="shared" si="54"/>
        <v>26246</v>
      </c>
      <c r="AD624" s="48">
        <f t="shared" si="55"/>
        <v>93035</v>
      </c>
      <c r="AE624" s="30">
        <v>3400</v>
      </c>
      <c r="AF624" s="30">
        <v>4332</v>
      </c>
      <c r="AG624" s="30">
        <v>15754</v>
      </c>
      <c r="AH624" s="30">
        <v>17224</v>
      </c>
      <c r="AI624" s="30">
        <v>2318</v>
      </c>
      <c r="AJ624" s="145">
        <v>614</v>
      </c>
      <c r="AK624" s="145">
        <v>2055</v>
      </c>
      <c r="AL624" s="145">
        <v>18462</v>
      </c>
      <c r="AM624" s="146">
        <v>20808</v>
      </c>
      <c r="AN624" s="146">
        <v>5496</v>
      </c>
      <c r="AO624" s="146">
        <v>5389</v>
      </c>
      <c r="BJ624" s="2"/>
      <c r="BK624" s="48">
        <f t="shared" si="56"/>
        <v>95852</v>
      </c>
      <c r="BL624" s="30">
        <v>6896</v>
      </c>
      <c r="BM624" s="30">
        <v>6831</v>
      </c>
      <c r="BN624" s="2"/>
      <c r="BO624" s="48">
        <f t="shared" si="57"/>
        <v>13727</v>
      </c>
      <c r="BP624" s="2"/>
      <c r="BQ624" s="48">
        <f t="shared" si="58"/>
        <v>162795</v>
      </c>
      <c r="BR624" s="2"/>
      <c r="BS624" s="48">
        <f t="shared" si="59"/>
        <v>391655</v>
      </c>
      <c r="BT624" s="2"/>
    </row>
    <row r="625" spans="1:72" x14ac:dyDescent="0.2">
      <c r="A625" t="s">
        <v>57</v>
      </c>
      <c r="B625" s="29">
        <v>44451</v>
      </c>
      <c r="C625" s="2"/>
      <c r="D625" s="30">
        <v>2412</v>
      </c>
      <c r="E625" s="30">
        <v>1680</v>
      </c>
      <c r="F625" s="30">
        <v>32081</v>
      </c>
      <c r="G625" s="30">
        <v>481</v>
      </c>
      <c r="H625" s="30">
        <v>437</v>
      </c>
      <c r="I625" s="30">
        <v>18682</v>
      </c>
      <c r="J625" s="30">
        <v>16957</v>
      </c>
      <c r="K625" s="30">
        <v>49608</v>
      </c>
      <c r="L625" s="30">
        <v>1034</v>
      </c>
      <c r="M625" s="2"/>
      <c r="N625" s="30">
        <v>7093</v>
      </c>
      <c r="O625" s="30">
        <v>8631</v>
      </c>
      <c r="P625" s="30">
        <v>755</v>
      </c>
      <c r="Q625" s="30">
        <v>404</v>
      </c>
      <c r="R625" s="30">
        <v>1678</v>
      </c>
      <c r="S625" s="30">
        <v>1836</v>
      </c>
      <c r="T625" s="30">
        <v>28120</v>
      </c>
      <c r="U625" s="30">
        <v>500</v>
      </c>
      <c r="V625" s="30">
        <v>701</v>
      </c>
      <c r="W625" s="30">
        <v>21977</v>
      </c>
      <c r="X625" s="30">
        <v>4354</v>
      </c>
      <c r="Y625" s="2"/>
      <c r="Z625" s="30">
        <v>14211</v>
      </c>
      <c r="AA625" s="30">
        <v>11758</v>
      </c>
      <c r="AC625" s="48">
        <f t="shared" si="54"/>
        <v>25969</v>
      </c>
      <c r="AD625" s="48">
        <f t="shared" si="55"/>
        <v>76049</v>
      </c>
      <c r="AE625" s="30">
        <v>2689</v>
      </c>
      <c r="AF625" s="30">
        <v>3403</v>
      </c>
      <c r="AG625" s="30">
        <v>13974</v>
      </c>
      <c r="AH625" s="30">
        <v>14113</v>
      </c>
      <c r="AI625" s="30">
        <v>1980</v>
      </c>
      <c r="AJ625" s="145">
        <v>499</v>
      </c>
      <c r="AK625" s="145">
        <v>1636</v>
      </c>
      <c r="AL625" s="145">
        <v>16954</v>
      </c>
      <c r="AM625" s="146">
        <v>18106</v>
      </c>
      <c r="AN625" s="146">
        <v>3790</v>
      </c>
      <c r="AO625" s="146">
        <v>3468</v>
      </c>
      <c r="BJ625" s="2"/>
      <c r="BK625" s="48">
        <f t="shared" si="56"/>
        <v>80612</v>
      </c>
      <c r="BL625" s="30">
        <v>5455</v>
      </c>
      <c r="BM625" s="30">
        <v>5737</v>
      </c>
      <c r="BN625" s="2"/>
      <c r="BO625" s="48">
        <f t="shared" si="57"/>
        <v>11192</v>
      </c>
      <c r="BP625" s="2"/>
      <c r="BQ625" s="48">
        <f t="shared" si="58"/>
        <v>123372</v>
      </c>
      <c r="BR625" s="2"/>
      <c r="BS625" s="48">
        <f t="shared" si="59"/>
        <v>317194</v>
      </c>
      <c r="BT625" s="2"/>
    </row>
    <row r="626" spans="1:72" x14ac:dyDescent="0.2">
      <c r="A626" t="s">
        <v>58</v>
      </c>
      <c r="B626" s="29">
        <v>44452</v>
      </c>
      <c r="C626" s="2"/>
      <c r="D626" s="30">
        <v>3719</v>
      </c>
      <c r="E626" s="30">
        <v>2867</v>
      </c>
      <c r="F626" s="30">
        <v>46574</v>
      </c>
      <c r="G626" s="30">
        <v>795</v>
      </c>
      <c r="H626" s="30">
        <v>684</v>
      </c>
      <c r="I626" s="30">
        <v>26786</v>
      </c>
      <c r="J626" s="30">
        <v>23960</v>
      </c>
      <c r="K626" s="30">
        <v>72215</v>
      </c>
      <c r="L626" s="30">
        <v>1549</v>
      </c>
      <c r="M626" s="2"/>
      <c r="N626" s="30">
        <v>9616</v>
      </c>
      <c r="O626" s="30">
        <v>12693</v>
      </c>
      <c r="P626" s="30">
        <v>955</v>
      </c>
      <c r="Q626" s="30">
        <v>471</v>
      </c>
      <c r="R626" s="30">
        <v>2868</v>
      </c>
      <c r="S626" s="30">
        <v>2948</v>
      </c>
      <c r="T626" s="30">
        <v>39855</v>
      </c>
      <c r="U626" s="30">
        <v>1161</v>
      </c>
      <c r="V626" s="30">
        <v>1228</v>
      </c>
      <c r="W626" s="30">
        <v>26454</v>
      </c>
      <c r="X626" s="30">
        <v>8438</v>
      </c>
      <c r="Y626" s="2"/>
      <c r="Z626" s="30">
        <v>15820</v>
      </c>
      <c r="AA626" s="30">
        <v>15153</v>
      </c>
      <c r="AC626" s="48">
        <f t="shared" si="54"/>
        <v>30973</v>
      </c>
      <c r="AD626" s="48">
        <f t="shared" si="55"/>
        <v>106687</v>
      </c>
      <c r="AE626" s="30">
        <v>4613</v>
      </c>
      <c r="AF626" s="30">
        <v>6378</v>
      </c>
      <c r="AG626" s="30">
        <v>20790</v>
      </c>
      <c r="AH626" s="30">
        <v>22055</v>
      </c>
      <c r="AI626" s="30">
        <v>2821</v>
      </c>
      <c r="AJ626" s="145">
        <v>915</v>
      </c>
      <c r="AK626" s="146">
        <v>2745</v>
      </c>
      <c r="AL626" s="145">
        <v>23832</v>
      </c>
      <c r="AM626" s="145">
        <v>26675</v>
      </c>
      <c r="AN626" s="146">
        <v>7526</v>
      </c>
      <c r="AO626" s="146">
        <v>7655</v>
      </c>
      <c r="BJ626" s="2"/>
      <c r="BK626" s="48">
        <f t="shared" si="56"/>
        <v>126005</v>
      </c>
      <c r="BL626" s="30">
        <v>8023</v>
      </c>
      <c r="BM626" s="30">
        <v>8456</v>
      </c>
      <c r="BN626" s="2"/>
      <c r="BO626" s="48">
        <f t="shared" si="57"/>
        <v>16479</v>
      </c>
      <c r="BP626" s="2"/>
      <c r="BQ626" s="48">
        <f t="shared" si="58"/>
        <v>179149</v>
      </c>
      <c r="BR626" s="2"/>
      <c r="BS626" s="48">
        <f t="shared" si="59"/>
        <v>459293</v>
      </c>
      <c r="BT626" s="2"/>
    </row>
    <row r="627" spans="1:72" x14ac:dyDescent="0.2">
      <c r="A627" t="s">
        <v>59</v>
      </c>
      <c r="B627" s="29">
        <v>44453</v>
      </c>
      <c r="C627" s="2"/>
      <c r="D627" s="30">
        <v>4056</v>
      </c>
      <c r="E627" s="30">
        <v>3240</v>
      </c>
      <c r="F627" s="30">
        <v>48062</v>
      </c>
      <c r="G627" s="30">
        <v>937</v>
      </c>
      <c r="H627" s="30">
        <v>691</v>
      </c>
      <c r="I627" s="30">
        <v>27709</v>
      </c>
      <c r="J627" s="30">
        <v>25072</v>
      </c>
      <c r="K627" s="30">
        <v>75456</v>
      </c>
      <c r="L627" s="30">
        <v>1513</v>
      </c>
      <c r="M627" s="2"/>
      <c r="N627" s="30">
        <v>9775</v>
      </c>
      <c r="O627" s="30">
        <v>12963</v>
      </c>
      <c r="P627" s="30">
        <v>974</v>
      </c>
      <c r="Q627" s="30">
        <v>520</v>
      </c>
      <c r="R627" s="30">
        <v>2956</v>
      </c>
      <c r="S627" s="30">
        <v>3045</v>
      </c>
      <c r="T627" s="30">
        <v>40251</v>
      </c>
      <c r="U627" s="30">
        <v>1183</v>
      </c>
      <c r="V627" s="30">
        <v>1239</v>
      </c>
      <c r="W627" s="30">
        <v>25543</v>
      </c>
      <c r="X627" s="30">
        <v>8948</v>
      </c>
      <c r="Y627" s="2"/>
      <c r="Z627" s="30">
        <v>15890</v>
      </c>
      <c r="AA627" s="30">
        <v>14062</v>
      </c>
      <c r="AC627" s="48">
        <f t="shared" si="54"/>
        <v>29952</v>
      </c>
      <c r="AD627" s="48">
        <f t="shared" si="55"/>
        <v>107397</v>
      </c>
      <c r="AE627" s="30">
        <v>4660</v>
      </c>
      <c r="AF627" s="30">
        <v>6711</v>
      </c>
      <c r="AG627" s="30">
        <v>21245</v>
      </c>
      <c r="AH627" s="30">
        <v>23012</v>
      </c>
      <c r="AI627" s="30">
        <v>2938</v>
      </c>
      <c r="AJ627" s="145">
        <v>922</v>
      </c>
      <c r="AK627" s="146">
        <v>2830</v>
      </c>
      <c r="AL627" s="145">
        <v>24153</v>
      </c>
      <c r="AM627" s="146">
        <v>27245</v>
      </c>
      <c r="AN627" s="146">
        <v>8062</v>
      </c>
      <c r="AO627" s="146">
        <v>8570</v>
      </c>
      <c r="BJ627" s="2"/>
      <c r="BK627" s="48">
        <f t="shared" si="56"/>
        <v>130348</v>
      </c>
      <c r="BL627" s="30">
        <v>9072</v>
      </c>
      <c r="BM627" s="30">
        <v>9326</v>
      </c>
      <c r="BN627" s="2"/>
      <c r="BO627" s="48">
        <f t="shared" si="57"/>
        <v>18398</v>
      </c>
      <c r="BP627" s="2"/>
      <c r="BQ627" s="48">
        <f t="shared" si="58"/>
        <v>186736</v>
      </c>
      <c r="BR627" s="2"/>
      <c r="BS627" s="48">
        <f t="shared" si="59"/>
        <v>472831</v>
      </c>
      <c r="BT627" s="2"/>
    </row>
    <row r="628" spans="1:72" x14ac:dyDescent="0.2">
      <c r="A628" t="s">
        <v>53</v>
      </c>
      <c r="B628" s="29">
        <v>44454</v>
      </c>
      <c r="C628" s="2"/>
      <c r="D628" s="30">
        <v>4230</v>
      </c>
      <c r="E628" s="30">
        <v>3244</v>
      </c>
      <c r="F628" s="30">
        <v>50493</v>
      </c>
      <c r="G628" s="30">
        <v>879</v>
      </c>
      <c r="H628" s="30">
        <v>779</v>
      </c>
      <c r="I628" s="30">
        <v>28414</v>
      </c>
      <c r="J628" s="30">
        <v>26477</v>
      </c>
      <c r="K628" s="30">
        <v>79044</v>
      </c>
      <c r="L628" s="30">
        <v>1670</v>
      </c>
      <c r="M628" s="2"/>
      <c r="N628" s="30">
        <v>10793</v>
      </c>
      <c r="O628" s="30">
        <v>13885</v>
      </c>
      <c r="P628" s="30">
        <v>994</v>
      </c>
      <c r="Q628" s="30">
        <v>589</v>
      </c>
      <c r="R628" s="30">
        <v>3074</v>
      </c>
      <c r="S628" s="30">
        <v>3219</v>
      </c>
      <c r="T628" s="30">
        <v>44184</v>
      </c>
      <c r="U628" s="30">
        <v>1219</v>
      </c>
      <c r="V628" s="30">
        <v>1323</v>
      </c>
      <c r="W628" s="30">
        <v>27680</v>
      </c>
      <c r="X628" s="30">
        <v>9623</v>
      </c>
      <c r="Y628" s="2"/>
      <c r="Z628" s="30">
        <v>17210</v>
      </c>
      <c r="AA628" s="30">
        <v>15192</v>
      </c>
      <c r="AC628" s="48">
        <f t="shared" si="54"/>
        <v>32402</v>
      </c>
      <c r="AD628" s="48">
        <f t="shared" si="55"/>
        <v>116583</v>
      </c>
      <c r="AE628" s="30">
        <v>5044</v>
      </c>
      <c r="AF628" s="30">
        <v>7170</v>
      </c>
      <c r="AG628" s="30">
        <v>22852</v>
      </c>
      <c r="AH628" s="30">
        <v>25437</v>
      </c>
      <c r="AI628" s="30">
        <v>3044</v>
      </c>
      <c r="AJ628" s="145">
        <v>1038</v>
      </c>
      <c r="AK628" s="146">
        <v>3166</v>
      </c>
      <c r="AL628" s="145">
        <v>26246</v>
      </c>
      <c r="AM628" s="146">
        <v>30795</v>
      </c>
      <c r="AN628" s="146">
        <v>9050</v>
      </c>
      <c r="AO628" s="146">
        <v>9537</v>
      </c>
      <c r="BJ628" s="2"/>
      <c r="BK628" s="48">
        <f t="shared" si="56"/>
        <v>143379</v>
      </c>
      <c r="BL628" s="30">
        <v>9560</v>
      </c>
      <c r="BM628" s="30">
        <v>9463</v>
      </c>
      <c r="BN628" s="2"/>
      <c r="BO628" s="48">
        <f t="shared" si="57"/>
        <v>19023</v>
      </c>
      <c r="BP628" s="2"/>
      <c r="BQ628" s="48">
        <f t="shared" si="58"/>
        <v>195230</v>
      </c>
      <c r="BR628" s="2"/>
      <c r="BS628" s="48">
        <f t="shared" si="59"/>
        <v>506617</v>
      </c>
      <c r="BT628" s="2"/>
    </row>
    <row r="629" spans="1:72" x14ac:dyDescent="0.2">
      <c r="A629" t="s">
        <v>54</v>
      </c>
      <c r="B629" s="29">
        <v>44455</v>
      </c>
      <c r="C629" s="2"/>
      <c r="D629" s="30">
        <v>4242</v>
      </c>
      <c r="E629" s="30">
        <v>3177</v>
      </c>
      <c r="F629" s="30">
        <v>52188</v>
      </c>
      <c r="G629" s="30">
        <v>944</v>
      </c>
      <c r="H629" s="30">
        <v>741</v>
      </c>
      <c r="I629" s="30">
        <v>29731</v>
      </c>
      <c r="J629" s="30">
        <v>26816</v>
      </c>
      <c r="K629" s="30">
        <v>81000</v>
      </c>
      <c r="L629" s="30">
        <v>1657</v>
      </c>
      <c r="M629" s="2"/>
      <c r="N629" s="30">
        <v>11086</v>
      </c>
      <c r="O629" s="30">
        <v>14819</v>
      </c>
      <c r="P629" s="30">
        <v>1090</v>
      </c>
      <c r="Q629" s="30">
        <v>615</v>
      </c>
      <c r="R629" s="30">
        <v>3094</v>
      </c>
      <c r="S629" s="30">
        <v>3195</v>
      </c>
      <c r="T629" s="30">
        <v>45151</v>
      </c>
      <c r="U629" s="30">
        <v>1341</v>
      </c>
      <c r="V629" s="30">
        <v>1402</v>
      </c>
      <c r="W629" s="30">
        <v>29307</v>
      </c>
      <c r="X629" s="30">
        <v>9806</v>
      </c>
      <c r="Y629" s="2"/>
      <c r="Z629" s="30">
        <v>17567</v>
      </c>
      <c r="AA629" s="30">
        <v>16409</v>
      </c>
      <c r="AC629" s="48">
        <f t="shared" si="54"/>
        <v>33976</v>
      </c>
      <c r="AD629" s="48">
        <f t="shared" si="55"/>
        <v>120906</v>
      </c>
      <c r="AE629" s="30">
        <v>5101</v>
      </c>
      <c r="AF629" s="30">
        <v>6924</v>
      </c>
      <c r="AG629" s="30">
        <v>23312</v>
      </c>
      <c r="AH629" s="30">
        <v>27343</v>
      </c>
      <c r="AI629" s="30">
        <v>3165</v>
      </c>
      <c r="AJ629" s="145">
        <v>1019</v>
      </c>
      <c r="AK629" s="146">
        <v>3147</v>
      </c>
      <c r="AL629" s="145">
        <v>26885</v>
      </c>
      <c r="AM629" s="145">
        <v>32700</v>
      </c>
      <c r="AN629" s="146">
        <v>9563</v>
      </c>
      <c r="AO629" s="146">
        <v>9511</v>
      </c>
      <c r="BJ629" s="2"/>
      <c r="BK629" s="48">
        <f t="shared" si="56"/>
        <v>148670</v>
      </c>
      <c r="BL629" s="30">
        <v>9644</v>
      </c>
      <c r="BM629" s="30">
        <v>9713</v>
      </c>
      <c r="BN629" s="2"/>
      <c r="BO629" s="48">
        <f t="shared" si="57"/>
        <v>19357</v>
      </c>
      <c r="BP629" s="2"/>
      <c r="BQ629" s="48">
        <f t="shared" si="58"/>
        <v>200496</v>
      </c>
      <c r="BR629" s="2"/>
      <c r="BS629" s="48">
        <f t="shared" si="59"/>
        <v>523405</v>
      </c>
      <c r="BT629" s="2"/>
    </row>
    <row r="630" spans="1:72" x14ac:dyDescent="0.2">
      <c r="A630" t="s">
        <v>55</v>
      </c>
      <c r="B630" s="29">
        <v>44456</v>
      </c>
      <c r="C630" s="2"/>
      <c r="D630" s="30">
        <v>4549</v>
      </c>
      <c r="E630" s="30">
        <v>3540</v>
      </c>
      <c r="F630" s="30">
        <v>55632</v>
      </c>
      <c r="G630" s="30">
        <v>995</v>
      </c>
      <c r="H630" s="30">
        <v>804</v>
      </c>
      <c r="I630" s="30">
        <v>31455</v>
      </c>
      <c r="J630" s="30">
        <v>28732</v>
      </c>
      <c r="K630" s="30">
        <v>86858</v>
      </c>
      <c r="L630" s="30">
        <v>2111</v>
      </c>
      <c r="M630" s="2"/>
      <c r="N630" s="30">
        <v>12165</v>
      </c>
      <c r="O630" s="30">
        <v>16320</v>
      </c>
      <c r="P630" s="30">
        <v>1119</v>
      </c>
      <c r="Q630" s="30">
        <v>678</v>
      </c>
      <c r="R630" s="30">
        <v>3124</v>
      </c>
      <c r="S630" s="30">
        <v>3299</v>
      </c>
      <c r="T630" s="30">
        <v>49523</v>
      </c>
      <c r="U630" s="30">
        <v>1359</v>
      </c>
      <c r="V630" s="30">
        <v>1508</v>
      </c>
      <c r="W630" s="30">
        <v>32367</v>
      </c>
      <c r="X630" s="30">
        <v>10743</v>
      </c>
      <c r="Y630" s="2"/>
      <c r="Z630" s="30">
        <v>19756</v>
      </c>
      <c r="AA630" s="30">
        <v>20218</v>
      </c>
      <c r="AC630" s="48">
        <f t="shared" si="54"/>
        <v>39974</v>
      </c>
      <c r="AD630" s="48">
        <f t="shared" si="55"/>
        <v>132205</v>
      </c>
      <c r="AE630" s="30">
        <v>5235</v>
      </c>
      <c r="AF630" s="30">
        <v>7064</v>
      </c>
      <c r="AG630" s="30">
        <v>25106</v>
      </c>
      <c r="AH630" s="30">
        <v>29932</v>
      </c>
      <c r="AI630" s="30">
        <v>3192</v>
      </c>
      <c r="AJ630" s="145">
        <v>1039</v>
      </c>
      <c r="AK630" s="146">
        <v>3292</v>
      </c>
      <c r="AL630" s="145">
        <v>29122</v>
      </c>
      <c r="AM630" s="145">
        <v>35458</v>
      </c>
      <c r="AN630" s="146">
        <v>10560</v>
      </c>
      <c r="AO630" s="146">
        <v>9778</v>
      </c>
      <c r="BJ630" s="2"/>
      <c r="BK630" s="48">
        <f t="shared" si="56"/>
        <v>159778</v>
      </c>
      <c r="BL630" s="30">
        <v>10087</v>
      </c>
      <c r="BM630" s="30">
        <v>10831</v>
      </c>
      <c r="BN630" s="2"/>
      <c r="BO630" s="48">
        <f t="shared" si="57"/>
        <v>20918</v>
      </c>
      <c r="BP630" s="2"/>
      <c r="BQ630" s="48">
        <f t="shared" si="58"/>
        <v>214676</v>
      </c>
      <c r="BR630" s="2"/>
      <c r="BS630" s="48">
        <f t="shared" si="59"/>
        <v>567551</v>
      </c>
      <c r="BT630" s="2"/>
    </row>
    <row r="631" spans="1:72" x14ac:dyDescent="0.2">
      <c r="A631" t="s">
        <v>56</v>
      </c>
      <c r="B631" s="29">
        <v>44457</v>
      </c>
      <c r="C631" s="2"/>
      <c r="D631" s="30">
        <v>3279</v>
      </c>
      <c r="E631" s="30">
        <v>2452</v>
      </c>
      <c r="F631" s="30">
        <v>43576</v>
      </c>
      <c r="G631" s="30">
        <v>667</v>
      </c>
      <c r="H631" s="30">
        <v>519</v>
      </c>
      <c r="I631" s="30">
        <v>26332</v>
      </c>
      <c r="J631" s="30">
        <v>24015</v>
      </c>
      <c r="K631" s="30">
        <v>70373</v>
      </c>
      <c r="L631" s="30">
        <v>1934</v>
      </c>
      <c r="M631" s="2"/>
      <c r="N631" s="30">
        <v>9041</v>
      </c>
      <c r="O631" s="30">
        <v>11955</v>
      </c>
      <c r="P631" s="30">
        <v>949</v>
      </c>
      <c r="Q631" s="30">
        <v>578</v>
      </c>
      <c r="R631" s="30">
        <v>2172</v>
      </c>
      <c r="S631" s="30">
        <v>2336</v>
      </c>
      <c r="T631" s="30">
        <v>36962</v>
      </c>
      <c r="U631" s="30">
        <v>788</v>
      </c>
      <c r="V631" s="30">
        <v>1026</v>
      </c>
      <c r="W631" s="30">
        <v>26967</v>
      </c>
      <c r="X631" s="30">
        <v>6827</v>
      </c>
      <c r="Y631" s="2"/>
      <c r="Z631" s="30">
        <v>15614</v>
      </c>
      <c r="AA631" s="30">
        <v>14802</v>
      </c>
      <c r="AC631" s="48">
        <f t="shared" si="54"/>
        <v>30416</v>
      </c>
      <c r="AD631" s="48">
        <f t="shared" si="55"/>
        <v>99601</v>
      </c>
      <c r="AE631" s="30">
        <v>3648</v>
      </c>
      <c r="AF631" s="30">
        <v>4568</v>
      </c>
      <c r="AG631" s="30">
        <v>18563</v>
      </c>
      <c r="AH631" s="30">
        <v>19605</v>
      </c>
      <c r="AI631" s="30">
        <v>2573</v>
      </c>
      <c r="AJ631" s="145">
        <v>719</v>
      </c>
      <c r="AK631" s="146">
        <v>2270</v>
      </c>
      <c r="AL631" s="145">
        <v>22369</v>
      </c>
      <c r="AM631" s="145">
        <v>23691</v>
      </c>
      <c r="AN631" s="146">
        <v>6481</v>
      </c>
      <c r="AO631" s="146">
        <v>7230</v>
      </c>
      <c r="BJ631" s="2"/>
      <c r="BK631" s="48">
        <f t="shared" si="56"/>
        <v>111717</v>
      </c>
      <c r="BL631" s="30">
        <v>8012</v>
      </c>
      <c r="BM631" s="30">
        <v>7870</v>
      </c>
      <c r="BN631" s="2"/>
      <c r="BO631" s="48">
        <f t="shared" si="57"/>
        <v>15882</v>
      </c>
      <c r="BP631" s="2"/>
      <c r="BQ631" s="48">
        <f t="shared" si="58"/>
        <v>173147</v>
      </c>
      <c r="BR631" s="2"/>
      <c r="BS631" s="48">
        <f t="shared" si="59"/>
        <v>430763</v>
      </c>
      <c r="BT631" s="2"/>
    </row>
    <row r="632" spans="1:72" x14ac:dyDescent="0.2">
      <c r="A632" t="s">
        <v>57</v>
      </c>
      <c r="B632" s="29">
        <v>44458</v>
      </c>
      <c r="C632" s="2"/>
      <c r="D632" s="30">
        <v>2395</v>
      </c>
      <c r="E632" s="30">
        <v>1776</v>
      </c>
      <c r="F632" s="30">
        <v>33533</v>
      </c>
      <c r="G632" s="30">
        <v>537</v>
      </c>
      <c r="H632" s="30">
        <v>521</v>
      </c>
      <c r="I632" s="30">
        <v>19658</v>
      </c>
      <c r="J632" s="30">
        <v>17355</v>
      </c>
      <c r="K632" s="30">
        <v>51571</v>
      </c>
      <c r="L632" s="30">
        <v>1256</v>
      </c>
      <c r="M632" s="2"/>
      <c r="N632" s="30">
        <v>8021</v>
      </c>
      <c r="O632" s="30">
        <v>8907</v>
      </c>
      <c r="P632" s="30">
        <v>815</v>
      </c>
      <c r="Q632" s="30">
        <v>447</v>
      </c>
      <c r="R632" s="30">
        <v>1666</v>
      </c>
      <c r="S632" s="30">
        <v>1730</v>
      </c>
      <c r="T632" s="30">
        <v>30090</v>
      </c>
      <c r="U632" s="30">
        <v>576</v>
      </c>
      <c r="V632" s="30">
        <v>809</v>
      </c>
      <c r="W632" s="30">
        <v>23654</v>
      </c>
      <c r="X632" s="30">
        <v>4404</v>
      </c>
      <c r="Y632" s="2"/>
      <c r="Z632" s="30">
        <v>15466</v>
      </c>
      <c r="AA632" s="30">
        <v>11654</v>
      </c>
      <c r="AC632" s="48">
        <f t="shared" si="54"/>
        <v>27120</v>
      </c>
      <c r="AD632" s="48">
        <f t="shared" si="55"/>
        <v>81119</v>
      </c>
      <c r="AE632" s="30">
        <v>2690</v>
      </c>
      <c r="AF632" s="30">
        <v>3278</v>
      </c>
      <c r="AG632" s="30">
        <v>14681</v>
      </c>
      <c r="AH632" s="30">
        <v>14924</v>
      </c>
      <c r="AI632" s="30">
        <v>2028</v>
      </c>
      <c r="AJ632" s="145">
        <v>507</v>
      </c>
      <c r="AK632" s="146">
        <v>1624</v>
      </c>
      <c r="AL632" s="145">
        <v>17871</v>
      </c>
      <c r="AM632" s="145">
        <v>18905</v>
      </c>
      <c r="AN632" s="146">
        <v>4185</v>
      </c>
      <c r="AO632" s="146">
        <v>3916</v>
      </c>
      <c r="BJ632" s="2"/>
      <c r="BK632" s="48">
        <f t="shared" si="56"/>
        <v>84609</v>
      </c>
      <c r="BL632" s="30">
        <v>6181</v>
      </c>
      <c r="BM632" s="30">
        <v>5594</v>
      </c>
      <c r="BN632" s="2"/>
      <c r="BO632" s="48">
        <f t="shared" si="57"/>
        <v>11775</v>
      </c>
      <c r="BP632" s="2"/>
      <c r="BQ632" s="48">
        <f t="shared" si="58"/>
        <v>128602</v>
      </c>
      <c r="BR632" s="2"/>
      <c r="BS632" s="48">
        <f t="shared" si="59"/>
        <v>333225</v>
      </c>
      <c r="BT632" s="2"/>
    </row>
    <row r="633" spans="1:72" x14ac:dyDescent="0.2">
      <c r="A633" t="s">
        <v>58</v>
      </c>
      <c r="B633" s="29">
        <v>44459</v>
      </c>
      <c r="C633" s="2"/>
      <c r="D633" s="30">
        <v>3969</v>
      </c>
      <c r="E633" s="30">
        <v>2949</v>
      </c>
      <c r="F633" s="30">
        <v>48111</v>
      </c>
      <c r="G633" s="30">
        <v>836</v>
      </c>
      <c r="H633" s="30">
        <v>757</v>
      </c>
      <c r="I633" s="30">
        <v>27564</v>
      </c>
      <c r="J633" s="30">
        <v>24834</v>
      </c>
      <c r="K633" s="30">
        <v>74424</v>
      </c>
      <c r="L633" s="30">
        <v>1495</v>
      </c>
      <c r="M633" s="2"/>
      <c r="N633" s="30">
        <v>10260</v>
      </c>
      <c r="O633" s="30">
        <v>13371</v>
      </c>
      <c r="P633" s="30">
        <v>958</v>
      </c>
      <c r="Q633" s="30">
        <v>589</v>
      </c>
      <c r="R633" s="30">
        <v>2929</v>
      </c>
      <c r="S633" s="30">
        <v>2897</v>
      </c>
      <c r="T633" s="30">
        <v>41055</v>
      </c>
      <c r="U633" s="30">
        <v>1145</v>
      </c>
      <c r="V633" s="30">
        <v>1272</v>
      </c>
      <c r="W633" s="30">
        <v>26945</v>
      </c>
      <c r="X633" s="30">
        <v>8751</v>
      </c>
      <c r="Y633" s="2"/>
      <c r="Z633" s="30">
        <v>17107</v>
      </c>
      <c r="AA633" s="30">
        <v>15143</v>
      </c>
      <c r="AC633" s="48">
        <f t="shared" si="54"/>
        <v>32250</v>
      </c>
      <c r="AD633" s="48">
        <f t="shared" si="55"/>
        <v>110172</v>
      </c>
      <c r="AE633" s="30">
        <v>4805</v>
      </c>
      <c r="AF633" s="30">
        <v>6564</v>
      </c>
      <c r="AG633" s="30">
        <v>22140</v>
      </c>
      <c r="AH633" s="30">
        <v>23165</v>
      </c>
      <c r="AI633" s="30">
        <v>3020</v>
      </c>
      <c r="AJ633" s="145">
        <v>949</v>
      </c>
      <c r="AK633" s="146">
        <v>2911</v>
      </c>
      <c r="AL633" s="145">
        <v>25812</v>
      </c>
      <c r="AM633" s="145">
        <v>28077</v>
      </c>
      <c r="AN633" s="146">
        <v>7838</v>
      </c>
      <c r="AO633" s="146">
        <v>8290</v>
      </c>
      <c r="BJ633" s="2"/>
      <c r="BK633" s="48">
        <f t="shared" si="56"/>
        <v>133571</v>
      </c>
      <c r="BL633" s="30">
        <v>8441</v>
      </c>
      <c r="BM633" s="30">
        <v>8665</v>
      </c>
      <c r="BN633" s="2"/>
      <c r="BO633" s="48">
        <f t="shared" si="57"/>
        <v>17106</v>
      </c>
      <c r="BP633" s="2"/>
      <c r="BQ633" s="48">
        <f t="shared" si="58"/>
        <v>184939</v>
      </c>
      <c r="BR633" s="2"/>
      <c r="BS633" s="48">
        <f t="shared" si="59"/>
        <v>478038</v>
      </c>
      <c r="BT633" s="2"/>
    </row>
    <row r="634" spans="1:72" x14ac:dyDescent="0.2">
      <c r="A634" t="s">
        <v>59</v>
      </c>
      <c r="B634" s="29">
        <v>44460</v>
      </c>
      <c r="C634" s="2"/>
      <c r="D634" s="30">
        <v>4211</v>
      </c>
      <c r="E634" s="30">
        <v>3269</v>
      </c>
      <c r="F634" s="30">
        <v>49016</v>
      </c>
      <c r="G634" s="30">
        <v>925</v>
      </c>
      <c r="H634" s="30">
        <v>797</v>
      </c>
      <c r="I634" s="30">
        <v>28197</v>
      </c>
      <c r="J634" s="30">
        <v>25673</v>
      </c>
      <c r="K634" s="30">
        <v>76495</v>
      </c>
      <c r="L634" s="30">
        <v>1559</v>
      </c>
      <c r="M634" s="2"/>
      <c r="N634" s="30">
        <v>10698</v>
      </c>
      <c r="O634" s="30">
        <v>13488</v>
      </c>
      <c r="P634" s="30">
        <v>929</v>
      </c>
      <c r="Q634" s="30">
        <v>603</v>
      </c>
      <c r="R634" s="30">
        <v>2923</v>
      </c>
      <c r="S634" s="30">
        <v>2955</v>
      </c>
      <c r="T634" s="30">
        <v>42621</v>
      </c>
      <c r="U634" s="30">
        <v>1293</v>
      </c>
      <c r="V634" s="30">
        <v>1324</v>
      </c>
      <c r="W634" s="30">
        <v>27843</v>
      </c>
      <c r="X634" s="30">
        <v>9381</v>
      </c>
      <c r="Y634" s="2"/>
      <c r="Z634" s="30">
        <v>16529</v>
      </c>
      <c r="AA634" s="30">
        <v>15470</v>
      </c>
      <c r="AC634" s="48">
        <f t="shared" si="54"/>
        <v>31999</v>
      </c>
      <c r="AD634" s="48">
        <f t="shared" si="55"/>
        <v>114058</v>
      </c>
      <c r="AE634" s="30">
        <v>4959</v>
      </c>
      <c r="AF634" s="30">
        <v>6621</v>
      </c>
      <c r="AG634" s="30">
        <v>21325</v>
      </c>
      <c r="AH634" s="30">
        <v>23612</v>
      </c>
      <c r="AI634" s="30">
        <v>3048</v>
      </c>
      <c r="AJ634" s="145">
        <v>944</v>
      </c>
      <c r="AK634" s="146">
        <v>2965</v>
      </c>
      <c r="AL634" s="145">
        <v>24748</v>
      </c>
      <c r="AM634" s="145">
        <v>28350</v>
      </c>
      <c r="AN634" s="146">
        <v>8788</v>
      </c>
      <c r="AO634" s="146">
        <v>8774</v>
      </c>
      <c r="BJ634" s="2"/>
      <c r="BK634" s="48">
        <f t="shared" si="56"/>
        <v>134134</v>
      </c>
      <c r="BL634" s="30">
        <v>8940</v>
      </c>
      <c r="BM634" s="30">
        <v>9346</v>
      </c>
      <c r="BN634" s="2"/>
      <c r="BO634" s="48">
        <f t="shared" si="57"/>
        <v>18286</v>
      </c>
      <c r="BP634" s="2"/>
      <c r="BQ634" s="48">
        <f t="shared" si="58"/>
        <v>190142</v>
      </c>
      <c r="BR634" s="2"/>
      <c r="BS634" s="48">
        <f t="shared" si="59"/>
        <v>488619</v>
      </c>
      <c r="BT634" s="2"/>
    </row>
    <row r="635" spans="1:72" x14ac:dyDescent="0.2">
      <c r="A635" t="s">
        <v>53</v>
      </c>
      <c r="B635" s="29">
        <v>44461</v>
      </c>
      <c r="C635" s="2"/>
      <c r="D635" s="30">
        <v>4327</v>
      </c>
      <c r="E635" s="30">
        <v>3273</v>
      </c>
      <c r="F635" s="30">
        <v>50346</v>
      </c>
      <c r="G635" s="30">
        <v>973</v>
      </c>
      <c r="H635" s="30">
        <v>810</v>
      </c>
      <c r="I635" s="30">
        <v>29114</v>
      </c>
      <c r="J635" s="30">
        <v>26544</v>
      </c>
      <c r="K635" s="30">
        <v>79699</v>
      </c>
      <c r="L635" s="30">
        <v>1680</v>
      </c>
      <c r="M635" s="2"/>
      <c r="N635" s="30">
        <v>10862</v>
      </c>
      <c r="O635" s="30">
        <v>13736</v>
      </c>
      <c r="P635" s="30">
        <v>1006</v>
      </c>
      <c r="Q635" s="30">
        <v>587</v>
      </c>
      <c r="R635" s="30">
        <v>3063</v>
      </c>
      <c r="S635" s="30">
        <v>3090</v>
      </c>
      <c r="T635" s="30">
        <v>43808</v>
      </c>
      <c r="U635" s="30">
        <v>1240</v>
      </c>
      <c r="V635" s="30">
        <v>1366</v>
      </c>
      <c r="W635" s="30">
        <v>27905</v>
      </c>
      <c r="X635" s="30">
        <v>9584</v>
      </c>
      <c r="Y635" s="2"/>
      <c r="Z635" s="30">
        <v>17146</v>
      </c>
      <c r="AA635" s="30">
        <v>15851</v>
      </c>
      <c r="AC635" s="48">
        <f t="shared" si="54"/>
        <v>32997</v>
      </c>
      <c r="AD635" s="48">
        <f t="shared" si="55"/>
        <v>116247</v>
      </c>
      <c r="AE635" s="30">
        <v>5109</v>
      </c>
      <c r="AF635" s="30">
        <v>6539</v>
      </c>
      <c r="AG635" s="30">
        <v>22253</v>
      </c>
      <c r="AH635" s="30">
        <v>24681</v>
      </c>
      <c r="AI635" s="30">
        <v>3004</v>
      </c>
      <c r="AJ635" s="145">
        <v>985</v>
      </c>
      <c r="AK635" s="146">
        <v>2976</v>
      </c>
      <c r="AL635" s="145">
        <v>26238</v>
      </c>
      <c r="AM635" s="145">
        <v>29567</v>
      </c>
      <c r="AN635" s="146">
        <v>9108</v>
      </c>
      <c r="AO635" s="146">
        <v>9631</v>
      </c>
      <c r="BJ635" s="2"/>
      <c r="BK635" s="48">
        <f t="shared" si="56"/>
        <v>140091</v>
      </c>
      <c r="BL635" s="30">
        <v>10126</v>
      </c>
      <c r="BM635" s="30">
        <v>9580</v>
      </c>
      <c r="BN635" s="2"/>
      <c r="BO635" s="48">
        <f t="shared" si="57"/>
        <v>19706</v>
      </c>
      <c r="BP635" s="2"/>
      <c r="BQ635" s="48">
        <f t="shared" si="58"/>
        <v>196766</v>
      </c>
      <c r="BR635" s="2"/>
      <c r="BS635" s="48">
        <f t="shared" si="59"/>
        <v>505807</v>
      </c>
      <c r="BT635" s="2"/>
    </row>
    <row r="636" spans="1:72" x14ac:dyDescent="0.2">
      <c r="A636" t="s">
        <v>54</v>
      </c>
      <c r="B636" s="29">
        <v>44462</v>
      </c>
      <c r="C636" s="2"/>
      <c r="D636" s="30">
        <v>4260</v>
      </c>
      <c r="E636" s="30">
        <v>3308</v>
      </c>
      <c r="F636" s="30">
        <v>52640</v>
      </c>
      <c r="G636" s="30">
        <v>1029</v>
      </c>
      <c r="H636" s="30">
        <v>854</v>
      </c>
      <c r="I636" s="30">
        <v>29904</v>
      </c>
      <c r="J636" s="30">
        <v>27533</v>
      </c>
      <c r="K636" s="30">
        <v>82245</v>
      </c>
      <c r="L636" s="30">
        <v>1835</v>
      </c>
      <c r="M636" s="2"/>
      <c r="N636" s="30">
        <v>11458</v>
      </c>
      <c r="O636" s="30">
        <v>14573</v>
      </c>
      <c r="P636" s="30">
        <v>988</v>
      </c>
      <c r="Q636" s="30">
        <v>577</v>
      </c>
      <c r="R636" s="30">
        <v>3045</v>
      </c>
      <c r="S636" s="30">
        <v>3091</v>
      </c>
      <c r="T636" s="30">
        <v>45813</v>
      </c>
      <c r="U636" s="30">
        <v>1305</v>
      </c>
      <c r="V636" s="30">
        <v>1382</v>
      </c>
      <c r="W636" s="30">
        <v>29200</v>
      </c>
      <c r="X636" s="30">
        <v>9975</v>
      </c>
      <c r="Y636" s="2"/>
      <c r="Z636" s="30">
        <v>18225</v>
      </c>
      <c r="AA636" s="30">
        <v>17327</v>
      </c>
      <c r="AC636" s="48">
        <f t="shared" si="54"/>
        <v>35552</v>
      </c>
      <c r="AD636" s="48">
        <f t="shared" si="55"/>
        <v>121407</v>
      </c>
      <c r="AE636" s="30">
        <v>5182</v>
      </c>
      <c r="AF636" s="30">
        <v>6734</v>
      </c>
      <c r="AG636" s="30">
        <v>23852</v>
      </c>
      <c r="AH636" s="30">
        <v>26975</v>
      </c>
      <c r="AI636" s="30">
        <v>3229</v>
      </c>
      <c r="AJ636" s="145">
        <v>1024</v>
      </c>
      <c r="AK636" s="146">
        <v>3219</v>
      </c>
      <c r="AL636" s="145">
        <v>32367</v>
      </c>
      <c r="AM636" s="145">
        <v>28234</v>
      </c>
      <c r="AN636" s="146">
        <v>9285</v>
      </c>
      <c r="AO636" s="146">
        <v>10218</v>
      </c>
      <c r="BJ636" s="2"/>
      <c r="BK636" s="48">
        <f t="shared" si="56"/>
        <v>150319</v>
      </c>
      <c r="BL636" s="30">
        <v>9502</v>
      </c>
      <c r="BM636" s="30">
        <v>9649</v>
      </c>
      <c r="BN636" s="2"/>
      <c r="BO636" s="48">
        <f t="shared" si="57"/>
        <v>19151</v>
      </c>
      <c r="BP636" s="2"/>
      <c r="BQ636" s="48">
        <f t="shared" si="58"/>
        <v>203608</v>
      </c>
      <c r="BR636" s="2"/>
      <c r="BS636" s="48">
        <f t="shared" si="59"/>
        <v>530037</v>
      </c>
      <c r="BT636" s="2"/>
    </row>
    <row r="637" spans="1:72" x14ac:dyDescent="0.2">
      <c r="A637" t="s">
        <v>55</v>
      </c>
      <c r="B637" s="29">
        <v>44463</v>
      </c>
      <c r="C637" s="2"/>
      <c r="D637" s="30">
        <v>4372</v>
      </c>
      <c r="E637" s="30">
        <v>3406</v>
      </c>
      <c r="F637" s="30">
        <v>56852</v>
      </c>
      <c r="G637" s="30">
        <v>1060</v>
      </c>
      <c r="H637" s="30">
        <v>799</v>
      </c>
      <c r="I637" s="30">
        <v>31455</v>
      </c>
      <c r="J637" s="30">
        <v>29028</v>
      </c>
      <c r="K637" s="30">
        <v>87458</v>
      </c>
      <c r="L637" s="30">
        <v>1679</v>
      </c>
      <c r="M637" s="2"/>
      <c r="N637" s="30">
        <v>12554</v>
      </c>
      <c r="O637" s="30">
        <v>16517</v>
      </c>
      <c r="P637" s="30">
        <v>1082</v>
      </c>
      <c r="Q637" s="30">
        <v>657</v>
      </c>
      <c r="R637" s="30">
        <v>3219</v>
      </c>
      <c r="S637" s="30">
        <v>3239</v>
      </c>
      <c r="T637" s="30">
        <v>50473</v>
      </c>
      <c r="U637" s="30">
        <v>1422</v>
      </c>
      <c r="V637" s="30">
        <v>1597</v>
      </c>
      <c r="W637" s="30">
        <v>33131</v>
      </c>
      <c r="X637" s="30">
        <v>10710</v>
      </c>
      <c r="Y637" s="2"/>
      <c r="Z637" s="30">
        <v>20306</v>
      </c>
      <c r="AA637" s="30">
        <v>21339</v>
      </c>
      <c r="AC637" s="48">
        <f t="shared" si="54"/>
        <v>41645</v>
      </c>
      <c r="AD637" s="48">
        <f t="shared" si="55"/>
        <v>134601</v>
      </c>
      <c r="AE637" s="30">
        <v>5394</v>
      </c>
      <c r="AF637" s="30">
        <v>7091</v>
      </c>
      <c r="AG637" s="30">
        <v>26194</v>
      </c>
      <c r="AH637" s="30">
        <v>30103</v>
      </c>
      <c r="AI637" s="30">
        <v>3437</v>
      </c>
      <c r="AJ637" s="145">
        <v>1069</v>
      </c>
      <c r="AK637" s="146">
        <v>3369</v>
      </c>
      <c r="AL637" s="145">
        <v>31307</v>
      </c>
      <c r="AM637" s="145">
        <v>36180</v>
      </c>
      <c r="AN637" s="146">
        <v>11177</v>
      </c>
      <c r="AO637" s="146">
        <v>10860</v>
      </c>
      <c r="BJ637" s="2"/>
      <c r="BK637" s="48">
        <f t="shared" si="56"/>
        <v>166181</v>
      </c>
      <c r="BL637" s="30">
        <v>10443</v>
      </c>
      <c r="BM637" s="30">
        <v>10008</v>
      </c>
      <c r="BN637" s="2"/>
      <c r="BO637" s="48">
        <f t="shared" si="57"/>
        <v>20451</v>
      </c>
      <c r="BP637" s="2"/>
      <c r="BQ637" s="48">
        <f t="shared" si="58"/>
        <v>216109</v>
      </c>
      <c r="BR637" s="2"/>
      <c r="BS637" s="48">
        <f t="shared" si="59"/>
        <v>578987</v>
      </c>
      <c r="BT637" s="2"/>
    </row>
    <row r="638" spans="1:72" x14ac:dyDescent="0.2">
      <c r="A638" t="s">
        <v>56</v>
      </c>
      <c r="B638" s="29">
        <v>44464</v>
      </c>
      <c r="C638" s="2"/>
      <c r="D638" s="30">
        <v>3219</v>
      </c>
      <c r="E638" s="30">
        <v>2415</v>
      </c>
      <c r="F638" s="30">
        <v>44290</v>
      </c>
      <c r="G638" s="30">
        <v>728</v>
      </c>
      <c r="H638" s="30">
        <v>604</v>
      </c>
      <c r="I638" s="30">
        <v>26562</v>
      </c>
      <c r="J638" s="30">
        <v>23847</v>
      </c>
      <c r="K638" s="30">
        <v>70147</v>
      </c>
      <c r="L638" s="30">
        <v>1718</v>
      </c>
      <c r="M638" s="2"/>
      <c r="N638" s="30">
        <v>8900</v>
      </c>
      <c r="O638" s="30">
        <v>11930</v>
      </c>
      <c r="P638" s="30">
        <v>881</v>
      </c>
      <c r="Q638" s="30">
        <v>536</v>
      </c>
      <c r="R638" s="30">
        <v>2062</v>
      </c>
      <c r="S638" s="30">
        <v>2187</v>
      </c>
      <c r="T638" s="30">
        <v>36070</v>
      </c>
      <c r="U638" s="30">
        <v>760</v>
      </c>
      <c r="V638" s="30">
        <v>1016</v>
      </c>
      <c r="W638" s="30">
        <v>26286</v>
      </c>
      <c r="X638" s="30">
        <v>6630</v>
      </c>
      <c r="Y638" s="2"/>
      <c r="Z638" s="30">
        <v>16357</v>
      </c>
      <c r="AA638" s="30">
        <v>14261</v>
      </c>
      <c r="AC638" s="48">
        <f t="shared" si="54"/>
        <v>30618</v>
      </c>
      <c r="AD638" s="48">
        <f t="shared" si="55"/>
        <v>97258</v>
      </c>
      <c r="AE638" s="30">
        <v>3695</v>
      </c>
      <c r="AF638" s="30">
        <v>4384</v>
      </c>
      <c r="AG638" s="30">
        <v>18450</v>
      </c>
      <c r="AH638" s="30">
        <v>22068</v>
      </c>
      <c r="AI638" s="30">
        <v>2586</v>
      </c>
      <c r="AJ638" s="145">
        <v>624</v>
      </c>
      <c r="AK638" s="146">
        <v>2383</v>
      </c>
      <c r="AL638" s="145">
        <v>22180</v>
      </c>
      <c r="AM638" s="145">
        <v>26715</v>
      </c>
      <c r="AN638" s="146">
        <v>8229</v>
      </c>
      <c r="AO638" s="146">
        <v>7299</v>
      </c>
      <c r="BJ638" s="2"/>
      <c r="BK638" s="48">
        <f t="shared" si="56"/>
        <v>118613</v>
      </c>
      <c r="BL638" s="30">
        <v>9127</v>
      </c>
      <c r="BM638" s="30">
        <v>8047</v>
      </c>
      <c r="BN638" s="2"/>
      <c r="BO638" s="48">
        <f t="shared" si="57"/>
        <v>17174</v>
      </c>
      <c r="BP638" s="2"/>
      <c r="BQ638" s="48">
        <f t="shared" si="58"/>
        <v>173530</v>
      </c>
      <c r="BR638" s="2"/>
      <c r="BS638" s="48">
        <f t="shared" si="59"/>
        <v>437193</v>
      </c>
      <c r="BT638" s="2"/>
    </row>
    <row r="639" spans="1:72" x14ac:dyDescent="0.2">
      <c r="A639" t="s">
        <v>57</v>
      </c>
      <c r="B639" s="29">
        <v>44465</v>
      </c>
      <c r="C639" s="2"/>
      <c r="D639" s="30">
        <v>2443</v>
      </c>
      <c r="E639" s="30">
        <v>1714</v>
      </c>
      <c r="F639" s="30">
        <v>36237</v>
      </c>
      <c r="G639" s="30">
        <v>612</v>
      </c>
      <c r="H639" s="30">
        <v>579</v>
      </c>
      <c r="I639" s="30">
        <v>20776</v>
      </c>
      <c r="J639" s="30">
        <v>18554</v>
      </c>
      <c r="K639" s="30">
        <v>55081</v>
      </c>
      <c r="L639" s="30">
        <v>1157</v>
      </c>
      <c r="M639" s="2"/>
      <c r="N639" s="30">
        <v>8136</v>
      </c>
      <c r="O639" s="30">
        <v>9343</v>
      </c>
      <c r="P639" s="30">
        <v>801</v>
      </c>
      <c r="Q639" s="30">
        <v>424</v>
      </c>
      <c r="R639" s="30">
        <v>1743</v>
      </c>
      <c r="S639" s="30">
        <v>1768</v>
      </c>
      <c r="T639" s="30">
        <v>30740</v>
      </c>
      <c r="U639" s="30">
        <v>583</v>
      </c>
      <c r="V639" s="30">
        <v>845</v>
      </c>
      <c r="W639" s="30">
        <v>23733</v>
      </c>
      <c r="X639" s="30">
        <v>4823</v>
      </c>
      <c r="Y639" s="2"/>
      <c r="Z639" s="30">
        <v>16094</v>
      </c>
      <c r="AA639" s="30">
        <v>12421</v>
      </c>
      <c r="AC639" s="48">
        <f t="shared" si="54"/>
        <v>28515</v>
      </c>
      <c r="AD639" s="48">
        <f t="shared" si="55"/>
        <v>82939</v>
      </c>
      <c r="AE639" s="30">
        <v>2763</v>
      </c>
      <c r="AF639" s="30">
        <v>3433</v>
      </c>
      <c r="AG639" s="30">
        <v>15647</v>
      </c>
      <c r="AH639" s="30">
        <v>15737</v>
      </c>
      <c r="AI639" s="30">
        <v>2091</v>
      </c>
      <c r="AJ639" s="145">
        <v>491</v>
      </c>
      <c r="AK639" s="146">
        <v>1632</v>
      </c>
      <c r="AL639" s="145">
        <v>19294</v>
      </c>
      <c r="AM639" s="145">
        <v>19986</v>
      </c>
      <c r="AN639" s="146">
        <v>4650</v>
      </c>
      <c r="AO639" s="146">
        <v>4629</v>
      </c>
      <c r="BJ639" s="2"/>
      <c r="BK639" s="48">
        <f t="shared" si="56"/>
        <v>90353</v>
      </c>
      <c r="BL639" s="30">
        <v>6243</v>
      </c>
      <c r="BM639" s="30">
        <v>6557</v>
      </c>
      <c r="BN639" s="2"/>
      <c r="BO639" s="48">
        <f t="shared" si="57"/>
        <v>12800</v>
      </c>
      <c r="BP639" s="2"/>
      <c r="BQ639" s="48">
        <f t="shared" si="58"/>
        <v>137153</v>
      </c>
      <c r="BR639" s="2"/>
      <c r="BS639" s="48">
        <f t="shared" si="59"/>
        <v>351760</v>
      </c>
      <c r="BT639" s="2"/>
    </row>
    <row r="640" spans="1:72" x14ac:dyDescent="0.2">
      <c r="A640" t="s">
        <v>58</v>
      </c>
      <c r="B640" s="29">
        <v>44466</v>
      </c>
      <c r="C640" s="2"/>
      <c r="D640" s="30">
        <v>4105</v>
      </c>
      <c r="E640" s="30">
        <v>3050</v>
      </c>
      <c r="F640" s="30">
        <v>47964</v>
      </c>
      <c r="G640" s="30">
        <v>939</v>
      </c>
      <c r="H640" s="30">
        <v>687</v>
      </c>
      <c r="I640" s="30">
        <v>27700</v>
      </c>
      <c r="J640" s="30">
        <v>25188</v>
      </c>
      <c r="K640" s="30">
        <v>75009</v>
      </c>
      <c r="L640" s="30">
        <v>1263</v>
      </c>
      <c r="M640" s="2"/>
      <c r="N640" s="30">
        <v>10207</v>
      </c>
      <c r="O640" s="30">
        <v>13421</v>
      </c>
      <c r="P640" s="30">
        <v>1012</v>
      </c>
      <c r="Q640" s="30">
        <v>542</v>
      </c>
      <c r="R640" s="30">
        <v>2867</v>
      </c>
      <c r="S640" s="30">
        <v>2877</v>
      </c>
      <c r="T640" s="30">
        <v>41848</v>
      </c>
      <c r="U640" s="30">
        <v>1167</v>
      </c>
      <c r="V640" s="30">
        <v>1246</v>
      </c>
      <c r="W640" s="30">
        <v>26954</v>
      </c>
      <c r="X640" s="30">
        <v>9132</v>
      </c>
      <c r="Y640" s="2"/>
      <c r="Z640" s="30">
        <v>18290</v>
      </c>
      <c r="AA640" s="30">
        <v>15893</v>
      </c>
      <c r="AC640" s="48">
        <f t="shared" si="54"/>
        <v>34183</v>
      </c>
      <c r="AD640" s="48">
        <f t="shared" si="55"/>
        <v>111273</v>
      </c>
      <c r="AE640" s="30">
        <v>4972</v>
      </c>
      <c r="AF640" s="30">
        <v>6415</v>
      </c>
      <c r="AG640" s="30">
        <v>23223</v>
      </c>
      <c r="AH640" s="30">
        <v>24259</v>
      </c>
      <c r="AI640" s="30">
        <v>2984</v>
      </c>
      <c r="AJ640" s="145">
        <v>696</v>
      </c>
      <c r="AK640" s="146">
        <v>2880</v>
      </c>
      <c r="AL640" s="145">
        <v>26923</v>
      </c>
      <c r="AM640" s="145">
        <v>29528</v>
      </c>
      <c r="AN640" s="146">
        <v>8223</v>
      </c>
      <c r="AO640" s="146">
        <v>8410</v>
      </c>
      <c r="BJ640" s="2"/>
      <c r="BK640" s="48">
        <f t="shared" si="56"/>
        <v>138513</v>
      </c>
      <c r="BL640" s="30">
        <v>8897</v>
      </c>
      <c r="BM640" s="30">
        <v>8763</v>
      </c>
      <c r="BN640" s="2"/>
      <c r="BO640" s="48">
        <f t="shared" si="57"/>
        <v>17660</v>
      </c>
      <c r="BP640" s="2"/>
      <c r="BQ640" s="48">
        <f t="shared" si="58"/>
        <v>185905</v>
      </c>
      <c r="BR640" s="2"/>
      <c r="BS640" s="48">
        <f t="shared" si="59"/>
        <v>487534</v>
      </c>
      <c r="BT640" s="2"/>
    </row>
    <row r="641" spans="1:72" x14ac:dyDescent="0.2">
      <c r="A641" t="s">
        <v>59</v>
      </c>
      <c r="B641" s="29">
        <v>44467</v>
      </c>
      <c r="C641" s="2"/>
      <c r="D641" s="30">
        <v>4036</v>
      </c>
      <c r="E641" s="30">
        <v>3075</v>
      </c>
      <c r="F641" s="30">
        <v>49784</v>
      </c>
      <c r="G641" s="30">
        <v>853</v>
      </c>
      <c r="H641" s="30">
        <v>750</v>
      </c>
      <c r="I641" s="30">
        <v>28849</v>
      </c>
      <c r="J641" s="30">
        <v>25281</v>
      </c>
      <c r="K641" s="30">
        <v>77249</v>
      </c>
      <c r="L641" s="30">
        <v>1551</v>
      </c>
      <c r="M641" s="2"/>
      <c r="N641" s="30">
        <v>10473</v>
      </c>
      <c r="O641" s="30">
        <v>13763</v>
      </c>
      <c r="P641" s="30">
        <v>991</v>
      </c>
      <c r="Q641" s="30">
        <v>542</v>
      </c>
      <c r="R641" s="30">
        <v>2946</v>
      </c>
      <c r="S641" s="30">
        <v>2973</v>
      </c>
      <c r="T641" s="30">
        <v>42947</v>
      </c>
      <c r="U641" s="30">
        <v>1407</v>
      </c>
      <c r="V641" s="30">
        <v>1310</v>
      </c>
      <c r="W641" s="30">
        <v>27470</v>
      </c>
      <c r="X641" s="30">
        <v>9664</v>
      </c>
      <c r="Y641" s="2"/>
      <c r="Z641" s="30">
        <v>17101</v>
      </c>
      <c r="AA641" s="30">
        <v>15448</v>
      </c>
      <c r="AC641" s="48">
        <f t="shared" si="54"/>
        <v>32549</v>
      </c>
      <c r="AD641" s="48">
        <f t="shared" si="55"/>
        <v>114486</v>
      </c>
      <c r="AE641" s="30">
        <v>5159</v>
      </c>
      <c r="AF641" s="30">
        <v>6700</v>
      </c>
      <c r="AG641" s="30">
        <v>21943</v>
      </c>
      <c r="AH641" s="30">
        <v>23973</v>
      </c>
      <c r="AI641" s="30">
        <v>3022</v>
      </c>
      <c r="AJ641" s="145">
        <v>926</v>
      </c>
      <c r="AK641" s="146">
        <v>3098</v>
      </c>
      <c r="AL641" s="145">
        <v>25562</v>
      </c>
      <c r="AM641" s="145">
        <v>29117</v>
      </c>
      <c r="AN641" s="146">
        <v>8860</v>
      </c>
      <c r="AO641" s="146">
        <v>9199</v>
      </c>
      <c r="BJ641" s="2"/>
      <c r="BK641" s="48">
        <f t="shared" si="56"/>
        <v>137559</v>
      </c>
      <c r="BL641" s="30">
        <v>9182</v>
      </c>
      <c r="BM641" s="30">
        <v>9459</v>
      </c>
      <c r="BN641" s="2"/>
      <c r="BO641" s="48">
        <f t="shared" si="57"/>
        <v>18641</v>
      </c>
      <c r="BP641" s="2"/>
      <c r="BQ641" s="48">
        <f t="shared" si="58"/>
        <v>191428</v>
      </c>
      <c r="BR641" s="2"/>
      <c r="BS641" s="48">
        <f t="shared" si="59"/>
        <v>494663</v>
      </c>
      <c r="BT641" s="2"/>
    </row>
    <row r="642" spans="1:72" x14ac:dyDescent="0.2">
      <c r="A642" t="s">
        <v>53</v>
      </c>
      <c r="B642" s="29">
        <v>44468</v>
      </c>
      <c r="C642" s="2"/>
      <c r="D642" s="30">
        <v>4061</v>
      </c>
      <c r="E642" s="30">
        <v>3107</v>
      </c>
      <c r="F642" s="30">
        <v>50321</v>
      </c>
      <c r="G642" s="30">
        <v>940</v>
      </c>
      <c r="H642" s="30">
        <v>778</v>
      </c>
      <c r="I642" s="30">
        <v>29047</v>
      </c>
      <c r="J642" s="30">
        <v>25974</v>
      </c>
      <c r="K642" s="30">
        <v>78679</v>
      </c>
      <c r="L642" s="30">
        <v>1941</v>
      </c>
      <c r="M642" s="2"/>
      <c r="N642" s="30">
        <v>10502</v>
      </c>
      <c r="O642" s="30">
        <v>14014</v>
      </c>
      <c r="P642" s="30">
        <v>949</v>
      </c>
      <c r="Q642" s="30">
        <v>588</v>
      </c>
      <c r="R642" s="30">
        <v>2892</v>
      </c>
      <c r="S642" s="30">
        <v>3027</v>
      </c>
      <c r="T642" s="30">
        <v>43541</v>
      </c>
      <c r="U642" s="30">
        <v>1163</v>
      </c>
      <c r="V642" s="30">
        <v>1249</v>
      </c>
      <c r="W642" s="30">
        <v>27266</v>
      </c>
      <c r="X642" s="30">
        <v>9789</v>
      </c>
      <c r="Y642" s="2"/>
      <c r="Z642" s="30">
        <v>17622</v>
      </c>
      <c r="AA642" s="30">
        <v>15558</v>
      </c>
      <c r="AC642" s="48">
        <f t="shared" si="54"/>
        <v>33180</v>
      </c>
      <c r="AD642" s="48">
        <f t="shared" si="55"/>
        <v>114980</v>
      </c>
      <c r="AE642" s="30">
        <v>4954</v>
      </c>
      <c r="AF642" s="30">
        <v>6586</v>
      </c>
      <c r="AG642" s="30">
        <v>23207</v>
      </c>
      <c r="AH642" s="30">
        <v>25532</v>
      </c>
      <c r="AI642" s="30">
        <v>2992</v>
      </c>
      <c r="AJ642" s="145">
        <v>993</v>
      </c>
      <c r="AK642" s="146">
        <v>3011</v>
      </c>
      <c r="AL642" s="145">
        <v>27350</v>
      </c>
      <c r="AM642" s="145">
        <v>30658</v>
      </c>
      <c r="AN642" s="146">
        <v>9029</v>
      </c>
      <c r="AO642" s="146">
        <v>9964</v>
      </c>
      <c r="BJ642" s="2"/>
      <c r="BK642" s="48">
        <f t="shared" si="56"/>
        <v>144276</v>
      </c>
      <c r="BL642" s="30">
        <v>9191</v>
      </c>
      <c r="BM642" s="30">
        <v>9288</v>
      </c>
      <c r="BN642" s="2"/>
      <c r="BO642" s="48">
        <f t="shared" si="57"/>
        <v>18479</v>
      </c>
      <c r="BP642" s="2"/>
      <c r="BQ642" s="48">
        <f t="shared" si="58"/>
        <v>194848</v>
      </c>
      <c r="BR642" s="2"/>
      <c r="BS642" s="48">
        <f t="shared" si="59"/>
        <v>505763</v>
      </c>
      <c r="BT642" s="2"/>
    </row>
    <row r="643" spans="1:72" x14ac:dyDescent="0.2">
      <c r="A643" t="s">
        <v>54</v>
      </c>
      <c r="B643" s="29">
        <v>44469</v>
      </c>
      <c r="C643" s="2"/>
      <c r="D643" s="30">
        <v>4283</v>
      </c>
      <c r="E643" s="30">
        <v>3208</v>
      </c>
      <c r="F643" s="30">
        <v>52216</v>
      </c>
      <c r="G643" s="30">
        <v>941</v>
      </c>
      <c r="H643" s="30">
        <v>746</v>
      </c>
      <c r="I643" s="30">
        <v>29986</v>
      </c>
      <c r="J643" s="30">
        <v>27658</v>
      </c>
      <c r="K643" s="30">
        <v>82399</v>
      </c>
      <c r="L643" s="30">
        <v>1725</v>
      </c>
      <c r="M643" s="2"/>
      <c r="N643" s="30">
        <v>11115</v>
      </c>
      <c r="O643" s="30">
        <v>14980</v>
      </c>
      <c r="P643" s="30">
        <v>1057</v>
      </c>
      <c r="Q643" s="30">
        <v>599</v>
      </c>
      <c r="R643" s="30">
        <v>3168</v>
      </c>
      <c r="S643" s="30">
        <v>3087</v>
      </c>
      <c r="T643" s="30">
        <v>46078</v>
      </c>
      <c r="U643" s="30">
        <v>1302</v>
      </c>
      <c r="V643" s="30">
        <v>1362</v>
      </c>
      <c r="W643" s="30">
        <v>29048</v>
      </c>
      <c r="X643" s="30">
        <v>10293</v>
      </c>
      <c r="Y643" s="2"/>
      <c r="Z643" s="30">
        <v>18828</v>
      </c>
      <c r="AA643" s="30">
        <v>17656</v>
      </c>
      <c r="AC643" s="48">
        <f t="shared" si="54"/>
        <v>36484</v>
      </c>
      <c r="AD643" s="48">
        <f t="shared" si="55"/>
        <v>122089</v>
      </c>
      <c r="AE643" s="30">
        <v>5319</v>
      </c>
      <c r="AF643" s="30">
        <v>6988</v>
      </c>
      <c r="AG643" s="30">
        <v>24428</v>
      </c>
      <c r="AH643" s="30">
        <v>27993</v>
      </c>
      <c r="AI643" s="30">
        <v>3160</v>
      </c>
      <c r="AJ643" s="145">
        <v>1035</v>
      </c>
      <c r="AK643" s="146">
        <v>3158</v>
      </c>
      <c r="AL643" s="145">
        <v>28701</v>
      </c>
      <c r="AM643" s="145">
        <v>33733</v>
      </c>
      <c r="AN643" s="146">
        <v>10010</v>
      </c>
      <c r="AO643" s="146">
        <v>10199</v>
      </c>
      <c r="BJ643" s="2"/>
      <c r="BK643" s="48">
        <f t="shared" si="56"/>
        <v>154724</v>
      </c>
      <c r="BL643" s="30">
        <v>9819</v>
      </c>
      <c r="BM643" s="30">
        <v>10012</v>
      </c>
      <c r="BN643" s="2"/>
      <c r="BO643" s="48">
        <f t="shared" si="57"/>
        <v>19831</v>
      </c>
      <c r="BP643" s="2"/>
      <c r="BQ643" s="48">
        <f t="shared" si="58"/>
        <v>203162</v>
      </c>
      <c r="BR643" s="2"/>
      <c r="BS643" s="48">
        <f t="shared" si="59"/>
        <v>536290</v>
      </c>
      <c r="BT643" s="2"/>
    </row>
    <row r="644" spans="1:72" x14ac:dyDescent="0.2">
      <c r="A644" t="s">
        <v>55</v>
      </c>
      <c r="B644" s="29">
        <v>44470</v>
      </c>
      <c r="C644" s="2"/>
      <c r="D644" s="30">
        <v>4165</v>
      </c>
      <c r="E644" s="30">
        <v>3225</v>
      </c>
      <c r="F644" s="30">
        <v>52672</v>
      </c>
      <c r="G644" s="30">
        <v>922</v>
      </c>
      <c r="H644" s="30">
        <v>739</v>
      </c>
      <c r="I644" s="30">
        <v>30200</v>
      </c>
      <c r="J644" s="30">
        <v>27422</v>
      </c>
      <c r="K644" s="30">
        <v>82981</v>
      </c>
      <c r="L644" s="30">
        <v>1613</v>
      </c>
      <c r="M644" s="2"/>
      <c r="N644" s="30">
        <v>11499</v>
      </c>
      <c r="O644" s="30">
        <v>16173</v>
      </c>
      <c r="P644" s="30">
        <v>1060</v>
      </c>
      <c r="Q644" s="30">
        <v>593</v>
      </c>
      <c r="R644" s="30">
        <v>2937</v>
      </c>
      <c r="S644" s="30">
        <v>3015</v>
      </c>
      <c r="T644" s="30">
        <v>48237</v>
      </c>
      <c r="U644" s="30">
        <v>1295</v>
      </c>
      <c r="V644" s="30">
        <v>1459</v>
      </c>
      <c r="W644" s="30">
        <v>32214</v>
      </c>
      <c r="X644" s="30">
        <v>10322</v>
      </c>
      <c r="Y644" s="2"/>
      <c r="Z644" s="30">
        <v>19423</v>
      </c>
      <c r="AA644" s="30">
        <v>19079</v>
      </c>
      <c r="AC644" s="48">
        <f t="shared" si="54"/>
        <v>38502</v>
      </c>
      <c r="AD644" s="48">
        <f t="shared" si="55"/>
        <v>128804</v>
      </c>
      <c r="AE644" s="30">
        <v>5237</v>
      </c>
      <c r="AF644" s="30">
        <v>6485</v>
      </c>
      <c r="AG644" s="30">
        <v>24661</v>
      </c>
      <c r="AH644" s="30">
        <v>30347</v>
      </c>
      <c r="AI644" s="30">
        <v>3226</v>
      </c>
      <c r="AJ644" s="145">
        <v>975</v>
      </c>
      <c r="AK644" s="146">
        <v>3043</v>
      </c>
      <c r="AL644" s="145">
        <v>28791</v>
      </c>
      <c r="AM644" s="145">
        <v>36444</v>
      </c>
      <c r="AN644" s="146">
        <v>10982</v>
      </c>
      <c r="AO644" s="146">
        <v>10070</v>
      </c>
      <c r="BJ644" s="2"/>
      <c r="BK644" s="48">
        <f t="shared" si="56"/>
        <v>160261</v>
      </c>
      <c r="BL644" s="30">
        <v>9398</v>
      </c>
      <c r="BM644" s="30">
        <v>10414</v>
      </c>
      <c r="BN644" s="2"/>
      <c r="BO644" s="48">
        <f t="shared" si="57"/>
        <v>19812</v>
      </c>
      <c r="BP644" s="2"/>
      <c r="BQ644" s="48">
        <f t="shared" si="58"/>
        <v>203939</v>
      </c>
      <c r="BR644" s="2"/>
      <c r="BS644" s="48">
        <f t="shared" si="59"/>
        <v>551318</v>
      </c>
      <c r="BT644" s="2"/>
    </row>
    <row r="645" spans="1:72" x14ac:dyDescent="0.2">
      <c r="A645" t="s">
        <v>56</v>
      </c>
      <c r="B645" s="29">
        <v>44471</v>
      </c>
      <c r="C645" s="2"/>
      <c r="D645" s="30">
        <v>3844</v>
      </c>
      <c r="E645" s="30">
        <v>2929</v>
      </c>
      <c r="F645" s="30">
        <v>43473</v>
      </c>
      <c r="G645" s="30">
        <v>750</v>
      </c>
      <c r="H645" s="30">
        <v>655</v>
      </c>
      <c r="I645" s="30">
        <v>26272</v>
      </c>
      <c r="J645" s="30">
        <v>23593</v>
      </c>
      <c r="K645" s="30">
        <v>69306</v>
      </c>
      <c r="L645" s="30">
        <v>1970</v>
      </c>
      <c r="M645" s="2"/>
      <c r="N645" s="30">
        <v>8455</v>
      </c>
      <c r="O645" s="30">
        <v>10964</v>
      </c>
      <c r="P645" s="30">
        <v>832</v>
      </c>
      <c r="Q645" s="30">
        <v>505</v>
      </c>
      <c r="R645" s="30">
        <v>2023</v>
      </c>
      <c r="S645" s="30">
        <v>2128</v>
      </c>
      <c r="T645" s="30">
        <v>33323</v>
      </c>
      <c r="U645" s="30">
        <v>692</v>
      </c>
      <c r="V645" s="30">
        <v>905</v>
      </c>
      <c r="W645" s="30">
        <v>24619</v>
      </c>
      <c r="X645" s="30">
        <v>6061</v>
      </c>
      <c r="Y645" s="2"/>
      <c r="Z645" s="30">
        <v>14957</v>
      </c>
      <c r="AA645" s="30">
        <v>13518</v>
      </c>
      <c r="AC645" s="48">
        <f t="shared" ref="AC645:AC713" si="60">Z645+AA645</f>
        <v>28475</v>
      </c>
      <c r="AD645" s="48">
        <f t="shared" ref="AD645:AD713" si="61">N645+O645+P645+Q645+R645+S645+T645+U645+V645+W645+X645</f>
        <v>90507</v>
      </c>
      <c r="AE645" s="30">
        <v>3387</v>
      </c>
      <c r="AF645" s="30">
        <v>4307</v>
      </c>
      <c r="AG645" s="30">
        <v>16781</v>
      </c>
      <c r="AH645" s="30">
        <v>18934</v>
      </c>
      <c r="AI645" s="30">
        <v>2306</v>
      </c>
      <c r="AJ645" s="145">
        <v>651</v>
      </c>
      <c r="AK645" s="146">
        <v>1964</v>
      </c>
      <c r="AL645" s="145">
        <v>20561</v>
      </c>
      <c r="AM645" s="145">
        <v>22807</v>
      </c>
      <c r="AN645" s="146">
        <v>6086</v>
      </c>
      <c r="AO645" s="146">
        <v>5949</v>
      </c>
      <c r="BJ645" s="2"/>
      <c r="BK645" s="48">
        <f t="shared" ref="BK645:BK713" si="62">AE645+AF645+AG645+AH645+AI645+AL645+AM645+AJ645+AK645+AN645+AO645</f>
        <v>103733</v>
      </c>
      <c r="BL645" s="30">
        <v>7224</v>
      </c>
      <c r="BM645" s="30">
        <v>6996</v>
      </c>
      <c r="BN645" s="2"/>
      <c r="BO645" s="48">
        <f t="shared" ref="BO645:BO713" si="63">BL645+BM645</f>
        <v>14220</v>
      </c>
      <c r="BP645" s="2"/>
      <c r="BQ645" s="48">
        <f t="shared" ref="BQ645:BQ713" si="64">D645+E645+F645+G645+H645+I645+J645+K645+L645</f>
        <v>172792</v>
      </c>
      <c r="BR645" s="2"/>
      <c r="BS645" s="48">
        <f t="shared" ref="BS645:BS676" si="65">BO645+BK645+AC645+AD645+BQ645</f>
        <v>409727</v>
      </c>
      <c r="BT645" s="2"/>
    </row>
    <row r="646" spans="1:72" x14ac:dyDescent="0.2">
      <c r="A646" t="s">
        <v>57</v>
      </c>
      <c r="B646" s="29">
        <v>44472</v>
      </c>
      <c r="C646" s="2"/>
      <c r="D646" s="30">
        <v>2497</v>
      </c>
      <c r="E646" s="30">
        <v>1759</v>
      </c>
      <c r="F646" s="30">
        <v>34292</v>
      </c>
      <c r="G646" s="30">
        <v>554</v>
      </c>
      <c r="H646" s="30">
        <v>521</v>
      </c>
      <c r="I646" s="30">
        <v>19867</v>
      </c>
      <c r="J646" s="30">
        <v>18136</v>
      </c>
      <c r="K646" s="30">
        <v>52896</v>
      </c>
      <c r="L646" s="30">
        <v>1189</v>
      </c>
      <c r="M646" s="2"/>
      <c r="N646" s="30">
        <v>7843</v>
      </c>
      <c r="O646" s="30">
        <v>9774</v>
      </c>
      <c r="P646" s="30">
        <v>772</v>
      </c>
      <c r="Q646" s="30">
        <v>392</v>
      </c>
      <c r="R646" s="30">
        <v>1687</v>
      </c>
      <c r="S646" s="30">
        <v>1764</v>
      </c>
      <c r="T646" s="30">
        <v>30609</v>
      </c>
      <c r="U646" s="30">
        <v>547</v>
      </c>
      <c r="V646" s="30">
        <v>800</v>
      </c>
      <c r="W646" s="30">
        <v>23773</v>
      </c>
      <c r="X646" s="30">
        <v>5146</v>
      </c>
      <c r="Y646" s="2"/>
      <c r="Z646" s="30">
        <v>16618</v>
      </c>
      <c r="AA646" s="30">
        <v>13416</v>
      </c>
      <c r="AC646" s="48">
        <f t="shared" si="60"/>
        <v>30034</v>
      </c>
      <c r="AD646" s="48">
        <f t="shared" si="61"/>
        <v>83107</v>
      </c>
      <c r="AE646" s="30">
        <v>2780</v>
      </c>
      <c r="AF646" s="30">
        <v>3519</v>
      </c>
      <c r="AG646" s="30">
        <v>14847</v>
      </c>
      <c r="AH646" s="30">
        <v>17801</v>
      </c>
      <c r="AI646" s="30">
        <v>2141</v>
      </c>
      <c r="AJ646" s="145">
        <v>517</v>
      </c>
      <c r="AK646" s="146">
        <v>1745</v>
      </c>
      <c r="AL646" s="145">
        <v>18617</v>
      </c>
      <c r="AM646" s="145">
        <v>22870</v>
      </c>
      <c r="AN646" s="146">
        <v>5419</v>
      </c>
      <c r="AO646" s="146">
        <v>4102</v>
      </c>
      <c r="BJ646" s="2"/>
      <c r="BK646" s="48">
        <f t="shared" si="62"/>
        <v>94358</v>
      </c>
      <c r="BL646" s="30">
        <v>6118</v>
      </c>
      <c r="BM646" s="30">
        <v>5704</v>
      </c>
      <c r="BN646" s="2"/>
      <c r="BO646" s="48">
        <f t="shared" si="63"/>
        <v>11822</v>
      </c>
      <c r="BP646" s="2"/>
      <c r="BQ646" s="48">
        <f t="shared" si="64"/>
        <v>131711</v>
      </c>
      <c r="BR646" s="2"/>
      <c r="BS646" s="48">
        <f t="shared" si="65"/>
        <v>351032</v>
      </c>
      <c r="BT646" s="2"/>
    </row>
    <row r="647" spans="1:72" x14ac:dyDescent="0.2">
      <c r="A647" t="s">
        <v>58</v>
      </c>
      <c r="B647" s="29">
        <v>44473</v>
      </c>
      <c r="C647" s="2"/>
      <c r="D647" s="30">
        <v>3939</v>
      </c>
      <c r="E647" s="30">
        <v>2911</v>
      </c>
      <c r="F647" s="30">
        <v>48854</v>
      </c>
      <c r="G647" s="30">
        <v>905</v>
      </c>
      <c r="H647" s="30">
        <v>724</v>
      </c>
      <c r="I647" s="30">
        <v>27979</v>
      </c>
      <c r="J647" s="30">
        <v>24972</v>
      </c>
      <c r="K647" s="30">
        <v>75179</v>
      </c>
      <c r="L647" s="30">
        <v>1458</v>
      </c>
      <c r="M647" s="2"/>
      <c r="N647" s="30">
        <v>10868</v>
      </c>
      <c r="O647" s="30">
        <v>13381</v>
      </c>
      <c r="P647" s="30">
        <v>947</v>
      </c>
      <c r="Q647" s="30">
        <v>535</v>
      </c>
      <c r="R647" s="30">
        <v>2927</v>
      </c>
      <c r="S647" s="30">
        <v>2856</v>
      </c>
      <c r="T647" s="30">
        <v>42595</v>
      </c>
      <c r="U647" s="30">
        <v>1301</v>
      </c>
      <c r="V647" s="30">
        <v>1360</v>
      </c>
      <c r="W647" s="30">
        <v>27978</v>
      </c>
      <c r="X647" s="30">
        <v>9270</v>
      </c>
      <c r="Y647" s="2"/>
      <c r="Z647" s="30">
        <v>17823</v>
      </c>
      <c r="AA647" s="30">
        <v>15750</v>
      </c>
      <c r="AC647" s="48">
        <f t="shared" si="60"/>
        <v>33573</v>
      </c>
      <c r="AD647" s="48">
        <f t="shared" si="61"/>
        <v>114018</v>
      </c>
      <c r="AE647" s="30">
        <v>4829</v>
      </c>
      <c r="AF647" s="30">
        <v>6642</v>
      </c>
      <c r="AG647" s="30">
        <v>23229</v>
      </c>
      <c r="AH647" s="30">
        <v>22586</v>
      </c>
      <c r="AI647" s="30">
        <v>2962</v>
      </c>
      <c r="AJ647" s="145">
        <v>922</v>
      </c>
      <c r="AK647" s="146">
        <v>2653</v>
      </c>
      <c r="AL647" s="145">
        <v>26789</v>
      </c>
      <c r="AM647" s="145">
        <v>25847</v>
      </c>
      <c r="AN647" s="146">
        <v>6649</v>
      </c>
      <c r="AO647" s="146">
        <v>8724</v>
      </c>
      <c r="BJ647" s="2"/>
      <c r="BK647" s="48">
        <f t="shared" si="62"/>
        <v>131832</v>
      </c>
      <c r="BL647" s="30">
        <v>8941</v>
      </c>
      <c r="BM647" s="30">
        <v>8850</v>
      </c>
      <c r="BN647" s="2"/>
      <c r="BO647" s="48">
        <f t="shared" si="63"/>
        <v>17791</v>
      </c>
      <c r="BP647" s="2"/>
      <c r="BQ647" s="48">
        <f t="shared" si="64"/>
        <v>186921</v>
      </c>
      <c r="BR647" s="2"/>
      <c r="BS647" s="48">
        <f t="shared" si="65"/>
        <v>484135</v>
      </c>
      <c r="BT647" s="2"/>
    </row>
    <row r="648" spans="1:72" x14ac:dyDescent="0.2">
      <c r="A648" t="s">
        <v>59</v>
      </c>
      <c r="B648" s="29">
        <v>44474</v>
      </c>
      <c r="C648" s="2"/>
      <c r="D648" s="30">
        <v>4286</v>
      </c>
      <c r="E648" s="30">
        <v>3247</v>
      </c>
      <c r="F648" s="30">
        <v>50443</v>
      </c>
      <c r="G648" s="30">
        <v>999</v>
      </c>
      <c r="H648" s="30">
        <v>792</v>
      </c>
      <c r="I648" s="30">
        <v>28780</v>
      </c>
      <c r="J648" s="30">
        <v>26101</v>
      </c>
      <c r="K648" s="30">
        <v>78324</v>
      </c>
      <c r="L648" s="30">
        <v>1643</v>
      </c>
      <c r="M648" s="2"/>
      <c r="N648" s="30">
        <v>10615</v>
      </c>
      <c r="O648" s="30">
        <v>13784</v>
      </c>
      <c r="P648" s="30">
        <v>916</v>
      </c>
      <c r="Q648" s="30">
        <v>580</v>
      </c>
      <c r="R648" s="30">
        <v>2894</v>
      </c>
      <c r="S648" s="30">
        <v>2912</v>
      </c>
      <c r="T648" s="30">
        <v>43527</v>
      </c>
      <c r="U648" s="30">
        <v>1258</v>
      </c>
      <c r="V648" s="30">
        <v>1362</v>
      </c>
      <c r="W648" s="30">
        <v>27295</v>
      </c>
      <c r="X648" s="30">
        <v>9857</v>
      </c>
      <c r="Y648" s="2"/>
      <c r="Z648" s="30">
        <v>17235</v>
      </c>
      <c r="AA648" s="30">
        <v>15509</v>
      </c>
      <c r="AC648" s="48">
        <f t="shared" si="60"/>
        <v>32744</v>
      </c>
      <c r="AD648" s="48">
        <f t="shared" si="61"/>
        <v>115000</v>
      </c>
      <c r="AE648" s="30">
        <v>4951</v>
      </c>
      <c r="AF648" s="30">
        <v>6777</v>
      </c>
      <c r="AG648" s="30">
        <v>21926</v>
      </c>
      <c r="AH648" s="30">
        <v>23939</v>
      </c>
      <c r="AI648" s="30">
        <v>2991</v>
      </c>
      <c r="AJ648" s="145">
        <v>925</v>
      </c>
      <c r="AK648" s="146">
        <v>3036</v>
      </c>
      <c r="AL648" s="145">
        <v>25510</v>
      </c>
      <c r="AM648" s="145">
        <v>28636</v>
      </c>
      <c r="AN648" s="146">
        <v>8764</v>
      </c>
      <c r="AO648" s="146">
        <v>9196</v>
      </c>
      <c r="BJ648" s="2"/>
      <c r="BK648" s="48">
        <f t="shared" si="62"/>
        <v>136651</v>
      </c>
      <c r="BL648" s="30">
        <v>9388</v>
      </c>
      <c r="BM648" s="30">
        <v>9541</v>
      </c>
      <c r="BN648" s="2"/>
      <c r="BO648" s="48">
        <f t="shared" si="63"/>
        <v>18929</v>
      </c>
      <c r="BP648" s="2"/>
      <c r="BQ648" s="48">
        <f t="shared" si="64"/>
        <v>194615</v>
      </c>
      <c r="BR648" s="2"/>
      <c r="BS648" s="48">
        <f t="shared" si="65"/>
        <v>497939</v>
      </c>
      <c r="BT648" s="2"/>
    </row>
    <row r="649" spans="1:72" x14ac:dyDescent="0.2">
      <c r="A649" t="s">
        <v>53</v>
      </c>
      <c r="B649" s="29">
        <v>44475</v>
      </c>
      <c r="C649" s="2"/>
      <c r="D649" s="30">
        <v>4306</v>
      </c>
      <c r="E649" s="30">
        <v>3228</v>
      </c>
      <c r="F649" s="30">
        <v>51321</v>
      </c>
      <c r="G649" s="30">
        <v>997</v>
      </c>
      <c r="H649" s="30">
        <v>741</v>
      </c>
      <c r="I649" s="30">
        <v>29251</v>
      </c>
      <c r="J649" s="30">
        <v>26588</v>
      </c>
      <c r="K649" s="30">
        <v>80019</v>
      </c>
      <c r="L649" s="30">
        <v>1771</v>
      </c>
      <c r="M649" s="2"/>
      <c r="N649" s="30">
        <v>10831</v>
      </c>
      <c r="O649" s="30">
        <v>14566</v>
      </c>
      <c r="P649" s="30">
        <v>1025</v>
      </c>
      <c r="Q649" s="30">
        <v>889</v>
      </c>
      <c r="R649" s="30">
        <v>3080</v>
      </c>
      <c r="S649" s="30">
        <v>3151</v>
      </c>
      <c r="T649" s="30">
        <v>44501</v>
      </c>
      <c r="U649" s="30">
        <v>1267</v>
      </c>
      <c r="V649" s="30">
        <v>1352</v>
      </c>
      <c r="W649" s="30">
        <v>28231</v>
      </c>
      <c r="X649" s="30">
        <v>9887</v>
      </c>
      <c r="Y649" s="2"/>
      <c r="Z649" s="30">
        <v>17716</v>
      </c>
      <c r="AA649" s="30">
        <v>16244</v>
      </c>
      <c r="AC649" s="48">
        <f t="shared" si="60"/>
        <v>33960</v>
      </c>
      <c r="AD649" s="48">
        <f t="shared" si="61"/>
        <v>118780</v>
      </c>
      <c r="AE649" s="30">
        <v>5125</v>
      </c>
      <c r="AF649" s="30">
        <v>6976</v>
      </c>
      <c r="AG649" s="30">
        <v>23444</v>
      </c>
      <c r="AH649" s="30">
        <v>26129</v>
      </c>
      <c r="AI649" s="30">
        <v>3080</v>
      </c>
      <c r="AJ649" s="145">
        <v>929</v>
      </c>
      <c r="AK649" s="146">
        <v>3097</v>
      </c>
      <c r="AL649" s="145">
        <v>26960</v>
      </c>
      <c r="AM649" s="145">
        <v>30960</v>
      </c>
      <c r="AN649" s="146">
        <v>9414</v>
      </c>
      <c r="AO649" s="146">
        <v>9835</v>
      </c>
      <c r="BJ649" s="2"/>
      <c r="BK649" s="48">
        <f t="shared" si="62"/>
        <v>145949</v>
      </c>
      <c r="BL649" s="30">
        <v>9385</v>
      </c>
      <c r="BM649" s="30">
        <v>9739</v>
      </c>
      <c r="BN649" s="2"/>
      <c r="BO649" s="48">
        <f t="shared" si="63"/>
        <v>19124</v>
      </c>
      <c r="BP649" s="2"/>
      <c r="BQ649" s="48">
        <f t="shared" si="64"/>
        <v>198222</v>
      </c>
      <c r="BR649" s="2"/>
      <c r="BS649" s="48">
        <f t="shared" si="65"/>
        <v>516035</v>
      </c>
      <c r="BT649" s="2"/>
    </row>
    <row r="650" spans="1:72" x14ac:dyDescent="0.2">
      <c r="A650" t="s">
        <v>54</v>
      </c>
      <c r="B650" s="29">
        <v>44476</v>
      </c>
      <c r="C650" s="2"/>
      <c r="D650" s="30">
        <v>4450</v>
      </c>
      <c r="E650" s="30">
        <v>3436</v>
      </c>
      <c r="F650" s="30">
        <v>53473</v>
      </c>
      <c r="G650" s="30">
        <v>1013</v>
      </c>
      <c r="H650" s="30">
        <v>750</v>
      </c>
      <c r="I650" s="30">
        <v>30561</v>
      </c>
      <c r="J650" s="30">
        <v>27900</v>
      </c>
      <c r="K650" s="30">
        <v>83265</v>
      </c>
      <c r="L650" s="30">
        <v>1792</v>
      </c>
      <c r="M650" s="2"/>
      <c r="N650" s="30">
        <v>11715</v>
      </c>
      <c r="O650" s="30">
        <v>15473</v>
      </c>
      <c r="P650" s="30">
        <v>1049</v>
      </c>
      <c r="Q650" s="30">
        <v>640</v>
      </c>
      <c r="R650" s="30">
        <v>3113</v>
      </c>
      <c r="S650" s="30">
        <v>3114</v>
      </c>
      <c r="T650" s="30">
        <v>47341</v>
      </c>
      <c r="U650" s="30">
        <v>1327</v>
      </c>
      <c r="V650" s="30">
        <v>1419</v>
      </c>
      <c r="W650" s="30">
        <v>29964</v>
      </c>
      <c r="X650" s="30">
        <v>10529</v>
      </c>
      <c r="Y650" s="2"/>
      <c r="Z650" s="30">
        <v>18632</v>
      </c>
      <c r="AA650" s="30">
        <v>18351</v>
      </c>
      <c r="AC650" s="48">
        <f t="shared" si="60"/>
        <v>36983</v>
      </c>
      <c r="AD650" s="48">
        <f t="shared" si="61"/>
        <v>125684</v>
      </c>
      <c r="AE650" s="30">
        <v>5291</v>
      </c>
      <c r="AF650" s="30">
        <v>6992</v>
      </c>
      <c r="AG650" s="30">
        <v>26259</v>
      </c>
      <c r="AH650" s="30">
        <v>29082</v>
      </c>
      <c r="AI650" s="30">
        <v>3334</v>
      </c>
      <c r="AJ650" s="145">
        <v>1050</v>
      </c>
      <c r="AK650" s="146">
        <v>3260</v>
      </c>
      <c r="AL650" s="145">
        <v>30206</v>
      </c>
      <c r="AM650" s="145">
        <v>34605</v>
      </c>
      <c r="AN650" s="146">
        <v>10093</v>
      </c>
      <c r="AO650" s="146">
        <v>11048</v>
      </c>
      <c r="BJ650" s="2"/>
      <c r="BK650" s="48">
        <f t="shared" si="62"/>
        <v>161220</v>
      </c>
      <c r="BL650" s="30">
        <v>10089</v>
      </c>
      <c r="BM650" s="30">
        <v>10011</v>
      </c>
      <c r="BN650" s="2"/>
      <c r="BO650" s="48">
        <f t="shared" si="63"/>
        <v>20100</v>
      </c>
      <c r="BP650" s="2"/>
      <c r="BQ650" s="48">
        <f t="shared" si="64"/>
        <v>206640</v>
      </c>
      <c r="BR650" s="2"/>
      <c r="BS650" s="48">
        <f t="shared" si="65"/>
        <v>550627</v>
      </c>
      <c r="BT650" s="2"/>
    </row>
    <row r="651" spans="1:72" x14ac:dyDescent="0.2">
      <c r="A651" t="s">
        <v>55</v>
      </c>
      <c r="B651" s="29">
        <v>44477</v>
      </c>
      <c r="C651" s="2"/>
      <c r="D651" s="30">
        <v>4442</v>
      </c>
      <c r="E651" s="30">
        <v>3439</v>
      </c>
      <c r="F651" s="30">
        <v>57544</v>
      </c>
      <c r="G651" s="30">
        <v>993</v>
      </c>
      <c r="H651" s="30">
        <v>749</v>
      </c>
      <c r="I651" s="30">
        <v>32010</v>
      </c>
      <c r="J651" s="30">
        <v>29271</v>
      </c>
      <c r="K651" s="30">
        <v>87588</v>
      </c>
      <c r="L651" s="30">
        <v>1731</v>
      </c>
      <c r="M651" s="2"/>
      <c r="N651" s="30">
        <v>12704</v>
      </c>
      <c r="O651" s="30">
        <v>16897</v>
      </c>
      <c r="P651" s="30">
        <v>1145</v>
      </c>
      <c r="Q651" s="30">
        <v>660</v>
      </c>
      <c r="R651" s="30">
        <v>3130</v>
      </c>
      <c r="S651" s="30">
        <v>3143</v>
      </c>
      <c r="T651" s="30">
        <v>51248</v>
      </c>
      <c r="U651" s="30">
        <v>1400</v>
      </c>
      <c r="V651" s="30">
        <v>1583</v>
      </c>
      <c r="W651" s="30">
        <v>33555</v>
      </c>
      <c r="X651" s="30">
        <v>11177</v>
      </c>
      <c r="Y651" s="2"/>
      <c r="Z651" s="30">
        <v>21620</v>
      </c>
      <c r="AA651" s="30">
        <v>20890</v>
      </c>
      <c r="AC651" s="48">
        <f t="shared" si="60"/>
        <v>42510</v>
      </c>
      <c r="AD651" s="48">
        <f t="shared" si="61"/>
        <v>136642</v>
      </c>
      <c r="AE651" s="30">
        <v>5357</v>
      </c>
      <c r="AF651" s="30">
        <v>6947</v>
      </c>
      <c r="AG651" s="30">
        <v>27493</v>
      </c>
      <c r="AH651" s="30">
        <v>32436</v>
      </c>
      <c r="AI651" s="30">
        <v>3412</v>
      </c>
      <c r="AJ651" s="145">
        <v>1015</v>
      </c>
      <c r="AK651" s="146">
        <v>3255</v>
      </c>
      <c r="AL651" s="145">
        <v>32090</v>
      </c>
      <c r="AM651" s="145">
        <v>38031</v>
      </c>
      <c r="AN651" s="146">
        <v>11480</v>
      </c>
      <c r="AO651" s="146">
        <v>11812</v>
      </c>
      <c r="BJ651" s="2"/>
      <c r="BK651" s="48">
        <f t="shared" si="62"/>
        <v>173328</v>
      </c>
      <c r="BL651" s="30">
        <v>10292</v>
      </c>
      <c r="BM651" s="30">
        <v>10662</v>
      </c>
      <c r="BN651" s="2"/>
      <c r="BO651" s="48">
        <f t="shared" si="63"/>
        <v>20954</v>
      </c>
      <c r="BP651" s="2"/>
      <c r="BQ651" s="48">
        <f t="shared" si="64"/>
        <v>217767</v>
      </c>
      <c r="BR651" s="2"/>
      <c r="BS651" s="48">
        <f t="shared" si="65"/>
        <v>591201</v>
      </c>
      <c r="BT651" s="2"/>
    </row>
    <row r="652" spans="1:72" x14ac:dyDescent="0.2">
      <c r="A652" t="s">
        <v>56</v>
      </c>
      <c r="B652" s="29">
        <v>44478</v>
      </c>
      <c r="C652" s="2"/>
      <c r="D652" s="30">
        <v>3013</v>
      </c>
      <c r="E652" s="30">
        <v>2296</v>
      </c>
      <c r="F652" s="30">
        <v>43060</v>
      </c>
      <c r="G652" s="30">
        <v>643</v>
      </c>
      <c r="H652" s="30">
        <v>564</v>
      </c>
      <c r="I652" s="30">
        <v>25089</v>
      </c>
      <c r="J652" s="30">
        <v>22862</v>
      </c>
      <c r="K652" s="30">
        <v>67383</v>
      </c>
      <c r="L652" s="30">
        <v>1524</v>
      </c>
      <c r="M652" s="2"/>
      <c r="N652" s="30">
        <v>9247</v>
      </c>
      <c r="O652" s="30">
        <v>11461</v>
      </c>
      <c r="P652" s="30">
        <v>913</v>
      </c>
      <c r="Q652" s="30">
        <v>485</v>
      </c>
      <c r="R652" s="30">
        <v>2070</v>
      </c>
      <c r="S652" s="30">
        <v>2138</v>
      </c>
      <c r="T652" s="30">
        <v>34833</v>
      </c>
      <c r="U652" s="30">
        <v>798</v>
      </c>
      <c r="V652" s="30">
        <v>1031</v>
      </c>
      <c r="W652" s="30">
        <v>26472</v>
      </c>
      <c r="X652" s="30">
        <v>6235</v>
      </c>
      <c r="Y652" s="2"/>
      <c r="Z652" s="30">
        <v>16101</v>
      </c>
      <c r="AA652" s="30">
        <v>13528</v>
      </c>
      <c r="AC652" s="48">
        <f t="shared" si="60"/>
        <v>29629</v>
      </c>
      <c r="AD652" s="48">
        <f t="shared" si="61"/>
        <v>95683</v>
      </c>
      <c r="AE652" s="30">
        <v>3459</v>
      </c>
      <c r="AF652" s="30">
        <v>4505</v>
      </c>
      <c r="AG652" s="30">
        <v>16861</v>
      </c>
      <c r="AH652" s="30">
        <v>19397</v>
      </c>
      <c r="AI652" s="30">
        <v>2410</v>
      </c>
      <c r="AJ652" s="145">
        <v>588</v>
      </c>
      <c r="AK652" s="146">
        <v>2021</v>
      </c>
      <c r="AL652" s="145">
        <v>19918</v>
      </c>
      <c r="AM652" s="145">
        <v>22885</v>
      </c>
      <c r="AN652" s="146">
        <v>6032</v>
      </c>
      <c r="AO652" s="146">
        <v>6007</v>
      </c>
      <c r="BJ652" s="2"/>
      <c r="BK652" s="48">
        <f t="shared" si="62"/>
        <v>104083</v>
      </c>
      <c r="BL652" s="30">
        <v>7541</v>
      </c>
      <c r="BM652" s="30">
        <v>7538</v>
      </c>
      <c r="BN652" s="2"/>
      <c r="BO652" s="48">
        <f t="shared" si="63"/>
        <v>15079</v>
      </c>
      <c r="BP652" s="2"/>
      <c r="BQ652" s="48">
        <f t="shared" si="64"/>
        <v>166434</v>
      </c>
      <c r="BR652" s="2"/>
      <c r="BS652" s="48">
        <f t="shared" si="65"/>
        <v>410908</v>
      </c>
      <c r="BT652" s="2"/>
    </row>
    <row r="653" spans="1:72" x14ac:dyDescent="0.2">
      <c r="A653" t="s">
        <v>57</v>
      </c>
      <c r="B653" s="29">
        <v>44479</v>
      </c>
      <c r="C653" s="2"/>
      <c r="D653" s="30">
        <v>2321</v>
      </c>
      <c r="E653" s="30">
        <v>1677</v>
      </c>
      <c r="F653" s="30">
        <v>34765</v>
      </c>
      <c r="G653" s="30">
        <v>497</v>
      </c>
      <c r="H653" s="30">
        <v>547</v>
      </c>
      <c r="I653" s="30">
        <v>20064</v>
      </c>
      <c r="J653" s="30">
        <v>18098</v>
      </c>
      <c r="K653" s="30">
        <v>52352</v>
      </c>
      <c r="L653" s="30">
        <v>1097</v>
      </c>
      <c r="M653" s="2"/>
      <c r="N653" s="30">
        <v>7801</v>
      </c>
      <c r="O653" s="30">
        <v>9739</v>
      </c>
      <c r="P653" s="30">
        <v>841</v>
      </c>
      <c r="Q653" s="30">
        <v>423</v>
      </c>
      <c r="R653" s="30">
        <v>1688</v>
      </c>
      <c r="S653" s="30">
        <v>1764</v>
      </c>
      <c r="T653" s="30">
        <v>30896</v>
      </c>
      <c r="U653" s="30">
        <v>553</v>
      </c>
      <c r="V653" s="30">
        <v>813</v>
      </c>
      <c r="W653" s="30">
        <v>24256</v>
      </c>
      <c r="X653" s="30">
        <v>5018</v>
      </c>
      <c r="Y653" s="2"/>
      <c r="Z653" s="30">
        <v>16196</v>
      </c>
      <c r="AA653" s="30">
        <v>13710</v>
      </c>
      <c r="AC653" s="48">
        <f t="shared" si="60"/>
        <v>29906</v>
      </c>
      <c r="AD653" s="48">
        <f t="shared" si="61"/>
        <v>83792</v>
      </c>
      <c r="AE653" s="30">
        <v>2777</v>
      </c>
      <c r="AF653" s="30">
        <v>3352</v>
      </c>
      <c r="AG653" s="30">
        <v>14996</v>
      </c>
      <c r="AH653" s="30">
        <v>15859</v>
      </c>
      <c r="AI653" s="30">
        <v>2047</v>
      </c>
      <c r="AJ653" s="145">
        <v>505</v>
      </c>
      <c r="AK653" s="146">
        <v>1649</v>
      </c>
      <c r="AL653" s="145">
        <v>18495</v>
      </c>
      <c r="AM653" s="145">
        <v>19491</v>
      </c>
      <c r="AN653" s="146">
        <v>4240</v>
      </c>
      <c r="AO653" s="146">
        <v>3955</v>
      </c>
      <c r="BJ653" s="2"/>
      <c r="BK653" s="48">
        <f t="shared" si="62"/>
        <v>87366</v>
      </c>
      <c r="BL653" s="30">
        <v>5979</v>
      </c>
      <c r="BM653" s="30">
        <v>5880</v>
      </c>
      <c r="BN653" s="2"/>
      <c r="BO653" s="48">
        <f t="shared" si="63"/>
        <v>11859</v>
      </c>
      <c r="BP653" s="2"/>
      <c r="BQ653" s="48">
        <f t="shared" si="64"/>
        <v>131418</v>
      </c>
      <c r="BR653" s="2"/>
      <c r="BS653" s="48">
        <f t="shared" si="65"/>
        <v>344341</v>
      </c>
      <c r="BT653" s="2"/>
    </row>
    <row r="654" spans="1:72" x14ac:dyDescent="0.2">
      <c r="A654" t="s">
        <v>58</v>
      </c>
      <c r="B654" s="29">
        <v>44480</v>
      </c>
      <c r="C654" s="2"/>
      <c r="D654" s="30">
        <v>3635</v>
      </c>
      <c r="E654" s="30">
        <v>2716</v>
      </c>
      <c r="F654" s="30">
        <v>48548</v>
      </c>
      <c r="G654" s="30">
        <v>744</v>
      </c>
      <c r="H654" s="30">
        <v>593</v>
      </c>
      <c r="I654" s="30">
        <v>28086</v>
      </c>
      <c r="J654" s="30">
        <v>25180</v>
      </c>
      <c r="K654" s="30">
        <v>74557</v>
      </c>
      <c r="L654" s="30">
        <v>1534</v>
      </c>
      <c r="M654" s="2"/>
      <c r="N654" s="30">
        <v>10432</v>
      </c>
      <c r="O654" s="30">
        <v>13234</v>
      </c>
      <c r="P654" s="30">
        <v>965</v>
      </c>
      <c r="Q654" s="30">
        <v>543</v>
      </c>
      <c r="R654" s="30">
        <v>2737</v>
      </c>
      <c r="S654" s="30">
        <v>2701</v>
      </c>
      <c r="T654" s="30">
        <v>40468</v>
      </c>
      <c r="U654" s="30">
        <v>1178</v>
      </c>
      <c r="V654" s="30">
        <v>1303</v>
      </c>
      <c r="W654" s="30">
        <v>27732</v>
      </c>
      <c r="X654" s="30">
        <v>8560</v>
      </c>
      <c r="Y654" s="2"/>
      <c r="Z654" s="30">
        <v>19770</v>
      </c>
      <c r="AA654" s="30">
        <v>15910</v>
      </c>
      <c r="AC654" s="48">
        <f t="shared" si="60"/>
        <v>35680</v>
      </c>
      <c r="AD654" s="48">
        <f t="shared" si="61"/>
        <v>109853</v>
      </c>
      <c r="AE654" s="30">
        <v>4750</v>
      </c>
      <c r="AF654" s="30">
        <v>5843</v>
      </c>
      <c r="AG654" s="30">
        <v>23304</v>
      </c>
      <c r="AH654" s="30">
        <v>24327</v>
      </c>
      <c r="AI654" s="30">
        <v>2621</v>
      </c>
      <c r="AJ654" s="145">
        <v>858</v>
      </c>
      <c r="AK654" s="146">
        <v>2699</v>
      </c>
      <c r="AL654" s="145">
        <v>27199</v>
      </c>
      <c r="AM654" s="145">
        <v>29404</v>
      </c>
      <c r="AN654" s="146">
        <v>8014</v>
      </c>
      <c r="AO654" s="146">
        <v>8570</v>
      </c>
      <c r="BJ654" s="2"/>
      <c r="BK654" s="48">
        <f t="shared" si="62"/>
        <v>137589</v>
      </c>
      <c r="BL654" s="30">
        <v>9280</v>
      </c>
      <c r="BM654" s="30">
        <v>8565</v>
      </c>
      <c r="BN654" s="2"/>
      <c r="BO654" s="48">
        <f t="shared" si="63"/>
        <v>17845</v>
      </c>
      <c r="BP654" s="2"/>
      <c r="BQ654" s="48">
        <f t="shared" si="64"/>
        <v>185593</v>
      </c>
      <c r="BR654" s="2"/>
      <c r="BS654" s="48">
        <f t="shared" si="65"/>
        <v>486560</v>
      </c>
      <c r="BT654" s="2"/>
    </row>
    <row r="655" spans="1:72" x14ac:dyDescent="0.2">
      <c r="A655" t="s">
        <v>59</v>
      </c>
      <c r="B655" s="29">
        <v>44481</v>
      </c>
      <c r="C655" s="2"/>
      <c r="D655" s="30">
        <v>3981</v>
      </c>
      <c r="E655" s="30">
        <v>3108</v>
      </c>
      <c r="F655" s="30">
        <v>47917</v>
      </c>
      <c r="G655" s="30">
        <v>780</v>
      </c>
      <c r="H655" s="30">
        <v>609</v>
      </c>
      <c r="I655" s="30">
        <v>27726</v>
      </c>
      <c r="J655" s="30">
        <v>25780</v>
      </c>
      <c r="K655" s="30">
        <v>75440</v>
      </c>
      <c r="L655" s="30">
        <v>1520</v>
      </c>
      <c r="M655" s="2"/>
      <c r="N655" s="30">
        <v>7479</v>
      </c>
      <c r="O655" s="30">
        <v>13970</v>
      </c>
      <c r="P655" s="30">
        <v>917</v>
      </c>
      <c r="Q655" s="30">
        <v>581</v>
      </c>
      <c r="R655" s="30">
        <v>2921</v>
      </c>
      <c r="S655" s="30">
        <v>2874</v>
      </c>
      <c r="T655" s="30">
        <v>43804</v>
      </c>
      <c r="U655" s="30">
        <v>1224</v>
      </c>
      <c r="V655" s="30">
        <v>1340</v>
      </c>
      <c r="W655" s="30">
        <v>26695</v>
      </c>
      <c r="X655" s="30">
        <v>11078</v>
      </c>
      <c r="Y655" s="2"/>
      <c r="Z655" s="30">
        <v>17074</v>
      </c>
      <c r="AA655" s="30">
        <v>15368</v>
      </c>
      <c r="AC655" s="48">
        <f t="shared" si="60"/>
        <v>32442</v>
      </c>
      <c r="AD655" s="48">
        <f t="shared" si="61"/>
        <v>112883</v>
      </c>
      <c r="AE655" s="30">
        <v>4467</v>
      </c>
      <c r="AF655" s="30">
        <v>6446</v>
      </c>
      <c r="AG655" s="30">
        <v>22925</v>
      </c>
      <c r="AH655" s="30">
        <v>23567</v>
      </c>
      <c r="AI655" s="30">
        <v>2621</v>
      </c>
      <c r="AJ655" s="145">
        <v>883</v>
      </c>
      <c r="AK655" s="146">
        <v>3123</v>
      </c>
      <c r="AL655" s="145">
        <v>26583</v>
      </c>
      <c r="AM655" s="145">
        <v>28668</v>
      </c>
      <c r="AN655" s="146">
        <v>8475</v>
      </c>
      <c r="AO655" s="146">
        <v>9089</v>
      </c>
      <c r="BJ655" s="2"/>
      <c r="BK655" s="48">
        <f t="shared" si="62"/>
        <v>136847</v>
      </c>
      <c r="BL655" s="30">
        <v>9079</v>
      </c>
      <c r="BM655" s="30">
        <v>9417</v>
      </c>
      <c r="BN655" s="2"/>
      <c r="BO655" s="48">
        <f t="shared" si="63"/>
        <v>18496</v>
      </c>
      <c r="BP655" s="2"/>
      <c r="BQ655" s="48">
        <f t="shared" si="64"/>
        <v>186861</v>
      </c>
      <c r="BR655" s="2"/>
      <c r="BS655" s="48">
        <f t="shared" si="65"/>
        <v>487529</v>
      </c>
      <c r="BT655" s="2"/>
    </row>
    <row r="656" spans="1:72" x14ac:dyDescent="0.2">
      <c r="A656" t="s">
        <v>53</v>
      </c>
      <c r="B656" s="29">
        <v>44482</v>
      </c>
      <c r="C656" s="2"/>
      <c r="D656" s="30">
        <v>3968</v>
      </c>
      <c r="E656" s="30">
        <v>3104</v>
      </c>
      <c r="F656" s="30">
        <v>48864</v>
      </c>
      <c r="G656" s="30">
        <v>840</v>
      </c>
      <c r="H656" s="30">
        <v>731</v>
      </c>
      <c r="I656" s="30">
        <v>28432</v>
      </c>
      <c r="J656" s="30">
        <v>25749</v>
      </c>
      <c r="K656" s="30">
        <v>76975</v>
      </c>
      <c r="L656" s="30">
        <v>1671</v>
      </c>
      <c r="M656" s="2"/>
      <c r="N656" s="30">
        <v>9977</v>
      </c>
      <c r="O656" s="30">
        <v>13821</v>
      </c>
      <c r="P656" s="30">
        <v>946</v>
      </c>
      <c r="Q656" s="30">
        <v>554</v>
      </c>
      <c r="R656" s="30">
        <v>2924</v>
      </c>
      <c r="S656" s="30">
        <v>3048</v>
      </c>
      <c r="T656" s="30">
        <v>42972</v>
      </c>
      <c r="U656" s="30">
        <v>1201</v>
      </c>
      <c r="V656" s="30">
        <v>1251</v>
      </c>
      <c r="W656" s="30">
        <v>27199</v>
      </c>
      <c r="X656" s="30">
        <v>9583</v>
      </c>
      <c r="Y656" s="2"/>
      <c r="Z656" s="30">
        <v>17419</v>
      </c>
      <c r="AA656" s="30">
        <v>15422</v>
      </c>
      <c r="AC656" s="48">
        <f t="shared" si="60"/>
        <v>32841</v>
      </c>
      <c r="AD656" s="48">
        <f t="shared" si="61"/>
        <v>113476</v>
      </c>
      <c r="AE656" s="30">
        <v>4930</v>
      </c>
      <c r="AF656" s="30">
        <v>6745</v>
      </c>
      <c r="AG656" s="30">
        <v>22736</v>
      </c>
      <c r="AH656" s="30">
        <v>25302</v>
      </c>
      <c r="AI656" s="30">
        <v>2957</v>
      </c>
      <c r="AJ656" s="145">
        <v>883</v>
      </c>
      <c r="AK656" s="146">
        <v>3056</v>
      </c>
      <c r="AL656" s="145">
        <v>26323</v>
      </c>
      <c r="AM656" s="145">
        <v>30134</v>
      </c>
      <c r="AN656" s="146">
        <v>9102</v>
      </c>
      <c r="AO656" s="146">
        <v>9564</v>
      </c>
      <c r="BJ656" s="2"/>
      <c r="BK656" s="48">
        <f t="shared" si="62"/>
        <v>141732</v>
      </c>
      <c r="BL656" s="30">
        <v>9476</v>
      </c>
      <c r="BM656" s="30">
        <v>9527</v>
      </c>
      <c r="BN656" s="2"/>
      <c r="BO656" s="48">
        <f t="shared" si="63"/>
        <v>19003</v>
      </c>
      <c r="BP656" s="2"/>
      <c r="BQ656" s="48">
        <f t="shared" si="64"/>
        <v>190334</v>
      </c>
      <c r="BR656" s="2"/>
      <c r="BS656" s="48">
        <f t="shared" si="65"/>
        <v>497386</v>
      </c>
      <c r="BT656" s="2"/>
    </row>
    <row r="657" spans="1:72" x14ac:dyDescent="0.2">
      <c r="A657" t="s">
        <v>54</v>
      </c>
      <c r="B657" s="29">
        <v>44483</v>
      </c>
      <c r="C657" s="2"/>
      <c r="D657" s="30">
        <v>4204</v>
      </c>
      <c r="E657" s="30">
        <v>3171</v>
      </c>
      <c r="F657" s="30">
        <v>49180</v>
      </c>
      <c r="G657" s="30">
        <v>836</v>
      </c>
      <c r="H657" s="30">
        <v>698</v>
      </c>
      <c r="I657" s="30">
        <v>29095</v>
      </c>
      <c r="J657" s="30">
        <v>26247</v>
      </c>
      <c r="K657" s="30">
        <v>77863</v>
      </c>
      <c r="L657" s="30">
        <v>1687</v>
      </c>
      <c r="M657" s="2"/>
      <c r="N657" s="30">
        <v>10036</v>
      </c>
      <c r="O657" s="30">
        <v>15040</v>
      </c>
      <c r="P657" s="30">
        <v>963</v>
      </c>
      <c r="Q657" s="30">
        <v>580</v>
      </c>
      <c r="R657" s="30">
        <v>2921</v>
      </c>
      <c r="S657" s="30">
        <v>2889</v>
      </c>
      <c r="T657" s="30">
        <v>43725</v>
      </c>
      <c r="U657" s="30">
        <v>1280</v>
      </c>
      <c r="V657" s="30">
        <v>1313</v>
      </c>
      <c r="W657" s="30">
        <v>28488</v>
      </c>
      <c r="X657" s="30">
        <v>9377</v>
      </c>
      <c r="Y657" s="2"/>
      <c r="Z657" s="30">
        <v>16831</v>
      </c>
      <c r="AA657" s="30">
        <v>14965</v>
      </c>
      <c r="AC657" s="48">
        <f t="shared" si="60"/>
        <v>31796</v>
      </c>
      <c r="AD657" s="48">
        <f t="shared" si="61"/>
        <v>116612</v>
      </c>
      <c r="AE657" s="30">
        <v>4992</v>
      </c>
      <c r="AF657" s="30">
        <v>5860</v>
      </c>
      <c r="AG657" s="30">
        <v>22806</v>
      </c>
      <c r="AH657" s="30">
        <v>26439</v>
      </c>
      <c r="AI657" s="30">
        <v>3082</v>
      </c>
      <c r="AJ657" s="145">
        <v>933</v>
      </c>
      <c r="AK657" s="146">
        <v>3002</v>
      </c>
      <c r="AL657" s="145">
        <v>27041</v>
      </c>
      <c r="AM657" s="145">
        <v>31816</v>
      </c>
      <c r="AN657" s="146">
        <v>9306</v>
      </c>
      <c r="AO657" s="146">
        <v>9653</v>
      </c>
      <c r="BJ657" s="2"/>
      <c r="BK657" s="48">
        <f t="shared" si="62"/>
        <v>144930</v>
      </c>
      <c r="BL657" s="30">
        <v>9307</v>
      </c>
      <c r="BM657" s="30">
        <v>8200</v>
      </c>
      <c r="BN657" s="2"/>
      <c r="BO657" s="48">
        <f t="shared" si="63"/>
        <v>17507</v>
      </c>
      <c r="BP657" s="2"/>
      <c r="BQ657" s="48">
        <f t="shared" si="64"/>
        <v>192981</v>
      </c>
      <c r="BR657" s="2"/>
      <c r="BS657" s="48">
        <f t="shared" si="65"/>
        <v>503826</v>
      </c>
      <c r="BT657" s="2"/>
    </row>
    <row r="658" spans="1:72" x14ac:dyDescent="0.2">
      <c r="A658" t="s">
        <v>55</v>
      </c>
      <c r="B658" s="29">
        <v>44484</v>
      </c>
      <c r="C658" s="2"/>
      <c r="D658" s="30">
        <v>4313</v>
      </c>
      <c r="E658" s="30">
        <v>3579</v>
      </c>
      <c r="F658" s="30">
        <v>56971</v>
      </c>
      <c r="G658" s="30">
        <v>1011</v>
      </c>
      <c r="H658" s="30">
        <v>735</v>
      </c>
      <c r="I658" s="30">
        <v>31830</v>
      </c>
      <c r="J658" s="30">
        <v>29644</v>
      </c>
      <c r="K658" s="30">
        <v>87432</v>
      </c>
      <c r="L658" s="30">
        <v>1651</v>
      </c>
      <c r="M658" s="2"/>
      <c r="N658" s="30">
        <v>11215</v>
      </c>
      <c r="O658" s="30">
        <v>16733</v>
      </c>
      <c r="P658" s="30">
        <v>1098</v>
      </c>
      <c r="Q658" s="30">
        <v>586</v>
      </c>
      <c r="R658" s="30">
        <v>3096</v>
      </c>
      <c r="S658" s="30">
        <v>3198</v>
      </c>
      <c r="T658" s="30">
        <v>51026</v>
      </c>
      <c r="U658" s="30">
        <v>1351</v>
      </c>
      <c r="V658" s="30">
        <v>1490</v>
      </c>
      <c r="W658" s="30">
        <v>33145</v>
      </c>
      <c r="X658" s="30">
        <v>11198</v>
      </c>
      <c r="Y658" s="2"/>
      <c r="Z658" s="30">
        <v>20893</v>
      </c>
      <c r="AA658" s="30">
        <v>20272</v>
      </c>
      <c r="AC658" s="48">
        <f t="shared" si="60"/>
        <v>41165</v>
      </c>
      <c r="AD658" s="48">
        <f t="shared" si="61"/>
        <v>134136</v>
      </c>
      <c r="AE658" s="30">
        <v>5437</v>
      </c>
      <c r="AF658" s="30">
        <v>8842</v>
      </c>
      <c r="AG658" s="30">
        <v>23476</v>
      </c>
      <c r="AH658" s="30">
        <v>31208</v>
      </c>
      <c r="AI658" s="30">
        <v>5476</v>
      </c>
      <c r="AJ658" s="145">
        <v>987</v>
      </c>
      <c r="AK658" s="146">
        <v>3294</v>
      </c>
      <c r="AL658" s="145">
        <v>30580</v>
      </c>
      <c r="AM658" s="145">
        <v>37087</v>
      </c>
      <c r="AN658" s="146">
        <v>10887</v>
      </c>
      <c r="AO658" s="146">
        <v>10656</v>
      </c>
      <c r="BJ658" s="2"/>
      <c r="BK658" s="48">
        <f t="shared" si="62"/>
        <v>167930</v>
      </c>
      <c r="BL658" s="30">
        <v>10622</v>
      </c>
      <c r="BM658" s="30">
        <v>10651</v>
      </c>
      <c r="BN658" s="2"/>
      <c r="BO658" s="48">
        <f t="shared" si="63"/>
        <v>21273</v>
      </c>
      <c r="BP658" s="2"/>
      <c r="BQ658" s="48">
        <f t="shared" si="64"/>
        <v>217166</v>
      </c>
      <c r="BR658" s="2"/>
      <c r="BS658" s="48">
        <f t="shared" si="65"/>
        <v>581670</v>
      </c>
      <c r="BT658" s="2"/>
    </row>
    <row r="659" spans="1:72" x14ac:dyDescent="0.2">
      <c r="A659" t="s">
        <v>56</v>
      </c>
      <c r="B659" s="29">
        <v>44485</v>
      </c>
      <c r="C659" s="2"/>
      <c r="D659" s="30">
        <v>3267</v>
      </c>
      <c r="E659" s="30">
        <v>2482</v>
      </c>
      <c r="F659" s="30">
        <v>46606</v>
      </c>
      <c r="G659" s="30">
        <v>811</v>
      </c>
      <c r="H659" s="30">
        <v>694</v>
      </c>
      <c r="I659" s="30">
        <v>28299</v>
      </c>
      <c r="J659" s="30">
        <v>25201</v>
      </c>
      <c r="K659" s="30">
        <v>74463</v>
      </c>
      <c r="L659" s="30">
        <v>1996</v>
      </c>
      <c r="M659" s="2"/>
      <c r="N659" s="30">
        <v>9384</v>
      </c>
      <c r="O659" s="30">
        <v>12501</v>
      </c>
      <c r="P659" s="30">
        <v>351</v>
      </c>
      <c r="Q659" s="30">
        <v>565</v>
      </c>
      <c r="R659" s="30">
        <v>2018</v>
      </c>
      <c r="S659" s="30">
        <v>2126</v>
      </c>
      <c r="T659" s="30">
        <v>37980</v>
      </c>
      <c r="U659" s="30">
        <v>847</v>
      </c>
      <c r="V659" s="30">
        <v>1075</v>
      </c>
      <c r="W659" s="30">
        <v>27753</v>
      </c>
      <c r="X659" s="30">
        <v>7123</v>
      </c>
      <c r="Y659" s="2"/>
      <c r="Z659" s="30">
        <v>17976</v>
      </c>
      <c r="AA659" s="30">
        <v>15310</v>
      </c>
      <c r="AC659" s="48">
        <f t="shared" si="60"/>
        <v>33286</v>
      </c>
      <c r="AD659" s="48">
        <f t="shared" si="61"/>
        <v>101723</v>
      </c>
      <c r="AE659" s="30">
        <v>3927</v>
      </c>
      <c r="AF659" s="30">
        <v>5506</v>
      </c>
      <c r="AG659" s="30">
        <v>19823</v>
      </c>
      <c r="AH659" s="30">
        <v>22762</v>
      </c>
      <c r="AI659" s="30">
        <v>3128</v>
      </c>
      <c r="AJ659" s="145">
        <v>713</v>
      </c>
      <c r="AK659" s="146">
        <v>2209</v>
      </c>
      <c r="AL659" s="145">
        <v>24927</v>
      </c>
      <c r="AM659" s="145">
        <v>28062</v>
      </c>
      <c r="AN659" s="146">
        <v>8499</v>
      </c>
      <c r="AO659" s="146">
        <v>8549</v>
      </c>
      <c r="BJ659" s="2"/>
      <c r="BK659" s="48">
        <f t="shared" si="62"/>
        <v>128105</v>
      </c>
      <c r="BL659" s="30">
        <v>8447</v>
      </c>
      <c r="BM659" s="30">
        <v>8003</v>
      </c>
      <c r="BN659" s="2"/>
      <c r="BO659" s="48">
        <f t="shared" si="63"/>
        <v>16450</v>
      </c>
      <c r="BP659" s="2"/>
      <c r="BQ659" s="48">
        <f t="shared" si="64"/>
        <v>183819</v>
      </c>
      <c r="BR659" s="2"/>
      <c r="BS659" s="48">
        <f t="shared" si="65"/>
        <v>463383</v>
      </c>
      <c r="BT659" s="2"/>
    </row>
    <row r="660" spans="1:72" x14ac:dyDescent="0.2">
      <c r="A660" t="s">
        <v>57</v>
      </c>
      <c r="B660" s="29">
        <v>44486</v>
      </c>
      <c r="C660" s="2"/>
      <c r="D660" s="30">
        <v>2559</v>
      </c>
      <c r="E660" s="30">
        <v>1690</v>
      </c>
      <c r="F660" s="30">
        <v>37355</v>
      </c>
      <c r="G660" s="30">
        <v>570</v>
      </c>
      <c r="H660" s="30">
        <v>595</v>
      </c>
      <c r="I660" s="30">
        <v>21884</v>
      </c>
      <c r="J660" s="30">
        <v>19603</v>
      </c>
      <c r="K660" s="30">
        <v>56845</v>
      </c>
      <c r="L660" s="30">
        <v>1331</v>
      </c>
      <c r="M660" s="2"/>
      <c r="N660" s="30">
        <v>8582</v>
      </c>
      <c r="O660" s="30">
        <v>9482</v>
      </c>
      <c r="P660" s="30">
        <v>0</v>
      </c>
      <c r="Q660" s="30">
        <v>392</v>
      </c>
      <c r="R660" s="30">
        <v>1701</v>
      </c>
      <c r="S660" s="30">
        <v>1828</v>
      </c>
      <c r="T660" s="30">
        <v>32533</v>
      </c>
      <c r="U660" s="30">
        <v>565</v>
      </c>
      <c r="V660" s="30">
        <v>822</v>
      </c>
      <c r="W660" s="30">
        <v>25115</v>
      </c>
      <c r="X660" s="30">
        <v>5063</v>
      </c>
      <c r="Y660" s="2"/>
      <c r="Z660" s="30">
        <v>16662</v>
      </c>
      <c r="AA660" s="30">
        <v>13541</v>
      </c>
      <c r="AC660" s="48">
        <f t="shared" si="60"/>
        <v>30203</v>
      </c>
      <c r="AD660" s="48">
        <f t="shared" si="61"/>
        <v>86083</v>
      </c>
      <c r="AE660" s="30">
        <v>2898</v>
      </c>
      <c r="AF660" s="30">
        <v>3618</v>
      </c>
      <c r="AG660" s="30">
        <v>16799</v>
      </c>
      <c r="AH660" s="30">
        <v>16060</v>
      </c>
      <c r="AI660" s="30">
        <v>2050</v>
      </c>
      <c r="AJ660" s="145">
        <v>538</v>
      </c>
      <c r="AK660" s="146">
        <v>1685</v>
      </c>
      <c r="AL660" s="145">
        <v>20797</v>
      </c>
      <c r="AM660" s="145">
        <v>20826</v>
      </c>
      <c r="AN660" s="146">
        <v>4807</v>
      </c>
      <c r="AO660" s="146">
        <v>4604</v>
      </c>
      <c r="BJ660" s="2"/>
      <c r="BK660" s="48">
        <f t="shared" si="62"/>
        <v>94682</v>
      </c>
      <c r="BL660" s="30">
        <v>6363</v>
      </c>
      <c r="BM660" s="30">
        <v>6224</v>
      </c>
      <c r="BN660" s="2"/>
      <c r="BO660" s="48">
        <f t="shared" si="63"/>
        <v>12587</v>
      </c>
      <c r="BP660" s="2"/>
      <c r="BQ660" s="48">
        <f t="shared" si="64"/>
        <v>142432</v>
      </c>
      <c r="BR660" s="2"/>
      <c r="BS660" s="48">
        <f t="shared" si="65"/>
        <v>365987</v>
      </c>
      <c r="BT660" s="2"/>
    </row>
    <row r="661" spans="1:72" x14ac:dyDescent="0.2">
      <c r="A661" t="s">
        <v>58</v>
      </c>
      <c r="B661" s="29">
        <v>44487</v>
      </c>
      <c r="C661" s="2"/>
      <c r="D661" s="30">
        <v>4018</v>
      </c>
      <c r="E661" s="30">
        <v>2928</v>
      </c>
      <c r="F661" s="30">
        <v>49189</v>
      </c>
      <c r="G661" s="30">
        <v>882</v>
      </c>
      <c r="H661" s="30">
        <v>745</v>
      </c>
      <c r="I661" s="30">
        <v>28170</v>
      </c>
      <c r="J661" s="30">
        <v>25202</v>
      </c>
      <c r="K661" s="30">
        <v>75913</v>
      </c>
      <c r="L661" s="30">
        <v>1496</v>
      </c>
      <c r="M661" s="2"/>
      <c r="N661" s="30">
        <v>9449</v>
      </c>
      <c r="O661" s="30">
        <v>13447</v>
      </c>
      <c r="P661" s="30">
        <v>374</v>
      </c>
      <c r="Q661" s="30">
        <v>216</v>
      </c>
      <c r="R661" s="30">
        <v>2936</v>
      </c>
      <c r="S661" s="30">
        <v>2994</v>
      </c>
      <c r="T661" s="30">
        <v>43913</v>
      </c>
      <c r="U661" s="30">
        <v>1222</v>
      </c>
      <c r="V661" s="30">
        <v>1346</v>
      </c>
      <c r="W661" s="30">
        <v>27652</v>
      </c>
      <c r="X661" s="30">
        <v>9566</v>
      </c>
      <c r="Y661" s="2"/>
      <c r="Z661" s="30">
        <v>18199</v>
      </c>
      <c r="AA661" s="30">
        <v>15803</v>
      </c>
      <c r="AC661" s="48">
        <f t="shared" si="60"/>
        <v>34002</v>
      </c>
      <c r="AD661" s="48">
        <f t="shared" si="61"/>
        <v>113115</v>
      </c>
      <c r="AE661" s="30">
        <v>6045</v>
      </c>
      <c r="AF661" s="30">
        <v>6620</v>
      </c>
      <c r="AG661" s="30">
        <v>24047</v>
      </c>
      <c r="AH661" s="30">
        <v>25437</v>
      </c>
      <c r="AI661" s="30">
        <v>3037</v>
      </c>
      <c r="AJ661" s="145">
        <v>841</v>
      </c>
      <c r="AK661" s="146">
        <v>2930</v>
      </c>
      <c r="AL661" s="145">
        <v>27779</v>
      </c>
      <c r="AM661" s="145">
        <v>30523</v>
      </c>
      <c r="AN661" s="146">
        <v>8676</v>
      </c>
      <c r="AO661" s="146">
        <v>8927</v>
      </c>
      <c r="BJ661" s="2"/>
      <c r="BK661" s="48">
        <f t="shared" si="62"/>
        <v>144862</v>
      </c>
      <c r="BL661" s="30">
        <v>8923</v>
      </c>
      <c r="BM661" s="30">
        <v>9167</v>
      </c>
      <c r="BN661" s="2"/>
      <c r="BO661" s="48">
        <f t="shared" si="63"/>
        <v>18090</v>
      </c>
      <c r="BP661" s="2"/>
      <c r="BQ661" s="48">
        <f t="shared" si="64"/>
        <v>188543</v>
      </c>
      <c r="BR661" s="2"/>
      <c r="BS661" s="48">
        <f t="shared" si="65"/>
        <v>498612</v>
      </c>
      <c r="BT661" s="2"/>
    </row>
    <row r="662" spans="1:72" x14ac:dyDescent="0.2">
      <c r="A662" t="s">
        <v>59</v>
      </c>
      <c r="B662" s="29">
        <v>44488</v>
      </c>
      <c r="C662" s="2"/>
      <c r="D662" s="30">
        <v>4253</v>
      </c>
      <c r="E662" s="30">
        <v>3153</v>
      </c>
      <c r="F662" s="30">
        <v>51587</v>
      </c>
      <c r="G662" s="30">
        <v>932</v>
      </c>
      <c r="H662" s="30">
        <v>815</v>
      </c>
      <c r="I662" s="30">
        <v>29787</v>
      </c>
      <c r="J662" s="30">
        <v>27113</v>
      </c>
      <c r="K662" s="30">
        <v>81149</v>
      </c>
      <c r="L662" s="30">
        <v>1901</v>
      </c>
      <c r="M662" s="2"/>
      <c r="N662" s="30">
        <v>10811</v>
      </c>
      <c r="O662" s="30">
        <v>14098</v>
      </c>
      <c r="P662" s="30">
        <v>920</v>
      </c>
      <c r="Q662" s="30">
        <v>3</v>
      </c>
      <c r="R662" s="30">
        <v>2935</v>
      </c>
      <c r="S662" s="30">
        <v>3010</v>
      </c>
      <c r="T662" s="30">
        <v>45841</v>
      </c>
      <c r="U662" s="30">
        <v>1266</v>
      </c>
      <c r="V662" s="30">
        <v>1343</v>
      </c>
      <c r="W662" s="30">
        <v>28150</v>
      </c>
      <c r="X662" s="30">
        <v>10476</v>
      </c>
      <c r="Y662" s="2"/>
      <c r="Z662" s="30">
        <v>17936</v>
      </c>
      <c r="AA662" s="30">
        <v>15137</v>
      </c>
      <c r="AC662" s="48">
        <f t="shared" si="60"/>
        <v>33073</v>
      </c>
      <c r="AD662" s="48">
        <f t="shared" si="61"/>
        <v>118853</v>
      </c>
      <c r="AE662" s="30">
        <v>5205</v>
      </c>
      <c r="AF662" s="30">
        <v>6940</v>
      </c>
      <c r="AG662" s="30">
        <v>23082</v>
      </c>
      <c r="AH662" s="30">
        <v>25736</v>
      </c>
      <c r="AI662" s="30">
        <v>3106</v>
      </c>
      <c r="AJ662" s="145">
        <v>967</v>
      </c>
      <c r="AK662" s="146">
        <v>3194</v>
      </c>
      <c r="AL662" s="145">
        <v>26888</v>
      </c>
      <c r="AM662" s="145">
        <v>30860</v>
      </c>
      <c r="AN662" s="146">
        <v>9591</v>
      </c>
      <c r="AO662" s="146">
        <v>9813</v>
      </c>
      <c r="BJ662" s="2"/>
      <c r="BK662" s="48">
        <f t="shared" si="62"/>
        <v>145382</v>
      </c>
      <c r="BL662" s="30">
        <v>9776</v>
      </c>
      <c r="BM662" s="30">
        <v>9999</v>
      </c>
      <c r="BN662" s="2"/>
      <c r="BO662" s="48">
        <f t="shared" si="63"/>
        <v>19775</v>
      </c>
      <c r="BP662" s="2"/>
      <c r="BQ662" s="48">
        <f t="shared" si="64"/>
        <v>200690</v>
      </c>
      <c r="BR662" s="2"/>
      <c r="BS662" s="48">
        <f t="shared" si="65"/>
        <v>517773</v>
      </c>
      <c r="BT662" s="2"/>
    </row>
    <row r="663" spans="1:72" x14ac:dyDescent="0.2">
      <c r="A663" t="s">
        <v>53</v>
      </c>
      <c r="B663" s="29">
        <v>44489</v>
      </c>
      <c r="C663" s="2"/>
      <c r="D663" s="30">
        <v>4291</v>
      </c>
      <c r="E663" s="30">
        <v>3121</v>
      </c>
      <c r="F663" s="30">
        <v>52586</v>
      </c>
      <c r="G663" s="30">
        <v>885</v>
      </c>
      <c r="H663" s="30">
        <v>735</v>
      </c>
      <c r="I663" s="30">
        <v>29675</v>
      </c>
      <c r="J663" s="30">
        <v>26781</v>
      </c>
      <c r="K663" s="30">
        <v>81541</v>
      </c>
      <c r="L663" s="30">
        <v>1739</v>
      </c>
      <c r="M663" s="2"/>
      <c r="N663" s="30">
        <v>11206</v>
      </c>
      <c r="O663" s="30">
        <v>14553</v>
      </c>
      <c r="P663" s="30">
        <v>296</v>
      </c>
      <c r="Q663" s="30">
        <v>613</v>
      </c>
      <c r="R663" s="30">
        <v>3073</v>
      </c>
      <c r="S663" s="30">
        <v>3078</v>
      </c>
      <c r="T663" s="30">
        <v>45959</v>
      </c>
      <c r="U663" s="30">
        <v>1418</v>
      </c>
      <c r="V663" s="30">
        <v>1432</v>
      </c>
      <c r="W663" s="30">
        <v>28412</v>
      </c>
      <c r="X663" s="30">
        <v>10565</v>
      </c>
      <c r="Y663" s="2"/>
      <c r="Z663" s="30">
        <v>18386</v>
      </c>
      <c r="AA663" s="30">
        <v>16770</v>
      </c>
      <c r="AC663" s="48">
        <f t="shared" si="60"/>
        <v>35156</v>
      </c>
      <c r="AD663" s="48">
        <f t="shared" si="61"/>
        <v>120605</v>
      </c>
      <c r="AE663" s="30">
        <v>5375</v>
      </c>
      <c r="AF663" s="30">
        <v>7125</v>
      </c>
      <c r="AG663" s="30">
        <v>24257</v>
      </c>
      <c r="AH663" s="30">
        <v>27679</v>
      </c>
      <c r="AI663" s="30">
        <v>3393</v>
      </c>
      <c r="AJ663" s="145">
        <v>972</v>
      </c>
      <c r="AK663" s="146">
        <v>3307</v>
      </c>
      <c r="AL663" s="145">
        <v>28662</v>
      </c>
      <c r="AM663" s="145">
        <v>33763</v>
      </c>
      <c r="AN663" s="146">
        <v>10756</v>
      </c>
      <c r="AO663" s="146">
        <v>10589</v>
      </c>
      <c r="BJ663" s="2"/>
      <c r="BK663" s="48">
        <f t="shared" si="62"/>
        <v>155878</v>
      </c>
      <c r="BL663" s="30">
        <v>9885</v>
      </c>
      <c r="BM663" s="30">
        <v>9958</v>
      </c>
      <c r="BN663" s="2"/>
      <c r="BO663" s="48">
        <f t="shared" si="63"/>
        <v>19843</v>
      </c>
      <c r="BP663" s="2"/>
      <c r="BQ663" s="48">
        <f t="shared" si="64"/>
        <v>201354</v>
      </c>
      <c r="BR663" s="2"/>
      <c r="BS663" s="48">
        <f t="shared" si="65"/>
        <v>532836</v>
      </c>
      <c r="BT663" s="2"/>
    </row>
    <row r="664" spans="1:72" x14ac:dyDescent="0.2">
      <c r="A664" t="s">
        <v>54</v>
      </c>
      <c r="B664" s="29">
        <v>44490</v>
      </c>
      <c r="C664" s="2"/>
      <c r="D664" s="30">
        <v>4419</v>
      </c>
      <c r="E664" s="30">
        <v>3379</v>
      </c>
      <c r="F664" s="30">
        <v>54677</v>
      </c>
      <c r="G664" s="30">
        <v>939</v>
      </c>
      <c r="H664" s="30">
        <v>794</v>
      </c>
      <c r="I664" s="30">
        <v>30855</v>
      </c>
      <c r="J664" s="30">
        <v>28267</v>
      </c>
      <c r="K664" s="30">
        <v>84915</v>
      </c>
      <c r="L664" s="30">
        <v>1685</v>
      </c>
      <c r="M664" s="2"/>
      <c r="N664" s="30">
        <v>12592</v>
      </c>
      <c r="O664" s="30">
        <v>15993</v>
      </c>
      <c r="P664" s="30">
        <v>1215</v>
      </c>
      <c r="Q664" s="30">
        <v>710</v>
      </c>
      <c r="R664" s="30">
        <v>3193</v>
      </c>
      <c r="S664" s="30">
        <v>3213</v>
      </c>
      <c r="T664" s="30">
        <v>50281</v>
      </c>
      <c r="U664" s="30">
        <v>1412</v>
      </c>
      <c r="V664" s="30">
        <v>1471</v>
      </c>
      <c r="W664" s="30">
        <v>30391</v>
      </c>
      <c r="X664" s="30">
        <v>11907</v>
      </c>
      <c r="Y664" s="2"/>
      <c r="Z664" s="30">
        <v>19441</v>
      </c>
      <c r="AA664" s="30">
        <v>17719</v>
      </c>
      <c r="AC664" s="48">
        <f t="shared" si="60"/>
        <v>37160</v>
      </c>
      <c r="AD664" s="48">
        <f t="shared" si="61"/>
        <v>132378</v>
      </c>
      <c r="AE664" s="30">
        <v>5466</v>
      </c>
      <c r="AF664" s="30">
        <v>6866</v>
      </c>
      <c r="AG664" s="30">
        <v>26654</v>
      </c>
      <c r="AH664" s="30">
        <v>29969</v>
      </c>
      <c r="AI664" s="30">
        <v>3540</v>
      </c>
      <c r="AJ664" s="145">
        <v>1057</v>
      </c>
      <c r="AK664" s="146">
        <v>3312</v>
      </c>
      <c r="AL664" s="145">
        <v>31493</v>
      </c>
      <c r="AM664" s="145">
        <v>36037</v>
      </c>
      <c r="AN664" s="146">
        <v>10995</v>
      </c>
      <c r="AO664" s="146">
        <v>11709</v>
      </c>
      <c r="BJ664" s="2"/>
      <c r="BK664" s="48">
        <f t="shared" si="62"/>
        <v>167098</v>
      </c>
      <c r="BL664" s="30">
        <v>10102</v>
      </c>
      <c r="BM664" s="30">
        <v>9822</v>
      </c>
      <c r="BN664" s="2"/>
      <c r="BO664" s="48">
        <f t="shared" si="63"/>
        <v>19924</v>
      </c>
      <c r="BP664" s="2"/>
      <c r="BQ664" s="48">
        <f t="shared" si="64"/>
        <v>209930</v>
      </c>
      <c r="BR664" s="2"/>
      <c r="BS664" s="48">
        <f t="shared" si="65"/>
        <v>566490</v>
      </c>
      <c r="BT664" s="2"/>
    </row>
    <row r="665" spans="1:72" x14ac:dyDescent="0.2">
      <c r="A665" t="s">
        <v>55</v>
      </c>
      <c r="B665" s="33">
        <v>44491</v>
      </c>
      <c r="C665" s="2"/>
      <c r="D665" s="30">
        <v>4521</v>
      </c>
      <c r="E665" s="30">
        <v>3597</v>
      </c>
      <c r="F665" s="30">
        <v>57595</v>
      </c>
      <c r="G665" s="30">
        <v>931</v>
      </c>
      <c r="H665" s="30">
        <v>729</v>
      </c>
      <c r="I665" s="30">
        <v>32324</v>
      </c>
      <c r="J665" s="30">
        <v>29320</v>
      </c>
      <c r="K665" s="30">
        <v>89014</v>
      </c>
      <c r="L665" s="30">
        <v>1668</v>
      </c>
      <c r="M665" s="2"/>
      <c r="N665" s="30">
        <v>14194</v>
      </c>
      <c r="O665" s="30">
        <v>17889</v>
      </c>
      <c r="P665" s="30">
        <v>1158</v>
      </c>
      <c r="Q665" s="30">
        <v>641</v>
      </c>
      <c r="R665" s="30">
        <v>3092</v>
      </c>
      <c r="S665" s="30">
        <v>3366</v>
      </c>
      <c r="T665" s="30">
        <v>57049</v>
      </c>
      <c r="U665" s="30">
        <v>1502</v>
      </c>
      <c r="V665" s="30">
        <v>1689</v>
      </c>
      <c r="W665" s="30">
        <v>34684</v>
      </c>
      <c r="X665" s="30">
        <v>13321</v>
      </c>
      <c r="Y665" s="2"/>
      <c r="Z665" s="30">
        <v>23807</v>
      </c>
      <c r="AA665" s="30">
        <v>23006</v>
      </c>
      <c r="AC665" s="48">
        <f t="shared" si="60"/>
        <v>46813</v>
      </c>
      <c r="AD665" s="48">
        <f t="shared" si="61"/>
        <v>148585</v>
      </c>
      <c r="AE665" s="30">
        <v>5794</v>
      </c>
      <c r="AF665" s="30">
        <v>7424</v>
      </c>
      <c r="AG665" s="30">
        <v>30055</v>
      </c>
      <c r="AH665" s="30">
        <v>34254</v>
      </c>
      <c r="AI665" s="30">
        <v>3746</v>
      </c>
      <c r="AJ665" s="145">
        <v>1136</v>
      </c>
      <c r="AK665" s="146">
        <v>3473</v>
      </c>
      <c r="AL665" s="145">
        <v>36803</v>
      </c>
      <c r="AM665" s="145">
        <v>42048</v>
      </c>
      <c r="AN665" s="146">
        <v>12102</v>
      </c>
      <c r="AO665" s="146">
        <v>11761</v>
      </c>
      <c r="BJ665" s="2"/>
      <c r="BK665" s="48">
        <f t="shared" si="62"/>
        <v>188596</v>
      </c>
      <c r="BL665" s="30">
        <v>11162</v>
      </c>
      <c r="BM665" s="30">
        <v>11089</v>
      </c>
      <c r="BN665" s="2"/>
      <c r="BO665" s="48">
        <f t="shared" si="63"/>
        <v>22251</v>
      </c>
      <c r="BP665" s="2"/>
      <c r="BQ665" s="48">
        <f t="shared" si="64"/>
        <v>219699</v>
      </c>
      <c r="BR665" s="2"/>
      <c r="BS665" s="48">
        <f t="shared" si="65"/>
        <v>625944</v>
      </c>
      <c r="BT665" s="2"/>
    </row>
    <row r="666" spans="1:72" x14ac:dyDescent="0.2">
      <c r="A666" t="s">
        <v>56</v>
      </c>
      <c r="B666" s="33">
        <v>44492</v>
      </c>
      <c r="C666" s="2"/>
      <c r="D666" s="30">
        <v>3700</v>
      </c>
      <c r="E666" s="30">
        <v>2770</v>
      </c>
      <c r="F666" s="30">
        <v>46437</v>
      </c>
      <c r="G666" s="30">
        <v>765</v>
      </c>
      <c r="H666" s="30">
        <v>663</v>
      </c>
      <c r="I666" s="30">
        <v>27883</v>
      </c>
      <c r="J666" s="30">
        <v>24633</v>
      </c>
      <c r="K666" s="30">
        <v>72852</v>
      </c>
      <c r="L666" s="30">
        <v>1615</v>
      </c>
      <c r="M666" s="2"/>
      <c r="N666" s="30">
        <v>11084</v>
      </c>
      <c r="O666" s="30">
        <v>13859</v>
      </c>
      <c r="P666" s="30">
        <v>960</v>
      </c>
      <c r="Q666" s="30">
        <v>552</v>
      </c>
      <c r="R666" s="30">
        <v>2295</v>
      </c>
      <c r="S666" s="30">
        <v>2432</v>
      </c>
      <c r="T666" s="30">
        <v>41842</v>
      </c>
      <c r="U666" s="30">
        <v>956</v>
      </c>
      <c r="V666" s="30">
        <v>1281</v>
      </c>
      <c r="W666" s="30">
        <v>28267</v>
      </c>
      <c r="X666" s="30">
        <v>9567</v>
      </c>
      <c r="Y666" s="2"/>
      <c r="Z666" s="30">
        <v>22375</v>
      </c>
      <c r="AA666" s="30">
        <v>20184</v>
      </c>
      <c r="AC666" s="48">
        <f t="shared" si="60"/>
        <v>42559</v>
      </c>
      <c r="AD666" s="48">
        <f t="shared" si="61"/>
        <v>113095</v>
      </c>
      <c r="AE666" s="30">
        <v>3795</v>
      </c>
      <c r="AF666" s="30">
        <v>4978</v>
      </c>
      <c r="AG666" s="30">
        <v>22624</v>
      </c>
      <c r="AH666" s="30">
        <v>26364</v>
      </c>
      <c r="AI666" s="30">
        <v>2904</v>
      </c>
      <c r="AJ666" s="145">
        <v>749</v>
      </c>
      <c r="AK666" s="146">
        <v>2350</v>
      </c>
      <c r="AL666" s="145">
        <v>28933</v>
      </c>
      <c r="AM666" s="145">
        <v>32996</v>
      </c>
      <c r="AN666" s="146">
        <v>8447</v>
      </c>
      <c r="AO666" s="146">
        <v>7291</v>
      </c>
      <c r="BJ666" s="2"/>
      <c r="BK666" s="48">
        <f t="shared" si="62"/>
        <v>141431</v>
      </c>
      <c r="BL666" s="30">
        <v>8114</v>
      </c>
      <c r="BM666" s="30">
        <v>8184</v>
      </c>
      <c r="BN666" s="2"/>
      <c r="BO666" s="48">
        <f t="shared" si="63"/>
        <v>16298</v>
      </c>
      <c r="BP666" s="2"/>
      <c r="BQ666" s="48">
        <f t="shared" si="64"/>
        <v>181318</v>
      </c>
      <c r="BR666" s="2"/>
      <c r="BS666" s="48">
        <f t="shared" si="65"/>
        <v>494701</v>
      </c>
      <c r="BT666" s="2"/>
    </row>
    <row r="667" spans="1:72" x14ac:dyDescent="0.2">
      <c r="A667" t="s">
        <v>57</v>
      </c>
      <c r="B667" s="33">
        <v>44493</v>
      </c>
      <c r="C667" s="2"/>
      <c r="D667" s="30">
        <v>2554</v>
      </c>
      <c r="E667" s="30">
        <v>1862</v>
      </c>
      <c r="F667" s="30">
        <v>37506</v>
      </c>
      <c r="G667" s="30">
        <v>561</v>
      </c>
      <c r="H667" s="30">
        <v>607</v>
      </c>
      <c r="I667" s="30">
        <v>22041</v>
      </c>
      <c r="J667" s="30">
        <v>20111</v>
      </c>
      <c r="K667" s="30">
        <v>57496</v>
      </c>
      <c r="L667" s="30">
        <v>1248</v>
      </c>
      <c r="M667" s="2"/>
      <c r="N667" s="30">
        <v>9995</v>
      </c>
      <c r="O667" s="30">
        <v>12045</v>
      </c>
      <c r="P667" s="30">
        <v>833</v>
      </c>
      <c r="Q667" s="30">
        <v>522</v>
      </c>
      <c r="R667" s="30">
        <v>1828</v>
      </c>
      <c r="S667" s="30">
        <v>1933</v>
      </c>
      <c r="T667" s="30">
        <v>38884</v>
      </c>
      <c r="U667" s="30">
        <v>684</v>
      </c>
      <c r="V667" s="30">
        <v>984</v>
      </c>
      <c r="W667" s="30">
        <v>28519</v>
      </c>
      <c r="X667" s="30">
        <v>7515</v>
      </c>
      <c r="Y667" s="2"/>
      <c r="Z667" s="30">
        <v>19100</v>
      </c>
      <c r="AA667" s="30">
        <v>17624</v>
      </c>
      <c r="AC667" s="48">
        <f t="shared" si="60"/>
        <v>36724</v>
      </c>
      <c r="AD667" s="48">
        <f t="shared" si="61"/>
        <v>103742</v>
      </c>
      <c r="AE667" s="30">
        <v>2972</v>
      </c>
      <c r="AF667" s="30">
        <v>3855</v>
      </c>
      <c r="AG667" s="30">
        <v>20344</v>
      </c>
      <c r="AH667" s="30">
        <v>21448</v>
      </c>
      <c r="AI667" s="30">
        <v>2465</v>
      </c>
      <c r="AJ667" s="145">
        <v>624</v>
      </c>
      <c r="AK667" s="146">
        <v>1877</v>
      </c>
      <c r="AL667" s="145">
        <v>26217</v>
      </c>
      <c r="AM667" s="145">
        <v>27987</v>
      </c>
      <c r="AN667" s="146">
        <v>5540</v>
      </c>
      <c r="AO667" s="146">
        <v>5469</v>
      </c>
      <c r="BJ667" s="2"/>
      <c r="BK667" s="48">
        <f t="shared" si="62"/>
        <v>118798</v>
      </c>
      <c r="BL667" s="30">
        <v>6375</v>
      </c>
      <c r="BM667" s="30">
        <v>6830</v>
      </c>
      <c r="BN667" s="2"/>
      <c r="BO667" s="48">
        <f t="shared" si="63"/>
        <v>13205</v>
      </c>
      <c r="BP667" s="2"/>
      <c r="BQ667" s="48">
        <f t="shared" si="64"/>
        <v>143986</v>
      </c>
      <c r="BR667" s="2"/>
      <c r="BS667" s="48">
        <f t="shared" si="65"/>
        <v>416455</v>
      </c>
      <c r="BT667" s="2"/>
    </row>
    <row r="668" spans="1:72" x14ac:dyDescent="0.2">
      <c r="A668" t="s">
        <v>58</v>
      </c>
      <c r="B668" s="29">
        <v>44494</v>
      </c>
      <c r="C668" s="2"/>
      <c r="D668" s="30">
        <v>3982</v>
      </c>
      <c r="E668" s="30">
        <v>3022</v>
      </c>
      <c r="F668" s="30">
        <v>49073</v>
      </c>
      <c r="G668" s="30">
        <v>840</v>
      </c>
      <c r="H668" s="30">
        <v>723</v>
      </c>
      <c r="I668" s="30">
        <v>28196</v>
      </c>
      <c r="J668" s="30">
        <v>25295</v>
      </c>
      <c r="K668" s="30">
        <v>76411</v>
      </c>
      <c r="L668" s="30">
        <v>1519</v>
      </c>
      <c r="M668" s="2"/>
      <c r="N668" s="30">
        <v>11568</v>
      </c>
      <c r="O668" s="30">
        <v>14308</v>
      </c>
      <c r="P668" s="30">
        <v>976</v>
      </c>
      <c r="Q668" s="30">
        <v>523</v>
      </c>
      <c r="R668" s="30">
        <v>2998</v>
      </c>
      <c r="S668" s="30">
        <v>3055</v>
      </c>
      <c r="T668" s="30">
        <v>45056</v>
      </c>
      <c r="U668" s="30">
        <v>1321</v>
      </c>
      <c r="V668" s="30">
        <v>1397</v>
      </c>
      <c r="W668" s="30">
        <v>29376</v>
      </c>
      <c r="X668" s="30">
        <v>9925</v>
      </c>
      <c r="Y668" s="2"/>
      <c r="Z668" s="30">
        <v>18602</v>
      </c>
      <c r="AA668" s="30">
        <v>16028</v>
      </c>
      <c r="AC668" s="48">
        <f t="shared" si="60"/>
        <v>34630</v>
      </c>
      <c r="AD668" s="48">
        <f t="shared" si="61"/>
        <v>120503</v>
      </c>
      <c r="AE668" s="30">
        <v>5004</v>
      </c>
      <c r="AF668" s="30">
        <v>6644</v>
      </c>
      <c r="AG668" s="30">
        <v>24693</v>
      </c>
      <c r="AH668" s="30">
        <v>26581</v>
      </c>
      <c r="AI668" s="30">
        <v>3124</v>
      </c>
      <c r="AJ668" s="145">
        <v>926</v>
      </c>
      <c r="AK668" s="146">
        <v>3026</v>
      </c>
      <c r="AL668" s="145">
        <v>28758</v>
      </c>
      <c r="AM668" s="145">
        <v>32431</v>
      </c>
      <c r="AN668" s="146">
        <v>9662</v>
      </c>
      <c r="AO668" s="146">
        <v>9054</v>
      </c>
      <c r="BJ668" s="2"/>
      <c r="BK668" s="48">
        <f t="shared" si="62"/>
        <v>149903</v>
      </c>
      <c r="BL668" s="30">
        <v>9269</v>
      </c>
      <c r="BM668" s="30">
        <v>9703</v>
      </c>
      <c r="BN668" s="2"/>
      <c r="BO668" s="48">
        <f t="shared" si="63"/>
        <v>18972</v>
      </c>
      <c r="BP668" s="2"/>
      <c r="BQ668" s="48">
        <f t="shared" si="64"/>
        <v>189061</v>
      </c>
      <c r="BR668" s="2"/>
      <c r="BS668" s="48">
        <f t="shared" si="65"/>
        <v>513069</v>
      </c>
      <c r="BT668" s="2"/>
    </row>
    <row r="669" spans="1:72" x14ac:dyDescent="0.2">
      <c r="A669" t="s">
        <v>59</v>
      </c>
      <c r="B669" s="29">
        <v>44495</v>
      </c>
      <c r="C669" s="2"/>
      <c r="D669" s="30">
        <v>4095</v>
      </c>
      <c r="E669" s="30">
        <v>3177</v>
      </c>
      <c r="F669" s="30">
        <v>50975</v>
      </c>
      <c r="G669" s="30">
        <v>862</v>
      </c>
      <c r="H669" s="30">
        <v>727</v>
      </c>
      <c r="I669" s="30">
        <v>29239</v>
      </c>
      <c r="J669" s="30">
        <v>26439</v>
      </c>
      <c r="K669" s="30">
        <v>79498</v>
      </c>
      <c r="L669" s="30">
        <v>1614</v>
      </c>
      <c r="M669" s="2"/>
      <c r="N669" s="30">
        <v>11515</v>
      </c>
      <c r="O669" s="30">
        <v>14649</v>
      </c>
      <c r="P669" s="30">
        <v>1044</v>
      </c>
      <c r="Q669" s="30">
        <v>584</v>
      </c>
      <c r="R669" s="30">
        <v>2974</v>
      </c>
      <c r="S669" s="30">
        <v>3131</v>
      </c>
      <c r="T669" s="30">
        <v>46111</v>
      </c>
      <c r="U669" s="30">
        <v>1283</v>
      </c>
      <c r="V669" s="30">
        <v>1373</v>
      </c>
      <c r="W669" s="30">
        <v>28487</v>
      </c>
      <c r="X669" s="30">
        <v>10720</v>
      </c>
      <c r="Y669" s="2"/>
      <c r="Z669" s="30">
        <v>18548</v>
      </c>
      <c r="AA669" s="30">
        <v>16225</v>
      </c>
      <c r="AC669" s="48">
        <f t="shared" si="60"/>
        <v>34773</v>
      </c>
      <c r="AD669" s="48">
        <f t="shared" si="61"/>
        <v>121871</v>
      </c>
      <c r="AE669" s="30">
        <v>5615</v>
      </c>
      <c r="AF669" s="30">
        <v>7343</v>
      </c>
      <c r="AG669" s="30">
        <v>25039</v>
      </c>
      <c r="AH669" s="30">
        <v>27223</v>
      </c>
      <c r="AI669" s="30">
        <v>3220</v>
      </c>
      <c r="AJ669" s="145">
        <v>1015</v>
      </c>
      <c r="AK669" s="146">
        <v>3147</v>
      </c>
      <c r="AL669" s="145">
        <v>29051</v>
      </c>
      <c r="AM669" s="145">
        <v>32645</v>
      </c>
      <c r="AN669" s="146">
        <v>9994</v>
      </c>
      <c r="AO669" s="146">
        <v>10872</v>
      </c>
      <c r="BJ669" s="2"/>
      <c r="BK669" s="48">
        <f t="shared" si="62"/>
        <v>155164</v>
      </c>
      <c r="BL669" s="30">
        <v>9660</v>
      </c>
      <c r="BM669" s="30">
        <v>9761</v>
      </c>
      <c r="BN669" s="2"/>
      <c r="BO669" s="48">
        <f t="shared" si="63"/>
        <v>19421</v>
      </c>
      <c r="BP669" s="2"/>
      <c r="BQ669" s="48">
        <f t="shared" si="64"/>
        <v>196626</v>
      </c>
      <c r="BR669" s="2"/>
      <c r="BS669" s="48">
        <f t="shared" si="65"/>
        <v>527855</v>
      </c>
      <c r="BT669" s="2"/>
    </row>
    <row r="670" spans="1:72" x14ac:dyDescent="0.2">
      <c r="A670" t="s">
        <v>53</v>
      </c>
      <c r="B670" s="29">
        <v>44496</v>
      </c>
      <c r="C670" s="2"/>
      <c r="D670" s="30">
        <v>4253</v>
      </c>
      <c r="E670" s="30">
        <v>3171</v>
      </c>
      <c r="F670" s="30">
        <v>48333</v>
      </c>
      <c r="G670" s="30">
        <v>855</v>
      </c>
      <c r="H670" s="30">
        <v>766</v>
      </c>
      <c r="I670" s="30">
        <v>29104</v>
      </c>
      <c r="J670" s="30">
        <v>26357</v>
      </c>
      <c r="K670" s="30">
        <v>78923</v>
      </c>
      <c r="L670" s="30">
        <v>1679</v>
      </c>
      <c r="M670" s="2"/>
      <c r="N670" s="30">
        <v>11364</v>
      </c>
      <c r="O670" s="30">
        <v>14907</v>
      </c>
      <c r="P670" s="30">
        <v>1076</v>
      </c>
      <c r="Q670" s="30">
        <v>593</v>
      </c>
      <c r="R670" s="30">
        <v>2890</v>
      </c>
      <c r="S670" s="30">
        <v>3006</v>
      </c>
      <c r="T670" s="30">
        <v>45358</v>
      </c>
      <c r="U670" s="30">
        <v>1294</v>
      </c>
      <c r="V670" s="30">
        <v>1335</v>
      </c>
      <c r="W670" s="30">
        <v>28216</v>
      </c>
      <c r="X670" s="30">
        <v>10469</v>
      </c>
      <c r="Y670" s="2"/>
      <c r="Z670" s="30">
        <v>17420</v>
      </c>
      <c r="AA670" s="30">
        <v>15507</v>
      </c>
      <c r="AC670" s="48">
        <f t="shared" si="60"/>
        <v>32927</v>
      </c>
      <c r="AD670" s="48">
        <f t="shared" si="61"/>
        <v>120508</v>
      </c>
      <c r="AE670" s="30">
        <v>5207</v>
      </c>
      <c r="AF670" s="30">
        <v>6609</v>
      </c>
      <c r="AG670" s="30">
        <v>24357</v>
      </c>
      <c r="AH670" s="30">
        <v>27036</v>
      </c>
      <c r="AI670" s="30">
        <v>3151</v>
      </c>
      <c r="AJ670" s="145">
        <v>1203</v>
      </c>
      <c r="AK670" s="146">
        <v>3103</v>
      </c>
      <c r="AL670" s="145">
        <v>29641</v>
      </c>
      <c r="AM670" s="145">
        <v>32123</v>
      </c>
      <c r="AN670" s="146">
        <v>10483</v>
      </c>
      <c r="AO670" s="146">
        <v>10772</v>
      </c>
      <c r="BJ670" s="2"/>
      <c r="BK670" s="48">
        <f t="shared" si="62"/>
        <v>153685</v>
      </c>
      <c r="BL670" s="30">
        <v>9189</v>
      </c>
      <c r="BM670" s="30">
        <v>10084</v>
      </c>
      <c r="BN670" s="2"/>
      <c r="BO670" s="48">
        <f t="shared" si="63"/>
        <v>19273</v>
      </c>
      <c r="BP670" s="2"/>
      <c r="BQ670" s="48">
        <f t="shared" si="64"/>
        <v>193441</v>
      </c>
      <c r="BR670" s="2"/>
      <c r="BS670" s="48">
        <f t="shared" si="65"/>
        <v>519834</v>
      </c>
      <c r="BT670" s="2"/>
    </row>
    <row r="671" spans="1:72" x14ac:dyDescent="0.2">
      <c r="A671" t="s">
        <v>54</v>
      </c>
      <c r="B671" s="29">
        <v>44497</v>
      </c>
      <c r="C671" s="2"/>
      <c r="D671" s="30">
        <v>4641</v>
      </c>
      <c r="E671" s="30">
        <v>3422</v>
      </c>
      <c r="F671" s="30">
        <v>54452</v>
      </c>
      <c r="G671" s="30">
        <v>955</v>
      </c>
      <c r="H671" s="30">
        <v>812</v>
      </c>
      <c r="I671" s="30">
        <v>31926</v>
      </c>
      <c r="J671" s="30">
        <v>28571</v>
      </c>
      <c r="K671" s="30">
        <v>86290</v>
      </c>
      <c r="L671" s="30">
        <v>2071</v>
      </c>
      <c r="M671" s="2"/>
      <c r="N671" s="30">
        <v>12546</v>
      </c>
      <c r="O671" s="30">
        <v>15578</v>
      </c>
      <c r="P671" s="30">
        <v>1056</v>
      </c>
      <c r="Q671" s="30">
        <v>601</v>
      </c>
      <c r="R671" s="30">
        <v>3075</v>
      </c>
      <c r="S671" s="30">
        <v>3238</v>
      </c>
      <c r="T671" s="30">
        <v>48912</v>
      </c>
      <c r="U671" s="30">
        <v>1339</v>
      </c>
      <c r="V671" s="30">
        <v>1468</v>
      </c>
      <c r="W671" s="30">
        <v>30056</v>
      </c>
      <c r="X671" s="30">
        <v>11165</v>
      </c>
      <c r="Y671" s="2"/>
      <c r="Z671" s="30">
        <v>18773</v>
      </c>
      <c r="AA671" s="30">
        <v>17084</v>
      </c>
      <c r="AC671" s="48">
        <f t="shared" si="60"/>
        <v>35857</v>
      </c>
      <c r="AD671" s="48">
        <f t="shared" si="61"/>
        <v>129034</v>
      </c>
      <c r="AE671" s="30">
        <v>5772</v>
      </c>
      <c r="AF671" s="30">
        <v>7228</v>
      </c>
      <c r="AG671" s="30">
        <v>26561</v>
      </c>
      <c r="AH671" s="30">
        <v>30517</v>
      </c>
      <c r="AI671" s="30">
        <v>3349</v>
      </c>
      <c r="AJ671" s="145">
        <v>1098</v>
      </c>
      <c r="AK671" s="146">
        <v>3254</v>
      </c>
      <c r="AL671" s="145">
        <v>31210</v>
      </c>
      <c r="AM671" s="145">
        <v>36085</v>
      </c>
      <c r="AN671" s="146">
        <v>11505</v>
      </c>
      <c r="AO671" s="146">
        <v>11933</v>
      </c>
      <c r="BJ671" s="2"/>
      <c r="BK671" s="48">
        <f t="shared" si="62"/>
        <v>168512</v>
      </c>
      <c r="BL671" s="30">
        <v>9883</v>
      </c>
      <c r="BM671" s="30">
        <v>10427</v>
      </c>
      <c r="BN671" s="2"/>
      <c r="BO671" s="48">
        <f t="shared" si="63"/>
        <v>20310</v>
      </c>
      <c r="BP671" s="2"/>
      <c r="BQ671" s="48">
        <f t="shared" si="64"/>
        <v>213140</v>
      </c>
      <c r="BR671" s="2"/>
      <c r="BS671" s="48">
        <f t="shared" si="65"/>
        <v>566853</v>
      </c>
      <c r="BT671" s="2"/>
    </row>
    <row r="672" spans="1:72" x14ac:dyDescent="0.2">
      <c r="A672" t="s">
        <v>55</v>
      </c>
      <c r="B672" s="29">
        <v>44498</v>
      </c>
      <c r="C672" s="2"/>
      <c r="D672" s="30">
        <v>4682</v>
      </c>
      <c r="E672" s="30">
        <v>3607</v>
      </c>
      <c r="F672" s="30">
        <v>58794</v>
      </c>
      <c r="G672" s="30">
        <v>983</v>
      </c>
      <c r="H672" s="30">
        <v>768</v>
      </c>
      <c r="I672" s="30">
        <v>32320</v>
      </c>
      <c r="J672" s="30">
        <v>29825</v>
      </c>
      <c r="K672" s="30">
        <v>90301</v>
      </c>
      <c r="L672" s="30">
        <v>1835</v>
      </c>
      <c r="M672" s="2"/>
      <c r="N672" s="30">
        <v>13714</v>
      </c>
      <c r="O672" s="30">
        <v>17200</v>
      </c>
      <c r="P672" s="30">
        <v>1148</v>
      </c>
      <c r="Q672" s="30">
        <v>660</v>
      </c>
      <c r="R672" s="30">
        <v>3265</v>
      </c>
      <c r="S672" s="30">
        <v>3490</v>
      </c>
      <c r="T672" s="30">
        <v>53220</v>
      </c>
      <c r="U672" s="30">
        <v>1412</v>
      </c>
      <c r="V672" s="30">
        <v>1545</v>
      </c>
      <c r="W672" s="30">
        <v>33654</v>
      </c>
      <c r="X672" s="30">
        <v>11864</v>
      </c>
      <c r="Y672" s="2"/>
      <c r="Z672" s="30">
        <v>20679</v>
      </c>
      <c r="AA672" s="30">
        <v>19782</v>
      </c>
      <c r="AC672" s="48">
        <f t="shared" si="60"/>
        <v>40461</v>
      </c>
      <c r="AD672" s="48">
        <f t="shared" si="61"/>
        <v>141172</v>
      </c>
      <c r="AE672" s="30">
        <v>5876</v>
      </c>
      <c r="AF672" s="30">
        <v>7438</v>
      </c>
      <c r="AG672" s="30">
        <v>27816</v>
      </c>
      <c r="AH672" s="30">
        <v>32521</v>
      </c>
      <c r="AI672" s="30">
        <v>3444</v>
      </c>
      <c r="AJ672" s="145">
        <v>1100</v>
      </c>
      <c r="AK672" s="146">
        <v>3308</v>
      </c>
      <c r="AL672" s="145">
        <v>32985</v>
      </c>
      <c r="AM672" s="145">
        <v>38767</v>
      </c>
      <c r="AN672" s="146">
        <v>12179</v>
      </c>
      <c r="AO672" s="146">
        <v>12131</v>
      </c>
      <c r="BJ672" s="2"/>
      <c r="BK672" s="48">
        <f t="shared" si="62"/>
        <v>177565</v>
      </c>
      <c r="BL672" s="30">
        <v>10933</v>
      </c>
      <c r="BM672" s="30">
        <v>10533</v>
      </c>
      <c r="BN672" s="2"/>
      <c r="BO672" s="48">
        <f t="shared" si="63"/>
        <v>21466</v>
      </c>
      <c r="BP672" s="2"/>
      <c r="BQ672" s="48">
        <f t="shared" si="64"/>
        <v>223115</v>
      </c>
      <c r="BR672" s="2"/>
      <c r="BS672" s="48">
        <f t="shared" si="65"/>
        <v>603779</v>
      </c>
      <c r="BT672" s="2"/>
    </row>
    <row r="673" spans="1:72" x14ac:dyDescent="0.2">
      <c r="A673" t="s">
        <v>56</v>
      </c>
      <c r="B673" s="29">
        <v>44499</v>
      </c>
      <c r="C673" s="2"/>
      <c r="D673" s="30">
        <v>3344</v>
      </c>
      <c r="E673" s="30">
        <v>2658</v>
      </c>
      <c r="F673" s="30">
        <v>47049</v>
      </c>
      <c r="G673" s="30">
        <v>796</v>
      </c>
      <c r="H673" s="30">
        <v>654</v>
      </c>
      <c r="I673" s="30">
        <v>27974</v>
      </c>
      <c r="J673" s="30">
        <v>24763</v>
      </c>
      <c r="K673" s="30">
        <v>74869</v>
      </c>
      <c r="L673" s="30">
        <v>2033</v>
      </c>
      <c r="M673" s="2"/>
      <c r="N673" s="30">
        <v>10122</v>
      </c>
      <c r="O673" s="30">
        <v>12814</v>
      </c>
      <c r="P673" s="30">
        <v>924</v>
      </c>
      <c r="Q673" s="30">
        <v>562</v>
      </c>
      <c r="R673" s="30">
        <v>2172</v>
      </c>
      <c r="S673" s="30">
        <v>2375</v>
      </c>
      <c r="T673" s="30">
        <v>38869</v>
      </c>
      <c r="U673" s="30">
        <v>895</v>
      </c>
      <c r="V673" s="30">
        <v>1161</v>
      </c>
      <c r="W673" s="30">
        <v>27863</v>
      </c>
      <c r="X673" s="30">
        <v>7789</v>
      </c>
      <c r="Y673" s="2"/>
      <c r="Z673" s="30">
        <v>15564</v>
      </c>
      <c r="AA673" s="30">
        <v>13705</v>
      </c>
      <c r="AC673" s="48">
        <f t="shared" si="60"/>
        <v>29269</v>
      </c>
      <c r="AD673" s="48">
        <f t="shared" si="61"/>
        <v>105546</v>
      </c>
      <c r="AE673" s="30">
        <v>3779</v>
      </c>
      <c r="AF673" s="30">
        <v>4790</v>
      </c>
      <c r="AG673" s="30">
        <v>18733</v>
      </c>
      <c r="AH673" s="30">
        <v>21300</v>
      </c>
      <c r="AI673" s="30">
        <v>2538</v>
      </c>
      <c r="AJ673" s="145">
        <v>680</v>
      </c>
      <c r="AK673" s="146">
        <v>2169</v>
      </c>
      <c r="AL673" s="145">
        <v>22405</v>
      </c>
      <c r="AM673" s="145">
        <v>25519</v>
      </c>
      <c r="AN673" s="146">
        <v>7394</v>
      </c>
      <c r="AO673" s="146">
        <v>7576</v>
      </c>
      <c r="BJ673" s="2"/>
      <c r="BK673" s="48">
        <f t="shared" si="62"/>
        <v>116883</v>
      </c>
      <c r="BL673" s="30">
        <v>8654</v>
      </c>
      <c r="BM673" s="30">
        <v>8449</v>
      </c>
      <c r="BN673" s="2"/>
      <c r="BO673" s="48">
        <f t="shared" si="63"/>
        <v>17103</v>
      </c>
      <c r="BP673" s="2"/>
      <c r="BQ673" s="48">
        <f t="shared" si="64"/>
        <v>184140</v>
      </c>
      <c r="BR673" s="2"/>
      <c r="BS673" s="48">
        <f t="shared" si="65"/>
        <v>452941</v>
      </c>
      <c r="BT673" s="2"/>
    </row>
    <row r="674" spans="1:72" x14ac:dyDescent="0.2">
      <c r="A674" t="s">
        <v>57</v>
      </c>
      <c r="B674" s="29">
        <v>44500</v>
      </c>
      <c r="C674" s="2"/>
      <c r="D674" s="30">
        <v>2680</v>
      </c>
      <c r="E674" s="30">
        <v>1708</v>
      </c>
      <c r="F674" s="30">
        <v>34689</v>
      </c>
      <c r="G674" s="30">
        <v>589</v>
      </c>
      <c r="H674" s="30">
        <v>598</v>
      </c>
      <c r="I674" s="30">
        <v>20005</v>
      </c>
      <c r="J674" s="30">
        <v>16841</v>
      </c>
      <c r="K674" s="30">
        <v>51935</v>
      </c>
      <c r="L674" s="30">
        <v>1199</v>
      </c>
      <c r="M674" s="2"/>
      <c r="N674" s="30">
        <v>8073</v>
      </c>
      <c r="O674" s="30">
        <v>9749</v>
      </c>
      <c r="P674" s="30">
        <v>862</v>
      </c>
      <c r="Q674" s="30">
        <v>451</v>
      </c>
      <c r="R674" s="30">
        <v>1857</v>
      </c>
      <c r="S674" s="30">
        <v>1960</v>
      </c>
      <c r="T674" s="30">
        <v>32045</v>
      </c>
      <c r="U674" s="30">
        <v>592</v>
      </c>
      <c r="V674" s="30">
        <v>828</v>
      </c>
      <c r="W674" s="30">
        <v>24568</v>
      </c>
      <c r="X674" s="30">
        <v>5049</v>
      </c>
      <c r="Y674" s="2"/>
      <c r="Z674" s="30">
        <v>13595</v>
      </c>
      <c r="AA674" s="30">
        <v>11553</v>
      </c>
      <c r="AC674" s="48">
        <f t="shared" si="60"/>
        <v>25148</v>
      </c>
      <c r="AD674" s="48">
        <f t="shared" si="61"/>
        <v>86034</v>
      </c>
      <c r="AE674" s="30">
        <v>2905</v>
      </c>
      <c r="AF674" s="30">
        <v>3630</v>
      </c>
      <c r="AG674" s="30">
        <v>14715</v>
      </c>
      <c r="AH674" s="30">
        <v>15449</v>
      </c>
      <c r="AI674" s="30">
        <v>2145</v>
      </c>
      <c r="AJ674" s="145">
        <v>563</v>
      </c>
      <c r="AK674" s="146">
        <v>1804</v>
      </c>
      <c r="AL674" s="145">
        <v>18015</v>
      </c>
      <c r="AM674" s="145">
        <v>19916</v>
      </c>
      <c r="AN674" s="146">
        <v>4656</v>
      </c>
      <c r="AO674" s="146">
        <v>4251</v>
      </c>
      <c r="BJ674" s="2"/>
      <c r="BK674" s="48">
        <f t="shared" si="62"/>
        <v>88049</v>
      </c>
      <c r="BL674" s="30">
        <v>6184</v>
      </c>
      <c r="BM674" s="30">
        <v>5704</v>
      </c>
      <c r="BN674" s="2"/>
      <c r="BO674" s="48">
        <f t="shared" si="63"/>
        <v>11888</v>
      </c>
      <c r="BP674" s="2"/>
      <c r="BQ674" s="48">
        <f t="shared" si="64"/>
        <v>130244</v>
      </c>
      <c r="BR674" s="2"/>
      <c r="BS674" s="48">
        <f t="shared" si="65"/>
        <v>341363</v>
      </c>
      <c r="BT674" s="2"/>
    </row>
    <row r="675" spans="1:72" x14ac:dyDescent="0.2">
      <c r="A675" t="s">
        <v>58</v>
      </c>
      <c r="B675" s="29">
        <v>44501</v>
      </c>
      <c r="C675" s="2"/>
      <c r="D675" s="30">
        <v>4039</v>
      </c>
      <c r="E675" s="30">
        <v>3089</v>
      </c>
      <c r="F675" s="30">
        <v>48752</v>
      </c>
      <c r="G675" s="30">
        <v>759</v>
      </c>
      <c r="H675" s="30">
        <v>639</v>
      </c>
      <c r="I675" s="30">
        <v>27895</v>
      </c>
      <c r="J675" s="30">
        <v>25433</v>
      </c>
      <c r="K675" s="30">
        <v>75155</v>
      </c>
      <c r="L675" s="30">
        <v>1545</v>
      </c>
      <c r="M675" s="2"/>
      <c r="N675" s="30">
        <v>10735</v>
      </c>
      <c r="O675" s="30">
        <v>13829</v>
      </c>
      <c r="P675" s="30">
        <v>981</v>
      </c>
      <c r="Q675" s="30">
        <v>585</v>
      </c>
      <c r="R675" s="30">
        <v>2867</v>
      </c>
      <c r="S675" s="30">
        <v>2939</v>
      </c>
      <c r="T675" s="30">
        <v>43431</v>
      </c>
      <c r="U675" s="30">
        <v>1236</v>
      </c>
      <c r="V675" s="30">
        <v>1293</v>
      </c>
      <c r="W675" s="30">
        <v>27291</v>
      </c>
      <c r="X675" s="30">
        <v>9808</v>
      </c>
      <c r="Y675" s="2"/>
      <c r="Z675" s="30">
        <v>18055</v>
      </c>
      <c r="AA675" s="30">
        <v>15835</v>
      </c>
      <c r="AC675" s="48">
        <f t="shared" si="60"/>
        <v>33890</v>
      </c>
      <c r="AD675" s="48">
        <f t="shared" si="61"/>
        <v>114995</v>
      </c>
      <c r="AE675" s="30">
        <v>5014</v>
      </c>
      <c r="AF675" s="30">
        <v>6452</v>
      </c>
      <c r="AG675" s="30">
        <v>24493</v>
      </c>
      <c r="AH675" s="30">
        <v>25852</v>
      </c>
      <c r="AI675" s="30">
        <v>3059</v>
      </c>
      <c r="AJ675" s="145">
        <v>1092</v>
      </c>
      <c r="AK675" s="146">
        <v>2860</v>
      </c>
      <c r="AL675" s="145">
        <v>28978</v>
      </c>
      <c r="AM675" s="145">
        <v>31077</v>
      </c>
      <c r="AN675" s="146">
        <v>8629</v>
      </c>
      <c r="AO675" s="146">
        <v>9179</v>
      </c>
      <c r="BJ675" s="2"/>
      <c r="BK675" s="48">
        <f t="shared" si="62"/>
        <v>146685</v>
      </c>
      <c r="BL675" s="30">
        <v>9067</v>
      </c>
      <c r="BM675" s="30">
        <v>9175</v>
      </c>
      <c r="BN675" s="2"/>
      <c r="BO675" s="48">
        <f t="shared" si="63"/>
        <v>18242</v>
      </c>
      <c r="BP675" s="2"/>
      <c r="BQ675" s="48">
        <f t="shared" si="64"/>
        <v>187306</v>
      </c>
      <c r="BR675" s="2"/>
      <c r="BS675" s="48">
        <f t="shared" si="65"/>
        <v>501118</v>
      </c>
      <c r="BT675" s="2"/>
    </row>
    <row r="676" spans="1:72" x14ac:dyDescent="0.2">
      <c r="A676" t="s">
        <v>59</v>
      </c>
      <c r="B676" s="29">
        <v>44502</v>
      </c>
      <c r="C676" s="2"/>
      <c r="D676" s="30">
        <v>4196</v>
      </c>
      <c r="E676" s="30">
        <v>3217</v>
      </c>
      <c r="F676" s="30">
        <v>49869</v>
      </c>
      <c r="G676" s="30">
        <v>875</v>
      </c>
      <c r="H676" s="30">
        <v>663</v>
      </c>
      <c r="I676" s="30">
        <v>29196</v>
      </c>
      <c r="J676" s="30">
        <v>26255</v>
      </c>
      <c r="K676" s="30">
        <v>78303</v>
      </c>
      <c r="L676" s="30">
        <v>1674</v>
      </c>
      <c r="M676" s="2"/>
      <c r="N676" s="30">
        <v>11403</v>
      </c>
      <c r="O676" s="30">
        <v>14524</v>
      </c>
      <c r="P676" s="30">
        <v>947</v>
      </c>
      <c r="Q676" s="30">
        <v>546</v>
      </c>
      <c r="R676" s="30">
        <v>3013</v>
      </c>
      <c r="S676" s="30">
        <v>3074</v>
      </c>
      <c r="T676" s="30">
        <v>45973</v>
      </c>
      <c r="U676" s="30">
        <v>1307</v>
      </c>
      <c r="V676" s="30">
        <v>1411</v>
      </c>
      <c r="W676" s="30">
        <v>27933</v>
      </c>
      <c r="X676" s="30">
        <v>11083</v>
      </c>
      <c r="Y676" s="2"/>
      <c r="Z676" s="30">
        <v>17288</v>
      </c>
      <c r="AA676" s="30">
        <v>15285</v>
      </c>
      <c r="AC676" s="48">
        <f t="shared" si="60"/>
        <v>32573</v>
      </c>
      <c r="AD676" s="48">
        <f t="shared" si="61"/>
        <v>121214</v>
      </c>
      <c r="AE676" s="30">
        <v>5572</v>
      </c>
      <c r="AF676" s="30">
        <v>7400</v>
      </c>
      <c r="AG676" s="30">
        <v>25028</v>
      </c>
      <c r="AH676" s="30">
        <v>28103</v>
      </c>
      <c r="AI676" s="30">
        <v>3185</v>
      </c>
      <c r="AJ676" s="145">
        <v>980</v>
      </c>
      <c r="AK676" s="146">
        <v>3098</v>
      </c>
      <c r="AL676" s="145">
        <v>28055</v>
      </c>
      <c r="AM676" s="145">
        <v>32975</v>
      </c>
      <c r="AN676" s="146">
        <v>10561</v>
      </c>
      <c r="AO676" s="146">
        <v>10534</v>
      </c>
      <c r="BJ676" s="2"/>
      <c r="BK676" s="48">
        <f t="shared" si="62"/>
        <v>155491</v>
      </c>
      <c r="BL676" s="30">
        <v>9539</v>
      </c>
      <c r="BM676" s="30">
        <v>9889</v>
      </c>
      <c r="BN676" s="2"/>
      <c r="BO676" s="48">
        <f t="shared" si="63"/>
        <v>19428</v>
      </c>
      <c r="BP676" s="2"/>
      <c r="BQ676" s="48">
        <f t="shared" si="64"/>
        <v>194248</v>
      </c>
      <c r="BR676" s="2"/>
      <c r="BS676" s="48">
        <f t="shared" si="65"/>
        <v>522954</v>
      </c>
      <c r="BT676" s="2"/>
    </row>
    <row r="677" spans="1:72" x14ac:dyDescent="0.2">
      <c r="A677" t="s">
        <v>53</v>
      </c>
      <c r="B677" s="38">
        <v>44503</v>
      </c>
      <c r="C677" s="2"/>
      <c r="D677" s="30">
        <v>3726</v>
      </c>
      <c r="E677" s="30">
        <v>2806</v>
      </c>
      <c r="F677" s="30">
        <v>42832</v>
      </c>
      <c r="G677" s="30">
        <v>666</v>
      </c>
      <c r="H677" s="30">
        <v>617</v>
      </c>
      <c r="I677" s="30">
        <v>25606</v>
      </c>
      <c r="J677" s="30">
        <v>22607</v>
      </c>
      <c r="K677" s="30">
        <v>67439</v>
      </c>
      <c r="L677" s="30">
        <v>1418</v>
      </c>
      <c r="M677" s="2"/>
      <c r="N677" s="30">
        <v>9718</v>
      </c>
      <c r="O677" s="30">
        <v>13158</v>
      </c>
      <c r="P677" s="30">
        <v>844</v>
      </c>
      <c r="Q677" s="30">
        <v>501</v>
      </c>
      <c r="R677" s="30">
        <v>2627</v>
      </c>
      <c r="S677" s="30">
        <v>2759</v>
      </c>
      <c r="T677" s="30">
        <v>40877</v>
      </c>
      <c r="U677" s="30">
        <v>1151</v>
      </c>
      <c r="V677" s="30">
        <v>1210</v>
      </c>
      <c r="W677" s="30">
        <v>24672</v>
      </c>
      <c r="X677" s="30">
        <v>9965</v>
      </c>
      <c r="Y677" s="2"/>
      <c r="Z677" s="30">
        <v>15224</v>
      </c>
      <c r="AA677" s="30">
        <v>14122</v>
      </c>
      <c r="AC677" s="48">
        <f t="shared" si="60"/>
        <v>29346</v>
      </c>
      <c r="AD677" s="48">
        <f t="shared" si="61"/>
        <v>107482</v>
      </c>
      <c r="AE677" s="30">
        <v>4618</v>
      </c>
      <c r="AF677" s="30">
        <v>6184</v>
      </c>
      <c r="AG677" s="30">
        <v>22124</v>
      </c>
      <c r="AH677" s="30">
        <v>24803</v>
      </c>
      <c r="AI677" s="30">
        <v>2845</v>
      </c>
      <c r="AJ677" s="145">
        <v>957</v>
      </c>
      <c r="AK677" s="146">
        <v>2866</v>
      </c>
      <c r="AL677" s="145">
        <v>25892</v>
      </c>
      <c r="AM677" s="145">
        <v>29719</v>
      </c>
      <c r="AN677" s="146">
        <v>9153</v>
      </c>
      <c r="AO677" s="146">
        <v>9520</v>
      </c>
      <c r="BJ677" s="2"/>
      <c r="BK677" s="48">
        <f t="shared" si="62"/>
        <v>138681</v>
      </c>
      <c r="BL677" s="30">
        <v>8549</v>
      </c>
      <c r="BM677" s="30">
        <v>8772</v>
      </c>
      <c r="BN677" s="2"/>
      <c r="BO677" s="48">
        <f t="shared" si="63"/>
        <v>17321</v>
      </c>
      <c r="BP677" s="2"/>
      <c r="BQ677" s="48">
        <f t="shared" si="64"/>
        <v>167717</v>
      </c>
      <c r="BR677" s="2"/>
      <c r="BS677" s="48">
        <f t="shared" ref="BS677:BS704" si="66">BO677+BK677+AC677+AD677+BQ677</f>
        <v>460547</v>
      </c>
      <c r="BT677" s="2"/>
    </row>
    <row r="678" spans="1:72" x14ac:dyDescent="0.2">
      <c r="A678" t="s">
        <v>54</v>
      </c>
      <c r="B678" s="29">
        <v>44504</v>
      </c>
      <c r="C678" s="2"/>
      <c r="D678" s="30">
        <v>4429</v>
      </c>
      <c r="E678" s="30">
        <v>3291</v>
      </c>
      <c r="F678" s="30">
        <v>51943</v>
      </c>
      <c r="G678" s="30">
        <v>900</v>
      </c>
      <c r="H678" s="30">
        <v>780</v>
      </c>
      <c r="I678" s="30">
        <v>30226</v>
      </c>
      <c r="J678" s="30">
        <v>27224</v>
      </c>
      <c r="K678" s="30">
        <v>78468</v>
      </c>
      <c r="L678" s="30">
        <v>1805</v>
      </c>
      <c r="M678" s="2"/>
      <c r="N678" s="30">
        <v>11219</v>
      </c>
      <c r="O678" s="30">
        <v>14972</v>
      </c>
      <c r="P678" s="30">
        <v>955</v>
      </c>
      <c r="Q678" s="30">
        <v>544</v>
      </c>
      <c r="R678" s="30">
        <v>2906</v>
      </c>
      <c r="S678" s="30">
        <v>3156</v>
      </c>
      <c r="T678" s="30">
        <v>46281</v>
      </c>
      <c r="U678" s="30">
        <v>1248</v>
      </c>
      <c r="V678" s="30">
        <v>1330</v>
      </c>
      <c r="W678" s="30">
        <v>28785</v>
      </c>
      <c r="X678" s="30">
        <v>10678</v>
      </c>
      <c r="Y678" s="2"/>
      <c r="Z678" s="30">
        <v>17826</v>
      </c>
      <c r="AA678" s="30">
        <v>16895</v>
      </c>
      <c r="AC678" s="48">
        <f t="shared" si="60"/>
        <v>34721</v>
      </c>
      <c r="AD678" s="48">
        <f t="shared" si="61"/>
        <v>122074</v>
      </c>
      <c r="AE678" s="30">
        <v>5164</v>
      </c>
      <c r="AF678" s="30">
        <v>7256</v>
      </c>
      <c r="AG678" s="30">
        <v>25163</v>
      </c>
      <c r="AH678" s="30">
        <v>28768</v>
      </c>
      <c r="AI678" s="30">
        <v>3291</v>
      </c>
      <c r="AJ678" s="145">
        <v>1078</v>
      </c>
      <c r="AK678" s="146">
        <v>3519</v>
      </c>
      <c r="AL678" s="145">
        <v>29670</v>
      </c>
      <c r="AM678" s="145">
        <v>35155</v>
      </c>
      <c r="AN678" s="146">
        <v>10892</v>
      </c>
      <c r="AO678" s="146">
        <v>10957</v>
      </c>
      <c r="BJ678" s="2"/>
      <c r="BK678" s="48">
        <f t="shared" si="62"/>
        <v>160913</v>
      </c>
      <c r="BL678" s="30">
        <v>9317</v>
      </c>
      <c r="BM678" s="30">
        <v>9628</v>
      </c>
      <c r="BN678" s="2"/>
      <c r="BO678" s="48">
        <f t="shared" si="63"/>
        <v>18945</v>
      </c>
      <c r="BP678" s="2"/>
      <c r="BQ678" s="48">
        <f t="shared" si="64"/>
        <v>199066</v>
      </c>
      <c r="BR678" s="2"/>
      <c r="BS678" s="48">
        <f t="shared" si="66"/>
        <v>535719</v>
      </c>
      <c r="BT678" s="2"/>
    </row>
    <row r="679" spans="1:72" x14ac:dyDescent="0.2">
      <c r="A679" t="s">
        <v>55</v>
      </c>
      <c r="B679" s="29">
        <v>44505</v>
      </c>
      <c r="C679" s="2"/>
      <c r="D679" s="30">
        <v>4714</v>
      </c>
      <c r="E679" s="30">
        <v>3644</v>
      </c>
      <c r="F679" s="30">
        <v>58272</v>
      </c>
      <c r="G679" s="30">
        <v>974</v>
      </c>
      <c r="H679" s="30">
        <v>707</v>
      </c>
      <c r="I679" s="30">
        <v>32596</v>
      </c>
      <c r="J679" s="30">
        <v>29137</v>
      </c>
      <c r="K679" s="30">
        <v>88657</v>
      </c>
      <c r="L679" s="30">
        <v>1990</v>
      </c>
      <c r="M679" s="2"/>
      <c r="N679" s="30">
        <v>13604</v>
      </c>
      <c r="O679" s="30">
        <v>17192</v>
      </c>
      <c r="P679" s="30">
        <v>1160</v>
      </c>
      <c r="Q679" s="30">
        <v>675</v>
      </c>
      <c r="R679" s="30">
        <v>3077</v>
      </c>
      <c r="S679" s="30">
        <v>3240</v>
      </c>
      <c r="T679" s="30">
        <v>52814</v>
      </c>
      <c r="U679" s="30">
        <v>1414</v>
      </c>
      <c r="V679" s="30">
        <v>1464</v>
      </c>
      <c r="W679" s="30">
        <v>33379</v>
      </c>
      <c r="X679" s="30">
        <v>11586</v>
      </c>
      <c r="Y679" s="2"/>
      <c r="Z679" s="30">
        <v>20900</v>
      </c>
      <c r="AA679" s="30">
        <v>20326</v>
      </c>
      <c r="AC679" s="48">
        <f t="shared" si="60"/>
        <v>41226</v>
      </c>
      <c r="AD679" s="48">
        <f t="shared" si="61"/>
        <v>139605</v>
      </c>
      <c r="AE679" s="30">
        <v>5731</v>
      </c>
      <c r="AF679" s="30">
        <v>7878</v>
      </c>
      <c r="AG679" s="30">
        <v>28264</v>
      </c>
      <c r="AH679" s="30">
        <v>32075</v>
      </c>
      <c r="AI679" s="30">
        <v>3618</v>
      </c>
      <c r="AJ679" s="145">
        <v>1172</v>
      </c>
      <c r="AK679" s="146">
        <v>3662</v>
      </c>
      <c r="AL679" s="145">
        <v>33030</v>
      </c>
      <c r="AM679" s="145">
        <v>39155</v>
      </c>
      <c r="AN679" s="146">
        <v>11863</v>
      </c>
      <c r="AO679" s="146">
        <v>12316</v>
      </c>
      <c r="BJ679" s="2"/>
      <c r="BK679" s="48">
        <f t="shared" si="62"/>
        <v>178764</v>
      </c>
      <c r="BL679" s="30">
        <v>11204</v>
      </c>
      <c r="BM679" s="30">
        <v>10648</v>
      </c>
      <c r="BN679" s="2"/>
      <c r="BO679" s="48">
        <f t="shared" si="63"/>
        <v>21852</v>
      </c>
      <c r="BP679" s="2"/>
      <c r="BQ679" s="48">
        <f t="shared" si="64"/>
        <v>220691</v>
      </c>
      <c r="BR679" s="2"/>
      <c r="BS679" s="48">
        <f t="shared" si="66"/>
        <v>602138</v>
      </c>
      <c r="BT679" s="2"/>
    </row>
    <row r="680" spans="1:72" x14ac:dyDescent="0.2">
      <c r="A680" t="s">
        <v>56</v>
      </c>
      <c r="B680" s="29">
        <v>44506</v>
      </c>
      <c r="C680" s="2"/>
      <c r="D680" s="30">
        <v>3184</v>
      </c>
      <c r="E680" s="30">
        <v>2476</v>
      </c>
      <c r="F680" s="30">
        <v>45451</v>
      </c>
      <c r="G680" s="30">
        <v>709</v>
      </c>
      <c r="H680" s="30">
        <v>551</v>
      </c>
      <c r="I680" s="30">
        <v>27414</v>
      </c>
      <c r="J680" s="30">
        <v>24408</v>
      </c>
      <c r="K680" s="30">
        <v>71405</v>
      </c>
      <c r="L680" s="30">
        <v>2384</v>
      </c>
      <c r="M680" s="2"/>
      <c r="N680" s="30">
        <v>9807</v>
      </c>
      <c r="O680" s="30">
        <v>12208</v>
      </c>
      <c r="P680" s="30">
        <v>921</v>
      </c>
      <c r="Q680" s="30">
        <v>502</v>
      </c>
      <c r="R680" s="30">
        <v>2264</v>
      </c>
      <c r="S680" s="30">
        <v>2438</v>
      </c>
      <c r="T680" s="30">
        <v>36186</v>
      </c>
      <c r="U680" s="30">
        <v>853</v>
      </c>
      <c r="V680" s="30">
        <v>1039</v>
      </c>
      <c r="W680" s="30">
        <v>26449</v>
      </c>
      <c r="X680" s="30">
        <v>6884</v>
      </c>
      <c r="Y680" s="2"/>
      <c r="Z680" s="30">
        <v>16108</v>
      </c>
      <c r="AA680" s="30">
        <v>14496</v>
      </c>
      <c r="AC680" s="48">
        <f t="shared" si="60"/>
        <v>30604</v>
      </c>
      <c r="AD680" s="48">
        <f t="shared" si="61"/>
        <v>99551</v>
      </c>
      <c r="AE680" s="30">
        <v>3890</v>
      </c>
      <c r="AF680" s="30">
        <v>4989</v>
      </c>
      <c r="AG680" s="30">
        <v>20267</v>
      </c>
      <c r="AH680" s="30">
        <v>23843</v>
      </c>
      <c r="AI680" s="30">
        <v>2647</v>
      </c>
      <c r="AJ680" s="145">
        <v>786</v>
      </c>
      <c r="AK680" s="146">
        <v>2595</v>
      </c>
      <c r="AL680" s="145">
        <v>23675</v>
      </c>
      <c r="AM680" s="145">
        <v>28882</v>
      </c>
      <c r="AN680" s="146">
        <v>9107</v>
      </c>
      <c r="AO680" s="146">
        <v>8056</v>
      </c>
      <c r="BJ680" s="2"/>
      <c r="BK680" s="48">
        <f t="shared" si="62"/>
        <v>128737</v>
      </c>
      <c r="BL680" s="30">
        <v>8757</v>
      </c>
      <c r="BM680" s="30">
        <v>7758</v>
      </c>
      <c r="BN680" s="2"/>
      <c r="BO680" s="48">
        <f t="shared" si="63"/>
        <v>16515</v>
      </c>
      <c r="BP680" s="2"/>
      <c r="BQ680" s="48">
        <f t="shared" si="64"/>
        <v>177982</v>
      </c>
      <c r="BR680" s="2"/>
      <c r="BS680" s="48">
        <f t="shared" si="66"/>
        <v>453389</v>
      </c>
      <c r="BT680" s="2"/>
    </row>
    <row r="681" spans="1:72" x14ac:dyDescent="0.2">
      <c r="A681" t="s">
        <v>57</v>
      </c>
      <c r="B681" s="29">
        <v>44507</v>
      </c>
      <c r="C681" s="2"/>
      <c r="D681" s="30">
        <v>2815</v>
      </c>
      <c r="E681" s="30">
        <v>1767</v>
      </c>
      <c r="F681" s="30">
        <v>36265</v>
      </c>
      <c r="G681" s="30">
        <v>558</v>
      </c>
      <c r="H681" s="30">
        <v>546</v>
      </c>
      <c r="I681" s="30">
        <v>21755</v>
      </c>
      <c r="J681" s="30">
        <v>18941</v>
      </c>
      <c r="K681" s="30">
        <v>54282</v>
      </c>
      <c r="L681" s="30">
        <v>1422</v>
      </c>
      <c r="M681" s="2"/>
      <c r="N681" s="30">
        <v>8944</v>
      </c>
      <c r="O681" s="30">
        <v>10176</v>
      </c>
      <c r="P681" s="30">
        <v>840</v>
      </c>
      <c r="Q681" s="30">
        <v>408</v>
      </c>
      <c r="R681" s="30">
        <v>1774</v>
      </c>
      <c r="S681" s="30">
        <v>1872</v>
      </c>
      <c r="T681" s="30">
        <v>32716</v>
      </c>
      <c r="U681" s="30">
        <v>578</v>
      </c>
      <c r="V681" s="30">
        <v>885</v>
      </c>
      <c r="W681" s="30">
        <v>25303</v>
      </c>
      <c r="X681" s="30">
        <v>5155</v>
      </c>
      <c r="Y681" s="2"/>
      <c r="Z681" s="30">
        <v>16227</v>
      </c>
      <c r="AA681" s="30">
        <v>13670</v>
      </c>
      <c r="AC681" s="48">
        <f t="shared" si="60"/>
        <v>29897</v>
      </c>
      <c r="AD681" s="48">
        <f t="shared" si="61"/>
        <v>88651</v>
      </c>
      <c r="AE681" s="30">
        <v>3002</v>
      </c>
      <c r="AF681" s="30">
        <v>3942</v>
      </c>
      <c r="AG681" s="30">
        <v>17812</v>
      </c>
      <c r="AH681" s="30">
        <v>18561</v>
      </c>
      <c r="AI681" s="30">
        <v>2366</v>
      </c>
      <c r="AJ681" s="145">
        <v>637</v>
      </c>
      <c r="AK681" s="146">
        <v>1964</v>
      </c>
      <c r="AL681" s="145">
        <v>21647</v>
      </c>
      <c r="AM681" s="145">
        <v>23701</v>
      </c>
      <c r="AN681" s="146">
        <v>5806</v>
      </c>
      <c r="AO681" s="146">
        <v>5265</v>
      </c>
      <c r="BJ681" s="2"/>
      <c r="BK681" s="48">
        <f t="shared" si="62"/>
        <v>104703</v>
      </c>
      <c r="BL681" s="30">
        <v>6506</v>
      </c>
      <c r="BM681" s="30">
        <v>6385</v>
      </c>
      <c r="BN681" s="2"/>
      <c r="BO681" s="48">
        <f t="shared" si="63"/>
        <v>12891</v>
      </c>
      <c r="BP681" s="2"/>
      <c r="BQ681" s="48">
        <f t="shared" si="64"/>
        <v>138351</v>
      </c>
      <c r="BR681" s="2"/>
      <c r="BS681" s="48">
        <f t="shared" si="66"/>
        <v>374493</v>
      </c>
      <c r="BT681" s="2"/>
    </row>
    <row r="682" spans="1:72" x14ac:dyDescent="0.2">
      <c r="A682" t="s">
        <v>58</v>
      </c>
      <c r="B682" s="29">
        <v>44508</v>
      </c>
      <c r="C682" s="2"/>
      <c r="D682" s="30">
        <v>4075</v>
      </c>
      <c r="E682" s="30">
        <v>3087</v>
      </c>
      <c r="F682" s="30">
        <v>48959</v>
      </c>
      <c r="G682" s="30">
        <v>830</v>
      </c>
      <c r="H682" s="30">
        <v>696</v>
      </c>
      <c r="I682" s="30">
        <v>28116</v>
      </c>
      <c r="J682" s="30">
        <v>25527</v>
      </c>
      <c r="K682" s="30">
        <v>65415</v>
      </c>
      <c r="L682" s="30">
        <v>1573</v>
      </c>
      <c r="M682" s="2"/>
      <c r="N682" s="30">
        <v>10998</v>
      </c>
      <c r="O682" s="30">
        <v>14107</v>
      </c>
      <c r="P682" s="30">
        <v>1136</v>
      </c>
      <c r="Q682" s="30">
        <v>636</v>
      </c>
      <c r="R682" s="30">
        <v>2892</v>
      </c>
      <c r="S682" s="30">
        <v>3020</v>
      </c>
      <c r="T682" s="30">
        <v>43761</v>
      </c>
      <c r="U682" s="30">
        <v>1269</v>
      </c>
      <c r="V682" s="30">
        <v>1381</v>
      </c>
      <c r="W682" s="30">
        <v>27502</v>
      </c>
      <c r="X682" s="30">
        <v>10017</v>
      </c>
      <c r="Y682" s="2"/>
      <c r="Z682" s="30">
        <v>18134</v>
      </c>
      <c r="AA682" s="30">
        <v>15313</v>
      </c>
      <c r="AC682" s="48">
        <f t="shared" si="60"/>
        <v>33447</v>
      </c>
      <c r="AD682" s="48">
        <f t="shared" si="61"/>
        <v>116719</v>
      </c>
      <c r="AE682" s="30">
        <v>5164</v>
      </c>
      <c r="AF682" s="30">
        <v>7296</v>
      </c>
      <c r="AG682" s="30">
        <v>24458</v>
      </c>
      <c r="AH682" s="30">
        <v>26843</v>
      </c>
      <c r="AI682" s="30">
        <v>2960</v>
      </c>
      <c r="AJ682" s="145">
        <v>1041</v>
      </c>
      <c r="AK682" s="146">
        <v>3050</v>
      </c>
      <c r="AL682" s="145">
        <v>28414</v>
      </c>
      <c r="AM682" s="145">
        <v>32369</v>
      </c>
      <c r="AN682" s="146">
        <v>9819</v>
      </c>
      <c r="AO682" s="146">
        <v>9654</v>
      </c>
      <c r="BJ682" s="2"/>
      <c r="BK682" s="48">
        <f t="shared" si="62"/>
        <v>151068</v>
      </c>
      <c r="BL682" s="30">
        <v>9262</v>
      </c>
      <c r="BM682" s="30">
        <v>9513</v>
      </c>
      <c r="BN682" s="2"/>
      <c r="BO682" s="48">
        <f t="shared" si="63"/>
        <v>18775</v>
      </c>
      <c r="BP682" s="2"/>
      <c r="BQ682" s="48">
        <f t="shared" si="64"/>
        <v>178278</v>
      </c>
      <c r="BR682" s="2"/>
      <c r="BS682" s="48">
        <f t="shared" si="66"/>
        <v>498287</v>
      </c>
      <c r="BT682" s="2"/>
    </row>
    <row r="683" spans="1:72" x14ac:dyDescent="0.2">
      <c r="A683" t="s">
        <v>59</v>
      </c>
      <c r="B683" s="29">
        <v>44509</v>
      </c>
      <c r="C683" s="2"/>
      <c r="D683" s="30">
        <v>4331</v>
      </c>
      <c r="E683" s="30">
        <v>3287</v>
      </c>
      <c r="F683" s="30">
        <v>51516</v>
      </c>
      <c r="G683" s="30">
        <v>907</v>
      </c>
      <c r="H683" s="30">
        <v>740</v>
      </c>
      <c r="I683" s="30">
        <v>29628</v>
      </c>
      <c r="J683" s="30">
        <v>26709</v>
      </c>
      <c r="K683" s="30">
        <v>78499</v>
      </c>
      <c r="L683" s="30">
        <v>1644</v>
      </c>
      <c r="M683" s="2"/>
      <c r="N683" s="30">
        <v>11395</v>
      </c>
      <c r="O683" s="30">
        <v>14234</v>
      </c>
      <c r="P683" s="30">
        <v>972</v>
      </c>
      <c r="Q683" s="30">
        <v>544</v>
      </c>
      <c r="R683" s="30">
        <v>2920</v>
      </c>
      <c r="S683" s="30">
        <v>3022</v>
      </c>
      <c r="T683" s="30">
        <v>45842</v>
      </c>
      <c r="U683" s="30">
        <v>1413</v>
      </c>
      <c r="V683" s="30">
        <v>1474</v>
      </c>
      <c r="W683" s="30">
        <v>27501</v>
      </c>
      <c r="X683" s="30">
        <v>10772</v>
      </c>
      <c r="Y683" s="2"/>
      <c r="Z683" s="30">
        <v>17622</v>
      </c>
      <c r="AA683" s="30">
        <v>15550</v>
      </c>
      <c r="AC683" s="48">
        <f t="shared" si="60"/>
        <v>33172</v>
      </c>
      <c r="AD683" s="48">
        <f t="shared" si="61"/>
        <v>120089</v>
      </c>
      <c r="AE683" s="30">
        <v>5409</v>
      </c>
      <c r="AF683" s="30">
        <v>7430</v>
      </c>
      <c r="AG683" s="30">
        <v>24542</v>
      </c>
      <c r="AH683" s="30">
        <v>23132</v>
      </c>
      <c r="AI683" s="30">
        <v>3033</v>
      </c>
      <c r="AJ683" s="145">
        <v>999</v>
      </c>
      <c r="AK683" s="146">
        <v>3111</v>
      </c>
      <c r="AL683" s="145">
        <v>28232</v>
      </c>
      <c r="AM683" s="145">
        <v>31344</v>
      </c>
      <c r="AN683" s="146">
        <v>9864</v>
      </c>
      <c r="AO683" s="146">
        <v>10693</v>
      </c>
      <c r="BJ683" s="2"/>
      <c r="BK683" s="48">
        <f t="shared" si="62"/>
        <v>147789</v>
      </c>
      <c r="BL683" s="30">
        <v>9681</v>
      </c>
      <c r="BM683" s="30">
        <v>9753</v>
      </c>
      <c r="BN683" s="2"/>
      <c r="BO683" s="48">
        <f t="shared" si="63"/>
        <v>19434</v>
      </c>
      <c r="BP683" s="2"/>
      <c r="BQ683" s="48">
        <f t="shared" si="64"/>
        <v>197261</v>
      </c>
      <c r="BR683" s="2"/>
      <c r="BS683" s="48">
        <f t="shared" si="66"/>
        <v>517745</v>
      </c>
      <c r="BT683" s="2"/>
    </row>
    <row r="684" spans="1:72" x14ac:dyDescent="0.2">
      <c r="A684" t="s">
        <v>53</v>
      </c>
      <c r="B684" s="29">
        <v>44510</v>
      </c>
      <c r="C684" s="2"/>
      <c r="D684" s="30">
        <v>4334</v>
      </c>
      <c r="E684" s="30">
        <v>3372</v>
      </c>
      <c r="F684" s="30">
        <v>52946</v>
      </c>
      <c r="G684" s="30">
        <v>945</v>
      </c>
      <c r="H684" s="30">
        <v>764</v>
      </c>
      <c r="I684" s="30">
        <v>30166</v>
      </c>
      <c r="J684" s="30">
        <v>27755</v>
      </c>
      <c r="K684" s="30">
        <v>82188</v>
      </c>
      <c r="L684" s="30">
        <v>1752</v>
      </c>
      <c r="M684" s="2"/>
      <c r="N684" s="30">
        <v>11868</v>
      </c>
      <c r="O684" s="30">
        <v>15477</v>
      </c>
      <c r="P684" s="30">
        <v>1049</v>
      </c>
      <c r="Q684" s="30">
        <v>568</v>
      </c>
      <c r="R684" s="30">
        <v>2861</v>
      </c>
      <c r="S684" s="30">
        <v>3058</v>
      </c>
      <c r="T684" s="30">
        <v>46955</v>
      </c>
      <c r="U684" s="30">
        <v>1345</v>
      </c>
      <c r="V684" s="30">
        <v>1404</v>
      </c>
      <c r="W684" s="30">
        <v>28151</v>
      </c>
      <c r="X684" s="30">
        <v>11337</v>
      </c>
      <c r="Y684" s="2"/>
      <c r="Z684" s="30">
        <v>18028</v>
      </c>
      <c r="AA684" s="30">
        <v>16475</v>
      </c>
      <c r="AC684" s="48">
        <f t="shared" si="60"/>
        <v>34503</v>
      </c>
      <c r="AD684" s="48">
        <f t="shared" si="61"/>
        <v>124073</v>
      </c>
      <c r="AE684" s="30">
        <v>5410</v>
      </c>
      <c r="AF684" s="30">
        <v>7753</v>
      </c>
      <c r="AG684" s="30">
        <v>25007</v>
      </c>
      <c r="AH684" s="30">
        <v>28446</v>
      </c>
      <c r="AI684" s="30">
        <v>3257</v>
      </c>
      <c r="AJ684" s="145">
        <v>1050</v>
      </c>
      <c r="AK684" s="146">
        <v>3286</v>
      </c>
      <c r="AL684" s="145">
        <v>29227</v>
      </c>
      <c r="AM684" s="145">
        <v>33723</v>
      </c>
      <c r="AN684" s="146">
        <v>10823</v>
      </c>
      <c r="AO684" s="146">
        <v>11110</v>
      </c>
      <c r="BJ684" s="2"/>
      <c r="BK684" s="48">
        <f t="shared" si="62"/>
        <v>159092</v>
      </c>
      <c r="BL684" s="30">
        <v>9904</v>
      </c>
      <c r="BM684" s="30">
        <v>9967</v>
      </c>
      <c r="BN684" s="2"/>
      <c r="BO684" s="48">
        <f t="shared" si="63"/>
        <v>19871</v>
      </c>
      <c r="BP684" s="2"/>
      <c r="BQ684" s="48">
        <f t="shared" si="64"/>
        <v>204222</v>
      </c>
      <c r="BR684" s="2"/>
      <c r="BS684" s="48">
        <f t="shared" si="66"/>
        <v>541761</v>
      </c>
      <c r="BT684" s="2"/>
    </row>
    <row r="685" spans="1:72" x14ac:dyDescent="0.2">
      <c r="A685" t="s">
        <v>54</v>
      </c>
      <c r="B685" s="29">
        <v>44511</v>
      </c>
      <c r="C685" s="2"/>
      <c r="D685" s="30">
        <v>4369</v>
      </c>
      <c r="E685" s="30">
        <v>3375</v>
      </c>
      <c r="F685" s="30">
        <v>54955</v>
      </c>
      <c r="G685" s="30">
        <v>883</v>
      </c>
      <c r="H685" s="30">
        <v>748</v>
      </c>
      <c r="I685" s="30">
        <v>30737</v>
      </c>
      <c r="J685" s="30">
        <v>28064</v>
      </c>
      <c r="K685" s="30">
        <v>83977</v>
      </c>
      <c r="L685" s="30">
        <v>1719</v>
      </c>
      <c r="M685" s="2"/>
      <c r="N685" s="30">
        <v>11715</v>
      </c>
      <c r="O685" s="30">
        <v>15180</v>
      </c>
      <c r="P685" s="30">
        <v>1059</v>
      </c>
      <c r="Q685" s="30">
        <v>583</v>
      </c>
      <c r="R685" s="30">
        <v>2884</v>
      </c>
      <c r="S685" s="30">
        <v>3201</v>
      </c>
      <c r="T685" s="30">
        <v>44959</v>
      </c>
      <c r="U685" s="30">
        <v>1439</v>
      </c>
      <c r="V685" s="30">
        <v>1472</v>
      </c>
      <c r="W685" s="30">
        <v>28409</v>
      </c>
      <c r="X685" s="30">
        <v>10487</v>
      </c>
      <c r="Y685" s="2"/>
      <c r="Z685" s="30">
        <v>18223</v>
      </c>
      <c r="AA685" s="30">
        <v>17152</v>
      </c>
      <c r="AC685" s="48">
        <f t="shared" si="60"/>
        <v>35375</v>
      </c>
      <c r="AD685" s="48">
        <f t="shared" si="61"/>
        <v>121388</v>
      </c>
      <c r="AE685" s="30">
        <v>5061</v>
      </c>
      <c r="AF685" s="30">
        <v>7157</v>
      </c>
      <c r="AG685" s="30">
        <v>25249</v>
      </c>
      <c r="AH685" s="30">
        <v>28433</v>
      </c>
      <c r="AI685" s="30">
        <v>3382</v>
      </c>
      <c r="AJ685" s="145">
        <v>1186</v>
      </c>
      <c r="AK685" s="146">
        <v>3335</v>
      </c>
      <c r="AL685" s="145">
        <v>30472</v>
      </c>
      <c r="AM685" s="145">
        <v>34120</v>
      </c>
      <c r="AN685" s="146">
        <v>10785</v>
      </c>
      <c r="AO685" s="146">
        <v>11287</v>
      </c>
      <c r="BJ685" s="2"/>
      <c r="BK685" s="48">
        <f t="shared" si="62"/>
        <v>160467</v>
      </c>
      <c r="BL685" s="30">
        <v>9721</v>
      </c>
      <c r="BM685" s="30">
        <v>10363</v>
      </c>
      <c r="BN685" s="2"/>
      <c r="BO685" s="48">
        <f t="shared" si="63"/>
        <v>20084</v>
      </c>
      <c r="BP685" s="2"/>
      <c r="BQ685" s="48">
        <f t="shared" si="64"/>
        <v>208827</v>
      </c>
      <c r="BR685" s="2"/>
      <c r="BS685" s="48">
        <f t="shared" si="66"/>
        <v>546141</v>
      </c>
      <c r="BT685" s="2"/>
    </row>
    <row r="686" spans="1:72" x14ac:dyDescent="0.2">
      <c r="A686" t="s">
        <v>55</v>
      </c>
      <c r="B686" s="29">
        <v>44512</v>
      </c>
      <c r="C686" s="2"/>
      <c r="D686" s="30">
        <v>4537</v>
      </c>
      <c r="E686" s="30">
        <v>3525</v>
      </c>
      <c r="F686" s="30">
        <v>58268</v>
      </c>
      <c r="G686" s="30">
        <v>969</v>
      </c>
      <c r="H686" s="30">
        <v>742</v>
      </c>
      <c r="I686" s="30">
        <v>32607</v>
      </c>
      <c r="J686" s="30">
        <v>29635</v>
      </c>
      <c r="K686" s="30">
        <v>89539</v>
      </c>
      <c r="L686" s="30">
        <v>2049</v>
      </c>
      <c r="M686" s="2"/>
      <c r="N686" s="30">
        <v>14138</v>
      </c>
      <c r="O686" s="30">
        <v>16962</v>
      </c>
      <c r="P686" s="30">
        <v>1130</v>
      </c>
      <c r="Q686" s="30">
        <v>585</v>
      </c>
      <c r="R686" s="30">
        <v>2906</v>
      </c>
      <c r="S686" s="30">
        <v>3238</v>
      </c>
      <c r="T686" s="30">
        <v>54350</v>
      </c>
      <c r="U686" s="30">
        <v>1437</v>
      </c>
      <c r="V686" s="30">
        <v>1535</v>
      </c>
      <c r="W686" s="30">
        <v>33106</v>
      </c>
      <c r="X686" s="30">
        <v>12441</v>
      </c>
      <c r="Y686" s="2"/>
      <c r="Z686" s="30">
        <v>17086</v>
      </c>
      <c r="AA686" s="30">
        <v>19798</v>
      </c>
      <c r="AC686" s="48">
        <f t="shared" si="60"/>
        <v>36884</v>
      </c>
      <c r="AD686" s="48">
        <f t="shared" si="61"/>
        <v>141828</v>
      </c>
      <c r="AE686" s="30">
        <v>5587</v>
      </c>
      <c r="AF686" s="30">
        <v>7340</v>
      </c>
      <c r="AG686" s="30">
        <v>26582</v>
      </c>
      <c r="AH686" s="30">
        <v>30351</v>
      </c>
      <c r="AI686" s="30">
        <v>3832</v>
      </c>
      <c r="AJ686" s="145">
        <v>1159</v>
      </c>
      <c r="AK686" s="146">
        <v>3444</v>
      </c>
      <c r="AL686" s="145">
        <v>30939</v>
      </c>
      <c r="AM686" s="145">
        <v>36743</v>
      </c>
      <c r="AN686" s="146">
        <v>11441</v>
      </c>
      <c r="AO686" s="146">
        <v>10373</v>
      </c>
      <c r="BJ686" s="2"/>
      <c r="BK686" s="48">
        <f t="shared" si="62"/>
        <v>167791</v>
      </c>
      <c r="BL686" s="30">
        <v>10623</v>
      </c>
      <c r="BM686" s="30">
        <v>10569</v>
      </c>
      <c r="BN686" s="2"/>
      <c r="BO686" s="48">
        <f t="shared" si="63"/>
        <v>21192</v>
      </c>
      <c r="BP686" s="2"/>
      <c r="BQ686" s="48">
        <f t="shared" si="64"/>
        <v>221871</v>
      </c>
      <c r="BR686" s="2"/>
      <c r="BS686" s="48">
        <f t="shared" si="66"/>
        <v>589566</v>
      </c>
      <c r="BT686" s="2"/>
    </row>
    <row r="687" spans="1:72" x14ac:dyDescent="0.2">
      <c r="A687" t="s">
        <v>56</v>
      </c>
      <c r="B687" s="29">
        <v>44513</v>
      </c>
      <c r="C687" s="2"/>
      <c r="D687" s="30">
        <v>3218</v>
      </c>
      <c r="E687" s="30">
        <v>2489</v>
      </c>
      <c r="F687" s="30">
        <v>46054</v>
      </c>
      <c r="G687" s="30">
        <v>764</v>
      </c>
      <c r="H687" s="30">
        <v>643</v>
      </c>
      <c r="I687" s="30">
        <v>27895</v>
      </c>
      <c r="J687" s="30">
        <v>24785</v>
      </c>
      <c r="K687" s="30">
        <v>73179</v>
      </c>
      <c r="L687" s="30">
        <v>2265</v>
      </c>
      <c r="M687" s="2"/>
      <c r="N687" s="30">
        <v>10002</v>
      </c>
      <c r="O687" s="30">
        <v>12258</v>
      </c>
      <c r="P687" s="30">
        <v>879</v>
      </c>
      <c r="Q687" s="30">
        <v>493</v>
      </c>
      <c r="R687" s="30">
        <v>1945</v>
      </c>
      <c r="S687" s="30">
        <v>2274</v>
      </c>
      <c r="T687" s="30">
        <v>38466</v>
      </c>
      <c r="U687" s="30">
        <v>787</v>
      </c>
      <c r="V687" s="30">
        <v>1047</v>
      </c>
      <c r="W687" s="30">
        <v>27436</v>
      </c>
      <c r="X687" s="30">
        <v>7801</v>
      </c>
      <c r="Y687" s="2"/>
      <c r="Z687" s="30">
        <v>15760</v>
      </c>
      <c r="AA687" s="30">
        <v>14646</v>
      </c>
      <c r="AC687" s="48">
        <f t="shared" si="60"/>
        <v>30406</v>
      </c>
      <c r="AD687" s="48">
        <f t="shared" si="61"/>
        <v>103388</v>
      </c>
      <c r="AE687" s="30">
        <v>4030</v>
      </c>
      <c r="AF687" s="30">
        <v>5159</v>
      </c>
      <c r="AG687" s="30">
        <v>20472</v>
      </c>
      <c r="AH687" s="30">
        <v>22835</v>
      </c>
      <c r="AI687" s="30">
        <v>2752</v>
      </c>
      <c r="AJ687" s="145">
        <v>828</v>
      </c>
      <c r="AK687" s="146">
        <v>2472</v>
      </c>
      <c r="AL687" s="145">
        <v>25515</v>
      </c>
      <c r="AM687" s="145">
        <v>27871</v>
      </c>
      <c r="AN687" s="146">
        <v>8289</v>
      </c>
      <c r="AO687" s="146">
        <v>8636</v>
      </c>
      <c r="BJ687" s="2"/>
      <c r="BK687" s="48">
        <f t="shared" si="62"/>
        <v>128859</v>
      </c>
      <c r="BL687" s="30">
        <v>8366</v>
      </c>
      <c r="BM687" s="30">
        <v>8140</v>
      </c>
      <c r="BN687" s="2"/>
      <c r="BO687" s="48">
        <f t="shared" si="63"/>
        <v>16506</v>
      </c>
      <c r="BP687" s="2"/>
      <c r="BQ687" s="48">
        <f t="shared" si="64"/>
        <v>181292</v>
      </c>
      <c r="BR687" s="2"/>
      <c r="BS687" s="48">
        <f t="shared" si="66"/>
        <v>460451</v>
      </c>
      <c r="BT687" s="2"/>
    </row>
    <row r="688" spans="1:72" x14ac:dyDescent="0.2">
      <c r="A688" t="s">
        <v>57</v>
      </c>
      <c r="B688" s="29">
        <v>44514</v>
      </c>
      <c r="C688" s="2"/>
      <c r="D688" s="30">
        <v>2516</v>
      </c>
      <c r="E688" s="30">
        <v>1739</v>
      </c>
      <c r="F688" s="30">
        <v>36557</v>
      </c>
      <c r="G688" s="30">
        <v>528</v>
      </c>
      <c r="H688" s="30">
        <v>576</v>
      </c>
      <c r="I688" s="30">
        <v>21337</v>
      </c>
      <c r="J688" s="30">
        <v>19060</v>
      </c>
      <c r="K688" s="30">
        <v>54831</v>
      </c>
      <c r="L688" s="30">
        <v>1231</v>
      </c>
      <c r="M688" s="2"/>
      <c r="N688" s="30">
        <v>8686</v>
      </c>
      <c r="O688" s="30">
        <v>9676</v>
      </c>
      <c r="P688" s="30">
        <v>820</v>
      </c>
      <c r="Q688" s="30">
        <v>447</v>
      </c>
      <c r="R688" s="30">
        <v>1647</v>
      </c>
      <c r="S688" s="30">
        <v>1801</v>
      </c>
      <c r="T688" s="30">
        <v>32159</v>
      </c>
      <c r="U688" s="30">
        <v>559</v>
      </c>
      <c r="V688" s="30">
        <v>847</v>
      </c>
      <c r="W688" s="30">
        <v>24340</v>
      </c>
      <c r="X688" s="30">
        <v>5344</v>
      </c>
      <c r="Y688" s="2"/>
      <c r="Z688" s="30">
        <v>16484</v>
      </c>
      <c r="AA688" s="30">
        <v>12642</v>
      </c>
      <c r="AC688" s="48">
        <f t="shared" si="60"/>
        <v>29126</v>
      </c>
      <c r="AD688" s="48">
        <f t="shared" si="61"/>
        <v>86326</v>
      </c>
      <c r="AE688" s="30">
        <v>2819</v>
      </c>
      <c r="AF688" s="30">
        <v>3746</v>
      </c>
      <c r="AG688" s="30">
        <v>16913</v>
      </c>
      <c r="AH688" s="30">
        <v>17449</v>
      </c>
      <c r="AI688" s="30">
        <v>2146</v>
      </c>
      <c r="AJ688" s="145">
        <v>560</v>
      </c>
      <c r="AK688" s="146">
        <v>1912</v>
      </c>
      <c r="AL688" s="145">
        <v>21109</v>
      </c>
      <c r="AM688" s="145">
        <v>22720</v>
      </c>
      <c r="AN688" s="146">
        <v>5303</v>
      </c>
      <c r="AO688" s="146">
        <v>5035</v>
      </c>
      <c r="BJ688" s="2"/>
      <c r="BK688" s="48">
        <f t="shared" si="62"/>
        <v>99712</v>
      </c>
      <c r="BL688" s="30">
        <v>6722</v>
      </c>
      <c r="BM688" s="30">
        <v>6475</v>
      </c>
      <c r="BN688" s="2"/>
      <c r="BO688" s="48">
        <f t="shared" si="63"/>
        <v>13197</v>
      </c>
      <c r="BP688" s="2"/>
      <c r="BQ688" s="48">
        <f t="shared" si="64"/>
        <v>138375</v>
      </c>
      <c r="BR688" s="2"/>
      <c r="BS688" s="48">
        <f t="shared" si="66"/>
        <v>366736</v>
      </c>
      <c r="BT688" s="2"/>
    </row>
    <row r="689" spans="1:72" x14ac:dyDescent="0.2">
      <c r="A689" t="s">
        <v>58</v>
      </c>
      <c r="B689" s="29">
        <v>44515</v>
      </c>
      <c r="C689" s="2"/>
      <c r="D689" s="30">
        <v>4238</v>
      </c>
      <c r="E689" s="30">
        <v>3089</v>
      </c>
      <c r="F689" s="30">
        <v>49750</v>
      </c>
      <c r="G689" s="30">
        <v>795</v>
      </c>
      <c r="H689" s="30">
        <v>677</v>
      </c>
      <c r="I689" s="30">
        <v>27980</v>
      </c>
      <c r="J689" s="30">
        <v>25688</v>
      </c>
      <c r="K689" s="30">
        <v>75942</v>
      </c>
      <c r="L689" s="30">
        <v>1507</v>
      </c>
      <c r="M689" s="2"/>
      <c r="N689" s="30">
        <v>8592</v>
      </c>
      <c r="O689" s="30">
        <v>13826</v>
      </c>
      <c r="P689" s="30">
        <v>975</v>
      </c>
      <c r="Q689" s="30">
        <v>473</v>
      </c>
      <c r="R689" s="30">
        <v>2709</v>
      </c>
      <c r="S689" s="30">
        <v>2900</v>
      </c>
      <c r="T689" s="30">
        <v>43754</v>
      </c>
      <c r="U689" s="30">
        <v>1301</v>
      </c>
      <c r="V689" s="30">
        <v>1394</v>
      </c>
      <c r="W689" s="30">
        <v>27369</v>
      </c>
      <c r="X689" s="30">
        <v>10109</v>
      </c>
      <c r="Y689" s="2"/>
      <c r="Z689" s="30">
        <v>17312</v>
      </c>
      <c r="AA689" s="30">
        <v>15859</v>
      </c>
      <c r="AC689" s="48">
        <f t="shared" si="60"/>
        <v>33171</v>
      </c>
      <c r="AD689" s="48">
        <f t="shared" si="61"/>
        <v>113402</v>
      </c>
      <c r="AE689" s="30">
        <v>5218</v>
      </c>
      <c r="AF689" s="30">
        <v>7247</v>
      </c>
      <c r="AG689" s="30">
        <v>24554</v>
      </c>
      <c r="AH689" s="30">
        <v>27108</v>
      </c>
      <c r="AI689" s="30">
        <v>3130</v>
      </c>
      <c r="AJ689" s="145">
        <v>973</v>
      </c>
      <c r="AK689" s="146">
        <v>3074</v>
      </c>
      <c r="AL689" s="145">
        <v>28438</v>
      </c>
      <c r="AM689" s="145">
        <v>32869</v>
      </c>
      <c r="AN689" s="146">
        <v>9581</v>
      </c>
      <c r="AO689" s="146">
        <v>9328</v>
      </c>
      <c r="BJ689" s="2"/>
      <c r="BK689" s="48">
        <f t="shared" si="62"/>
        <v>151520</v>
      </c>
      <c r="BL689" s="30">
        <v>9264</v>
      </c>
      <c r="BM689" s="30">
        <v>9304</v>
      </c>
      <c r="BN689" s="2"/>
      <c r="BO689" s="48">
        <f t="shared" si="63"/>
        <v>18568</v>
      </c>
      <c r="BP689" s="2"/>
      <c r="BQ689" s="48">
        <f t="shared" si="64"/>
        <v>189666</v>
      </c>
      <c r="BR689" s="2"/>
      <c r="BS689" s="48">
        <f t="shared" si="66"/>
        <v>506327</v>
      </c>
      <c r="BT689" s="2"/>
    </row>
    <row r="690" spans="1:72" x14ac:dyDescent="0.2">
      <c r="A690" t="s">
        <v>59</v>
      </c>
      <c r="B690" s="29">
        <v>44516</v>
      </c>
      <c r="C690" s="2"/>
      <c r="D690" s="30">
        <v>4366</v>
      </c>
      <c r="E690" s="30">
        <v>3274</v>
      </c>
      <c r="F690" s="30">
        <v>51905</v>
      </c>
      <c r="G690" s="30">
        <v>978</v>
      </c>
      <c r="H690" s="30">
        <v>752</v>
      </c>
      <c r="I690" s="30">
        <v>29461</v>
      </c>
      <c r="J690" s="30">
        <v>26949</v>
      </c>
      <c r="K690" s="30">
        <v>79447</v>
      </c>
      <c r="L690" s="30">
        <v>1625</v>
      </c>
      <c r="M690" s="2"/>
      <c r="N690" s="30">
        <v>11285</v>
      </c>
      <c r="O690" s="30">
        <v>14393</v>
      </c>
      <c r="P690" s="30">
        <v>1040</v>
      </c>
      <c r="Q690" s="30">
        <v>558</v>
      </c>
      <c r="R690" s="30">
        <v>2862</v>
      </c>
      <c r="S690" s="30">
        <v>3101</v>
      </c>
      <c r="T690" s="30">
        <v>45389</v>
      </c>
      <c r="U690" s="30">
        <v>1552</v>
      </c>
      <c r="V690" s="30">
        <v>1355</v>
      </c>
      <c r="W690" s="30">
        <v>27137</v>
      </c>
      <c r="X690" s="30">
        <v>10969</v>
      </c>
      <c r="Y690" s="2"/>
      <c r="Z690" s="30">
        <v>17732</v>
      </c>
      <c r="AA690" s="30">
        <v>16064</v>
      </c>
      <c r="AC690" s="48">
        <f t="shared" si="60"/>
        <v>33796</v>
      </c>
      <c r="AD690" s="48">
        <f t="shared" si="61"/>
        <v>119641</v>
      </c>
      <c r="AE690" s="30">
        <v>5343</v>
      </c>
      <c r="AF690" s="30">
        <v>7380</v>
      </c>
      <c r="AG690" s="30">
        <v>24426</v>
      </c>
      <c r="AH690" s="30">
        <v>27352</v>
      </c>
      <c r="AI690" s="30">
        <v>3100</v>
      </c>
      <c r="AJ690" s="145">
        <v>1011</v>
      </c>
      <c r="AK690" s="146">
        <v>3114</v>
      </c>
      <c r="AL690" s="145">
        <v>28100</v>
      </c>
      <c r="AM690" s="145">
        <v>32192</v>
      </c>
      <c r="AN690" s="146">
        <v>10115</v>
      </c>
      <c r="AO690" s="146">
        <v>10474</v>
      </c>
      <c r="BJ690" s="2"/>
      <c r="BK690" s="48">
        <f t="shared" si="62"/>
        <v>152607</v>
      </c>
      <c r="BL690" s="30">
        <v>9626</v>
      </c>
      <c r="BM690" s="30">
        <v>9783</v>
      </c>
      <c r="BN690" s="2"/>
      <c r="BO690" s="48">
        <f t="shared" si="63"/>
        <v>19409</v>
      </c>
      <c r="BP690" s="2"/>
      <c r="BQ690" s="48">
        <f t="shared" si="64"/>
        <v>198757</v>
      </c>
      <c r="BR690" s="2"/>
      <c r="BS690" s="48">
        <f t="shared" si="66"/>
        <v>524210</v>
      </c>
      <c r="BT690" s="2"/>
    </row>
    <row r="691" spans="1:72" x14ac:dyDescent="0.2">
      <c r="A691" t="s">
        <v>53</v>
      </c>
      <c r="B691" s="29">
        <v>44517</v>
      </c>
      <c r="C691" s="2"/>
      <c r="D691" s="30">
        <v>4462</v>
      </c>
      <c r="E691" s="30">
        <v>3301</v>
      </c>
      <c r="F691" s="30">
        <v>53684</v>
      </c>
      <c r="G691" s="30">
        <v>1111</v>
      </c>
      <c r="H691" s="30">
        <v>741</v>
      </c>
      <c r="I691" s="30">
        <v>30429</v>
      </c>
      <c r="J691" s="30">
        <v>27757</v>
      </c>
      <c r="K691" s="30">
        <v>81728</v>
      </c>
      <c r="L691" s="30">
        <v>1774</v>
      </c>
      <c r="M691" s="2"/>
      <c r="N691" s="30">
        <v>12074</v>
      </c>
      <c r="O691" s="30">
        <v>15055</v>
      </c>
      <c r="P691" s="30">
        <v>1120</v>
      </c>
      <c r="Q691" s="30">
        <v>603</v>
      </c>
      <c r="R691" s="30">
        <v>3003</v>
      </c>
      <c r="S691" s="30">
        <v>3321</v>
      </c>
      <c r="T691" s="30">
        <v>47833</v>
      </c>
      <c r="U691" s="30">
        <v>1327</v>
      </c>
      <c r="V691" s="30">
        <v>1462</v>
      </c>
      <c r="W691" s="30">
        <v>28155</v>
      </c>
      <c r="X691" s="30">
        <v>11913</v>
      </c>
      <c r="Y691" s="2"/>
      <c r="Z691" s="30">
        <v>18043</v>
      </c>
      <c r="AA691" s="30">
        <v>16447</v>
      </c>
      <c r="AC691" s="48">
        <f t="shared" si="60"/>
        <v>34490</v>
      </c>
      <c r="AD691" s="48">
        <f t="shared" si="61"/>
        <v>125866</v>
      </c>
      <c r="AE691" s="30">
        <v>5436</v>
      </c>
      <c r="AF691" s="30">
        <v>7720</v>
      </c>
      <c r="AG691" s="30">
        <v>26929</v>
      </c>
      <c r="AH691" s="30">
        <v>28603</v>
      </c>
      <c r="AI691" s="30">
        <v>3426</v>
      </c>
      <c r="AJ691" s="145">
        <v>1134</v>
      </c>
      <c r="AK691" s="146">
        <v>3281</v>
      </c>
      <c r="AL691" s="145">
        <v>31116</v>
      </c>
      <c r="AM691" s="145">
        <v>34291</v>
      </c>
      <c r="AN691" s="146">
        <v>10929</v>
      </c>
      <c r="AO691" s="146">
        <v>11911</v>
      </c>
      <c r="BJ691" s="2"/>
      <c r="BK691" s="48">
        <f t="shared" si="62"/>
        <v>164776</v>
      </c>
      <c r="BL691" s="30">
        <v>9988</v>
      </c>
      <c r="BM691" s="30">
        <v>10107</v>
      </c>
      <c r="BN691" s="2"/>
      <c r="BO691" s="48">
        <f t="shared" si="63"/>
        <v>20095</v>
      </c>
      <c r="BP691" s="2"/>
      <c r="BQ691" s="48">
        <f t="shared" si="64"/>
        <v>204987</v>
      </c>
      <c r="BR691" s="2"/>
      <c r="BS691" s="48">
        <f t="shared" si="66"/>
        <v>550214</v>
      </c>
      <c r="BT691" s="2"/>
    </row>
    <row r="692" spans="1:72" x14ac:dyDescent="0.2">
      <c r="A692" t="s">
        <v>54</v>
      </c>
      <c r="B692" s="29">
        <v>44518</v>
      </c>
      <c r="C692" s="2"/>
      <c r="D692" s="30">
        <v>4543</v>
      </c>
      <c r="E692" s="30">
        <v>3380</v>
      </c>
      <c r="F692" s="30">
        <v>54497</v>
      </c>
      <c r="G692" s="30">
        <v>930</v>
      </c>
      <c r="H692" s="30">
        <v>777</v>
      </c>
      <c r="I692" s="30">
        <v>31314</v>
      </c>
      <c r="J692" s="30">
        <v>28465</v>
      </c>
      <c r="K692" s="30">
        <v>84211</v>
      </c>
      <c r="L692" s="30">
        <v>1854</v>
      </c>
      <c r="M692" s="2"/>
      <c r="N692" s="30">
        <v>12196</v>
      </c>
      <c r="O692" s="30">
        <v>15554</v>
      </c>
      <c r="P692" s="30">
        <v>1063</v>
      </c>
      <c r="Q692" s="30">
        <v>615</v>
      </c>
      <c r="R692" s="30">
        <v>2920</v>
      </c>
      <c r="S692" s="30">
        <v>3255</v>
      </c>
      <c r="T692" s="30">
        <v>48485</v>
      </c>
      <c r="U692" s="30">
        <v>1377</v>
      </c>
      <c r="V692" s="30">
        <v>1484</v>
      </c>
      <c r="W692" s="30">
        <v>29151</v>
      </c>
      <c r="X692" s="30">
        <v>11608</v>
      </c>
      <c r="Y692" s="2"/>
      <c r="Z692" s="30">
        <v>18719</v>
      </c>
      <c r="AA692" s="30">
        <v>17232</v>
      </c>
      <c r="AC692" s="48">
        <f t="shared" si="60"/>
        <v>35951</v>
      </c>
      <c r="AD692" s="48">
        <f t="shared" si="61"/>
        <v>127708</v>
      </c>
      <c r="AE692" s="30">
        <v>5573</v>
      </c>
      <c r="AF692" s="30">
        <v>7801</v>
      </c>
      <c r="AG692" s="30">
        <v>27198</v>
      </c>
      <c r="AH692" s="30">
        <v>29709</v>
      </c>
      <c r="AI692" s="30">
        <v>3393</v>
      </c>
      <c r="AJ692" s="145">
        <v>1153</v>
      </c>
      <c r="AK692" s="146">
        <v>3303</v>
      </c>
      <c r="AL692" s="145">
        <v>31901</v>
      </c>
      <c r="AM692" s="145">
        <v>35780</v>
      </c>
      <c r="AN692" s="146">
        <v>11208</v>
      </c>
      <c r="AO692" s="146">
        <v>11868</v>
      </c>
      <c r="BJ692" s="2"/>
      <c r="BK692" s="48">
        <f t="shared" si="62"/>
        <v>168887</v>
      </c>
      <c r="BL692" s="30">
        <v>9937</v>
      </c>
      <c r="BM692" s="30">
        <v>10390</v>
      </c>
      <c r="BN692" s="2"/>
      <c r="BO692" s="48">
        <f t="shared" si="63"/>
        <v>20327</v>
      </c>
      <c r="BP692" s="2"/>
      <c r="BQ692" s="48">
        <f t="shared" si="64"/>
        <v>209971</v>
      </c>
      <c r="BR692" s="2"/>
      <c r="BS692" s="48">
        <f t="shared" si="66"/>
        <v>562844</v>
      </c>
      <c r="BT692" s="2"/>
    </row>
    <row r="693" spans="1:72" x14ac:dyDescent="0.2">
      <c r="A693" t="s">
        <v>55</v>
      </c>
      <c r="B693" s="29">
        <v>44519</v>
      </c>
      <c r="C693" s="2"/>
      <c r="D693" s="30">
        <v>4822</v>
      </c>
      <c r="E693" s="30">
        <v>3749</v>
      </c>
      <c r="F693" s="30">
        <v>58689</v>
      </c>
      <c r="G693" s="30">
        <v>909</v>
      </c>
      <c r="H693" s="30">
        <v>712</v>
      </c>
      <c r="I693" s="30">
        <v>33064</v>
      </c>
      <c r="J693" s="30">
        <v>30187</v>
      </c>
      <c r="K693" s="30">
        <v>91357</v>
      </c>
      <c r="L693" s="30">
        <v>2055</v>
      </c>
      <c r="M693" s="2"/>
      <c r="N693" s="30">
        <v>14522</v>
      </c>
      <c r="O693" s="30">
        <v>16915</v>
      </c>
      <c r="P693" s="30">
        <v>1185</v>
      </c>
      <c r="Q693" s="30">
        <v>680</v>
      </c>
      <c r="R693" s="30">
        <v>2958</v>
      </c>
      <c r="S693" s="30">
        <v>3339</v>
      </c>
      <c r="T693" s="30">
        <v>52886</v>
      </c>
      <c r="U693" s="30">
        <v>1421</v>
      </c>
      <c r="V693" s="30">
        <v>1679</v>
      </c>
      <c r="W693" s="30">
        <v>32440</v>
      </c>
      <c r="X693" s="30">
        <v>12494</v>
      </c>
      <c r="Y693" s="2"/>
      <c r="Z693" s="30">
        <v>21098</v>
      </c>
      <c r="AA693" s="30">
        <v>20982</v>
      </c>
      <c r="AC693" s="48">
        <f t="shared" si="60"/>
        <v>42080</v>
      </c>
      <c r="AD693" s="48">
        <f t="shared" si="61"/>
        <v>140519</v>
      </c>
      <c r="AE693" s="30">
        <v>5707</v>
      </c>
      <c r="AF693" s="30">
        <v>7909</v>
      </c>
      <c r="AG693" s="30">
        <v>29926</v>
      </c>
      <c r="AH693" s="30">
        <v>33288</v>
      </c>
      <c r="AI693" s="30">
        <v>3746</v>
      </c>
      <c r="AJ693" s="145">
        <v>1198</v>
      </c>
      <c r="AK693" s="146">
        <v>3525</v>
      </c>
      <c r="AL693" s="145">
        <v>35319</v>
      </c>
      <c r="AM693" s="145">
        <v>39982</v>
      </c>
      <c r="AN693" s="146">
        <v>12370</v>
      </c>
      <c r="AO693" s="146">
        <v>12981</v>
      </c>
      <c r="BJ693" s="2"/>
      <c r="BK693" s="48">
        <f t="shared" si="62"/>
        <v>185951</v>
      </c>
      <c r="BL693" s="30">
        <v>11423</v>
      </c>
      <c r="BM693" s="30">
        <v>11090</v>
      </c>
      <c r="BN693" s="2"/>
      <c r="BO693" s="48">
        <f t="shared" si="63"/>
        <v>22513</v>
      </c>
      <c r="BP693" s="2"/>
      <c r="BQ693" s="48">
        <f t="shared" si="64"/>
        <v>225544</v>
      </c>
      <c r="BR693" s="2"/>
      <c r="BS693" s="48">
        <f t="shared" si="66"/>
        <v>616607</v>
      </c>
      <c r="BT693" s="2"/>
    </row>
    <row r="694" spans="1:72" x14ac:dyDescent="0.2">
      <c r="A694" t="s">
        <v>56</v>
      </c>
      <c r="B694" s="29">
        <v>44520</v>
      </c>
      <c r="C694" s="2"/>
      <c r="D694" s="30">
        <v>3074</v>
      </c>
      <c r="E694" s="30">
        <v>2256</v>
      </c>
      <c r="F694" s="30">
        <v>44396</v>
      </c>
      <c r="G694" s="30">
        <v>670</v>
      </c>
      <c r="H694" s="30">
        <v>510</v>
      </c>
      <c r="I694" s="30">
        <v>26987</v>
      </c>
      <c r="J694" s="30">
        <v>23635</v>
      </c>
      <c r="K694" s="30">
        <v>70365</v>
      </c>
      <c r="L694" s="30">
        <v>1781</v>
      </c>
      <c r="M694" s="2"/>
      <c r="N694" s="30">
        <v>10237</v>
      </c>
      <c r="O694" s="30">
        <v>13299</v>
      </c>
      <c r="P694" s="30">
        <v>879</v>
      </c>
      <c r="Q694" s="30">
        <v>504</v>
      </c>
      <c r="R694" s="30">
        <v>2051</v>
      </c>
      <c r="S694" s="30">
        <v>2455</v>
      </c>
      <c r="T694" s="30">
        <v>39483</v>
      </c>
      <c r="U694" s="30">
        <v>929</v>
      </c>
      <c r="V694" s="30">
        <v>1171</v>
      </c>
      <c r="W694" s="30">
        <v>27958</v>
      </c>
      <c r="X694" s="30">
        <v>8250</v>
      </c>
      <c r="Y694" s="2"/>
      <c r="Z694" s="30">
        <v>19236</v>
      </c>
      <c r="AA694" s="30">
        <v>17354</v>
      </c>
      <c r="AC694" s="48">
        <f t="shared" si="60"/>
        <v>36590</v>
      </c>
      <c r="AD694" s="48">
        <f t="shared" si="61"/>
        <v>107216</v>
      </c>
      <c r="AE694" s="30">
        <v>3955</v>
      </c>
      <c r="AF694" s="30">
        <v>4868</v>
      </c>
      <c r="AG694" s="30">
        <v>20201</v>
      </c>
      <c r="AH694" s="30">
        <v>25384</v>
      </c>
      <c r="AI694" s="30">
        <v>2609</v>
      </c>
      <c r="AJ694" s="145">
        <v>734</v>
      </c>
      <c r="AK694" s="146">
        <v>2530</v>
      </c>
      <c r="AL694" s="145">
        <v>24300</v>
      </c>
      <c r="AM694" s="145">
        <v>31432</v>
      </c>
      <c r="AN694" s="146">
        <v>8429</v>
      </c>
      <c r="AO694" s="146">
        <v>7146</v>
      </c>
      <c r="BJ694" s="2"/>
      <c r="BK694" s="48">
        <f t="shared" si="62"/>
        <v>131588</v>
      </c>
      <c r="BL694" s="30">
        <v>8899</v>
      </c>
      <c r="BM694" s="30">
        <v>7548</v>
      </c>
      <c r="BN694" s="2"/>
      <c r="BO694" s="48">
        <f t="shared" si="63"/>
        <v>16447</v>
      </c>
      <c r="BP694" s="2"/>
      <c r="BQ694" s="48">
        <f t="shared" si="64"/>
        <v>173674</v>
      </c>
      <c r="BR694" s="2"/>
      <c r="BS694" s="48">
        <f t="shared" si="66"/>
        <v>465515</v>
      </c>
      <c r="BT694" s="2"/>
    </row>
    <row r="695" spans="1:72" x14ac:dyDescent="0.2">
      <c r="A695" t="s">
        <v>57</v>
      </c>
      <c r="B695" s="29">
        <v>44521</v>
      </c>
      <c r="C695" s="2"/>
      <c r="D695" s="30">
        <v>2475</v>
      </c>
      <c r="E695" s="30">
        <v>1753</v>
      </c>
      <c r="F695" s="30">
        <v>34454</v>
      </c>
      <c r="G695" s="30">
        <v>497</v>
      </c>
      <c r="H695" s="30">
        <v>477</v>
      </c>
      <c r="I695" s="30">
        <v>20449</v>
      </c>
      <c r="J695" s="30">
        <v>17585</v>
      </c>
      <c r="K695" s="30">
        <v>51968</v>
      </c>
      <c r="L695" s="30">
        <v>1143</v>
      </c>
      <c r="M695" s="2"/>
      <c r="N695" s="30">
        <v>8168</v>
      </c>
      <c r="O695" s="30">
        <v>9704</v>
      </c>
      <c r="P695" s="30">
        <v>768</v>
      </c>
      <c r="Q695" s="30">
        <v>408</v>
      </c>
      <c r="R695" s="30">
        <v>1640</v>
      </c>
      <c r="S695" s="30">
        <v>1753</v>
      </c>
      <c r="T695" s="30">
        <v>31295</v>
      </c>
      <c r="U695" s="30">
        <v>537</v>
      </c>
      <c r="V695" s="30">
        <v>822</v>
      </c>
      <c r="W695" s="30">
        <v>23604</v>
      </c>
      <c r="X695" s="30">
        <v>5487</v>
      </c>
      <c r="Y695" s="2"/>
      <c r="Z695" s="30">
        <v>16219</v>
      </c>
      <c r="AA695" s="30">
        <v>14289</v>
      </c>
      <c r="AC695" s="48">
        <f t="shared" si="60"/>
        <v>30508</v>
      </c>
      <c r="AD695" s="48">
        <f t="shared" si="61"/>
        <v>84186</v>
      </c>
      <c r="AE695" s="30">
        <v>2766</v>
      </c>
      <c r="AF695" s="30">
        <v>3662</v>
      </c>
      <c r="AG695" s="30">
        <v>17129</v>
      </c>
      <c r="AH695" s="30">
        <v>17413</v>
      </c>
      <c r="AI695" s="30">
        <v>2225</v>
      </c>
      <c r="AJ695" s="145">
        <v>651</v>
      </c>
      <c r="AK695" s="146">
        <v>1829</v>
      </c>
      <c r="AL695" s="145">
        <v>21298</v>
      </c>
      <c r="AM695" s="145">
        <v>22139</v>
      </c>
      <c r="AN695" s="146">
        <v>5228</v>
      </c>
      <c r="AO695" s="146">
        <v>4653</v>
      </c>
      <c r="BJ695" s="2"/>
      <c r="BK695" s="48">
        <f t="shared" si="62"/>
        <v>98993</v>
      </c>
      <c r="BL695" s="30">
        <v>6395</v>
      </c>
      <c r="BM695" s="30">
        <v>6073</v>
      </c>
      <c r="BN695" s="2"/>
      <c r="BO695" s="48">
        <f t="shared" si="63"/>
        <v>12468</v>
      </c>
      <c r="BP695" s="2"/>
      <c r="BQ695" s="48">
        <f t="shared" si="64"/>
        <v>130801</v>
      </c>
      <c r="BR695" s="2"/>
      <c r="BS695" s="48">
        <f t="shared" si="66"/>
        <v>356956</v>
      </c>
      <c r="BT695" s="2"/>
    </row>
    <row r="696" spans="1:72" x14ac:dyDescent="0.2">
      <c r="A696" t="s">
        <v>58</v>
      </c>
      <c r="B696" s="29">
        <v>44522</v>
      </c>
      <c r="C696" s="2"/>
      <c r="D696" s="30">
        <v>4049</v>
      </c>
      <c r="E696" s="30">
        <v>3075</v>
      </c>
      <c r="F696" s="30">
        <v>52113</v>
      </c>
      <c r="G696" s="30">
        <v>757</v>
      </c>
      <c r="H696" s="30">
        <v>621</v>
      </c>
      <c r="I696" s="30">
        <v>29512</v>
      </c>
      <c r="J696" s="30">
        <v>26871</v>
      </c>
      <c r="K696" s="30">
        <v>80487</v>
      </c>
      <c r="L696" s="30">
        <v>1550</v>
      </c>
      <c r="M696" s="2"/>
      <c r="N696" s="30">
        <v>11442</v>
      </c>
      <c r="O696" s="30">
        <v>14684</v>
      </c>
      <c r="P696" s="30">
        <v>997</v>
      </c>
      <c r="Q696" s="30">
        <v>514</v>
      </c>
      <c r="R696" s="30">
        <v>2701</v>
      </c>
      <c r="S696" s="30">
        <v>2863</v>
      </c>
      <c r="T696" s="30">
        <v>44778</v>
      </c>
      <c r="U696" s="30">
        <v>1234</v>
      </c>
      <c r="V696" s="30">
        <v>1382</v>
      </c>
      <c r="W696" s="30">
        <v>28256</v>
      </c>
      <c r="X696" s="30">
        <v>10259</v>
      </c>
      <c r="Y696" s="2"/>
      <c r="Z696" s="30">
        <v>19619</v>
      </c>
      <c r="AA696" s="30">
        <v>18968</v>
      </c>
      <c r="AC696" s="48">
        <f t="shared" si="60"/>
        <v>38587</v>
      </c>
      <c r="AD696" s="48">
        <f t="shared" si="61"/>
        <v>119110</v>
      </c>
      <c r="AE696" s="30">
        <v>4723</v>
      </c>
      <c r="AF696" s="30">
        <v>6390</v>
      </c>
      <c r="AG696" s="30">
        <v>24935</v>
      </c>
      <c r="AH696" s="30">
        <v>28306</v>
      </c>
      <c r="AI696" s="30">
        <v>2885</v>
      </c>
      <c r="AJ696" s="145">
        <v>1006</v>
      </c>
      <c r="AK696" s="146">
        <v>2882</v>
      </c>
      <c r="AL696" s="145">
        <v>28199</v>
      </c>
      <c r="AM696" s="145">
        <v>34173</v>
      </c>
      <c r="AN696" s="146">
        <v>10189</v>
      </c>
      <c r="AO696" s="146">
        <v>9837</v>
      </c>
      <c r="BJ696" s="2"/>
      <c r="BK696" s="48">
        <f t="shared" si="62"/>
        <v>153525</v>
      </c>
      <c r="BL696" s="30">
        <v>9769</v>
      </c>
      <c r="BM696" s="30">
        <v>9362</v>
      </c>
      <c r="BN696" s="2"/>
      <c r="BO696" s="48">
        <f t="shared" si="63"/>
        <v>19131</v>
      </c>
      <c r="BP696" s="2"/>
      <c r="BQ696" s="48">
        <f t="shared" si="64"/>
        <v>199035</v>
      </c>
      <c r="BR696" s="2"/>
      <c r="BS696" s="48">
        <f t="shared" si="66"/>
        <v>529388</v>
      </c>
      <c r="BT696" s="2"/>
    </row>
    <row r="697" spans="1:72" x14ac:dyDescent="0.2">
      <c r="A697" t="s">
        <v>59</v>
      </c>
      <c r="B697" s="29">
        <v>44523</v>
      </c>
      <c r="C697" s="2"/>
      <c r="D697" s="30">
        <v>4110</v>
      </c>
      <c r="E697" s="30">
        <v>3063</v>
      </c>
      <c r="F697" s="30">
        <v>54555</v>
      </c>
      <c r="G697" s="30">
        <v>873</v>
      </c>
      <c r="H697" s="30">
        <v>650</v>
      </c>
      <c r="I697" s="30">
        <v>30800</v>
      </c>
      <c r="J697" s="30">
        <v>27654</v>
      </c>
      <c r="K697" s="30">
        <v>83521</v>
      </c>
      <c r="L697" s="30">
        <v>1647</v>
      </c>
      <c r="M697" s="2"/>
      <c r="N697" s="30">
        <v>12217</v>
      </c>
      <c r="O697" s="30">
        <v>14954</v>
      </c>
      <c r="P697" s="30">
        <v>958</v>
      </c>
      <c r="Q697" s="30">
        <v>547</v>
      </c>
      <c r="R697" s="30">
        <v>2710</v>
      </c>
      <c r="S697" s="30">
        <v>2925</v>
      </c>
      <c r="T697" s="30">
        <v>47069</v>
      </c>
      <c r="U697" s="30">
        <v>1331</v>
      </c>
      <c r="V697" s="30">
        <v>1328</v>
      </c>
      <c r="W697" s="30">
        <v>30363</v>
      </c>
      <c r="X697" s="30">
        <v>10223</v>
      </c>
      <c r="Y697" s="2"/>
      <c r="Z697" s="30">
        <v>20831</v>
      </c>
      <c r="AA697" s="30">
        <v>17843</v>
      </c>
      <c r="AC697" s="48">
        <f t="shared" si="60"/>
        <v>38674</v>
      </c>
      <c r="AD697" s="48">
        <f t="shared" si="61"/>
        <v>124625</v>
      </c>
      <c r="AE697" s="30">
        <v>4648</v>
      </c>
      <c r="AF697" s="30">
        <v>6308</v>
      </c>
      <c r="AG697" s="30">
        <v>26018</v>
      </c>
      <c r="AH697" s="30">
        <v>28664</v>
      </c>
      <c r="AI697" s="30">
        <v>3057</v>
      </c>
      <c r="AJ697" s="145">
        <v>969</v>
      </c>
      <c r="AK697" s="146">
        <v>2960</v>
      </c>
      <c r="AL697" s="145">
        <v>29542</v>
      </c>
      <c r="AM697" s="145">
        <v>35399</v>
      </c>
      <c r="AN697" s="146">
        <v>10054</v>
      </c>
      <c r="AO697" s="146">
        <v>10358</v>
      </c>
      <c r="BJ697" s="2"/>
      <c r="BK697" s="48">
        <f t="shared" si="62"/>
        <v>157977</v>
      </c>
      <c r="BL697" s="30">
        <v>9990</v>
      </c>
      <c r="BM697" s="30">
        <v>10441</v>
      </c>
      <c r="BN697" s="2"/>
      <c r="BO697" s="48">
        <f t="shared" si="63"/>
        <v>20431</v>
      </c>
      <c r="BP697" s="2"/>
      <c r="BQ697" s="48">
        <f t="shared" si="64"/>
        <v>206873</v>
      </c>
      <c r="BR697" s="2"/>
      <c r="BS697" s="48">
        <f t="shared" si="66"/>
        <v>548580</v>
      </c>
      <c r="BT697" s="2"/>
    </row>
    <row r="698" spans="1:72" x14ac:dyDescent="0.2">
      <c r="A698" t="s">
        <v>53</v>
      </c>
      <c r="B698" s="29">
        <v>44524</v>
      </c>
      <c r="C698" s="2"/>
      <c r="D698" s="30">
        <v>3733</v>
      </c>
      <c r="E698" s="30">
        <v>2730</v>
      </c>
      <c r="F698" s="30">
        <v>53993</v>
      </c>
      <c r="G698" s="30">
        <v>875</v>
      </c>
      <c r="H698" s="30">
        <v>608</v>
      </c>
      <c r="I698" s="30">
        <v>30273</v>
      </c>
      <c r="J698" s="30">
        <v>26185</v>
      </c>
      <c r="K698" s="30">
        <v>81212</v>
      </c>
      <c r="L698" s="30">
        <v>1389</v>
      </c>
      <c r="M698" s="2"/>
      <c r="N698" s="30">
        <v>13292</v>
      </c>
      <c r="O698" s="30">
        <v>15328</v>
      </c>
      <c r="P698" s="30">
        <v>1030</v>
      </c>
      <c r="Q698" s="30">
        <v>552</v>
      </c>
      <c r="R698" s="30">
        <v>2593</v>
      </c>
      <c r="S698" s="30">
        <v>2921</v>
      </c>
      <c r="T698" s="30">
        <v>47812</v>
      </c>
      <c r="U698" s="30">
        <v>1407</v>
      </c>
      <c r="V698" s="30">
        <v>1515</v>
      </c>
      <c r="W698" s="30">
        <v>32151</v>
      </c>
      <c r="X698" s="30">
        <v>9601</v>
      </c>
      <c r="Y698" s="2"/>
      <c r="Z698" s="30">
        <v>21901</v>
      </c>
      <c r="AA698" s="30">
        <v>18380</v>
      </c>
      <c r="AC698" s="48">
        <f t="shared" si="60"/>
        <v>40281</v>
      </c>
      <c r="AD698" s="48">
        <f t="shared" si="61"/>
        <v>128202</v>
      </c>
      <c r="AE698" s="30">
        <v>4601</v>
      </c>
      <c r="AF698" s="30">
        <v>6076</v>
      </c>
      <c r="AG698" s="30">
        <v>24269</v>
      </c>
      <c r="AH698" s="30">
        <v>29069</v>
      </c>
      <c r="AI698" s="30">
        <v>2863</v>
      </c>
      <c r="AJ698" s="145">
        <v>901</v>
      </c>
      <c r="AK698" s="146">
        <v>2796</v>
      </c>
      <c r="AL698" s="145">
        <v>27569</v>
      </c>
      <c r="AM698" s="145">
        <v>31662</v>
      </c>
      <c r="AN698" s="146">
        <v>9159</v>
      </c>
      <c r="AO698" s="146">
        <v>9105</v>
      </c>
      <c r="BJ698" s="2"/>
      <c r="BK698" s="48">
        <f t="shared" si="62"/>
        <v>148070</v>
      </c>
      <c r="BL698" s="30">
        <v>9959</v>
      </c>
      <c r="BM698" s="30">
        <v>8549</v>
      </c>
      <c r="BN698" s="2"/>
      <c r="BO698" s="48">
        <f t="shared" si="63"/>
        <v>18508</v>
      </c>
      <c r="BP698" s="2"/>
      <c r="BQ698" s="48">
        <f t="shared" si="64"/>
        <v>200998</v>
      </c>
      <c r="BR698" s="2"/>
      <c r="BS698" s="48">
        <f t="shared" si="66"/>
        <v>536059</v>
      </c>
      <c r="BT698" s="2"/>
    </row>
    <row r="699" spans="1:72" x14ac:dyDescent="0.2">
      <c r="A699" t="s">
        <v>54</v>
      </c>
      <c r="B699" s="29">
        <v>44525</v>
      </c>
      <c r="C699" s="2"/>
      <c r="D699" s="30">
        <v>2003</v>
      </c>
      <c r="E699" s="30">
        <v>1537</v>
      </c>
      <c r="F699" s="30">
        <v>30084</v>
      </c>
      <c r="G699" s="30">
        <v>425</v>
      </c>
      <c r="H699" s="30">
        <v>389</v>
      </c>
      <c r="I699" s="30">
        <v>17298</v>
      </c>
      <c r="J699" s="30">
        <v>14606</v>
      </c>
      <c r="K699" s="30">
        <v>41676</v>
      </c>
      <c r="L699" s="30">
        <v>784</v>
      </c>
      <c r="M699" s="2"/>
      <c r="N699" s="30">
        <v>6602</v>
      </c>
      <c r="O699" s="30">
        <v>7520</v>
      </c>
      <c r="P699" s="30">
        <v>544</v>
      </c>
      <c r="Q699" s="30">
        <v>268</v>
      </c>
      <c r="R699" s="30">
        <v>912</v>
      </c>
      <c r="S699" s="30">
        <v>1091</v>
      </c>
      <c r="T699" s="30">
        <v>25357</v>
      </c>
      <c r="U699" s="30">
        <v>567</v>
      </c>
      <c r="V699" s="30">
        <v>682</v>
      </c>
      <c r="W699" s="30">
        <v>20820</v>
      </c>
      <c r="X699" s="30">
        <v>3935</v>
      </c>
      <c r="Y699" s="2"/>
      <c r="Z699" s="30">
        <v>12825</v>
      </c>
      <c r="AA699" s="30">
        <v>11278</v>
      </c>
      <c r="AC699" s="48">
        <f t="shared" si="60"/>
        <v>24103</v>
      </c>
      <c r="AD699" s="48">
        <f t="shared" si="61"/>
        <v>68298</v>
      </c>
      <c r="AE699" s="30">
        <v>2114</v>
      </c>
      <c r="AF699" s="30">
        <v>2732</v>
      </c>
      <c r="AG699" s="30">
        <v>11300</v>
      </c>
      <c r="AH699" s="30">
        <v>13799</v>
      </c>
      <c r="AI699" s="30">
        <v>1766</v>
      </c>
      <c r="AJ699" s="145">
        <v>402</v>
      </c>
      <c r="AK699" s="146">
        <v>1520</v>
      </c>
      <c r="AL699" s="145">
        <v>13154</v>
      </c>
      <c r="AM699" s="145">
        <v>16774</v>
      </c>
      <c r="AN699" s="146">
        <v>3388</v>
      </c>
      <c r="AO699" s="146">
        <v>2728</v>
      </c>
      <c r="BJ699" s="2"/>
      <c r="BK699" s="48">
        <f t="shared" si="62"/>
        <v>69677</v>
      </c>
      <c r="BL699" s="30">
        <v>5387</v>
      </c>
      <c r="BM699" s="30">
        <v>4619</v>
      </c>
      <c r="BN699" s="2"/>
      <c r="BO699" s="48">
        <f t="shared" si="63"/>
        <v>10006</v>
      </c>
      <c r="BP699" s="2"/>
      <c r="BQ699" s="48">
        <f t="shared" si="64"/>
        <v>108802</v>
      </c>
      <c r="BR699" s="2"/>
      <c r="BS699" s="48">
        <f t="shared" si="66"/>
        <v>280886</v>
      </c>
      <c r="BT699" s="2"/>
    </row>
    <row r="700" spans="1:72" x14ac:dyDescent="0.2">
      <c r="A700" t="s">
        <v>55</v>
      </c>
      <c r="B700" s="29">
        <v>44526</v>
      </c>
      <c r="C700" s="2"/>
      <c r="D700" s="30">
        <v>2746</v>
      </c>
      <c r="E700" s="30">
        <v>1994</v>
      </c>
      <c r="F700" s="30">
        <v>39462</v>
      </c>
      <c r="G700" s="30">
        <v>532</v>
      </c>
      <c r="H700" s="30">
        <v>430</v>
      </c>
      <c r="I700" s="30">
        <v>21707</v>
      </c>
      <c r="J700" s="30">
        <v>19956</v>
      </c>
      <c r="K700" s="30">
        <v>60550</v>
      </c>
      <c r="L700" s="30">
        <v>1158</v>
      </c>
      <c r="M700" s="2"/>
      <c r="N700" s="30">
        <v>8418</v>
      </c>
      <c r="O700" s="30">
        <v>11090</v>
      </c>
      <c r="P700" s="30">
        <v>693</v>
      </c>
      <c r="Q700" s="30">
        <v>363</v>
      </c>
      <c r="R700" s="30">
        <v>1610</v>
      </c>
      <c r="S700" s="30">
        <v>1869</v>
      </c>
      <c r="T700" s="30">
        <v>33252</v>
      </c>
      <c r="U700" s="30">
        <v>846</v>
      </c>
      <c r="V700" s="30">
        <v>966</v>
      </c>
      <c r="W700" s="30">
        <v>25611</v>
      </c>
      <c r="X700" s="30">
        <v>6171</v>
      </c>
      <c r="Y700" s="2"/>
      <c r="Z700" s="30">
        <v>15094</v>
      </c>
      <c r="AA700" s="30">
        <v>15230</v>
      </c>
      <c r="AC700" s="48">
        <f t="shared" si="60"/>
        <v>30324</v>
      </c>
      <c r="AD700" s="48">
        <f t="shared" si="61"/>
        <v>90889</v>
      </c>
      <c r="AE700" s="30">
        <v>2719</v>
      </c>
      <c r="AF700" s="30">
        <v>3471</v>
      </c>
      <c r="AG700" s="30">
        <v>15816</v>
      </c>
      <c r="AH700" s="30">
        <v>17092</v>
      </c>
      <c r="AI700" s="30">
        <v>1912</v>
      </c>
      <c r="AJ700" s="145">
        <v>563</v>
      </c>
      <c r="AK700" s="146">
        <v>1779</v>
      </c>
      <c r="AL700" s="145">
        <v>18568</v>
      </c>
      <c r="AM700" s="145">
        <v>20835</v>
      </c>
      <c r="AN700" s="146">
        <v>5130</v>
      </c>
      <c r="AO700" s="146">
        <v>4568</v>
      </c>
      <c r="BJ700" s="2"/>
      <c r="BK700" s="48">
        <f t="shared" si="62"/>
        <v>92453</v>
      </c>
      <c r="BL700" s="30">
        <v>6468</v>
      </c>
      <c r="BM700" s="30">
        <v>5769</v>
      </c>
      <c r="BN700" s="2"/>
      <c r="BO700" s="48">
        <f t="shared" si="63"/>
        <v>12237</v>
      </c>
      <c r="BP700" s="2"/>
      <c r="BQ700" s="48">
        <f t="shared" si="64"/>
        <v>148535</v>
      </c>
      <c r="BR700" s="2"/>
      <c r="BS700" s="48">
        <f t="shared" si="66"/>
        <v>374438</v>
      </c>
      <c r="BT700" s="2"/>
    </row>
    <row r="701" spans="1:72" x14ac:dyDescent="0.2">
      <c r="A701" t="s">
        <v>56</v>
      </c>
      <c r="B701" s="29">
        <v>44527</v>
      </c>
      <c r="C701" s="2"/>
      <c r="D701" s="30">
        <v>2336</v>
      </c>
      <c r="E701" s="30">
        <v>1613</v>
      </c>
      <c r="F701" s="30">
        <v>34828</v>
      </c>
      <c r="G701" s="30">
        <v>454</v>
      </c>
      <c r="H701" s="30">
        <v>373</v>
      </c>
      <c r="I701" s="30">
        <v>19003</v>
      </c>
      <c r="J701" s="30">
        <v>18257</v>
      </c>
      <c r="K701" s="30">
        <v>52837</v>
      </c>
      <c r="L701" s="30">
        <v>1079</v>
      </c>
      <c r="M701" s="2"/>
      <c r="N701" s="30">
        <v>7483</v>
      </c>
      <c r="O701" s="30">
        <v>9087</v>
      </c>
      <c r="P701" s="30">
        <v>650</v>
      </c>
      <c r="Q701" s="30">
        <v>315</v>
      </c>
      <c r="R701" s="30">
        <v>1540</v>
      </c>
      <c r="S701" s="30">
        <v>1710</v>
      </c>
      <c r="T701" s="30">
        <v>27853</v>
      </c>
      <c r="U701" s="30">
        <v>697</v>
      </c>
      <c r="V701" s="30">
        <v>899</v>
      </c>
      <c r="W701" s="30">
        <v>21743</v>
      </c>
      <c r="X701" s="30">
        <v>5158</v>
      </c>
      <c r="Y701" s="2"/>
      <c r="Z701" s="30">
        <v>14370</v>
      </c>
      <c r="AA701" s="30">
        <v>9660</v>
      </c>
      <c r="AC701" s="48">
        <f t="shared" si="60"/>
        <v>24030</v>
      </c>
      <c r="AD701" s="48">
        <f t="shared" si="61"/>
        <v>77135</v>
      </c>
      <c r="AE701" s="30">
        <v>2369</v>
      </c>
      <c r="AF701" s="30">
        <v>3083</v>
      </c>
      <c r="AG701" s="30">
        <v>16116</v>
      </c>
      <c r="AH701" s="30">
        <v>15570</v>
      </c>
      <c r="AI701" s="30">
        <v>1614</v>
      </c>
      <c r="AJ701" s="145">
        <v>459</v>
      </c>
      <c r="AK701" s="146">
        <v>1373</v>
      </c>
      <c r="AL701" s="145">
        <v>18997</v>
      </c>
      <c r="AM701" s="145">
        <v>18520</v>
      </c>
      <c r="AN701" s="146">
        <v>4181</v>
      </c>
      <c r="AO701" s="146">
        <v>3960</v>
      </c>
      <c r="BJ701" s="2"/>
      <c r="BK701" s="48">
        <f t="shared" si="62"/>
        <v>86242</v>
      </c>
      <c r="BL701" s="30">
        <v>5596</v>
      </c>
      <c r="BM701" s="30">
        <v>5749</v>
      </c>
      <c r="BN701" s="2"/>
      <c r="BO701" s="48">
        <f t="shared" si="63"/>
        <v>11345</v>
      </c>
      <c r="BP701" s="2"/>
      <c r="BQ701" s="48">
        <f t="shared" si="64"/>
        <v>130780</v>
      </c>
      <c r="BR701" s="2"/>
      <c r="BS701" s="48">
        <f t="shared" si="66"/>
        <v>329532</v>
      </c>
      <c r="BT701" s="2"/>
    </row>
    <row r="702" spans="1:72" x14ac:dyDescent="0.2">
      <c r="A702" t="s">
        <v>57</v>
      </c>
      <c r="B702" s="29">
        <v>44528</v>
      </c>
      <c r="C702" s="2"/>
      <c r="D702" s="30">
        <v>2323</v>
      </c>
      <c r="E702" s="30">
        <v>1593</v>
      </c>
      <c r="F702" s="30">
        <v>35331</v>
      </c>
      <c r="G702" s="30">
        <v>489</v>
      </c>
      <c r="H702" s="30">
        <v>469</v>
      </c>
      <c r="I702" s="30">
        <v>19286</v>
      </c>
      <c r="J702" s="30">
        <v>18468</v>
      </c>
      <c r="K702" s="30">
        <v>52183</v>
      </c>
      <c r="L702" s="30">
        <v>921</v>
      </c>
      <c r="M702" s="2"/>
      <c r="N702" s="30">
        <v>8311</v>
      </c>
      <c r="O702" s="30">
        <v>9972</v>
      </c>
      <c r="P702" s="30">
        <v>650</v>
      </c>
      <c r="Q702" s="30">
        <v>362</v>
      </c>
      <c r="R702" s="30">
        <v>1447</v>
      </c>
      <c r="S702" s="30">
        <v>1668</v>
      </c>
      <c r="T702" s="30">
        <v>32659</v>
      </c>
      <c r="U702" s="30">
        <v>593</v>
      </c>
      <c r="V702" s="30">
        <v>816</v>
      </c>
      <c r="W702" s="30">
        <v>26199</v>
      </c>
      <c r="X702" s="30">
        <v>5346</v>
      </c>
      <c r="Y702" s="2"/>
      <c r="Z702" s="30">
        <v>16368</v>
      </c>
      <c r="AA702" s="30">
        <v>4256</v>
      </c>
      <c r="AC702" s="48">
        <f t="shared" si="60"/>
        <v>20624</v>
      </c>
      <c r="AD702" s="48">
        <f t="shared" si="61"/>
        <v>88023</v>
      </c>
      <c r="AE702" s="30">
        <v>2601</v>
      </c>
      <c r="AF702" s="30">
        <v>3298</v>
      </c>
      <c r="AG702" s="30">
        <v>17182</v>
      </c>
      <c r="AH702" s="30">
        <v>16714</v>
      </c>
      <c r="AI702" s="30">
        <v>1885</v>
      </c>
      <c r="AJ702" s="145">
        <v>520</v>
      </c>
      <c r="AK702" s="146">
        <v>1601</v>
      </c>
      <c r="AL702" s="145">
        <v>21083</v>
      </c>
      <c r="AM702" s="145">
        <v>20464</v>
      </c>
      <c r="AN702" s="146">
        <v>4569</v>
      </c>
      <c r="AO702" s="146">
        <v>4073</v>
      </c>
      <c r="BJ702" s="2"/>
      <c r="BK702" s="48">
        <f t="shared" si="62"/>
        <v>93990</v>
      </c>
      <c r="BL702" s="30">
        <v>5543</v>
      </c>
      <c r="BM702" s="30">
        <v>5678</v>
      </c>
      <c r="BN702" s="2">
        <v>11221</v>
      </c>
      <c r="BO702" s="48">
        <f t="shared" si="63"/>
        <v>11221</v>
      </c>
      <c r="BP702" s="2"/>
      <c r="BQ702" s="48">
        <f t="shared" si="64"/>
        <v>131063</v>
      </c>
      <c r="BR702" s="2"/>
      <c r="BS702" s="48">
        <f t="shared" si="66"/>
        <v>344921</v>
      </c>
      <c r="BT702" s="2"/>
    </row>
    <row r="703" spans="1:72" x14ac:dyDescent="0.2">
      <c r="A703" t="s">
        <v>58</v>
      </c>
      <c r="B703" s="29">
        <v>44529</v>
      </c>
      <c r="C703" s="2"/>
      <c r="D703" s="30">
        <v>3970</v>
      </c>
      <c r="E703" s="30">
        <v>3047</v>
      </c>
      <c r="F703" s="30">
        <v>49784</v>
      </c>
      <c r="G703" s="30">
        <v>873</v>
      </c>
      <c r="H703" s="30">
        <v>701</v>
      </c>
      <c r="I703" s="30">
        <v>27704</v>
      </c>
      <c r="J703" s="30">
        <v>25524</v>
      </c>
      <c r="K703" s="30">
        <v>76344</v>
      </c>
      <c r="L703" s="30">
        <v>1497</v>
      </c>
      <c r="M703" s="2"/>
      <c r="N703" s="30">
        <v>10925</v>
      </c>
      <c r="O703" s="30">
        <v>13655</v>
      </c>
      <c r="P703" s="30">
        <v>1003</v>
      </c>
      <c r="Q703" s="30">
        <v>515</v>
      </c>
      <c r="R703" s="30">
        <v>2592</v>
      </c>
      <c r="S703" s="30">
        <v>2871</v>
      </c>
      <c r="T703" s="30">
        <v>43135</v>
      </c>
      <c r="U703" s="30">
        <v>1244</v>
      </c>
      <c r="V703" s="30">
        <v>1371</v>
      </c>
      <c r="W703" s="30">
        <v>27465</v>
      </c>
      <c r="X703" s="30">
        <v>10011</v>
      </c>
      <c r="Y703" s="2"/>
      <c r="Z703" s="30">
        <v>17905</v>
      </c>
      <c r="AA703" s="30">
        <v>15739</v>
      </c>
      <c r="AC703" s="48">
        <f t="shared" si="60"/>
        <v>33644</v>
      </c>
      <c r="AD703" s="48">
        <f t="shared" si="61"/>
        <v>114787</v>
      </c>
      <c r="AE703" s="30">
        <v>5162</v>
      </c>
      <c r="AF703" s="30">
        <v>7336</v>
      </c>
      <c r="AG703" s="30">
        <v>24917</v>
      </c>
      <c r="AH703" s="30">
        <v>26260</v>
      </c>
      <c r="AI703" s="30">
        <v>2911</v>
      </c>
      <c r="AJ703" s="145">
        <v>984</v>
      </c>
      <c r="AK703" s="146">
        <v>2946</v>
      </c>
      <c r="AL703" s="145">
        <v>28200</v>
      </c>
      <c r="AM703" s="145">
        <v>31725</v>
      </c>
      <c r="AN703" s="146">
        <v>8918</v>
      </c>
      <c r="AO703" s="146">
        <v>9083</v>
      </c>
      <c r="BJ703" s="2"/>
      <c r="BK703" s="48">
        <f t="shared" si="62"/>
        <v>148442</v>
      </c>
      <c r="BL703" s="30">
        <v>9101</v>
      </c>
      <c r="BM703" s="30">
        <v>9400</v>
      </c>
      <c r="BN703" s="2"/>
      <c r="BO703" s="48">
        <f t="shared" si="63"/>
        <v>18501</v>
      </c>
      <c r="BP703" s="2"/>
      <c r="BQ703" s="48">
        <f t="shared" si="64"/>
        <v>189444</v>
      </c>
      <c r="BR703" s="2"/>
      <c r="BS703" s="48">
        <f t="shared" si="66"/>
        <v>504818</v>
      </c>
      <c r="BT703" s="2"/>
    </row>
    <row r="704" spans="1:72" x14ac:dyDescent="0.2">
      <c r="A704" t="s">
        <v>59</v>
      </c>
      <c r="B704" s="29">
        <v>44530</v>
      </c>
      <c r="C704" s="2"/>
      <c r="D704" s="30">
        <v>4321</v>
      </c>
      <c r="E704" s="30">
        <v>3282</v>
      </c>
      <c r="F704" s="30">
        <v>51589</v>
      </c>
      <c r="G704" s="30">
        <v>888</v>
      </c>
      <c r="H704" s="30">
        <v>775</v>
      </c>
      <c r="I704" s="30">
        <v>28981</v>
      </c>
      <c r="J704" s="30">
        <v>26606</v>
      </c>
      <c r="K704" s="30">
        <v>79893</v>
      </c>
      <c r="L704" s="30">
        <v>1679</v>
      </c>
      <c r="M704" s="2"/>
      <c r="N704" s="30">
        <v>11471</v>
      </c>
      <c r="O704" s="30">
        <v>14483</v>
      </c>
      <c r="P704" s="30">
        <v>987</v>
      </c>
      <c r="Q704" s="30">
        <v>541</v>
      </c>
      <c r="R704" s="30">
        <v>2762</v>
      </c>
      <c r="S704" s="30">
        <v>3129</v>
      </c>
      <c r="T704" s="30">
        <v>45201</v>
      </c>
      <c r="U704" s="30">
        <v>1252</v>
      </c>
      <c r="V704" s="30">
        <v>1306</v>
      </c>
      <c r="W704" s="30">
        <v>27034</v>
      </c>
      <c r="X704" s="30">
        <v>10646</v>
      </c>
      <c r="Y704" s="2"/>
      <c r="Z704" s="30">
        <v>17811</v>
      </c>
      <c r="AA704" s="30">
        <v>15585</v>
      </c>
      <c r="AC704" s="48">
        <f t="shared" si="60"/>
        <v>33396</v>
      </c>
      <c r="AD704" s="48">
        <f t="shared" si="61"/>
        <v>118812</v>
      </c>
      <c r="AE704" s="30">
        <v>5337</v>
      </c>
      <c r="AF704" s="30">
        <v>7338</v>
      </c>
      <c r="AG704" s="30">
        <v>25748</v>
      </c>
      <c r="AH704" s="30">
        <v>27971</v>
      </c>
      <c r="AI704" s="30">
        <v>3081</v>
      </c>
      <c r="AJ704" s="145">
        <v>1130</v>
      </c>
      <c r="AK704" s="146">
        <v>3117</v>
      </c>
      <c r="AL704" s="145">
        <v>29767</v>
      </c>
      <c r="AM704" s="145">
        <v>33285</v>
      </c>
      <c r="AN704" s="146">
        <v>9743</v>
      </c>
      <c r="AO704" s="146">
        <v>10469</v>
      </c>
      <c r="BJ704" s="2"/>
      <c r="BK704" s="48">
        <f t="shared" si="62"/>
        <v>156986</v>
      </c>
      <c r="BL704" s="30">
        <v>9666</v>
      </c>
      <c r="BM704" s="30">
        <v>9912</v>
      </c>
      <c r="BN704" s="2"/>
      <c r="BO704" s="48">
        <f t="shared" si="63"/>
        <v>19578</v>
      </c>
      <c r="BP704" s="2"/>
      <c r="BQ704" s="48">
        <f t="shared" si="64"/>
        <v>198014</v>
      </c>
      <c r="BR704" s="2"/>
      <c r="BS704" s="48">
        <f t="shared" si="66"/>
        <v>526786</v>
      </c>
      <c r="BT704" s="2"/>
    </row>
    <row r="705" spans="1:72" x14ac:dyDescent="0.2">
      <c r="A705" t="s">
        <v>53</v>
      </c>
      <c r="B705" s="29">
        <v>44531</v>
      </c>
      <c r="C705" s="2"/>
      <c r="D705" s="30">
        <v>4368</v>
      </c>
      <c r="E705" s="30">
        <v>3308</v>
      </c>
      <c r="F705" s="30">
        <v>53180</v>
      </c>
      <c r="G705" s="30">
        <v>886</v>
      </c>
      <c r="H705" s="30">
        <v>792</v>
      </c>
      <c r="I705" s="30">
        <v>29879</v>
      </c>
      <c r="J705" s="30">
        <v>27350</v>
      </c>
      <c r="K705" s="30">
        <v>82084</v>
      </c>
      <c r="L705" s="30">
        <v>1797</v>
      </c>
      <c r="M705" s="2"/>
      <c r="N705" s="30">
        <v>12172</v>
      </c>
      <c r="O705" s="30">
        <v>15071</v>
      </c>
      <c r="P705" s="30">
        <v>1012</v>
      </c>
      <c r="Q705" s="30">
        <v>564</v>
      </c>
      <c r="R705" s="30">
        <v>2931</v>
      </c>
      <c r="S705" s="30">
        <v>3174</v>
      </c>
      <c r="T705" s="30">
        <v>47337</v>
      </c>
      <c r="U705" s="30">
        <v>1278</v>
      </c>
      <c r="V705" s="30">
        <v>1374</v>
      </c>
      <c r="W705" s="30">
        <v>28722</v>
      </c>
      <c r="X705" s="30">
        <v>11060</v>
      </c>
      <c r="Y705" s="2"/>
      <c r="Z705" s="30">
        <v>17359</v>
      </c>
      <c r="AA705" s="30">
        <v>15961</v>
      </c>
      <c r="AC705" s="48">
        <f t="shared" si="60"/>
        <v>33320</v>
      </c>
      <c r="AD705" s="48">
        <f t="shared" si="61"/>
        <v>124695</v>
      </c>
      <c r="AE705" s="30">
        <v>5412</v>
      </c>
      <c r="AF705" s="30">
        <v>7762</v>
      </c>
      <c r="AG705" s="30">
        <v>25841</v>
      </c>
      <c r="AH705" s="30">
        <v>28450</v>
      </c>
      <c r="AI705" s="30">
        <v>3174</v>
      </c>
      <c r="AJ705" s="145">
        <v>1064</v>
      </c>
      <c r="AK705" s="146">
        <v>3150</v>
      </c>
      <c r="AL705" s="145">
        <v>30245</v>
      </c>
      <c r="AM705" s="145">
        <v>33796</v>
      </c>
      <c r="AN705" s="146">
        <v>10204</v>
      </c>
      <c r="AO705" s="146">
        <v>11295</v>
      </c>
      <c r="BJ705" s="2"/>
      <c r="BK705" s="48">
        <f t="shared" si="62"/>
        <v>160393</v>
      </c>
      <c r="BL705" s="30">
        <v>9957</v>
      </c>
      <c r="BM705" s="30">
        <v>9923</v>
      </c>
      <c r="BN705" s="2"/>
      <c r="BO705" s="48">
        <f t="shared" si="63"/>
        <v>19880</v>
      </c>
      <c r="BP705" s="2"/>
      <c r="BQ705" s="48">
        <f t="shared" si="64"/>
        <v>203644</v>
      </c>
      <c r="BR705" s="2"/>
      <c r="BS705" s="48">
        <f t="shared" ref="BS705:BS709" si="67">BO705+BK705+AC705+AD705+BQ705</f>
        <v>541932</v>
      </c>
      <c r="BT705" s="2"/>
    </row>
    <row r="706" spans="1:72" x14ac:dyDescent="0.2">
      <c r="A706" t="s">
        <v>54</v>
      </c>
      <c r="B706" s="29">
        <v>44532</v>
      </c>
      <c r="C706" s="2"/>
      <c r="D706" s="30">
        <v>4430</v>
      </c>
      <c r="E706" s="30">
        <v>3484</v>
      </c>
      <c r="F706" s="30">
        <v>53860</v>
      </c>
      <c r="G706" s="30">
        <v>917</v>
      </c>
      <c r="H706" s="30">
        <v>813</v>
      </c>
      <c r="I706" s="30">
        <v>30460</v>
      </c>
      <c r="J706" s="30">
        <v>27838</v>
      </c>
      <c r="K706" s="30">
        <v>83971</v>
      </c>
      <c r="L706" s="30">
        <v>1801</v>
      </c>
      <c r="M706" s="2"/>
      <c r="N706" s="30">
        <v>12077</v>
      </c>
      <c r="O706" s="30">
        <v>14875</v>
      </c>
      <c r="P706" s="30">
        <v>1091</v>
      </c>
      <c r="Q706" s="30">
        <v>583</v>
      </c>
      <c r="R706" s="30">
        <v>2861</v>
      </c>
      <c r="S706" s="30">
        <v>3118</v>
      </c>
      <c r="T706" s="30">
        <v>47976</v>
      </c>
      <c r="U706" s="30">
        <v>1384</v>
      </c>
      <c r="V706" s="30">
        <v>1434</v>
      </c>
      <c r="W706" s="30">
        <v>28834</v>
      </c>
      <c r="X706" s="30">
        <v>11404</v>
      </c>
      <c r="Y706" s="2"/>
      <c r="Z706" s="30">
        <v>17563</v>
      </c>
      <c r="AA706" s="30">
        <v>16681</v>
      </c>
      <c r="AC706" s="48">
        <f t="shared" si="60"/>
        <v>34244</v>
      </c>
      <c r="AD706" s="48">
        <f t="shared" si="61"/>
        <v>125637</v>
      </c>
      <c r="AE706" s="30">
        <v>5462</v>
      </c>
      <c r="AF706" s="30">
        <v>7062</v>
      </c>
      <c r="AG706" s="30">
        <v>25855</v>
      </c>
      <c r="AH706" s="30">
        <v>28698</v>
      </c>
      <c r="AI706" s="30">
        <v>3238</v>
      </c>
      <c r="AJ706" s="145">
        <v>1200</v>
      </c>
      <c r="AK706" s="146">
        <v>3237</v>
      </c>
      <c r="AL706" s="145">
        <v>30966</v>
      </c>
      <c r="AM706" s="145">
        <v>34467</v>
      </c>
      <c r="AN706" s="146">
        <v>10609</v>
      </c>
      <c r="AO706" s="146">
        <v>11506</v>
      </c>
      <c r="BJ706" s="2"/>
      <c r="BK706" s="48">
        <f t="shared" si="62"/>
        <v>162300</v>
      </c>
      <c r="BL706" s="30">
        <v>10264</v>
      </c>
      <c r="BM706" s="30">
        <v>10045</v>
      </c>
      <c r="BN706" s="2"/>
      <c r="BO706" s="48">
        <f t="shared" si="63"/>
        <v>20309</v>
      </c>
      <c r="BP706" s="2"/>
      <c r="BQ706" s="48">
        <f t="shared" si="64"/>
        <v>207574</v>
      </c>
      <c r="BR706" s="2"/>
      <c r="BS706" s="48">
        <f t="shared" si="67"/>
        <v>550064</v>
      </c>
      <c r="BT706" s="2"/>
    </row>
    <row r="707" spans="1:72" x14ac:dyDescent="0.2">
      <c r="A707" t="s">
        <v>55</v>
      </c>
      <c r="B707" s="29">
        <v>44533</v>
      </c>
      <c r="C707" s="2"/>
      <c r="D707" s="30">
        <v>4556</v>
      </c>
      <c r="E707" s="30">
        <v>3571</v>
      </c>
      <c r="F707" s="30">
        <v>58190</v>
      </c>
      <c r="G707" s="30">
        <v>1068</v>
      </c>
      <c r="H707" s="30">
        <v>808</v>
      </c>
      <c r="I707" s="30">
        <v>31854</v>
      </c>
      <c r="J707" s="30">
        <v>28658</v>
      </c>
      <c r="K707" s="30">
        <v>89281</v>
      </c>
      <c r="L707" s="30">
        <v>1840</v>
      </c>
      <c r="M707" s="2"/>
      <c r="N707" s="30">
        <v>13139</v>
      </c>
      <c r="O707" s="30">
        <v>16516</v>
      </c>
      <c r="P707" s="30">
        <v>1086</v>
      </c>
      <c r="Q707" s="30">
        <v>594</v>
      </c>
      <c r="R707" s="30">
        <v>2830</v>
      </c>
      <c r="S707" s="30">
        <v>3248</v>
      </c>
      <c r="T707" s="30">
        <v>51766</v>
      </c>
      <c r="U707" s="30">
        <v>1342</v>
      </c>
      <c r="V707" s="30">
        <v>1512</v>
      </c>
      <c r="W707" s="30">
        <v>32500</v>
      </c>
      <c r="X707" s="30">
        <v>11741</v>
      </c>
      <c r="Y707" s="2"/>
      <c r="Z707" s="30">
        <v>19194</v>
      </c>
      <c r="AA707" s="30">
        <v>19137</v>
      </c>
      <c r="AC707" s="48">
        <f t="shared" si="60"/>
        <v>38331</v>
      </c>
      <c r="AD707" s="48">
        <f t="shared" si="61"/>
        <v>136274</v>
      </c>
      <c r="AE707" s="30">
        <v>5503</v>
      </c>
      <c r="AF707" s="30">
        <v>7522</v>
      </c>
      <c r="AG707" s="30">
        <v>27430</v>
      </c>
      <c r="AH707" s="30">
        <v>31605</v>
      </c>
      <c r="AI707" s="30">
        <v>3417</v>
      </c>
      <c r="AJ707" s="145">
        <v>1081</v>
      </c>
      <c r="AK707" s="146">
        <v>3442</v>
      </c>
      <c r="AL707" s="145">
        <v>32627</v>
      </c>
      <c r="AM707" s="145">
        <v>34390</v>
      </c>
      <c r="AN707" s="146">
        <v>11837</v>
      </c>
      <c r="AO707" s="146">
        <v>11692</v>
      </c>
      <c r="BJ707" s="2"/>
      <c r="BK707" s="48">
        <f t="shared" si="62"/>
        <v>170546</v>
      </c>
      <c r="BL707" s="30">
        <v>10519</v>
      </c>
      <c r="BM707" s="30">
        <v>10602</v>
      </c>
      <c r="BN707" s="2"/>
      <c r="BO707" s="48">
        <f t="shared" si="63"/>
        <v>21121</v>
      </c>
      <c r="BP707" s="2"/>
      <c r="BQ707" s="48">
        <f t="shared" si="64"/>
        <v>219826</v>
      </c>
      <c r="BR707" s="2"/>
      <c r="BS707" s="48">
        <f t="shared" si="67"/>
        <v>586098</v>
      </c>
      <c r="BT707" s="2"/>
    </row>
    <row r="708" spans="1:72" x14ac:dyDescent="0.2">
      <c r="A708" t="s">
        <v>56</v>
      </c>
      <c r="B708" s="29">
        <v>44534</v>
      </c>
      <c r="C708" s="2"/>
      <c r="D708" s="30">
        <v>3384</v>
      </c>
      <c r="E708" s="30">
        <v>2563</v>
      </c>
      <c r="F708" s="30">
        <v>45897</v>
      </c>
      <c r="G708" s="30">
        <v>713</v>
      </c>
      <c r="H708" s="30">
        <v>604</v>
      </c>
      <c r="I708" s="30">
        <v>27313</v>
      </c>
      <c r="J708" s="30">
        <v>23472</v>
      </c>
      <c r="K708" s="30">
        <v>71611</v>
      </c>
      <c r="L708" s="30">
        <v>1635</v>
      </c>
      <c r="M708" s="2"/>
      <c r="N708" s="30">
        <v>9330</v>
      </c>
      <c r="O708" s="30">
        <v>12080</v>
      </c>
      <c r="P708" s="30">
        <v>974</v>
      </c>
      <c r="Q708" s="30">
        <v>534</v>
      </c>
      <c r="R708" s="30">
        <v>1962</v>
      </c>
      <c r="S708" s="30">
        <v>2246</v>
      </c>
      <c r="T708" s="30">
        <v>35966</v>
      </c>
      <c r="U708" s="30">
        <v>761</v>
      </c>
      <c r="V708" s="30">
        <v>1020</v>
      </c>
      <c r="W708" s="30">
        <v>25682</v>
      </c>
      <c r="X708" s="30">
        <v>7227</v>
      </c>
      <c r="Y708" s="2"/>
      <c r="Z708" s="30">
        <v>15442</v>
      </c>
      <c r="AA708" s="30">
        <v>13867</v>
      </c>
      <c r="AC708" s="48">
        <f t="shared" si="60"/>
        <v>29309</v>
      </c>
      <c r="AD708" s="48">
        <f t="shared" si="61"/>
        <v>97782</v>
      </c>
      <c r="AE708" s="30">
        <v>3743</v>
      </c>
      <c r="AF708" s="30">
        <v>4748</v>
      </c>
      <c r="AG708" s="30">
        <v>18528</v>
      </c>
      <c r="AH708" s="30">
        <v>22224</v>
      </c>
      <c r="AI708" s="30">
        <v>2547</v>
      </c>
      <c r="AJ708" s="145">
        <v>694</v>
      </c>
      <c r="AK708" s="146">
        <v>2331</v>
      </c>
      <c r="AL708" s="145">
        <v>22368</v>
      </c>
      <c r="AM708" s="145">
        <v>26719</v>
      </c>
      <c r="AN708" s="146">
        <v>8169</v>
      </c>
      <c r="AO708" s="146">
        <v>7141</v>
      </c>
      <c r="BJ708" s="2"/>
      <c r="BK708" s="48">
        <f t="shared" si="62"/>
        <v>119212</v>
      </c>
      <c r="BL708" s="30">
        <v>8360</v>
      </c>
      <c r="BM708" s="30">
        <v>7883</v>
      </c>
      <c r="BN708" s="2"/>
      <c r="BO708" s="48">
        <f t="shared" si="63"/>
        <v>16243</v>
      </c>
      <c r="BP708" s="2"/>
      <c r="BQ708" s="48">
        <f t="shared" si="64"/>
        <v>177192</v>
      </c>
      <c r="BR708" s="2"/>
      <c r="BS708" s="48">
        <f t="shared" si="67"/>
        <v>439738</v>
      </c>
      <c r="BT708" s="2"/>
    </row>
    <row r="709" spans="1:72" x14ac:dyDescent="0.2">
      <c r="A709" t="s">
        <v>57</v>
      </c>
      <c r="B709" s="29">
        <v>44535</v>
      </c>
      <c r="C709" s="2"/>
      <c r="D709" s="30">
        <v>2749</v>
      </c>
      <c r="E709" s="30">
        <v>1830</v>
      </c>
      <c r="F709" s="30">
        <v>36362</v>
      </c>
      <c r="G709" s="30">
        <v>545</v>
      </c>
      <c r="H709" s="30">
        <v>591</v>
      </c>
      <c r="I709" s="30">
        <v>21326</v>
      </c>
      <c r="J709" s="30">
        <v>18705</v>
      </c>
      <c r="K709" s="30">
        <v>55389</v>
      </c>
      <c r="L709" s="30">
        <v>1664</v>
      </c>
      <c r="M709" s="2"/>
      <c r="N709" s="30">
        <v>7968</v>
      </c>
      <c r="O709" s="30">
        <v>9042</v>
      </c>
      <c r="P709" s="30">
        <v>775</v>
      </c>
      <c r="Q709" s="30">
        <v>418</v>
      </c>
      <c r="R709" s="30">
        <v>1606</v>
      </c>
      <c r="S709" s="30">
        <v>1775</v>
      </c>
      <c r="T709" s="30">
        <v>29565</v>
      </c>
      <c r="U709" s="30">
        <v>570</v>
      </c>
      <c r="V709" s="30">
        <v>769</v>
      </c>
      <c r="W709" s="30">
        <v>22803</v>
      </c>
      <c r="X709" s="30">
        <v>4843</v>
      </c>
      <c r="Y709" s="2"/>
      <c r="Z709" s="30">
        <v>14754</v>
      </c>
      <c r="AA709" s="30">
        <v>11814</v>
      </c>
      <c r="AC709" s="48">
        <f t="shared" si="60"/>
        <v>26568</v>
      </c>
      <c r="AD709" s="48">
        <f t="shared" si="61"/>
        <v>80134</v>
      </c>
      <c r="AE709" s="30">
        <v>2884</v>
      </c>
      <c r="AF709" s="30">
        <v>3724</v>
      </c>
      <c r="AG709" s="30">
        <v>16107</v>
      </c>
      <c r="AH709" s="30">
        <v>16544</v>
      </c>
      <c r="AI709" s="30">
        <v>2152</v>
      </c>
      <c r="AJ709" s="145">
        <v>522</v>
      </c>
      <c r="AK709" s="146">
        <v>1834</v>
      </c>
      <c r="AL709" s="145">
        <v>19570</v>
      </c>
      <c r="AM709" s="145">
        <v>20697</v>
      </c>
      <c r="AN709" s="146">
        <v>4885</v>
      </c>
      <c r="AO709" s="146">
        <v>4589</v>
      </c>
      <c r="BJ709" s="2"/>
      <c r="BK709" s="48">
        <f t="shared" si="62"/>
        <v>93508</v>
      </c>
      <c r="BL709" s="30">
        <v>6379</v>
      </c>
      <c r="BM709" s="30">
        <v>6027</v>
      </c>
      <c r="BN709" s="2"/>
      <c r="BO709" s="48">
        <f t="shared" si="63"/>
        <v>12406</v>
      </c>
      <c r="BP709" s="2"/>
      <c r="BQ709" s="48">
        <f t="shared" si="64"/>
        <v>139161</v>
      </c>
      <c r="BR709" s="2"/>
      <c r="BS709" s="48">
        <f t="shared" si="67"/>
        <v>351777</v>
      </c>
      <c r="BT709" s="2"/>
    </row>
    <row r="710" spans="1:72" x14ac:dyDescent="0.2">
      <c r="A710" t="s">
        <v>58</v>
      </c>
      <c r="B710" s="29">
        <v>44536</v>
      </c>
      <c r="C710" s="2"/>
      <c r="D710" s="30">
        <v>4086</v>
      </c>
      <c r="E710" s="30">
        <v>3038</v>
      </c>
      <c r="F710" s="30">
        <v>49379</v>
      </c>
      <c r="G710" s="30">
        <v>875</v>
      </c>
      <c r="H710" s="30">
        <v>716</v>
      </c>
      <c r="I710" s="30">
        <v>27857</v>
      </c>
      <c r="J710" s="30">
        <v>25402</v>
      </c>
      <c r="K710" s="30">
        <v>76675</v>
      </c>
      <c r="L710" s="30">
        <v>1635</v>
      </c>
      <c r="M710" s="2"/>
      <c r="N710" s="30">
        <v>11028</v>
      </c>
      <c r="O710" s="30">
        <v>13641</v>
      </c>
      <c r="P710" s="30">
        <v>1027</v>
      </c>
      <c r="Q710" s="30">
        <v>565</v>
      </c>
      <c r="R710" s="30">
        <v>2749</v>
      </c>
      <c r="S710" s="30">
        <v>3031</v>
      </c>
      <c r="T710" s="30">
        <v>43033</v>
      </c>
      <c r="U710" s="30">
        <v>1298</v>
      </c>
      <c r="V710" s="30">
        <v>1361</v>
      </c>
      <c r="W710" s="30">
        <v>26471</v>
      </c>
      <c r="X710" s="30">
        <v>10036</v>
      </c>
      <c r="Y710" s="2"/>
      <c r="Z710" s="30">
        <v>16826</v>
      </c>
      <c r="AA710" s="30">
        <v>15848</v>
      </c>
      <c r="AC710" s="48">
        <f t="shared" si="60"/>
        <v>32674</v>
      </c>
      <c r="AD710" s="48">
        <f t="shared" si="61"/>
        <v>114240</v>
      </c>
      <c r="AE710" s="30">
        <v>5125</v>
      </c>
      <c r="AF710" s="30">
        <v>7020</v>
      </c>
      <c r="AG710" s="30">
        <v>24167</v>
      </c>
      <c r="AH710" s="30">
        <v>25272</v>
      </c>
      <c r="AI710" s="30">
        <v>3005</v>
      </c>
      <c r="AJ710" s="145">
        <v>982</v>
      </c>
      <c r="AK710" s="146">
        <v>3035</v>
      </c>
      <c r="AL710" s="145">
        <v>28275</v>
      </c>
      <c r="AM710" s="145">
        <v>30787</v>
      </c>
      <c r="AN710" s="146">
        <v>8960</v>
      </c>
      <c r="AO710" s="146">
        <v>9551</v>
      </c>
      <c r="BJ710" s="2"/>
      <c r="BK710" s="48">
        <f t="shared" si="62"/>
        <v>146179</v>
      </c>
      <c r="BL710" s="30">
        <v>8828</v>
      </c>
      <c r="BM710" s="30">
        <v>9160</v>
      </c>
      <c r="BN710" s="2"/>
      <c r="BO710" s="48">
        <f t="shared" si="63"/>
        <v>17988</v>
      </c>
      <c r="BP710" s="2"/>
      <c r="BQ710" s="48">
        <f t="shared" si="64"/>
        <v>189663</v>
      </c>
      <c r="BR710" s="2"/>
      <c r="BS710" s="48">
        <f>BO710+BK710+AC710+AD710+BQ710</f>
        <v>500744</v>
      </c>
      <c r="BT710" s="2"/>
    </row>
    <row r="711" spans="1:72" x14ac:dyDescent="0.2">
      <c r="A711" t="s">
        <v>59</v>
      </c>
      <c r="B711" s="29">
        <v>44537</v>
      </c>
      <c r="C711" s="2"/>
      <c r="D711" s="30">
        <v>4418</v>
      </c>
      <c r="E711" s="30">
        <v>3380</v>
      </c>
      <c r="F711" s="30">
        <v>52471</v>
      </c>
      <c r="G711" s="30">
        <v>886</v>
      </c>
      <c r="H711" s="30">
        <v>812</v>
      </c>
      <c r="I711" s="30">
        <v>29531</v>
      </c>
      <c r="J711" s="30">
        <v>27166</v>
      </c>
      <c r="K711" s="30">
        <v>82196</v>
      </c>
      <c r="L711" s="30">
        <v>1715</v>
      </c>
      <c r="M711" s="2"/>
      <c r="N711" s="30">
        <v>12157</v>
      </c>
      <c r="O711" s="30">
        <v>14414</v>
      </c>
      <c r="P711" s="30">
        <v>1079</v>
      </c>
      <c r="Q711" s="30">
        <v>597</v>
      </c>
      <c r="R711" s="30">
        <v>2819</v>
      </c>
      <c r="S711" s="30">
        <v>3072</v>
      </c>
      <c r="T711" s="30">
        <v>46754</v>
      </c>
      <c r="U711" s="30">
        <v>1309</v>
      </c>
      <c r="V711" s="30">
        <v>1372</v>
      </c>
      <c r="W711" s="30">
        <v>27517</v>
      </c>
      <c r="X711" s="30">
        <v>11052</v>
      </c>
      <c r="Y711" s="2"/>
      <c r="Z711" s="30">
        <v>16917</v>
      </c>
      <c r="AA711" s="30">
        <v>15670</v>
      </c>
      <c r="AC711" s="48">
        <f t="shared" si="60"/>
        <v>32587</v>
      </c>
      <c r="AD711" s="48">
        <f t="shared" si="61"/>
        <v>122142</v>
      </c>
      <c r="AE711" s="30">
        <v>5541</v>
      </c>
      <c r="AF711" s="30">
        <v>7471</v>
      </c>
      <c r="AG711" s="30">
        <v>26256</v>
      </c>
      <c r="AH711" s="30">
        <v>27135</v>
      </c>
      <c r="AI711" s="30">
        <v>3224</v>
      </c>
      <c r="AJ711" s="145">
        <v>1197</v>
      </c>
      <c r="AK711" s="146">
        <v>3124</v>
      </c>
      <c r="AL711" s="145">
        <v>30350</v>
      </c>
      <c r="AM711" s="145">
        <v>32441</v>
      </c>
      <c r="AN711" s="146">
        <v>10495</v>
      </c>
      <c r="AO711" s="146">
        <v>11693</v>
      </c>
      <c r="BJ711" s="2"/>
      <c r="BK711" s="48">
        <f t="shared" si="62"/>
        <v>158927</v>
      </c>
      <c r="BL711" s="30">
        <v>9701</v>
      </c>
      <c r="BM711" s="30">
        <v>10068</v>
      </c>
      <c r="BN711" s="2"/>
      <c r="BO711" s="48">
        <f t="shared" si="63"/>
        <v>19769</v>
      </c>
      <c r="BP711" s="2"/>
      <c r="BQ711" s="48">
        <f t="shared" si="64"/>
        <v>202575</v>
      </c>
      <c r="BR711" s="2"/>
      <c r="BS711" s="48">
        <f>BO711+BK711+AC711+AD711+BQ711</f>
        <v>536000</v>
      </c>
      <c r="BT711" s="2"/>
    </row>
    <row r="712" spans="1:72" x14ac:dyDescent="0.2">
      <c r="A712" t="s">
        <v>53</v>
      </c>
      <c r="B712" s="29">
        <v>44538</v>
      </c>
      <c r="C712" s="2"/>
      <c r="D712" s="30">
        <v>4517</v>
      </c>
      <c r="E712" s="30">
        <v>3417</v>
      </c>
      <c r="F712" s="30">
        <v>54320</v>
      </c>
      <c r="G712" s="30">
        <v>919</v>
      </c>
      <c r="H712" s="30">
        <v>796</v>
      </c>
      <c r="I712" s="30">
        <v>30886</v>
      </c>
      <c r="J712" s="30">
        <v>28398</v>
      </c>
      <c r="K712" s="30">
        <v>85171</v>
      </c>
      <c r="L712" s="30">
        <v>1873</v>
      </c>
      <c r="M712" s="2"/>
      <c r="N712" s="30">
        <v>12241</v>
      </c>
      <c r="O712" s="30">
        <v>15370</v>
      </c>
      <c r="P712" s="30">
        <v>1085</v>
      </c>
      <c r="Q712" s="30">
        <v>602</v>
      </c>
      <c r="R712" s="30">
        <v>2875</v>
      </c>
      <c r="S712" s="30">
        <v>3210</v>
      </c>
      <c r="T712" s="30">
        <v>48838</v>
      </c>
      <c r="U712" s="30">
        <v>1297</v>
      </c>
      <c r="V712" s="30">
        <v>1392</v>
      </c>
      <c r="W712" s="30">
        <v>28905</v>
      </c>
      <c r="X712" s="30">
        <v>11809</v>
      </c>
      <c r="Y712" s="2"/>
      <c r="Z712" s="30">
        <v>17844</v>
      </c>
      <c r="AA712" s="30">
        <v>15873</v>
      </c>
      <c r="AC712" s="48">
        <f t="shared" si="60"/>
        <v>33717</v>
      </c>
      <c r="AD712" s="48">
        <f t="shared" si="61"/>
        <v>127624</v>
      </c>
      <c r="AE712" s="30">
        <v>5573</v>
      </c>
      <c r="AF712" s="30">
        <v>7400</v>
      </c>
      <c r="AG712" s="30">
        <v>27297</v>
      </c>
      <c r="AH712" s="30">
        <v>28689</v>
      </c>
      <c r="AI712" s="30">
        <v>3289</v>
      </c>
      <c r="AJ712" s="145">
        <v>1223</v>
      </c>
      <c r="AK712" s="146">
        <v>3197</v>
      </c>
      <c r="AL712" s="145">
        <v>31570</v>
      </c>
      <c r="AM712" s="145">
        <v>34181</v>
      </c>
      <c r="AN712" s="146">
        <v>10797</v>
      </c>
      <c r="AO712" s="146">
        <v>12252</v>
      </c>
      <c r="BJ712" s="2"/>
      <c r="BK712" s="48">
        <f t="shared" si="62"/>
        <v>165468</v>
      </c>
      <c r="BL712" s="30">
        <v>10027</v>
      </c>
      <c r="BM712" s="30">
        <v>10440</v>
      </c>
      <c r="BN712" s="2"/>
      <c r="BO712" s="48">
        <f t="shared" si="63"/>
        <v>20467</v>
      </c>
      <c r="BP712" s="2"/>
      <c r="BQ712" s="48">
        <f t="shared" si="64"/>
        <v>210297</v>
      </c>
      <c r="BR712" s="2"/>
      <c r="BS712" s="48">
        <f>BO712+BK712+AC712+AD712+BQ712</f>
        <v>557573</v>
      </c>
      <c r="BT712" s="2"/>
    </row>
    <row r="713" spans="1:72" x14ac:dyDescent="0.2">
      <c r="A713" t="s">
        <v>54</v>
      </c>
      <c r="B713" s="29">
        <v>44539</v>
      </c>
      <c r="C713" s="2"/>
      <c r="D713" s="30">
        <v>4524</v>
      </c>
      <c r="E713" s="30">
        <v>3391</v>
      </c>
      <c r="F713" s="30">
        <v>56204</v>
      </c>
      <c r="G713" s="30">
        <v>956</v>
      </c>
      <c r="H713" s="30">
        <v>803</v>
      </c>
      <c r="I713" s="30">
        <v>31581</v>
      </c>
      <c r="J713" s="30">
        <v>28871</v>
      </c>
      <c r="K713" s="30">
        <v>87546</v>
      </c>
      <c r="L713" s="30">
        <v>2044</v>
      </c>
      <c r="M713" s="2"/>
      <c r="N713" s="30">
        <v>12187</v>
      </c>
      <c r="O713" s="30">
        <v>15409</v>
      </c>
      <c r="P713" s="30">
        <v>1095</v>
      </c>
      <c r="Q713" s="30">
        <v>646</v>
      </c>
      <c r="R713" s="30">
        <v>2898</v>
      </c>
      <c r="S713" s="30">
        <v>3166</v>
      </c>
      <c r="T713" s="30">
        <v>48896</v>
      </c>
      <c r="U713" s="30">
        <v>1389</v>
      </c>
      <c r="V713" s="30">
        <v>1529</v>
      </c>
      <c r="W713" s="30">
        <v>29307</v>
      </c>
      <c r="X713" s="30">
        <v>12129</v>
      </c>
      <c r="Y713" s="2"/>
      <c r="Z713" s="30">
        <v>19053</v>
      </c>
      <c r="AA713" s="30">
        <v>17373</v>
      </c>
      <c r="AC713" s="48">
        <f t="shared" si="60"/>
        <v>36426</v>
      </c>
      <c r="AD713" s="48">
        <f t="shared" si="61"/>
        <v>128651</v>
      </c>
      <c r="AE713" s="30">
        <v>5796</v>
      </c>
      <c r="AF713" s="30">
        <v>7309</v>
      </c>
      <c r="AG713" s="30">
        <v>26386</v>
      </c>
      <c r="AH713" s="30">
        <v>31175</v>
      </c>
      <c r="AI713" s="30">
        <v>3324</v>
      </c>
      <c r="AJ713" s="145">
        <v>1147</v>
      </c>
      <c r="AK713" s="146">
        <v>3183</v>
      </c>
      <c r="AL713" s="145">
        <v>31183</v>
      </c>
      <c r="AM713" s="145">
        <v>36819</v>
      </c>
      <c r="AN713" s="146">
        <v>11214</v>
      </c>
      <c r="AO713" s="146">
        <v>11278</v>
      </c>
      <c r="BJ713" s="2"/>
      <c r="BK713" s="48">
        <f t="shared" si="62"/>
        <v>168814</v>
      </c>
      <c r="BL713" s="30">
        <v>10521</v>
      </c>
      <c r="BM713" s="30">
        <v>10397</v>
      </c>
      <c r="BN713" s="2"/>
      <c r="BO713" s="48">
        <f t="shared" si="63"/>
        <v>20918</v>
      </c>
      <c r="BP713" s="2"/>
      <c r="BQ713" s="48">
        <f t="shared" si="64"/>
        <v>215920</v>
      </c>
      <c r="BR713" s="2"/>
      <c r="BS713" s="48">
        <f>BO713+BK713+AC713+AD713+BQ713</f>
        <v>570729</v>
      </c>
      <c r="BT713" s="2"/>
    </row>
    <row r="714" spans="1:72" x14ac:dyDescent="0.2">
      <c r="A714" t="s">
        <v>55</v>
      </c>
      <c r="B714" s="29">
        <v>44540</v>
      </c>
      <c r="C714" s="2"/>
      <c r="D714" s="30">
        <v>4636</v>
      </c>
      <c r="E714" s="30">
        <v>3570</v>
      </c>
      <c r="F714" s="30">
        <v>59670</v>
      </c>
      <c r="G714" s="30">
        <v>1016</v>
      </c>
      <c r="H714" s="30">
        <v>844</v>
      </c>
      <c r="I714" s="30">
        <v>32686</v>
      </c>
      <c r="J714" s="30">
        <v>29944</v>
      </c>
      <c r="K714" s="30">
        <v>91915</v>
      </c>
      <c r="L714" s="30">
        <v>1911</v>
      </c>
      <c r="M714" s="2"/>
      <c r="N714" s="30">
        <v>13360</v>
      </c>
      <c r="O714" s="30">
        <v>17405</v>
      </c>
      <c r="P714" s="30">
        <v>1099</v>
      </c>
      <c r="Q714" s="30">
        <v>639</v>
      </c>
      <c r="R714" s="30">
        <v>2948</v>
      </c>
      <c r="S714" s="30">
        <v>3260</v>
      </c>
      <c r="T714" s="30">
        <v>53308</v>
      </c>
      <c r="U714" s="30">
        <v>1475</v>
      </c>
      <c r="V714" s="30">
        <v>1573</v>
      </c>
      <c r="W714" s="30">
        <v>32177</v>
      </c>
      <c r="X714" s="30">
        <v>12759</v>
      </c>
      <c r="Y714" s="2"/>
      <c r="Z714" s="30">
        <v>20930</v>
      </c>
      <c r="AA714" s="30">
        <v>19278</v>
      </c>
      <c r="AC714" s="48">
        <f t="shared" ref="AC714:AC777" si="68">Z714+AA714</f>
        <v>40208</v>
      </c>
      <c r="AD714" s="48">
        <f t="shared" ref="AD714:AD777" si="69">N714+O714+P714+Q714+R714+S714+T714+U714+V714+W714+X714</f>
        <v>140003</v>
      </c>
      <c r="AE714" s="30">
        <v>5502</v>
      </c>
      <c r="AF714" s="30">
        <v>7647</v>
      </c>
      <c r="AG714" s="30">
        <v>28448</v>
      </c>
      <c r="AH714" s="30">
        <v>33302</v>
      </c>
      <c r="AI714" s="30">
        <v>3440</v>
      </c>
      <c r="AJ714" s="145">
        <v>1193</v>
      </c>
      <c r="AK714" s="146">
        <v>3170</v>
      </c>
      <c r="AL714" s="145">
        <v>34087</v>
      </c>
      <c r="AM714" s="145">
        <v>39739</v>
      </c>
      <c r="AN714" s="146">
        <v>12454</v>
      </c>
      <c r="AO714" s="146">
        <v>12080</v>
      </c>
      <c r="BJ714" s="2"/>
      <c r="BK714" s="48">
        <f t="shared" ref="BK714:BK777" si="70">AE714+AF714+AG714+AH714+AI714+AL714+AM714+AJ714+AK714+AN714+AO714</f>
        <v>181062</v>
      </c>
      <c r="BL714" s="30">
        <v>11040</v>
      </c>
      <c r="BM714" s="30">
        <v>11848</v>
      </c>
      <c r="BN714" s="2"/>
      <c r="BO714" s="48">
        <f t="shared" ref="BO714:BO777" si="71">BL714+BM714</f>
        <v>22888</v>
      </c>
      <c r="BP714" s="2"/>
      <c r="BQ714" s="48">
        <f t="shared" ref="BQ714:BQ777" si="72">D714+E714+F714+G714+H714+I714+J714+K714+L714</f>
        <v>226192</v>
      </c>
      <c r="BR714" s="2"/>
      <c r="BS714" s="48">
        <f t="shared" ref="BS714:BS777" si="73">BO714+BK714+AC714+AD714+BQ714</f>
        <v>610353</v>
      </c>
      <c r="BT714" s="2"/>
    </row>
    <row r="715" spans="1:72" x14ac:dyDescent="0.2">
      <c r="A715" t="s">
        <v>56</v>
      </c>
      <c r="B715" s="29">
        <v>44541</v>
      </c>
      <c r="C715" s="2"/>
      <c r="D715" s="30">
        <v>3330</v>
      </c>
      <c r="E715" s="30">
        <v>2475</v>
      </c>
      <c r="F715" s="30">
        <v>48700</v>
      </c>
      <c r="G715" s="30">
        <v>774</v>
      </c>
      <c r="H715" s="30">
        <v>716</v>
      </c>
      <c r="I715" s="30">
        <v>29241</v>
      </c>
      <c r="J715" s="30">
        <v>25494</v>
      </c>
      <c r="K715" s="30">
        <v>76573</v>
      </c>
      <c r="L715" s="30">
        <v>2281</v>
      </c>
      <c r="M715" s="2"/>
      <c r="N715" s="30">
        <v>9850</v>
      </c>
      <c r="O715" s="30">
        <v>12451</v>
      </c>
      <c r="P715" s="30">
        <v>887</v>
      </c>
      <c r="Q715" s="30">
        <v>522</v>
      </c>
      <c r="R715" s="30">
        <v>1998</v>
      </c>
      <c r="S715" s="30">
        <v>2372</v>
      </c>
      <c r="T715" s="30">
        <v>37444</v>
      </c>
      <c r="U715" s="30">
        <v>804</v>
      </c>
      <c r="V715" s="30">
        <v>1065</v>
      </c>
      <c r="W715" s="30">
        <v>26422</v>
      </c>
      <c r="X715" s="30">
        <v>7627</v>
      </c>
      <c r="Y715" s="2"/>
      <c r="Z715" s="30">
        <v>16230</v>
      </c>
      <c r="AA715" s="30">
        <v>13683</v>
      </c>
      <c r="AC715" s="48">
        <f t="shared" si="68"/>
        <v>29913</v>
      </c>
      <c r="AD715" s="48">
        <f t="shared" si="69"/>
        <v>101442</v>
      </c>
      <c r="AE715" s="30">
        <v>3793</v>
      </c>
      <c r="AF715" s="30">
        <v>4739</v>
      </c>
      <c r="AG715" s="30">
        <v>19933</v>
      </c>
      <c r="AH715" s="30">
        <v>22190</v>
      </c>
      <c r="AI715" s="30">
        <v>2476</v>
      </c>
      <c r="AJ715" s="145">
        <v>664</v>
      </c>
      <c r="AK715" s="146">
        <v>2150</v>
      </c>
      <c r="AL715" s="145">
        <v>23809</v>
      </c>
      <c r="AM715" s="145">
        <v>26463</v>
      </c>
      <c r="AN715" s="146">
        <v>7720</v>
      </c>
      <c r="AO715" s="146">
        <v>7852</v>
      </c>
      <c r="BJ715" s="2"/>
      <c r="BK715" s="48">
        <f t="shared" si="70"/>
        <v>121789</v>
      </c>
      <c r="BL715" s="30">
        <v>8374</v>
      </c>
      <c r="BM715" s="30">
        <v>7968</v>
      </c>
      <c r="BN715" s="2"/>
      <c r="BO715" s="48">
        <f t="shared" si="71"/>
        <v>16342</v>
      </c>
      <c r="BP715" s="2"/>
      <c r="BQ715" s="48">
        <f t="shared" si="72"/>
        <v>189584</v>
      </c>
      <c r="BR715" s="2"/>
      <c r="BS715" s="48">
        <f t="shared" si="73"/>
        <v>459070</v>
      </c>
      <c r="BT715" s="2"/>
    </row>
    <row r="716" spans="1:72" x14ac:dyDescent="0.2">
      <c r="A716" t="s">
        <v>57</v>
      </c>
      <c r="B716" s="29">
        <v>44542</v>
      </c>
      <c r="C716" s="2"/>
      <c r="D716" s="30">
        <v>2683</v>
      </c>
      <c r="E716" s="30">
        <v>1880</v>
      </c>
      <c r="F716" s="30">
        <v>37234</v>
      </c>
      <c r="G716" s="30">
        <v>508</v>
      </c>
      <c r="H716" s="30">
        <v>571</v>
      </c>
      <c r="I716" s="30">
        <v>21799</v>
      </c>
      <c r="J716" s="30">
        <v>19349</v>
      </c>
      <c r="K716" s="30">
        <v>57290</v>
      </c>
      <c r="L716" s="30">
        <v>1633</v>
      </c>
      <c r="M716" s="2"/>
      <c r="N716" s="30">
        <v>8054</v>
      </c>
      <c r="O716" s="30">
        <v>9384</v>
      </c>
      <c r="P716" s="30">
        <v>798</v>
      </c>
      <c r="Q716" s="30">
        <v>456</v>
      </c>
      <c r="R716" s="30">
        <v>1707</v>
      </c>
      <c r="S716" s="30">
        <v>1941</v>
      </c>
      <c r="T716" s="30">
        <v>29677</v>
      </c>
      <c r="U716" s="30">
        <v>511</v>
      </c>
      <c r="V716" s="30">
        <v>801</v>
      </c>
      <c r="W716" s="30">
        <v>22504</v>
      </c>
      <c r="X716" s="30">
        <v>5119</v>
      </c>
      <c r="Y716" s="2"/>
      <c r="Z716" s="30">
        <v>15303</v>
      </c>
      <c r="AA716" s="30">
        <v>11922</v>
      </c>
      <c r="AC716" s="48">
        <f t="shared" si="68"/>
        <v>27225</v>
      </c>
      <c r="AD716" s="48">
        <f t="shared" si="69"/>
        <v>80952</v>
      </c>
      <c r="AE716" s="30">
        <v>2834</v>
      </c>
      <c r="AF716" s="30">
        <v>3666</v>
      </c>
      <c r="AG716" s="30">
        <v>16369</v>
      </c>
      <c r="AH716" s="30">
        <v>16521</v>
      </c>
      <c r="AI716" s="30">
        <v>2041</v>
      </c>
      <c r="AJ716" s="145">
        <v>549</v>
      </c>
      <c r="AK716" s="146">
        <v>1655</v>
      </c>
      <c r="AL716" s="145">
        <v>19920</v>
      </c>
      <c r="AM716" s="145">
        <v>20705</v>
      </c>
      <c r="AN716" s="146">
        <v>4863</v>
      </c>
      <c r="AO716" s="146">
        <v>4588</v>
      </c>
      <c r="BJ716" s="2"/>
      <c r="BK716" s="48">
        <f t="shared" si="70"/>
        <v>93711</v>
      </c>
      <c r="BL716" s="30">
        <v>6366</v>
      </c>
      <c r="BM716" s="30">
        <v>6547</v>
      </c>
      <c r="BN716" s="2"/>
      <c r="BO716" s="48">
        <f t="shared" si="71"/>
        <v>12913</v>
      </c>
      <c r="BP716" s="2"/>
      <c r="BQ716" s="48">
        <f t="shared" si="72"/>
        <v>142947</v>
      </c>
      <c r="BR716" s="2"/>
      <c r="BS716" s="48">
        <f t="shared" si="73"/>
        <v>357748</v>
      </c>
      <c r="BT716" s="2"/>
    </row>
    <row r="717" spans="1:72" x14ac:dyDescent="0.2">
      <c r="A717" t="s">
        <v>58</v>
      </c>
      <c r="B717" s="29">
        <v>44543</v>
      </c>
      <c r="C717" s="2"/>
      <c r="D717" s="30">
        <v>4177</v>
      </c>
      <c r="E717" s="30">
        <v>3299</v>
      </c>
      <c r="F717" s="30">
        <v>50663</v>
      </c>
      <c r="G717" s="30">
        <v>878</v>
      </c>
      <c r="H717" s="30">
        <v>737</v>
      </c>
      <c r="I717" s="30">
        <v>28944</v>
      </c>
      <c r="J717" s="30">
        <v>26885</v>
      </c>
      <c r="K717" s="30">
        <v>80798</v>
      </c>
      <c r="L717" s="30">
        <v>2238</v>
      </c>
      <c r="M717" s="2"/>
      <c r="N717" s="30">
        <v>11108</v>
      </c>
      <c r="O717" s="30">
        <v>14219</v>
      </c>
      <c r="P717" s="30">
        <v>1005</v>
      </c>
      <c r="Q717" s="30">
        <v>591</v>
      </c>
      <c r="R717" s="30">
        <v>2748</v>
      </c>
      <c r="S717" s="30">
        <v>2997</v>
      </c>
      <c r="T717" s="30">
        <v>44096</v>
      </c>
      <c r="U717" s="30">
        <v>1333</v>
      </c>
      <c r="V717" s="30">
        <v>1380</v>
      </c>
      <c r="W717" s="30">
        <v>27574</v>
      </c>
      <c r="X717" s="30">
        <v>10246</v>
      </c>
      <c r="Y717" s="2"/>
      <c r="Z717" s="30">
        <v>18224</v>
      </c>
      <c r="AA717" s="30">
        <v>16213</v>
      </c>
      <c r="AC717" s="48">
        <f t="shared" si="68"/>
        <v>34437</v>
      </c>
      <c r="AD717" s="48">
        <f t="shared" si="69"/>
        <v>117297</v>
      </c>
      <c r="AE717" s="30">
        <v>5102</v>
      </c>
      <c r="AF717" s="30">
        <v>6886</v>
      </c>
      <c r="AG717" s="30">
        <v>24909</v>
      </c>
      <c r="AH717" s="30">
        <v>26570</v>
      </c>
      <c r="AI717" s="30">
        <v>2912</v>
      </c>
      <c r="AJ717" s="145">
        <v>1029</v>
      </c>
      <c r="AK717" s="146">
        <v>2557</v>
      </c>
      <c r="AL717" s="145">
        <v>28996</v>
      </c>
      <c r="AM717" s="145">
        <v>31845</v>
      </c>
      <c r="AN717" s="146">
        <v>9322</v>
      </c>
      <c r="AO717" s="146">
        <v>9454</v>
      </c>
      <c r="BJ717" s="2"/>
      <c r="BK717" s="48">
        <f t="shared" si="70"/>
        <v>149582</v>
      </c>
      <c r="BL717" s="30">
        <v>9083</v>
      </c>
      <c r="BM717" s="30">
        <v>9436</v>
      </c>
      <c r="BN717" s="2"/>
      <c r="BO717" s="48">
        <f t="shared" si="71"/>
        <v>18519</v>
      </c>
      <c r="BP717" s="2"/>
      <c r="BQ717" s="48">
        <f t="shared" si="72"/>
        <v>198619</v>
      </c>
      <c r="BR717" s="2"/>
      <c r="BS717" s="48">
        <f t="shared" si="73"/>
        <v>518454</v>
      </c>
      <c r="BT717" s="2"/>
    </row>
    <row r="718" spans="1:72" x14ac:dyDescent="0.2">
      <c r="A718" t="s">
        <v>59</v>
      </c>
      <c r="B718" s="29">
        <v>44544</v>
      </c>
      <c r="C718" s="2"/>
      <c r="D718" s="30">
        <v>4402</v>
      </c>
      <c r="E718" s="30">
        <v>3837</v>
      </c>
      <c r="F718" s="30">
        <v>53151</v>
      </c>
      <c r="G718" s="30">
        <v>883</v>
      </c>
      <c r="H718" s="30">
        <v>721</v>
      </c>
      <c r="I718" s="30">
        <v>30018</v>
      </c>
      <c r="J718" s="30">
        <v>28196</v>
      </c>
      <c r="K718" s="30">
        <v>83385</v>
      </c>
      <c r="L718" s="30">
        <v>1655</v>
      </c>
      <c r="M718" s="2"/>
      <c r="N718" s="30">
        <v>11659</v>
      </c>
      <c r="O718" s="30">
        <v>14665</v>
      </c>
      <c r="P718" s="30">
        <v>1123</v>
      </c>
      <c r="Q718" s="30">
        <v>736</v>
      </c>
      <c r="R718" s="30">
        <v>2756</v>
      </c>
      <c r="S718" s="30">
        <v>3146</v>
      </c>
      <c r="T718" s="30">
        <v>46784</v>
      </c>
      <c r="U718" s="30">
        <v>1364</v>
      </c>
      <c r="V718" s="30">
        <v>1447</v>
      </c>
      <c r="W718" s="30">
        <v>27954</v>
      </c>
      <c r="X718" s="30">
        <v>11590</v>
      </c>
      <c r="Y718" s="2"/>
      <c r="Z718" s="30">
        <v>17916</v>
      </c>
      <c r="AA718" s="30">
        <v>16186</v>
      </c>
      <c r="AC718" s="48">
        <f t="shared" si="68"/>
        <v>34102</v>
      </c>
      <c r="AD718" s="48">
        <f t="shared" si="69"/>
        <v>123224</v>
      </c>
      <c r="AE718" s="30">
        <v>5229</v>
      </c>
      <c r="AF718" s="30">
        <v>7258</v>
      </c>
      <c r="AG718" s="30">
        <v>25910</v>
      </c>
      <c r="AH718" s="30">
        <v>27718</v>
      </c>
      <c r="AI718" s="30">
        <v>3065</v>
      </c>
      <c r="AJ718" s="145">
        <v>1086</v>
      </c>
      <c r="AK718" s="146">
        <v>2920</v>
      </c>
      <c r="AL718" s="145">
        <v>30453</v>
      </c>
      <c r="AM718" s="145">
        <v>33003</v>
      </c>
      <c r="AN718" s="146">
        <v>10553</v>
      </c>
      <c r="AO718" s="146">
        <v>11190</v>
      </c>
      <c r="BJ718" s="2"/>
      <c r="BK718" s="48">
        <f t="shared" si="70"/>
        <v>158385</v>
      </c>
      <c r="BL718" s="30">
        <v>9676</v>
      </c>
      <c r="BM718" s="30">
        <v>10217</v>
      </c>
      <c r="BN718" s="2"/>
      <c r="BO718" s="48">
        <f t="shared" si="71"/>
        <v>19893</v>
      </c>
      <c r="BP718" s="2"/>
      <c r="BQ718" s="48">
        <f t="shared" si="72"/>
        <v>206248</v>
      </c>
      <c r="BR718" s="2"/>
      <c r="BS718" s="48">
        <f t="shared" si="73"/>
        <v>541852</v>
      </c>
      <c r="BT718" s="2"/>
    </row>
    <row r="719" spans="1:72" x14ac:dyDescent="0.2">
      <c r="A719" t="s">
        <v>53</v>
      </c>
      <c r="B719" s="29">
        <v>44545</v>
      </c>
      <c r="C719" s="2"/>
      <c r="D719" s="30">
        <v>4635</v>
      </c>
      <c r="E719" s="30">
        <v>3494</v>
      </c>
      <c r="F719" s="30">
        <v>55707</v>
      </c>
      <c r="G719" s="30">
        <v>958</v>
      </c>
      <c r="H719" s="30">
        <v>839</v>
      </c>
      <c r="I719" s="30">
        <v>31229</v>
      </c>
      <c r="J719" s="30">
        <v>28732</v>
      </c>
      <c r="K719" s="30">
        <v>86910</v>
      </c>
      <c r="L719" s="30">
        <v>1959</v>
      </c>
      <c r="M719" s="2"/>
      <c r="N719" s="30">
        <v>12257</v>
      </c>
      <c r="O719" s="30">
        <v>15689</v>
      </c>
      <c r="P719" s="30">
        <v>1128</v>
      </c>
      <c r="Q719" s="30">
        <v>588</v>
      </c>
      <c r="R719" s="30">
        <v>2876</v>
      </c>
      <c r="S719" s="30">
        <v>3244</v>
      </c>
      <c r="T719" s="30">
        <v>49205</v>
      </c>
      <c r="U719" s="30">
        <v>1393</v>
      </c>
      <c r="V719" s="30">
        <v>1449</v>
      </c>
      <c r="W719" s="30">
        <v>29603</v>
      </c>
      <c r="X719" s="30">
        <v>12050</v>
      </c>
      <c r="Y719" s="2"/>
      <c r="Z719" s="30">
        <v>18729</v>
      </c>
      <c r="AA719" s="30">
        <v>16988</v>
      </c>
      <c r="AC719" s="48">
        <f t="shared" si="68"/>
        <v>35717</v>
      </c>
      <c r="AD719" s="48">
        <f t="shared" si="69"/>
        <v>129482</v>
      </c>
      <c r="AE719" s="30">
        <v>5275</v>
      </c>
      <c r="AF719" s="30">
        <v>7796</v>
      </c>
      <c r="AG719" s="30">
        <v>26830</v>
      </c>
      <c r="AH719" s="30">
        <v>29722</v>
      </c>
      <c r="AI719" s="30">
        <v>3246</v>
      </c>
      <c r="AJ719" s="145">
        <v>1120</v>
      </c>
      <c r="AK719" s="146">
        <v>3150</v>
      </c>
      <c r="AL719" s="145">
        <v>31749</v>
      </c>
      <c r="AM719" s="145">
        <v>35485</v>
      </c>
      <c r="AN719" s="146">
        <v>11345</v>
      </c>
      <c r="AO719" s="146">
        <v>11602</v>
      </c>
      <c r="BJ719" s="2"/>
      <c r="BK719" s="48">
        <f t="shared" si="70"/>
        <v>167320</v>
      </c>
      <c r="BL719" s="30">
        <v>10079</v>
      </c>
      <c r="BM719" s="30">
        <v>10897</v>
      </c>
      <c r="BN719" s="2"/>
      <c r="BO719" s="48">
        <f t="shared" si="71"/>
        <v>20976</v>
      </c>
      <c r="BP719" s="2"/>
      <c r="BQ719" s="48">
        <f t="shared" si="72"/>
        <v>214463</v>
      </c>
      <c r="BR719" s="2"/>
      <c r="BS719" s="48">
        <f t="shared" si="73"/>
        <v>567958</v>
      </c>
      <c r="BT719" s="2"/>
    </row>
    <row r="720" spans="1:72" x14ac:dyDescent="0.2">
      <c r="A720" t="s">
        <v>54</v>
      </c>
      <c r="B720" s="29">
        <v>44546</v>
      </c>
      <c r="C720" s="2"/>
      <c r="D720" s="30">
        <v>4670</v>
      </c>
      <c r="E720" s="30">
        <v>3495</v>
      </c>
      <c r="F720" s="30">
        <v>56547</v>
      </c>
      <c r="G720" s="30">
        <v>971</v>
      </c>
      <c r="H720" s="30">
        <v>798</v>
      </c>
      <c r="I720" s="30">
        <v>31394</v>
      </c>
      <c r="J720" s="30">
        <v>28829</v>
      </c>
      <c r="K720" s="30">
        <v>88375</v>
      </c>
      <c r="L720" s="30">
        <v>1872</v>
      </c>
      <c r="M720" s="2"/>
      <c r="N720" s="30">
        <v>12333</v>
      </c>
      <c r="O720" s="30">
        <v>16109</v>
      </c>
      <c r="P720" s="30">
        <v>1086</v>
      </c>
      <c r="Q720" s="30">
        <v>602</v>
      </c>
      <c r="R720" s="30">
        <v>2981</v>
      </c>
      <c r="S720" s="30">
        <v>3209</v>
      </c>
      <c r="T720" s="30">
        <v>49868</v>
      </c>
      <c r="U720" s="30">
        <v>1395</v>
      </c>
      <c r="V720" s="30">
        <v>1542</v>
      </c>
      <c r="W720" s="30">
        <v>29807</v>
      </c>
      <c r="X720" s="30">
        <v>12228</v>
      </c>
      <c r="Y720" s="2"/>
      <c r="Z720" s="30">
        <v>19460</v>
      </c>
      <c r="AA720" s="30">
        <v>18063</v>
      </c>
      <c r="AC720" s="48">
        <f t="shared" si="68"/>
        <v>37523</v>
      </c>
      <c r="AD720" s="48">
        <f t="shared" si="69"/>
        <v>131160</v>
      </c>
      <c r="AE720" s="30">
        <v>5589</v>
      </c>
      <c r="AF720" s="30">
        <v>7375</v>
      </c>
      <c r="AG720" s="30">
        <v>27904</v>
      </c>
      <c r="AH720" s="30">
        <v>31103</v>
      </c>
      <c r="AI720" s="30">
        <v>3355</v>
      </c>
      <c r="AJ720" s="145">
        <v>1187</v>
      </c>
      <c r="AK720" s="146">
        <v>3389</v>
      </c>
      <c r="AL720" s="145">
        <v>33011</v>
      </c>
      <c r="AM720" s="145">
        <v>38196</v>
      </c>
      <c r="AN720" s="146">
        <v>11965</v>
      </c>
      <c r="AO720" s="146">
        <v>11887</v>
      </c>
      <c r="BJ720" s="2"/>
      <c r="BK720" s="48">
        <f t="shared" si="70"/>
        <v>174961</v>
      </c>
      <c r="BL720" s="30">
        <v>10502</v>
      </c>
      <c r="BM720" s="30">
        <v>10948</v>
      </c>
      <c r="BN720" s="2"/>
      <c r="BO720" s="48">
        <f t="shared" si="71"/>
        <v>21450</v>
      </c>
      <c r="BP720" s="2"/>
      <c r="BQ720" s="48">
        <f t="shared" si="72"/>
        <v>216951</v>
      </c>
      <c r="BR720" s="2"/>
      <c r="BS720" s="48">
        <f t="shared" si="73"/>
        <v>582045</v>
      </c>
      <c r="BT720" s="2"/>
    </row>
    <row r="721" spans="1:72" x14ac:dyDescent="0.2">
      <c r="A721" t="s">
        <v>55</v>
      </c>
      <c r="B721" s="29">
        <v>44547</v>
      </c>
      <c r="C721" s="2"/>
      <c r="D721" s="30">
        <v>4658</v>
      </c>
      <c r="E721" s="30">
        <v>3613</v>
      </c>
      <c r="F721" s="30">
        <v>59998</v>
      </c>
      <c r="G721" s="30">
        <v>1089</v>
      </c>
      <c r="H721" s="30">
        <v>798</v>
      </c>
      <c r="I721" s="30">
        <v>33135</v>
      </c>
      <c r="J721" s="30">
        <v>29444</v>
      </c>
      <c r="K721" s="30">
        <v>92978</v>
      </c>
      <c r="L721" s="30">
        <v>2160</v>
      </c>
      <c r="M721" s="2"/>
      <c r="N721" s="30">
        <v>13795</v>
      </c>
      <c r="O721" s="30">
        <v>17396</v>
      </c>
      <c r="P721" s="30">
        <v>1221</v>
      </c>
      <c r="Q721" s="30">
        <v>649</v>
      </c>
      <c r="R721" s="30">
        <v>3040</v>
      </c>
      <c r="S721" s="30">
        <v>3484</v>
      </c>
      <c r="T721" s="30">
        <v>53317</v>
      </c>
      <c r="U721" s="30">
        <v>1417</v>
      </c>
      <c r="V721" s="30">
        <v>1577</v>
      </c>
      <c r="W721" s="30">
        <v>33282</v>
      </c>
      <c r="X721" s="30">
        <v>12372</v>
      </c>
      <c r="Y721" s="2"/>
      <c r="Z721" s="30">
        <v>20411</v>
      </c>
      <c r="AA721" s="30">
        <v>19556</v>
      </c>
      <c r="AC721" s="48">
        <f t="shared" si="68"/>
        <v>39967</v>
      </c>
      <c r="AD721" s="48">
        <f t="shared" si="69"/>
        <v>141550</v>
      </c>
      <c r="AE721" s="30">
        <v>5618</v>
      </c>
      <c r="AF721" s="30">
        <v>7672</v>
      </c>
      <c r="AG721" s="30">
        <v>28936</v>
      </c>
      <c r="AH721" s="30">
        <v>32605</v>
      </c>
      <c r="AI721" s="30">
        <v>3334</v>
      </c>
      <c r="AJ721" s="145">
        <v>1172</v>
      </c>
      <c r="AK721" s="146">
        <v>3315</v>
      </c>
      <c r="AL721" s="145">
        <v>33435</v>
      </c>
      <c r="AM721" s="145">
        <v>38862</v>
      </c>
      <c r="AN721" s="146">
        <v>12095</v>
      </c>
      <c r="AO721" s="146">
        <v>11895</v>
      </c>
      <c r="BJ721" s="2"/>
      <c r="BK721" s="48">
        <f t="shared" si="70"/>
        <v>178939</v>
      </c>
      <c r="BL721" s="30">
        <v>10707</v>
      </c>
      <c r="BM721" s="30">
        <v>10691</v>
      </c>
      <c r="BN721" s="2"/>
      <c r="BO721" s="48">
        <f t="shared" si="71"/>
        <v>21398</v>
      </c>
      <c r="BP721" s="2"/>
      <c r="BQ721" s="48">
        <f t="shared" si="72"/>
        <v>227873</v>
      </c>
      <c r="BR721" s="2"/>
      <c r="BS721" s="48">
        <f t="shared" si="73"/>
        <v>609727</v>
      </c>
      <c r="BT721" s="2"/>
    </row>
    <row r="722" spans="1:72" x14ac:dyDescent="0.2">
      <c r="A722" t="s">
        <v>56</v>
      </c>
      <c r="B722" s="29">
        <v>44548</v>
      </c>
      <c r="C722" s="2"/>
      <c r="D722" s="30">
        <v>3125</v>
      </c>
      <c r="E722" s="30">
        <v>2307</v>
      </c>
      <c r="F722" s="30">
        <v>43312</v>
      </c>
      <c r="G722" s="30">
        <v>643</v>
      </c>
      <c r="H722" s="30">
        <v>538</v>
      </c>
      <c r="I722" s="30">
        <v>26135</v>
      </c>
      <c r="J722" s="30">
        <v>22520</v>
      </c>
      <c r="K722" s="30">
        <v>69168</v>
      </c>
      <c r="L722" s="30">
        <v>2011</v>
      </c>
      <c r="M722" s="2"/>
      <c r="N722" s="30">
        <v>8688</v>
      </c>
      <c r="O722" s="30">
        <v>11367</v>
      </c>
      <c r="P722" s="30">
        <v>854</v>
      </c>
      <c r="Q722" s="30">
        <v>463</v>
      </c>
      <c r="R722" s="30">
        <v>1779</v>
      </c>
      <c r="S722" s="30">
        <v>2187</v>
      </c>
      <c r="T722" s="30">
        <v>33776</v>
      </c>
      <c r="U722" s="30">
        <v>755</v>
      </c>
      <c r="V722" s="30">
        <v>1017</v>
      </c>
      <c r="W722" s="30">
        <v>24224</v>
      </c>
      <c r="X722" s="30">
        <v>6793</v>
      </c>
      <c r="Y722" s="2"/>
      <c r="Z722" s="30">
        <v>15412</v>
      </c>
      <c r="AA722" s="30">
        <v>6271</v>
      </c>
      <c r="AC722" s="48">
        <f t="shared" si="68"/>
        <v>21683</v>
      </c>
      <c r="AD722" s="48">
        <f t="shared" si="69"/>
        <v>91903</v>
      </c>
      <c r="AE722" s="30">
        <v>3176</v>
      </c>
      <c r="AF722" s="30">
        <v>4271</v>
      </c>
      <c r="AG722" s="30">
        <v>18166</v>
      </c>
      <c r="AH722" s="30">
        <v>20578</v>
      </c>
      <c r="AI722" s="30">
        <v>2130</v>
      </c>
      <c r="AJ722" s="145">
        <v>621</v>
      </c>
      <c r="AK722" s="146">
        <v>2028</v>
      </c>
      <c r="AL722" s="145">
        <v>21495</v>
      </c>
      <c r="AM722" s="145">
        <v>24910</v>
      </c>
      <c r="AN722" s="146">
        <v>6305</v>
      </c>
      <c r="AO722" s="146">
        <v>6217</v>
      </c>
      <c r="BJ722" s="2"/>
      <c r="BK722" s="48">
        <f t="shared" si="70"/>
        <v>109897</v>
      </c>
      <c r="BL722" s="30">
        <v>7361</v>
      </c>
      <c r="BM722" s="30">
        <v>7327</v>
      </c>
      <c r="BN722" s="2"/>
      <c r="BO722" s="48">
        <f t="shared" si="71"/>
        <v>14688</v>
      </c>
      <c r="BP722" s="2"/>
      <c r="BQ722" s="48">
        <f t="shared" si="72"/>
        <v>169759</v>
      </c>
      <c r="BR722" s="2"/>
      <c r="BS722" s="48">
        <f t="shared" si="73"/>
        <v>407930</v>
      </c>
      <c r="BT722" s="2"/>
    </row>
    <row r="723" spans="1:72" x14ac:dyDescent="0.2">
      <c r="A723" t="s">
        <v>57</v>
      </c>
      <c r="B723" s="29">
        <v>44549</v>
      </c>
      <c r="C723" s="2"/>
      <c r="D723" s="30">
        <v>2660</v>
      </c>
      <c r="E723" s="30">
        <v>1816</v>
      </c>
      <c r="F723" s="30">
        <v>37580</v>
      </c>
      <c r="G723" s="30">
        <v>511</v>
      </c>
      <c r="H723" s="30">
        <v>541</v>
      </c>
      <c r="I723" s="30">
        <v>21981</v>
      </c>
      <c r="J723" s="30">
        <v>18910</v>
      </c>
      <c r="K723" s="30">
        <v>57136</v>
      </c>
      <c r="L723" s="30">
        <v>1497</v>
      </c>
      <c r="M723" s="2"/>
      <c r="N723" s="30">
        <v>8024</v>
      </c>
      <c r="O723" s="30">
        <v>9408</v>
      </c>
      <c r="P723" s="30">
        <v>814</v>
      </c>
      <c r="Q723" s="30">
        <v>417</v>
      </c>
      <c r="R723" s="30">
        <v>1645</v>
      </c>
      <c r="S723" s="30">
        <v>1801</v>
      </c>
      <c r="T723" s="30">
        <v>29413</v>
      </c>
      <c r="U723" s="30">
        <v>584</v>
      </c>
      <c r="V723" s="30">
        <v>855</v>
      </c>
      <c r="W723" s="30">
        <v>22535</v>
      </c>
      <c r="X723" s="30">
        <v>5271</v>
      </c>
      <c r="Y723" s="2"/>
      <c r="Z723" s="30">
        <v>14495</v>
      </c>
      <c r="AA723" s="30">
        <v>12705</v>
      </c>
      <c r="AC723" s="48">
        <f t="shared" si="68"/>
        <v>27200</v>
      </c>
      <c r="AD723" s="48">
        <f t="shared" si="69"/>
        <v>80767</v>
      </c>
      <c r="AE723" s="30">
        <v>2816</v>
      </c>
      <c r="AF723" s="30">
        <v>3654</v>
      </c>
      <c r="AG723" s="30">
        <v>16336</v>
      </c>
      <c r="AH723" s="30">
        <v>17254</v>
      </c>
      <c r="AI723" s="30">
        <v>1887</v>
      </c>
      <c r="AJ723" s="145">
        <v>539</v>
      </c>
      <c r="AK723" s="146">
        <v>1728</v>
      </c>
      <c r="AL723" s="145">
        <v>19483</v>
      </c>
      <c r="AM723" s="145">
        <v>21113</v>
      </c>
      <c r="AN723" s="146">
        <v>3764</v>
      </c>
      <c r="AO723" s="146">
        <v>4283</v>
      </c>
      <c r="BJ723" s="2"/>
      <c r="BK723" s="48">
        <f t="shared" si="70"/>
        <v>92857</v>
      </c>
      <c r="BL723" s="30">
        <v>6053</v>
      </c>
      <c r="BM723" s="30">
        <v>6026</v>
      </c>
      <c r="BN723" s="2"/>
      <c r="BO723" s="48">
        <f t="shared" si="71"/>
        <v>12079</v>
      </c>
      <c r="BP723" s="2"/>
      <c r="BQ723" s="48">
        <f t="shared" si="72"/>
        <v>142632</v>
      </c>
      <c r="BR723" s="2"/>
      <c r="BS723" s="48">
        <f t="shared" si="73"/>
        <v>355535</v>
      </c>
      <c r="BT723" s="2"/>
    </row>
    <row r="724" spans="1:72" x14ac:dyDescent="0.2">
      <c r="A724" t="s">
        <v>58</v>
      </c>
      <c r="B724" s="29">
        <v>44550</v>
      </c>
      <c r="C724" s="2"/>
      <c r="D724" s="30">
        <v>4076</v>
      </c>
      <c r="E724" s="30">
        <v>3090</v>
      </c>
      <c r="F724" s="30">
        <v>51958</v>
      </c>
      <c r="G724" s="30">
        <v>826</v>
      </c>
      <c r="H724" s="30">
        <v>583</v>
      </c>
      <c r="I724" s="30">
        <v>29526</v>
      </c>
      <c r="J724" s="30">
        <v>26874</v>
      </c>
      <c r="K724" s="30">
        <v>81787</v>
      </c>
      <c r="L724" s="30">
        <v>1698</v>
      </c>
      <c r="M724" s="2"/>
      <c r="N724" s="30">
        <v>11062</v>
      </c>
      <c r="O724" s="30">
        <v>13872</v>
      </c>
      <c r="P724" s="30">
        <v>980</v>
      </c>
      <c r="Q724" s="30">
        <v>545</v>
      </c>
      <c r="R724" s="30">
        <v>2557</v>
      </c>
      <c r="S724" s="30">
        <v>2782</v>
      </c>
      <c r="T724" s="30">
        <v>42272</v>
      </c>
      <c r="U724" s="30">
        <v>1215</v>
      </c>
      <c r="V724" s="30">
        <v>1305</v>
      </c>
      <c r="W724" s="30">
        <v>27050</v>
      </c>
      <c r="X724" s="30">
        <v>9336</v>
      </c>
      <c r="Y724" s="2"/>
      <c r="Z724" s="30">
        <v>18663</v>
      </c>
      <c r="AA724" s="30">
        <v>15992</v>
      </c>
      <c r="AC724" s="48">
        <f t="shared" si="68"/>
        <v>34655</v>
      </c>
      <c r="AD724" s="48">
        <f t="shared" si="69"/>
        <v>112976</v>
      </c>
      <c r="AE724" s="30">
        <v>4444</v>
      </c>
      <c r="AF724" s="30">
        <v>6051</v>
      </c>
      <c r="AG724" s="30">
        <v>24206</v>
      </c>
      <c r="AH724" s="30">
        <v>26072</v>
      </c>
      <c r="AI724" s="30">
        <v>2660</v>
      </c>
      <c r="AJ724" s="145">
        <v>897</v>
      </c>
      <c r="AK724" s="146">
        <v>2708</v>
      </c>
      <c r="AL724" s="145">
        <v>27749</v>
      </c>
      <c r="AM724" s="145">
        <v>31348</v>
      </c>
      <c r="AN724" s="146">
        <v>8310</v>
      </c>
      <c r="AO724" s="146">
        <v>9135</v>
      </c>
      <c r="BJ724" s="2"/>
      <c r="BK724" s="48">
        <f t="shared" si="70"/>
        <v>143580</v>
      </c>
      <c r="BL724" s="30">
        <v>9390</v>
      </c>
      <c r="BM724" s="30">
        <v>8899</v>
      </c>
      <c r="BN724" s="2"/>
      <c r="BO724" s="48">
        <f t="shared" si="71"/>
        <v>18289</v>
      </c>
      <c r="BP724" s="2"/>
      <c r="BQ724" s="48">
        <f t="shared" si="72"/>
        <v>200418</v>
      </c>
      <c r="BR724" s="2"/>
      <c r="BS724" s="48">
        <f t="shared" si="73"/>
        <v>509918</v>
      </c>
      <c r="BT724" s="2"/>
    </row>
    <row r="725" spans="1:72" x14ac:dyDescent="0.2">
      <c r="A725" t="s">
        <v>59</v>
      </c>
      <c r="B725" s="29">
        <v>44551</v>
      </c>
      <c r="C725" s="2"/>
      <c r="D725" s="30">
        <v>4250</v>
      </c>
      <c r="E725" s="30">
        <v>3226</v>
      </c>
      <c r="F725" s="30">
        <v>54642</v>
      </c>
      <c r="G725" s="30">
        <v>926</v>
      </c>
      <c r="H725" s="30">
        <v>716</v>
      </c>
      <c r="I725" s="30">
        <v>30479</v>
      </c>
      <c r="J725" s="30">
        <v>27579</v>
      </c>
      <c r="K725" s="30">
        <v>82608</v>
      </c>
      <c r="L725" s="30">
        <v>1819</v>
      </c>
      <c r="M725" s="2"/>
      <c r="N725" s="30">
        <v>11412</v>
      </c>
      <c r="O725" s="30">
        <v>13928</v>
      </c>
      <c r="P725" s="30">
        <v>1103</v>
      </c>
      <c r="Q725" s="30">
        <v>577</v>
      </c>
      <c r="R725" s="30">
        <v>2609</v>
      </c>
      <c r="S725" s="30">
        <v>2939</v>
      </c>
      <c r="T725" s="30">
        <v>43178</v>
      </c>
      <c r="U725" s="30">
        <v>1250</v>
      </c>
      <c r="V725" s="30">
        <v>1389</v>
      </c>
      <c r="W725" s="30">
        <v>27184</v>
      </c>
      <c r="X725" s="30">
        <v>9834</v>
      </c>
      <c r="Y725" s="2"/>
      <c r="Z725" s="30">
        <v>18681</v>
      </c>
      <c r="AA725" s="30">
        <v>5734</v>
      </c>
      <c r="AC725" s="48">
        <f t="shared" si="68"/>
        <v>24415</v>
      </c>
      <c r="AD725" s="48">
        <f t="shared" si="69"/>
        <v>115403</v>
      </c>
      <c r="AE725" s="30">
        <v>4581</v>
      </c>
      <c r="AF725" s="30">
        <v>6241</v>
      </c>
      <c r="AG725" s="30">
        <v>24628</v>
      </c>
      <c r="AH725" s="30">
        <v>26490</v>
      </c>
      <c r="AI725" s="30">
        <v>2868</v>
      </c>
      <c r="AJ725" s="145">
        <v>917</v>
      </c>
      <c r="AK725" s="146">
        <v>2753</v>
      </c>
      <c r="AL725" s="145">
        <v>28451</v>
      </c>
      <c r="AM725" s="145">
        <v>31829</v>
      </c>
      <c r="AN725" s="146">
        <v>8816</v>
      </c>
      <c r="AO725" s="146">
        <v>9973</v>
      </c>
      <c r="BJ725" s="2"/>
      <c r="BK725" s="48">
        <f t="shared" si="70"/>
        <v>147547</v>
      </c>
      <c r="BL725" s="30">
        <v>9664</v>
      </c>
      <c r="BM725" s="30">
        <v>10278</v>
      </c>
      <c r="BN725" s="2"/>
      <c r="BO725" s="48">
        <f t="shared" si="71"/>
        <v>19942</v>
      </c>
      <c r="BP725" s="2"/>
      <c r="BQ725" s="48">
        <f t="shared" si="72"/>
        <v>206245</v>
      </c>
      <c r="BR725" s="2"/>
      <c r="BS725" s="48">
        <f t="shared" si="73"/>
        <v>513552</v>
      </c>
      <c r="BT725" s="2"/>
    </row>
    <row r="726" spans="1:72" x14ac:dyDescent="0.2">
      <c r="A726" t="s">
        <v>53</v>
      </c>
      <c r="B726" s="29">
        <v>44552</v>
      </c>
      <c r="C726" s="2"/>
      <c r="D726" s="30">
        <v>4176</v>
      </c>
      <c r="E726" s="30">
        <v>3156</v>
      </c>
      <c r="F726" s="30">
        <v>54743</v>
      </c>
      <c r="G726" s="30">
        <v>910</v>
      </c>
      <c r="H726" s="30">
        <v>666</v>
      </c>
      <c r="I726" s="30">
        <v>29534</v>
      </c>
      <c r="J726" s="30">
        <v>27703</v>
      </c>
      <c r="K726" s="30">
        <v>83486</v>
      </c>
      <c r="L726" s="30">
        <v>1684</v>
      </c>
      <c r="M726" s="2"/>
      <c r="N726" s="30">
        <v>11765</v>
      </c>
      <c r="O726" s="30">
        <v>14643</v>
      </c>
      <c r="P726" s="30">
        <v>1013</v>
      </c>
      <c r="Q726" s="30">
        <v>537</v>
      </c>
      <c r="R726" s="30">
        <v>2638</v>
      </c>
      <c r="S726" s="30">
        <v>2957</v>
      </c>
      <c r="T726" s="30">
        <v>43980</v>
      </c>
      <c r="U726" s="30">
        <v>1305</v>
      </c>
      <c r="V726" s="30">
        <v>1342</v>
      </c>
      <c r="W726" s="30">
        <v>28054</v>
      </c>
      <c r="X726" s="30">
        <v>9812</v>
      </c>
      <c r="Y726" s="2"/>
      <c r="Z726" s="30">
        <v>19361</v>
      </c>
      <c r="AA726" s="30">
        <v>15944</v>
      </c>
      <c r="AC726" s="48">
        <f t="shared" si="68"/>
        <v>35305</v>
      </c>
      <c r="AD726" s="48">
        <f t="shared" si="69"/>
        <v>118046</v>
      </c>
      <c r="AE726" s="30">
        <v>4650</v>
      </c>
      <c r="AF726" s="30">
        <v>6093</v>
      </c>
      <c r="AG726" s="30">
        <v>24313</v>
      </c>
      <c r="AH726" s="30">
        <v>27985</v>
      </c>
      <c r="AI726" s="30">
        <v>2727</v>
      </c>
      <c r="AJ726" s="145">
        <v>831</v>
      </c>
      <c r="AK726" s="146">
        <v>2675</v>
      </c>
      <c r="AL726" s="145">
        <v>27730</v>
      </c>
      <c r="AM726" s="145">
        <v>33432</v>
      </c>
      <c r="AN726" s="146">
        <v>9763</v>
      </c>
      <c r="AO726" s="146">
        <v>9233</v>
      </c>
      <c r="BJ726" s="2"/>
      <c r="BK726" s="48">
        <f t="shared" si="70"/>
        <v>149432</v>
      </c>
      <c r="BL726" s="30">
        <v>9974</v>
      </c>
      <c r="BM726" s="30">
        <v>10273</v>
      </c>
      <c r="BN726" s="2"/>
      <c r="BO726" s="48">
        <f t="shared" si="71"/>
        <v>20247</v>
      </c>
      <c r="BP726" s="2"/>
      <c r="BQ726" s="48">
        <f t="shared" si="72"/>
        <v>206058</v>
      </c>
      <c r="BR726" s="2"/>
      <c r="BS726" s="48">
        <f t="shared" si="73"/>
        <v>529088</v>
      </c>
      <c r="BT726" s="2"/>
    </row>
    <row r="727" spans="1:72" x14ac:dyDescent="0.2">
      <c r="A727" t="s">
        <v>54</v>
      </c>
      <c r="B727" s="29">
        <v>44553</v>
      </c>
      <c r="C727" s="2"/>
      <c r="D727" s="30">
        <v>3760</v>
      </c>
      <c r="E727" s="30">
        <v>2914</v>
      </c>
      <c r="F727" s="30">
        <v>52555</v>
      </c>
      <c r="G727" s="30">
        <v>890</v>
      </c>
      <c r="H727" s="30">
        <v>635</v>
      </c>
      <c r="I727" s="30">
        <v>29263</v>
      </c>
      <c r="J727" s="30">
        <v>25811</v>
      </c>
      <c r="K727" s="30">
        <v>80488</v>
      </c>
      <c r="L727" s="30">
        <v>1591</v>
      </c>
      <c r="M727" s="2"/>
      <c r="N727" s="30">
        <v>11460</v>
      </c>
      <c r="O727" s="30">
        <v>13629</v>
      </c>
      <c r="P727" s="30">
        <v>908</v>
      </c>
      <c r="Q727" s="30">
        <v>515</v>
      </c>
      <c r="R727" s="30">
        <v>2472</v>
      </c>
      <c r="S727" s="30">
        <v>2806</v>
      </c>
      <c r="T727" s="30">
        <v>41203</v>
      </c>
      <c r="U727" s="30">
        <v>1302</v>
      </c>
      <c r="V727" s="30">
        <v>1330</v>
      </c>
      <c r="W727" s="30">
        <v>28577</v>
      </c>
      <c r="X727" s="30">
        <v>8547</v>
      </c>
      <c r="Y727" s="2"/>
      <c r="Z727" s="30">
        <v>19505</v>
      </c>
      <c r="AA727" s="30">
        <v>15566</v>
      </c>
      <c r="AC727" s="48">
        <f t="shared" si="68"/>
        <v>35071</v>
      </c>
      <c r="AD727" s="48">
        <f t="shared" si="69"/>
        <v>112749</v>
      </c>
      <c r="AE727" s="30">
        <v>4159</v>
      </c>
      <c r="AF727" s="30">
        <v>5644</v>
      </c>
      <c r="AG727" s="30">
        <v>21770</v>
      </c>
      <c r="AH727" s="30">
        <v>24882</v>
      </c>
      <c r="AI727" s="30">
        <v>2436</v>
      </c>
      <c r="AJ727" s="145">
        <v>721</v>
      </c>
      <c r="AK727" s="146">
        <v>2381</v>
      </c>
      <c r="AL727" s="145">
        <v>24812</v>
      </c>
      <c r="AM727" s="145">
        <v>30187</v>
      </c>
      <c r="AN727" s="146">
        <v>7477</v>
      </c>
      <c r="AO727" s="146">
        <v>7613</v>
      </c>
      <c r="BJ727" s="2"/>
      <c r="BK727" s="48">
        <f t="shared" si="70"/>
        <v>132082</v>
      </c>
      <c r="BL727" s="30">
        <v>9190</v>
      </c>
      <c r="BM727" s="30">
        <v>8303</v>
      </c>
      <c r="BN727" s="2"/>
      <c r="BO727" s="48">
        <f t="shared" si="71"/>
        <v>17493</v>
      </c>
      <c r="BP727" s="2"/>
      <c r="BQ727" s="48">
        <f t="shared" si="72"/>
        <v>197907</v>
      </c>
      <c r="BR727" s="2"/>
      <c r="BS727" s="48">
        <f t="shared" si="73"/>
        <v>495302</v>
      </c>
      <c r="BT727" s="2"/>
    </row>
    <row r="728" spans="1:72" x14ac:dyDescent="0.2">
      <c r="A728" t="s">
        <v>55</v>
      </c>
      <c r="B728" s="29">
        <v>44554</v>
      </c>
      <c r="C728" s="2"/>
      <c r="D728" s="30">
        <v>2736</v>
      </c>
      <c r="E728" s="30">
        <v>1971</v>
      </c>
      <c r="F728" s="30">
        <v>38124</v>
      </c>
      <c r="G728" s="30">
        <v>639</v>
      </c>
      <c r="H728" s="30">
        <v>573</v>
      </c>
      <c r="I728" s="30">
        <v>21466</v>
      </c>
      <c r="J728" s="30">
        <v>17957</v>
      </c>
      <c r="K728" s="30">
        <v>56174</v>
      </c>
      <c r="L728" s="30">
        <v>1237</v>
      </c>
      <c r="M728" s="2"/>
      <c r="N728" s="30">
        <v>8280</v>
      </c>
      <c r="O728" s="30">
        <v>9031</v>
      </c>
      <c r="P728" s="30">
        <v>834</v>
      </c>
      <c r="Q728" s="30">
        <v>406</v>
      </c>
      <c r="R728" s="30">
        <v>1743</v>
      </c>
      <c r="S728" s="30">
        <v>2018</v>
      </c>
      <c r="T728" s="30">
        <v>29163</v>
      </c>
      <c r="U728" s="30">
        <v>809</v>
      </c>
      <c r="V728" s="30">
        <v>891</v>
      </c>
      <c r="W728" s="30">
        <v>22665</v>
      </c>
      <c r="X728" s="30">
        <v>4948</v>
      </c>
      <c r="Y728" s="2"/>
      <c r="Z728" s="30">
        <v>14253</v>
      </c>
      <c r="AA728" s="30">
        <v>11051</v>
      </c>
      <c r="AC728" s="48">
        <f t="shared" si="68"/>
        <v>25304</v>
      </c>
      <c r="AD728" s="48">
        <f t="shared" si="69"/>
        <v>80788</v>
      </c>
      <c r="AE728" s="30">
        <v>2862</v>
      </c>
      <c r="AF728" s="30">
        <v>3711</v>
      </c>
      <c r="AG728" s="30">
        <v>14298</v>
      </c>
      <c r="AH728" s="30">
        <v>16927</v>
      </c>
      <c r="AI728" s="30">
        <v>1827</v>
      </c>
      <c r="AJ728" s="145">
        <v>475</v>
      </c>
      <c r="AK728" s="146">
        <v>1765</v>
      </c>
      <c r="AL728" s="145">
        <v>16280</v>
      </c>
      <c r="AM728" s="145">
        <v>20446</v>
      </c>
      <c r="AN728" s="146">
        <v>4312</v>
      </c>
      <c r="AO728" s="146">
        <v>3546</v>
      </c>
      <c r="BJ728" s="2"/>
      <c r="BK728" s="48">
        <f t="shared" si="70"/>
        <v>86449</v>
      </c>
      <c r="BL728" s="30">
        <v>5846</v>
      </c>
      <c r="BM728" s="30">
        <v>5713</v>
      </c>
      <c r="BN728" s="2"/>
      <c r="BO728" s="48">
        <f t="shared" si="71"/>
        <v>11559</v>
      </c>
      <c r="BP728" s="2"/>
      <c r="BQ728" s="48">
        <f t="shared" si="72"/>
        <v>140877</v>
      </c>
      <c r="BR728" s="2"/>
      <c r="BS728" s="48">
        <f t="shared" si="73"/>
        <v>344977</v>
      </c>
      <c r="BT728" s="2"/>
    </row>
    <row r="729" spans="1:72" x14ac:dyDescent="0.2">
      <c r="A729" t="s">
        <v>56</v>
      </c>
      <c r="B729" s="29">
        <v>44555</v>
      </c>
      <c r="C729" s="2"/>
      <c r="D729" s="30">
        <v>1592</v>
      </c>
      <c r="E729" s="30">
        <v>1256</v>
      </c>
      <c r="F729" s="30">
        <v>24496</v>
      </c>
      <c r="G729" s="30">
        <v>379</v>
      </c>
      <c r="H729" s="30">
        <v>317</v>
      </c>
      <c r="I729" s="30">
        <v>13746</v>
      </c>
      <c r="J729" s="30">
        <v>12042</v>
      </c>
      <c r="K729" s="30">
        <v>33931</v>
      </c>
      <c r="L729" s="30">
        <v>635</v>
      </c>
      <c r="M729" s="2"/>
      <c r="N729" s="30">
        <v>4953</v>
      </c>
      <c r="O729" s="30">
        <v>5889</v>
      </c>
      <c r="P729" s="30">
        <v>534</v>
      </c>
      <c r="Q729" s="30">
        <v>244</v>
      </c>
      <c r="R729" s="30">
        <v>831</v>
      </c>
      <c r="S729" s="30">
        <v>982</v>
      </c>
      <c r="T729" s="30">
        <v>18836</v>
      </c>
      <c r="U729" s="30">
        <v>464</v>
      </c>
      <c r="V729" s="30">
        <v>663</v>
      </c>
      <c r="W729" s="30">
        <v>16285</v>
      </c>
      <c r="X729" s="30">
        <v>3126</v>
      </c>
      <c r="Y729" s="2"/>
      <c r="Z729" s="30">
        <v>9359</v>
      </c>
      <c r="AA729" s="30">
        <v>9174</v>
      </c>
      <c r="AC729" s="48">
        <f t="shared" si="68"/>
        <v>18533</v>
      </c>
      <c r="AD729" s="48">
        <f t="shared" si="69"/>
        <v>52807</v>
      </c>
      <c r="AE729" s="30">
        <v>1897</v>
      </c>
      <c r="AF729" s="30">
        <v>2426</v>
      </c>
      <c r="AG729" s="30">
        <v>9947</v>
      </c>
      <c r="AH729" s="30">
        <v>10725</v>
      </c>
      <c r="AI729" s="30">
        <v>1338</v>
      </c>
      <c r="AJ729" s="145">
        <v>321</v>
      </c>
      <c r="AK729" s="146">
        <v>1180</v>
      </c>
      <c r="AL729" s="145">
        <v>11452</v>
      </c>
      <c r="AM729" s="145">
        <v>12751</v>
      </c>
      <c r="AN729" s="146">
        <v>2439</v>
      </c>
      <c r="AO729" s="146">
        <v>1920</v>
      </c>
      <c r="BJ729" s="2"/>
      <c r="BK729" s="48">
        <f t="shared" si="70"/>
        <v>56396</v>
      </c>
      <c r="BL729" s="30">
        <v>3649</v>
      </c>
      <c r="BM729" s="30">
        <v>3640</v>
      </c>
      <c r="BN729" s="2"/>
      <c r="BO729" s="48">
        <f t="shared" si="71"/>
        <v>7289</v>
      </c>
      <c r="BP729" s="2"/>
      <c r="BQ729" s="48">
        <f t="shared" si="72"/>
        <v>88394</v>
      </c>
      <c r="BR729" s="2"/>
      <c r="BS729" s="48">
        <f t="shared" si="73"/>
        <v>223419</v>
      </c>
      <c r="BT729" s="2"/>
    </row>
    <row r="730" spans="1:72" x14ac:dyDescent="0.2">
      <c r="A730" t="s">
        <v>57</v>
      </c>
      <c r="B730" s="29">
        <v>44556</v>
      </c>
      <c r="C730" s="2"/>
      <c r="D730" s="30">
        <v>1996</v>
      </c>
      <c r="E730" s="30">
        <v>1440</v>
      </c>
      <c r="F730" s="30">
        <v>61503</v>
      </c>
      <c r="G730" s="30">
        <v>401</v>
      </c>
      <c r="H730" s="30">
        <v>364</v>
      </c>
      <c r="I730" s="30">
        <v>17022</v>
      </c>
      <c r="J730" s="30">
        <v>15794</v>
      </c>
      <c r="K730" s="30">
        <v>45460</v>
      </c>
      <c r="L730" s="30">
        <v>946</v>
      </c>
      <c r="M730" s="2"/>
      <c r="N730" s="30">
        <v>6567</v>
      </c>
      <c r="O730" s="30">
        <v>8378</v>
      </c>
      <c r="P730" s="30">
        <v>686</v>
      </c>
      <c r="Q730" s="30">
        <v>351</v>
      </c>
      <c r="R730" s="30">
        <v>1270</v>
      </c>
      <c r="S730" s="30">
        <v>1390</v>
      </c>
      <c r="T730" s="30">
        <v>25204</v>
      </c>
      <c r="U730" s="30">
        <v>478</v>
      </c>
      <c r="V730" s="30">
        <v>777</v>
      </c>
      <c r="W730" s="30">
        <v>20373</v>
      </c>
      <c r="X730" s="30">
        <v>4157</v>
      </c>
      <c r="Y730" s="2"/>
      <c r="Z730" s="30">
        <v>12512</v>
      </c>
      <c r="AA730" s="30">
        <v>14441</v>
      </c>
      <c r="AC730" s="48">
        <f t="shared" si="68"/>
        <v>26953</v>
      </c>
      <c r="AD730" s="48">
        <f t="shared" si="69"/>
        <v>69631</v>
      </c>
      <c r="AE730" s="30">
        <v>2173</v>
      </c>
      <c r="AF730" s="30">
        <v>2832</v>
      </c>
      <c r="AG730" s="30">
        <v>13896</v>
      </c>
      <c r="AH730" s="30">
        <v>13332</v>
      </c>
      <c r="AI730" s="30">
        <v>1581</v>
      </c>
      <c r="AJ730" s="145">
        <v>361</v>
      </c>
      <c r="AK730" s="146">
        <v>1322</v>
      </c>
      <c r="AL730" s="145">
        <v>16341</v>
      </c>
      <c r="AM730" s="145">
        <v>15907</v>
      </c>
      <c r="AN730" s="146">
        <v>3273</v>
      </c>
      <c r="AO730" s="146">
        <v>2563</v>
      </c>
      <c r="BJ730" s="2"/>
      <c r="BK730" s="48">
        <f t="shared" si="70"/>
        <v>73581</v>
      </c>
      <c r="BL730" s="30">
        <v>4289</v>
      </c>
      <c r="BM730" s="30">
        <v>4581</v>
      </c>
      <c r="BN730" s="2"/>
      <c r="BO730" s="48">
        <f t="shared" si="71"/>
        <v>8870</v>
      </c>
      <c r="BP730" s="2"/>
      <c r="BQ730" s="48">
        <f t="shared" si="72"/>
        <v>144926</v>
      </c>
      <c r="BR730" s="2"/>
      <c r="BS730" s="48">
        <f t="shared" si="73"/>
        <v>323961</v>
      </c>
      <c r="BT730" s="2"/>
    </row>
    <row r="731" spans="1:72" x14ac:dyDescent="0.2">
      <c r="A731" t="s">
        <v>58</v>
      </c>
      <c r="B731" s="29">
        <v>44557</v>
      </c>
      <c r="C731" s="2"/>
      <c r="D731" s="30">
        <v>3087</v>
      </c>
      <c r="E731" s="30">
        <v>2291</v>
      </c>
      <c r="F731" s="30">
        <v>43951</v>
      </c>
      <c r="G731" s="30">
        <v>740</v>
      </c>
      <c r="H731" s="30">
        <v>556</v>
      </c>
      <c r="I731" s="30">
        <v>24321</v>
      </c>
      <c r="J731" s="30">
        <v>22403</v>
      </c>
      <c r="K731" s="30">
        <v>65816</v>
      </c>
      <c r="L731" s="30">
        <v>1441</v>
      </c>
      <c r="M731" s="2"/>
      <c r="N731" s="30">
        <v>9048</v>
      </c>
      <c r="O731" s="30">
        <v>12081</v>
      </c>
      <c r="P731" s="30">
        <v>849</v>
      </c>
      <c r="Q731" s="30">
        <v>487</v>
      </c>
      <c r="R731" s="30">
        <v>2123</v>
      </c>
      <c r="S731" s="30">
        <v>2303</v>
      </c>
      <c r="T731" s="30">
        <v>34526</v>
      </c>
      <c r="U731" s="30">
        <v>1027</v>
      </c>
      <c r="V731" s="30">
        <v>1181</v>
      </c>
      <c r="W731" s="30">
        <v>24030</v>
      </c>
      <c r="X731" s="30">
        <v>7455</v>
      </c>
      <c r="Y731" s="2"/>
      <c r="Z731" s="30">
        <v>15420</v>
      </c>
      <c r="AA731" s="30">
        <v>15709</v>
      </c>
      <c r="AC731" s="48">
        <f t="shared" si="68"/>
        <v>31129</v>
      </c>
      <c r="AD731" s="48">
        <f t="shared" si="69"/>
        <v>95110</v>
      </c>
      <c r="AE731" s="30">
        <v>3405</v>
      </c>
      <c r="AF731" s="30">
        <v>4418</v>
      </c>
      <c r="AG731" s="30">
        <v>19554</v>
      </c>
      <c r="AH731" s="30">
        <v>20310</v>
      </c>
      <c r="AI731" s="30">
        <v>2196</v>
      </c>
      <c r="AJ731" s="145">
        <v>712</v>
      </c>
      <c r="AK731" s="146">
        <v>2150</v>
      </c>
      <c r="AL731" s="145">
        <v>22648</v>
      </c>
      <c r="AM731" s="145">
        <v>24248</v>
      </c>
      <c r="AN731" s="146">
        <v>6342</v>
      </c>
      <c r="AO731" s="146">
        <v>5867</v>
      </c>
      <c r="BJ731" s="2"/>
      <c r="BK731" s="48">
        <f t="shared" si="70"/>
        <v>111850</v>
      </c>
      <c r="BL731" s="30">
        <v>7411</v>
      </c>
      <c r="BM731" s="30">
        <v>6671</v>
      </c>
      <c r="BN731" s="2"/>
      <c r="BO731" s="48">
        <f t="shared" si="71"/>
        <v>14082</v>
      </c>
      <c r="BP731" s="2"/>
      <c r="BQ731" s="48">
        <f t="shared" si="72"/>
        <v>164606</v>
      </c>
      <c r="BR731" s="2"/>
      <c r="BS731" s="48">
        <f t="shared" si="73"/>
        <v>416777</v>
      </c>
      <c r="BT731" s="2"/>
    </row>
    <row r="732" spans="1:72" x14ac:dyDescent="0.2">
      <c r="A732" t="s">
        <v>59</v>
      </c>
      <c r="B732" s="29">
        <v>44558</v>
      </c>
      <c r="C732" s="2"/>
      <c r="D732" s="30">
        <v>3293</v>
      </c>
      <c r="E732" s="30">
        <v>2523</v>
      </c>
      <c r="F732" s="30">
        <v>46434</v>
      </c>
      <c r="G732" s="30">
        <v>801</v>
      </c>
      <c r="H732" s="30">
        <v>584</v>
      </c>
      <c r="I732" s="30">
        <v>25987</v>
      </c>
      <c r="J732" s="30">
        <v>23519</v>
      </c>
      <c r="K732" s="30">
        <v>69760</v>
      </c>
      <c r="L732" s="30">
        <v>1306</v>
      </c>
      <c r="M732" s="2"/>
      <c r="N732" s="30">
        <v>9143</v>
      </c>
      <c r="O732" s="30">
        <v>12193</v>
      </c>
      <c r="P732" s="30">
        <v>827</v>
      </c>
      <c r="Q732" s="30">
        <v>466</v>
      </c>
      <c r="R732" s="30">
        <v>2143</v>
      </c>
      <c r="S732" s="30">
        <v>2401</v>
      </c>
      <c r="T732" s="30">
        <v>36054</v>
      </c>
      <c r="U732" s="30">
        <v>1126</v>
      </c>
      <c r="V732" s="30">
        <v>1228</v>
      </c>
      <c r="W732" s="30">
        <v>24146</v>
      </c>
      <c r="X732" s="30">
        <v>8170</v>
      </c>
      <c r="Y732" s="2"/>
      <c r="Z732" s="30">
        <v>15930</v>
      </c>
      <c r="AA732" s="30">
        <v>14754</v>
      </c>
      <c r="AC732" s="48">
        <f t="shared" si="68"/>
        <v>30684</v>
      </c>
      <c r="AD732" s="48">
        <f t="shared" si="69"/>
        <v>97897</v>
      </c>
      <c r="AE732" s="30">
        <v>3708</v>
      </c>
      <c r="AF732" s="30">
        <v>4997</v>
      </c>
      <c r="AG732" s="30">
        <v>20219</v>
      </c>
      <c r="AH732" s="30">
        <v>21087</v>
      </c>
      <c r="AI732" s="30">
        <v>2298</v>
      </c>
      <c r="AJ732" s="145">
        <v>790</v>
      </c>
      <c r="AK732" s="146">
        <v>2314</v>
      </c>
      <c r="AL732" s="145">
        <v>23437</v>
      </c>
      <c r="AM732" s="145">
        <v>25421</v>
      </c>
      <c r="AN732" s="146">
        <v>6700</v>
      </c>
      <c r="AO732" s="146">
        <v>6631</v>
      </c>
      <c r="BJ732" s="2"/>
      <c r="BK732" s="48">
        <f t="shared" si="70"/>
        <v>117602</v>
      </c>
      <c r="BL732" s="30">
        <v>7688</v>
      </c>
      <c r="BM732" s="30">
        <v>7059</v>
      </c>
      <c r="BN732" s="2"/>
      <c r="BO732" s="48">
        <f t="shared" si="71"/>
        <v>14747</v>
      </c>
      <c r="BP732" s="2"/>
      <c r="BQ732" s="48">
        <f t="shared" si="72"/>
        <v>174207</v>
      </c>
      <c r="BR732" s="2"/>
      <c r="BS732" s="48">
        <f t="shared" si="73"/>
        <v>435137</v>
      </c>
      <c r="BT732" s="2"/>
    </row>
    <row r="733" spans="1:72" x14ac:dyDescent="0.2">
      <c r="A733" t="s">
        <v>53</v>
      </c>
      <c r="B733" s="29">
        <v>44559</v>
      </c>
      <c r="C733" s="2"/>
      <c r="D733" s="30">
        <v>3373</v>
      </c>
      <c r="E733" s="30">
        <v>2568</v>
      </c>
      <c r="F733" s="30">
        <v>46861</v>
      </c>
      <c r="G733" s="30">
        <v>754</v>
      </c>
      <c r="H733" s="30">
        <v>591</v>
      </c>
      <c r="I733" s="30">
        <v>26301</v>
      </c>
      <c r="J733" s="30">
        <v>23950</v>
      </c>
      <c r="K733" s="30">
        <v>70778</v>
      </c>
      <c r="L733" s="30">
        <v>1405</v>
      </c>
      <c r="M733" s="2"/>
      <c r="N733" s="30">
        <v>9571</v>
      </c>
      <c r="O733" s="30">
        <v>12665</v>
      </c>
      <c r="P733" s="30">
        <v>923</v>
      </c>
      <c r="Q733" s="30">
        <v>481</v>
      </c>
      <c r="R733" s="30">
        <v>2301</v>
      </c>
      <c r="S733" s="30">
        <v>2596</v>
      </c>
      <c r="T733" s="30">
        <v>36685</v>
      </c>
      <c r="U733" s="30">
        <v>1129</v>
      </c>
      <c r="V733" s="30">
        <v>1203</v>
      </c>
      <c r="W733" s="30">
        <v>24714</v>
      </c>
      <c r="X733" s="30">
        <v>8158</v>
      </c>
      <c r="Y733" s="2"/>
      <c r="Z733" s="30">
        <v>16512</v>
      </c>
      <c r="AA733" s="30">
        <v>15106</v>
      </c>
      <c r="AC733" s="48">
        <f t="shared" si="68"/>
        <v>31618</v>
      </c>
      <c r="AD733" s="48">
        <f t="shared" si="69"/>
        <v>100426</v>
      </c>
      <c r="AE733" s="30">
        <v>3922</v>
      </c>
      <c r="AF733" s="30">
        <v>4933</v>
      </c>
      <c r="AG733" s="30">
        <v>20778</v>
      </c>
      <c r="AH733" s="30">
        <v>22069</v>
      </c>
      <c r="AI733" s="30">
        <v>2332</v>
      </c>
      <c r="AJ733" s="145">
        <v>739</v>
      </c>
      <c r="AK733" s="146">
        <v>2355</v>
      </c>
      <c r="AL733" s="145">
        <v>24199</v>
      </c>
      <c r="AM733" s="145">
        <v>27065</v>
      </c>
      <c r="AN733" s="146">
        <v>7294</v>
      </c>
      <c r="AO733" s="146">
        <v>7119</v>
      </c>
      <c r="BJ733" s="2"/>
      <c r="BK733" s="48">
        <f t="shared" si="70"/>
        <v>122805</v>
      </c>
      <c r="BL733" s="30">
        <v>8433</v>
      </c>
      <c r="BM733" s="30">
        <v>7333</v>
      </c>
      <c r="BN733" s="2"/>
      <c r="BO733" s="48">
        <f t="shared" si="71"/>
        <v>15766</v>
      </c>
      <c r="BP733" s="2"/>
      <c r="BQ733" s="48">
        <f t="shared" si="72"/>
        <v>176581</v>
      </c>
      <c r="BR733" s="2"/>
      <c r="BS733" s="48">
        <f t="shared" si="73"/>
        <v>447196</v>
      </c>
      <c r="BT733" s="2"/>
    </row>
    <row r="734" spans="1:72" x14ac:dyDescent="0.2">
      <c r="A734" t="s">
        <v>54</v>
      </c>
      <c r="B734" s="29">
        <v>44560</v>
      </c>
      <c r="C734" s="2"/>
      <c r="D734" s="30">
        <v>3347</v>
      </c>
      <c r="E734" s="30">
        <v>2626</v>
      </c>
      <c r="F734" s="30">
        <v>48023</v>
      </c>
      <c r="G734" s="30">
        <v>803</v>
      </c>
      <c r="H734" s="30">
        <v>537</v>
      </c>
      <c r="I734" s="30">
        <v>26778</v>
      </c>
      <c r="J734" s="30">
        <v>24272</v>
      </c>
      <c r="K734" s="30">
        <v>72790</v>
      </c>
      <c r="L734" s="30">
        <v>1372</v>
      </c>
      <c r="M734" s="2"/>
      <c r="N734" s="30">
        <v>10223</v>
      </c>
      <c r="O734" s="30">
        <v>13031</v>
      </c>
      <c r="P734" s="30">
        <v>949</v>
      </c>
      <c r="Q734" s="30">
        <v>568</v>
      </c>
      <c r="R734" s="30">
        <v>2322</v>
      </c>
      <c r="S734" s="30">
        <v>2590</v>
      </c>
      <c r="T734" s="30">
        <v>38509</v>
      </c>
      <c r="U734" s="30">
        <v>1078</v>
      </c>
      <c r="V734" s="30">
        <v>1248</v>
      </c>
      <c r="W734" s="30">
        <v>26261</v>
      </c>
      <c r="X734" s="30">
        <v>8106</v>
      </c>
      <c r="Y734" s="2"/>
      <c r="Z734" s="30">
        <v>17179</v>
      </c>
      <c r="AA734" s="30">
        <v>15843</v>
      </c>
      <c r="AC734" s="48">
        <f t="shared" si="68"/>
        <v>33022</v>
      </c>
      <c r="AD734" s="48">
        <f t="shared" si="69"/>
        <v>104885</v>
      </c>
      <c r="AE734" s="30">
        <v>3884</v>
      </c>
      <c r="AF734" s="30">
        <v>5271</v>
      </c>
      <c r="AG734" s="30">
        <v>21613</v>
      </c>
      <c r="AH734" s="30">
        <v>22853</v>
      </c>
      <c r="AI734" s="30">
        <v>2508</v>
      </c>
      <c r="AJ734" s="145">
        <v>721</v>
      </c>
      <c r="AK734" s="146">
        <v>2398</v>
      </c>
      <c r="AL734" s="145">
        <v>25300</v>
      </c>
      <c r="AM734" s="145">
        <v>27497</v>
      </c>
      <c r="AN734" s="146">
        <v>7432</v>
      </c>
      <c r="AO734" s="146">
        <v>7641</v>
      </c>
      <c r="BJ734" s="2"/>
      <c r="BK734" s="48">
        <f t="shared" si="70"/>
        <v>127118</v>
      </c>
      <c r="BL734" s="30">
        <v>8424</v>
      </c>
      <c r="BM734" s="30">
        <v>7953</v>
      </c>
      <c r="BN734" s="2"/>
      <c r="BO734" s="48">
        <f t="shared" si="71"/>
        <v>16377</v>
      </c>
      <c r="BP734" s="2"/>
      <c r="BQ734" s="48">
        <f t="shared" si="72"/>
        <v>180548</v>
      </c>
      <c r="BR734" s="2"/>
      <c r="BS734" s="48">
        <f t="shared" si="73"/>
        <v>461950</v>
      </c>
      <c r="BT734" s="2"/>
    </row>
    <row r="735" spans="1:72" x14ac:dyDescent="0.2">
      <c r="A735" t="s">
        <v>55</v>
      </c>
      <c r="B735" s="29">
        <v>44561</v>
      </c>
      <c r="C735" s="2"/>
      <c r="D735" s="30">
        <v>2664</v>
      </c>
      <c r="E735" s="30">
        <v>2014</v>
      </c>
      <c r="F735" s="30">
        <v>38849</v>
      </c>
      <c r="G735" s="30">
        <v>666</v>
      </c>
      <c r="H735" s="30">
        <v>491</v>
      </c>
      <c r="I735" s="30">
        <v>21361</v>
      </c>
      <c r="J735" s="30">
        <v>19056</v>
      </c>
      <c r="K735" s="30">
        <v>57274</v>
      </c>
      <c r="L735" s="30">
        <v>1190</v>
      </c>
      <c r="M735" s="2"/>
      <c r="N735" s="30">
        <v>7902</v>
      </c>
      <c r="O735" s="30">
        <v>9639</v>
      </c>
      <c r="P735" s="30">
        <v>790</v>
      </c>
      <c r="Q735" s="30">
        <v>379</v>
      </c>
      <c r="R735" s="30">
        <v>1930</v>
      </c>
      <c r="S735" s="30">
        <v>2192</v>
      </c>
      <c r="T735" s="30">
        <v>30677</v>
      </c>
      <c r="U735" s="30">
        <v>817</v>
      </c>
      <c r="V735" s="30">
        <v>999</v>
      </c>
      <c r="W735" s="30">
        <v>22551</v>
      </c>
      <c r="X735" s="30">
        <v>6002</v>
      </c>
      <c r="Y735" s="2"/>
      <c r="Z735" s="30">
        <v>13665</v>
      </c>
      <c r="AA735" s="30">
        <v>12495</v>
      </c>
      <c r="AC735" s="48">
        <f t="shared" si="68"/>
        <v>26160</v>
      </c>
      <c r="AD735" s="48">
        <f t="shared" si="69"/>
        <v>83878</v>
      </c>
      <c r="AE735" s="30">
        <v>3293</v>
      </c>
      <c r="AF735" s="30">
        <v>3993</v>
      </c>
      <c r="AG735" s="30">
        <v>15184</v>
      </c>
      <c r="AH735" s="30">
        <v>17300</v>
      </c>
      <c r="AI735" s="30">
        <v>2048</v>
      </c>
      <c r="AJ735" s="145">
        <v>560</v>
      </c>
      <c r="AK735" s="146">
        <v>1971</v>
      </c>
      <c r="AL735" s="145">
        <v>18196</v>
      </c>
      <c r="AM735" s="145">
        <v>21343</v>
      </c>
      <c r="AN735" s="146">
        <v>5002</v>
      </c>
      <c r="AO735" s="146">
        <v>4462</v>
      </c>
      <c r="BJ735" s="2"/>
      <c r="BK735" s="48">
        <f t="shared" si="70"/>
        <v>93352</v>
      </c>
      <c r="BL735" s="30">
        <v>6057</v>
      </c>
      <c r="BM735" s="30">
        <v>6069</v>
      </c>
      <c r="BN735" s="2"/>
      <c r="BO735" s="48">
        <f t="shared" si="71"/>
        <v>12126</v>
      </c>
      <c r="BP735" s="2"/>
      <c r="BQ735" s="48">
        <f t="shared" si="72"/>
        <v>143565</v>
      </c>
      <c r="BR735" s="2"/>
      <c r="BS735" s="48">
        <f t="shared" si="73"/>
        <v>359081</v>
      </c>
      <c r="BT735" s="2"/>
    </row>
    <row r="736" spans="1:72" x14ac:dyDescent="0.2">
      <c r="A736" t="s">
        <v>56</v>
      </c>
      <c r="B736" s="29">
        <v>44562</v>
      </c>
      <c r="C736" s="215"/>
      <c r="D736" s="30">
        <v>1916</v>
      </c>
      <c r="E736" s="30">
        <v>1343</v>
      </c>
      <c r="F736" s="30">
        <v>26985</v>
      </c>
      <c r="G736" s="30">
        <v>455</v>
      </c>
      <c r="H736" s="30">
        <v>378</v>
      </c>
      <c r="I736" s="30">
        <v>15209</v>
      </c>
      <c r="J736" s="30">
        <v>12963</v>
      </c>
      <c r="K736" s="30">
        <v>39033</v>
      </c>
      <c r="L736" s="30">
        <v>850</v>
      </c>
      <c r="M736" s="215"/>
      <c r="N736" s="30">
        <v>5115</v>
      </c>
      <c r="O736" s="30">
        <v>6130</v>
      </c>
      <c r="P736" s="30">
        <v>621</v>
      </c>
      <c r="Q736" s="30">
        <v>306</v>
      </c>
      <c r="R736" s="30">
        <v>1187</v>
      </c>
      <c r="S736" s="30">
        <v>1296</v>
      </c>
      <c r="T736" s="30">
        <v>15602</v>
      </c>
      <c r="U736" s="30">
        <v>397</v>
      </c>
      <c r="V736" s="30">
        <v>580</v>
      </c>
      <c r="W736" s="30">
        <v>16034</v>
      </c>
      <c r="X736" s="30">
        <v>3474</v>
      </c>
      <c r="Y736" s="2"/>
      <c r="Z736" s="30">
        <v>10132</v>
      </c>
      <c r="AA736" s="30">
        <v>8786</v>
      </c>
      <c r="AC736" s="48">
        <f t="shared" si="68"/>
        <v>18918</v>
      </c>
      <c r="AD736" s="48">
        <f t="shared" si="69"/>
        <v>50742</v>
      </c>
      <c r="AE736" s="30">
        <v>2019</v>
      </c>
      <c r="AF736" s="30">
        <v>2794</v>
      </c>
      <c r="AG736" s="30">
        <v>10896</v>
      </c>
      <c r="AH736" s="30">
        <v>10461</v>
      </c>
      <c r="AI736" s="30">
        <v>1495</v>
      </c>
      <c r="AJ736" s="145">
        <v>351</v>
      </c>
      <c r="AK736" s="146">
        <v>1321</v>
      </c>
      <c r="AL736" s="145">
        <v>12795</v>
      </c>
      <c r="AM736" s="145">
        <v>13167</v>
      </c>
      <c r="AN736" s="146">
        <v>2770</v>
      </c>
      <c r="AO736" s="146">
        <v>2403</v>
      </c>
      <c r="BJ736" s="215"/>
      <c r="BK736" s="48">
        <f t="shared" si="70"/>
        <v>60472</v>
      </c>
      <c r="BL736" s="30">
        <v>3772</v>
      </c>
      <c r="BM736" s="30">
        <v>3717</v>
      </c>
      <c r="BN736" s="215"/>
      <c r="BO736" s="48">
        <f t="shared" si="71"/>
        <v>7489</v>
      </c>
      <c r="BP736" s="215"/>
      <c r="BQ736" s="48">
        <f t="shared" si="72"/>
        <v>99132</v>
      </c>
      <c r="BR736" s="215"/>
      <c r="BS736" s="48">
        <f t="shared" si="73"/>
        <v>236753</v>
      </c>
      <c r="BT736" s="215"/>
    </row>
    <row r="737" spans="1:72" x14ac:dyDescent="0.2">
      <c r="A737" t="s">
        <v>57</v>
      </c>
      <c r="B737" s="29">
        <f t="shared" ref="B737:B750" si="74">B736+1</f>
        <v>44563</v>
      </c>
      <c r="C737" s="215"/>
      <c r="D737" s="30">
        <v>1826</v>
      </c>
      <c r="E737" s="30">
        <v>1267</v>
      </c>
      <c r="F737" s="30">
        <v>27411</v>
      </c>
      <c r="G737" s="30">
        <v>401</v>
      </c>
      <c r="H737" s="30">
        <v>412</v>
      </c>
      <c r="I737" s="30">
        <v>14860</v>
      </c>
      <c r="J737" s="30">
        <v>14068</v>
      </c>
      <c r="K737" s="30">
        <v>40194</v>
      </c>
      <c r="L737" s="30">
        <v>886</v>
      </c>
      <c r="M737" s="215"/>
      <c r="N737" s="30">
        <v>5875</v>
      </c>
      <c r="O737" s="30">
        <v>6376</v>
      </c>
      <c r="P737" s="30">
        <v>572</v>
      </c>
      <c r="Q737" s="30">
        <v>311</v>
      </c>
      <c r="R737" s="30">
        <v>1169</v>
      </c>
      <c r="S737" s="30">
        <v>1294</v>
      </c>
      <c r="T737" s="30">
        <v>21169</v>
      </c>
      <c r="U737" s="30">
        <v>338</v>
      </c>
      <c r="V737" s="30">
        <v>527</v>
      </c>
      <c r="W737" s="30">
        <v>16733</v>
      </c>
      <c r="X737" s="30">
        <v>3341</v>
      </c>
      <c r="Y737" s="214"/>
      <c r="Z737" s="30">
        <v>12268</v>
      </c>
      <c r="AA737" s="30">
        <v>9661</v>
      </c>
      <c r="AC737" s="48">
        <f t="shared" si="68"/>
        <v>21929</v>
      </c>
      <c r="AD737" s="48">
        <f t="shared" si="69"/>
        <v>57705</v>
      </c>
      <c r="AE737" s="30">
        <v>2075</v>
      </c>
      <c r="AF737" s="30">
        <v>2621</v>
      </c>
      <c r="AG737" s="30">
        <v>12701</v>
      </c>
      <c r="AH737" s="30">
        <v>12143</v>
      </c>
      <c r="AI737" s="30">
        <v>1365</v>
      </c>
      <c r="AJ737" s="145">
        <v>374</v>
      </c>
      <c r="AK737" s="146">
        <v>1273</v>
      </c>
      <c r="AL737" s="145">
        <v>15046</v>
      </c>
      <c r="AM737" s="145">
        <v>15140</v>
      </c>
      <c r="AN737" s="146">
        <v>3109</v>
      </c>
      <c r="AO737" s="146">
        <v>2649</v>
      </c>
      <c r="BJ737" s="215"/>
      <c r="BK737" s="48">
        <f t="shared" si="70"/>
        <v>68496</v>
      </c>
      <c r="BL737" s="30">
        <v>3873</v>
      </c>
      <c r="BM737" s="30">
        <v>3908</v>
      </c>
      <c r="BN737" s="215"/>
      <c r="BO737" s="48">
        <f t="shared" si="71"/>
        <v>7781</v>
      </c>
      <c r="BP737" s="215"/>
      <c r="BQ737" s="48">
        <f t="shared" si="72"/>
        <v>101325</v>
      </c>
      <c r="BR737" s="215"/>
      <c r="BS737" s="48">
        <f t="shared" si="73"/>
        <v>257236</v>
      </c>
      <c r="BT737" s="215"/>
    </row>
    <row r="738" spans="1:72" x14ac:dyDescent="0.2">
      <c r="A738" t="s">
        <v>58</v>
      </c>
      <c r="B738" s="29">
        <f t="shared" si="74"/>
        <v>44564</v>
      </c>
      <c r="C738" s="215"/>
      <c r="D738" s="30">
        <v>3233</v>
      </c>
      <c r="E738" s="30">
        <v>2402</v>
      </c>
      <c r="F738" s="30">
        <v>43217</v>
      </c>
      <c r="G738" s="30">
        <v>740</v>
      </c>
      <c r="H738" s="30">
        <v>605</v>
      </c>
      <c r="I738" s="30">
        <v>24053</v>
      </c>
      <c r="J738" s="30">
        <v>21970</v>
      </c>
      <c r="K738" s="30">
        <v>65528</v>
      </c>
      <c r="L738" s="30">
        <v>1416</v>
      </c>
      <c r="M738" s="215"/>
      <c r="N738" s="30">
        <v>8928</v>
      </c>
      <c r="O738" s="30">
        <v>11194</v>
      </c>
      <c r="P738" s="30">
        <v>847</v>
      </c>
      <c r="Q738" s="30">
        <v>425</v>
      </c>
      <c r="R738" s="30">
        <v>2221</v>
      </c>
      <c r="S738" s="30">
        <v>2375</v>
      </c>
      <c r="T738" s="30">
        <v>33930</v>
      </c>
      <c r="U738" s="30">
        <v>986</v>
      </c>
      <c r="V738" s="30">
        <v>1078</v>
      </c>
      <c r="W738" s="30">
        <v>22555</v>
      </c>
      <c r="X738" s="30">
        <v>7303</v>
      </c>
      <c r="Y738" s="214"/>
      <c r="Z738" s="30">
        <v>14620</v>
      </c>
      <c r="AA738" s="30">
        <v>12953</v>
      </c>
      <c r="AC738" s="48">
        <f t="shared" si="68"/>
        <v>27573</v>
      </c>
      <c r="AD738" s="48">
        <f t="shared" si="69"/>
        <v>91842</v>
      </c>
      <c r="AE738" s="30">
        <v>3785</v>
      </c>
      <c r="AF738" s="30">
        <v>4935</v>
      </c>
      <c r="AG738" s="30">
        <v>19572</v>
      </c>
      <c r="AH738" s="30">
        <v>19913</v>
      </c>
      <c r="AI738" s="30">
        <v>2193</v>
      </c>
      <c r="AJ738" s="145">
        <v>743</v>
      </c>
      <c r="AK738" s="146">
        <v>2214</v>
      </c>
      <c r="AL738" s="145">
        <v>22362</v>
      </c>
      <c r="AM738" s="145">
        <v>24379</v>
      </c>
      <c r="AN738" s="146">
        <v>6749</v>
      </c>
      <c r="AO738" s="146">
        <v>6636</v>
      </c>
      <c r="BJ738" s="215"/>
      <c r="BK738" s="48">
        <f t="shared" si="70"/>
        <v>113481</v>
      </c>
      <c r="BL738" s="30">
        <v>7090</v>
      </c>
      <c r="BM738" s="30">
        <v>7041</v>
      </c>
      <c r="BN738" s="215"/>
      <c r="BO738" s="48">
        <f t="shared" si="71"/>
        <v>14131</v>
      </c>
      <c r="BP738" s="215"/>
      <c r="BQ738" s="48">
        <f t="shared" si="72"/>
        <v>163164</v>
      </c>
      <c r="BR738" s="215"/>
      <c r="BS738" s="48">
        <f t="shared" si="73"/>
        <v>410191</v>
      </c>
      <c r="BT738" s="215"/>
    </row>
    <row r="739" spans="1:72" x14ac:dyDescent="0.2">
      <c r="A739" t="s">
        <v>59</v>
      </c>
      <c r="B739" s="29">
        <f t="shared" si="74"/>
        <v>44565</v>
      </c>
      <c r="C739" s="215"/>
      <c r="D739" s="13">
        <v>3746</v>
      </c>
      <c r="E739" s="13">
        <v>2819</v>
      </c>
      <c r="F739" s="13">
        <v>45312</v>
      </c>
      <c r="G739">
        <v>811</v>
      </c>
      <c r="H739">
        <v>726</v>
      </c>
      <c r="I739" s="13">
        <v>26063</v>
      </c>
      <c r="J739" s="13">
        <v>23259</v>
      </c>
      <c r="K739" s="13">
        <v>69109</v>
      </c>
      <c r="L739" s="13">
        <v>1459</v>
      </c>
      <c r="M739" s="215"/>
      <c r="N739" s="13">
        <v>9669</v>
      </c>
      <c r="O739" s="13">
        <v>11890</v>
      </c>
      <c r="P739">
        <v>919</v>
      </c>
      <c r="Q739">
        <v>496</v>
      </c>
      <c r="R739" s="13">
        <v>2358</v>
      </c>
      <c r="S739" s="13">
        <v>2684</v>
      </c>
      <c r="T739" s="13">
        <v>37019</v>
      </c>
      <c r="U739" s="13">
        <v>1154</v>
      </c>
      <c r="V739" s="13">
        <v>1234</v>
      </c>
      <c r="W739" s="13">
        <v>24057</v>
      </c>
      <c r="X739" s="13">
        <v>8269</v>
      </c>
      <c r="Y739" s="214"/>
      <c r="Z739" s="13">
        <v>15299</v>
      </c>
      <c r="AA739" s="13">
        <v>13539</v>
      </c>
      <c r="AC739" s="48">
        <f t="shared" si="68"/>
        <v>28838</v>
      </c>
      <c r="AD739" s="48">
        <f t="shared" si="69"/>
        <v>99749</v>
      </c>
      <c r="AE739" s="13">
        <v>4295</v>
      </c>
      <c r="AF739" s="13">
        <v>6037</v>
      </c>
      <c r="AG739" s="13">
        <v>21709</v>
      </c>
      <c r="AH739" s="13">
        <v>21331</v>
      </c>
      <c r="AI739" s="13">
        <v>2583</v>
      </c>
      <c r="AJ739">
        <v>859</v>
      </c>
      <c r="AK739" s="13">
        <v>2576</v>
      </c>
      <c r="AL739" s="13">
        <v>24881</v>
      </c>
      <c r="AM739" s="13">
        <v>26412</v>
      </c>
      <c r="AN739" s="13">
        <v>7580</v>
      </c>
      <c r="AO739" s="13">
        <v>8210</v>
      </c>
      <c r="BJ739" s="215"/>
      <c r="BK739" s="48">
        <f t="shared" si="70"/>
        <v>126473</v>
      </c>
      <c r="BL739" s="13">
        <v>7923</v>
      </c>
      <c r="BM739" s="13">
        <v>8272</v>
      </c>
      <c r="BN739" s="215"/>
      <c r="BO739" s="48">
        <f t="shared" si="71"/>
        <v>16195</v>
      </c>
      <c r="BP739" s="215"/>
      <c r="BQ739" s="48">
        <f t="shared" si="72"/>
        <v>173304</v>
      </c>
      <c r="BR739" s="215"/>
      <c r="BS739" s="48">
        <f t="shared" si="73"/>
        <v>444559</v>
      </c>
      <c r="BT739" s="215"/>
    </row>
    <row r="740" spans="1:72" x14ac:dyDescent="0.2">
      <c r="A740" t="s">
        <v>53</v>
      </c>
      <c r="B740" s="29">
        <f t="shared" si="74"/>
        <v>44566</v>
      </c>
      <c r="C740" s="215"/>
      <c r="D740" s="13">
        <v>3615</v>
      </c>
      <c r="E740" s="13">
        <v>2771</v>
      </c>
      <c r="F740" s="13">
        <v>46488</v>
      </c>
      <c r="G740">
        <v>797</v>
      </c>
      <c r="H740">
        <v>692</v>
      </c>
      <c r="I740" s="13">
        <v>26246</v>
      </c>
      <c r="J740" s="13">
        <v>23598</v>
      </c>
      <c r="K740" s="13">
        <v>70732</v>
      </c>
      <c r="L740" s="13">
        <v>1483</v>
      </c>
      <c r="M740" s="215"/>
      <c r="N740" s="13">
        <v>9605</v>
      </c>
      <c r="O740" s="13">
        <v>12442</v>
      </c>
      <c r="P740">
        <v>905</v>
      </c>
      <c r="Q740">
        <v>524</v>
      </c>
      <c r="R740" s="13">
        <v>2512</v>
      </c>
      <c r="S740" s="13">
        <v>2854</v>
      </c>
      <c r="T740" s="13">
        <v>37852</v>
      </c>
      <c r="U740" s="13">
        <v>1154</v>
      </c>
      <c r="V740" s="13">
        <v>1162</v>
      </c>
      <c r="W740" s="13">
        <v>24369</v>
      </c>
      <c r="X740" s="13">
        <v>8690</v>
      </c>
      <c r="Y740" s="214"/>
      <c r="Z740" s="13">
        <v>14165</v>
      </c>
      <c r="AA740" s="13">
        <v>13790</v>
      </c>
      <c r="AC740" s="48">
        <f t="shared" si="68"/>
        <v>27955</v>
      </c>
      <c r="AD740" s="48">
        <f t="shared" si="69"/>
        <v>102069</v>
      </c>
      <c r="AE740" s="13">
        <v>4561</v>
      </c>
      <c r="AF740" s="13">
        <v>6169</v>
      </c>
      <c r="AG740" s="13">
        <v>20661</v>
      </c>
      <c r="AH740" s="13">
        <v>21818</v>
      </c>
      <c r="AI740" s="13">
        <v>2646</v>
      </c>
      <c r="AJ740">
        <v>918</v>
      </c>
      <c r="AK740" s="13">
        <v>2691</v>
      </c>
      <c r="AL740" s="13">
        <v>23750</v>
      </c>
      <c r="AM740" s="13">
        <v>26460</v>
      </c>
      <c r="AN740" s="13">
        <v>7834</v>
      </c>
      <c r="AO740" s="13">
        <v>7884</v>
      </c>
      <c r="BJ740" s="215"/>
      <c r="BK740" s="48">
        <f t="shared" si="70"/>
        <v>125392</v>
      </c>
      <c r="BL740" s="13">
        <v>7959</v>
      </c>
      <c r="BM740" s="13">
        <v>8369</v>
      </c>
      <c r="BN740" s="215"/>
      <c r="BO740" s="48">
        <f t="shared" si="71"/>
        <v>16328</v>
      </c>
      <c r="BP740" s="215"/>
      <c r="BQ740" s="48">
        <f t="shared" si="72"/>
        <v>176422</v>
      </c>
      <c r="BR740" s="215"/>
      <c r="BS740" s="48">
        <f t="shared" si="73"/>
        <v>448166</v>
      </c>
      <c r="BT740" s="215"/>
    </row>
    <row r="741" spans="1:72" x14ac:dyDescent="0.2">
      <c r="A741" t="s">
        <v>54</v>
      </c>
      <c r="B741" s="29">
        <f t="shared" si="74"/>
        <v>44567</v>
      </c>
      <c r="C741" s="215"/>
      <c r="D741" s="13">
        <v>3707</v>
      </c>
      <c r="E741" s="13">
        <v>2862</v>
      </c>
      <c r="F741" s="13">
        <v>47150</v>
      </c>
      <c r="G741">
        <v>834</v>
      </c>
      <c r="H741">
        <v>751</v>
      </c>
      <c r="I741" s="13">
        <v>26223</v>
      </c>
      <c r="J741" s="13">
        <v>23545</v>
      </c>
      <c r="K741" s="13">
        <v>71124</v>
      </c>
      <c r="L741" s="13">
        <v>1431</v>
      </c>
      <c r="M741" s="215"/>
      <c r="N741" s="13">
        <v>9914</v>
      </c>
      <c r="O741" s="13">
        <v>12834</v>
      </c>
      <c r="P741">
        <v>968</v>
      </c>
      <c r="Q741">
        <v>485</v>
      </c>
      <c r="R741" s="13">
        <v>2497</v>
      </c>
      <c r="S741" s="13">
        <v>2788</v>
      </c>
      <c r="T741" s="13">
        <v>38590</v>
      </c>
      <c r="U741" s="13">
        <v>1207</v>
      </c>
      <c r="V741" s="13">
        <v>1308</v>
      </c>
      <c r="W741" s="13">
        <v>25313</v>
      </c>
      <c r="X741" s="13">
        <v>8701</v>
      </c>
      <c r="Y741" s="214"/>
      <c r="Z741" s="13">
        <v>13017</v>
      </c>
      <c r="AA741" s="13">
        <v>13876</v>
      </c>
      <c r="AC741" s="48">
        <f t="shared" si="68"/>
        <v>26893</v>
      </c>
      <c r="AD741" s="48">
        <f t="shared" si="69"/>
        <v>104605</v>
      </c>
      <c r="AE741" s="13">
        <v>4593</v>
      </c>
      <c r="AF741" s="13">
        <v>6371</v>
      </c>
      <c r="AG741" s="13">
        <v>20429</v>
      </c>
      <c r="AH741" s="13">
        <v>21811</v>
      </c>
      <c r="AI741" s="13">
        <v>2717</v>
      </c>
      <c r="AJ741">
        <v>931</v>
      </c>
      <c r="AK741" s="13">
        <v>2776</v>
      </c>
      <c r="AL741" s="13">
        <v>23672</v>
      </c>
      <c r="AM741" s="13">
        <v>26625</v>
      </c>
      <c r="AN741" s="13">
        <v>7903</v>
      </c>
      <c r="AO741" s="13">
        <v>8383</v>
      </c>
      <c r="BJ741" s="215"/>
      <c r="BK741" s="48">
        <f t="shared" si="70"/>
        <v>126211</v>
      </c>
      <c r="BL741" s="13">
        <v>8298</v>
      </c>
      <c r="BM741" s="13">
        <v>7999</v>
      </c>
      <c r="BN741" s="215"/>
      <c r="BO741" s="48">
        <f t="shared" si="71"/>
        <v>16297</v>
      </c>
      <c r="BP741" s="215"/>
      <c r="BQ741" s="48">
        <f t="shared" si="72"/>
        <v>177627</v>
      </c>
      <c r="BR741" s="215"/>
      <c r="BS741" s="48">
        <f t="shared" si="73"/>
        <v>451633</v>
      </c>
      <c r="BT741" s="215"/>
    </row>
    <row r="742" spans="1:72" x14ac:dyDescent="0.2">
      <c r="A742" t="s">
        <v>55</v>
      </c>
      <c r="B742" s="29">
        <f t="shared" si="74"/>
        <v>44568</v>
      </c>
      <c r="C742" s="215"/>
      <c r="D742" s="13">
        <v>3712</v>
      </c>
      <c r="E742" s="13">
        <v>2878</v>
      </c>
      <c r="F742" s="13">
        <v>49406</v>
      </c>
      <c r="G742">
        <v>859</v>
      </c>
      <c r="H742">
        <v>760</v>
      </c>
      <c r="I742" s="13">
        <v>26380</v>
      </c>
      <c r="J742" s="13">
        <v>24522</v>
      </c>
      <c r="K742" s="13">
        <v>74265</v>
      </c>
      <c r="L742" s="13">
        <v>1670</v>
      </c>
      <c r="M742" s="215"/>
      <c r="N742" s="13">
        <v>10520</v>
      </c>
      <c r="O742" s="13">
        <v>13380</v>
      </c>
      <c r="P742">
        <v>914</v>
      </c>
      <c r="Q742">
        <v>512</v>
      </c>
      <c r="R742" s="13">
        <v>2452</v>
      </c>
      <c r="S742" s="13">
        <v>2882</v>
      </c>
      <c r="T742" s="13">
        <v>40499</v>
      </c>
      <c r="U742" s="13">
        <v>1117</v>
      </c>
      <c r="V742" s="13">
        <v>1248</v>
      </c>
      <c r="W742" s="13">
        <v>26869</v>
      </c>
      <c r="X742" s="13">
        <v>9153</v>
      </c>
      <c r="Y742" s="214"/>
      <c r="Z742" s="13">
        <v>13745</v>
      </c>
      <c r="AA742" s="13">
        <v>15335</v>
      </c>
      <c r="AC742" s="48">
        <f t="shared" si="68"/>
        <v>29080</v>
      </c>
      <c r="AD742" s="48">
        <f t="shared" si="69"/>
        <v>109546</v>
      </c>
      <c r="AE742" s="13">
        <v>4686</v>
      </c>
      <c r="AF742" s="13">
        <v>6211</v>
      </c>
      <c r="AG742" s="13">
        <v>20691</v>
      </c>
      <c r="AH742" s="13">
        <v>22976</v>
      </c>
      <c r="AI742" s="13">
        <v>2716</v>
      </c>
      <c r="AJ742">
        <v>888</v>
      </c>
      <c r="AK742" s="13">
        <v>2768</v>
      </c>
      <c r="AL742" s="13">
        <v>24116</v>
      </c>
      <c r="AM742" s="13">
        <v>28126</v>
      </c>
      <c r="AN742" s="13">
        <v>8726</v>
      </c>
      <c r="AO742" s="13">
        <v>8234</v>
      </c>
      <c r="BJ742" s="215"/>
      <c r="BK742" s="48">
        <f t="shared" si="70"/>
        <v>130138</v>
      </c>
      <c r="BL742" s="13">
        <v>8240</v>
      </c>
      <c r="BM742" s="13">
        <v>7964</v>
      </c>
      <c r="BN742" s="215"/>
      <c r="BO742" s="48">
        <f t="shared" si="71"/>
        <v>16204</v>
      </c>
      <c r="BP742" s="215"/>
      <c r="BQ742" s="48">
        <f t="shared" si="72"/>
        <v>184452</v>
      </c>
      <c r="BR742" s="215"/>
      <c r="BS742" s="48">
        <f t="shared" si="73"/>
        <v>469420</v>
      </c>
      <c r="BT742" s="215"/>
    </row>
    <row r="743" spans="1:72" x14ac:dyDescent="0.2">
      <c r="A743" t="s">
        <v>56</v>
      </c>
      <c r="B743" s="29">
        <f t="shared" si="74"/>
        <v>44569</v>
      </c>
      <c r="C743" s="215"/>
      <c r="D743" s="13">
        <v>2413</v>
      </c>
      <c r="E743" s="13">
        <v>1826</v>
      </c>
      <c r="F743" s="13">
        <v>36927</v>
      </c>
      <c r="G743">
        <v>633</v>
      </c>
      <c r="H743">
        <v>509</v>
      </c>
      <c r="I743" s="13">
        <v>21082</v>
      </c>
      <c r="J743" s="13">
        <v>18813</v>
      </c>
      <c r="K743" s="13">
        <v>56968</v>
      </c>
      <c r="L743" s="13">
        <v>1770</v>
      </c>
      <c r="M743" s="215"/>
      <c r="N743" s="13">
        <v>7170</v>
      </c>
      <c r="O743" s="13">
        <v>8977</v>
      </c>
      <c r="P743">
        <v>682</v>
      </c>
      <c r="Q743">
        <v>420</v>
      </c>
      <c r="R743" s="13">
        <v>1597</v>
      </c>
      <c r="S743" s="13">
        <v>1840</v>
      </c>
      <c r="T743" s="13">
        <v>25412</v>
      </c>
      <c r="U743">
        <v>695</v>
      </c>
      <c r="V743">
        <v>809</v>
      </c>
      <c r="W743" s="13">
        <v>19622</v>
      </c>
      <c r="X743" s="13">
        <v>4990</v>
      </c>
      <c r="Y743" s="214"/>
      <c r="Z743" s="13">
        <v>9462</v>
      </c>
      <c r="AA743" s="13">
        <v>10118</v>
      </c>
      <c r="AC743" s="48">
        <f t="shared" si="68"/>
        <v>19580</v>
      </c>
      <c r="AD743" s="48">
        <f t="shared" si="69"/>
        <v>72214</v>
      </c>
      <c r="AE743" s="13">
        <v>2750</v>
      </c>
      <c r="AF743" s="13">
        <v>3692</v>
      </c>
      <c r="AG743" s="13">
        <v>13556</v>
      </c>
      <c r="AH743" s="13">
        <v>14246</v>
      </c>
      <c r="AI743" s="13">
        <v>1755</v>
      </c>
      <c r="AJ743">
        <v>505</v>
      </c>
      <c r="AK743" s="13">
        <v>1650</v>
      </c>
      <c r="AL743" s="13">
        <v>16074</v>
      </c>
      <c r="AM743" s="13">
        <v>17568</v>
      </c>
      <c r="AN743" s="13">
        <v>4763</v>
      </c>
      <c r="AO743" s="13">
        <v>4800</v>
      </c>
      <c r="BJ743" s="215"/>
      <c r="BK743" s="48">
        <f t="shared" si="70"/>
        <v>81359</v>
      </c>
      <c r="BL743" s="13">
        <v>5694</v>
      </c>
      <c r="BM743" s="13">
        <v>5816</v>
      </c>
      <c r="BN743" s="215"/>
      <c r="BO743" s="48">
        <f t="shared" si="71"/>
        <v>11510</v>
      </c>
      <c r="BP743" s="215"/>
      <c r="BQ743" s="48">
        <f t="shared" si="72"/>
        <v>140941</v>
      </c>
      <c r="BR743" s="215"/>
      <c r="BS743" s="48">
        <f t="shared" si="73"/>
        <v>325604</v>
      </c>
      <c r="BT743" s="215"/>
    </row>
    <row r="744" spans="1:72" x14ac:dyDescent="0.2">
      <c r="A744" t="s">
        <v>57</v>
      </c>
      <c r="B744" s="29">
        <f t="shared" si="74"/>
        <v>44570</v>
      </c>
      <c r="C744" s="215"/>
      <c r="D744" s="13">
        <v>2125</v>
      </c>
      <c r="E744" s="13">
        <v>1608</v>
      </c>
      <c r="F744" s="13">
        <v>30459</v>
      </c>
      <c r="G744">
        <v>489</v>
      </c>
      <c r="H744">
        <v>507</v>
      </c>
      <c r="I744" s="13">
        <v>17069</v>
      </c>
      <c r="J744" s="13">
        <v>15439</v>
      </c>
      <c r="K744" s="13">
        <v>45318</v>
      </c>
      <c r="L744" s="13">
        <v>1071</v>
      </c>
      <c r="M744" s="215"/>
      <c r="N744" s="13">
        <v>6402</v>
      </c>
      <c r="O744" s="13">
        <v>7228</v>
      </c>
      <c r="P744">
        <v>667</v>
      </c>
      <c r="Q744">
        <v>375</v>
      </c>
      <c r="R744" s="13">
        <v>1591</v>
      </c>
      <c r="S744" s="13">
        <v>1597</v>
      </c>
      <c r="T744" s="13">
        <v>23236</v>
      </c>
      <c r="U744">
        <v>441</v>
      </c>
      <c r="V744">
        <v>684</v>
      </c>
      <c r="W744" s="13">
        <v>17695</v>
      </c>
      <c r="X744" s="13">
        <v>3941</v>
      </c>
      <c r="Y744" s="214"/>
      <c r="Z744" s="13">
        <v>9804</v>
      </c>
      <c r="AA744" s="13">
        <v>9205</v>
      </c>
      <c r="AC744" s="48">
        <f t="shared" si="68"/>
        <v>19009</v>
      </c>
      <c r="AD744" s="48">
        <f t="shared" si="69"/>
        <v>63857</v>
      </c>
      <c r="AE744" s="13">
        <v>2352</v>
      </c>
      <c r="AF744" s="13">
        <v>3238</v>
      </c>
      <c r="AG744" s="13">
        <v>12248</v>
      </c>
      <c r="AH744" s="13">
        <v>12457</v>
      </c>
      <c r="AI744" s="13">
        <v>1656</v>
      </c>
      <c r="AJ744">
        <v>428</v>
      </c>
      <c r="AK744" s="13">
        <v>1456</v>
      </c>
      <c r="AL744" s="13">
        <v>14983</v>
      </c>
      <c r="AM744" s="13">
        <v>15856</v>
      </c>
      <c r="AN744" s="13">
        <v>3590</v>
      </c>
      <c r="AO744" s="13">
        <v>3325</v>
      </c>
      <c r="BJ744" s="215"/>
      <c r="BK744" s="48">
        <f t="shared" si="70"/>
        <v>71589</v>
      </c>
      <c r="BL744" s="13">
        <v>4714</v>
      </c>
      <c r="BM744" s="13">
        <v>4625</v>
      </c>
      <c r="BN744" s="215"/>
      <c r="BO744" s="48">
        <f t="shared" si="71"/>
        <v>9339</v>
      </c>
      <c r="BP744" s="215"/>
      <c r="BQ744" s="48">
        <f t="shared" si="72"/>
        <v>114085</v>
      </c>
      <c r="BR744" s="215"/>
      <c r="BS744" s="48">
        <f t="shared" si="73"/>
        <v>277879</v>
      </c>
      <c r="BT744" s="215"/>
    </row>
    <row r="745" spans="1:72" x14ac:dyDescent="0.2">
      <c r="A745" t="s">
        <v>58</v>
      </c>
      <c r="B745" s="29">
        <f t="shared" si="74"/>
        <v>44571</v>
      </c>
      <c r="C745" s="215"/>
      <c r="D745" s="13">
        <v>3512</v>
      </c>
      <c r="E745" s="13">
        <v>2648</v>
      </c>
      <c r="F745" s="13">
        <v>44688</v>
      </c>
      <c r="G745">
        <v>774</v>
      </c>
      <c r="H745">
        <v>662</v>
      </c>
      <c r="I745" s="13">
        <v>24625</v>
      </c>
      <c r="J745" s="13">
        <v>22558</v>
      </c>
      <c r="K745" s="13">
        <v>67243</v>
      </c>
      <c r="L745" s="13">
        <v>1374</v>
      </c>
      <c r="M745" s="215"/>
      <c r="N745" s="13">
        <v>9593</v>
      </c>
      <c r="O745" s="13">
        <v>12180</v>
      </c>
      <c r="P745">
        <v>899</v>
      </c>
      <c r="Q745">
        <v>538</v>
      </c>
      <c r="R745" s="13">
        <v>2483</v>
      </c>
      <c r="S745" s="13">
        <v>2778</v>
      </c>
      <c r="T745" s="13">
        <v>37131</v>
      </c>
      <c r="U745" s="13">
        <v>1109</v>
      </c>
      <c r="V745" s="13">
        <v>1214</v>
      </c>
      <c r="W745" s="13">
        <v>24197</v>
      </c>
      <c r="X745" s="13">
        <v>8442</v>
      </c>
      <c r="Y745" s="214"/>
      <c r="Z745" s="13">
        <v>13053</v>
      </c>
      <c r="AA745" s="13">
        <v>13476</v>
      </c>
      <c r="AC745" s="48">
        <f t="shared" si="68"/>
        <v>26529</v>
      </c>
      <c r="AD745" s="48">
        <f t="shared" si="69"/>
        <v>100564</v>
      </c>
      <c r="AE745" s="13">
        <v>4489</v>
      </c>
      <c r="AF745" s="13">
        <v>6187</v>
      </c>
      <c r="AG745" s="13">
        <v>19699</v>
      </c>
      <c r="AH745" s="13">
        <v>20545</v>
      </c>
      <c r="AI745" s="13">
        <v>2605</v>
      </c>
      <c r="AJ745">
        <v>862</v>
      </c>
      <c r="AK745" s="13">
        <v>2619</v>
      </c>
      <c r="AL745" s="13">
        <v>22883</v>
      </c>
      <c r="AM745" s="13">
        <v>24933</v>
      </c>
      <c r="AN745" s="13">
        <v>7531</v>
      </c>
      <c r="AO745" s="13">
        <v>7624</v>
      </c>
      <c r="BJ745" s="215"/>
      <c r="BK745" s="48">
        <f t="shared" si="70"/>
        <v>119977</v>
      </c>
      <c r="BL745" s="13">
        <v>7631</v>
      </c>
      <c r="BM745" s="13">
        <v>7733</v>
      </c>
      <c r="BN745" s="215"/>
      <c r="BO745" s="48">
        <f t="shared" si="71"/>
        <v>15364</v>
      </c>
      <c r="BP745" s="215"/>
      <c r="BQ745" s="48">
        <f t="shared" si="72"/>
        <v>168084</v>
      </c>
      <c r="BR745" s="215"/>
      <c r="BS745" s="48">
        <f t="shared" si="73"/>
        <v>430518</v>
      </c>
      <c r="BT745" s="215"/>
    </row>
    <row r="746" spans="1:72" x14ac:dyDescent="0.2">
      <c r="A746" t="s">
        <v>59</v>
      </c>
      <c r="B746" s="29">
        <f t="shared" si="74"/>
        <v>44572</v>
      </c>
      <c r="C746" s="215"/>
      <c r="D746" s="13">
        <v>3592</v>
      </c>
      <c r="E746" s="13">
        <v>2677</v>
      </c>
      <c r="F746" s="13">
        <v>45040</v>
      </c>
      <c r="G746">
        <v>784</v>
      </c>
      <c r="H746">
        <v>664</v>
      </c>
      <c r="I746" s="13">
        <v>25228</v>
      </c>
      <c r="J746" s="13">
        <v>22650</v>
      </c>
      <c r="K746" s="13">
        <v>67616</v>
      </c>
      <c r="L746" s="13">
        <v>1369</v>
      </c>
      <c r="M746" s="215"/>
      <c r="N746" s="13">
        <v>9605</v>
      </c>
      <c r="O746" s="13">
        <v>12272</v>
      </c>
      <c r="P746">
        <v>868</v>
      </c>
      <c r="Q746">
        <v>537</v>
      </c>
      <c r="R746" s="13">
        <v>2481</v>
      </c>
      <c r="S746" s="13">
        <v>2803</v>
      </c>
      <c r="T746" s="13">
        <v>37982</v>
      </c>
      <c r="U746" s="13">
        <v>1146</v>
      </c>
      <c r="V746" s="13">
        <v>1216</v>
      </c>
      <c r="W746" s="13">
        <v>23870</v>
      </c>
      <c r="X746" s="13">
        <v>8857</v>
      </c>
      <c r="Y746" s="214"/>
      <c r="Z746" s="13">
        <v>14170</v>
      </c>
      <c r="AA746" s="13">
        <v>13415</v>
      </c>
      <c r="AC746" s="48">
        <f t="shared" si="68"/>
        <v>27585</v>
      </c>
      <c r="AD746" s="48">
        <f t="shared" si="69"/>
        <v>101637</v>
      </c>
      <c r="AE746" s="13">
        <v>4617</v>
      </c>
      <c r="AF746" s="13">
        <v>6343</v>
      </c>
      <c r="AG746" s="13">
        <v>18686</v>
      </c>
      <c r="AH746" s="13">
        <v>19973</v>
      </c>
      <c r="AI746" s="13">
        <v>2608</v>
      </c>
      <c r="AJ746">
        <v>916</v>
      </c>
      <c r="AK746" s="13">
        <v>2753</v>
      </c>
      <c r="AL746" s="13">
        <v>22622</v>
      </c>
      <c r="AM746" s="13">
        <v>24347</v>
      </c>
      <c r="AN746" s="13">
        <v>7542</v>
      </c>
      <c r="AO746" s="13">
        <v>8050</v>
      </c>
      <c r="BJ746" s="215"/>
      <c r="BK746" s="48">
        <f t="shared" si="70"/>
        <v>118457</v>
      </c>
      <c r="BL746" s="13">
        <v>8002</v>
      </c>
      <c r="BM746" s="13">
        <v>8398</v>
      </c>
      <c r="BN746" s="215"/>
      <c r="BO746" s="48">
        <f t="shared" si="71"/>
        <v>16400</v>
      </c>
      <c r="BP746" s="215"/>
      <c r="BQ746" s="48">
        <f t="shared" si="72"/>
        <v>169620</v>
      </c>
      <c r="BR746" s="215"/>
      <c r="BS746" s="48">
        <f t="shared" si="73"/>
        <v>433699</v>
      </c>
      <c r="BT746" s="215"/>
    </row>
    <row r="747" spans="1:72" x14ac:dyDescent="0.2">
      <c r="A747" t="s">
        <v>53</v>
      </c>
      <c r="B747" s="29">
        <f t="shared" si="74"/>
        <v>44573</v>
      </c>
      <c r="C747" s="215"/>
      <c r="D747" s="13">
        <v>3706</v>
      </c>
      <c r="E747" s="13">
        <v>2943</v>
      </c>
      <c r="F747" s="13">
        <v>46415</v>
      </c>
      <c r="G747">
        <v>824</v>
      </c>
      <c r="H747">
        <v>704</v>
      </c>
      <c r="I747" s="13">
        <v>25830</v>
      </c>
      <c r="J747" s="13">
        <v>24003</v>
      </c>
      <c r="K747" s="13">
        <v>70814</v>
      </c>
      <c r="L747" s="13">
        <v>1608</v>
      </c>
      <c r="M747" s="215"/>
      <c r="N747" s="13">
        <v>10024</v>
      </c>
      <c r="O747" s="13">
        <v>12112</v>
      </c>
      <c r="P747">
        <v>937</v>
      </c>
      <c r="Q747">
        <v>484</v>
      </c>
      <c r="R747" s="13">
        <v>2462</v>
      </c>
      <c r="S747" s="13">
        <v>2860</v>
      </c>
      <c r="T747" s="13">
        <v>39012</v>
      </c>
      <c r="U747" s="13">
        <v>1139</v>
      </c>
      <c r="V747" s="13">
        <v>1239</v>
      </c>
      <c r="W747" s="13">
        <v>24948</v>
      </c>
      <c r="X747" s="13">
        <v>8739</v>
      </c>
      <c r="Y747" s="214"/>
      <c r="Z747" s="13">
        <v>14978</v>
      </c>
      <c r="AA747" s="13">
        <v>13859</v>
      </c>
      <c r="AC747" s="48">
        <f t="shared" si="68"/>
        <v>28837</v>
      </c>
      <c r="AD747" s="48">
        <f t="shared" si="69"/>
        <v>103956</v>
      </c>
      <c r="AE747" s="13">
        <v>4613</v>
      </c>
      <c r="AF747" s="13">
        <v>6323</v>
      </c>
      <c r="AG747" s="13">
        <v>18855</v>
      </c>
      <c r="AH747" s="13">
        <v>21366</v>
      </c>
      <c r="AI747" s="13">
        <v>2682</v>
      </c>
      <c r="AJ747">
        <v>917</v>
      </c>
      <c r="AK747" s="13">
        <v>2998</v>
      </c>
      <c r="AL747" s="13">
        <v>23090</v>
      </c>
      <c r="AM747" s="13">
        <v>26163</v>
      </c>
      <c r="AN747" s="13">
        <v>7919</v>
      </c>
      <c r="AO747" s="13">
        <v>8128</v>
      </c>
      <c r="BJ747" s="215"/>
      <c r="BK747" s="48">
        <f t="shared" si="70"/>
        <v>123054</v>
      </c>
      <c r="BL747" s="13">
        <v>8240</v>
      </c>
      <c r="BM747" s="13">
        <v>8436</v>
      </c>
      <c r="BN747" s="215"/>
      <c r="BO747" s="48">
        <f t="shared" si="71"/>
        <v>16676</v>
      </c>
      <c r="BP747" s="215"/>
      <c r="BQ747" s="48">
        <f t="shared" si="72"/>
        <v>176847</v>
      </c>
      <c r="BR747" s="215"/>
      <c r="BS747" s="48">
        <f t="shared" si="73"/>
        <v>449370</v>
      </c>
      <c r="BT747" s="215"/>
    </row>
    <row r="748" spans="1:72" x14ac:dyDescent="0.2">
      <c r="A748" t="s">
        <v>54</v>
      </c>
      <c r="B748" s="29">
        <f t="shared" si="74"/>
        <v>44574</v>
      </c>
      <c r="C748" s="215"/>
      <c r="D748" s="13">
        <v>3811</v>
      </c>
      <c r="E748" s="13">
        <v>2890</v>
      </c>
      <c r="F748" s="13">
        <v>48166</v>
      </c>
      <c r="G748">
        <v>839</v>
      </c>
      <c r="H748">
        <v>731</v>
      </c>
      <c r="I748" s="13">
        <v>26945</v>
      </c>
      <c r="J748" s="13">
        <v>24160</v>
      </c>
      <c r="K748" s="13">
        <v>72626</v>
      </c>
      <c r="L748" s="13">
        <v>1556</v>
      </c>
      <c r="M748" s="215"/>
      <c r="N748" s="13">
        <v>10263</v>
      </c>
      <c r="O748" s="13">
        <v>13023</v>
      </c>
      <c r="P748">
        <v>937</v>
      </c>
      <c r="Q748">
        <v>510</v>
      </c>
      <c r="R748" s="13">
        <v>2529</v>
      </c>
      <c r="S748" s="13">
        <v>2851</v>
      </c>
      <c r="T748" s="13">
        <v>40033</v>
      </c>
      <c r="U748" s="13">
        <v>1158</v>
      </c>
      <c r="V748" s="13">
        <v>1265</v>
      </c>
      <c r="W748" s="13">
        <v>25855</v>
      </c>
      <c r="X748" s="13">
        <v>6188</v>
      </c>
      <c r="Y748" s="214"/>
      <c r="Z748" s="13">
        <v>15494</v>
      </c>
      <c r="AA748" s="13">
        <v>14657</v>
      </c>
      <c r="AC748" s="48">
        <f t="shared" si="68"/>
        <v>30151</v>
      </c>
      <c r="AD748" s="48">
        <f t="shared" si="69"/>
        <v>104612</v>
      </c>
      <c r="AE748" s="13">
        <v>4701</v>
      </c>
      <c r="AF748" s="13">
        <v>6537</v>
      </c>
      <c r="AG748" s="13">
        <v>20616</v>
      </c>
      <c r="AH748" s="13">
        <v>22898</v>
      </c>
      <c r="AI748" s="13">
        <v>2819</v>
      </c>
      <c r="AJ748">
        <v>969</v>
      </c>
      <c r="AK748" s="13">
        <v>2882</v>
      </c>
      <c r="AL748" s="13">
        <v>24990</v>
      </c>
      <c r="AM748" s="13">
        <v>28031</v>
      </c>
      <c r="AN748" s="13">
        <v>8402</v>
      </c>
      <c r="AO748" s="13">
        <v>8779</v>
      </c>
      <c r="BJ748" s="215"/>
      <c r="BK748" s="48">
        <f t="shared" si="70"/>
        <v>131624</v>
      </c>
      <c r="BL748" s="13">
        <v>8554</v>
      </c>
      <c r="BM748" s="13">
        <v>8664</v>
      </c>
      <c r="BN748" s="215"/>
      <c r="BO748" s="48">
        <f t="shared" si="71"/>
        <v>17218</v>
      </c>
      <c r="BP748" s="215"/>
      <c r="BQ748" s="48">
        <f t="shared" si="72"/>
        <v>181724</v>
      </c>
      <c r="BR748" s="215"/>
      <c r="BS748" s="48">
        <f t="shared" si="73"/>
        <v>465329</v>
      </c>
      <c r="BT748" s="215"/>
    </row>
    <row r="749" spans="1:72" x14ac:dyDescent="0.2">
      <c r="A749" t="s">
        <v>55</v>
      </c>
      <c r="B749" s="29">
        <f t="shared" si="74"/>
        <v>44575</v>
      </c>
      <c r="C749" s="215"/>
      <c r="D749" s="13">
        <v>3906</v>
      </c>
      <c r="E749" s="13">
        <v>3071</v>
      </c>
      <c r="F749" s="13">
        <v>52643</v>
      </c>
      <c r="G749">
        <v>913</v>
      </c>
      <c r="H749">
        <v>764</v>
      </c>
      <c r="I749" s="13">
        <v>28658</v>
      </c>
      <c r="J749" s="13">
        <v>26240</v>
      </c>
      <c r="K749" s="13">
        <v>78590</v>
      </c>
      <c r="L749" s="13">
        <v>1755</v>
      </c>
      <c r="M749" s="215"/>
      <c r="N749" s="13">
        <v>12058</v>
      </c>
      <c r="O749" s="13">
        <v>15112</v>
      </c>
      <c r="P749" s="13">
        <v>1038</v>
      </c>
      <c r="Q749">
        <v>571</v>
      </c>
      <c r="R749" s="13">
        <v>2822</v>
      </c>
      <c r="S749" s="13">
        <v>3174</v>
      </c>
      <c r="T749" s="13">
        <v>45611</v>
      </c>
      <c r="U749" s="13">
        <v>1257</v>
      </c>
      <c r="V749" s="13">
        <v>1311</v>
      </c>
      <c r="W749" s="13">
        <v>29292</v>
      </c>
      <c r="X749" s="13">
        <v>9918</v>
      </c>
      <c r="Y749" s="214"/>
      <c r="Z749" s="13">
        <v>17162</v>
      </c>
      <c r="AA749" s="13">
        <v>17159</v>
      </c>
      <c r="AC749" s="48">
        <f t="shared" si="68"/>
        <v>34321</v>
      </c>
      <c r="AD749" s="48">
        <f t="shared" si="69"/>
        <v>122164</v>
      </c>
      <c r="AE749" s="13">
        <v>5137</v>
      </c>
      <c r="AF749" s="13">
        <v>7015</v>
      </c>
      <c r="AG749" s="13">
        <v>23481</v>
      </c>
      <c r="AH749" s="13">
        <v>26202</v>
      </c>
      <c r="AI749" s="13">
        <v>2950</v>
      </c>
      <c r="AJ749" s="13">
        <v>1038</v>
      </c>
      <c r="AK749" s="13">
        <v>3197</v>
      </c>
      <c r="AL749" s="13">
        <v>28321</v>
      </c>
      <c r="AM749" s="13">
        <v>33350</v>
      </c>
      <c r="AN749" s="13">
        <v>10039</v>
      </c>
      <c r="AO749" s="13">
        <v>10246</v>
      </c>
      <c r="BJ749" s="215"/>
      <c r="BK749" s="48">
        <f t="shared" si="70"/>
        <v>150976</v>
      </c>
      <c r="BL749" s="13">
        <v>9054</v>
      </c>
      <c r="BM749" s="13">
        <v>8734</v>
      </c>
      <c r="BN749" s="215"/>
      <c r="BO749" s="48">
        <f t="shared" si="71"/>
        <v>17788</v>
      </c>
      <c r="BP749" s="215"/>
      <c r="BQ749" s="48">
        <f t="shared" si="72"/>
        <v>196540</v>
      </c>
      <c r="BR749" s="215"/>
      <c r="BS749" s="48">
        <f t="shared" si="73"/>
        <v>521789</v>
      </c>
      <c r="BT749" s="215"/>
    </row>
    <row r="750" spans="1:72" x14ac:dyDescent="0.2">
      <c r="A750" t="s">
        <v>56</v>
      </c>
      <c r="B750" s="29">
        <f t="shared" si="74"/>
        <v>44576</v>
      </c>
      <c r="C750" s="215"/>
      <c r="D750" s="13">
        <v>2417</v>
      </c>
      <c r="E750" s="13">
        <v>1829</v>
      </c>
      <c r="F750" s="13">
        <v>36775</v>
      </c>
      <c r="G750">
        <v>593</v>
      </c>
      <c r="H750">
        <v>535</v>
      </c>
      <c r="I750" s="13">
        <v>21512</v>
      </c>
      <c r="J750" s="13">
        <v>19395</v>
      </c>
      <c r="K750" s="13">
        <v>57374</v>
      </c>
      <c r="L750" s="13">
        <v>1842</v>
      </c>
      <c r="M750" s="215"/>
      <c r="N750" s="13">
        <v>7648</v>
      </c>
      <c r="O750" s="13">
        <v>9752</v>
      </c>
      <c r="P750">
        <v>795</v>
      </c>
      <c r="Q750">
        <v>433</v>
      </c>
      <c r="R750" s="13">
        <v>1779</v>
      </c>
      <c r="S750" s="13">
        <v>2138</v>
      </c>
      <c r="T750" s="13">
        <v>29017</v>
      </c>
      <c r="U750">
        <v>650</v>
      </c>
      <c r="V750">
        <v>899</v>
      </c>
      <c r="W750" s="13">
        <v>21817</v>
      </c>
      <c r="X750" s="13">
        <v>5196</v>
      </c>
      <c r="Y750" s="214"/>
      <c r="Z750" s="13">
        <v>11970</v>
      </c>
      <c r="AA750" s="13">
        <v>11203</v>
      </c>
      <c r="AC750" s="48">
        <f t="shared" si="68"/>
        <v>23173</v>
      </c>
      <c r="AD750" s="48">
        <f t="shared" si="69"/>
        <v>80124</v>
      </c>
      <c r="AE750" s="13">
        <v>3068</v>
      </c>
      <c r="AF750" s="13">
        <v>4124</v>
      </c>
      <c r="AG750" s="13">
        <v>14042</v>
      </c>
      <c r="AH750" s="13">
        <v>15632</v>
      </c>
      <c r="AI750" s="13">
        <v>2071</v>
      </c>
      <c r="AJ750">
        <v>573</v>
      </c>
      <c r="AK750" s="13">
        <v>1814</v>
      </c>
      <c r="AL750" s="13">
        <v>17262</v>
      </c>
      <c r="AM750" s="13">
        <v>19273</v>
      </c>
      <c r="AN750" s="13">
        <v>5272</v>
      </c>
      <c r="AO750" s="13">
        <v>5259</v>
      </c>
      <c r="BJ750" s="215"/>
      <c r="BK750" s="48">
        <f t="shared" si="70"/>
        <v>88390</v>
      </c>
      <c r="BL750" s="13">
        <v>5419</v>
      </c>
      <c r="BM750" s="13">
        <v>5210</v>
      </c>
      <c r="BN750" s="215"/>
      <c r="BO750" s="48">
        <f t="shared" si="71"/>
        <v>10629</v>
      </c>
      <c r="BP750" s="215"/>
      <c r="BQ750" s="48">
        <f t="shared" si="72"/>
        <v>142272</v>
      </c>
      <c r="BR750" s="215"/>
      <c r="BS750" s="48">
        <f t="shared" si="73"/>
        <v>344588</v>
      </c>
      <c r="BT750" s="215"/>
    </row>
    <row r="751" spans="1:72" x14ac:dyDescent="0.2">
      <c r="A751" t="s">
        <v>57</v>
      </c>
      <c r="B751" s="29">
        <f t="shared" ref="B751:B766" si="75">B750+1</f>
        <v>44577</v>
      </c>
      <c r="C751" s="215"/>
      <c r="D751" s="13">
        <v>2059</v>
      </c>
      <c r="E751" s="13">
        <v>1498</v>
      </c>
      <c r="F751" s="13">
        <v>29656</v>
      </c>
      <c r="G751">
        <v>463</v>
      </c>
      <c r="H751">
        <v>490</v>
      </c>
      <c r="I751" s="13">
        <v>16886</v>
      </c>
      <c r="J751" s="13">
        <v>14976</v>
      </c>
      <c r="K751" s="13">
        <v>44317</v>
      </c>
      <c r="L751" s="13">
        <v>1081</v>
      </c>
      <c r="M751" s="215"/>
      <c r="N751" s="13">
        <v>6825</v>
      </c>
      <c r="O751" s="13">
        <v>7742</v>
      </c>
      <c r="P751">
        <v>704</v>
      </c>
      <c r="Q751">
        <v>352</v>
      </c>
      <c r="R751" s="13">
        <v>1540</v>
      </c>
      <c r="S751" s="13">
        <v>1686</v>
      </c>
      <c r="T751" s="13">
        <v>25497</v>
      </c>
      <c r="U751">
        <v>435</v>
      </c>
      <c r="V751">
        <v>666</v>
      </c>
      <c r="W751" s="13">
        <v>19644</v>
      </c>
      <c r="X751" s="13">
        <v>4179</v>
      </c>
      <c r="Y751" s="214"/>
      <c r="Z751" s="13">
        <v>11459</v>
      </c>
      <c r="AA751" s="13">
        <v>9840</v>
      </c>
      <c r="AC751" s="48">
        <f t="shared" si="68"/>
        <v>21299</v>
      </c>
      <c r="AD751" s="48">
        <f t="shared" si="69"/>
        <v>69270</v>
      </c>
      <c r="AE751" s="13">
        <v>2359</v>
      </c>
      <c r="AF751" s="13">
        <v>3210</v>
      </c>
      <c r="AG751" s="13">
        <v>11973</v>
      </c>
      <c r="AH751" s="13">
        <v>12515</v>
      </c>
      <c r="AI751" s="13">
        <v>1662</v>
      </c>
      <c r="AJ751">
        <v>448</v>
      </c>
      <c r="AK751" s="13">
        <v>1503</v>
      </c>
      <c r="AL751" s="13">
        <v>15060</v>
      </c>
      <c r="AM751" s="13">
        <v>15664</v>
      </c>
      <c r="AN751" s="13">
        <v>3952</v>
      </c>
      <c r="AO751" s="13">
        <v>3753</v>
      </c>
      <c r="BJ751" s="215"/>
      <c r="BK751" s="48">
        <f t="shared" si="70"/>
        <v>72099</v>
      </c>
      <c r="BL751" s="13">
        <v>5000</v>
      </c>
      <c r="BM751" s="13">
        <v>5185</v>
      </c>
      <c r="BN751" s="215"/>
      <c r="BO751" s="48">
        <f t="shared" si="71"/>
        <v>10185</v>
      </c>
      <c r="BP751" s="215"/>
      <c r="BQ751" s="48">
        <f t="shared" si="72"/>
        <v>111426</v>
      </c>
      <c r="BR751" s="215"/>
      <c r="BS751" s="48">
        <f t="shared" si="73"/>
        <v>284279</v>
      </c>
      <c r="BT751" s="215"/>
    </row>
    <row r="752" spans="1:72" x14ac:dyDescent="0.2">
      <c r="A752" t="s">
        <v>58</v>
      </c>
      <c r="B752" s="29">
        <f t="shared" si="75"/>
        <v>44578</v>
      </c>
      <c r="C752" s="215"/>
      <c r="D752" s="13">
        <v>3237</v>
      </c>
      <c r="E752" s="13">
        <v>2488</v>
      </c>
      <c r="F752" s="13">
        <v>44309</v>
      </c>
      <c r="G752">
        <v>757</v>
      </c>
      <c r="H752">
        <v>577</v>
      </c>
      <c r="I752" s="13">
        <v>24832</v>
      </c>
      <c r="J752" s="13">
        <v>22742</v>
      </c>
      <c r="K752" s="13">
        <v>67708</v>
      </c>
      <c r="L752" s="13">
        <v>1492</v>
      </c>
      <c r="M752" s="215"/>
      <c r="N752" s="13">
        <v>9615</v>
      </c>
      <c r="O752" s="13">
        <v>11872</v>
      </c>
      <c r="P752">
        <v>878</v>
      </c>
      <c r="Q752">
        <v>479</v>
      </c>
      <c r="R752" s="13">
        <v>2296</v>
      </c>
      <c r="S752" s="13">
        <v>2500</v>
      </c>
      <c r="T752" s="13">
        <v>35085</v>
      </c>
      <c r="U752" s="13">
        <v>1076</v>
      </c>
      <c r="V752" s="13">
        <v>1159</v>
      </c>
      <c r="W752" s="13">
        <v>24592</v>
      </c>
      <c r="X752" s="13">
        <v>7037</v>
      </c>
      <c r="Y752" s="214"/>
      <c r="Z752" s="13">
        <v>15062</v>
      </c>
      <c r="AA752" s="13">
        <v>13983</v>
      </c>
      <c r="AC752" s="48">
        <f t="shared" si="68"/>
        <v>29045</v>
      </c>
      <c r="AD752" s="48">
        <f t="shared" si="69"/>
        <v>96589</v>
      </c>
      <c r="AE752" s="13">
        <v>3789</v>
      </c>
      <c r="AF752" s="13">
        <v>5185</v>
      </c>
      <c r="AG752" s="13">
        <v>19688</v>
      </c>
      <c r="AH752" s="13">
        <v>19552</v>
      </c>
      <c r="AI752" s="13">
        <v>2460</v>
      </c>
      <c r="AJ752">
        <v>799</v>
      </c>
      <c r="AK752" s="13">
        <v>2367</v>
      </c>
      <c r="AL752" s="13">
        <v>23645</v>
      </c>
      <c r="AM752" s="13">
        <v>24428</v>
      </c>
      <c r="AN752" s="13">
        <v>6808</v>
      </c>
      <c r="AO752" s="13">
        <v>7089</v>
      </c>
      <c r="BJ752" s="215"/>
      <c r="BK752" s="48">
        <f t="shared" si="70"/>
        <v>115810</v>
      </c>
      <c r="BL752" s="13">
        <v>7542</v>
      </c>
      <c r="BM752" s="13">
        <v>7183</v>
      </c>
      <c r="BN752" s="215"/>
      <c r="BO752" s="48">
        <f t="shared" si="71"/>
        <v>14725</v>
      </c>
      <c r="BP752" s="215"/>
      <c r="BQ752" s="48">
        <f t="shared" si="72"/>
        <v>168142</v>
      </c>
      <c r="BR752" s="215"/>
      <c r="BS752" s="48">
        <f t="shared" si="73"/>
        <v>424311</v>
      </c>
      <c r="BT752" s="215"/>
    </row>
    <row r="753" spans="1:72" x14ac:dyDescent="0.2">
      <c r="A753" t="s">
        <v>59</v>
      </c>
      <c r="B753" s="29">
        <f t="shared" si="75"/>
        <v>44579</v>
      </c>
      <c r="C753" s="215"/>
      <c r="D753" s="13">
        <v>3669</v>
      </c>
      <c r="E753" s="13">
        <v>2750</v>
      </c>
      <c r="F753" s="13">
        <v>45818</v>
      </c>
      <c r="G753">
        <v>802</v>
      </c>
      <c r="H753">
        <v>681</v>
      </c>
      <c r="I753" s="13">
        <v>25987</v>
      </c>
      <c r="J753" s="13">
        <v>23237</v>
      </c>
      <c r="K753" s="13">
        <v>69381</v>
      </c>
      <c r="L753" s="13">
        <v>1469</v>
      </c>
      <c r="M753" s="215"/>
      <c r="N753" s="13">
        <v>10051</v>
      </c>
      <c r="O753" s="13">
        <v>12994</v>
      </c>
      <c r="P753">
        <v>867</v>
      </c>
      <c r="Q753">
        <v>488</v>
      </c>
      <c r="R753" s="13">
        <v>2517</v>
      </c>
      <c r="S753" s="13">
        <v>2946</v>
      </c>
      <c r="T753" s="13">
        <v>39546</v>
      </c>
      <c r="U753" s="13">
        <v>1188</v>
      </c>
      <c r="V753" s="13">
        <v>1234</v>
      </c>
      <c r="W753" s="13">
        <v>25801</v>
      </c>
      <c r="X753" s="13">
        <v>9066</v>
      </c>
      <c r="Y753" s="214"/>
      <c r="Z753" s="13">
        <v>15091</v>
      </c>
      <c r="AA753" s="13">
        <v>14172</v>
      </c>
      <c r="AC753" s="48">
        <f t="shared" si="68"/>
        <v>29263</v>
      </c>
      <c r="AD753" s="48">
        <f t="shared" si="69"/>
        <v>106698</v>
      </c>
      <c r="AE753" s="13">
        <v>4734</v>
      </c>
      <c r="AF753" s="13">
        <v>6786</v>
      </c>
      <c r="AG753" s="13">
        <v>20685</v>
      </c>
      <c r="AH753" s="13">
        <v>21569</v>
      </c>
      <c r="AI753" s="13">
        <v>2709</v>
      </c>
      <c r="AJ753">
        <v>942</v>
      </c>
      <c r="AK753" s="13">
        <v>2789</v>
      </c>
      <c r="AL753" s="13">
        <v>24598</v>
      </c>
      <c r="AM753" s="13">
        <v>26199</v>
      </c>
      <c r="AN753" s="13">
        <v>7896</v>
      </c>
      <c r="AO753" s="13">
        <v>9020</v>
      </c>
      <c r="BJ753" s="215"/>
      <c r="BK753" s="48">
        <f t="shared" si="70"/>
        <v>127927</v>
      </c>
      <c r="BL753" s="13">
        <v>8293</v>
      </c>
      <c r="BM753" s="13">
        <v>8375</v>
      </c>
      <c r="BN753" s="215"/>
      <c r="BO753" s="48">
        <f t="shared" si="71"/>
        <v>16668</v>
      </c>
      <c r="BP753" s="215"/>
      <c r="BQ753" s="48">
        <f t="shared" si="72"/>
        <v>173794</v>
      </c>
      <c r="BR753" s="215"/>
      <c r="BS753" s="48">
        <f t="shared" si="73"/>
        <v>454350</v>
      </c>
      <c r="BT753" s="215"/>
    </row>
    <row r="754" spans="1:72" x14ac:dyDescent="0.2">
      <c r="A754" t="s">
        <v>53</v>
      </c>
      <c r="B754" s="29">
        <f t="shared" si="75"/>
        <v>44580</v>
      </c>
      <c r="C754" s="215"/>
      <c r="D754" s="13">
        <v>3846</v>
      </c>
      <c r="E754" s="13">
        <v>2923</v>
      </c>
      <c r="F754" s="13">
        <v>47888</v>
      </c>
      <c r="G754">
        <v>806</v>
      </c>
      <c r="H754">
        <v>729</v>
      </c>
      <c r="I754" s="13">
        <v>26717</v>
      </c>
      <c r="J754" s="13">
        <v>24300</v>
      </c>
      <c r="K754" s="13">
        <v>71925</v>
      </c>
      <c r="L754" s="13">
        <v>1460</v>
      </c>
      <c r="M754" s="215"/>
      <c r="N754" s="13">
        <v>10568</v>
      </c>
      <c r="O754" s="13">
        <v>13482</v>
      </c>
      <c r="P754">
        <v>980</v>
      </c>
      <c r="Q754">
        <v>550</v>
      </c>
      <c r="R754" s="13">
        <v>2581</v>
      </c>
      <c r="S754" s="13">
        <v>2925</v>
      </c>
      <c r="T754" s="13">
        <v>40990</v>
      </c>
      <c r="U754" s="13">
        <v>1224</v>
      </c>
      <c r="V754" s="13">
        <v>1288</v>
      </c>
      <c r="W754" s="13">
        <v>26690</v>
      </c>
      <c r="X754" s="13">
        <v>9261</v>
      </c>
      <c r="Y754" s="214"/>
      <c r="Z754" s="13">
        <v>14852</v>
      </c>
      <c r="AA754" s="13">
        <v>14160</v>
      </c>
      <c r="AC754" s="48">
        <f t="shared" si="68"/>
        <v>29012</v>
      </c>
      <c r="AD754" s="48">
        <f t="shared" si="69"/>
        <v>110539</v>
      </c>
      <c r="AE754" s="13">
        <v>4945</v>
      </c>
      <c r="AF754" s="13">
        <v>6839</v>
      </c>
      <c r="AG754" s="13">
        <v>20703</v>
      </c>
      <c r="AH754" s="13">
        <v>23126</v>
      </c>
      <c r="AI754" s="13">
        <v>2994</v>
      </c>
      <c r="AJ754">
        <v>974</v>
      </c>
      <c r="AK754" s="13">
        <v>2972</v>
      </c>
      <c r="AL754" s="13">
        <v>24920</v>
      </c>
      <c r="AM754" s="13">
        <v>27656</v>
      </c>
      <c r="AN754" s="13">
        <v>8909</v>
      </c>
      <c r="AO754" s="13">
        <v>9345</v>
      </c>
      <c r="BJ754" s="215"/>
      <c r="BK754" s="48">
        <f t="shared" si="70"/>
        <v>133383</v>
      </c>
      <c r="BL754" s="13">
        <v>8778</v>
      </c>
      <c r="BM754" s="13">
        <v>8891</v>
      </c>
      <c r="BN754" s="215"/>
      <c r="BO754" s="48">
        <f t="shared" si="71"/>
        <v>17669</v>
      </c>
      <c r="BP754" s="215"/>
      <c r="BQ754" s="48">
        <f t="shared" si="72"/>
        <v>180594</v>
      </c>
      <c r="BR754" s="215"/>
      <c r="BS754" s="48">
        <f t="shared" si="73"/>
        <v>471197</v>
      </c>
      <c r="BT754" s="215"/>
    </row>
    <row r="755" spans="1:72" x14ac:dyDescent="0.2">
      <c r="A755" t="s">
        <v>54</v>
      </c>
      <c r="B755" s="29">
        <f t="shared" si="75"/>
        <v>44581</v>
      </c>
      <c r="C755" s="215"/>
      <c r="D755" s="13">
        <v>3123</v>
      </c>
      <c r="E755" s="13">
        <v>2377</v>
      </c>
      <c r="F755" s="13">
        <v>38756</v>
      </c>
      <c r="G755">
        <v>703</v>
      </c>
      <c r="H755">
        <v>591</v>
      </c>
      <c r="I755" s="13">
        <v>22223</v>
      </c>
      <c r="J755" s="13">
        <v>20023</v>
      </c>
      <c r="K755" s="13">
        <v>58802</v>
      </c>
      <c r="L755" s="13">
        <v>1264</v>
      </c>
      <c r="M755" s="215"/>
      <c r="N755" s="13">
        <v>8745</v>
      </c>
      <c r="O755" s="13">
        <v>11192</v>
      </c>
      <c r="P755">
        <v>878</v>
      </c>
      <c r="Q755">
        <v>442</v>
      </c>
      <c r="R755" s="13">
        <v>2240</v>
      </c>
      <c r="S755" s="13">
        <v>2626</v>
      </c>
      <c r="T755" s="13">
        <v>34210</v>
      </c>
      <c r="U755" s="13">
        <v>1114</v>
      </c>
      <c r="V755" s="13">
        <v>1157</v>
      </c>
      <c r="W755" s="13">
        <v>22753</v>
      </c>
      <c r="X755" s="13">
        <v>7493</v>
      </c>
      <c r="Y755" s="214"/>
      <c r="Z755" s="13">
        <v>12605</v>
      </c>
      <c r="AA755" s="13">
        <v>11551</v>
      </c>
      <c r="AC755" s="48">
        <f t="shared" si="68"/>
        <v>24156</v>
      </c>
      <c r="AD755" s="48">
        <f t="shared" si="69"/>
        <v>92850</v>
      </c>
      <c r="AE755" s="13">
        <v>4068</v>
      </c>
      <c r="AF755" s="13">
        <v>5381</v>
      </c>
      <c r="AG755" s="13">
        <v>17295</v>
      </c>
      <c r="AH755" s="13">
        <v>19872</v>
      </c>
      <c r="AI755" s="13">
        <v>2410</v>
      </c>
      <c r="AJ755">
        <v>825</v>
      </c>
      <c r="AK755" s="13">
        <v>2462</v>
      </c>
      <c r="AL755" s="13">
        <v>20700</v>
      </c>
      <c r="AM755" s="13">
        <v>23973</v>
      </c>
      <c r="AN755" s="13">
        <v>7102</v>
      </c>
      <c r="AO755" s="13">
        <v>7103</v>
      </c>
      <c r="BJ755" s="215"/>
      <c r="BK755" s="48">
        <f t="shared" si="70"/>
        <v>111191</v>
      </c>
      <c r="BL755" s="13">
        <v>6597</v>
      </c>
      <c r="BM755" s="13">
        <v>6451</v>
      </c>
      <c r="BN755" s="215"/>
      <c r="BO755" s="48">
        <f t="shared" si="71"/>
        <v>13048</v>
      </c>
      <c r="BP755" s="215"/>
      <c r="BQ755" s="48">
        <f t="shared" si="72"/>
        <v>147862</v>
      </c>
      <c r="BR755" s="215"/>
      <c r="BS755" s="48">
        <f t="shared" si="73"/>
        <v>389107</v>
      </c>
      <c r="BT755" s="215"/>
    </row>
    <row r="756" spans="1:72" x14ac:dyDescent="0.2">
      <c r="A756" t="s">
        <v>55</v>
      </c>
      <c r="B756" s="29">
        <f t="shared" si="75"/>
        <v>44582</v>
      </c>
      <c r="C756" s="215"/>
      <c r="D756" s="13">
        <v>3513</v>
      </c>
      <c r="E756" s="13">
        <v>2762</v>
      </c>
      <c r="F756" s="13">
        <v>47500</v>
      </c>
      <c r="G756">
        <v>768</v>
      </c>
      <c r="H756">
        <v>742</v>
      </c>
      <c r="I756" s="13">
        <v>26069</v>
      </c>
      <c r="J756" s="13">
        <v>23981</v>
      </c>
      <c r="K756" s="13">
        <v>71620</v>
      </c>
      <c r="L756" s="13">
        <v>1473</v>
      </c>
      <c r="M756" s="215"/>
      <c r="N756" s="13">
        <v>10431</v>
      </c>
      <c r="O756" s="13">
        <v>13238</v>
      </c>
      <c r="P756">
        <v>943</v>
      </c>
      <c r="Q756">
        <v>510</v>
      </c>
      <c r="R756" s="13">
        <v>2505</v>
      </c>
      <c r="S756" s="13">
        <v>2888</v>
      </c>
      <c r="T756" s="13">
        <v>40176</v>
      </c>
      <c r="U756" s="13">
        <v>1146</v>
      </c>
      <c r="V756" s="13">
        <v>1184</v>
      </c>
      <c r="W756" s="13">
        <v>27015</v>
      </c>
      <c r="X756" s="13">
        <v>8494</v>
      </c>
      <c r="Y756" s="214"/>
      <c r="Z756" s="13">
        <v>15598</v>
      </c>
      <c r="AA756" s="13">
        <v>14500</v>
      </c>
      <c r="AC756" s="48">
        <f t="shared" si="68"/>
        <v>30098</v>
      </c>
      <c r="AD756" s="48">
        <f t="shared" si="69"/>
        <v>108530</v>
      </c>
      <c r="AE756" s="13">
        <v>4733</v>
      </c>
      <c r="AF756" s="13">
        <v>6006</v>
      </c>
      <c r="AG756" s="13">
        <v>20257</v>
      </c>
      <c r="AH756" s="13">
        <v>23333</v>
      </c>
      <c r="AI756" s="13">
        <v>2701</v>
      </c>
      <c r="AJ756">
        <v>947</v>
      </c>
      <c r="AK756" s="13">
        <v>2934</v>
      </c>
      <c r="AL756" s="13">
        <v>24520</v>
      </c>
      <c r="AM756" s="13">
        <v>28718</v>
      </c>
      <c r="AN756" s="13">
        <v>8093</v>
      </c>
      <c r="AO756" s="13">
        <v>8460</v>
      </c>
      <c r="BJ756" s="215"/>
      <c r="BK756" s="48">
        <f t="shared" si="70"/>
        <v>130702</v>
      </c>
      <c r="BL756" s="13">
        <v>8344</v>
      </c>
      <c r="BM756" s="13">
        <v>7851</v>
      </c>
      <c r="BN756" s="215"/>
      <c r="BO756" s="48">
        <f t="shared" si="71"/>
        <v>16195</v>
      </c>
      <c r="BP756" s="215"/>
      <c r="BQ756" s="48">
        <f t="shared" si="72"/>
        <v>178428</v>
      </c>
      <c r="BR756" s="215"/>
      <c r="BS756" s="48">
        <f t="shared" si="73"/>
        <v>463953</v>
      </c>
      <c r="BT756" s="215"/>
    </row>
    <row r="757" spans="1:72" x14ac:dyDescent="0.2">
      <c r="A757" t="s">
        <v>56</v>
      </c>
      <c r="B757" s="29">
        <f t="shared" si="75"/>
        <v>44583</v>
      </c>
      <c r="C757" s="215"/>
      <c r="D757" s="13">
        <v>2813</v>
      </c>
      <c r="E757" s="13">
        <v>2111</v>
      </c>
      <c r="F757" s="13">
        <v>39293</v>
      </c>
      <c r="G757">
        <v>664</v>
      </c>
      <c r="H757">
        <v>597</v>
      </c>
      <c r="I757" s="13">
        <v>23482</v>
      </c>
      <c r="J757" s="13">
        <v>20587</v>
      </c>
      <c r="K757" s="13">
        <v>60901</v>
      </c>
      <c r="L757" s="13">
        <v>1624</v>
      </c>
      <c r="M757" s="215"/>
      <c r="N757" s="13">
        <v>7998</v>
      </c>
      <c r="O757" s="13">
        <v>10044</v>
      </c>
      <c r="P757">
        <v>763</v>
      </c>
      <c r="Q757">
        <v>457</v>
      </c>
      <c r="R757" s="13">
        <v>1856</v>
      </c>
      <c r="S757" s="13">
        <v>2074</v>
      </c>
      <c r="T757" s="13">
        <v>29495</v>
      </c>
      <c r="U757">
        <v>712</v>
      </c>
      <c r="V757">
        <v>825</v>
      </c>
      <c r="W757" s="13">
        <v>22508</v>
      </c>
      <c r="X757" s="13">
        <v>5774</v>
      </c>
      <c r="Y757" s="214"/>
      <c r="Z757" s="13">
        <v>12145</v>
      </c>
      <c r="AA757" s="13">
        <v>11533</v>
      </c>
      <c r="AC757" s="48">
        <f t="shared" si="68"/>
        <v>23678</v>
      </c>
      <c r="AD757" s="48">
        <f t="shared" si="69"/>
        <v>82506</v>
      </c>
      <c r="AE757" s="13">
        <v>3189</v>
      </c>
      <c r="AF757" s="13">
        <v>4123</v>
      </c>
      <c r="AG757" s="13">
        <v>14681</v>
      </c>
      <c r="AH757" s="13">
        <v>15908</v>
      </c>
      <c r="AI757" s="13">
        <v>2079</v>
      </c>
      <c r="AJ757">
        <v>612</v>
      </c>
      <c r="AK757" s="13">
        <v>1943</v>
      </c>
      <c r="AL757" s="13">
        <v>18173</v>
      </c>
      <c r="AM757" s="13">
        <v>19356</v>
      </c>
      <c r="AN757" s="13">
        <v>5044</v>
      </c>
      <c r="AO757" s="13">
        <v>5789</v>
      </c>
      <c r="BJ757" s="215"/>
      <c r="BK757" s="48">
        <f t="shared" si="70"/>
        <v>90897</v>
      </c>
      <c r="BL757" s="13">
        <v>5881</v>
      </c>
      <c r="BM757" s="13">
        <v>6059</v>
      </c>
      <c r="BN757" s="215"/>
      <c r="BO757" s="48">
        <f t="shared" si="71"/>
        <v>11940</v>
      </c>
      <c r="BP757" s="215"/>
      <c r="BQ757" s="48">
        <f t="shared" si="72"/>
        <v>152072</v>
      </c>
      <c r="BR757" s="215"/>
      <c r="BS757" s="48">
        <f t="shared" si="73"/>
        <v>361093</v>
      </c>
      <c r="BT757" s="215"/>
    </row>
    <row r="758" spans="1:72" x14ac:dyDescent="0.2">
      <c r="A758" t="s">
        <v>57</v>
      </c>
      <c r="B758" s="29">
        <f t="shared" si="75"/>
        <v>44584</v>
      </c>
      <c r="C758" s="215"/>
      <c r="D758" s="13">
        <v>2208</v>
      </c>
      <c r="E758" s="13">
        <v>1581</v>
      </c>
      <c r="F758" s="13">
        <v>30326</v>
      </c>
      <c r="G758">
        <v>491</v>
      </c>
      <c r="H758">
        <v>554</v>
      </c>
      <c r="I758" s="13">
        <v>17744</v>
      </c>
      <c r="J758" s="13">
        <v>15560</v>
      </c>
      <c r="K758" s="13">
        <v>46176</v>
      </c>
      <c r="L758" s="13">
        <v>1465</v>
      </c>
      <c r="M758" s="215"/>
      <c r="N758" s="13">
        <v>6637</v>
      </c>
      <c r="O758" s="13">
        <v>7802</v>
      </c>
      <c r="P758">
        <v>678</v>
      </c>
      <c r="Q758">
        <v>377</v>
      </c>
      <c r="R758" s="13">
        <v>1538</v>
      </c>
      <c r="S758" s="13">
        <v>1669</v>
      </c>
      <c r="T758" s="13">
        <v>25124</v>
      </c>
      <c r="U758">
        <v>391</v>
      </c>
      <c r="V758">
        <v>633</v>
      </c>
      <c r="W758" s="13">
        <v>19257</v>
      </c>
      <c r="X758" s="13">
        <v>4054</v>
      </c>
      <c r="Y758" s="214"/>
      <c r="Z758" s="13">
        <v>11337</v>
      </c>
      <c r="AA758" s="13">
        <v>10248</v>
      </c>
      <c r="AC758" s="48">
        <f t="shared" si="68"/>
        <v>21585</v>
      </c>
      <c r="AD758" s="48">
        <f t="shared" si="69"/>
        <v>68160</v>
      </c>
      <c r="AE758" s="13">
        <v>2440</v>
      </c>
      <c r="AF758" s="13">
        <v>3266</v>
      </c>
      <c r="AG758" s="13">
        <v>12283</v>
      </c>
      <c r="AH758" s="13">
        <v>13190</v>
      </c>
      <c r="AI758" s="13">
        <v>1717</v>
      </c>
      <c r="AJ758">
        <v>433</v>
      </c>
      <c r="AK758" s="13">
        <v>1446</v>
      </c>
      <c r="AL758" s="13">
        <v>15354</v>
      </c>
      <c r="AM758" s="13">
        <v>16414</v>
      </c>
      <c r="AN758" s="13">
        <v>3822</v>
      </c>
      <c r="AO758" s="13">
        <v>3492</v>
      </c>
      <c r="BJ758" s="215"/>
      <c r="BK758" s="48">
        <f t="shared" si="70"/>
        <v>73857</v>
      </c>
      <c r="BL758" s="13">
        <v>4771</v>
      </c>
      <c r="BM758" s="13">
        <v>4680</v>
      </c>
      <c r="BN758" s="215"/>
      <c r="BO758" s="48">
        <f t="shared" si="71"/>
        <v>9451</v>
      </c>
      <c r="BP758" s="215"/>
      <c r="BQ758" s="48">
        <f t="shared" si="72"/>
        <v>116105</v>
      </c>
      <c r="BR758" s="215"/>
      <c r="BS758" s="48">
        <f t="shared" si="73"/>
        <v>289158</v>
      </c>
      <c r="BT758" s="215"/>
    </row>
    <row r="759" spans="1:72" x14ac:dyDescent="0.2">
      <c r="A759" t="s">
        <v>58</v>
      </c>
      <c r="B759" s="29">
        <f t="shared" si="75"/>
        <v>44585</v>
      </c>
      <c r="C759" s="215"/>
      <c r="D759" s="13">
        <v>3272</v>
      </c>
      <c r="E759" s="13">
        <v>2447</v>
      </c>
      <c r="F759" s="13">
        <v>40999</v>
      </c>
      <c r="G759">
        <v>663</v>
      </c>
      <c r="H759">
        <v>591</v>
      </c>
      <c r="I759" s="13">
        <v>23381</v>
      </c>
      <c r="J759" s="13">
        <v>21088</v>
      </c>
      <c r="K759" s="13">
        <v>62200</v>
      </c>
      <c r="L759" s="13">
        <v>1330</v>
      </c>
      <c r="M759" s="215"/>
      <c r="N759" s="13">
        <v>8928</v>
      </c>
      <c r="O759" s="13">
        <v>11571</v>
      </c>
      <c r="P759">
        <v>904</v>
      </c>
      <c r="Q759">
        <v>472</v>
      </c>
      <c r="R759" s="13">
        <v>2322</v>
      </c>
      <c r="S759" s="13">
        <v>2607</v>
      </c>
      <c r="T759" s="13">
        <v>35577</v>
      </c>
      <c r="U759" s="13">
        <v>1137</v>
      </c>
      <c r="V759" s="13">
        <v>1116</v>
      </c>
      <c r="W759" s="13">
        <v>23006</v>
      </c>
      <c r="X759" s="13">
        <v>8148</v>
      </c>
      <c r="Y759" s="214"/>
      <c r="Z759" s="13">
        <v>13411</v>
      </c>
      <c r="AA759" s="13">
        <v>12924</v>
      </c>
      <c r="AC759" s="48">
        <f t="shared" si="68"/>
        <v>26335</v>
      </c>
      <c r="AD759" s="48">
        <f t="shared" si="69"/>
        <v>95788</v>
      </c>
      <c r="AE759" s="13">
        <v>4187</v>
      </c>
      <c r="AF759" s="13">
        <v>5771</v>
      </c>
      <c r="AG759" s="13">
        <v>18394</v>
      </c>
      <c r="AH759" s="13">
        <v>19827</v>
      </c>
      <c r="AI759" s="13">
        <v>2641</v>
      </c>
      <c r="AJ759">
        <v>825</v>
      </c>
      <c r="AK759" s="13">
        <v>2589</v>
      </c>
      <c r="AL759" s="13">
        <v>22447</v>
      </c>
      <c r="AM759" s="13">
        <v>24293</v>
      </c>
      <c r="AN759" s="13">
        <v>7197</v>
      </c>
      <c r="AO759" s="13">
        <v>7514</v>
      </c>
      <c r="BJ759" s="215"/>
      <c r="BK759" s="48">
        <f t="shared" si="70"/>
        <v>115685</v>
      </c>
      <c r="BL759" s="13">
        <v>7369</v>
      </c>
      <c r="BM759" s="13">
        <v>7702</v>
      </c>
      <c r="BN759" s="215"/>
      <c r="BO759" s="48">
        <f t="shared" si="71"/>
        <v>15071</v>
      </c>
      <c r="BP759" s="215"/>
      <c r="BQ759" s="48">
        <f t="shared" si="72"/>
        <v>155971</v>
      </c>
      <c r="BR759" s="215"/>
      <c r="BS759" s="48">
        <f t="shared" si="73"/>
        <v>408850</v>
      </c>
      <c r="BT759" s="215"/>
    </row>
    <row r="760" spans="1:72" x14ac:dyDescent="0.2">
      <c r="A760" t="s">
        <v>59</v>
      </c>
      <c r="B760" s="29">
        <f t="shared" si="75"/>
        <v>44586</v>
      </c>
      <c r="C760" s="215"/>
      <c r="D760" s="13">
        <v>3822</v>
      </c>
      <c r="E760" s="13">
        <v>2863</v>
      </c>
      <c r="F760" s="13">
        <v>46126</v>
      </c>
      <c r="G760">
        <v>808</v>
      </c>
      <c r="H760">
        <v>756</v>
      </c>
      <c r="I760" s="13">
        <v>26020</v>
      </c>
      <c r="J760" s="13">
        <v>23760</v>
      </c>
      <c r="K760" s="13">
        <v>70059</v>
      </c>
      <c r="L760" s="13">
        <v>1480</v>
      </c>
      <c r="M760" s="215"/>
      <c r="N760" s="13">
        <v>9924</v>
      </c>
      <c r="O760" s="13">
        <v>12978</v>
      </c>
      <c r="P760">
        <v>912</v>
      </c>
      <c r="Q760">
        <v>469</v>
      </c>
      <c r="R760" s="13">
        <v>2590</v>
      </c>
      <c r="S760" s="13">
        <v>2919</v>
      </c>
      <c r="T760" s="13">
        <v>39146</v>
      </c>
      <c r="U760" s="13">
        <v>1117</v>
      </c>
      <c r="V760" s="13">
        <v>1201</v>
      </c>
      <c r="W760" s="13">
        <v>24733</v>
      </c>
      <c r="X760" s="13">
        <v>9238</v>
      </c>
      <c r="Y760" s="214"/>
      <c r="Z760" s="13">
        <v>14745</v>
      </c>
      <c r="AA760" s="13">
        <v>13956</v>
      </c>
      <c r="AC760" s="48">
        <f t="shared" si="68"/>
        <v>28701</v>
      </c>
      <c r="AD760" s="48">
        <f t="shared" si="69"/>
        <v>105227</v>
      </c>
      <c r="AE760" s="13">
        <v>4805</v>
      </c>
      <c r="AF760" s="13">
        <v>6397</v>
      </c>
      <c r="AG760" s="13">
        <v>19980</v>
      </c>
      <c r="AH760" s="13">
        <v>22567</v>
      </c>
      <c r="AI760" s="13">
        <v>2709</v>
      </c>
      <c r="AJ760">
        <v>937</v>
      </c>
      <c r="AK760" s="13">
        <v>2771</v>
      </c>
      <c r="AL760" s="13">
        <v>23813</v>
      </c>
      <c r="AM760" s="13">
        <v>26982</v>
      </c>
      <c r="AN760" s="13">
        <v>8315</v>
      </c>
      <c r="AO760" s="13">
        <v>8734</v>
      </c>
      <c r="BJ760" s="215"/>
      <c r="BK760" s="48">
        <f t="shared" si="70"/>
        <v>128010</v>
      </c>
      <c r="BL760" s="13">
        <v>8690</v>
      </c>
      <c r="BM760" s="13">
        <v>8852</v>
      </c>
      <c r="BN760" s="215"/>
      <c r="BO760" s="48">
        <f t="shared" si="71"/>
        <v>17542</v>
      </c>
      <c r="BP760" s="215"/>
      <c r="BQ760" s="48">
        <f t="shared" si="72"/>
        <v>175694</v>
      </c>
      <c r="BR760" s="215"/>
      <c r="BS760" s="48">
        <f t="shared" si="73"/>
        <v>455174</v>
      </c>
      <c r="BT760" s="215"/>
    </row>
    <row r="761" spans="1:72" x14ac:dyDescent="0.2">
      <c r="A761" t="s">
        <v>53</v>
      </c>
      <c r="B761" s="29">
        <f t="shared" si="75"/>
        <v>44587</v>
      </c>
      <c r="C761" s="215"/>
      <c r="D761" s="13">
        <v>3681</v>
      </c>
      <c r="E761" s="13">
        <v>2859</v>
      </c>
      <c r="F761" s="13">
        <v>47978</v>
      </c>
      <c r="G761">
        <v>912</v>
      </c>
      <c r="H761">
        <v>738</v>
      </c>
      <c r="I761" s="13">
        <v>26977</v>
      </c>
      <c r="J761" s="13">
        <v>24417</v>
      </c>
      <c r="K761" s="13">
        <v>73151</v>
      </c>
      <c r="L761" s="13">
        <v>1626</v>
      </c>
      <c r="M761" s="215"/>
      <c r="N761" s="13">
        <v>10481</v>
      </c>
      <c r="O761" s="13">
        <v>13512</v>
      </c>
      <c r="P761">
        <v>928</v>
      </c>
      <c r="Q761">
        <v>983</v>
      </c>
      <c r="R761" s="13">
        <v>2635</v>
      </c>
      <c r="S761" s="13">
        <v>2971</v>
      </c>
      <c r="T761" s="13">
        <v>40604</v>
      </c>
      <c r="U761" s="13">
        <v>1205</v>
      </c>
      <c r="V761" s="13">
        <v>1263</v>
      </c>
      <c r="W761" s="13">
        <v>25794</v>
      </c>
      <c r="X761" s="13">
        <v>9388</v>
      </c>
      <c r="Y761" s="214"/>
      <c r="Z761" s="13">
        <v>15480</v>
      </c>
      <c r="AA761" s="13">
        <v>14015</v>
      </c>
      <c r="AC761" s="48">
        <f t="shared" si="68"/>
        <v>29495</v>
      </c>
      <c r="AD761" s="48">
        <f t="shared" si="69"/>
        <v>109764</v>
      </c>
      <c r="AE761" s="13">
        <v>4916</v>
      </c>
      <c r="AF761" s="13">
        <v>6795</v>
      </c>
      <c r="AG761" s="13">
        <v>21475</v>
      </c>
      <c r="AH761" s="13">
        <v>23438</v>
      </c>
      <c r="AI761" s="13">
        <v>2925</v>
      </c>
      <c r="AJ761">
        <v>995</v>
      </c>
      <c r="AK761" s="13">
        <v>2910</v>
      </c>
      <c r="AL761" s="13">
        <v>25330</v>
      </c>
      <c r="AM761" s="13">
        <v>28300</v>
      </c>
      <c r="AN761" s="13">
        <v>8735</v>
      </c>
      <c r="AO761" s="13">
        <v>9555</v>
      </c>
      <c r="BJ761" s="215"/>
      <c r="BK761" s="48">
        <f t="shared" si="70"/>
        <v>135374</v>
      </c>
      <c r="BL761" s="13">
        <v>8835</v>
      </c>
      <c r="BM761" s="13">
        <v>9368</v>
      </c>
      <c r="BN761" s="215"/>
      <c r="BO761" s="48">
        <f t="shared" si="71"/>
        <v>18203</v>
      </c>
      <c r="BP761" s="215"/>
      <c r="BQ761" s="48">
        <f t="shared" si="72"/>
        <v>182339</v>
      </c>
      <c r="BR761" s="215"/>
      <c r="BS761" s="48">
        <f t="shared" si="73"/>
        <v>475175</v>
      </c>
      <c r="BT761" s="215"/>
    </row>
    <row r="762" spans="1:72" x14ac:dyDescent="0.2">
      <c r="A762" t="s">
        <v>54</v>
      </c>
      <c r="B762" s="29">
        <f t="shared" si="75"/>
        <v>44588</v>
      </c>
      <c r="C762" s="215"/>
      <c r="D762" s="13">
        <v>3903</v>
      </c>
      <c r="E762" s="13">
        <v>2880</v>
      </c>
      <c r="F762" s="13">
        <v>49379</v>
      </c>
      <c r="G762">
        <v>855</v>
      </c>
      <c r="H762">
        <v>748</v>
      </c>
      <c r="I762" s="13">
        <v>27349</v>
      </c>
      <c r="J762" s="13">
        <v>24822</v>
      </c>
      <c r="K762" s="13">
        <v>74844</v>
      </c>
      <c r="L762" s="13">
        <v>1648</v>
      </c>
      <c r="M762" s="215"/>
      <c r="N762" s="13">
        <v>10653</v>
      </c>
      <c r="O762" s="13">
        <v>13549</v>
      </c>
      <c r="P762">
        <v>941</v>
      </c>
      <c r="Q762">
        <v>547</v>
      </c>
      <c r="R762" s="13">
        <v>2565</v>
      </c>
      <c r="S762" s="13">
        <v>2915</v>
      </c>
      <c r="T762" s="13">
        <v>41682</v>
      </c>
      <c r="U762" s="13">
        <v>1244</v>
      </c>
      <c r="V762" s="13">
        <v>1321</v>
      </c>
      <c r="W762" s="13">
        <v>26909</v>
      </c>
      <c r="X762" s="13">
        <v>9542</v>
      </c>
      <c r="Y762" s="214"/>
      <c r="Z762" s="13">
        <v>16160</v>
      </c>
      <c r="AA762" s="13">
        <v>15142</v>
      </c>
      <c r="AC762" s="48">
        <f t="shared" si="68"/>
        <v>31302</v>
      </c>
      <c r="AD762" s="48">
        <f t="shared" si="69"/>
        <v>111868</v>
      </c>
      <c r="AE762" s="13">
        <v>4998</v>
      </c>
      <c r="AF762" s="13">
        <v>6806</v>
      </c>
      <c r="AG762" s="13">
        <v>21840</v>
      </c>
      <c r="AH762" s="13">
        <v>24319</v>
      </c>
      <c r="AI762" s="13">
        <v>2935</v>
      </c>
      <c r="AJ762">
        <v>964</v>
      </c>
      <c r="AK762" s="13">
        <v>2895</v>
      </c>
      <c r="AL762" s="13">
        <v>25862</v>
      </c>
      <c r="AM762" s="13">
        <v>30067</v>
      </c>
      <c r="AN762" s="13">
        <v>9096</v>
      </c>
      <c r="AO762" s="13">
        <v>9180</v>
      </c>
      <c r="BJ762" s="215"/>
      <c r="BK762" s="48">
        <f t="shared" si="70"/>
        <v>138962</v>
      </c>
      <c r="BL762" s="13">
        <v>8987</v>
      </c>
      <c r="BM762" s="13">
        <v>9195</v>
      </c>
      <c r="BN762" s="215"/>
      <c r="BO762" s="48">
        <f t="shared" si="71"/>
        <v>18182</v>
      </c>
      <c r="BP762" s="215"/>
      <c r="BQ762" s="48">
        <f t="shared" si="72"/>
        <v>186428</v>
      </c>
      <c r="BR762" s="215"/>
      <c r="BS762" s="48">
        <f t="shared" si="73"/>
        <v>486742</v>
      </c>
      <c r="BT762" s="215"/>
    </row>
    <row r="763" spans="1:72" x14ac:dyDescent="0.2">
      <c r="A763" t="s">
        <v>55</v>
      </c>
      <c r="B763" s="29">
        <f t="shared" si="75"/>
        <v>44589</v>
      </c>
      <c r="C763" s="215"/>
      <c r="D763" s="13">
        <v>3967</v>
      </c>
      <c r="E763" s="13">
        <v>3103</v>
      </c>
      <c r="F763" s="13">
        <v>53585</v>
      </c>
      <c r="G763">
        <v>978</v>
      </c>
      <c r="H763">
        <v>860</v>
      </c>
      <c r="I763" s="13">
        <v>29122</v>
      </c>
      <c r="J763" s="13">
        <v>26951</v>
      </c>
      <c r="K763" s="13">
        <v>82388</v>
      </c>
      <c r="L763" s="13">
        <v>2175</v>
      </c>
      <c r="M763" s="215"/>
      <c r="N763" s="13">
        <v>12480</v>
      </c>
      <c r="O763" s="13">
        <v>15026</v>
      </c>
      <c r="P763" s="13">
        <v>1015</v>
      </c>
      <c r="Q763">
        <v>606</v>
      </c>
      <c r="R763" s="13">
        <v>2784</v>
      </c>
      <c r="S763" s="13">
        <v>3124</v>
      </c>
      <c r="T763" s="13">
        <v>47172</v>
      </c>
      <c r="U763" s="13">
        <v>1289</v>
      </c>
      <c r="V763" s="13">
        <v>1385</v>
      </c>
      <c r="W763" s="13">
        <v>30647</v>
      </c>
      <c r="X763" s="13">
        <v>10124</v>
      </c>
      <c r="Y763" s="214"/>
      <c r="Z763" s="13">
        <v>18345</v>
      </c>
      <c r="AA763" s="13">
        <v>17601</v>
      </c>
      <c r="AC763" s="48">
        <f t="shared" si="68"/>
        <v>35946</v>
      </c>
      <c r="AD763" s="48">
        <f t="shared" si="69"/>
        <v>125652</v>
      </c>
      <c r="AE763" s="13">
        <v>5344</v>
      </c>
      <c r="AF763" s="13">
        <v>7270</v>
      </c>
      <c r="AG763" s="13">
        <v>24363</v>
      </c>
      <c r="AH763" s="13">
        <v>27603</v>
      </c>
      <c r="AI763" s="13">
        <v>3154</v>
      </c>
      <c r="AJ763" s="13">
        <v>1135</v>
      </c>
      <c r="AK763" s="13">
        <v>3191</v>
      </c>
      <c r="AL763" s="13">
        <v>29525</v>
      </c>
      <c r="AM763" s="13">
        <v>33324</v>
      </c>
      <c r="AN763" s="13">
        <v>10572</v>
      </c>
      <c r="AO763" s="13">
        <v>10680</v>
      </c>
      <c r="BJ763" s="215"/>
      <c r="BK763" s="48">
        <f t="shared" si="70"/>
        <v>156161</v>
      </c>
      <c r="BL763" s="13">
        <v>9741</v>
      </c>
      <c r="BM763" s="13">
        <v>9289</v>
      </c>
      <c r="BN763" s="215"/>
      <c r="BO763" s="48">
        <f t="shared" si="71"/>
        <v>19030</v>
      </c>
      <c r="BP763" s="215"/>
      <c r="BQ763" s="48">
        <f t="shared" si="72"/>
        <v>203129</v>
      </c>
      <c r="BR763" s="215"/>
      <c r="BS763" s="48">
        <f t="shared" si="73"/>
        <v>539918</v>
      </c>
      <c r="BT763" s="215"/>
    </row>
    <row r="764" spans="1:72" x14ac:dyDescent="0.2">
      <c r="A764" t="s">
        <v>56</v>
      </c>
      <c r="B764" s="29">
        <f t="shared" si="75"/>
        <v>44590</v>
      </c>
      <c r="C764" s="215"/>
      <c r="D764" s="13">
        <v>2946</v>
      </c>
      <c r="E764" s="13">
        <v>2176</v>
      </c>
      <c r="F764" s="13">
        <v>43336</v>
      </c>
      <c r="G764">
        <v>840</v>
      </c>
      <c r="H764">
        <v>663</v>
      </c>
      <c r="I764" s="13">
        <v>25369</v>
      </c>
      <c r="J764" s="13">
        <v>22936</v>
      </c>
      <c r="K764" s="13">
        <v>68833</v>
      </c>
      <c r="L764" s="13">
        <v>2305</v>
      </c>
      <c r="M764" s="215"/>
      <c r="N764" s="13">
        <v>9030</v>
      </c>
      <c r="O764" s="13">
        <v>11242</v>
      </c>
      <c r="P764">
        <v>907</v>
      </c>
      <c r="Q764">
        <v>483</v>
      </c>
      <c r="R764" s="13">
        <v>1914</v>
      </c>
      <c r="S764" s="13">
        <v>2146</v>
      </c>
      <c r="T764" s="13">
        <v>33422</v>
      </c>
      <c r="U764">
        <v>780</v>
      </c>
      <c r="V764">
        <v>978</v>
      </c>
      <c r="W764" s="13">
        <v>24946</v>
      </c>
      <c r="X764" s="13">
        <v>6816</v>
      </c>
      <c r="Y764" s="214"/>
      <c r="Z764" s="13">
        <v>13428</v>
      </c>
      <c r="AA764" s="13">
        <v>12469</v>
      </c>
      <c r="AC764" s="48">
        <f t="shared" si="68"/>
        <v>25897</v>
      </c>
      <c r="AD764" s="48">
        <f t="shared" si="69"/>
        <v>92664</v>
      </c>
      <c r="AE764" s="13">
        <v>3611</v>
      </c>
      <c r="AF764" s="13">
        <v>4921</v>
      </c>
      <c r="AG764" s="13">
        <v>18196</v>
      </c>
      <c r="AH764" s="13">
        <v>18529</v>
      </c>
      <c r="AI764" s="13">
        <v>2894</v>
      </c>
      <c r="AJ764">
        <v>747</v>
      </c>
      <c r="AK764" s="13">
        <v>2125</v>
      </c>
      <c r="AL764" s="13">
        <v>22095</v>
      </c>
      <c r="AM764" s="13">
        <v>22518</v>
      </c>
      <c r="AN764" s="13">
        <v>7035</v>
      </c>
      <c r="AO764" s="13">
        <v>8431</v>
      </c>
      <c r="BJ764" s="215"/>
      <c r="BK764" s="48">
        <f t="shared" si="70"/>
        <v>111102</v>
      </c>
      <c r="BL764" s="13">
        <v>7258</v>
      </c>
      <c r="BM764" s="13">
        <v>7103</v>
      </c>
      <c r="BN764" s="215"/>
      <c r="BO764" s="48">
        <f t="shared" si="71"/>
        <v>14361</v>
      </c>
      <c r="BP764" s="215"/>
      <c r="BQ764" s="48">
        <f t="shared" si="72"/>
        <v>169404</v>
      </c>
      <c r="BR764" s="215"/>
      <c r="BS764" s="48">
        <f t="shared" si="73"/>
        <v>413428</v>
      </c>
      <c r="BT764" s="215"/>
    </row>
    <row r="765" spans="1:72" x14ac:dyDescent="0.2">
      <c r="A765" t="s">
        <v>57</v>
      </c>
      <c r="B765" s="29">
        <f t="shared" si="75"/>
        <v>44591</v>
      </c>
      <c r="C765" s="215"/>
      <c r="D765" s="13">
        <v>2427</v>
      </c>
      <c r="E765" s="13">
        <v>1765</v>
      </c>
      <c r="F765" s="13">
        <v>32751</v>
      </c>
      <c r="G765">
        <v>553</v>
      </c>
      <c r="H765">
        <v>575</v>
      </c>
      <c r="I765" s="13">
        <v>18622</v>
      </c>
      <c r="J765" s="13">
        <v>16958</v>
      </c>
      <c r="K765" s="13">
        <v>49858</v>
      </c>
      <c r="L765" s="13">
        <v>1419</v>
      </c>
      <c r="M765" s="215"/>
      <c r="N765" s="13">
        <v>7452</v>
      </c>
      <c r="O765" s="13">
        <v>8853</v>
      </c>
      <c r="P765">
        <v>793</v>
      </c>
      <c r="Q765">
        <v>420</v>
      </c>
      <c r="R765" s="13">
        <v>1634</v>
      </c>
      <c r="S765" s="13">
        <v>1737</v>
      </c>
      <c r="T765" s="13">
        <v>28619</v>
      </c>
      <c r="U765">
        <v>507</v>
      </c>
      <c r="V765">
        <v>754</v>
      </c>
      <c r="W765" s="13">
        <v>22490</v>
      </c>
      <c r="X765" s="13">
        <v>4395</v>
      </c>
      <c r="Y765" s="214"/>
      <c r="Z765" s="13">
        <v>12327</v>
      </c>
      <c r="AA765" s="13">
        <v>11483</v>
      </c>
      <c r="AC765" s="48">
        <f t="shared" si="68"/>
        <v>23810</v>
      </c>
      <c r="AD765" s="48">
        <f t="shared" si="69"/>
        <v>77654</v>
      </c>
      <c r="AE765" s="13">
        <v>2674</v>
      </c>
      <c r="AF765" s="13">
        <v>3440</v>
      </c>
      <c r="AG765" s="13">
        <v>14775</v>
      </c>
      <c r="AH765" s="13">
        <v>14171</v>
      </c>
      <c r="AI765" s="13">
        <v>2175</v>
      </c>
      <c r="AJ765">
        <v>535</v>
      </c>
      <c r="AK765" s="13">
        <v>1667</v>
      </c>
      <c r="AL765" s="13">
        <v>18365</v>
      </c>
      <c r="AM765" s="13">
        <v>18188</v>
      </c>
      <c r="AN765" s="13">
        <v>4418</v>
      </c>
      <c r="AO765" s="13">
        <v>4681</v>
      </c>
      <c r="BJ765" s="215"/>
      <c r="BK765" s="48">
        <f t="shared" si="70"/>
        <v>85089</v>
      </c>
      <c r="BL765" s="13">
        <v>5604</v>
      </c>
      <c r="BM765" s="13">
        <v>5641</v>
      </c>
      <c r="BN765" s="215"/>
      <c r="BO765" s="48">
        <f t="shared" si="71"/>
        <v>11245</v>
      </c>
      <c r="BP765" s="215"/>
      <c r="BQ765" s="48">
        <f t="shared" si="72"/>
        <v>124928</v>
      </c>
      <c r="BR765" s="215"/>
      <c r="BS765" s="48">
        <f t="shared" si="73"/>
        <v>322726</v>
      </c>
      <c r="BT765" s="215"/>
    </row>
    <row r="766" spans="1:72" x14ac:dyDescent="0.2">
      <c r="A766" t="s">
        <v>58</v>
      </c>
      <c r="B766" s="29">
        <f t="shared" si="75"/>
        <v>44592</v>
      </c>
      <c r="C766" s="215"/>
      <c r="D766" s="13">
        <v>3343</v>
      </c>
      <c r="E766" s="13">
        <v>2445</v>
      </c>
      <c r="F766" s="13">
        <v>40375</v>
      </c>
      <c r="G766">
        <v>686</v>
      </c>
      <c r="H766">
        <v>616</v>
      </c>
      <c r="I766" s="13">
        <v>23106</v>
      </c>
      <c r="J766" s="13">
        <v>20602</v>
      </c>
      <c r="K766" s="13">
        <v>62141</v>
      </c>
      <c r="L766" s="13">
        <v>1286</v>
      </c>
      <c r="M766" s="215"/>
      <c r="N766" s="13">
        <v>8811</v>
      </c>
      <c r="O766" s="13">
        <v>11639</v>
      </c>
      <c r="P766">
        <v>867</v>
      </c>
      <c r="Q766">
        <v>427</v>
      </c>
      <c r="R766" s="13">
        <v>2231</v>
      </c>
      <c r="S766" s="13">
        <v>2532</v>
      </c>
      <c r="T766" s="13">
        <v>36184</v>
      </c>
      <c r="U766" s="13">
        <v>1054</v>
      </c>
      <c r="V766" s="13">
        <v>1068</v>
      </c>
      <c r="W766" s="13">
        <v>22715</v>
      </c>
      <c r="X766" s="13">
        <v>8368</v>
      </c>
      <c r="Y766" s="214"/>
      <c r="Z766" s="13">
        <v>13494</v>
      </c>
      <c r="AA766" s="13">
        <v>12300</v>
      </c>
      <c r="AC766" s="48">
        <f t="shared" si="68"/>
        <v>25794</v>
      </c>
      <c r="AD766" s="48">
        <f t="shared" si="69"/>
        <v>95896</v>
      </c>
      <c r="AE766" s="13">
        <v>3934</v>
      </c>
      <c r="AF766" s="13">
        <v>5249</v>
      </c>
      <c r="AG766" s="13">
        <v>19109</v>
      </c>
      <c r="AH766" s="13">
        <v>20893</v>
      </c>
      <c r="AI766" s="13">
        <v>2411</v>
      </c>
      <c r="AJ766">
        <v>866</v>
      </c>
      <c r="AK766" s="13">
        <v>2394</v>
      </c>
      <c r="AL766" s="13">
        <v>22581</v>
      </c>
      <c r="AM766" s="13">
        <v>25580</v>
      </c>
      <c r="AN766" s="13">
        <v>7892</v>
      </c>
      <c r="AO766" s="13">
        <v>7517</v>
      </c>
      <c r="BJ766" s="215"/>
      <c r="BK766" s="48">
        <f t="shared" si="70"/>
        <v>118426</v>
      </c>
      <c r="BL766" s="13">
        <v>7656</v>
      </c>
      <c r="BM766" s="13">
        <v>7625</v>
      </c>
      <c r="BN766" s="215"/>
      <c r="BO766" s="48">
        <f t="shared" si="71"/>
        <v>15281</v>
      </c>
      <c r="BP766" s="215"/>
      <c r="BQ766" s="48">
        <f t="shared" si="72"/>
        <v>154600</v>
      </c>
      <c r="BR766" s="215"/>
      <c r="BS766" s="48">
        <f t="shared" si="73"/>
        <v>409997</v>
      </c>
      <c r="BT766" s="215"/>
    </row>
    <row r="767" spans="1:72" x14ac:dyDescent="0.2">
      <c r="A767" t="s">
        <v>59</v>
      </c>
      <c r="B767" s="213">
        <v>44593</v>
      </c>
      <c r="C767" s="215"/>
      <c r="D767" s="13">
        <v>3930</v>
      </c>
      <c r="E767" s="13">
        <v>3094</v>
      </c>
      <c r="F767" s="13">
        <v>49390</v>
      </c>
      <c r="G767">
        <v>895</v>
      </c>
      <c r="H767">
        <v>806</v>
      </c>
      <c r="I767" s="13">
        <v>27756</v>
      </c>
      <c r="J767" s="13">
        <v>24853</v>
      </c>
      <c r="K767" s="13">
        <v>75930</v>
      </c>
      <c r="L767" s="13">
        <v>1550</v>
      </c>
      <c r="M767" s="215"/>
      <c r="N767" s="13">
        <v>10580</v>
      </c>
      <c r="O767" s="13">
        <v>14087</v>
      </c>
      <c r="P767" s="13">
        <v>1019</v>
      </c>
      <c r="Q767">
        <v>570</v>
      </c>
      <c r="R767" s="13">
        <v>2601</v>
      </c>
      <c r="S767" s="13">
        <v>2915</v>
      </c>
      <c r="T767" s="13">
        <v>42412</v>
      </c>
      <c r="U767" s="13">
        <v>1164</v>
      </c>
      <c r="V767" s="13">
        <v>1265</v>
      </c>
      <c r="W767" s="13">
        <v>26232</v>
      </c>
      <c r="X767" s="13">
        <v>10032</v>
      </c>
      <c r="Y767" s="214"/>
      <c r="Z767" s="13">
        <v>15990</v>
      </c>
      <c r="AA767" s="13">
        <v>14817</v>
      </c>
      <c r="AC767" s="48">
        <f t="shared" si="68"/>
        <v>30807</v>
      </c>
      <c r="AD767" s="48">
        <f t="shared" si="69"/>
        <v>112877</v>
      </c>
      <c r="AE767" s="13">
        <v>5004</v>
      </c>
      <c r="AF767" s="13">
        <v>7045</v>
      </c>
      <c r="AG767" s="13">
        <v>23116</v>
      </c>
      <c r="AH767" s="13">
        <v>24546</v>
      </c>
      <c r="AI767" s="13">
        <v>2951</v>
      </c>
      <c r="AJ767">
        <v>988</v>
      </c>
      <c r="AK767" s="13">
        <v>2911</v>
      </c>
      <c r="AL767" s="13">
        <v>27002</v>
      </c>
      <c r="AM767" s="13">
        <v>29624</v>
      </c>
      <c r="AN767" s="13">
        <v>9504</v>
      </c>
      <c r="AO767" s="13">
        <v>10581</v>
      </c>
      <c r="BJ767" s="215"/>
      <c r="BK767" s="48">
        <f t="shared" si="70"/>
        <v>143272</v>
      </c>
      <c r="BL767" s="13">
        <v>9549</v>
      </c>
      <c r="BM767" s="13">
        <v>9758</v>
      </c>
      <c r="BN767" s="215"/>
      <c r="BO767" s="48">
        <f t="shared" si="71"/>
        <v>19307</v>
      </c>
      <c r="BP767" s="215"/>
      <c r="BQ767" s="48">
        <f t="shared" si="72"/>
        <v>188204</v>
      </c>
      <c r="BR767" s="215"/>
      <c r="BS767" s="48">
        <f t="shared" si="73"/>
        <v>494467</v>
      </c>
      <c r="BT767" s="215"/>
    </row>
    <row r="768" spans="1:72" x14ac:dyDescent="0.2">
      <c r="A768" t="s">
        <v>53</v>
      </c>
      <c r="B768" s="213">
        <v>44594</v>
      </c>
      <c r="C768" s="215"/>
      <c r="D768" s="13">
        <v>3891</v>
      </c>
      <c r="E768" s="13">
        <v>3041</v>
      </c>
      <c r="F768" s="13">
        <v>47628</v>
      </c>
      <c r="G768">
        <v>796</v>
      </c>
      <c r="H768">
        <v>703</v>
      </c>
      <c r="I768" s="13">
        <v>26371</v>
      </c>
      <c r="J768" s="13">
        <v>24393</v>
      </c>
      <c r="K768" s="13">
        <v>73862</v>
      </c>
      <c r="L768" s="13">
        <v>1521</v>
      </c>
      <c r="M768" s="215"/>
      <c r="N768" s="13">
        <v>10808</v>
      </c>
      <c r="O768" s="13">
        <v>13827</v>
      </c>
      <c r="P768">
        <v>997</v>
      </c>
      <c r="Q768">
        <v>498</v>
      </c>
      <c r="R768" s="13">
        <v>2621</v>
      </c>
      <c r="S768" s="13">
        <v>2951</v>
      </c>
      <c r="T768" s="13">
        <v>43020</v>
      </c>
      <c r="U768" s="13">
        <v>1255</v>
      </c>
      <c r="V768" s="13">
        <v>1213</v>
      </c>
      <c r="W768" s="13">
        <v>26063</v>
      </c>
      <c r="X768" s="13">
        <v>9947</v>
      </c>
      <c r="Y768" s="214"/>
      <c r="Z768" s="13">
        <v>16840</v>
      </c>
      <c r="AA768" s="13">
        <v>14651</v>
      </c>
      <c r="AC768" s="48">
        <f t="shared" si="68"/>
        <v>31491</v>
      </c>
      <c r="AD768" s="48">
        <f t="shared" si="69"/>
        <v>113200</v>
      </c>
      <c r="AE768" s="13">
        <v>5007</v>
      </c>
      <c r="AF768" s="13">
        <v>6192</v>
      </c>
      <c r="AG768" s="13">
        <v>22846</v>
      </c>
      <c r="AH768" s="13">
        <v>26008</v>
      </c>
      <c r="AI768" s="13">
        <v>2947</v>
      </c>
      <c r="AJ768" s="13">
        <v>1040</v>
      </c>
      <c r="AK768" s="13">
        <v>2947</v>
      </c>
      <c r="AL768" s="13">
        <v>26488</v>
      </c>
      <c r="AM768" s="13">
        <v>31202</v>
      </c>
      <c r="AN768" s="13">
        <v>9810</v>
      </c>
      <c r="AO768" s="13">
        <v>10440</v>
      </c>
      <c r="BJ768" s="215"/>
      <c r="BK768" s="48">
        <f t="shared" si="70"/>
        <v>144927</v>
      </c>
      <c r="BL768" s="13">
        <v>9281</v>
      </c>
      <c r="BM768" s="13">
        <v>9299</v>
      </c>
      <c r="BN768" s="215"/>
      <c r="BO768" s="48">
        <f t="shared" si="71"/>
        <v>18580</v>
      </c>
      <c r="BP768" s="215"/>
      <c r="BQ768" s="48">
        <f t="shared" si="72"/>
        <v>182206</v>
      </c>
      <c r="BR768" s="215"/>
      <c r="BS768" s="48">
        <f t="shared" si="73"/>
        <v>490404</v>
      </c>
      <c r="BT768" s="215"/>
    </row>
    <row r="769" spans="1:72" x14ac:dyDescent="0.2">
      <c r="A769" t="s">
        <v>54</v>
      </c>
      <c r="B769" s="213">
        <v>44595</v>
      </c>
      <c r="C769" s="215"/>
      <c r="D769">
        <v>279</v>
      </c>
      <c r="E769">
        <v>170</v>
      </c>
      <c r="F769" s="13">
        <v>3027</v>
      </c>
      <c r="G769">
        <v>73</v>
      </c>
      <c r="H769">
        <v>48</v>
      </c>
      <c r="I769" s="13">
        <v>2285</v>
      </c>
      <c r="J769" s="13">
        <v>1605</v>
      </c>
      <c r="K769" s="13">
        <v>4649</v>
      </c>
      <c r="L769">
        <v>99</v>
      </c>
      <c r="M769" s="215"/>
      <c r="N769">
        <v>996</v>
      </c>
      <c r="O769" s="13">
        <v>1116</v>
      </c>
      <c r="P769">
        <v>197</v>
      </c>
      <c r="Q769">
        <v>91</v>
      </c>
      <c r="R769">
        <v>249</v>
      </c>
      <c r="S769">
        <v>301</v>
      </c>
      <c r="T769" s="13">
        <v>4302</v>
      </c>
      <c r="U769">
        <v>124</v>
      </c>
      <c r="V769">
        <v>114</v>
      </c>
      <c r="W769" s="13">
        <v>3494</v>
      </c>
      <c r="X769">
        <v>577</v>
      </c>
      <c r="Y769" s="214"/>
      <c r="Z769" s="13">
        <v>1908</v>
      </c>
      <c r="AA769" s="13">
        <v>1405</v>
      </c>
      <c r="AC769" s="48">
        <f t="shared" si="68"/>
        <v>3313</v>
      </c>
      <c r="AD769" s="48">
        <f t="shared" si="69"/>
        <v>11561</v>
      </c>
      <c r="AE769">
        <v>555</v>
      </c>
      <c r="AF769">
        <v>702</v>
      </c>
      <c r="AG769" s="13">
        <v>2353</v>
      </c>
      <c r="AH769" s="13">
        <v>2540</v>
      </c>
      <c r="AI769">
        <v>428</v>
      </c>
      <c r="AJ769">
        <v>138</v>
      </c>
      <c r="AK769">
        <v>445</v>
      </c>
      <c r="AL769" s="13">
        <v>2922</v>
      </c>
      <c r="AM769" s="13">
        <v>3467</v>
      </c>
      <c r="AN769">
        <v>638</v>
      </c>
      <c r="AO769">
        <v>661</v>
      </c>
      <c r="BJ769" s="215"/>
      <c r="BK769" s="48">
        <f t="shared" si="70"/>
        <v>14849</v>
      </c>
      <c r="BL769">
        <v>545</v>
      </c>
      <c r="BM769">
        <v>530</v>
      </c>
      <c r="BN769" s="215"/>
      <c r="BO769" s="48">
        <f t="shared" si="71"/>
        <v>1075</v>
      </c>
      <c r="BP769" s="215"/>
      <c r="BQ769" s="48">
        <f t="shared" si="72"/>
        <v>12235</v>
      </c>
      <c r="BR769" s="215"/>
      <c r="BS769" s="48">
        <f t="shared" si="73"/>
        <v>43033</v>
      </c>
      <c r="BT769" s="215"/>
    </row>
    <row r="770" spans="1:72" x14ac:dyDescent="0.2">
      <c r="A770" t="s">
        <v>55</v>
      </c>
      <c r="B770" s="213">
        <v>44596</v>
      </c>
      <c r="C770" s="215"/>
      <c r="D770" s="13">
        <v>1596</v>
      </c>
      <c r="E770" s="13">
        <v>1067</v>
      </c>
      <c r="F770" s="13">
        <v>19467</v>
      </c>
      <c r="G770">
        <v>401</v>
      </c>
      <c r="H770">
        <v>318</v>
      </c>
      <c r="I770" s="13">
        <v>11858</v>
      </c>
      <c r="J770" s="13">
        <v>10220</v>
      </c>
      <c r="K770" s="13">
        <v>30380</v>
      </c>
      <c r="L770">
        <v>793</v>
      </c>
      <c r="M770" s="215"/>
      <c r="N770" s="13">
        <v>4320</v>
      </c>
      <c r="O770" s="13">
        <v>5508</v>
      </c>
      <c r="P770">
        <v>524</v>
      </c>
      <c r="Q770">
        <v>302</v>
      </c>
      <c r="R770" s="13">
        <v>1102</v>
      </c>
      <c r="S770" s="13">
        <v>1272</v>
      </c>
      <c r="T770" s="13">
        <v>17391</v>
      </c>
      <c r="U770">
        <v>352</v>
      </c>
      <c r="V770">
        <v>446</v>
      </c>
      <c r="W770" s="13">
        <v>13240</v>
      </c>
      <c r="X770" s="13">
        <v>2622</v>
      </c>
      <c r="Y770" s="214"/>
      <c r="Z770" s="13">
        <v>7986</v>
      </c>
      <c r="AA770" s="13">
        <v>7294</v>
      </c>
      <c r="AC770" s="48">
        <f t="shared" si="68"/>
        <v>15280</v>
      </c>
      <c r="AD770" s="48">
        <f t="shared" si="69"/>
        <v>47079</v>
      </c>
      <c r="AE770" s="13">
        <v>2007</v>
      </c>
      <c r="AF770" s="13">
        <v>2648</v>
      </c>
      <c r="AG770" s="13">
        <v>9993</v>
      </c>
      <c r="AH770" s="13">
        <v>11196</v>
      </c>
      <c r="AI770" s="13">
        <v>1324</v>
      </c>
      <c r="AJ770">
        <v>370</v>
      </c>
      <c r="AK770" s="13">
        <v>1317</v>
      </c>
      <c r="AL770" s="13">
        <v>12297</v>
      </c>
      <c r="AM770" s="13">
        <v>14579</v>
      </c>
      <c r="AN770" s="13">
        <v>3045</v>
      </c>
      <c r="AO770" s="13">
        <v>2795</v>
      </c>
      <c r="BJ770" s="215"/>
      <c r="BK770" s="48">
        <f t="shared" si="70"/>
        <v>61571</v>
      </c>
      <c r="BL770" s="13">
        <v>3286</v>
      </c>
      <c r="BM770" s="13">
        <v>3201</v>
      </c>
      <c r="BN770" s="215"/>
      <c r="BO770" s="48">
        <f t="shared" si="71"/>
        <v>6487</v>
      </c>
      <c r="BP770" s="215"/>
      <c r="BQ770" s="48">
        <f t="shared" si="72"/>
        <v>76100</v>
      </c>
      <c r="BR770" s="215"/>
      <c r="BS770" s="48">
        <f t="shared" si="73"/>
        <v>206517</v>
      </c>
      <c r="BT770" s="215"/>
    </row>
    <row r="771" spans="1:72" x14ac:dyDescent="0.2">
      <c r="A771" t="s">
        <v>56</v>
      </c>
      <c r="B771" s="213">
        <v>44597</v>
      </c>
      <c r="C771" s="215"/>
      <c r="D771" s="13">
        <v>2730</v>
      </c>
      <c r="E771" s="13">
        <v>2085</v>
      </c>
      <c r="F771" s="13">
        <v>38798</v>
      </c>
      <c r="G771">
        <v>661</v>
      </c>
      <c r="H771">
        <v>600</v>
      </c>
      <c r="I771" s="13">
        <v>23264</v>
      </c>
      <c r="J771" s="13">
        <v>20593</v>
      </c>
      <c r="K771" s="13">
        <v>62119</v>
      </c>
      <c r="L771" s="13">
        <v>1683</v>
      </c>
      <c r="M771" s="215"/>
      <c r="N771" s="13">
        <v>7743</v>
      </c>
      <c r="O771" s="13">
        <v>10103</v>
      </c>
      <c r="P771">
        <v>746</v>
      </c>
      <c r="Q771">
        <v>427</v>
      </c>
      <c r="R771" s="13">
        <v>1982</v>
      </c>
      <c r="S771" s="13">
        <v>2225</v>
      </c>
      <c r="T771" s="13">
        <v>28454</v>
      </c>
      <c r="U771">
        <v>712</v>
      </c>
      <c r="V771">
        <v>824</v>
      </c>
      <c r="W771" s="13">
        <v>21027</v>
      </c>
      <c r="X771" s="13">
        <v>5568</v>
      </c>
      <c r="Y771" s="214"/>
      <c r="Z771" s="13">
        <v>11866</v>
      </c>
      <c r="AA771" s="13">
        <v>10774</v>
      </c>
      <c r="AC771" s="48">
        <f t="shared" si="68"/>
        <v>22640</v>
      </c>
      <c r="AD771" s="48">
        <f t="shared" si="69"/>
        <v>79811</v>
      </c>
      <c r="AE771" s="13">
        <v>3026</v>
      </c>
      <c r="AF771" s="13">
        <v>4065</v>
      </c>
      <c r="AG771" s="13">
        <v>15225</v>
      </c>
      <c r="AH771" s="13">
        <v>16607</v>
      </c>
      <c r="AI771" s="13">
        <v>2164</v>
      </c>
      <c r="AJ771">
        <v>626</v>
      </c>
      <c r="AK771" s="13">
        <v>1939</v>
      </c>
      <c r="AL771" s="13">
        <v>18833</v>
      </c>
      <c r="AM771" s="13">
        <v>20591</v>
      </c>
      <c r="AN771" s="13">
        <v>5825</v>
      </c>
      <c r="AO771" s="13">
        <v>5992</v>
      </c>
      <c r="BJ771" s="215"/>
      <c r="BK771" s="48">
        <f t="shared" si="70"/>
        <v>94893</v>
      </c>
      <c r="BL771" s="13">
        <v>6786</v>
      </c>
      <c r="BM771" s="13">
        <v>6848</v>
      </c>
      <c r="BN771" s="215"/>
      <c r="BO771" s="48">
        <f t="shared" si="71"/>
        <v>13634</v>
      </c>
      <c r="BP771" s="215"/>
      <c r="BQ771" s="48">
        <f t="shared" si="72"/>
        <v>152533</v>
      </c>
      <c r="BR771" s="215"/>
      <c r="BS771" s="48">
        <f t="shared" si="73"/>
        <v>363511</v>
      </c>
      <c r="BT771" s="215"/>
    </row>
    <row r="772" spans="1:72" x14ac:dyDescent="0.2">
      <c r="A772" t="s">
        <v>57</v>
      </c>
      <c r="B772" s="213">
        <v>44598</v>
      </c>
      <c r="C772" s="215"/>
      <c r="D772" s="13">
        <v>2451</v>
      </c>
      <c r="E772" s="13">
        <v>1787</v>
      </c>
      <c r="F772" s="13">
        <v>32012</v>
      </c>
      <c r="G772">
        <v>516</v>
      </c>
      <c r="H772">
        <v>564</v>
      </c>
      <c r="I772" s="13">
        <v>19123</v>
      </c>
      <c r="J772" s="13">
        <v>16629</v>
      </c>
      <c r="K772" s="13">
        <v>50204</v>
      </c>
      <c r="L772" s="13">
        <v>1300</v>
      </c>
      <c r="M772" s="215"/>
      <c r="N772" s="13">
        <v>6777</v>
      </c>
      <c r="O772" s="13">
        <v>8535</v>
      </c>
      <c r="P772">
        <v>734</v>
      </c>
      <c r="Q772">
        <v>456</v>
      </c>
      <c r="R772" s="13">
        <v>1582</v>
      </c>
      <c r="S772" s="13">
        <v>1722</v>
      </c>
      <c r="T772" s="13">
        <v>26224</v>
      </c>
      <c r="U772">
        <v>414</v>
      </c>
      <c r="V772">
        <v>619</v>
      </c>
      <c r="W772" s="13">
        <v>19568</v>
      </c>
      <c r="X772" s="13">
        <v>4391</v>
      </c>
      <c r="Y772" s="214"/>
      <c r="Z772" s="13">
        <v>11463</v>
      </c>
      <c r="AA772" s="13">
        <v>10246</v>
      </c>
      <c r="AC772" s="48">
        <f t="shared" si="68"/>
        <v>21709</v>
      </c>
      <c r="AD772" s="48">
        <f t="shared" si="69"/>
        <v>71022</v>
      </c>
      <c r="AE772" s="13">
        <v>2601</v>
      </c>
      <c r="AF772" s="13">
        <v>3417</v>
      </c>
      <c r="AG772" s="13">
        <v>14278</v>
      </c>
      <c r="AH772" s="13">
        <v>14089</v>
      </c>
      <c r="AI772" s="13">
        <v>1766</v>
      </c>
      <c r="AJ772">
        <v>491</v>
      </c>
      <c r="AK772" s="13">
        <v>1539</v>
      </c>
      <c r="AL772" s="13">
        <v>17409</v>
      </c>
      <c r="AM772" s="13">
        <v>17707</v>
      </c>
      <c r="AN772" s="13">
        <v>4308</v>
      </c>
      <c r="AO772" s="13">
        <v>4411</v>
      </c>
      <c r="BJ772" s="215"/>
      <c r="BK772" s="48">
        <f t="shared" si="70"/>
        <v>82016</v>
      </c>
      <c r="BL772" s="13">
        <v>5656</v>
      </c>
      <c r="BM772" s="13">
        <v>5533</v>
      </c>
      <c r="BN772" s="215"/>
      <c r="BO772" s="48">
        <f t="shared" si="71"/>
        <v>11189</v>
      </c>
      <c r="BP772" s="215"/>
      <c r="BQ772" s="48">
        <f t="shared" si="72"/>
        <v>124586</v>
      </c>
      <c r="BR772" s="215"/>
      <c r="BS772" s="48">
        <f t="shared" si="73"/>
        <v>310522</v>
      </c>
      <c r="BT772" s="215"/>
    </row>
    <row r="773" spans="1:72" x14ac:dyDescent="0.2">
      <c r="A773" t="s">
        <v>58</v>
      </c>
      <c r="B773" s="213">
        <v>44599</v>
      </c>
      <c r="C773" s="215"/>
      <c r="D773" s="13">
        <v>3770</v>
      </c>
      <c r="E773" s="13">
        <v>2904</v>
      </c>
      <c r="F773" s="13">
        <v>47770</v>
      </c>
      <c r="G773">
        <v>816</v>
      </c>
      <c r="H773">
        <v>715</v>
      </c>
      <c r="I773" s="13">
        <v>26750</v>
      </c>
      <c r="J773" s="13">
        <v>24535</v>
      </c>
      <c r="K773" s="13">
        <v>73637</v>
      </c>
      <c r="L773" s="13">
        <v>1519</v>
      </c>
      <c r="M773" s="215"/>
      <c r="N773" s="13">
        <v>10284</v>
      </c>
      <c r="O773" s="13">
        <v>13706</v>
      </c>
      <c r="P773">
        <v>997</v>
      </c>
      <c r="Q773">
        <v>526</v>
      </c>
      <c r="R773" s="13">
        <v>2594</v>
      </c>
      <c r="S773" s="13">
        <v>2943</v>
      </c>
      <c r="T773" s="13">
        <v>41188</v>
      </c>
      <c r="U773" s="13">
        <v>1167</v>
      </c>
      <c r="V773" s="13">
        <v>1199</v>
      </c>
      <c r="W773" s="13">
        <v>25470</v>
      </c>
      <c r="X773" s="13">
        <v>9675</v>
      </c>
      <c r="Y773" s="214"/>
      <c r="Z773" s="13">
        <v>15855</v>
      </c>
      <c r="AA773" s="13">
        <v>14894</v>
      </c>
      <c r="AC773" s="48">
        <f t="shared" si="68"/>
        <v>30749</v>
      </c>
      <c r="AD773" s="48">
        <f t="shared" si="69"/>
        <v>109749</v>
      </c>
      <c r="AE773" s="13">
        <v>5032</v>
      </c>
      <c r="AF773" s="13">
        <v>6333</v>
      </c>
      <c r="AG773" s="13">
        <v>22742</v>
      </c>
      <c r="AH773" s="13">
        <v>23687</v>
      </c>
      <c r="AI773" s="13">
        <v>2931</v>
      </c>
      <c r="AJ773" s="13">
        <v>1043</v>
      </c>
      <c r="AK773" s="13">
        <v>2922</v>
      </c>
      <c r="AL773" s="13">
        <v>26999</v>
      </c>
      <c r="AM773" s="13">
        <v>28857</v>
      </c>
      <c r="AN773" s="13">
        <v>8740</v>
      </c>
      <c r="AO773" s="13">
        <v>9367</v>
      </c>
      <c r="BJ773" s="215"/>
      <c r="BK773" s="48">
        <f t="shared" si="70"/>
        <v>138653</v>
      </c>
      <c r="BL773" s="13">
        <v>8925</v>
      </c>
      <c r="BM773" s="13">
        <v>9275</v>
      </c>
      <c r="BN773" s="215"/>
      <c r="BO773" s="48">
        <f t="shared" si="71"/>
        <v>18200</v>
      </c>
      <c r="BP773" s="215"/>
      <c r="BQ773" s="48">
        <f t="shared" si="72"/>
        <v>182416</v>
      </c>
      <c r="BR773" s="215"/>
      <c r="BS773" s="48">
        <f t="shared" si="73"/>
        <v>479767</v>
      </c>
      <c r="BT773" s="215"/>
    </row>
    <row r="774" spans="1:72" x14ac:dyDescent="0.2">
      <c r="A774" t="s">
        <v>59</v>
      </c>
      <c r="B774" s="213">
        <v>44600</v>
      </c>
      <c r="C774" s="215"/>
      <c r="D774" s="13">
        <v>4164</v>
      </c>
      <c r="E774" s="13">
        <v>3032</v>
      </c>
      <c r="F774" s="13">
        <v>49987</v>
      </c>
      <c r="G774">
        <v>916</v>
      </c>
      <c r="H774">
        <v>788</v>
      </c>
      <c r="I774" s="13">
        <v>28287</v>
      </c>
      <c r="J774" s="13">
        <v>25828</v>
      </c>
      <c r="K774" s="13">
        <v>78286</v>
      </c>
      <c r="L774" s="13">
        <v>1700</v>
      </c>
      <c r="M774" s="215"/>
      <c r="N774" s="13">
        <v>10852</v>
      </c>
      <c r="O774" s="13">
        <v>14252</v>
      </c>
      <c r="P774">
        <v>993</v>
      </c>
      <c r="Q774">
        <v>525</v>
      </c>
      <c r="R774" s="13">
        <v>2664</v>
      </c>
      <c r="S774" s="13">
        <v>3065</v>
      </c>
      <c r="T774" s="13">
        <v>42755</v>
      </c>
      <c r="U774" s="13">
        <v>1170</v>
      </c>
      <c r="V774" s="13">
        <v>1248</v>
      </c>
      <c r="W774" s="13">
        <v>26265</v>
      </c>
      <c r="X774" s="13">
        <v>10077</v>
      </c>
      <c r="Y774" s="214"/>
      <c r="Z774" s="13">
        <v>16279</v>
      </c>
      <c r="AA774" s="13">
        <v>15178</v>
      </c>
      <c r="AC774" s="48">
        <f t="shared" si="68"/>
        <v>31457</v>
      </c>
      <c r="AD774" s="48">
        <f t="shared" si="69"/>
        <v>113866</v>
      </c>
      <c r="AE774" s="13">
        <v>5304</v>
      </c>
      <c r="AF774" s="13">
        <v>6446</v>
      </c>
      <c r="AG774" s="13">
        <v>23389</v>
      </c>
      <c r="AH774" s="13">
        <v>25202</v>
      </c>
      <c r="AI774" s="13">
        <v>3084</v>
      </c>
      <c r="AJ774" s="13">
        <v>1121</v>
      </c>
      <c r="AK774" s="13">
        <v>3062</v>
      </c>
      <c r="AL774" s="13">
        <v>27560</v>
      </c>
      <c r="AM774" s="13">
        <v>30548</v>
      </c>
      <c r="AN774" s="13">
        <v>9820</v>
      </c>
      <c r="AO774" s="13">
        <v>10388</v>
      </c>
      <c r="BJ774" s="215"/>
      <c r="BK774" s="48">
        <f t="shared" si="70"/>
        <v>145924</v>
      </c>
      <c r="BL774" s="13">
        <v>9456</v>
      </c>
      <c r="BM774" s="13">
        <v>9754</v>
      </c>
      <c r="BN774" s="215"/>
      <c r="BO774" s="48">
        <f t="shared" si="71"/>
        <v>19210</v>
      </c>
      <c r="BP774" s="215"/>
      <c r="BQ774" s="48">
        <f t="shared" si="72"/>
        <v>192988</v>
      </c>
      <c r="BR774" s="215"/>
      <c r="BS774" s="48">
        <f t="shared" si="73"/>
        <v>503445</v>
      </c>
      <c r="BT774" s="215"/>
    </row>
    <row r="775" spans="1:72" x14ac:dyDescent="0.2">
      <c r="A775" t="s">
        <v>53</v>
      </c>
      <c r="B775" s="213">
        <v>44601</v>
      </c>
      <c r="C775" s="215"/>
      <c r="D775" s="13">
        <v>4148</v>
      </c>
      <c r="E775" s="13">
        <v>3152</v>
      </c>
      <c r="F775" s="13">
        <v>50789</v>
      </c>
      <c r="G775">
        <v>859</v>
      </c>
      <c r="H775">
        <v>789</v>
      </c>
      <c r="I775" s="13">
        <v>28434</v>
      </c>
      <c r="J775" s="13">
        <v>26452</v>
      </c>
      <c r="K775" s="13">
        <v>79764</v>
      </c>
      <c r="L775" s="13">
        <v>1825</v>
      </c>
      <c r="M775" s="215"/>
      <c r="N775" s="13">
        <v>11507</v>
      </c>
      <c r="O775" s="13">
        <v>14455</v>
      </c>
      <c r="P775" s="13">
        <v>1070</v>
      </c>
      <c r="Q775">
        <v>595</v>
      </c>
      <c r="R775" s="13">
        <v>2767</v>
      </c>
      <c r="S775" s="13">
        <v>3170</v>
      </c>
      <c r="T775" s="13">
        <v>44567</v>
      </c>
      <c r="U775" s="13">
        <v>1253</v>
      </c>
      <c r="V775" s="13">
        <v>1305</v>
      </c>
      <c r="W775" s="13">
        <v>26644</v>
      </c>
      <c r="X775" s="13">
        <v>10762</v>
      </c>
      <c r="Y775" s="214"/>
      <c r="Z775" s="13">
        <v>17151</v>
      </c>
      <c r="AA775" s="13">
        <v>15483</v>
      </c>
      <c r="AC775" s="48">
        <f t="shared" si="68"/>
        <v>32634</v>
      </c>
      <c r="AD775" s="48">
        <f t="shared" si="69"/>
        <v>118095</v>
      </c>
      <c r="AE775" s="13">
        <v>5413</v>
      </c>
      <c r="AF775" s="13">
        <v>6504</v>
      </c>
      <c r="AG775" s="13">
        <v>23963</v>
      </c>
      <c r="AH775" s="13">
        <v>26684</v>
      </c>
      <c r="AI775" s="13">
        <v>3176</v>
      </c>
      <c r="AJ775" s="13">
        <v>1119</v>
      </c>
      <c r="AK775" s="13">
        <v>3078</v>
      </c>
      <c r="AL775" s="13">
        <v>28339</v>
      </c>
      <c r="AM775" s="13">
        <v>32017</v>
      </c>
      <c r="AN775" s="13">
        <v>10059</v>
      </c>
      <c r="AO775" s="13">
        <v>10669</v>
      </c>
      <c r="BJ775" s="215"/>
      <c r="BK775" s="48">
        <f t="shared" si="70"/>
        <v>151021</v>
      </c>
      <c r="BL775" s="13">
        <v>9891</v>
      </c>
      <c r="BM775" s="13">
        <v>10494</v>
      </c>
      <c r="BN775" s="215"/>
      <c r="BO775" s="48">
        <f t="shared" si="71"/>
        <v>20385</v>
      </c>
      <c r="BP775" s="215"/>
      <c r="BQ775" s="48">
        <f t="shared" si="72"/>
        <v>196212</v>
      </c>
      <c r="BR775" s="215"/>
      <c r="BS775" s="48">
        <f t="shared" si="73"/>
        <v>518347</v>
      </c>
      <c r="BT775" s="215"/>
    </row>
    <row r="776" spans="1:72" x14ac:dyDescent="0.2">
      <c r="A776" t="s">
        <v>54</v>
      </c>
      <c r="B776" s="213">
        <v>44602</v>
      </c>
      <c r="C776" s="215"/>
      <c r="D776" s="13">
        <v>4275</v>
      </c>
      <c r="E776" s="13">
        <v>3192</v>
      </c>
      <c r="F776" s="13">
        <v>52939</v>
      </c>
      <c r="G776">
        <v>943</v>
      </c>
      <c r="H776">
        <v>759</v>
      </c>
      <c r="I776" s="13">
        <v>29111</v>
      </c>
      <c r="J776" s="13">
        <v>26888</v>
      </c>
      <c r="K776" s="13">
        <v>81766</v>
      </c>
      <c r="L776" s="13">
        <v>1808</v>
      </c>
      <c r="M776" s="215"/>
      <c r="N776" s="13">
        <v>11778</v>
      </c>
      <c r="O776" s="13">
        <v>15180</v>
      </c>
      <c r="P776" s="13">
        <v>1072</v>
      </c>
      <c r="Q776">
        <v>625</v>
      </c>
      <c r="R776" s="13">
        <v>2788</v>
      </c>
      <c r="S776" s="13">
        <v>3181</v>
      </c>
      <c r="T776" s="13">
        <v>45786</v>
      </c>
      <c r="U776" s="13">
        <v>1222</v>
      </c>
      <c r="V776" s="13">
        <v>1326</v>
      </c>
      <c r="W776" s="13">
        <v>27802</v>
      </c>
      <c r="X776" s="13">
        <v>10940</v>
      </c>
      <c r="Y776" s="214"/>
      <c r="Z776" s="13">
        <v>18106</v>
      </c>
      <c r="AA776" s="13">
        <v>16705</v>
      </c>
      <c r="AC776" s="48">
        <f t="shared" si="68"/>
        <v>34811</v>
      </c>
      <c r="AD776" s="48">
        <f t="shared" si="69"/>
        <v>121700</v>
      </c>
      <c r="AE776" s="13">
        <v>5517</v>
      </c>
      <c r="AF776" s="13">
        <v>6741</v>
      </c>
      <c r="AG776" s="13">
        <v>24140</v>
      </c>
      <c r="AH776" s="13">
        <v>27990</v>
      </c>
      <c r="AI776" s="13">
        <v>3070</v>
      </c>
      <c r="AJ776" s="13">
        <v>1099</v>
      </c>
      <c r="AK776" s="13">
        <v>3225</v>
      </c>
      <c r="AL776" s="13">
        <v>28900</v>
      </c>
      <c r="AM776" s="13">
        <v>34020</v>
      </c>
      <c r="AN776" s="13">
        <v>10455</v>
      </c>
      <c r="AO776" s="13">
        <v>11117</v>
      </c>
      <c r="BJ776" s="215"/>
      <c r="BK776" s="48">
        <f t="shared" si="70"/>
        <v>156274</v>
      </c>
      <c r="BL776" s="13">
        <v>10072</v>
      </c>
      <c r="BM776" s="13">
        <v>10163</v>
      </c>
      <c r="BN776" s="215"/>
      <c r="BO776" s="48">
        <f t="shared" si="71"/>
        <v>20235</v>
      </c>
      <c r="BP776" s="215"/>
      <c r="BQ776" s="48">
        <f t="shared" si="72"/>
        <v>201681</v>
      </c>
      <c r="BR776" s="215"/>
      <c r="BS776" s="48">
        <f t="shared" si="73"/>
        <v>534701</v>
      </c>
      <c r="BT776" s="215"/>
    </row>
    <row r="777" spans="1:72" x14ac:dyDescent="0.2">
      <c r="A777" t="s">
        <v>55</v>
      </c>
      <c r="B777" s="213">
        <v>44603</v>
      </c>
      <c r="C777" s="215"/>
      <c r="D777" s="13">
        <v>4379</v>
      </c>
      <c r="E777" s="13">
        <v>3662</v>
      </c>
      <c r="F777" s="13">
        <v>57971</v>
      </c>
      <c r="G777" s="13">
        <v>1065</v>
      </c>
      <c r="H777">
        <v>905</v>
      </c>
      <c r="I777" s="13">
        <v>31088</v>
      </c>
      <c r="J777" s="13">
        <v>28967</v>
      </c>
      <c r="K777" s="13">
        <v>88953</v>
      </c>
      <c r="L777" s="13">
        <v>2060</v>
      </c>
      <c r="M777" s="215"/>
      <c r="N777" s="13">
        <v>12486</v>
      </c>
      <c r="O777" s="13">
        <v>16085</v>
      </c>
      <c r="P777" s="13">
        <v>1141</v>
      </c>
      <c r="Q777" s="13">
        <v>1884</v>
      </c>
      <c r="R777" s="13">
        <v>2882</v>
      </c>
      <c r="S777" s="13">
        <v>3202</v>
      </c>
      <c r="T777" s="13">
        <v>49073</v>
      </c>
      <c r="U777" s="13">
        <v>1284</v>
      </c>
      <c r="V777" s="13">
        <v>1397</v>
      </c>
      <c r="W777" s="13">
        <v>31065</v>
      </c>
      <c r="X777" s="13">
        <v>10837</v>
      </c>
      <c r="Y777" s="214"/>
      <c r="Z777" s="13">
        <v>19494</v>
      </c>
      <c r="AA777" s="13">
        <v>19564</v>
      </c>
      <c r="AC777" s="48">
        <f t="shared" si="68"/>
        <v>39058</v>
      </c>
      <c r="AD777" s="48">
        <f t="shared" si="69"/>
        <v>131336</v>
      </c>
      <c r="AE777" s="13">
        <v>5472</v>
      </c>
      <c r="AF777" s="13">
        <v>6798</v>
      </c>
      <c r="AG777" s="13">
        <v>26458</v>
      </c>
      <c r="AH777" s="13">
        <v>30037</v>
      </c>
      <c r="AI777" s="13">
        <v>3233</v>
      </c>
      <c r="AJ777" s="13">
        <v>1072</v>
      </c>
      <c r="AK777" s="13">
        <v>3337</v>
      </c>
      <c r="AL777" s="13">
        <v>31944</v>
      </c>
      <c r="AM777" s="13">
        <v>36781</v>
      </c>
      <c r="AN777" s="13">
        <v>11382</v>
      </c>
      <c r="AO777" s="13">
        <v>11156</v>
      </c>
      <c r="BJ777" s="215"/>
      <c r="BK777" s="48">
        <f t="shared" si="70"/>
        <v>167670</v>
      </c>
      <c r="BL777" s="13">
        <v>10491</v>
      </c>
      <c r="BM777" s="13">
        <v>10686</v>
      </c>
      <c r="BN777" s="215"/>
      <c r="BO777" s="48">
        <f t="shared" si="71"/>
        <v>21177</v>
      </c>
      <c r="BP777" s="215"/>
      <c r="BQ777" s="48">
        <f t="shared" si="72"/>
        <v>219050</v>
      </c>
      <c r="BR777" s="215"/>
      <c r="BS777" s="48">
        <f t="shared" si="73"/>
        <v>578291</v>
      </c>
      <c r="BT777" s="215"/>
    </row>
    <row r="778" spans="1:72" x14ac:dyDescent="0.2">
      <c r="A778" t="s">
        <v>56</v>
      </c>
      <c r="B778" s="213">
        <v>44604</v>
      </c>
      <c r="C778" s="215"/>
      <c r="D778" s="13">
        <v>3006</v>
      </c>
      <c r="E778" s="13">
        <v>2294</v>
      </c>
      <c r="F778" s="13">
        <v>44550</v>
      </c>
      <c r="G778">
        <v>696</v>
      </c>
      <c r="H778">
        <v>600</v>
      </c>
      <c r="I778" s="13">
        <v>26702</v>
      </c>
      <c r="J778" s="13">
        <v>23801</v>
      </c>
      <c r="K778" s="13">
        <v>70456</v>
      </c>
      <c r="L778" s="13">
        <v>2043</v>
      </c>
      <c r="M778" s="215"/>
      <c r="N778" s="13">
        <v>8995</v>
      </c>
      <c r="O778" s="13">
        <v>11937</v>
      </c>
      <c r="P778">
        <v>866</v>
      </c>
      <c r="Q778">
        <v>502</v>
      </c>
      <c r="R778" s="13">
        <v>1916</v>
      </c>
      <c r="S778" s="13">
        <v>2214</v>
      </c>
      <c r="T778" s="13">
        <v>33461</v>
      </c>
      <c r="U778">
        <v>799</v>
      </c>
      <c r="V778">
        <v>930</v>
      </c>
      <c r="W778" s="13">
        <v>25080</v>
      </c>
      <c r="X778" s="13">
        <v>7011</v>
      </c>
      <c r="Y778" s="214"/>
      <c r="Z778" s="13">
        <v>13841</v>
      </c>
      <c r="AA778" s="13">
        <v>12350</v>
      </c>
      <c r="AC778" s="48">
        <f t="shared" ref="AC778:AC793" si="76">Z778+AA778</f>
        <v>26191</v>
      </c>
      <c r="AD778" s="48">
        <f t="shared" ref="AD778:AD841" si="77">N778+O778+P778+Q778+R778+S778+T778+U778+V778+W778+X778</f>
        <v>93711</v>
      </c>
      <c r="AE778" s="13">
        <v>3671</v>
      </c>
      <c r="AF778" s="13">
        <v>4716</v>
      </c>
      <c r="AG778" s="13">
        <v>17931</v>
      </c>
      <c r="AH778" s="13">
        <v>19474</v>
      </c>
      <c r="AI778" s="13">
        <v>2421</v>
      </c>
      <c r="AJ778">
        <v>617</v>
      </c>
      <c r="AK778" s="13">
        <v>2094</v>
      </c>
      <c r="AL778" s="13">
        <v>21711</v>
      </c>
      <c r="AM778" s="13">
        <v>23107</v>
      </c>
      <c r="AN778" s="13">
        <v>6825</v>
      </c>
      <c r="AO778" s="13">
        <v>7383</v>
      </c>
      <c r="BJ778" s="215"/>
      <c r="BK778" s="48">
        <f t="shared" ref="BK778:BK841" si="78">AE778+AF778+AG778+AH778+AI778+AL778+AM778+AJ778+AK778+AN778+AO778</f>
        <v>109950</v>
      </c>
      <c r="BL778" s="13">
        <v>7552</v>
      </c>
      <c r="BM778" s="13">
        <v>7960</v>
      </c>
      <c r="BN778" s="215"/>
      <c r="BO778" s="48">
        <f t="shared" ref="BO778:BO841" si="79">BL778+BM778</f>
        <v>15512</v>
      </c>
      <c r="BP778" s="215"/>
      <c r="BQ778" s="48">
        <f t="shared" ref="BQ778:BQ824" si="80">D778+E778+F778+G778+H778+I778+J778+K778+L778</f>
        <v>174148</v>
      </c>
      <c r="BR778" s="215"/>
      <c r="BS778" s="48">
        <f t="shared" ref="BS778:BS841" si="81">BO778+BK778+AC778+AD778+BQ778</f>
        <v>419512</v>
      </c>
      <c r="BT778" s="215"/>
    </row>
    <row r="779" spans="1:72" x14ac:dyDescent="0.2">
      <c r="A779" t="s">
        <v>57</v>
      </c>
      <c r="B779" s="213">
        <v>44605</v>
      </c>
      <c r="C779" s="215"/>
      <c r="D779" s="13">
        <v>2668</v>
      </c>
      <c r="E779" s="13">
        <v>1979</v>
      </c>
      <c r="F779" s="13">
        <v>35634</v>
      </c>
      <c r="G779">
        <v>597</v>
      </c>
      <c r="H779">
        <v>584</v>
      </c>
      <c r="I779" s="13">
        <v>20350</v>
      </c>
      <c r="J779" s="13">
        <v>18101</v>
      </c>
      <c r="K779" s="13">
        <v>53509</v>
      </c>
      <c r="L779" s="13">
        <v>1362</v>
      </c>
      <c r="M779" s="215"/>
      <c r="N779" s="13">
        <v>7712</v>
      </c>
      <c r="O779" s="13">
        <v>9332</v>
      </c>
      <c r="P779">
        <v>789</v>
      </c>
      <c r="Q779">
        <v>427</v>
      </c>
      <c r="R779" s="13">
        <v>1580</v>
      </c>
      <c r="S779" s="13">
        <v>1837</v>
      </c>
      <c r="T779" s="13">
        <v>29842</v>
      </c>
      <c r="U779">
        <v>506</v>
      </c>
      <c r="V779">
        <v>775</v>
      </c>
      <c r="W779" s="13">
        <v>22459</v>
      </c>
      <c r="X779" s="13">
        <v>5114</v>
      </c>
      <c r="Y779" s="214"/>
      <c r="Z779" s="13">
        <v>13736</v>
      </c>
      <c r="AA779" s="13">
        <v>11024</v>
      </c>
      <c r="AC779" s="48">
        <f t="shared" si="76"/>
        <v>24760</v>
      </c>
      <c r="AD779" s="48">
        <f t="shared" si="77"/>
        <v>80373</v>
      </c>
      <c r="AE779" s="13">
        <v>2862</v>
      </c>
      <c r="AF779" s="13">
        <v>3728</v>
      </c>
      <c r="AG779" s="13">
        <v>15508</v>
      </c>
      <c r="AH779" s="13">
        <v>15639</v>
      </c>
      <c r="AI779" s="13">
        <v>2151</v>
      </c>
      <c r="AJ779">
        <v>516</v>
      </c>
      <c r="AK779" s="13">
        <v>1824</v>
      </c>
      <c r="AL779" s="13">
        <v>19198</v>
      </c>
      <c r="AM779" s="13">
        <v>20193</v>
      </c>
      <c r="AN779" s="13">
        <v>4996</v>
      </c>
      <c r="AO779" s="13">
        <v>5268</v>
      </c>
      <c r="BJ779" s="215"/>
      <c r="BK779" s="48">
        <f t="shared" si="78"/>
        <v>91883</v>
      </c>
      <c r="BL779" s="13">
        <v>7089</v>
      </c>
      <c r="BM779" s="13">
        <v>6159</v>
      </c>
      <c r="BN779" s="215"/>
      <c r="BO779" s="48">
        <f t="shared" si="79"/>
        <v>13248</v>
      </c>
      <c r="BP779" s="215"/>
      <c r="BQ779" s="48">
        <f t="shared" si="80"/>
        <v>134784</v>
      </c>
      <c r="BR779" s="215"/>
      <c r="BS779" s="48">
        <f t="shared" si="81"/>
        <v>345048</v>
      </c>
      <c r="BT779" s="215"/>
    </row>
    <row r="780" spans="1:72" x14ac:dyDescent="0.2">
      <c r="A780" t="s">
        <v>58</v>
      </c>
      <c r="B780" s="213">
        <v>44606</v>
      </c>
      <c r="C780" s="215"/>
      <c r="D780" s="13">
        <v>4071</v>
      </c>
      <c r="E780" s="13">
        <v>2988</v>
      </c>
      <c r="F780" s="13">
        <v>50581</v>
      </c>
      <c r="G780">
        <v>842</v>
      </c>
      <c r="H780">
        <v>736</v>
      </c>
      <c r="I780" s="13">
        <v>28133</v>
      </c>
      <c r="J780" s="13">
        <v>25691</v>
      </c>
      <c r="K780" s="13">
        <v>77078</v>
      </c>
      <c r="L780" s="13">
        <v>1736</v>
      </c>
      <c r="M780" s="215"/>
      <c r="N780" s="13">
        <v>11159</v>
      </c>
      <c r="O780" s="13">
        <v>14402</v>
      </c>
      <c r="P780" s="13">
        <v>1030</v>
      </c>
      <c r="Q780">
        <v>534</v>
      </c>
      <c r="R780" s="13">
        <v>2711</v>
      </c>
      <c r="S780" s="13">
        <v>3083</v>
      </c>
      <c r="T780" s="13">
        <v>44044</v>
      </c>
      <c r="U780" s="13">
        <v>1234</v>
      </c>
      <c r="V780" s="13">
        <v>1330</v>
      </c>
      <c r="W780" s="13">
        <v>27681</v>
      </c>
      <c r="X780" s="13">
        <v>10204</v>
      </c>
      <c r="Y780" s="214"/>
      <c r="Z780" s="13">
        <v>17202</v>
      </c>
      <c r="AA780" s="13">
        <v>15299</v>
      </c>
      <c r="AC780" s="48">
        <f t="shared" si="76"/>
        <v>32501</v>
      </c>
      <c r="AD780" s="48">
        <f t="shared" si="77"/>
        <v>117412</v>
      </c>
      <c r="AE780" s="13">
        <v>5171</v>
      </c>
      <c r="AF780" s="13">
        <v>6343</v>
      </c>
      <c r="AG780" s="13">
        <v>24810</v>
      </c>
      <c r="AH780" s="13">
        <v>25281</v>
      </c>
      <c r="AI780" s="13">
        <v>3081</v>
      </c>
      <c r="AJ780" s="13">
        <v>1069</v>
      </c>
      <c r="AK780" s="13">
        <v>3049</v>
      </c>
      <c r="AL780" s="13">
        <v>29362</v>
      </c>
      <c r="AM780" s="13">
        <v>30764</v>
      </c>
      <c r="AN780" s="13">
        <v>9413</v>
      </c>
      <c r="AO780" s="13">
        <v>10634</v>
      </c>
      <c r="BJ780" s="215"/>
      <c r="BK780" s="48">
        <f t="shared" si="78"/>
        <v>148977</v>
      </c>
      <c r="BL780" s="13">
        <v>9292</v>
      </c>
      <c r="BM780" s="13">
        <v>9343</v>
      </c>
      <c r="BN780" s="215"/>
      <c r="BO780" s="48">
        <f t="shared" si="79"/>
        <v>18635</v>
      </c>
      <c r="BP780" s="215"/>
      <c r="BQ780" s="48">
        <f t="shared" si="80"/>
        <v>191856</v>
      </c>
      <c r="BR780" s="215"/>
      <c r="BS780" s="48">
        <f t="shared" si="81"/>
        <v>509381</v>
      </c>
      <c r="BT780" s="215"/>
    </row>
    <row r="781" spans="1:72" x14ac:dyDescent="0.2">
      <c r="A781" t="s">
        <v>59</v>
      </c>
      <c r="B781" s="213">
        <v>44607</v>
      </c>
      <c r="C781" s="215"/>
      <c r="D781" s="13">
        <v>4184</v>
      </c>
      <c r="E781" s="13">
        <v>3183</v>
      </c>
      <c r="F781" s="13">
        <v>50685</v>
      </c>
      <c r="G781">
        <v>874</v>
      </c>
      <c r="H781">
        <v>841</v>
      </c>
      <c r="I781" s="13">
        <v>29730</v>
      </c>
      <c r="J781" s="13">
        <v>26065</v>
      </c>
      <c r="K781" s="13">
        <v>78460</v>
      </c>
      <c r="L781" s="13">
        <v>1762</v>
      </c>
      <c r="M781" s="215"/>
      <c r="N781" s="13">
        <v>12084</v>
      </c>
      <c r="O781" s="13">
        <v>15024</v>
      </c>
      <c r="P781" s="13">
        <v>1088</v>
      </c>
      <c r="Q781">
        <v>653</v>
      </c>
      <c r="R781" s="13">
        <v>2704</v>
      </c>
      <c r="S781" s="13">
        <v>3015</v>
      </c>
      <c r="T781" s="13">
        <v>46539</v>
      </c>
      <c r="U781" s="13">
        <v>1312</v>
      </c>
      <c r="V781" s="13">
        <v>1343</v>
      </c>
      <c r="W781" s="13">
        <v>26983</v>
      </c>
      <c r="X781" s="13">
        <v>11015</v>
      </c>
      <c r="Y781" s="214"/>
      <c r="Z781" s="13">
        <v>17447</v>
      </c>
      <c r="AA781" s="13">
        <v>15697</v>
      </c>
      <c r="AC781" s="48">
        <f t="shared" si="76"/>
        <v>33144</v>
      </c>
      <c r="AD781" s="48">
        <f t="shared" si="77"/>
        <v>121760</v>
      </c>
      <c r="AE781" s="13">
        <v>5474</v>
      </c>
      <c r="AF781" s="13">
        <v>7757</v>
      </c>
      <c r="AG781" s="13">
        <v>26448</v>
      </c>
      <c r="AH781" s="13">
        <v>27565</v>
      </c>
      <c r="AI781" s="13">
        <v>3254</v>
      </c>
      <c r="AJ781" s="13">
        <v>1153</v>
      </c>
      <c r="AK781" s="13">
        <v>3227</v>
      </c>
      <c r="AL781" s="13">
        <v>30272</v>
      </c>
      <c r="AM781" s="13">
        <v>33794</v>
      </c>
      <c r="AN781" s="13">
        <v>11104</v>
      </c>
      <c r="AO781" s="13">
        <v>11789</v>
      </c>
      <c r="BJ781" s="215"/>
      <c r="BK781" s="48">
        <f t="shared" si="78"/>
        <v>161837</v>
      </c>
      <c r="BL781" s="13">
        <v>9325</v>
      </c>
      <c r="BM781" s="13">
        <v>9964</v>
      </c>
      <c r="BN781" s="215"/>
      <c r="BO781" s="48">
        <f t="shared" si="79"/>
        <v>19289</v>
      </c>
      <c r="BP781" s="215"/>
      <c r="BQ781" s="48">
        <f t="shared" si="80"/>
        <v>195784</v>
      </c>
      <c r="BR781" s="215"/>
      <c r="BS781" s="48">
        <f t="shared" si="81"/>
        <v>531814</v>
      </c>
      <c r="BT781" s="215"/>
    </row>
    <row r="782" spans="1:72" x14ac:dyDescent="0.2">
      <c r="A782" t="s">
        <v>53</v>
      </c>
      <c r="B782" s="213">
        <v>44608</v>
      </c>
      <c r="C782" s="215"/>
      <c r="D782" s="13">
        <v>4264</v>
      </c>
      <c r="E782" s="13">
        <v>3218</v>
      </c>
      <c r="F782" s="13">
        <v>50963</v>
      </c>
      <c r="G782">
        <v>915</v>
      </c>
      <c r="H782">
        <v>780</v>
      </c>
      <c r="I782" s="13">
        <v>28989</v>
      </c>
      <c r="J782" s="13">
        <v>26248</v>
      </c>
      <c r="K782" s="13">
        <v>79184</v>
      </c>
      <c r="L782" s="13">
        <v>1911</v>
      </c>
      <c r="M782" s="215"/>
      <c r="N782" s="13">
        <v>11240</v>
      </c>
      <c r="O782" s="13">
        <v>15134</v>
      </c>
      <c r="P782" s="13">
        <v>1038</v>
      </c>
      <c r="Q782">
        <v>548</v>
      </c>
      <c r="R782" s="13">
        <v>2694</v>
      </c>
      <c r="S782" s="13">
        <v>3204</v>
      </c>
      <c r="T782" s="13">
        <v>44632</v>
      </c>
      <c r="U782" s="13">
        <v>1261</v>
      </c>
      <c r="V782" s="13">
        <v>1400</v>
      </c>
      <c r="W782" s="13">
        <v>27247</v>
      </c>
      <c r="X782" s="13">
        <v>11067</v>
      </c>
      <c r="Y782" s="214"/>
      <c r="Z782" s="13">
        <v>17126</v>
      </c>
      <c r="AA782" s="13">
        <v>15973</v>
      </c>
      <c r="AC782" s="48">
        <f t="shared" si="76"/>
        <v>33099</v>
      </c>
      <c r="AD782" s="48">
        <f t="shared" si="77"/>
        <v>119465</v>
      </c>
      <c r="AE782" s="13">
        <v>5244</v>
      </c>
      <c r="AF782" s="13">
        <v>6825</v>
      </c>
      <c r="AG782" s="13">
        <v>25771</v>
      </c>
      <c r="AH782" s="13">
        <v>26585</v>
      </c>
      <c r="AI782" s="13">
        <v>3213</v>
      </c>
      <c r="AJ782" s="13">
        <v>1114</v>
      </c>
      <c r="AK782" s="13">
        <v>3232</v>
      </c>
      <c r="AL782" s="13">
        <v>30317</v>
      </c>
      <c r="AM782" s="13">
        <v>32499</v>
      </c>
      <c r="AN782" s="13">
        <v>10135</v>
      </c>
      <c r="AO782" s="13">
        <v>11478</v>
      </c>
      <c r="BJ782" s="215"/>
      <c r="BK782" s="48">
        <f t="shared" si="78"/>
        <v>156413</v>
      </c>
      <c r="BL782" s="13">
        <v>9500</v>
      </c>
      <c r="BM782" s="13">
        <v>9895</v>
      </c>
      <c r="BN782" s="215"/>
      <c r="BO782" s="48">
        <f t="shared" si="79"/>
        <v>19395</v>
      </c>
      <c r="BP782" s="215"/>
      <c r="BQ782" s="48">
        <f t="shared" si="80"/>
        <v>196472</v>
      </c>
      <c r="BR782" s="215"/>
      <c r="BS782" s="48">
        <f t="shared" si="81"/>
        <v>524844</v>
      </c>
      <c r="BT782" s="215"/>
    </row>
    <row r="783" spans="1:72" x14ac:dyDescent="0.2">
      <c r="A783" t="s">
        <v>54</v>
      </c>
      <c r="B783" s="213">
        <v>44609</v>
      </c>
      <c r="C783" s="215"/>
      <c r="D783" s="13">
        <v>4248</v>
      </c>
      <c r="E783" s="13">
        <v>3205</v>
      </c>
      <c r="F783" s="13">
        <v>52726</v>
      </c>
      <c r="G783" s="13">
        <v>873</v>
      </c>
      <c r="H783" s="13">
        <v>761</v>
      </c>
      <c r="I783" s="13">
        <v>29323</v>
      </c>
      <c r="J783" s="13">
        <v>27076</v>
      </c>
      <c r="K783" s="13">
        <v>81042</v>
      </c>
      <c r="L783" s="13">
        <v>1702</v>
      </c>
      <c r="M783" s="215"/>
      <c r="N783" s="13">
        <v>12045</v>
      </c>
      <c r="O783" s="13">
        <v>15744</v>
      </c>
      <c r="P783" s="13">
        <v>1078</v>
      </c>
      <c r="Q783" s="13">
        <v>580</v>
      </c>
      <c r="R783" s="13">
        <v>2767</v>
      </c>
      <c r="S783" s="13">
        <v>3158</v>
      </c>
      <c r="T783" s="13">
        <v>47037</v>
      </c>
      <c r="U783" s="13">
        <v>1316</v>
      </c>
      <c r="V783" s="13">
        <v>1405</v>
      </c>
      <c r="W783" s="13">
        <v>28780</v>
      </c>
      <c r="X783" s="13">
        <v>11478</v>
      </c>
      <c r="Y783" s="214"/>
      <c r="Z783" s="13">
        <v>18005</v>
      </c>
      <c r="AA783" s="13">
        <v>16911</v>
      </c>
      <c r="AC783" s="48">
        <f t="shared" si="76"/>
        <v>34916</v>
      </c>
      <c r="AD783" s="48">
        <f t="shared" si="77"/>
        <v>125388</v>
      </c>
      <c r="AE783" s="13">
        <v>5531</v>
      </c>
      <c r="AF783" s="13">
        <v>6547</v>
      </c>
      <c r="AG783" s="13">
        <v>26323</v>
      </c>
      <c r="AH783" s="13">
        <v>29169</v>
      </c>
      <c r="AI783" s="13">
        <v>3460</v>
      </c>
      <c r="AJ783" s="13">
        <v>1106</v>
      </c>
      <c r="AK783" s="13">
        <v>3335</v>
      </c>
      <c r="AL783" s="13">
        <v>31613</v>
      </c>
      <c r="AM783" s="13">
        <v>35623</v>
      </c>
      <c r="AN783" s="13">
        <v>11058</v>
      </c>
      <c r="AO783" s="13">
        <v>11705</v>
      </c>
      <c r="BJ783" s="215"/>
      <c r="BK783" s="48">
        <f t="shared" si="78"/>
        <v>165470</v>
      </c>
      <c r="BL783" s="13">
        <v>9916</v>
      </c>
      <c r="BM783" s="13">
        <v>10081</v>
      </c>
      <c r="BN783" s="215"/>
      <c r="BO783" s="48">
        <f t="shared" si="79"/>
        <v>19997</v>
      </c>
      <c r="BP783" s="215"/>
      <c r="BQ783" s="48">
        <f t="shared" si="80"/>
        <v>200956</v>
      </c>
      <c r="BR783" s="215"/>
      <c r="BS783" s="48">
        <f t="shared" si="81"/>
        <v>546727</v>
      </c>
      <c r="BT783" s="215"/>
    </row>
    <row r="784" spans="1:72" x14ac:dyDescent="0.2">
      <c r="A784" t="s">
        <v>55</v>
      </c>
      <c r="B784" s="213">
        <v>44610</v>
      </c>
      <c r="C784" s="215"/>
      <c r="D784" s="13">
        <v>4410</v>
      </c>
      <c r="E784" s="13">
        <v>3393</v>
      </c>
      <c r="F784" s="13">
        <v>58542</v>
      </c>
      <c r="G784">
        <v>991</v>
      </c>
      <c r="H784">
        <v>867</v>
      </c>
      <c r="I784" s="13">
        <v>31346</v>
      </c>
      <c r="J784" s="13">
        <v>29660</v>
      </c>
      <c r="K784" s="13">
        <v>89657</v>
      </c>
      <c r="L784" s="13">
        <v>2433</v>
      </c>
      <c r="M784" s="215"/>
      <c r="N784" s="13">
        <v>13260</v>
      </c>
      <c r="O784" s="13">
        <v>17242</v>
      </c>
      <c r="P784" s="13">
        <v>1151</v>
      </c>
      <c r="Q784">
        <v>594</v>
      </c>
      <c r="R784" s="13">
        <v>2792</v>
      </c>
      <c r="S784" s="13">
        <v>3221</v>
      </c>
      <c r="T784" s="13">
        <v>51882</v>
      </c>
      <c r="U784" s="13">
        <v>1373</v>
      </c>
      <c r="V784" s="13">
        <v>1450</v>
      </c>
      <c r="W784" s="13">
        <v>31975</v>
      </c>
      <c r="X784" s="13">
        <v>12204</v>
      </c>
      <c r="Y784" s="214"/>
      <c r="Z784" s="13">
        <v>20185</v>
      </c>
      <c r="AA784" s="13">
        <v>20122</v>
      </c>
      <c r="AC784" s="48">
        <f t="shared" si="76"/>
        <v>40307</v>
      </c>
      <c r="AD784" s="48">
        <f t="shared" si="77"/>
        <v>137144</v>
      </c>
      <c r="AE784" s="13">
        <v>5740</v>
      </c>
      <c r="AF784" s="13">
        <v>6919</v>
      </c>
      <c r="AG784" s="13">
        <v>28583</v>
      </c>
      <c r="AH784" s="13">
        <v>32058</v>
      </c>
      <c r="AI784" s="13">
        <v>3386</v>
      </c>
      <c r="AJ784" s="13">
        <v>1227</v>
      </c>
      <c r="AK784" s="13">
        <v>3338</v>
      </c>
      <c r="AL784" s="13">
        <v>34745</v>
      </c>
      <c r="AM784" s="13">
        <v>39374</v>
      </c>
      <c r="AN784" s="13">
        <v>11961</v>
      </c>
      <c r="AO784" s="13">
        <v>12584</v>
      </c>
      <c r="BJ784" s="215"/>
      <c r="BK784" s="48">
        <f t="shared" si="78"/>
        <v>179915</v>
      </c>
      <c r="BL784" s="13">
        <v>10627</v>
      </c>
      <c r="BM784" s="13">
        <v>10440</v>
      </c>
      <c r="BN784" s="215"/>
      <c r="BO784" s="48">
        <f t="shared" si="79"/>
        <v>21067</v>
      </c>
      <c r="BP784" s="215"/>
      <c r="BQ784" s="48">
        <f t="shared" si="80"/>
        <v>221299</v>
      </c>
      <c r="BR784" s="215"/>
      <c r="BS784" s="48">
        <f t="shared" si="81"/>
        <v>599732</v>
      </c>
      <c r="BT784" s="215"/>
    </row>
    <row r="785" spans="1:72" x14ac:dyDescent="0.2">
      <c r="A785" t="s">
        <v>56</v>
      </c>
      <c r="B785" s="213">
        <v>44611</v>
      </c>
      <c r="C785" s="215"/>
      <c r="D785" s="13">
        <v>3095</v>
      </c>
      <c r="E785" s="13">
        <v>2365</v>
      </c>
      <c r="F785" s="13">
        <v>47614</v>
      </c>
      <c r="G785">
        <v>773</v>
      </c>
      <c r="H785">
        <v>659</v>
      </c>
      <c r="I785" s="13">
        <v>27928</v>
      </c>
      <c r="J785" s="13">
        <v>25165</v>
      </c>
      <c r="K785" s="13">
        <v>74545</v>
      </c>
      <c r="L785" s="13">
        <v>1925</v>
      </c>
      <c r="M785" s="215"/>
      <c r="N785" s="13">
        <v>10289</v>
      </c>
      <c r="O785" s="13">
        <v>13541</v>
      </c>
      <c r="P785">
        <v>958</v>
      </c>
      <c r="Q785">
        <v>566</v>
      </c>
      <c r="R785" s="13">
        <v>1893</v>
      </c>
      <c r="S785" s="13">
        <v>2302</v>
      </c>
      <c r="T785" s="13">
        <v>38469</v>
      </c>
      <c r="U785">
        <v>795</v>
      </c>
      <c r="V785" s="13">
        <v>1058</v>
      </c>
      <c r="W785" s="13">
        <v>27912</v>
      </c>
      <c r="X785" s="13">
        <v>8239</v>
      </c>
      <c r="Y785" s="214"/>
      <c r="Z785" s="13">
        <v>14309</v>
      </c>
      <c r="AA785" s="13">
        <v>13717</v>
      </c>
      <c r="AC785" s="48">
        <f t="shared" si="76"/>
        <v>28026</v>
      </c>
      <c r="AD785" s="48">
        <f t="shared" si="77"/>
        <v>106022</v>
      </c>
      <c r="AE785" s="13">
        <v>3933</v>
      </c>
      <c r="AF785" s="13">
        <v>4897</v>
      </c>
      <c r="AG785" s="13">
        <v>21239</v>
      </c>
      <c r="AH785" s="13">
        <v>24464</v>
      </c>
      <c r="AI785" s="13">
        <v>2527</v>
      </c>
      <c r="AJ785">
        <v>750</v>
      </c>
      <c r="AK785" s="13">
        <v>2263</v>
      </c>
      <c r="AL785" s="13">
        <v>26018</v>
      </c>
      <c r="AM785" s="13">
        <v>29360</v>
      </c>
      <c r="AN785" s="13">
        <v>8981</v>
      </c>
      <c r="AO785" s="13">
        <v>8882</v>
      </c>
      <c r="BJ785" s="215"/>
      <c r="BK785" s="48">
        <f t="shared" si="78"/>
        <v>133314</v>
      </c>
      <c r="BL785" s="13">
        <v>8921</v>
      </c>
      <c r="BM785" s="13">
        <v>8870</v>
      </c>
      <c r="BN785" s="215"/>
      <c r="BO785" s="48">
        <f t="shared" si="79"/>
        <v>17791</v>
      </c>
      <c r="BP785" s="215"/>
      <c r="BQ785" s="48">
        <f t="shared" si="80"/>
        <v>184069</v>
      </c>
      <c r="BR785" s="215"/>
      <c r="BS785" s="48">
        <f t="shared" si="81"/>
        <v>469222</v>
      </c>
      <c r="BT785" s="215"/>
    </row>
    <row r="786" spans="1:72" x14ac:dyDescent="0.2">
      <c r="A786" t="s">
        <v>57</v>
      </c>
      <c r="B786" s="213">
        <v>44612</v>
      </c>
      <c r="C786" s="215"/>
      <c r="D786" s="13">
        <v>2583</v>
      </c>
      <c r="E786" s="13">
        <v>1826</v>
      </c>
      <c r="F786" s="13">
        <v>36737</v>
      </c>
      <c r="G786">
        <v>528</v>
      </c>
      <c r="H786">
        <v>569</v>
      </c>
      <c r="I786" s="13">
        <v>21285</v>
      </c>
      <c r="J786" s="13">
        <v>18775</v>
      </c>
      <c r="K786" s="13">
        <v>55752</v>
      </c>
      <c r="L786" s="13">
        <v>1467</v>
      </c>
      <c r="M786" s="215"/>
      <c r="N786" s="13">
        <v>8355</v>
      </c>
      <c r="O786" s="13">
        <v>9997</v>
      </c>
      <c r="P786">
        <v>855</v>
      </c>
      <c r="Q786">
        <v>468</v>
      </c>
      <c r="R786" s="13">
        <v>1641</v>
      </c>
      <c r="S786" s="13">
        <v>1895</v>
      </c>
      <c r="T786" s="13">
        <v>31047</v>
      </c>
      <c r="U786">
        <v>567</v>
      </c>
      <c r="V786">
        <v>830</v>
      </c>
      <c r="W786" s="13">
        <v>23395</v>
      </c>
      <c r="X786" s="13">
        <v>5456</v>
      </c>
      <c r="Y786" s="214"/>
      <c r="Z786" s="13">
        <v>15721</v>
      </c>
      <c r="AA786" s="13">
        <v>12124</v>
      </c>
      <c r="AC786" s="48">
        <f t="shared" si="76"/>
        <v>27845</v>
      </c>
      <c r="AD786" s="48">
        <f t="shared" si="77"/>
        <v>84506</v>
      </c>
      <c r="AE786" s="13">
        <v>2769</v>
      </c>
      <c r="AF786" s="13">
        <v>3658</v>
      </c>
      <c r="AG786" s="13">
        <v>18146</v>
      </c>
      <c r="AH786" s="13">
        <v>17909</v>
      </c>
      <c r="AI786" s="13">
        <v>2120</v>
      </c>
      <c r="AJ786">
        <v>608</v>
      </c>
      <c r="AK786" s="13">
        <v>1829</v>
      </c>
      <c r="AL786" s="13">
        <v>22170</v>
      </c>
      <c r="AM786" s="13">
        <v>23822</v>
      </c>
      <c r="AN786" s="13">
        <v>6420</v>
      </c>
      <c r="AO786" s="13">
        <v>6018</v>
      </c>
      <c r="BJ786" s="215"/>
      <c r="BK786" s="48">
        <f t="shared" si="78"/>
        <v>105469</v>
      </c>
      <c r="BL786" s="13">
        <v>7151</v>
      </c>
      <c r="BM786" s="13">
        <v>6282</v>
      </c>
      <c r="BN786" s="215"/>
      <c r="BO786" s="48">
        <f t="shared" si="79"/>
        <v>13433</v>
      </c>
      <c r="BP786" s="215"/>
      <c r="BQ786" s="48">
        <f t="shared" si="80"/>
        <v>139522</v>
      </c>
      <c r="BR786" s="215"/>
      <c r="BS786" s="48">
        <f t="shared" si="81"/>
        <v>370775</v>
      </c>
      <c r="BT786" s="215"/>
    </row>
    <row r="787" spans="1:72" x14ac:dyDescent="0.2">
      <c r="A787" t="s">
        <v>58</v>
      </c>
      <c r="B787" s="213">
        <v>44613</v>
      </c>
      <c r="C787" s="215"/>
      <c r="D787" s="13">
        <v>3657</v>
      </c>
      <c r="E787" s="13">
        <v>2854</v>
      </c>
      <c r="F787" s="13">
        <v>51035</v>
      </c>
      <c r="G787">
        <v>882</v>
      </c>
      <c r="H787">
        <v>757</v>
      </c>
      <c r="I787" s="13">
        <v>27861</v>
      </c>
      <c r="J787" s="13">
        <v>26021</v>
      </c>
      <c r="K787" s="13">
        <v>77370</v>
      </c>
      <c r="L787" s="13">
        <v>1608</v>
      </c>
      <c r="M787" s="215"/>
      <c r="N787" s="13">
        <v>10659</v>
      </c>
      <c r="O787" s="13">
        <v>13839</v>
      </c>
      <c r="P787">
        <v>923</v>
      </c>
      <c r="Q787">
        <v>498</v>
      </c>
      <c r="R787" s="13">
        <v>2301</v>
      </c>
      <c r="S787" s="13">
        <v>2658</v>
      </c>
      <c r="T787" s="13">
        <v>40466</v>
      </c>
      <c r="U787" s="13">
        <v>1130</v>
      </c>
      <c r="V787" s="13">
        <v>1218</v>
      </c>
      <c r="W787" s="13">
        <v>26495</v>
      </c>
      <c r="X787" s="13">
        <v>9378</v>
      </c>
      <c r="Y787" s="214"/>
      <c r="Z787" s="13">
        <v>17792</v>
      </c>
      <c r="AA787" s="13">
        <v>15808</v>
      </c>
      <c r="AC787" s="48">
        <f t="shared" si="76"/>
        <v>33600</v>
      </c>
      <c r="AD787" s="48">
        <f t="shared" si="77"/>
        <v>109565</v>
      </c>
      <c r="AE787" s="13">
        <v>4573</v>
      </c>
      <c r="AF787" s="13">
        <v>5662</v>
      </c>
      <c r="AG787" s="13">
        <v>23647</v>
      </c>
      <c r="AH787" s="13">
        <v>23741</v>
      </c>
      <c r="AI787" s="13">
        <v>2764</v>
      </c>
      <c r="AJ787">
        <v>903</v>
      </c>
      <c r="AK787" s="13">
        <v>2597</v>
      </c>
      <c r="AL787" s="13">
        <v>27683</v>
      </c>
      <c r="AM787" s="13">
        <v>29393</v>
      </c>
      <c r="AN787" s="13">
        <v>8041</v>
      </c>
      <c r="AO787" s="13">
        <v>8623</v>
      </c>
      <c r="BJ787" s="215"/>
      <c r="BK787" s="48">
        <f t="shared" si="78"/>
        <v>137627</v>
      </c>
      <c r="BL787" s="13">
        <v>9159</v>
      </c>
      <c r="BM787" s="13">
        <v>9081</v>
      </c>
      <c r="BN787" s="215"/>
      <c r="BO787" s="48">
        <f t="shared" si="79"/>
        <v>18240</v>
      </c>
      <c r="BP787" s="215"/>
      <c r="BQ787" s="48">
        <f t="shared" si="80"/>
        <v>192045</v>
      </c>
      <c r="BR787" s="215"/>
      <c r="BS787" s="48">
        <f t="shared" si="81"/>
        <v>491077</v>
      </c>
      <c r="BT787" s="215"/>
    </row>
    <row r="788" spans="1:72" x14ac:dyDescent="0.2">
      <c r="A788" t="s">
        <v>59</v>
      </c>
      <c r="B788" s="213">
        <v>44614</v>
      </c>
      <c r="C788" s="215"/>
      <c r="D788" s="13">
        <v>4394</v>
      </c>
      <c r="E788" s="13">
        <v>3248</v>
      </c>
      <c r="F788" s="13">
        <v>51745</v>
      </c>
      <c r="G788">
        <v>875</v>
      </c>
      <c r="H788">
        <v>781</v>
      </c>
      <c r="I788" s="13">
        <v>28789</v>
      </c>
      <c r="J788" s="13">
        <v>26647</v>
      </c>
      <c r="K788" s="13">
        <v>79411</v>
      </c>
      <c r="L788" s="13">
        <v>1464</v>
      </c>
      <c r="M788" s="215"/>
      <c r="N788" s="13">
        <v>11448</v>
      </c>
      <c r="O788" s="13">
        <v>15259</v>
      </c>
      <c r="P788" s="13">
        <v>1038</v>
      </c>
      <c r="Q788">
        <v>636</v>
      </c>
      <c r="R788" s="13">
        <v>2638</v>
      </c>
      <c r="S788" s="13">
        <v>3072</v>
      </c>
      <c r="T788" s="13">
        <v>45855</v>
      </c>
      <c r="U788" s="13">
        <v>1275</v>
      </c>
      <c r="V788" s="13">
        <v>1347</v>
      </c>
      <c r="W788" s="13">
        <v>27613</v>
      </c>
      <c r="X788" s="13">
        <v>11584</v>
      </c>
      <c r="Y788" s="214"/>
      <c r="Z788" s="13">
        <v>17873</v>
      </c>
      <c r="AA788" s="13">
        <v>15586</v>
      </c>
      <c r="AC788" s="48">
        <f t="shared" si="76"/>
        <v>33459</v>
      </c>
      <c r="AD788" s="48">
        <f t="shared" si="77"/>
        <v>121765</v>
      </c>
      <c r="AE788" s="13">
        <v>5458</v>
      </c>
      <c r="AF788" s="13">
        <v>6523</v>
      </c>
      <c r="AG788" s="13">
        <v>25806</v>
      </c>
      <c r="AH788" s="13">
        <v>27462</v>
      </c>
      <c r="AI788" s="13">
        <v>3217</v>
      </c>
      <c r="AJ788" s="13">
        <v>1142</v>
      </c>
      <c r="AK788" s="13">
        <v>3139</v>
      </c>
      <c r="AL788" s="13">
        <v>30693</v>
      </c>
      <c r="AM788" s="13">
        <v>33513</v>
      </c>
      <c r="AN788" s="13">
        <v>10236</v>
      </c>
      <c r="AO788" s="13">
        <v>11171</v>
      </c>
      <c r="BJ788" s="215"/>
      <c r="BK788" s="48">
        <f t="shared" si="78"/>
        <v>158360</v>
      </c>
      <c r="BL788" s="13">
        <v>9785</v>
      </c>
      <c r="BM788" s="13">
        <v>9985</v>
      </c>
      <c r="BN788" s="215"/>
      <c r="BO788" s="48">
        <f t="shared" si="79"/>
        <v>19770</v>
      </c>
      <c r="BP788" s="215"/>
      <c r="BQ788" s="48">
        <f t="shared" si="80"/>
        <v>197354</v>
      </c>
      <c r="BR788" s="215"/>
      <c r="BS788" s="48">
        <f t="shared" si="81"/>
        <v>530708</v>
      </c>
      <c r="BT788" s="215"/>
    </row>
    <row r="789" spans="1:72" x14ac:dyDescent="0.2">
      <c r="A789" t="s">
        <v>53</v>
      </c>
      <c r="B789" s="213">
        <v>44615</v>
      </c>
      <c r="C789" s="215"/>
      <c r="D789" s="13">
        <v>3687</v>
      </c>
      <c r="E789" s="13">
        <v>2797</v>
      </c>
      <c r="F789" s="13">
        <v>46237</v>
      </c>
      <c r="G789">
        <v>844</v>
      </c>
      <c r="H789">
        <v>696</v>
      </c>
      <c r="I789" s="13">
        <v>26667</v>
      </c>
      <c r="J789" s="13">
        <v>24332</v>
      </c>
      <c r="K789" s="13">
        <v>71751</v>
      </c>
      <c r="L789" s="13">
        <v>1628</v>
      </c>
      <c r="M789" s="215"/>
      <c r="N789" s="13">
        <v>10599</v>
      </c>
      <c r="O789" s="13">
        <v>14128</v>
      </c>
      <c r="P789" s="13">
        <v>1016</v>
      </c>
      <c r="Q789">
        <v>551</v>
      </c>
      <c r="R789" s="13">
        <v>2535</v>
      </c>
      <c r="S789" s="13">
        <v>2968</v>
      </c>
      <c r="T789" s="13">
        <v>41631</v>
      </c>
      <c r="U789" s="13">
        <v>1173</v>
      </c>
      <c r="V789" s="13">
        <v>1199</v>
      </c>
      <c r="W789" s="13">
        <v>25867</v>
      </c>
      <c r="X789" s="13">
        <v>10039</v>
      </c>
      <c r="Y789" s="214"/>
      <c r="Z789" s="13">
        <v>16117</v>
      </c>
      <c r="AA789" s="13">
        <v>12221</v>
      </c>
      <c r="AC789" s="48">
        <f t="shared" si="76"/>
        <v>28338</v>
      </c>
      <c r="AD789" s="48">
        <f t="shared" si="77"/>
        <v>111706</v>
      </c>
      <c r="AE789" s="13">
        <v>4947</v>
      </c>
      <c r="AF789" s="13">
        <v>6035</v>
      </c>
      <c r="AG789" s="13">
        <v>22930</v>
      </c>
      <c r="AH789" s="13">
        <v>26132</v>
      </c>
      <c r="AI789" s="13">
        <v>2917</v>
      </c>
      <c r="AJ789" s="13">
        <v>1015</v>
      </c>
      <c r="AK789" s="13">
        <v>2947</v>
      </c>
      <c r="AL789" s="13">
        <v>27567</v>
      </c>
      <c r="AM789" s="13">
        <v>32046</v>
      </c>
      <c r="AN789" s="13">
        <v>10136</v>
      </c>
      <c r="AO789" s="13">
        <v>9906</v>
      </c>
      <c r="BJ789" s="215"/>
      <c r="BK789" s="48">
        <f t="shared" si="78"/>
        <v>146578</v>
      </c>
      <c r="BL789" s="13">
        <v>8691</v>
      </c>
      <c r="BM789" s="13">
        <v>9172</v>
      </c>
      <c r="BN789" s="215"/>
      <c r="BO789" s="48">
        <f t="shared" si="79"/>
        <v>17863</v>
      </c>
      <c r="BP789" s="215"/>
      <c r="BQ789" s="48">
        <f t="shared" si="80"/>
        <v>178639</v>
      </c>
      <c r="BR789" s="215"/>
      <c r="BS789" s="48">
        <f t="shared" si="81"/>
        <v>483124</v>
      </c>
      <c r="BT789" s="215"/>
    </row>
    <row r="790" spans="1:72" x14ac:dyDescent="0.2">
      <c r="A790" t="s">
        <v>54</v>
      </c>
      <c r="B790" s="213">
        <v>44616</v>
      </c>
      <c r="C790" s="215"/>
      <c r="D790" s="13">
        <v>2489</v>
      </c>
      <c r="E790" s="13">
        <v>1834</v>
      </c>
      <c r="F790" s="13">
        <v>30230</v>
      </c>
      <c r="G790">
        <v>632</v>
      </c>
      <c r="H790">
        <v>494</v>
      </c>
      <c r="I790" s="13">
        <v>19213</v>
      </c>
      <c r="J790" s="13">
        <v>17336</v>
      </c>
      <c r="K790" s="13">
        <v>47485</v>
      </c>
      <c r="L790" s="13">
        <v>1242</v>
      </c>
      <c r="M790" s="215"/>
      <c r="N790" s="13">
        <v>7257</v>
      </c>
      <c r="O790" s="13">
        <v>9770</v>
      </c>
      <c r="P790">
        <v>740</v>
      </c>
      <c r="Q790">
        <v>442</v>
      </c>
      <c r="R790" s="13">
        <v>2147</v>
      </c>
      <c r="S790" s="13">
        <v>2264</v>
      </c>
      <c r="T790" s="13">
        <v>28716</v>
      </c>
      <c r="U790">
        <v>762</v>
      </c>
      <c r="V790">
        <v>717</v>
      </c>
      <c r="W790" s="13">
        <v>19858</v>
      </c>
      <c r="X790" s="13">
        <v>5167</v>
      </c>
      <c r="Y790" s="214"/>
      <c r="Z790" s="13">
        <v>11841</v>
      </c>
      <c r="AA790" s="13">
        <v>2706</v>
      </c>
      <c r="AC790" s="48">
        <f t="shared" si="76"/>
        <v>14547</v>
      </c>
      <c r="AD790" s="48">
        <f t="shared" si="77"/>
        <v>77840</v>
      </c>
      <c r="AE790" s="13">
        <v>3226</v>
      </c>
      <c r="AF790" s="13">
        <v>4194</v>
      </c>
      <c r="AG790" s="13">
        <v>16864</v>
      </c>
      <c r="AH790" s="13">
        <v>19210</v>
      </c>
      <c r="AI790" s="13">
        <v>2097</v>
      </c>
      <c r="AJ790">
        <v>723</v>
      </c>
      <c r="AK790" s="13">
        <v>2136</v>
      </c>
      <c r="AL790" s="13">
        <v>20326</v>
      </c>
      <c r="AM790" s="13">
        <v>24328</v>
      </c>
      <c r="AN790" s="13">
        <v>6491</v>
      </c>
      <c r="AO790" s="13">
        <v>5776</v>
      </c>
      <c r="BJ790" s="215"/>
      <c r="BK790" s="48">
        <f t="shared" si="78"/>
        <v>105371</v>
      </c>
      <c r="BL790" s="13">
        <v>6395</v>
      </c>
      <c r="BM790" s="13">
        <v>6602</v>
      </c>
      <c r="BN790" s="215"/>
      <c r="BO790" s="48">
        <f t="shared" si="79"/>
        <v>12997</v>
      </c>
      <c r="BP790" s="215"/>
      <c r="BQ790" s="48">
        <f t="shared" si="80"/>
        <v>120955</v>
      </c>
      <c r="BR790" s="215"/>
      <c r="BS790" s="48">
        <f t="shared" si="81"/>
        <v>331710</v>
      </c>
      <c r="BT790" s="215"/>
    </row>
    <row r="791" spans="1:72" x14ac:dyDescent="0.2">
      <c r="A791" t="s">
        <v>55</v>
      </c>
      <c r="B791" s="213">
        <v>44617</v>
      </c>
      <c r="C791" s="215"/>
      <c r="D791" s="13">
        <v>3912</v>
      </c>
      <c r="E791" s="13">
        <v>3112</v>
      </c>
      <c r="F791" s="13">
        <v>51961</v>
      </c>
      <c r="G791">
        <v>924</v>
      </c>
      <c r="H791">
        <v>710</v>
      </c>
      <c r="I791" s="13">
        <v>29062</v>
      </c>
      <c r="J791" s="13">
        <v>26662</v>
      </c>
      <c r="K791" s="13">
        <v>79967</v>
      </c>
      <c r="L791" s="13">
        <v>1900</v>
      </c>
      <c r="M791" s="215"/>
      <c r="N791" s="13">
        <v>12204</v>
      </c>
      <c r="O791" s="13">
        <v>15666</v>
      </c>
      <c r="P791" s="13">
        <v>1046</v>
      </c>
      <c r="Q791">
        <v>609</v>
      </c>
      <c r="R791" s="13">
        <v>2722</v>
      </c>
      <c r="S791" s="13">
        <v>3061</v>
      </c>
      <c r="T791" s="13">
        <v>46432</v>
      </c>
      <c r="U791" s="13">
        <v>1226</v>
      </c>
      <c r="V791" s="13">
        <v>1278</v>
      </c>
      <c r="W791" s="13">
        <v>29754</v>
      </c>
      <c r="X791" s="13">
        <v>10262</v>
      </c>
      <c r="Y791" s="214"/>
      <c r="Z791" s="13">
        <v>19206</v>
      </c>
      <c r="AA791" s="13">
        <v>17643</v>
      </c>
      <c r="AC791" s="48">
        <f t="shared" si="76"/>
        <v>36849</v>
      </c>
      <c r="AD791" s="48">
        <f t="shared" si="77"/>
        <v>124260</v>
      </c>
      <c r="AE791" s="13">
        <v>5169</v>
      </c>
      <c r="AF791" s="13">
        <v>6566</v>
      </c>
      <c r="AG791" s="13">
        <v>25792</v>
      </c>
      <c r="AH791" s="13">
        <v>28872</v>
      </c>
      <c r="AI791" s="13">
        <v>3065</v>
      </c>
      <c r="AJ791" s="13">
        <v>1049</v>
      </c>
      <c r="AK791" s="13">
        <v>2990</v>
      </c>
      <c r="AL791" s="13">
        <v>30913</v>
      </c>
      <c r="AM791" s="13">
        <v>36004</v>
      </c>
      <c r="AN791" s="13">
        <v>10741</v>
      </c>
      <c r="AO791" s="13">
        <v>10943</v>
      </c>
      <c r="BJ791" s="215"/>
      <c r="BK791" s="48">
        <f t="shared" si="78"/>
        <v>162104</v>
      </c>
      <c r="BL791" s="13">
        <v>9572</v>
      </c>
      <c r="BM791" s="13">
        <v>9273</v>
      </c>
      <c r="BN791" s="215"/>
      <c r="BO791" s="48">
        <f t="shared" si="79"/>
        <v>18845</v>
      </c>
      <c r="BP791" s="215"/>
      <c r="BQ791" s="48">
        <f t="shared" si="80"/>
        <v>198210</v>
      </c>
      <c r="BR791" s="215"/>
      <c r="BS791" s="48">
        <f t="shared" si="81"/>
        <v>540268</v>
      </c>
      <c r="BT791" s="215"/>
    </row>
    <row r="792" spans="1:72" x14ac:dyDescent="0.2">
      <c r="A792" t="s">
        <v>56</v>
      </c>
      <c r="B792" s="213">
        <v>44618</v>
      </c>
      <c r="C792" s="215"/>
      <c r="D792" s="13">
        <v>2933</v>
      </c>
      <c r="E792" s="13">
        <v>2210</v>
      </c>
      <c r="F792" s="13">
        <v>39774</v>
      </c>
      <c r="G792">
        <v>638</v>
      </c>
      <c r="H792">
        <v>497</v>
      </c>
      <c r="I792" s="13">
        <v>24283</v>
      </c>
      <c r="J792" s="13">
        <v>21516</v>
      </c>
      <c r="K792" s="13">
        <v>63904</v>
      </c>
      <c r="L792" s="13">
        <v>2298</v>
      </c>
      <c r="M792" s="215"/>
      <c r="N792" s="13">
        <v>7844</v>
      </c>
      <c r="O792" s="13">
        <v>10768</v>
      </c>
      <c r="P792">
        <v>724</v>
      </c>
      <c r="Q792">
        <v>440</v>
      </c>
      <c r="R792" s="13">
        <v>1680</v>
      </c>
      <c r="S792" s="13">
        <v>2064</v>
      </c>
      <c r="T792" s="13">
        <v>29396</v>
      </c>
      <c r="U792">
        <v>708</v>
      </c>
      <c r="V792">
        <v>820</v>
      </c>
      <c r="W792" s="13">
        <v>21752</v>
      </c>
      <c r="X792" s="13">
        <v>6182</v>
      </c>
      <c r="Y792" s="214"/>
      <c r="Z792" s="13">
        <v>12864</v>
      </c>
      <c r="AA792" s="13">
        <v>11247</v>
      </c>
      <c r="AC792" s="48">
        <f t="shared" si="76"/>
        <v>24111</v>
      </c>
      <c r="AD792" s="48">
        <f t="shared" si="77"/>
        <v>82378</v>
      </c>
      <c r="AE792" s="13">
        <v>3149</v>
      </c>
      <c r="AF792" s="13">
        <v>4228</v>
      </c>
      <c r="AG792" s="13">
        <v>17334</v>
      </c>
      <c r="AH792" s="13">
        <v>17920</v>
      </c>
      <c r="AI792" s="13">
        <v>2100</v>
      </c>
      <c r="AJ792">
        <v>543</v>
      </c>
      <c r="AK792" s="13">
        <v>1835</v>
      </c>
      <c r="AL792" s="13">
        <v>20841</v>
      </c>
      <c r="AM792" s="13">
        <v>22158</v>
      </c>
      <c r="AN792" s="13">
        <v>6582</v>
      </c>
      <c r="AO792" s="13">
        <v>6720</v>
      </c>
      <c r="BJ792" s="215"/>
      <c r="BK792" s="48">
        <f t="shared" si="78"/>
        <v>103410</v>
      </c>
      <c r="BL792" s="13">
        <v>6321</v>
      </c>
      <c r="BM792" s="13">
        <v>6718</v>
      </c>
      <c r="BN792" s="215"/>
      <c r="BO792" s="48">
        <f t="shared" si="79"/>
        <v>13039</v>
      </c>
      <c r="BP792" s="215"/>
      <c r="BQ792" s="48">
        <f t="shared" si="80"/>
        <v>158053</v>
      </c>
      <c r="BR792" s="215"/>
      <c r="BS792" s="48">
        <f t="shared" si="81"/>
        <v>380991</v>
      </c>
      <c r="BT792" s="215"/>
    </row>
    <row r="793" spans="1:72" x14ac:dyDescent="0.2">
      <c r="A793" t="s">
        <v>57</v>
      </c>
      <c r="B793" s="213">
        <v>44619</v>
      </c>
      <c r="C793" s="215"/>
      <c r="D793" s="13">
        <v>2515</v>
      </c>
      <c r="E793" s="13">
        <v>1853</v>
      </c>
      <c r="F793" s="13">
        <v>36075</v>
      </c>
      <c r="G793">
        <v>603</v>
      </c>
      <c r="H793">
        <v>633</v>
      </c>
      <c r="I793" s="13">
        <v>21596</v>
      </c>
      <c r="J793" s="13">
        <v>18764</v>
      </c>
      <c r="K793" s="13">
        <v>56299</v>
      </c>
      <c r="L793" s="13">
        <v>1842</v>
      </c>
      <c r="M793" s="215"/>
      <c r="N793" s="13">
        <v>7695</v>
      </c>
      <c r="O793" s="13">
        <v>9836</v>
      </c>
      <c r="P793">
        <v>772</v>
      </c>
      <c r="Q793">
        <v>443</v>
      </c>
      <c r="R793" s="13">
        <v>1642</v>
      </c>
      <c r="S793" s="13">
        <v>1800</v>
      </c>
      <c r="T793" s="13">
        <v>29736</v>
      </c>
      <c r="U793">
        <v>508</v>
      </c>
      <c r="V793">
        <v>770</v>
      </c>
      <c r="W793" s="13">
        <v>22480</v>
      </c>
      <c r="X793" s="13">
        <v>5277</v>
      </c>
      <c r="Y793" s="214"/>
      <c r="Z793" s="13">
        <v>14632</v>
      </c>
      <c r="AA793" s="13">
        <v>12300</v>
      </c>
      <c r="AC793" s="48">
        <f t="shared" si="76"/>
        <v>26932</v>
      </c>
      <c r="AD793" s="48">
        <f t="shared" si="77"/>
        <v>80959</v>
      </c>
      <c r="AE793" s="13">
        <v>2807</v>
      </c>
      <c r="AF793" s="13">
        <v>3727</v>
      </c>
      <c r="AG793" s="13">
        <v>16930</v>
      </c>
      <c r="AH793" s="13">
        <v>16747</v>
      </c>
      <c r="AI793" s="13">
        <v>2120</v>
      </c>
      <c r="AJ793">
        <v>561</v>
      </c>
      <c r="AK793" s="13">
        <v>1742</v>
      </c>
      <c r="AL793" s="13">
        <v>21142</v>
      </c>
      <c r="AM793" s="13">
        <v>21791</v>
      </c>
      <c r="AN793" s="13">
        <v>5308</v>
      </c>
      <c r="AO793" s="13">
        <v>5467</v>
      </c>
      <c r="BJ793" s="215"/>
      <c r="BK793" s="48">
        <f t="shared" si="78"/>
        <v>98342</v>
      </c>
      <c r="BL793" s="13">
        <v>6151</v>
      </c>
      <c r="BM793" s="13">
        <v>5929</v>
      </c>
      <c r="BN793" s="215"/>
      <c r="BO793" s="48">
        <f t="shared" si="79"/>
        <v>12080</v>
      </c>
      <c r="BP793" s="215"/>
      <c r="BQ793" s="48">
        <f t="shared" si="80"/>
        <v>140180</v>
      </c>
      <c r="BR793" s="215"/>
      <c r="BS793" s="48">
        <f t="shared" si="81"/>
        <v>358493</v>
      </c>
      <c r="BT793" s="215"/>
    </row>
    <row r="794" spans="1:72" x14ac:dyDescent="0.2">
      <c r="A794" t="s">
        <v>58</v>
      </c>
      <c r="B794" s="213">
        <v>44620</v>
      </c>
      <c r="C794" s="215"/>
      <c r="D794" s="13">
        <v>4025</v>
      </c>
      <c r="E794" s="13">
        <v>3045</v>
      </c>
      <c r="F794" s="13">
        <v>50622</v>
      </c>
      <c r="G794">
        <v>928</v>
      </c>
      <c r="H794">
        <v>782</v>
      </c>
      <c r="I794" s="13">
        <v>27936</v>
      </c>
      <c r="J794" s="13">
        <v>25797</v>
      </c>
      <c r="K794" s="13">
        <v>77301</v>
      </c>
      <c r="L794" s="13">
        <v>1621</v>
      </c>
      <c r="M794" s="215"/>
      <c r="N794" s="13">
        <v>11275</v>
      </c>
      <c r="O794" s="13">
        <v>14607</v>
      </c>
      <c r="P794" s="13">
        <v>1063</v>
      </c>
      <c r="Q794">
        <v>584</v>
      </c>
      <c r="R794" s="13">
        <v>2629</v>
      </c>
      <c r="S794" s="13">
        <v>2980</v>
      </c>
      <c r="T794" s="13">
        <v>44061</v>
      </c>
      <c r="U794" s="13">
        <v>1266</v>
      </c>
      <c r="V794" s="13">
        <v>1304</v>
      </c>
      <c r="W794" s="13">
        <v>26892</v>
      </c>
      <c r="X794" s="13">
        <v>10489</v>
      </c>
      <c r="Y794" s="214"/>
      <c r="Z794" s="13">
        <v>17740</v>
      </c>
      <c r="AA794" s="13">
        <v>15959</v>
      </c>
      <c r="AC794" s="48">
        <f>Z794+AA794</f>
        <v>33699</v>
      </c>
      <c r="AD794" s="48">
        <f t="shared" si="77"/>
        <v>117150</v>
      </c>
      <c r="AE794" s="13">
        <v>5392</v>
      </c>
      <c r="AF794" s="13">
        <v>6523</v>
      </c>
      <c r="AG794" s="13">
        <v>26532</v>
      </c>
      <c r="AH794" s="13">
        <v>26656</v>
      </c>
      <c r="AI794" s="13">
        <v>3093</v>
      </c>
      <c r="AJ794" s="13">
        <v>1077</v>
      </c>
      <c r="AK794" s="13">
        <v>2963</v>
      </c>
      <c r="AL794" s="13">
        <v>31624</v>
      </c>
      <c r="AM794" s="13">
        <v>32890</v>
      </c>
      <c r="AN794" s="13">
        <v>9652</v>
      </c>
      <c r="AO794" s="13">
        <v>11149</v>
      </c>
      <c r="BJ794" s="215"/>
      <c r="BK794" s="48">
        <f t="shared" si="78"/>
        <v>157551</v>
      </c>
      <c r="BL794" s="13">
        <v>9662</v>
      </c>
      <c r="BM794" s="13">
        <v>9519</v>
      </c>
      <c r="BN794" s="215"/>
      <c r="BO794" s="48">
        <f t="shared" si="79"/>
        <v>19181</v>
      </c>
      <c r="BP794" s="215"/>
      <c r="BQ794" s="48">
        <f t="shared" si="80"/>
        <v>192057</v>
      </c>
      <c r="BR794" s="215"/>
      <c r="BS794" s="48">
        <f t="shared" si="81"/>
        <v>519638</v>
      </c>
      <c r="BT794" s="215"/>
    </row>
    <row r="795" spans="1:72" x14ac:dyDescent="0.2">
      <c r="A795" s="227" t="s">
        <v>59</v>
      </c>
      <c r="B795" s="213">
        <v>44621</v>
      </c>
      <c r="C795" s="215"/>
      <c r="D795" s="13">
        <v>4324</v>
      </c>
      <c r="E795" s="13">
        <v>3240</v>
      </c>
      <c r="F795" s="13">
        <v>51157</v>
      </c>
      <c r="G795">
        <v>878</v>
      </c>
      <c r="H795">
        <v>916</v>
      </c>
      <c r="I795" s="13">
        <v>29189</v>
      </c>
      <c r="J795" s="13">
        <v>26747</v>
      </c>
      <c r="K795" s="13">
        <v>80006</v>
      </c>
      <c r="L795" s="13">
        <v>1667</v>
      </c>
      <c r="M795" s="215"/>
      <c r="N795" s="13">
        <v>11350</v>
      </c>
      <c r="O795" s="13">
        <v>15196</v>
      </c>
      <c r="P795" s="13">
        <v>1019</v>
      </c>
      <c r="Q795">
        <v>570</v>
      </c>
      <c r="R795" s="13">
        <v>2651</v>
      </c>
      <c r="S795" s="13">
        <v>3102</v>
      </c>
      <c r="T795" s="13">
        <v>45960</v>
      </c>
      <c r="U795" s="13">
        <v>1310</v>
      </c>
      <c r="V795" s="13">
        <v>1379</v>
      </c>
      <c r="W795" s="13">
        <v>27347</v>
      </c>
      <c r="X795" s="13">
        <v>11497</v>
      </c>
      <c r="Y795" s="214"/>
      <c r="Z795" s="13">
        <v>18003</v>
      </c>
      <c r="AA795" s="13">
        <v>16199</v>
      </c>
      <c r="AC795" s="48">
        <f t="shared" ref="AC795:AC858" si="82">Z795+AA795</f>
        <v>34202</v>
      </c>
      <c r="AD795" s="48">
        <f t="shared" si="77"/>
        <v>121381</v>
      </c>
      <c r="AE795" s="13">
        <v>5512</v>
      </c>
      <c r="AF795" s="13">
        <v>6681</v>
      </c>
      <c r="AG795" s="13">
        <v>25473</v>
      </c>
      <c r="AH795" s="13">
        <v>27590</v>
      </c>
      <c r="AI795" s="13">
        <v>3216</v>
      </c>
      <c r="AJ795" s="13">
        <v>1103</v>
      </c>
      <c r="AK795" s="13">
        <v>3065</v>
      </c>
      <c r="AL795" s="13">
        <v>30350</v>
      </c>
      <c r="AM795" s="13">
        <v>33325</v>
      </c>
      <c r="AN795" s="13">
        <v>10425</v>
      </c>
      <c r="AO795" s="13">
        <v>11156</v>
      </c>
      <c r="BJ795" s="215"/>
      <c r="BK795" s="48">
        <f t="shared" si="78"/>
        <v>157896</v>
      </c>
      <c r="BL795" s="13">
        <v>10433</v>
      </c>
      <c r="BM795" s="13">
        <v>10084</v>
      </c>
      <c r="BN795" s="215"/>
      <c r="BO795" s="48">
        <f t="shared" si="79"/>
        <v>20517</v>
      </c>
      <c r="BP795" s="215"/>
      <c r="BQ795" s="48">
        <f t="shared" si="80"/>
        <v>198124</v>
      </c>
      <c r="BR795" s="215"/>
      <c r="BS795" s="48">
        <f>BO795+BK795+AC795+AD795+BQ795</f>
        <v>532120</v>
      </c>
      <c r="BT795" s="215"/>
    </row>
    <row r="796" spans="1:72" x14ac:dyDescent="0.2">
      <c r="A796" s="227" t="s">
        <v>53</v>
      </c>
      <c r="B796" s="213">
        <v>44622</v>
      </c>
      <c r="C796" s="215"/>
      <c r="D796" s="13">
        <v>4526</v>
      </c>
      <c r="E796" s="13">
        <v>3282</v>
      </c>
      <c r="F796" s="13">
        <v>52881</v>
      </c>
      <c r="G796">
        <v>878</v>
      </c>
      <c r="H796">
        <v>772</v>
      </c>
      <c r="I796" s="13">
        <v>29335</v>
      </c>
      <c r="J796" s="13">
        <v>27025</v>
      </c>
      <c r="K796" s="13">
        <v>81650</v>
      </c>
      <c r="L796" s="13">
        <v>1825</v>
      </c>
      <c r="M796" s="215"/>
      <c r="N796" s="13">
        <v>11664</v>
      </c>
      <c r="O796" s="13">
        <v>15439</v>
      </c>
      <c r="P796" s="13">
        <v>1041</v>
      </c>
      <c r="Q796">
        <v>623</v>
      </c>
      <c r="R796" s="13">
        <v>2753</v>
      </c>
      <c r="S796" s="13">
        <v>3218</v>
      </c>
      <c r="T796" s="13">
        <v>45856</v>
      </c>
      <c r="U796" s="13">
        <v>1255</v>
      </c>
      <c r="V796" s="13">
        <v>1376</v>
      </c>
      <c r="W796" s="13">
        <v>27469</v>
      </c>
      <c r="X796" s="13">
        <v>11257</v>
      </c>
      <c r="Y796" s="214"/>
      <c r="Z796" s="13">
        <v>17862</v>
      </c>
      <c r="AA796" s="13">
        <v>16532</v>
      </c>
      <c r="AC796" s="48">
        <f t="shared" si="82"/>
        <v>34394</v>
      </c>
      <c r="AD796" s="48">
        <f t="shared" si="77"/>
        <v>121951</v>
      </c>
      <c r="AE796" s="13">
        <v>5520</v>
      </c>
      <c r="AF796" s="13">
        <v>6696</v>
      </c>
      <c r="AG796" s="13">
        <v>25726</v>
      </c>
      <c r="AH796" s="13">
        <v>28754</v>
      </c>
      <c r="AI796" s="13">
        <v>3633</v>
      </c>
      <c r="AJ796" s="13">
        <v>1082</v>
      </c>
      <c r="AK796" s="13">
        <v>3400</v>
      </c>
      <c r="AL796" s="13">
        <v>30792</v>
      </c>
      <c r="AM796" s="13">
        <v>34954</v>
      </c>
      <c r="AN796" s="13">
        <v>10941</v>
      </c>
      <c r="AO796" s="13">
        <v>11267</v>
      </c>
      <c r="BJ796" s="215"/>
      <c r="BK796" s="48">
        <f t="shared" si="78"/>
        <v>162765</v>
      </c>
      <c r="BL796" s="13">
        <v>10034</v>
      </c>
      <c r="BM796" s="13">
        <v>9518</v>
      </c>
      <c r="BN796" s="215"/>
      <c r="BO796" s="48">
        <f t="shared" si="79"/>
        <v>19552</v>
      </c>
      <c r="BP796" s="215"/>
      <c r="BQ796" s="48">
        <f t="shared" si="80"/>
        <v>202174</v>
      </c>
      <c r="BR796" s="215"/>
      <c r="BS796" s="48">
        <f t="shared" si="81"/>
        <v>540836</v>
      </c>
      <c r="BT796" s="215"/>
    </row>
    <row r="797" spans="1:72" x14ac:dyDescent="0.2">
      <c r="A797" s="227" t="s">
        <v>54</v>
      </c>
      <c r="B797" s="213">
        <v>44623</v>
      </c>
      <c r="C797" s="215"/>
      <c r="D797" s="13">
        <v>4409</v>
      </c>
      <c r="E797" s="13">
        <v>3288</v>
      </c>
      <c r="F797" s="13">
        <v>54167</v>
      </c>
      <c r="G797">
        <v>894</v>
      </c>
      <c r="H797">
        <v>768</v>
      </c>
      <c r="I797" s="13">
        <v>30212</v>
      </c>
      <c r="J797" s="13">
        <v>27787</v>
      </c>
      <c r="K797" s="13">
        <v>83908</v>
      </c>
      <c r="L797" s="13">
        <v>1854</v>
      </c>
      <c r="M797" s="215"/>
      <c r="N797" s="13">
        <v>12200</v>
      </c>
      <c r="O797" s="13">
        <v>16153</v>
      </c>
      <c r="P797" s="13">
        <v>1141</v>
      </c>
      <c r="Q797">
        <v>639</v>
      </c>
      <c r="R797" s="13">
        <v>2757</v>
      </c>
      <c r="S797" s="13">
        <v>3207</v>
      </c>
      <c r="T797" s="13">
        <v>47973</v>
      </c>
      <c r="U797" s="13">
        <v>1364</v>
      </c>
      <c r="V797" s="13">
        <v>1440</v>
      </c>
      <c r="W797" s="13">
        <v>28900</v>
      </c>
      <c r="X797" s="13">
        <v>11543</v>
      </c>
      <c r="Y797" s="214"/>
      <c r="Z797" s="13">
        <v>18930</v>
      </c>
      <c r="AA797" s="13">
        <v>17049</v>
      </c>
      <c r="AC797" s="48">
        <f t="shared" si="82"/>
        <v>35979</v>
      </c>
      <c r="AD797" s="48">
        <f t="shared" si="77"/>
        <v>127317</v>
      </c>
      <c r="AE797" s="13">
        <v>5903</v>
      </c>
      <c r="AF797" s="13">
        <v>6902</v>
      </c>
      <c r="AG797" s="13">
        <v>27926</v>
      </c>
      <c r="AH797" s="13">
        <v>31007</v>
      </c>
      <c r="AI797" s="13">
        <v>3598</v>
      </c>
      <c r="AJ797" s="13">
        <v>1193</v>
      </c>
      <c r="AK797" s="13">
        <v>3543</v>
      </c>
      <c r="AL797" s="13">
        <v>33949</v>
      </c>
      <c r="AM797" s="13">
        <v>38349</v>
      </c>
      <c r="AN797" s="13">
        <v>11850</v>
      </c>
      <c r="AO797" s="13">
        <v>12482</v>
      </c>
      <c r="BJ797" s="215"/>
      <c r="BK797" s="48">
        <f t="shared" si="78"/>
        <v>176702</v>
      </c>
      <c r="BL797" s="13">
        <v>10468</v>
      </c>
      <c r="BM797" s="13">
        <v>10672</v>
      </c>
      <c r="BN797" s="215"/>
      <c r="BO797" s="48">
        <f t="shared" si="79"/>
        <v>21140</v>
      </c>
      <c r="BP797" s="215"/>
      <c r="BQ797" s="48">
        <f t="shared" si="80"/>
        <v>207287</v>
      </c>
      <c r="BR797" s="215"/>
      <c r="BS797" s="48">
        <f t="shared" si="81"/>
        <v>568425</v>
      </c>
      <c r="BT797" s="215"/>
    </row>
    <row r="798" spans="1:72" x14ac:dyDescent="0.2">
      <c r="A798" s="227" t="s">
        <v>55</v>
      </c>
      <c r="B798" s="213">
        <v>44624</v>
      </c>
      <c r="C798" s="215"/>
      <c r="D798" s="13">
        <v>4614</v>
      </c>
      <c r="E798" s="13">
        <v>3521</v>
      </c>
      <c r="F798" s="13">
        <v>57855</v>
      </c>
      <c r="G798" s="13">
        <v>1023</v>
      </c>
      <c r="H798">
        <v>862</v>
      </c>
      <c r="I798" s="13">
        <v>31957</v>
      </c>
      <c r="J798" s="13">
        <v>29550</v>
      </c>
      <c r="K798" s="13">
        <v>89158</v>
      </c>
      <c r="L798" s="13">
        <v>1891</v>
      </c>
      <c r="M798" s="215"/>
      <c r="N798" s="13">
        <v>13640</v>
      </c>
      <c r="O798" s="13">
        <v>17861</v>
      </c>
      <c r="P798" s="13">
        <v>1161</v>
      </c>
      <c r="Q798">
        <v>655</v>
      </c>
      <c r="R798" s="13">
        <v>2782</v>
      </c>
      <c r="S798" s="13">
        <v>3242</v>
      </c>
      <c r="T798" s="13">
        <v>52285</v>
      </c>
      <c r="U798" s="13">
        <v>1348</v>
      </c>
      <c r="V798" s="13">
        <v>1658</v>
      </c>
      <c r="W798" s="13">
        <v>32542</v>
      </c>
      <c r="X798" s="13">
        <v>12510</v>
      </c>
      <c r="Y798" s="214"/>
      <c r="Z798" s="13">
        <v>20095</v>
      </c>
      <c r="AA798" s="13">
        <v>19354</v>
      </c>
      <c r="AC798" s="48">
        <f t="shared" si="82"/>
        <v>39449</v>
      </c>
      <c r="AD798" s="48">
        <f t="shared" si="77"/>
        <v>139684</v>
      </c>
      <c r="AE798" s="13">
        <v>5705</v>
      </c>
      <c r="AF798" s="13">
        <v>6864</v>
      </c>
      <c r="AG798" s="13">
        <v>27545</v>
      </c>
      <c r="AH798" s="13">
        <v>31583</v>
      </c>
      <c r="AI798" s="13">
        <v>3796</v>
      </c>
      <c r="AJ798" s="13">
        <v>1137</v>
      </c>
      <c r="AK798" s="13">
        <v>3530</v>
      </c>
      <c r="AL798" s="13">
        <v>33473</v>
      </c>
      <c r="AM798" s="13">
        <v>38579</v>
      </c>
      <c r="AN798" s="13">
        <v>11644</v>
      </c>
      <c r="AO798" s="13">
        <v>11646</v>
      </c>
      <c r="BJ798" s="215"/>
      <c r="BK798" s="48">
        <f t="shared" si="78"/>
        <v>175502</v>
      </c>
      <c r="BL798" s="13">
        <v>10830</v>
      </c>
      <c r="BM798" s="13">
        <v>10837</v>
      </c>
      <c r="BN798" s="215"/>
      <c r="BO798" s="48">
        <f t="shared" si="79"/>
        <v>21667</v>
      </c>
      <c r="BP798" s="215"/>
      <c r="BQ798" s="48">
        <f t="shared" si="80"/>
        <v>220431</v>
      </c>
      <c r="BR798" s="215"/>
      <c r="BS798" s="48">
        <f t="shared" si="81"/>
        <v>596733</v>
      </c>
      <c r="BT798" s="215"/>
    </row>
    <row r="799" spans="1:72" x14ac:dyDescent="0.2">
      <c r="A799" s="227" t="s">
        <v>56</v>
      </c>
      <c r="B799" s="213">
        <v>44625</v>
      </c>
      <c r="C799" s="215"/>
      <c r="D799" s="13">
        <v>3339</v>
      </c>
      <c r="E799" s="13">
        <v>2590</v>
      </c>
      <c r="F799" s="13">
        <v>48367</v>
      </c>
      <c r="G799">
        <v>801</v>
      </c>
      <c r="H799">
        <v>692</v>
      </c>
      <c r="I799" s="13">
        <v>28636</v>
      </c>
      <c r="J799" s="13">
        <v>25427</v>
      </c>
      <c r="K799" s="13">
        <v>74802</v>
      </c>
      <c r="L799" s="13">
        <v>1856</v>
      </c>
      <c r="M799" s="215"/>
      <c r="N799" s="13">
        <v>10592</v>
      </c>
      <c r="O799" s="13">
        <v>13954</v>
      </c>
      <c r="P799">
        <v>985</v>
      </c>
      <c r="Q799">
        <v>640</v>
      </c>
      <c r="R799" s="13">
        <v>1927</v>
      </c>
      <c r="S799" s="13">
        <v>2292</v>
      </c>
      <c r="T799" s="13">
        <v>38167</v>
      </c>
      <c r="U799">
        <v>832</v>
      </c>
      <c r="V799" s="13">
        <v>1303</v>
      </c>
      <c r="W799" s="13">
        <v>27202</v>
      </c>
      <c r="X799" s="13">
        <v>8545</v>
      </c>
      <c r="Y799" s="214"/>
      <c r="Z799" s="13">
        <v>16381</v>
      </c>
      <c r="AA799" s="13">
        <v>14621</v>
      </c>
      <c r="AC799" s="48">
        <f t="shared" si="82"/>
        <v>31002</v>
      </c>
      <c r="AD799" s="48">
        <f t="shared" si="77"/>
        <v>106439</v>
      </c>
      <c r="AE799" s="13">
        <v>4273</v>
      </c>
      <c r="AF799" s="13">
        <v>5308</v>
      </c>
      <c r="AG799" s="13">
        <v>22147</v>
      </c>
      <c r="AH799" s="13">
        <v>24116</v>
      </c>
      <c r="AI799" s="13">
        <v>3351</v>
      </c>
      <c r="AJ799" s="13">
        <v>1047</v>
      </c>
      <c r="AK799" s="13">
        <v>2790</v>
      </c>
      <c r="AL799" s="13">
        <v>26686</v>
      </c>
      <c r="AM799" s="13">
        <v>29119</v>
      </c>
      <c r="AN799" s="13">
        <v>8744</v>
      </c>
      <c r="AO799" s="13">
        <v>9220</v>
      </c>
      <c r="BJ799" s="215"/>
      <c r="BK799" s="48">
        <f t="shared" si="78"/>
        <v>136801</v>
      </c>
      <c r="BL799" s="13">
        <v>9074</v>
      </c>
      <c r="BM799" s="13">
        <v>9042</v>
      </c>
      <c r="BN799" s="215"/>
      <c r="BO799" s="48">
        <f t="shared" si="79"/>
        <v>18116</v>
      </c>
      <c r="BP799" s="215"/>
      <c r="BQ799" s="48">
        <f t="shared" si="80"/>
        <v>186510</v>
      </c>
      <c r="BR799" s="215"/>
      <c r="BS799" s="48">
        <f t="shared" si="81"/>
        <v>478868</v>
      </c>
      <c r="BT799" s="215"/>
    </row>
    <row r="800" spans="1:72" x14ac:dyDescent="0.2">
      <c r="A800" s="227" t="s">
        <v>57</v>
      </c>
      <c r="B800" s="213">
        <v>44626</v>
      </c>
      <c r="C800" s="215"/>
      <c r="D800" s="13">
        <v>2583</v>
      </c>
      <c r="E800" s="13">
        <v>1796</v>
      </c>
      <c r="F800" s="13">
        <v>37277</v>
      </c>
      <c r="G800">
        <v>564</v>
      </c>
      <c r="H800">
        <v>576</v>
      </c>
      <c r="I800" s="13">
        <v>21305</v>
      </c>
      <c r="J800" s="13">
        <v>18683</v>
      </c>
      <c r="K800" s="13">
        <v>55864</v>
      </c>
      <c r="L800" s="13">
        <v>1198</v>
      </c>
      <c r="M800" s="215"/>
      <c r="N800" s="13">
        <v>8405</v>
      </c>
      <c r="O800" s="13">
        <v>10615</v>
      </c>
      <c r="P800">
        <v>844</v>
      </c>
      <c r="Q800">
        <v>470</v>
      </c>
      <c r="R800" s="13">
        <v>1676</v>
      </c>
      <c r="S800" s="13">
        <v>1856</v>
      </c>
      <c r="T800" s="13">
        <v>31782</v>
      </c>
      <c r="U800">
        <v>566</v>
      </c>
      <c r="V800">
        <v>799</v>
      </c>
      <c r="W800" s="13">
        <v>24091</v>
      </c>
      <c r="X800" s="13">
        <v>5342</v>
      </c>
      <c r="Y800" s="214"/>
      <c r="Z800" s="13">
        <v>15310</v>
      </c>
      <c r="AA800" s="13">
        <v>13152</v>
      </c>
      <c r="AC800" s="48">
        <f t="shared" si="82"/>
        <v>28462</v>
      </c>
      <c r="AD800" s="48">
        <f t="shared" si="77"/>
        <v>86446</v>
      </c>
      <c r="AE800" s="13">
        <v>2993</v>
      </c>
      <c r="AF800" s="13">
        <v>3815</v>
      </c>
      <c r="AG800" s="13">
        <v>18097</v>
      </c>
      <c r="AH800" s="13">
        <v>17190</v>
      </c>
      <c r="AI800" s="13">
        <v>2209</v>
      </c>
      <c r="AJ800">
        <v>579</v>
      </c>
      <c r="AK800" s="13">
        <v>1903</v>
      </c>
      <c r="AL800" s="13">
        <v>22154</v>
      </c>
      <c r="AM800" s="13">
        <v>22357</v>
      </c>
      <c r="AN800" s="13">
        <v>5349</v>
      </c>
      <c r="AO800" s="13">
        <v>5941</v>
      </c>
      <c r="BJ800" s="215"/>
      <c r="BK800" s="48">
        <f t="shared" si="78"/>
        <v>102587</v>
      </c>
      <c r="BL800" s="13">
        <v>6407</v>
      </c>
      <c r="BM800" s="13">
        <v>6351</v>
      </c>
      <c r="BN800" s="215"/>
      <c r="BO800" s="48">
        <f t="shared" si="79"/>
        <v>12758</v>
      </c>
      <c r="BP800" s="215"/>
      <c r="BQ800" s="48">
        <f t="shared" si="80"/>
        <v>139846</v>
      </c>
      <c r="BR800" s="215"/>
      <c r="BS800" s="48">
        <f t="shared" si="81"/>
        <v>370099</v>
      </c>
      <c r="BT800" s="215"/>
    </row>
    <row r="801" spans="1:72" x14ac:dyDescent="0.2">
      <c r="A801" s="227" t="s">
        <v>58</v>
      </c>
      <c r="B801" s="213">
        <v>44627</v>
      </c>
      <c r="C801" s="215"/>
      <c r="D801" s="13">
        <v>4056</v>
      </c>
      <c r="E801" s="13">
        <v>3036</v>
      </c>
      <c r="F801" s="13">
        <v>48581</v>
      </c>
      <c r="G801">
        <v>857</v>
      </c>
      <c r="H801">
        <v>672</v>
      </c>
      <c r="I801" s="13">
        <v>27533</v>
      </c>
      <c r="J801" s="13">
        <v>25092</v>
      </c>
      <c r="K801" s="13">
        <v>74908</v>
      </c>
      <c r="L801" s="13">
        <v>1597</v>
      </c>
      <c r="M801" s="215"/>
      <c r="N801" s="13">
        <v>10849</v>
      </c>
      <c r="O801" s="13">
        <v>14780</v>
      </c>
      <c r="P801" s="13">
        <v>1022</v>
      </c>
      <c r="Q801">
        <v>606</v>
      </c>
      <c r="R801" s="13">
        <v>2580</v>
      </c>
      <c r="S801" s="13">
        <v>2949</v>
      </c>
      <c r="T801" s="13">
        <v>42809</v>
      </c>
      <c r="U801" s="13">
        <v>1196</v>
      </c>
      <c r="V801" s="13">
        <v>1260</v>
      </c>
      <c r="W801" s="13">
        <v>26610</v>
      </c>
      <c r="X801" s="13">
        <v>10250</v>
      </c>
      <c r="Y801" s="214"/>
      <c r="Z801" s="13">
        <v>17345</v>
      </c>
      <c r="AA801" s="13">
        <v>15933</v>
      </c>
      <c r="AC801" s="48">
        <f t="shared" si="82"/>
        <v>33278</v>
      </c>
      <c r="AD801" s="48">
        <f t="shared" si="77"/>
        <v>114911</v>
      </c>
      <c r="AE801" s="13">
        <v>4957</v>
      </c>
      <c r="AF801" s="13">
        <v>6028</v>
      </c>
      <c r="AG801" s="13">
        <v>24180</v>
      </c>
      <c r="AH801" s="13">
        <v>25954</v>
      </c>
      <c r="AI801" s="13">
        <v>2899</v>
      </c>
      <c r="AJ801" s="13">
        <v>1082</v>
      </c>
      <c r="AK801" s="13">
        <v>2904</v>
      </c>
      <c r="AL801" s="13">
        <v>28938</v>
      </c>
      <c r="AM801" s="13">
        <v>31828</v>
      </c>
      <c r="AN801" s="13">
        <v>9311</v>
      </c>
      <c r="AO801" s="13">
        <v>9403</v>
      </c>
      <c r="BJ801" s="215"/>
      <c r="BK801" s="48">
        <f t="shared" si="78"/>
        <v>147484</v>
      </c>
      <c r="BL801" s="13">
        <v>9200</v>
      </c>
      <c r="BM801" s="13">
        <v>9381</v>
      </c>
      <c r="BN801" s="215"/>
      <c r="BO801" s="48">
        <f t="shared" si="79"/>
        <v>18581</v>
      </c>
      <c r="BP801" s="215"/>
      <c r="BQ801" s="48">
        <f t="shared" si="80"/>
        <v>186332</v>
      </c>
      <c r="BR801" s="215"/>
      <c r="BS801" s="48">
        <f t="shared" si="81"/>
        <v>500586</v>
      </c>
      <c r="BT801" s="215"/>
    </row>
    <row r="802" spans="1:72" x14ac:dyDescent="0.2">
      <c r="A802" s="227" t="s">
        <v>59</v>
      </c>
      <c r="B802" s="213">
        <v>44628</v>
      </c>
      <c r="C802" s="215"/>
      <c r="D802" s="13">
        <v>4258</v>
      </c>
      <c r="E802" s="13">
        <v>3145</v>
      </c>
      <c r="F802" s="13">
        <v>49231</v>
      </c>
      <c r="G802">
        <v>873</v>
      </c>
      <c r="H802">
        <v>725</v>
      </c>
      <c r="I802" s="13">
        <v>28100</v>
      </c>
      <c r="J802" s="13">
        <v>25527</v>
      </c>
      <c r="K802" s="13">
        <v>77000</v>
      </c>
      <c r="L802" s="13">
        <v>1737</v>
      </c>
      <c r="M802" s="215"/>
      <c r="N802" s="13">
        <v>10730</v>
      </c>
      <c r="O802" s="13">
        <v>14729</v>
      </c>
      <c r="P802" s="13">
        <v>1041</v>
      </c>
      <c r="Q802">
        <v>635</v>
      </c>
      <c r="R802" s="13">
        <v>2612</v>
      </c>
      <c r="S802" s="13">
        <v>3171</v>
      </c>
      <c r="T802" s="13">
        <v>43421</v>
      </c>
      <c r="U802" s="13">
        <v>1246</v>
      </c>
      <c r="V802" s="13">
        <v>1358</v>
      </c>
      <c r="W802" s="13">
        <v>25953</v>
      </c>
      <c r="X802" s="13">
        <v>10872</v>
      </c>
      <c r="Y802" s="214"/>
      <c r="Z802" s="13">
        <v>16581</v>
      </c>
      <c r="AA802" s="13">
        <v>14769</v>
      </c>
      <c r="AC802" s="48">
        <f t="shared" si="82"/>
        <v>31350</v>
      </c>
      <c r="AD802" s="48">
        <f t="shared" si="77"/>
        <v>115768</v>
      </c>
      <c r="AE802" s="13">
        <v>5049</v>
      </c>
      <c r="AF802" s="13">
        <v>6281</v>
      </c>
      <c r="AG802" s="13">
        <v>24917</v>
      </c>
      <c r="AH802" s="13">
        <v>26853</v>
      </c>
      <c r="AI802" s="13">
        <v>3089</v>
      </c>
      <c r="AJ802" s="13">
        <v>1085</v>
      </c>
      <c r="AK802" s="13">
        <v>3049</v>
      </c>
      <c r="AL802" s="13">
        <v>29272</v>
      </c>
      <c r="AM802" s="13">
        <v>32642</v>
      </c>
      <c r="AN802" s="13">
        <v>10474</v>
      </c>
      <c r="AO802" s="13">
        <v>10883</v>
      </c>
      <c r="BJ802" s="215"/>
      <c r="BK802" s="48">
        <f t="shared" si="78"/>
        <v>153594</v>
      </c>
      <c r="BL802" s="13">
        <v>9382</v>
      </c>
      <c r="BM802" s="13">
        <v>9998</v>
      </c>
      <c r="BN802" s="215"/>
      <c r="BO802" s="48">
        <f t="shared" si="79"/>
        <v>19380</v>
      </c>
      <c r="BP802" s="215"/>
      <c r="BQ802" s="48">
        <f t="shared" si="80"/>
        <v>190596</v>
      </c>
      <c r="BR802" s="215"/>
      <c r="BS802" s="48">
        <f t="shared" si="81"/>
        <v>510688</v>
      </c>
      <c r="BT802" s="215"/>
    </row>
    <row r="803" spans="1:72" x14ac:dyDescent="0.2">
      <c r="A803" s="227" t="s">
        <v>53</v>
      </c>
      <c r="B803" s="213">
        <v>44629</v>
      </c>
      <c r="C803" s="215"/>
      <c r="D803" s="13">
        <v>4487</v>
      </c>
      <c r="E803" s="13">
        <v>3452</v>
      </c>
      <c r="F803" s="13">
        <v>54056</v>
      </c>
      <c r="G803">
        <v>893</v>
      </c>
      <c r="H803">
        <v>795</v>
      </c>
      <c r="I803" s="13">
        <v>30074</v>
      </c>
      <c r="J803" s="13">
        <v>27555</v>
      </c>
      <c r="K803" s="13">
        <v>84137</v>
      </c>
      <c r="L803" s="13">
        <v>1966</v>
      </c>
      <c r="M803" s="215"/>
      <c r="N803" s="13">
        <v>11884</v>
      </c>
      <c r="O803" s="13">
        <v>15786</v>
      </c>
      <c r="P803" s="13">
        <v>1045</v>
      </c>
      <c r="Q803">
        <v>633</v>
      </c>
      <c r="R803" s="13">
        <v>2766</v>
      </c>
      <c r="S803" s="13">
        <v>3296</v>
      </c>
      <c r="T803" s="13">
        <v>47145</v>
      </c>
      <c r="U803" s="13">
        <v>1194</v>
      </c>
      <c r="V803" s="13">
        <v>1309</v>
      </c>
      <c r="W803" s="13">
        <v>28166</v>
      </c>
      <c r="X803" s="13">
        <v>11675</v>
      </c>
      <c r="Y803" s="214"/>
      <c r="Z803" s="13">
        <v>17671</v>
      </c>
      <c r="AA803" s="13">
        <v>14724</v>
      </c>
      <c r="AC803" s="48">
        <f t="shared" si="82"/>
        <v>32395</v>
      </c>
      <c r="AD803" s="48">
        <f t="shared" si="77"/>
        <v>124899</v>
      </c>
      <c r="AE803" s="13">
        <v>5549</v>
      </c>
      <c r="AF803" s="13">
        <v>6854</v>
      </c>
      <c r="AG803" s="13">
        <v>26318</v>
      </c>
      <c r="AH803" s="13">
        <v>28890</v>
      </c>
      <c r="AI803" s="13">
        <v>3298</v>
      </c>
      <c r="AJ803" s="13">
        <v>1143</v>
      </c>
      <c r="AK803" s="13">
        <v>3298</v>
      </c>
      <c r="AL803" s="13">
        <v>31931</v>
      </c>
      <c r="AM803" s="13">
        <v>35563</v>
      </c>
      <c r="AN803" s="13">
        <v>11414</v>
      </c>
      <c r="AO803" s="13">
        <v>12223</v>
      </c>
      <c r="BJ803" s="215"/>
      <c r="BK803" s="48">
        <f t="shared" si="78"/>
        <v>166481</v>
      </c>
      <c r="BL803" s="13">
        <v>10262</v>
      </c>
      <c r="BM803" s="13">
        <v>10448</v>
      </c>
      <c r="BN803" s="215"/>
      <c r="BO803" s="48">
        <f t="shared" si="79"/>
        <v>20710</v>
      </c>
      <c r="BP803" s="215"/>
      <c r="BQ803" s="48">
        <f t="shared" si="80"/>
        <v>207415</v>
      </c>
      <c r="BR803" s="215"/>
      <c r="BS803" s="48">
        <f t="shared" si="81"/>
        <v>551900</v>
      </c>
      <c r="BT803" s="215"/>
    </row>
    <row r="804" spans="1:72" x14ac:dyDescent="0.2">
      <c r="A804" s="227" t="s">
        <v>54</v>
      </c>
      <c r="B804" s="213">
        <v>44630</v>
      </c>
      <c r="C804" s="215"/>
      <c r="D804" s="13">
        <v>4484</v>
      </c>
      <c r="E804" s="13">
        <v>3301</v>
      </c>
      <c r="F804" s="13">
        <v>55290</v>
      </c>
      <c r="G804">
        <v>862</v>
      </c>
      <c r="H804">
        <v>706</v>
      </c>
      <c r="I804" s="13">
        <v>30714</v>
      </c>
      <c r="J804" s="13">
        <v>28018</v>
      </c>
      <c r="K804" s="13">
        <v>85237</v>
      </c>
      <c r="L804" s="13">
        <v>1723</v>
      </c>
      <c r="M804" s="215"/>
      <c r="N804" s="13">
        <v>12539</v>
      </c>
      <c r="O804" s="13">
        <v>16415</v>
      </c>
      <c r="P804" s="13">
        <v>1108</v>
      </c>
      <c r="Q804">
        <v>638</v>
      </c>
      <c r="R804" s="13">
        <v>2767</v>
      </c>
      <c r="S804" s="13">
        <v>3254</v>
      </c>
      <c r="T804" s="13">
        <v>49191</v>
      </c>
      <c r="U804" s="13">
        <v>1400</v>
      </c>
      <c r="V804" s="13">
        <v>1473</v>
      </c>
      <c r="W804" s="13">
        <v>29485</v>
      </c>
      <c r="X804" s="13">
        <v>12077</v>
      </c>
      <c r="Y804" s="214"/>
      <c r="Z804" s="13">
        <v>18622</v>
      </c>
      <c r="AA804" s="13">
        <v>17411</v>
      </c>
      <c r="AC804" s="48">
        <f t="shared" si="82"/>
        <v>36033</v>
      </c>
      <c r="AD804" s="48">
        <f t="shared" si="77"/>
        <v>130347</v>
      </c>
      <c r="AE804" s="13">
        <v>5548</v>
      </c>
      <c r="AF804" s="13">
        <v>6770</v>
      </c>
      <c r="AG804" s="13">
        <v>27422</v>
      </c>
      <c r="AH804" s="13">
        <v>30790</v>
      </c>
      <c r="AI804" s="13">
        <v>3355</v>
      </c>
      <c r="AJ804" s="13">
        <v>1173</v>
      </c>
      <c r="AK804" s="13">
        <v>3281</v>
      </c>
      <c r="AL804" s="13">
        <v>33346</v>
      </c>
      <c r="AM804" s="13">
        <v>38303</v>
      </c>
      <c r="AN804" s="13">
        <v>11780</v>
      </c>
      <c r="AO804" s="13">
        <v>12109</v>
      </c>
      <c r="BJ804" s="215"/>
      <c r="BK804" s="48">
        <f t="shared" si="78"/>
        <v>173877</v>
      </c>
      <c r="BL804" s="13">
        <v>10529</v>
      </c>
      <c r="BM804" s="13">
        <v>10793</v>
      </c>
      <c r="BN804" s="215"/>
      <c r="BO804" s="48">
        <f t="shared" si="79"/>
        <v>21322</v>
      </c>
      <c r="BP804" s="215"/>
      <c r="BQ804" s="48">
        <f t="shared" si="80"/>
        <v>210335</v>
      </c>
      <c r="BR804" s="215"/>
      <c r="BS804" s="48">
        <f t="shared" si="81"/>
        <v>571914</v>
      </c>
      <c r="BT804" s="215"/>
    </row>
    <row r="805" spans="1:72" x14ac:dyDescent="0.2">
      <c r="A805" s="227" t="s">
        <v>55</v>
      </c>
      <c r="B805" s="213">
        <v>44631</v>
      </c>
      <c r="C805" s="215"/>
      <c r="D805" s="13">
        <v>4098</v>
      </c>
      <c r="E805" s="13">
        <v>3131</v>
      </c>
      <c r="F805" s="13">
        <v>54033</v>
      </c>
      <c r="G805">
        <v>911</v>
      </c>
      <c r="H805">
        <v>678</v>
      </c>
      <c r="I805" s="13">
        <v>30344</v>
      </c>
      <c r="J805" s="13">
        <v>27529</v>
      </c>
      <c r="K805" s="13">
        <v>83406</v>
      </c>
      <c r="L805" s="13">
        <v>1960</v>
      </c>
      <c r="M805" s="215"/>
      <c r="N805" s="13">
        <v>12688</v>
      </c>
      <c r="O805" s="13">
        <v>16501</v>
      </c>
      <c r="P805" s="13">
        <v>1129</v>
      </c>
      <c r="Q805">
        <v>631</v>
      </c>
      <c r="R805" s="13">
        <v>2617</v>
      </c>
      <c r="S805" s="13">
        <v>3172</v>
      </c>
      <c r="T805" s="13">
        <v>48675</v>
      </c>
      <c r="U805" s="13">
        <v>1262</v>
      </c>
      <c r="V805" s="13">
        <v>1438</v>
      </c>
      <c r="W805" s="13">
        <v>31231</v>
      </c>
      <c r="X805" s="13">
        <v>10594</v>
      </c>
      <c r="Y805" s="214"/>
      <c r="Z805" s="13">
        <v>14779</v>
      </c>
      <c r="AA805" s="13">
        <v>13045</v>
      </c>
      <c r="AC805" s="48">
        <f t="shared" si="82"/>
        <v>27824</v>
      </c>
      <c r="AD805" s="48">
        <f t="shared" si="77"/>
        <v>129938</v>
      </c>
      <c r="AE805" s="13">
        <v>5261</v>
      </c>
      <c r="AF805" s="13">
        <v>6240</v>
      </c>
      <c r="AG805" s="13">
        <v>26846</v>
      </c>
      <c r="AH805" s="13">
        <v>30988</v>
      </c>
      <c r="AI805" s="13">
        <v>3359</v>
      </c>
      <c r="AJ805" s="13">
        <v>1071</v>
      </c>
      <c r="AK805" s="13">
        <v>3060</v>
      </c>
      <c r="AL805" s="13">
        <v>32884</v>
      </c>
      <c r="AM805" s="13">
        <v>38851</v>
      </c>
      <c r="AN805" s="13">
        <v>11523</v>
      </c>
      <c r="AO805" s="13">
        <v>11098</v>
      </c>
      <c r="BJ805" s="215"/>
      <c r="BK805" s="48">
        <f t="shared" si="78"/>
        <v>171181</v>
      </c>
      <c r="BL805" s="13">
        <v>9935</v>
      </c>
      <c r="BM805" s="13">
        <v>9892</v>
      </c>
      <c r="BN805" s="215"/>
      <c r="BO805" s="48">
        <f t="shared" si="79"/>
        <v>19827</v>
      </c>
      <c r="BP805" s="215"/>
      <c r="BQ805" s="48">
        <f t="shared" si="80"/>
        <v>206090</v>
      </c>
      <c r="BR805" s="215"/>
      <c r="BS805" s="48">
        <f t="shared" si="81"/>
        <v>554860</v>
      </c>
      <c r="BT805" s="215"/>
    </row>
    <row r="806" spans="1:72" x14ac:dyDescent="0.2">
      <c r="A806" s="227" t="s">
        <v>56</v>
      </c>
      <c r="B806" s="213">
        <v>44632</v>
      </c>
      <c r="C806" s="215"/>
      <c r="D806" s="13">
        <v>2931</v>
      </c>
      <c r="E806" s="13">
        <v>2207</v>
      </c>
      <c r="F806" s="13">
        <v>45451</v>
      </c>
      <c r="G806">
        <v>691</v>
      </c>
      <c r="H806">
        <v>600</v>
      </c>
      <c r="I806" s="13">
        <v>26658</v>
      </c>
      <c r="J806" s="13">
        <v>23416</v>
      </c>
      <c r="K806" s="13">
        <v>69995</v>
      </c>
      <c r="L806" s="13">
        <v>1845</v>
      </c>
      <c r="M806" s="215"/>
      <c r="N806" s="13">
        <v>10159</v>
      </c>
      <c r="O806" s="13">
        <v>13677</v>
      </c>
      <c r="P806">
        <v>875</v>
      </c>
      <c r="Q806">
        <v>547</v>
      </c>
      <c r="R806" s="13">
        <v>1834</v>
      </c>
      <c r="S806" s="13">
        <v>2261</v>
      </c>
      <c r="T806" s="13">
        <v>37422</v>
      </c>
      <c r="U806">
        <v>844</v>
      </c>
      <c r="V806" s="13">
        <v>1160</v>
      </c>
      <c r="W806" s="13">
        <v>27238</v>
      </c>
      <c r="X806" s="13">
        <v>7794</v>
      </c>
      <c r="Y806" s="214"/>
      <c r="Z806" s="13">
        <v>16364</v>
      </c>
      <c r="AA806" s="13">
        <v>14367</v>
      </c>
      <c r="AC806" s="48">
        <f t="shared" si="82"/>
        <v>30731</v>
      </c>
      <c r="AD806" s="48">
        <f t="shared" si="77"/>
        <v>103811</v>
      </c>
      <c r="AE806" s="13">
        <v>3774</v>
      </c>
      <c r="AF806" s="13">
        <v>4556</v>
      </c>
      <c r="AG806" s="13">
        <v>19854</v>
      </c>
      <c r="AH806" s="13">
        <v>23315</v>
      </c>
      <c r="AI806" s="13">
        <v>2952</v>
      </c>
      <c r="AJ806">
        <v>764</v>
      </c>
      <c r="AK806" s="13">
        <v>2574</v>
      </c>
      <c r="AL806" s="13">
        <v>25015</v>
      </c>
      <c r="AM806" s="13">
        <v>29247</v>
      </c>
      <c r="AN806" s="13">
        <v>8575</v>
      </c>
      <c r="AO806" s="13">
        <v>7740</v>
      </c>
      <c r="BJ806" s="215"/>
      <c r="BK806" s="48">
        <f t="shared" si="78"/>
        <v>128366</v>
      </c>
      <c r="BL806" s="13">
        <v>7296</v>
      </c>
      <c r="BM806" s="13">
        <v>7321</v>
      </c>
      <c r="BN806" s="215"/>
      <c r="BO806" s="48">
        <f t="shared" si="79"/>
        <v>14617</v>
      </c>
      <c r="BP806" s="215"/>
      <c r="BQ806" s="48">
        <f t="shared" si="80"/>
        <v>173794</v>
      </c>
      <c r="BR806" s="215"/>
      <c r="BS806" s="48">
        <f t="shared" si="81"/>
        <v>451319</v>
      </c>
      <c r="BT806" s="215"/>
    </row>
    <row r="807" spans="1:72" x14ac:dyDescent="0.2">
      <c r="A807" s="227" t="s">
        <v>57</v>
      </c>
      <c r="B807" s="213">
        <v>44633</v>
      </c>
      <c r="C807" s="215"/>
      <c r="D807" s="13">
        <v>2329</v>
      </c>
      <c r="E807" s="13">
        <v>1603</v>
      </c>
      <c r="F807" s="13">
        <v>34488</v>
      </c>
      <c r="G807">
        <v>499</v>
      </c>
      <c r="H807">
        <v>485</v>
      </c>
      <c r="I807" s="13">
        <v>20371</v>
      </c>
      <c r="J807" s="13">
        <v>17445</v>
      </c>
      <c r="K807" s="13">
        <v>52214</v>
      </c>
      <c r="L807" s="13">
        <v>1268</v>
      </c>
      <c r="M807" s="215"/>
      <c r="N807" s="13">
        <v>8313</v>
      </c>
      <c r="O807" s="13">
        <v>10795</v>
      </c>
      <c r="P807">
        <v>826</v>
      </c>
      <c r="Q807">
        <v>466</v>
      </c>
      <c r="R807" s="13">
        <v>1604</v>
      </c>
      <c r="S807" s="13">
        <v>1788</v>
      </c>
      <c r="T807" s="13">
        <v>31483</v>
      </c>
      <c r="U807">
        <v>567</v>
      </c>
      <c r="V807">
        <v>892</v>
      </c>
      <c r="W807" s="13">
        <v>23770</v>
      </c>
      <c r="X807" s="13">
        <v>5340</v>
      </c>
      <c r="Y807" s="214"/>
      <c r="Z807" s="13">
        <v>14779</v>
      </c>
      <c r="AA807" s="13">
        <v>13045</v>
      </c>
      <c r="AC807" s="48">
        <f t="shared" si="82"/>
        <v>27824</v>
      </c>
      <c r="AD807" s="48">
        <f t="shared" si="77"/>
        <v>85844</v>
      </c>
      <c r="AE807" s="13">
        <v>2916</v>
      </c>
      <c r="AF807" s="13">
        <v>3595</v>
      </c>
      <c r="AG807" s="13">
        <v>16743</v>
      </c>
      <c r="AH807" s="13">
        <v>17627</v>
      </c>
      <c r="AI807" s="13">
        <v>2457</v>
      </c>
      <c r="AJ807">
        <v>563</v>
      </c>
      <c r="AK807" s="13">
        <v>1933</v>
      </c>
      <c r="AL807" s="13">
        <v>21144</v>
      </c>
      <c r="AM807" s="13">
        <v>23134</v>
      </c>
      <c r="AN807" s="13">
        <v>5710</v>
      </c>
      <c r="AO807" s="13">
        <v>5011</v>
      </c>
      <c r="BJ807" s="215"/>
      <c r="BK807" s="48">
        <f t="shared" si="78"/>
        <v>100833</v>
      </c>
      <c r="BL807" s="13">
        <v>5756</v>
      </c>
      <c r="BM807" s="13">
        <v>5797</v>
      </c>
      <c r="BN807" s="215"/>
      <c r="BO807" s="48">
        <f t="shared" si="79"/>
        <v>11553</v>
      </c>
      <c r="BP807" s="215"/>
      <c r="BQ807" s="48">
        <f t="shared" si="80"/>
        <v>130702</v>
      </c>
      <c r="BR807" s="215"/>
      <c r="BS807" s="48">
        <f t="shared" si="81"/>
        <v>356756</v>
      </c>
      <c r="BT807" s="215"/>
    </row>
    <row r="808" spans="1:72" x14ac:dyDescent="0.2">
      <c r="A808" s="227" t="s">
        <v>58</v>
      </c>
      <c r="B808" s="213">
        <v>44634</v>
      </c>
      <c r="C808" s="215"/>
      <c r="D808" s="13">
        <v>3529</v>
      </c>
      <c r="E808" s="13">
        <v>2703</v>
      </c>
      <c r="F808" s="13">
        <v>47337</v>
      </c>
      <c r="G808">
        <v>744</v>
      </c>
      <c r="H808">
        <v>624</v>
      </c>
      <c r="I808" s="13">
        <v>27214</v>
      </c>
      <c r="J808" s="13">
        <v>25074</v>
      </c>
      <c r="K808" s="13">
        <v>72865</v>
      </c>
      <c r="L808" s="13">
        <v>1363</v>
      </c>
      <c r="M808" s="215"/>
      <c r="N808" s="13">
        <v>10715</v>
      </c>
      <c r="O808" s="13">
        <v>14609</v>
      </c>
      <c r="P808">
        <v>950</v>
      </c>
      <c r="Q808">
        <v>552</v>
      </c>
      <c r="R808" s="13">
        <v>2520</v>
      </c>
      <c r="S808" s="13">
        <v>2827</v>
      </c>
      <c r="T808" s="13">
        <v>41553</v>
      </c>
      <c r="U808" s="13">
        <v>1124</v>
      </c>
      <c r="V808" s="13">
        <v>1263</v>
      </c>
      <c r="W808" s="13">
        <v>26756</v>
      </c>
      <c r="X808" s="13">
        <v>9402</v>
      </c>
      <c r="Y808" s="214"/>
      <c r="Z808" s="13">
        <v>17847</v>
      </c>
      <c r="AA808" s="13">
        <v>16035</v>
      </c>
      <c r="AC808" s="48">
        <f t="shared" si="82"/>
        <v>33882</v>
      </c>
      <c r="AD808" s="48">
        <f t="shared" si="77"/>
        <v>112271</v>
      </c>
      <c r="AE808" s="13">
        <v>4663</v>
      </c>
      <c r="AF808" s="13">
        <v>5538</v>
      </c>
      <c r="AG808" s="13">
        <v>23883</v>
      </c>
      <c r="AH808" s="13">
        <v>25602</v>
      </c>
      <c r="AI808" s="13">
        <v>2859</v>
      </c>
      <c r="AJ808">
        <v>928</v>
      </c>
      <c r="AK808" s="13">
        <v>2852</v>
      </c>
      <c r="AL808" s="13">
        <v>28541</v>
      </c>
      <c r="AM808" s="13">
        <v>32266</v>
      </c>
      <c r="AN808" s="13">
        <v>9148</v>
      </c>
      <c r="AO808" s="13">
        <v>8993</v>
      </c>
      <c r="BJ808" s="215"/>
      <c r="BK808" s="48">
        <f t="shared" si="78"/>
        <v>145273</v>
      </c>
      <c r="BL808" s="13">
        <v>8615</v>
      </c>
      <c r="BM808" s="13">
        <v>8239</v>
      </c>
      <c r="BN808" s="215"/>
      <c r="BO808" s="48">
        <f t="shared" si="79"/>
        <v>16854</v>
      </c>
      <c r="BP808" s="215"/>
      <c r="BQ808" s="48">
        <f t="shared" si="80"/>
        <v>181453</v>
      </c>
      <c r="BR808" s="215"/>
      <c r="BS808" s="48">
        <f t="shared" si="81"/>
        <v>489733</v>
      </c>
      <c r="BT808" s="215"/>
    </row>
    <row r="809" spans="1:72" x14ac:dyDescent="0.2">
      <c r="A809" s="227" t="s">
        <v>59</v>
      </c>
      <c r="B809" s="213">
        <v>44635</v>
      </c>
      <c r="C809" s="215"/>
      <c r="D809" s="13">
        <v>3745</v>
      </c>
      <c r="E809" s="13">
        <v>2931</v>
      </c>
      <c r="F809" s="13">
        <v>50283</v>
      </c>
      <c r="G809">
        <v>779</v>
      </c>
      <c r="H809">
        <v>595</v>
      </c>
      <c r="I809" s="13">
        <v>28173</v>
      </c>
      <c r="J809" s="13">
        <v>26558</v>
      </c>
      <c r="K809" s="13">
        <v>77006</v>
      </c>
      <c r="L809" s="13">
        <v>1483</v>
      </c>
      <c r="M809" s="215"/>
      <c r="N809" s="13">
        <v>11431</v>
      </c>
      <c r="O809" s="13">
        <v>15105</v>
      </c>
      <c r="P809" s="13">
        <v>1004</v>
      </c>
      <c r="Q809">
        <v>580</v>
      </c>
      <c r="R809" s="13">
        <v>2487</v>
      </c>
      <c r="S809" s="13">
        <v>2964</v>
      </c>
      <c r="T809" s="13">
        <v>44319</v>
      </c>
      <c r="U809" s="13">
        <v>1224</v>
      </c>
      <c r="V809" s="13">
        <v>1424</v>
      </c>
      <c r="W809" s="13">
        <v>27419</v>
      </c>
      <c r="X809" s="13">
        <v>9879</v>
      </c>
      <c r="Y809" s="214"/>
      <c r="Z809" s="13">
        <v>17935</v>
      </c>
      <c r="AA809" s="13">
        <v>16230</v>
      </c>
      <c r="AC809" s="48">
        <f t="shared" si="82"/>
        <v>34165</v>
      </c>
      <c r="AD809" s="48">
        <f t="shared" si="77"/>
        <v>117836</v>
      </c>
      <c r="AE809" s="13">
        <v>4859</v>
      </c>
      <c r="AF809" s="13">
        <v>5805</v>
      </c>
      <c r="AG809" s="13">
        <v>24569</v>
      </c>
      <c r="AH809" s="13">
        <v>26930</v>
      </c>
      <c r="AI809" s="13">
        <v>3514</v>
      </c>
      <c r="AJ809" s="13">
        <v>1136</v>
      </c>
      <c r="AK809" s="13">
        <v>3216</v>
      </c>
      <c r="AL809" s="13">
        <v>29868</v>
      </c>
      <c r="AM809" s="13">
        <v>33843</v>
      </c>
      <c r="AN809" s="13">
        <v>10193</v>
      </c>
      <c r="AO809" s="13">
        <v>10057</v>
      </c>
      <c r="BJ809" s="215"/>
      <c r="BK809" s="48">
        <f t="shared" si="78"/>
        <v>153990</v>
      </c>
      <c r="BL809" s="13">
        <v>9343</v>
      </c>
      <c r="BM809" s="13">
        <v>9171</v>
      </c>
      <c r="BN809" s="215"/>
      <c r="BO809" s="48">
        <f t="shared" si="79"/>
        <v>18514</v>
      </c>
      <c r="BP809" s="215"/>
      <c r="BQ809" s="48">
        <f t="shared" si="80"/>
        <v>191553</v>
      </c>
      <c r="BR809" s="215"/>
      <c r="BS809" s="48">
        <f t="shared" si="81"/>
        <v>516058</v>
      </c>
      <c r="BT809" s="215"/>
    </row>
    <row r="810" spans="1:72" x14ac:dyDescent="0.2">
      <c r="A810" s="227" t="s">
        <v>53</v>
      </c>
      <c r="B810" s="213">
        <v>44636</v>
      </c>
      <c r="C810" s="215"/>
      <c r="D810" s="13">
        <v>3827</v>
      </c>
      <c r="E810" s="13">
        <v>3019</v>
      </c>
      <c r="F810" s="13">
        <v>51382</v>
      </c>
      <c r="G810">
        <v>823</v>
      </c>
      <c r="H810">
        <v>642</v>
      </c>
      <c r="I810" s="13">
        <v>28849</v>
      </c>
      <c r="J810" s="13">
        <v>27283</v>
      </c>
      <c r="K810" s="13">
        <v>79212</v>
      </c>
      <c r="L810" s="13">
        <v>1536</v>
      </c>
      <c r="M810" s="215"/>
      <c r="N810" s="13">
        <v>12330</v>
      </c>
      <c r="O810" s="13">
        <v>15792</v>
      </c>
      <c r="P810" s="13">
        <v>1041</v>
      </c>
      <c r="Q810">
        <v>620</v>
      </c>
      <c r="R810" s="13">
        <v>2618</v>
      </c>
      <c r="S810" s="13">
        <v>3030</v>
      </c>
      <c r="T810" s="13">
        <v>46452</v>
      </c>
      <c r="U810" s="13">
        <v>1360</v>
      </c>
      <c r="V810" s="13">
        <v>1469</v>
      </c>
      <c r="W810" s="13">
        <v>29189</v>
      </c>
      <c r="X810" s="13">
        <v>10301</v>
      </c>
      <c r="Y810" s="214"/>
      <c r="Z810" s="13">
        <v>17456</v>
      </c>
      <c r="AA810" s="13">
        <v>17192</v>
      </c>
      <c r="AC810" s="48">
        <f t="shared" si="82"/>
        <v>34648</v>
      </c>
      <c r="AD810" s="48">
        <f t="shared" si="77"/>
        <v>124202</v>
      </c>
      <c r="AE810" s="13">
        <v>4937</v>
      </c>
      <c r="AF810" s="13">
        <v>6096</v>
      </c>
      <c r="AG810" s="13">
        <v>26730</v>
      </c>
      <c r="AH810" s="13">
        <v>28141</v>
      </c>
      <c r="AI810" s="13">
        <v>3518</v>
      </c>
      <c r="AJ810" s="13">
        <v>1456</v>
      </c>
      <c r="AK810" s="13">
        <v>3166</v>
      </c>
      <c r="AL810" s="13">
        <v>31846</v>
      </c>
      <c r="AM810" s="13">
        <v>34856</v>
      </c>
      <c r="AN810" s="13">
        <v>10758</v>
      </c>
      <c r="AO810" s="13">
        <v>11298</v>
      </c>
      <c r="BJ810" s="215"/>
      <c r="BK810" s="48">
        <f t="shared" si="78"/>
        <v>162802</v>
      </c>
      <c r="BL810" s="13">
        <v>9656</v>
      </c>
      <c r="BM810" s="13">
        <v>9243</v>
      </c>
      <c r="BN810" s="215"/>
      <c r="BO810" s="48">
        <f t="shared" si="79"/>
        <v>18899</v>
      </c>
      <c r="BP810" s="215"/>
      <c r="BQ810" s="48">
        <f t="shared" si="80"/>
        <v>196573</v>
      </c>
      <c r="BR810" s="215"/>
      <c r="BS810" s="48">
        <f t="shared" si="81"/>
        <v>537124</v>
      </c>
      <c r="BT810" s="215"/>
    </row>
    <row r="811" spans="1:72" x14ac:dyDescent="0.2">
      <c r="A811" s="227" t="s">
        <v>54</v>
      </c>
      <c r="B811" s="213">
        <v>44637</v>
      </c>
      <c r="C811" s="215"/>
      <c r="D811" s="13">
        <v>3773</v>
      </c>
      <c r="E811" s="13">
        <v>2972</v>
      </c>
      <c r="F811" s="13">
        <v>52344</v>
      </c>
      <c r="G811">
        <v>804</v>
      </c>
      <c r="H811">
        <v>672</v>
      </c>
      <c r="I811" s="13">
        <v>29169</v>
      </c>
      <c r="J811" s="13">
        <v>27588</v>
      </c>
      <c r="K811" s="13">
        <v>79915</v>
      </c>
      <c r="L811" s="13">
        <v>1619</v>
      </c>
      <c r="M811" s="215"/>
      <c r="N811" s="13">
        <v>12191</v>
      </c>
      <c r="O811" s="13">
        <v>16233</v>
      </c>
      <c r="P811" s="13">
        <v>1088</v>
      </c>
      <c r="Q811">
        <v>567</v>
      </c>
      <c r="R811" s="13">
        <v>2603</v>
      </c>
      <c r="S811" s="13">
        <v>3151</v>
      </c>
      <c r="T811" s="13">
        <v>46243</v>
      </c>
      <c r="U811" s="13">
        <v>1324</v>
      </c>
      <c r="V811" s="13">
        <v>1484</v>
      </c>
      <c r="W811" s="13">
        <v>29585</v>
      </c>
      <c r="X811" s="13">
        <v>10403</v>
      </c>
      <c r="Y811" s="214"/>
      <c r="Z811" s="13">
        <v>18436</v>
      </c>
      <c r="AA811" s="13">
        <v>17476</v>
      </c>
      <c r="AC811" s="48">
        <f t="shared" si="82"/>
        <v>35912</v>
      </c>
      <c r="AD811" s="48">
        <f t="shared" si="77"/>
        <v>124872</v>
      </c>
      <c r="AE811" s="13">
        <v>4973</v>
      </c>
      <c r="AF811" s="13">
        <v>5912</v>
      </c>
      <c r="AG811" s="13">
        <v>25812</v>
      </c>
      <c r="AH811" s="13">
        <v>28523</v>
      </c>
      <c r="AI811" s="13">
        <v>3477</v>
      </c>
      <c r="AJ811" s="13">
        <v>1386</v>
      </c>
      <c r="AK811" s="13">
        <v>3089</v>
      </c>
      <c r="AL811" s="13">
        <v>30612</v>
      </c>
      <c r="AM811" s="13">
        <v>34958</v>
      </c>
      <c r="AN811" s="13">
        <v>10629</v>
      </c>
      <c r="AO811" s="13">
        <v>10525</v>
      </c>
      <c r="BJ811" s="215"/>
      <c r="BK811" s="48">
        <f t="shared" si="78"/>
        <v>159896</v>
      </c>
      <c r="BL811" s="13">
        <v>9526</v>
      </c>
      <c r="BM811" s="13">
        <v>9312</v>
      </c>
      <c r="BN811" s="215"/>
      <c r="BO811" s="48">
        <f t="shared" si="79"/>
        <v>18838</v>
      </c>
      <c r="BP811" s="215"/>
      <c r="BQ811" s="48">
        <f t="shared" si="80"/>
        <v>198856</v>
      </c>
      <c r="BR811" s="215"/>
      <c r="BS811" s="48">
        <f t="shared" si="81"/>
        <v>538374</v>
      </c>
      <c r="BT811" s="215"/>
    </row>
    <row r="812" spans="1:72" x14ac:dyDescent="0.2">
      <c r="A812" s="227" t="s">
        <v>55</v>
      </c>
      <c r="B812" s="213">
        <v>44638</v>
      </c>
      <c r="C812" s="215"/>
      <c r="D812" s="13">
        <v>3834</v>
      </c>
      <c r="E812" s="13">
        <v>3006</v>
      </c>
      <c r="F812" s="13">
        <v>54245</v>
      </c>
      <c r="G812">
        <v>840</v>
      </c>
      <c r="H812">
        <v>623</v>
      </c>
      <c r="I812" s="13">
        <v>30338</v>
      </c>
      <c r="J812" s="13">
        <v>28055</v>
      </c>
      <c r="K812" s="13">
        <v>82331</v>
      </c>
      <c r="L812" s="13">
        <v>1575</v>
      </c>
      <c r="M812" s="215"/>
      <c r="N812" s="13">
        <v>13569</v>
      </c>
      <c r="O812" s="13">
        <v>17670</v>
      </c>
      <c r="P812" s="13">
        <v>1117</v>
      </c>
      <c r="Q812">
        <v>658</v>
      </c>
      <c r="R812" s="13">
        <v>2640</v>
      </c>
      <c r="S812" s="13">
        <v>3222</v>
      </c>
      <c r="T812" s="13">
        <v>50653</v>
      </c>
      <c r="U812" s="13">
        <v>1366</v>
      </c>
      <c r="V812" s="13">
        <v>1555</v>
      </c>
      <c r="W812" s="13">
        <v>32742</v>
      </c>
      <c r="X812" s="13">
        <v>11026</v>
      </c>
      <c r="Y812" s="214"/>
      <c r="Z812" s="13">
        <v>19002</v>
      </c>
      <c r="AA812" s="13">
        <v>18980</v>
      </c>
      <c r="AC812" s="48">
        <f t="shared" si="82"/>
        <v>37982</v>
      </c>
      <c r="AD812" s="48">
        <f t="shared" si="77"/>
        <v>136218</v>
      </c>
      <c r="AE812" s="13">
        <v>5150</v>
      </c>
      <c r="AF812" s="13">
        <v>5808</v>
      </c>
      <c r="AG812" s="13">
        <v>26377</v>
      </c>
      <c r="AH812" s="13">
        <v>29589</v>
      </c>
      <c r="AI812" s="13">
        <v>3671</v>
      </c>
      <c r="AJ812" s="13">
        <v>1190</v>
      </c>
      <c r="AK812" s="13">
        <v>3347</v>
      </c>
      <c r="AL812" s="13">
        <v>31866</v>
      </c>
      <c r="AM812" s="13">
        <v>36746</v>
      </c>
      <c r="AN812" s="13">
        <v>11637</v>
      </c>
      <c r="AO812" s="13">
        <v>10844</v>
      </c>
      <c r="BJ812" s="215"/>
      <c r="BK812" s="48">
        <f t="shared" si="78"/>
        <v>166225</v>
      </c>
      <c r="BL812" s="13">
        <v>9558</v>
      </c>
      <c r="BM812" s="13">
        <v>9469</v>
      </c>
      <c r="BN812" s="215"/>
      <c r="BO812" s="48">
        <f t="shared" si="79"/>
        <v>19027</v>
      </c>
      <c r="BP812" s="215"/>
      <c r="BQ812" s="48">
        <f t="shared" si="80"/>
        <v>204847</v>
      </c>
      <c r="BR812" s="215"/>
      <c r="BS812" s="48">
        <f t="shared" si="81"/>
        <v>564299</v>
      </c>
      <c r="BT812" s="215"/>
    </row>
    <row r="813" spans="1:72" x14ac:dyDescent="0.2">
      <c r="A813" s="227" t="s">
        <v>56</v>
      </c>
      <c r="B813" s="213">
        <v>44639</v>
      </c>
      <c r="C813" s="215"/>
      <c r="D813" s="13">
        <v>2935</v>
      </c>
      <c r="E813" s="13">
        <v>2125</v>
      </c>
      <c r="F813" s="13">
        <v>44576</v>
      </c>
      <c r="G813">
        <v>648</v>
      </c>
      <c r="H813">
        <v>539</v>
      </c>
      <c r="I813" s="13">
        <v>25778</v>
      </c>
      <c r="J813" s="13">
        <v>22820</v>
      </c>
      <c r="K813" s="13">
        <v>68339</v>
      </c>
      <c r="L813" s="13">
        <v>1504</v>
      </c>
      <c r="M813" s="215"/>
      <c r="N813" s="13">
        <v>10932</v>
      </c>
      <c r="O813" s="13">
        <v>14882</v>
      </c>
      <c r="P813" s="13">
        <v>1020</v>
      </c>
      <c r="Q813">
        <v>602</v>
      </c>
      <c r="R813" s="13">
        <v>2011</v>
      </c>
      <c r="S813" s="13">
        <v>2465</v>
      </c>
      <c r="T813" s="13">
        <v>40043</v>
      </c>
      <c r="U813">
        <v>907</v>
      </c>
      <c r="V813" s="13">
        <v>1244</v>
      </c>
      <c r="W813" s="13">
        <v>29370</v>
      </c>
      <c r="X813" s="13">
        <v>8177</v>
      </c>
      <c r="Y813" s="214"/>
      <c r="Z813" s="13">
        <v>16686</v>
      </c>
      <c r="AA813" s="13">
        <v>15211</v>
      </c>
      <c r="AC813" s="48">
        <f t="shared" si="82"/>
        <v>31897</v>
      </c>
      <c r="AD813" s="48">
        <f t="shared" si="77"/>
        <v>111653</v>
      </c>
      <c r="AE813" s="13">
        <v>4073</v>
      </c>
      <c r="AF813" s="13">
        <v>4837</v>
      </c>
      <c r="AG813" s="13">
        <v>20556</v>
      </c>
      <c r="AH813" s="13">
        <v>22574</v>
      </c>
      <c r="AI813" s="13">
        <v>3217</v>
      </c>
      <c r="AJ813">
        <v>776</v>
      </c>
      <c r="AK813" s="13">
        <v>2512</v>
      </c>
      <c r="AL813" s="13">
        <v>25809</v>
      </c>
      <c r="AM813" s="13">
        <v>28050</v>
      </c>
      <c r="AN813" s="13">
        <v>8342</v>
      </c>
      <c r="AO813" s="13">
        <v>7854</v>
      </c>
      <c r="BJ813" s="215"/>
      <c r="BK813" s="48">
        <f t="shared" si="78"/>
        <v>128600</v>
      </c>
      <c r="BL813" s="13">
        <v>7306</v>
      </c>
      <c r="BM813" s="13">
        <v>7870</v>
      </c>
      <c r="BN813" s="215"/>
      <c r="BO813" s="48">
        <f t="shared" si="79"/>
        <v>15176</v>
      </c>
      <c r="BP813" s="215"/>
      <c r="BQ813" s="48">
        <f t="shared" si="80"/>
        <v>169264</v>
      </c>
      <c r="BR813" s="215"/>
      <c r="BS813" s="48">
        <f t="shared" si="81"/>
        <v>456590</v>
      </c>
      <c r="BT813" s="215"/>
    </row>
    <row r="814" spans="1:72" x14ac:dyDescent="0.2">
      <c r="A814" s="227" t="s">
        <v>57</v>
      </c>
      <c r="B814" s="213">
        <v>44640</v>
      </c>
      <c r="C814" s="215"/>
      <c r="D814" s="13">
        <v>2519</v>
      </c>
      <c r="E814" s="13">
        <v>1772</v>
      </c>
      <c r="F814" s="13">
        <v>37893</v>
      </c>
      <c r="G814">
        <v>500</v>
      </c>
      <c r="H814">
        <v>533</v>
      </c>
      <c r="I814" s="13">
        <v>22373</v>
      </c>
      <c r="J814" s="13">
        <v>20253</v>
      </c>
      <c r="K814" s="13">
        <v>57746</v>
      </c>
      <c r="L814" s="13">
        <v>1584</v>
      </c>
      <c r="M814" s="215"/>
      <c r="N814" s="13">
        <v>9806</v>
      </c>
      <c r="O814" s="13">
        <v>12036</v>
      </c>
      <c r="P814">
        <v>937</v>
      </c>
      <c r="Q814">
        <v>545</v>
      </c>
      <c r="R814" s="13">
        <v>1916</v>
      </c>
      <c r="S814" s="13">
        <v>2098</v>
      </c>
      <c r="T814" s="13">
        <v>36840</v>
      </c>
      <c r="U814">
        <v>696</v>
      </c>
      <c r="V814" s="13">
        <v>1054</v>
      </c>
      <c r="W814" s="13">
        <v>27676</v>
      </c>
      <c r="X814" s="13">
        <v>6109</v>
      </c>
      <c r="Y814" s="214"/>
      <c r="Z814" s="13">
        <v>17221</v>
      </c>
      <c r="AA814" s="13">
        <v>14981</v>
      </c>
      <c r="AC814" s="48">
        <f t="shared" si="82"/>
        <v>32202</v>
      </c>
      <c r="AD814" s="48">
        <f t="shared" si="77"/>
        <v>99713</v>
      </c>
      <c r="AE814" s="13">
        <v>3152</v>
      </c>
      <c r="AF814" s="13">
        <v>4073</v>
      </c>
      <c r="AG814" s="13">
        <v>19393</v>
      </c>
      <c r="AH814" s="13">
        <v>18444</v>
      </c>
      <c r="AI814" s="13">
        <v>2736</v>
      </c>
      <c r="AJ814">
        <v>657</v>
      </c>
      <c r="AK814" s="13">
        <v>2163</v>
      </c>
      <c r="AL814" s="13">
        <v>24285</v>
      </c>
      <c r="AM814" s="13">
        <v>24466</v>
      </c>
      <c r="AN814" s="13">
        <v>5934</v>
      </c>
      <c r="AO814" s="13">
        <v>6157</v>
      </c>
      <c r="BJ814" s="215"/>
      <c r="BK814" s="48">
        <f t="shared" si="78"/>
        <v>111460</v>
      </c>
      <c r="BL814" s="13">
        <v>6449</v>
      </c>
      <c r="BM814" s="13">
        <v>6998</v>
      </c>
      <c r="BN814" s="215"/>
      <c r="BO814" s="48">
        <f t="shared" si="79"/>
        <v>13447</v>
      </c>
      <c r="BP814" s="215"/>
      <c r="BQ814" s="48">
        <f t="shared" si="80"/>
        <v>145173</v>
      </c>
      <c r="BR814" s="215"/>
      <c r="BS814" s="48">
        <f t="shared" si="81"/>
        <v>401995</v>
      </c>
      <c r="BT814" s="215"/>
    </row>
    <row r="815" spans="1:72" x14ac:dyDescent="0.2">
      <c r="A815" s="227" t="s">
        <v>58</v>
      </c>
      <c r="B815" s="213">
        <v>44641</v>
      </c>
      <c r="C815" s="215"/>
      <c r="D815" s="13">
        <v>3263</v>
      </c>
      <c r="E815" s="13">
        <v>2519</v>
      </c>
      <c r="F815" s="13">
        <v>40898</v>
      </c>
      <c r="G815">
        <v>673</v>
      </c>
      <c r="H815">
        <v>525</v>
      </c>
      <c r="I815" s="13">
        <v>23782</v>
      </c>
      <c r="J815" s="13">
        <v>21383</v>
      </c>
      <c r="K815" s="13">
        <v>62765</v>
      </c>
      <c r="L815" s="13">
        <v>1216</v>
      </c>
      <c r="M815" s="215"/>
      <c r="N815" s="13">
        <v>9399</v>
      </c>
      <c r="O815" s="13">
        <v>13281</v>
      </c>
      <c r="P815" s="13">
        <v>1215</v>
      </c>
      <c r="Q815">
        <v>591</v>
      </c>
      <c r="R815" s="13">
        <v>2307</v>
      </c>
      <c r="S815" s="13">
        <v>2724</v>
      </c>
      <c r="T815" s="13">
        <v>38307</v>
      </c>
      <c r="U815" s="13">
        <v>1069</v>
      </c>
      <c r="V815" s="13">
        <v>1159</v>
      </c>
      <c r="W815" s="13">
        <v>24473</v>
      </c>
      <c r="X815" s="13">
        <v>8734</v>
      </c>
      <c r="Y815" s="214"/>
      <c r="Z815" s="13">
        <v>14863</v>
      </c>
      <c r="AA815" s="13">
        <v>14030</v>
      </c>
      <c r="AC815" s="48">
        <f t="shared" si="82"/>
        <v>28893</v>
      </c>
      <c r="AD815" s="48">
        <f t="shared" si="77"/>
        <v>103259</v>
      </c>
      <c r="AE815" s="13">
        <v>4149</v>
      </c>
      <c r="AF815" s="13">
        <v>5094</v>
      </c>
      <c r="AG815" s="13">
        <v>21425</v>
      </c>
      <c r="AH815" s="13">
        <v>22549</v>
      </c>
      <c r="AI815" s="13">
        <v>2753</v>
      </c>
      <c r="AJ815">
        <v>921</v>
      </c>
      <c r="AK815" s="13">
        <v>2713</v>
      </c>
      <c r="AL815" s="13">
        <v>26196</v>
      </c>
      <c r="AM815" s="13">
        <v>28320</v>
      </c>
      <c r="AN815" s="13">
        <v>8152</v>
      </c>
      <c r="AO815" s="13">
        <v>8014</v>
      </c>
      <c r="BJ815" s="215"/>
      <c r="BK815" s="48">
        <f t="shared" si="78"/>
        <v>130286</v>
      </c>
      <c r="BL815" s="13">
        <v>7907</v>
      </c>
      <c r="BM815" s="13">
        <v>7902</v>
      </c>
      <c r="BN815" s="215"/>
      <c r="BO815" s="48">
        <f t="shared" si="79"/>
        <v>15809</v>
      </c>
      <c r="BP815" s="215"/>
      <c r="BQ815" s="48">
        <f t="shared" si="80"/>
        <v>157024</v>
      </c>
      <c r="BR815" s="215"/>
      <c r="BS815" s="48">
        <f t="shared" si="81"/>
        <v>435271</v>
      </c>
      <c r="BT815" s="215"/>
    </row>
    <row r="816" spans="1:72" x14ac:dyDescent="0.2">
      <c r="A816" s="227" t="s">
        <v>59</v>
      </c>
      <c r="B816" s="213">
        <v>44642</v>
      </c>
      <c r="C816" s="215"/>
      <c r="D816" s="13">
        <v>4292</v>
      </c>
      <c r="E816" s="13">
        <v>3226</v>
      </c>
      <c r="F816" s="13">
        <v>51756</v>
      </c>
      <c r="G816">
        <v>887</v>
      </c>
      <c r="H816">
        <v>785</v>
      </c>
      <c r="I816" s="13">
        <v>29233</v>
      </c>
      <c r="J816" s="13">
        <v>26929</v>
      </c>
      <c r="K816" s="13">
        <v>80310</v>
      </c>
      <c r="L816" s="13">
        <v>1518</v>
      </c>
      <c r="M816" s="215"/>
      <c r="N816" s="13">
        <v>11727</v>
      </c>
      <c r="O816" s="13">
        <v>15777</v>
      </c>
      <c r="P816" s="13">
        <v>1094</v>
      </c>
      <c r="Q816">
        <v>632</v>
      </c>
      <c r="R816" s="13">
        <v>2729</v>
      </c>
      <c r="S816" s="13">
        <v>3244</v>
      </c>
      <c r="T816" s="13">
        <v>46708</v>
      </c>
      <c r="U816" s="13">
        <v>1308</v>
      </c>
      <c r="V816" s="13">
        <v>1512</v>
      </c>
      <c r="W816" s="13">
        <v>27150</v>
      </c>
      <c r="X816" s="13">
        <v>11598</v>
      </c>
      <c r="Y816" s="214"/>
      <c r="Z816" s="13">
        <v>17837</v>
      </c>
      <c r="AA816" s="13">
        <v>15876</v>
      </c>
      <c r="AC816" s="48">
        <f t="shared" si="82"/>
        <v>33713</v>
      </c>
      <c r="AD816" s="48">
        <f t="shared" si="77"/>
        <v>123479</v>
      </c>
      <c r="AE816" s="13">
        <v>5462</v>
      </c>
      <c r="AF816" s="13">
        <v>6603</v>
      </c>
      <c r="AG816" s="13">
        <v>26607</v>
      </c>
      <c r="AH816" s="13">
        <v>27917</v>
      </c>
      <c r="AI816" s="13">
        <v>3510</v>
      </c>
      <c r="AJ816" s="13">
        <v>1175</v>
      </c>
      <c r="AK816" s="13">
        <v>3347</v>
      </c>
      <c r="AL816" s="13">
        <v>32387</v>
      </c>
      <c r="AM816" s="13">
        <v>34259</v>
      </c>
      <c r="AN816" s="13">
        <v>10689</v>
      </c>
      <c r="AO816" s="13">
        <v>11419</v>
      </c>
      <c r="BJ816" s="215"/>
      <c r="BK816" s="48">
        <f t="shared" si="78"/>
        <v>163375</v>
      </c>
      <c r="BL816" s="13">
        <v>9573</v>
      </c>
      <c r="BM816" s="13">
        <v>10124</v>
      </c>
      <c r="BN816" s="215"/>
      <c r="BO816" s="48">
        <f t="shared" si="79"/>
        <v>19697</v>
      </c>
      <c r="BP816" s="215"/>
      <c r="BQ816" s="48">
        <f t="shared" si="80"/>
        <v>198936</v>
      </c>
      <c r="BR816" s="215"/>
      <c r="BS816" s="48">
        <f t="shared" si="81"/>
        <v>539200</v>
      </c>
      <c r="BT816" s="215"/>
    </row>
    <row r="817" spans="1:72" x14ac:dyDescent="0.2">
      <c r="A817" s="227" t="s">
        <v>53</v>
      </c>
      <c r="B817" s="213">
        <v>44643</v>
      </c>
      <c r="C817" s="215"/>
      <c r="D817" s="13">
        <v>4388</v>
      </c>
      <c r="E817" s="13">
        <v>3352</v>
      </c>
      <c r="F817" s="13">
        <v>54206</v>
      </c>
      <c r="G817">
        <v>902</v>
      </c>
      <c r="H817">
        <v>779</v>
      </c>
      <c r="I817" s="13">
        <v>30813</v>
      </c>
      <c r="J817" s="13">
        <v>28511</v>
      </c>
      <c r="K817" s="13">
        <v>86256</v>
      </c>
      <c r="L817" s="13">
        <v>2358</v>
      </c>
      <c r="M817" s="215"/>
      <c r="N817" s="13">
        <v>12517</v>
      </c>
      <c r="O817" s="13">
        <v>16391</v>
      </c>
      <c r="P817" s="13">
        <v>1122</v>
      </c>
      <c r="Q817">
        <v>663</v>
      </c>
      <c r="R817" s="13">
        <v>2851</v>
      </c>
      <c r="S817" s="13">
        <v>3462</v>
      </c>
      <c r="T817" s="13">
        <v>48412</v>
      </c>
      <c r="U817" s="13">
        <v>1291</v>
      </c>
      <c r="V817" s="13">
        <v>1413</v>
      </c>
      <c r="W817" s="13">
        <v>28414</v>
      </c>
      <c r="X817" s="13">
        <v>12000</v>
      </c>
      <c r="Y817" s="214"/>
      <c r="Z817" s="13">
        <v>18520</v>
      </c>
      <c r="AA817" s="13">
        <v>16669</v>
      </c>
      <c r="AC817" s="48">
        <f t="shared" si="82"/>
        <v>35189</v>
      </c>
      <c r="AD817" s="48">
        <f t="shared" si="77"/>
        <v>128536</v>
      </c>
      <c r="AE817" s="13">
        <v>5902</v>
      </c>
      <c r="AF817" s="13">
        <v>6761</v>
      </c>
      <c r="AG817" s="13">
        <v>27247</v>
      </c>
      <c r="AH817" s="13">
        <v>30504</v>
      </c>
      <c r="AI817" s="13">
        <v>3685</v>
      </c>
      <c r="AJ817" s="13">
        <v>1175</v>
      </c>
      <c r="AK817" s="13">
        <v>3521</v>
      </c>
      <c r="AL817" s="13">
        <v>33493</v>
      </c>
      <c r="AM817" s="13">
        <v>37529</v>
      </c>
      <c r="AN817" s="13">
        <v>12005</v>
      </c>
      <c r="AO817" s="13">
        <v>12295</v>
      </c>
      <c r="BJ817" s="215"/>
      <c r="BK817" s="48">
        <f t="shared" si="78"/>
        <v>174117</v>
      </c>
      <c r="BL817" s="13">
        <v>10230</v>
      </c>
      <c r="BM817" s="13">
        <v>10508</v>
      </c>
      <c r="BN817" s="215"/>
      <c r="BO817" s="48">
        <f t="shared" si="79"/>
        <v>20738</v>
      </c>
      <c r="BP817" s="215"/>
      <c r="BQ817" s="48">
        <f t="shared" si="80"/>
        <v>211565</v>
      </c>
      <c r="BR817" s="215"/>
      <c r="BS817" s="48">
        <f t="shared" si="81"/>
        <v>570145</v>
      </c>
      <c r="BT817" s="215"/>
    </row>
    <row r="818" spans="1:72" x14ac:dyDescent="0.2">
      <c r="A818" s="227" t="s">
        <v>54</v>
      </c>
      <c r="B818" s="213">
        <v>44644</v>
      </c>
      <c r="C818" s="215"/>
      <c r="D818" s="13">
        <v>4793</v>
      </c>
      <c r="E818" s="13">
        <v>3675</v>
      </c>
      <c r="F818" s="13">
        <v>56844</v>
      </c>
      <c r="G818">
        <v>947</v>
      </c>
      <c r="H818">
        <v>819</v>
      </c>
      <c r="I818" s="13">
        <v>32783</v>
      </c>
      <c r="J818" s="13">
        <v>30212</v>
      </c>
      <c r="K818" s="13">
        <v>90833</v>
      </c>
      <c r="L818" s="13">
        <v>3072</v>
      </c>
      <c r="M818" s="215"/>
      <c r="N818" s="13">
        <v>12949</v>
      </c>
      <c r="O818" s="13">
        <v>16631</v>
      </c>
      <c r="P818" s="13">
        <v>1181</v>
      </c>
      <c r="Q818">
        <v>657</v>
      </c>
      <c r="R818" s="13">
        <v>2786</v>
      </c>
      <c r="S818" s="13">
        <v>3327</v>
      </c>
      <c r="T818" s="13">
        <v>49993</v>
      </c>
      <c r="U818" s="13">
        <v>1404</v>
      </c>
      <c r="V818" s="13">
        <v>1520</v>
      </c>
      <c r="W818" s="13">
        <v>29295</v>
      </c>
      <c r="X818" s="13">
        <v>12065</v>
      </c>
      <c r="Y818" s="214"/>
      <c r="Z818" s="13">
        <v>18985</v>
      </c>
      <c r="AA818" s="13">
        <v>17940</v>
      </c>
      <c r="AC818" s="48">
        <f t="shared" si="82"/>
        <v>36925</v>
      </c>
      <c r="AD818" s="48">
        <f t="shared" si="77"/>
        <v>131808</v>
      </c>
      <c r="AE818" s="13">
        <v>5886</v>
      </c>
      <c r="AF818" s="13">
        <v>7030</v>
      </c>
      <c r="AG818" s="13">
        <v>28376</v>
      </c>
      <c r="AH818" s="13">
        <v>31496</v>
      </c>
      <c r="AI818" s="13">
        <v>3956</v>
      </c>
      <c r="AJ818" s="13">
        <v>1238</v>
      </c>
      <c r="AK818" s="13">
        <v>3540</v>
      </c>
      <c r="AL818" s="13">
        <v>35120</v>
      </c>
      <c r="AM818" s="13">
        <v>38809</v>
      </c>
      <c r="AN818" s="13">
        <v>12351</v>
      </c>
      <c r="AO818" s="13">
        <v>12930</v>
      </c>
      <c r="BJ818" s="215"/>
      <c r="BK818" s="48">
        <f t="shared" si="78"/>
        <v>180732</v>
      </c>
      <c r="BL818" s="13">
        <v>10707</v>
      </c>
      <c r="BM818" s="13">
        <v>10879</v>
      </c>
      <c r="BN818" s="215"/>
      <c r="BO818" s="48">
        <f t="shared" si="79"/>
        <v>21586</v>
      </c>
      <c r="BP818" s="215"/>
      <c r="BQ818" s="48">
        <f t="shared" si="80"/>
        <v>223978</v>
      </c>
      <c r="BR818" s="215"/>
      <c r="BS818" s="48">
        <f t="shared" si="81"/>
        <v>595029</v>
      </c>
      <c r="BT818" s="215"/>
    </row>
    <row r="819" spans="1:72" x14ac:dyDescent="0.2">
      <c r="A819" s="227" t="s">
        <v>55</v>
      </c>
      <c r="B819" s="213">
        <v>44645</v>
      </c>
      <c r="C819" s="215"/>
      <c r="D819" s="13">
        <v>4463</v>
      </c>
      <c r="E819" s="13">
        <v>3525</v>
      </c>
      <c r="F819" s="13">
        <v>60022</v>
      </c>
      <c r="G819">
        <v>976</v>
      </c>
      <c r="H819">
        <v>810</v>
      </c>
      <c r="I819" s="13">
        <v>32619</v>
      </c>
      <c r="J819" s="13">
        <v>31037</v>
      </c>
      <c r="K819" s="13">
        <v>92761</v>
      </c>
      <c r="L819" s="13">
        <v>2065</v>
      </c>
      <c r="M819" s="215"/>
      <c r="N819" s="13">
        <v>14269</v>
      </c>
      <c r="O819" s="13">
        <v>18721</v>
      </c>
      <c r="P819" s="13">
        <v>1214</v>
      </c>
      <c r="Q819">
        <v>734</v>
      </c>
      <c r="R819" s="13">
        <v>2820</v>
      </c>
      <c r="S819" s="13">
        <v>3528</v>
      </c>
      <c r="T819" s="13">
        <v>55101</v>
      </c>
      <c r="U819" s="13">
        <v>1344</v>
      </c>
      <c r="V819" s="13">
        <v>1581</v>
      </c>
      <c r="W819" s="13">
        <v>33215</v>
      </c>
      <c r="X819" s="13">
        <v>12659</v>
      </c>
      <c r="Y819" s="214"/>
      <c r="Z819" s="13">
        <v>21052</v>
      </c>
      <c r="AA819" s="13">
        <v>20381</v>
      </c>
      <c r="AC819" s="48">
        <f t="shared" si="82"/>
        <v>41433</v>
      </c>
      <c r="AD819" s="48">
        <f t="shared" si="77"/>
        <v>145186</v>
      </c>
      <c r="AE819" s="13">
        <v>6014</v>
      </c>
      <c r="AF819" s="13">
        <v>7294</v>
      </c>
      <c r="AG819" s="13">
        <v>30418</v>
      </c>
      <c r="AH819" s="13">
        <v>33171</v>
      </c>
      <c r="AI819" s="13">
        <v>4100</v>
      </c>
      <c r="AJ819" s="13">
        <v>1203</v>
      </c>
      <c r="AK819" s="13">
        <v>3727</v>
      </c>
      <c r="AL819" s="13">
        <v>37433</v>
      </c>
      <c r="AM819" s="13">
        <v>41208</v>
      </c>
      <c r="AN819" s="13">
        <v>13459</v>
      </c>
      <c r="AO819" s="13">
        <v>13736</v>
      </c>
      <c r="BJ819" s="215"/>
      <c r="BK819" s="48">
        <f t="shared" si="78"/>
        <v>191763</v>
      </c>
      <c r="BL819" s="13">
        <v>10710</v>
      </c>
      <c r="BM819" s="13">
        <v>11473</v>
      </c>
      <c r="BN819" s="215"/>
      <c r="BO819" s="48">
        <f t="shared" si="79"/>
        <v>22183</v>
      </c>
      <c r="BP819" s="215"/>
      <c r="BQ819" s="48">
        <f t="shared" si="80"/>
        <v>228278</v>
      </c>
      <c r="BR819" s="215"/>
      <c r="BS819" s="48">
        <f t="shared" si="81"/>
        <v>628843</v>
      </c>
      <c r="BT819" s="215"/>
    </row>
    <row r="820" spans="1:72" x14ac:dyDescent="0.2">
      <c r="A820" s="227" t="s">
        <v>56</v>
      </c>
      <c r="B820" s="213">
        <v>44646</v>
      </c>
      <c r="C820" s="215"/>
      <c r="D820" s="13">
        <v>3217</v>
      </c>
      <c r="E820" s="13">
        <v>2449</v>
      </c>
      <c r="F820" s="13">
        <v>48636</v>
      </c>
      <c r="G820">
        <v>755</v>
      </c>
      <c r="H820">
        <v>734</v>
      </c>
      <c r="I820" s="13">
        <v>28414</v>
      </c>
      <c r="J820" s="13">
        <v>25328</v>
      </c>
      <c r="K820" s="13">
        <v>75790</v>
      </c>
      <c r="L820" s="13">
        <v>2099</v>
      </c>
      <c r="M820" s="215"/>
      <c r="N820" s="13">
        <v>10818</v>
      </c>
      <c r="O820" s="13">
        <v>14742</v>
      </c>
      <c r="P820">
        <v>988</v>
      </c>
      <c r="Q820">
        <v>594</v>
      </c>
      <c r="R820" s="13">
        <v>2019</v>
      </c>
      <c r="S820" s="13">
        <v>2512</v>
      </c>
      <c r="T820" s="13">
        <v>42074</v>
      </c>
      <c r="U820">
        <v>926</v>
      </c>
      <c r="V820" s="13">
        <v>1295</v>
      </c>
      <c r="W820" s="13">
        <v>29559</v>
      </c>
      <c r="X820" s="13">
        <v>8342</v>
      </c>
      <c r="Y820" s="214"/>
      <c r="Z820" s="13">
        <v>17110</v>
      </c>
      <c r="AA820" s="13">
        <v>14901</v>
      </c>
      <c r="AC820" s="48">
        <f t="shared" si="82"/>
        <v>32011</v>
      </c>
      <c r="AD820" s="48">
        <f t="shared" si="77"/>
        <v>113869</v>
      </c>
      <c r="AE820" s="13">
        <v>4376</v>
      </c>
      <c r="AF820" s="13">
        <v>5344</v>
      </c>
      <c r="AG820" s="13">
        <v>21282</v>
      </c>
      <c r="AH820" s="13">
        <v>23835</v>
      </c>
      <c r="AI820" s="13">
        <v>3245</v>
      </c>
      <c r="AJ820">
        <v>814</v>
      </c>
      <c r="AK820" s="13">
        <v>2839</v>
      </c>
      <c r="AL820" s="13">
        <v>26673</v>
      </c>
      <c r="AM820" s="13">
        <v>29716</v>
      </c>
      <c r="AN820" s="13">
        <v>8995</v>
      </c>
      <c r="AO820" s="13">
        <v>8866</v>
      </c>
      <c r="BJ820" s="215"/>
      <c r="BK820" s="48">
        <f t="shared" si="78"/>
        <v>135985</v>
      </c>
      <c r="BL820" s="13">
        <v>8868</v>
      </c>
      <c r="BM820" s="13">
        <v>8752</v>
      </c>
      <c r="BN820" s="215"/>
      <c r="BO820" s="48">
        <f t="shared" si="79"/>
        <v>17620</v>
      </c>
      <c r="BP820" s="215"/>
      <c r="BQ820" s="48">
        <f t="shared" si="80"/>
        <v>187422</v>
      </c>
      <c r="BR820" s="215"/>
      <c r="BS820" s="48">
        <f t="shared" si="81"/>
        <v>486907</v>
      </c>
      <c r="BT820" s="215"/>
    </row>
    <row r="821" spans="1:72" x14ac:dyDescent="0.2">
      <c r="A821" s="227" t="s">
        <v>57</v>
      </c>
      <c r="B821" s="213">
        <v>44647</v>
      </c>
      <c r="C821" s="215"/>
      <c r="D821" s="13">
        <v>2711</v>
      </c>
      <c r="E821" s="13">
        <v>1917</v>
      </c>
      <c r="F821" s="13">
        <v>37794</v>
      </c>
      <c r="G821">
        <v>552</v>
      </c>
      <c r="H821">
        <v>599</v>
      </c>
      <c r="I821" s="13">
        <v>22245</v>
      </c>
      <c r="J821" s="13">
        <v>19564</v>
      </c>
      <c r="K821" s="13">
        <v>57421</v>
      </c>
      <c r="L821" s="13">
        <v>1273</v>
      </c>
      <c r="M821" s="215"/>
      <c r="N821" s="13">
        <v>9140</v>
      </c>
      <c r="O821" s="13">
        <v>11159</v>
      </c>
      <c r="P821">
        <v>851</v>
      </c>
      <c r="Q821">
        <v>509</v>
      </c>
      <c r="R821" s="13">
        <v>1742</v>
      </c>
      <c r="S821" s="13">
        <v>1961</v>
      </c>
      <c r="T821" s="13">
        <v>33772</v>
      </c>
      <c r="U821">
        <v>596</v>
      </c>
      <c r="V821">
        <v>881</v>
      </c>
      <c r="W821" s="13">
        <v>25619</v>
      </c>
      <c r="X821" s="13">
        <v>5889</v>
      </c>
      <c r="Y821" s="214"/>
      <c r="Z821" s="13">
        <v>16435</v>
      </c>
      <c r="AA821" s="13">
        <v>13378</v>
      </c>
      <c r="AC821" s="48">
        <f t="shared" si="82"/>
        <v>29813</v>
      </c>
      <c r="AD821" s="48">
        <f t="shared" si="77"/>
        <v>92119</v>
      </c>
      <c r="AE821" s="13">
        <v>3074</v>
      </c>
      <c r="AF821" s="13">
        <v>3993</v>
      </c>
      <c r="AG821" s="13">
        <v>18244</v>
      </c>
      <c r="AH821" s="13">
        <v>18547</v>
      </c>
      <c r="AI821" s="13">
        <v>2311</v>
      </c>
      <c r="AJ821">
        <v>637</v>
      </c>
      <c r="AK821" s="13">
        <v>1966</v>
      </c>
      <c r="AL821" s="13">
        <v>23141</v>
      </c>
      <c r="AM821" s="13">
        <v>24625</v>
      </c>
      <c r="AN821" s="13">
        <v>5937</v>
      </c>
      <c r="AO821" s="13">
        <v>5308</v>
      </c>
      <c r="BJ821" s="215"/>
      <c r="BK821" s="48">
        <f t="shared" si="78"/>
        <v>107783</v>
      </c>
      <c r="BL821" s="13">
        <v>6400</v>
      </c>
      <c r="BM821" s="13">
        <v>6893</v>
      </c>
      <c r="BN821" s="215"/>
      <c r="BO821" s="48">
        <f t="shared" si="79"/>
        <v>13293</v>
      </c>
      <c r="BP821" s="215"/>
      <c r="BQ821" s="48">
        <f t="shared" si="80"/>
        <v>144076</v>
      </c>
      <c r="BR821" s="215"/>
      <c r="BS821" s="48">
        <f t="shared" si="81"/>
        <v>387084</v>
      </c>
      <c r="BT821" s="215"/>
    </row>
    <row r="822" spans="1:72" x14ac:dyDescent="0.2">
      <c r="A822" s="227" t="s">
        <v>58</v>
      </c>
      <c r="B822" s="213">
        <v>44648</v>
      </c>
      <c r="C822" s="215"/>
      <c r="D822" s="13">
        <v>3996</v>
      </c>
      <c r="E822" s="13">
        <v>2984</v>
      </c>
      <c r="F822" s="13">
        <v>51017</v>
      </c>
      <c r="G822">
        <v>872</v>
      </c>
      <c r="H822">
        <v>771</v>
      </c>
      <c r="I822" s="13">
        <v>28388</v>
      </c>
      <c r="J822" s="13">
        <v>25879</v>
      </c>
      <c r="K822" s="13">
        <v>77839</v>
      </c>
      <c r="L822" s="13">
        <v>1538</v>
      </c>
      <c r="M822" s="215"/>
      <c r="N822" s="13">
        <v>11679</v>
      </c>
      <c r="O822" s="13">
        <v>15372</v>
      </c>
      <c r="P822" s="13">
        <v>1085</v>
      </c>
      <c r="Q822">
        <v>801</v>
      </c>
      <c r="R822" s="13">
        <v>2630</v>
      </c>
      <c r="S822" s="13">
        <v>2880</v>
      </c>
      <c r="T822" s="13">
        <v>46036</v>
      </c>
      <c r="U822" s="13">
        <v>1258</v>
      </c>
      <c r="V822" s="13">
        <v>1319</v>
      </c>
      <c r="W822" s="13">
        <v>28517</v>
      </c>
      <c r="X822" s="13">
        <v>10936</v>
      </c>
      <c r="Y822" s="214"/>
      <c r="Z822" s="13">
        <v>18263</v>
      </c>
      <c r="AA822" s="13">
        <v>15851</v>
      </c>
      <c r="AC822" s="48">
        <f t="shared" si="82"/>
        <v>34114</v>
      </c>
      <c r="AD822" s="48">
        <f t="shared" si="77"/>
        <v>122513</v>
      </c>
      <c r="AE822" s="13">
        <v>5267</v>
      </c>
      <c r="AF822" s="13">
        <v>6491</v>
      </c>
      <c r="AG822" s="13">
        <v>25748</v>
      </c>
      <c r="AH822" s="13">
        <v>27230</v>
      </c>
      <c r="AI822" s="13">
        <v>3089</v>
      </c>
      <c r="AJ822" s="13">
        <v>1069</v>
      </c>
      <c r="AK822" s="13">
        <v>2958</v>
      </c>
      <c r="AL822" s="13">
        <v>31166</v>
      </c>
      <c r="AM822" s="13">
        <v>34211</v>
      </c>
      <c r="AN822" s="13">
        <v>9742</v>
      </c>
      <c r="AO822" s="13">
        <v>9842</v>
      </c>
      <c r="BJ822" s="215"/>
      <c r="BK822" s="48">
        <f t="shared" si="78"/>
        <v>156813</v>
      </c>
      <c r="BL822" s="13">
        <v>9440</v>
      </c>
      <c r="BM822" s="13">
        <v>9682</v>
      </c>
      <c r="BN822" s="215"/>
      <c r="BO822" s="48">
        <f t="shared" si="79"/>
        <v>19122</v>
      </c>
      <c r="BP822" s="215"/>
      <c r="BQ822" s="48">
        <f t="shared" si="80"/>
        <v>193284</v>
      </c>
      <c r="BR822" s="215"/>
      <c r="BS822" s="48">
        <f t="shared" si="81"/>
        <v>525846</v>
      </c>
      <c r="BT822" s="215"/>
    </row>
    <row r="823" spans="1:72" x14ac:dyDescent="0.2">
      <c r="A823" s="227" t="s">
        <v>59</v>
      </c>
      <c r="B823" s="213">
        <v>44649</v>
      </c>
      <c r="C823" s="215"/>
      <c r="D823" s="13">
        <v>4381</v>
      </c>
      <c r="E823" s="13">
        <v>3245</v>
      </c>
      <c r="F823" s="13">
        <v>52214</v>
      </c>
      <c r="G823">
        <v>800</v>
      </c>
      <c r="H823">
        <v>763</v>
      </c>
      <c r="I823" s="13">
        <v>29540</v>
      </c>
      <c r="J823" s="13">
        <v>27036</v>
      </c>
      <c r="K823" s="13">
        <v>81098</v>
      </c>
      <c r="L823" s="13">
        <v>1599</v>
      </c>
      <c r="M823" s="215"/>
      <c r="N823" s="13">
        <v>11968</v>
      </c>
      <c r="O823" s="13">
        <v>15564</v>
      </c>
      <c r="P823">
        <v>982</v>
      </c>
      <c r="Q823">
        <v>690</v>
      </c>
      <c r="R823" s="13">
        <v>2734</v>
      </c>
      <c r="S823" s="13">
        <v>3186</v>
      </c>
      <c r="T823" s="13">
        <v>47911</v>
      </c>
      <c r="U823" s="13">
        <v>1313</v>
      </c>
      <c r="V823" s="13">
        <v>1417</v>
      </c>
      <c r="W823" s="13">
        <v>28080</v>
      </c>
      <c r="X823" s="13">
        <v>12295</v>
      </c>
      <c r="Y823" s="214"/>
      <c r="Z823" s="13">
        <v>18293</v>
      </c>
      <c r="AA823" s="13">
        <v>16712</v>
      </c>
      <c r="AC823" s="48">
        <f t="shared" si="82"/>
        <v>35005</v>
      </c>
      <c r="AD823" s="48">
        <f t="shared" si="77"/>
        <v>126140</v>
      </c>
      <c r="AE823" s="13">
        <v>5795</v>
      </c>
      <c r="AF823" s="13">
        <v>6979</v>
      </c>
      <c r="AG823" s="13">
        <v>26216</v>
      </c>
      <c r="AH823" s="13">
        <v>28142</v>
      </c>
      <c r="AI823" s="13">
        <v>3284</v>
      </c>
      <c r="AJ823" s="13">
        <v>1183</v>
      </c>
      <c r="AK823" s="13">
        <v>3139</v>
      </c>
      <c r="AL823" s="13">
        <v>31753</v>
      </c>
      <c r="AM823" s="13">
        <v>34578</v>
      </c>
      <c r="AN823" s="13">
        <v>10885</v>
      </c>
      <c r="AO823" s="13">
        <v>10972</v>
      </c>
      <c r="BJ823" s="215"/>
      <c r="BK823" s="48">
        <f t="shared" si="78"/>
        <v>162926</v>
      </c>
      <c r="BL823" s="13">
        <v>9870</v>
      </c>
      <c r="BM823" s="13">
        <v>10372</v>
      </c>
      <c r="BN823" s="215"/>
      <c r="BO823" s="48">
        <f t="shared" si="79"/>
        <v>20242</v>
      </c>
      <c r="BP823" s="215"/>
      <c r="BQ823" s="48">
        <f t="shared" si="80"/>
        <v>200676</v>
      </c>
      <c r="BR823" s="215"/>
      <c r="BS823" s="48">
        <f t="shared" si="81"/>
        <v>544989</v>
      </c>
      <c r="BT823" s="215"/>
    </row>
    <row r="824" spans="1:72" x14ac:dyDescent="0.2">
      <c r="A824" s="227" t="s">
        <v>53</v>
      </c>
      <c r="B824" s="213">
        <v>44650</v>
      </c>
      <c r="C824" s="215"/>
      <c r="D824" s="13">
        <v>4311</v>
      </c>
      <c r="E824" s="13">
        <v>3374</v>
      </c>
      <c r="F824" s="13">
        <v>53660</v>
      </c>
      <c r="G824">
        <v>867</v>
      </c>
      <c r="H824">
        <v>769</v>
      </c>
      <c r="I824" s="13">
        <v>30294</v>
      </c>
      <c r="J824" s="13">
        <v>28152</v>
      </c>
      <c r="K824" s="13">
        <v>84271</v>
      </c>
      <c r="L824" s="13">
        <v>1690</v>
      </c>
      <c r="M824" s="215"/>
      <c r="N824" s="13">
        <v>12094</v>
      </c>
      <c r="O824" s="13">
        <v>16250</v>
      </c>
      <c r="P824" s="13">
        <v>1100</v>
      </c>
      <c r="Q824">
        <v>650</v>
      </c>
      <c r="R824" s="13">
        <v>2708</v>
      </c>
      <c r="S824" s="13">
        <v>3279</v>
      </c>
      <c r="T824" s="13">
        <v>48354</v>
      </c>
      <c r="U824" s="13">
        <v>1332</v>
      </c>
      <c r="V824" s="13">
        <v>1428</v>
      </c>
      <c r="W824" s="13">
        <v>28388</v>
      </c>
      <c r="X824" s="13">
        <v>12502</v>
      </c>
      <c r="Y824" s="214"/>
      <c r="Z824" s="13">
        <v>18090</v>
      </c>
      <c r="AA824" s="13">
        <v>16518</v>
      </c>
      <c r="AC824" s="48">
        <f t="shared" si="82"/>
        <v>34608</v>
      </c>
      <c r="AD824" s="48">
        <f t="shared" si="77"/>
        <v>128085</v>
      </c>
      <c r="AE824" s="13">
        <v>5784</v>
      </c>
      <c r="AF824" s="13">
        <v>6781</v>
      </c>
      <c r="AG824" s="13">
        <v>27060</v>
      </c>
      <c r="AH824" s="13">
        <v>29829</v>
      </c>
      <c r="AI824" s="13">
        <v>3282</v>
      </c>
      <c r="AJ824" s="13">
        <v>1162</v>
      </c>
      <c r="AK824" s="13">
        <v>3232</v>
      </c>
      <c r="AL824" s="13">
        <v>32667</v>
      </c>
      <c r="AM824" s="13">
        <v>36183</v>
      </c>
      <c r="AN824" s="13">
        <v>11768</v>
      </c>
      <c r="AO824" s="13">
        <v>12126</v>
      </c>
      <c r="BJ824" s="215"/>
      <c r="BK824" s="48">
        <f t="shared" si="78"/>
        <v>169874</v>
      </c>
      <c r="BL824" s="13">
        <v>10077</v>
      </c>
      <c r="BM824" s="13">
        <v>10410</v>
      </c>
      <c r="BN824" s="215"/>
      <c r="BO824" s="48">
        <f t="shared" si="79"/>
        <v>20487</v>
      </c>
      <c r="BP824" s="215"/>
      <c r="BQ824" s="48">
        <f t="shared" si="80"/>
        <v>207388</v>
      </c>
      <c r="BR824" s="215"/>
      <c r="BS824" s="48">
        <f t="shared" si="81"/>
        <v>560442</v>
      </c>
      <c r="BT824" s="215"/>
    </row>
    <row r="825" spans="1:72" x14ac:dyDescent="0.2">
      <c r="A825" s="227" t="s">
        <v>54</v>
      </c>
      <c r="B825" s="213">
        <v>44651</v>
      </c>
      <c r="C825" s="215"/>
      <c r="D825" s="13">
        <v>4360</v>
      </c>
      <c r="E825" s="13">
        <v>3455</v>
      </c>
      <c r="F825" s="13">
        <v>57260</v>
      </c>
      <c r="G825">
        <v>922</v>
      </c>
      <c r="H825">
        <v>861</v>
      </c>
      <c r="I825" s="13">
        <v>31266</v>
      </c>
      <c r="J825" s="13">
        <v>29459</v>
      </c>
      <c r="K825" s="13">
        <v>88554</v>
      </c>
      <c r="L825" s="13">
        <v>2112</v>
      </c>
      <c r="M825" s="215"/>
      <c r="N825" s="13">
        <v>12113</v>
      </c>
      <c r="O825" s="13">
        <v>16165</v>
      </c>
      <c r="P825" s="13">
        <v>1046</v>
      </c>
      <c r="Q825">
        <v>595</v>
      </c>
      <c r="R825" s="13">
        <v>2550</v>
      </c>
      <c r="S825" s="13">
        <v>3231</v>
      </c>
      <c r="T825" s="13">
        <v>48567</v>
      </c>
      <c r="U825" s="13">
        <v>1321</v>
      </c>
      <c r="V825" s="13">
        <v>1409</v>
      </c>
      <c r="W825" s="13">
        <v>28590</v>
      </c>
      <c r="X825" s="13">
        <v>12413</v>
      </c>
      <c r="Y825" s="214"/>
      <c r="Z825" s="13">
        <v>18936</v>
      </c>
      <c r="AA825" s="13">
        <v>17830</v>
      </c>
      <c r="AC825" s="48">
        <f t="shared" si="82"/>
        <v>36766</v>
      </c>
      <c r="AD825" s="48">
        <f t="shared" si="77"/>
        <v>128000</v>
      </c>
      <c r="AE825" s="13">
        <v>5756</v>
      </c>
      <c r="AF825" s="13">
        <v>6761</v>
      </c>
      <c r="AG825" s="13">
        <v>28421</v>
      </c>
      <c r="AH825" s="13">
        <v>31180</v>
      </c>
      <c r="AI825" s="13">
        <v>3497</v>
      </c>
      <c r="AJ825" s="13">
        <v>1221</v>
      </c>
      <c r="AK825" s="13">
        <v>3477</v>
      </c>
      <c r="AL825" s="13">
        <v>34903</v>
      </c>
      <c r="AM825" s="13">
        <v>38841</v>
      </c>
      <c r="AN825" s="13">
        <v>12132</v>
      </c>
      <c r="AO825" s="13">
        <v>12722</v>
      </c>
      <c r="BJ825" s="215"/>
      <c r="BK825" s="48">
        <f t="shared" si="78"/>
        <v>178911</v>
      </c>
      <c r="BL825" s="13">
        <v>10547</v>
      </c>
      <c r="BM825" s="13">
        <v>10892</v>
      </c>
      <c r="BN825" s="215"/>
      <c r="BO825" s="48">
        <f t="shared" si="79"/>
        <v>21439</v>
      </c>
      <c r="BP825" s="215"/>
      <c r="BQ825" s="48">
        <f>D825+E825+F825+G825+H825+I825+J825+K825+L825</f>
        <v>218249</v>
      </c>
      <c r="BR825" s="215"/>
      <c r="BS825" s="48">
        <f t="shared" si="81"/>
        <v>583365</v>
      </c>
      <c r="BT825" s="215"/>
    </row>
    <row r="826" spans="1:72" x14ac:dyDescent="0.2">
      <c r="A826" s="227" t="s">
        <v>55</v>
      </c>
      <c r="B826" s="213">
        <v>44652</v>
      </c>
      <c r="D826" s="13">
        <v>4553</v>
      </c>
      <c r="E826" s="13">
        <v>3469</v>
      </c>
      <c r="F826" s="13">
        <v>60713</v>
      </c>
      <c r="G826" s="13">
        <v>1002</v>
      </c>
      <c r="H826">
        <v>889</v>
      </c>
      <c r="I826" s="13">
        <v>32696</v>
      </c>
      <c r="J826" s="13">
        <v>30518</v>
      </c>
      <c r="K826" s="13">
        <v>92679</v>
      </c>
      <c r="L826" s="13">
        <v>2009</v>
      </c>
      <c r="N826" s="13">
        <v>14010</v>
      </c>
      <c r="O826" s="13">
        <v>17925</v>
      </c>
      <c r="P826" s="13">
        <v>1217</v>
      </c>
      <c r="Q826" s="13">
        <v>3190</v>
      </c>
      <c r="R826" s="13">
        <v>2763</v>
      </c>
      <c r="S826" s="13">
        <v>3320</v>
      </c>
      <c r="T826" s="13">
        <v>53891</v>
      </c>
      <c r="U826" s="13">
        <v>1464</v>
      </c>
      <c r="V826" s="13">
        <v>1570</v>
      </c>
      <c r="W826" s="13">
        <v>33291</v>
      </c>
      <c r="X826" s="13">
        <v>12638</v>
      </c>
      <c r="Z826" s="13">
        <v>20384</v>
      </c>
      <c r="AA826" s="13">
        <v>20993</v>
      </c>
      <c r="AB826" s="205"/>
      <c r="AC826" s="48">
        <f t="shared" si="82"/>
        <v>41377</v>
      </c>
      <c r="AD826" s="48">
        <f t="shared" si="77"/>
        <v>145279</v>
      </c>
      <c r="AE826" s="13">
        <v>5730</v>
      </c>
      <c r="AF826" s="13">
        <v>6891</v>
      </c>
      <c r="AG826" s="13">
        <v>29319</v>
      </c>
      <c r="AH826" s="13">
        <v>33400</v>
      </c>
      <c r="AI826" s="13">
        <v>3576</v>
      </c>
      <c r="AJ826" s="13">
        <v>1109</v>
      </c>
      <c r="AK826" s="13">
        <v>3471</v>
      </c>
      <c r="AL826" s="13">
        <v>35717</v>
      </c>
      <c r="AM826" s="13">
        <v>41148</v>
      </c>
      <c r="AN826" s="13">
        <v>13001</v>
      </c>
      <c r="AO826" s="13">
        <v>12610</v>
      </c>
      <c r="BK826" s="48">
        <f t="shared" si="78"/>
        <v>185972</v>
      </c>
      <c r="BL826" s="13">
        <v>10827</v>
      </c>
      <c r="BM826" s="13">
        <v>11366</v>
      </c>
      <c r="BO826" s="48">
        <f t="shared" si="79"/>
        <v>22193</v>
      </c>
      <c r="BQ826" s="48">
        <f t="shared" ref="BQ826:BQ889" si="83">D826+E826+F826+G826+H826+I826+J826+K826+L826</f>
        <v>228528</v>
      </c>
      <c r="BS826" s="48">
        <f t="shared" si="81"/>
        <v>623349</v>
      </c>
    </row>
    <row r="827" spans="1:72" x14ac:dyDescent="0.2">
      <c r="A827" s="227" t="s">
        <v>56</v>
      </c>
      <c r="B827" s="213">
        <v>44653</v>
      </c>
      <c r="D827" s="13">
        <v>3308</v>
      </c>
      <c r="E827" s="13">
        <v>2459</v>
      </c>
      <c r="F827" s="13">
        <v>47622</v>
      </c>
      <c r="G827">
        <v>781</v>
      </c>
      <c r="H827">
        <v>647</v>
      </c>
      <c r="I827" s="13">
        <v>27591</v>
      </c>
      <c r="J827" s="13">
        <v>24460</v>
      </c>
      <c r="K827" s="13">
        <v>73483</v>
      </c>
      <c r="L827" s="13">
        <v>1672</v>
      </c>
      <c r="N827" s="13">
        <v>10134</v>
      </c>
      <c r="O827" s="13">
        <v>13382</v>
      </c>
      <c r="P827" s="13">
        <v>1055</v>
      </c>
      <c r="Q827">
        <v>707</v>
      </c>
      <c r="R827" s="13">
        <v>1921</v>
      </c>
      <c r="S827" s="13">
        <v>2400</v>
      </c>
      <c r="T827" s="13">
        <v>27653</v>
      </c>
      <c r="U827">
        <v>905</v>
      </c>
      <c r="V827" s="13">
        <v>1168</v>
      </c>
      <c r="W827" s="13">
        <v>28028</v>
      </c>
      <c r="X827" s="13">
        <v>7828</v>
      </c>
      <c r="Z827" s="13">
        <v>15853</v>
      </c>
      <c r="AA827" s="13">
        <v>14531</v>
      </c>
      <c r="AB827" s="205"/>
      <c r="AC827" s="48">
        <f t="shared" si="82"/>
        <v>30384</v>
      </c>
      <c r="AD827" s="48">
        <f t="shared" si="77"/>
        <v>95181</v>
      </c>
      <c r="AE827" s="13">
        <v>3948</v>
      </c>
      <c r="AF827" s="13">
        <v>4923</v>
      </c>
      <c r="AG827" s="13">
        <v>20401</v>
      </c>
      <c r="AH827" s="13">
        <v>23577</v>
      </c>
      <c r="AI827" s="13">
        <v>2648</v>
      </c>
      <c r="AJ827">
        <v>704</v>
      </c>
      <c r="AK827" s="13">
        <v>2342</v>
      </c>
      <c r="AL827" s="13">
        <v>25316</v>
      </c>
      <c r="AM827" s="13">
        <v>28993</v>
      </c>
      <c r="AN827" s="13">
        <v>9125</v>
      </c>
      <c r="AO827" s="13">
        <v>8324</v>
      </c>
      <c r="BK827" s="48">
        <f t="shared" si="78"/>
        <v>130301</v>
      </c>
      <c r="BL827" s="13">
        <v>8279</v>
      </c>
      <c r="BM827" s="13">
        <v>8597</v>
      </c>
      <c r="BO827" s="48">
        <f t="shared" si="79"/>
        <v>16876</v>
      </c>
      <c r="BQ827" s="48">
        <f t="shared" si="83"/>
        <v>182023</v>
      </c>
      <c r="BS827" s="48">
        <f t="shared" si="81"/>
        <v>454765</v>
      </c>
    </row>
    <row r="828" spans="1:72" x14ac:dyDescent="0.2">
      <c r="A828" s="227" t="s">
        <v>57</v>
      </c>
      <c r="B828" s="213">
        <v>44654</v>
      </c>
      <c r="D828" s="13">
        <v>3367</v>
      </c>
      <c r="E828" s="13">
        <v>1934</v>
      </c>
      <c r="F828" s="13">
        <v>38168</v>
      </c>
      <c r="G828">
        <v>540</v>
      </c>
      <c r="H828">
        <v>614</v>
      </c>
      <c r="I828" s="13">
        <v>22849</v>
      </c>
      <c r="J828" s="13">
        <v>20654</v>
      </c>
      <c r="K828" s="13">
        <v>59492</v>
      </c>
      <c r="L828" s="13">
        <v>2042</v>
      </c>
      <c r="N828" s="13">
        <v>8789</v>
      </c>
      <c r="O828" s="13">
        <v>11358</v>
      </c>
      <c r="P828">
        <v>804</v>
      </c>
      <c r="Q828">
        <v>514</v>
      </c>
      <c r="R828" s="13">
        <v>1662</v>
      </c>
      <c r="S828" s="13">
        <v>1926</v>
      </c>
      <c r="T828" s="13">
        <v>33916</v>
      </c>
      <c r="U828">
        <v>788</v>
      </c>
      <c r="V828">
        <v>876</v>
      </c>
      <c r="W828" s="13">
        <v>25066</v>
      </c>
      <c r="X828" s="13">
        <v>6346</v>
      </c>
      <c r="Z828" s="13">
        <v>16320</v>
      </c>
      <c r="AA828" s="13">
        <v>13679</v>
      </c>
      <c r="AB828" s="205"/>
      <c r="AC828" s="48">
        <f t="shared" si="82"/>
        <v>29999</v>
      </c>
      <c r="AD828" s="48">
        <f t="shared" si="77"/>
        <v>92045</v>
      </c>
      <c r="AE828" s="13">
        <v>3127</v>
      </c>
      <c r="AF828" s="13">
        <v>4085</v>
      </c>
      <c r="AG828" s="13">
        <v>19414</v>
      </c>
      <c r="AH828" s="13">
        <v>19040</v>
      </c>
      <c r="AI828" s="13">
        <v>2319</v>
      </c>
      <c r="AJ828">
        <v>637</v>
      </c>
      <c r="AK828" s="13">
        <v>1952</v>
      </c>
      <c r="AL828" s="13">
        <v>24142</v>
      </c>
      <c r="AM828" s="13">
        <v>24832</v>
      </c>
      <c r="AN828" s="13">
        <v>7019</v>
      </c>
      <c r="AO828" s="13">
        <v>6532</v>
      </c>
      <c r="BK828" s="48">
        <f t="shared" si="78"/>
        <v>113099</v>
      </c>
      <c r="BL828" s="13">
        <v>6873</v>
      </c>
      <c r="BM828" s="13">
        <v>7248</v>
      </c>
      <c r="BO828" s="48">
        <f t="shared" si="79"/>
        <v>14121</v>
      </c>
      <c r="BQ828" s="48">
        <f t="shared" si="83"/>
        <v>149660</v>
      </c>
      <c r="BS828" s="48">
        <f t="shared" si="81"/>
        <v>398924</v>
      </c>
    </row>
    <row r="829" spans="1:72" x14ac:dyDescent="0.2">
      <c r="A829" s="227" t="s">
        <v>58</v>
      </c>
      <c r="B829" s="213">
        <v>44655</v>
      </c>
      <c r="D829" s="13">
        <v>3876</v>
      </c>
      <c r="E829" s="13">
        <v>3090</v>
      </c>
      <c r="F829" s="13">
        <v>49589</v>
      </c>
      <c r="G829">
        <v>833</v>
      </c>
      <c r="H829">
        <v>753</v>
      </c>
      <c r="I829" s="13">
        <v>27722</v>
      </c>
      <c r="J829" s="13">
        <v>25672</v>
      </c>
      <c r="K829" s="13">
        <v>76390</v>
      </c>
      <c r="L829" s="13">
        <v>1513</v>
      </c>
      <c r="N829" s="13">
        <v>11007</v>
      </c>
      <c r="O829" s="13">
        <v>14929</v>
      </c>
      <c r="P829" s="13">
        <v>1040</v>
      </c>
      <c r="Q829">
        <v>600</v>
      </c>
      <c r="R829" s="13">
        <v>2559</v>
      </c>
      <c r="S829" s="13">
        <v>3023</v>
      </c>
      <c r="T829" s="13">
        <v>44162</v>
      </c>
      <c r="U829" s="13">
        <v>1266</v>
      </c>
      <c r="V829" s="13">
        <v>1301</v>
      </c>
      <c r="W829" s="13">
        <v>26921</v>
      </c>
      <c r="X829" s="13">
        <v>11140</v>
      </c>
      <c r="Z829" s="13">
        <v>17657</v>
      </c>
      <c r="AA829" s="13">
        <v>16357</v>
      </c>
      <c r="AB829" s="205"/>
      <c r="AC829" s="48">
        <f t="shared" si="82"/>
        <v>34014</v>
      </c>
      <c r="AD829" s="48">
        <f t="shared" si="77"/>
        <v>117948</v>
      </c>
      <c r="AE829" s="13">
        <v>5308</v>
      </c>
      <c r="AF829" s="13">
        <v>6577</v>
      </c>
      <c r="AG829" s="13">
        <v>25248</v>
      </c>
      <c r="AH829" s="13">
        <v>27135</v>
      </c>
      <c r="AI829" s="13">
        <v>3050</v>
      </c>
      <c r="AJ829" s="13">
        <v>1133</v>
      </c>
      <c r="AK829" s="13">
        <v>3022</v>
      </c>
      <c r="AL829" s="13">
        <v>30759</v>
      </c>
      <c r="AM829" s="13">
        <v>33840</v>
      </c>
      <c r="AN829" s="13">
        <v>9993</v>
      </c>
      <c r="AO829" s="13">
        <v>9638</v>
      </c>
      <c r="BK829" s="48">
        <f t="shared" si="78"/>
        <v>155703</v>
      </c>
      <c r="BL829" s="13">
        <v>9482</v>
      </c>
      <c r="BM829" s="13">
        <v>10209</v>
      </c>
      <c r="BO829" s="48">
        <f t="shared" si="79"/>
        <v>19691</v>
      </c>
      <c r="BQ829" s="48">
        <f t="shared" si="83"/>
        <v>189438</v>
      </c>
      <c r="BS829" s="48">
        <f t="shared" si="81"/>
        <v>516794</v>
      </c>
    </row>
    <row r="830" spans="1:72" x14ac:dyDescent="0.2">
      <c r="A830" s="227" t="s">
        <v>59</v>
      </c>
      <c r="B830" s="213">
        <v>44656</v>
      </c>
      <c r="D830" s="13">
        <v>4492</v>
      </c>
      <c r="E830" s="13">
        <v>3400</v>
      </c>
      <c r="F830" s="13">
        <v>54208</v>
      </c>
      <c r="G830">
        <v>888</v>
      </c>
      <c r="H830">
        <v>812</v>
      </c>
      <c r="I830" s="13">
        <v>30586</v>
      </c>
      <c r="J830" s="13">
        <v>27917</v>
      </c>
      <c r="K830" s="13">
        <v>83246</v>
      </c>
      <c r="L830" s="13">
        <v>1632</v>
      </c>
      <c r="N830" s="13">
        <v>11718</v>
      </c>
      <c r="O830" s="13">
        <v>16485</v>
      </c>
      <c r="P830" s="13">
        <v>1117</v>
      </c>
      <c r="Q830">
        <v>661</v>
      </c>
      <c r="R830" s="13">
        <v>2680</v>
      </c>
      <c r="S830" s="13">
        <v>3293</v>
      </c>
      <c r="T830" s="13">
        <v>47875</v>
      </c>
      <c r="U830" s="13">
        <v>1324</v>
      </c>
      <c r="V830" s="13">
        <v>1414</v>
      </c>
      <c r="W830" s="13">
        <v>28301</v>
      </c>
      <c r="X830" s="13">
        <v>13086</v>
      </c>
      <c r="Z830" s="13">
        <v>18071</v>
      </c>
      <c r="AA830" s="13">
        <v>16797</v>
      </c>
      <c r="AB830" s="205"/>
      <c r="AC830" s="48">
        <f t="shared" si="82"/>
        <v>34868</v>
      </c>
      <c r="AD830" s="48">
        <f t="shared" si="77"/>
        <v>127954</v>
      </c>
      <c r="AE830" s="13">
        <v>5593</v>
      </c>
      <c r="AF830" s="13">
        <v>7134</v>
      </c>
      <c r="AG830" s="13">
        <v>29169</v>
      </c>
      <c r="AH830" s="13">
        <v>29608</v>
      </c>
      <c r="AI830" s="13">
        <v>3315</v>
      </c>
      <c r="AJ830" s="13">
        <v>1152</v>
      </c>
      <c r="AK830" s="13">
        <v>3299</v>
      </c>
      <c r="AL830" s="13">
        <v>34747</v>
      </c>
      <c r="AM830" s="13">
        <v>36087</v>
      </c>
      <c r="AN830" s="13">
        <v>11757</v>
      </c>
      <c r="AO830" s="13">
        <v>12747</v>
      </c>
      <c r="BK830" s="48">
        <f t="shared" si="78"/>
        <v>174608</v>
      </c>
      <c r="BL830" s="13">
        <v>9981</v>
      </c>
      <c r="BM830" s="13">
        <v>10659</v>
      </c>
      <c r="BO830" s="48">
        <f t="shared" si="79"/>
        <v>20640</v>
      </c>
      <c r="BQ830" s="48">
        <f t="shared" si="83"/>
        <v>207181</v>
      </c>
      <c r="BS830" s="48">
        <f t="shared" si="81"/>
        <v>565251</v>
      </c>
    </row>
    <row r="831" spans="1:72" x14ac:dyDescent="0.2">
      <c r="A831" s="227" t="s">
        <v>53</v>
      </c>
      <c r="B831" s="213">
        <v>44657</v>
      </c>
      <c r="D831" s="13">
        <v>4557</v>
      </c>
      <c r="E831" s="13">
        <v>3479</v>
      </c>
      <c r="F831" s="13">
        <v>53924</v>
      </c>
      <c r="G831">
        <v>924</v>
      </c>
      <c r="H831">
        <v>762</v>
      </c>
      <c r="I831" s="13">
        <v>30688</v>
      </c>
      <c r="J831" s="13">
        <v>28104</v>
      </c>
      <c r="K831" s="13">
        <v>84487</v>
      </c>
      <c r="L831" s="13">
        <v>1701</v>
      </c>
      <c r="N831" s="13">
        <v>11974</v>
      </c>
      <c r="O831" s="13">
        <v>15876</v>
      </c>
      <c r="P831" s="13">
        <v>1095</v>
      </c>
      <c r="Q831">
        <v>684</v>
      </c>
      <c r="R831" s="13">
        <v>2706</v>
      </c>
      <c r="S831" s="13">
        <v>3268</v>
      </c>
      <c r="T831" s="13">
        <v>47597</v>
      </c>
      <c r="U831" s="13">
        <v>1355</v>
      </c>
      <c r="V831" s="13">
        <v>1377</v>
      </c>
      <c r="W831" s="13">
        <v>28477</v>
      </c>
      <c r="X831" s="13">
        <v>12262</v>
      </c>
      <c r="Z831" s="13">
        <v>18550</v>
      </c>
      <c r="AA831" s="13">
        <v>16942</v>
      </c>
      <c r="AB831" s="205"/>
      <c r="AC831" s="48">
        <f t="shared" si="82"/>
        <v>35492</v>
      </c>
      <c r="AD831" s="48">
        <f t="shared" si="77"/>
        <v>126671</v>
      </c>
      <c r="AE831" s="13">
        <v>5741</v>
      </c>
      <c r="AF831" s="13">
        <v>7117</v>
      </c>
      <c r="AG831" s="13">
        <v>27624</v>
      </c>
      <c r="AH831" s="13">
        <v>29675</v>
      </c>
      <c r="AI831" s="13">
        <v>3377</v>
      </c>
      <c r="AJ831" s="13">
        <v>1172</v>
      </c>
      <c r="AK831" s="13">
        <v>3395</v>
      </c>
      <c r="AL831" s="13">
        <v>33722</v>
      </c>
      <c r="AM831" s="13">
        <v>36713</v>
      </c>
      <c r="AN831" s="13">
        <v>11569</v>
      </c>
      <c r="AO831" s="13">
        <v>12102</v>
      </c>
      <c r="BK831" s="48">
        <f t="shared" si="78"/>
        <v>172207</v>
      </c>
      <c r="BL831" s="13">
        <v>9999</v>
      </c>
      <c r="BM831" s="13">
        <v>10329</v>
      </c>
      <c r="BO831" s="48">
        <f t="shared" si="79"/>
        <v>20328</v>
      </c>
      <c r="BQ831" s="48">
        <f t="shared" si="83"/>
        <v>208626</v>
      </c>
      <c r="BS831" s="48">
        <f t="shared" si="81"/>
        <v>563324</v>
      </c>
    </row>
    <row r="832" spans="1:72" x14ac:dyDescent="0.2">
      <c r="A832" s="227" t="s">
        <v>54</v>
      </c>
      <c r="B832" s="213">
        <v>44658</v>
      </c>
      <c r="D832" s="13">
        <v>4478</v>
      </c>
      <c r="E832" s="13">
        <v>3460</v>
      </c>
      <c r="F832" s="13">
        <v>56549</v>
      </c>
      <c r="G832">
        <v>858</v>
      </c>
      <c r="H832">
        <v>795</v>
      </c>
      <c r="I832" s="13">
        <v>31259</v>
      </c>
      <c r="J832" s="13">
        <v>29014</v>
      </c>
      <c r="K832" s="13">
        <v>86817</v>
      </c>
      <c r="L832" s="13">
        <v>1761</v>
      </c>
      <c r="N832" s="13">
        <v>12951</v>
      </c>
      <c r="O832" s="13">
        <v>17029</v>
      </c>
      <c r="P832" s="13">
        <v>1064</v>
      </c>
      <c r="Q832">
        <v>619</v>
      </c>
      <c r="R832" s="13">
        <v>2769</v>
      </c>
      <c r="S832" s="13">
        <v>3487</v>
      </c>
      <c r="T832" s="13">
        <v>50532</v>
      </c>
      <c r="U832" s="13">
        <v>1270</v>
      </c>
      <c r="V832" s="13">
        <v>1472</v>
      </c>
      <c r="W832" s="13">
        <v>29602</v>
      </c>
      <c r="X832" s="13">
        <v>12607</v>
      </c>
      <c r="Z832" s="13">
        <v>20092</v>
      </c>
      <c r="AA832" s="13">
        <v>18155</v>
      </c>
      <c r="AB832" s="205"/>
      <c r="AC832" s="48">
        <f t="shared" si="82"/>
        <v>38247</v>
      </c>
      <c r="AD832" s="48">
        <f t="shared" si="77"/>
        <v>133402</v>
      </c>
      <c r="AE832" s="13">
        <v>5887</v>
      </c>
      <c r="AF832" s="13">
        <v>7160</v>
      </c>
      <c r="AG832" s="13">
        <v>25681</v>
      </c>
      <c r="AH832" s="13">
        <v>32676</v>
      </c>
      <c r="AI832" s="13">
        <v>3728</v>
      </c>
      <c r="AJ832">
        <v>960</v>
      </c>
      <c r="AK832" s="13">
        <v>3662</v>
      </c>
      <c r="AL832" s="13">
        <v>38106</v>
      </c>
      <c r="AM832" s="13">
        <v>40744</v>
      </c>
      <c r="AN832" s="13">
        <v>12926</v>
      </c>
      <c r="AO832" s="13">
        <v>14515</v>
      </c>
      <c r="BK832" s="48">
        <f t="shared" si="78"/>
        <v>186045</v>
      </c>
      <c r="BL832" s="13">
        <v>10422</v>
      </c>
      <c r="BM832" s="13">
        <v>10839</v>
      </c>
      <c r="BO832" s="48">
        <f t="shared" si="79"/>
        <v>21261</v>
      </c>
      <c r="BQ832" s="48">
        <f t="shared" si="83"/>
        <v>214991</v>
      </c>
      <c r="BS832" s="48">
        <f t="shared" si="81"/>
        <v>593946</v>
      </c>
    </row>
    <row r="833" spans="1:71" x14ac:dyDescent="0.2">
      <c r="A833" s="227" t="s">
        <v>55</v>
      </c>
      <c r="B833" s="213">
        <v>44659</v>
      </c>
      <c r="D833" s="13">
        <v>4507</v>
      </c>
      <c r="E833" s="13">
        <v>3455</v>
      </c>
      <c r="F833" s="13">
        <v>59256</v>
      </c>
      <c r="G833">
        <v>939</v>
      </c>
      <c r="H833">
        <v>830</v>
      </c>
      <c r="I833" s="13">
        <v>32793</v>
      </c>
      <c r="J833" s="13">
        <v>30324</v>
      </c>
      <c r="K833" s="13">
        <v>92083</v>
      </c>
      <c r="L833" s="13">
        <v>2288</v>
      </c>
      <c r="N833" s="13">
        <v>13793</v>
      </c>
      <c r="O833" s="13">
        <v>18353</v>
      </c>
      <c r="P833" s="13">
        <v>1169</v>
      </c>
      <c r="Q833">
        <v>708</v>
      </c>
      <c r="R833" s="13">
        <v>2838</v>
      </c>
      <c r="S833" s="13">
        <v>3535</v>
      </c>
      <c r="T833" s="13">
        <v>54102</v>
      </c>
      <c r="U833" s="13">
        <v>1408</v>
      </c>
      <c r="V833" s="13">
        <v>1590</v>
      </c>
      <c r="W833" s="13">
        <v>33445</v>
      </c>
      <c r="X833" s="13">
        <v>13042</v>
      </c>
      <c r="Z833" s="13">
        <v>21011</v>
      </c>
      <c r="AA833" s="13">
        <v>20786</v>
      </c>
      <c r="AB833" s="205"/>
      <c r="AC833" s="48">
        <f t="shared" si="82"/>
        <v>41797</v>
      </c>
      <c r="AD833" s="48">
        <f t="shared" si="77"/>
        <v>143983</v>
      </c>
      <c r="AE833" s="13">
        <v>5904</v>
      </c>
      <c r="AF833" s="13">
        <v>6990</v>
      </c>
      <c r="AG833" s="13">
        <v>30393</v>
      </c>
      <c r="AH833" s="13">
        <v>33862</v>
      </c>
      <c r="AI833" s="13">
        <v>3536</v>
      </c>
      <c r="AJ833" s="13">
        <v>1247</v>
      </c>
      <c r="AK833" s="13">
        <v>3481</v>
      </c>
      <c r="AL833" s="13">
        <v>37781</v>
      </c>
      <c r="AM833" s="13">
        <v>42293</v>
      </c>
      <c r="AN833" s="13">
        <v>13121</v>
      </c>
      <c r="AO833" s="13">
        <v>12913</v>
      </c>
      <c r="BK833" s="48">
        <f t="shared" si="78"/>
        <v>191521</v>
      </c>
      <c r="BL833" s="13">
        <v>11177</v>
      </c>
      <c r="BM833" s="13">
        <v>10934</v>
      </c>
      <c r="BO833" s="48">
        <f t="shared" si="79"/>
        <v>22111</v>
      </c>
      <c r="BQ833" s="48">
        <f t="shared" si="83"/>
        <v>226475</v>
      </c>
      <c r="BS833" s="48">
        <f t="shared" si="81"/>
        <v>625887</v>
      </c>
    </row>
    <row r="834" spans="1:71" x14ac:dyDescent="0.2">
      <c r="A834" s="227" t="s">
        <v>56</v>
      </c>
      <c r="B834" s="213">
        <v>44660</v>
      </c>
      <c r="D834" s="13">
        <v>3400</v>
      </c>
      <c r="E834" s="13">
        <v>2563</v>
      </c>
      <c r="F834" s="13">
        <v>48648</v>
      </c>
      <c r="G834">
        <v>707</v>
      </c>
      <c r="H834">
        <v>714</v>
      </c>
      <c r="I834" s="13">
        <v>28759</v>
      </c>
      <c r="J834" s="13">
        <v>25406</v>
      </c>
      <c r="K834" s="13">
        <v>76836</v>
      </c>
      <c r="L834" s="13">
        <v>2081</v>
      </c>
      <c r="N834" s="13">
        <v>10223</v>
      </c>
      <c r="O834" s="13">
        <v>14002</v>
      </c>
      <c r="P834">
        <v>898</v>
      </c>
      <c r="Q834">
        <v>564</v>
      </c>
      <c r="R834" s="13">
        <v>1973</v>
      </c>
      <c r="S834" s="13">
        <v>2323</v>
      </c>
      <c r="T834" s="13">
        <v>39697</v>
      </c>
      <c r="U834">
        <v>850</v>
      </c>
      <c r="V834" s="13">
        <v>1090</v>
      </c>
      <c r="W834" s="13">
        <v>28420</v>
      </c>
      <c r="X834" s="13">
        <v>8161</v>
      </c>
      <c r="Z834" s="13">
        <v>17336</v>
      </c>
      <c r="AA834" s="13">
        <v>15819</v>
      </c>
      <c r="AB834" s="205"/>
      <c r="AC834" s="48">
        <f t="shared" si="82"/>
        <v>33155</v>
      </c>
      <c r="AD834" s="48">
        <f t="shared" si="77"/>
        <v>108201</v>
      </c>
      <c r="AE834" s="13">
        <v>3849</v>
      </c>
      <c r="AF834" s="13">
        <v>4916</v>
      </c>
      <c r="AG834" s="13">
        <v>22246</v>
      </c>
      <c r="AH834" s="13">
        <v>24558</v>
      </c>
      <c r="AI834" s="13">
        <v>2698</v>
      </c>
      <c r="AJ834">
        <v>761</v>
      </c>
      <c r="AK834" s="13">
        <v>2339</v>
      </c>
      <c r="AL834" s="13">
        <v>27883</v>
      </c>
      <c r="AM834" s="13">
        <v>30444</v>
      </c>
      <c r="AN834" s="13">
        <v>9130</v>
      </c>
      <c r="AO834" s="13">
        <v>8670</v>
      </c>
      <c r="BK834" s="48">
        <f t="shared" si="78"/>
        <v>137494</v>
      </c>
      <c r="BL834" s="13">
        <v>8498</v>
      </c>
      <c r="BM834" s="13">
        <v>8370</v>
      </c>
      <c r="BO834" s="48">
        <f t="shared" si="79"/>
        <v>16868</v>
      </c>
      <c r="BQ834" s="48">
        <f t="shared" si="83"/>
        <v>189114</v>
      </c>
      <c r="BS834" s="48">
        <f t="shared" si="81"/>
        <v>484832</v>
      </c>
    </row>
    <row r="835" spans="1:71" x14ac:dyDescent="0.2">
      <c r="A835" s="227" t="s">
        <v>57</v>
      </c>
      <c r="B835" s="213">
        <v>44661</v>
      </c>
      <c r="D835" s="13">
        <v>2707</v>
      </c>
      <c r="E835" s="13">
        <v>1873</v>
      </c>
      <c r="F835" s="13">
        <v>36877</v>
      </c>
      <c r="G835">
        <v>501</v>
      </c>
      <c r="H835">
        <v>616</v>
      </c>
      <c r="I835" s="13">
        <v>22386</v>
      </c>
      <c r="J835" s="13">
        <v>19745</v>
      </c>
      <c r="K835" s="13">
        <v>57677</v>
      </c>
      <c r="L835" s="13">
        <v>1601</v>
      </c>
      <c r="N835" s="13">
        <v>8875</v>
      </c>
      <c r="O835" s="13">
        <v>11180</v>
      </c>
      <c r="P835">
        <v>819</v>
      </c>
      <c r="Q835">
        <v>487</v>
      </c>
      <c r="R835" s="13">
        <v>1704</v>
      </c>
      <c r="S835" s="13">
        <v>2000</v>
      </c>
      <c r="T835" s="13">
        <v>34063</v>
      </c>
      <c r="U835">
        <v>596</v>
      </c>
      <c r="V835">
        <v>858</v>
      </c>
      <c r="W835" s="13">
        <v>25382</v>
      </c>
      <c r="X835" s="13">
        <v>6350</v>
      </c>
      <c r="Z835" s="13">
        <v>17447</v>
      </c>
      <c r="AA835" s="13">
        <v>14410</v>
      </c>
      <c r="AB835" s="205"/>
      <c r="AC835" s="48">
        <f t="shared" si="82"/>
        <v>31857</v>
      </c>
      <c r="AD835" s="48">
        <f t="shared" si="77"/>
        <v>92314</v>
      </c>
      <c r="AE835" s="13">
        <v>3109</v>
      </c>
      <c r="AF835" s="13">
        <v>4163</v>
      </c>
      <c r="AG835" s="13">
        <v>19116</v>
      </c>
      <c r="AH835" s="13">
        <v>18465</v>
      </c>
      <c r="AI835" s="13">
        <v>2278</v>
      </c>
      <c r="AJ835">
        <v>579</v>
      </c>
      <c r="AK835" s="13">
        <v>1891</v>
      </c>
      <c r="AL835" s="13">
        <v>24456</v>
      </c>
      <c r="AM835" s="13">
        <v>24813</v>
      </c>
      <c r="AN835" s="13">
        <v>5685</v>
      </c>
      <c r="AO835" s="13">
        <v>5696</v>
      </c>
      <c r="BK835" s="48">
        <f t="shared" si="78"/>
        <v>110251</v>
      </c>
      <c r="BL835" s="13">
        <v>6324</v>
      </c>
      <c r="BM835" s="13">
        <v>6520</v>
      </c>
      <c r="BO835" s="48">
        <f t="shared" si="79"/>
        <v>12844</v>
      </c>
      <c r="BQ835" s="48">
        <f t="shared" si="83"/>
        <v>143983</v>
      </c>
      <c r="BS835" s="48">
        <f t="shared" si="81"/>
        <v>391249</v>
      </c>
    </row>
    <row r="836" spans="1:71" x14ac:dyDescent="0.2">
      <c r="A836" s="227" t="s">
        <v>58</v>
      </c>
      <c r="B836" s="213">
        <v>44662</v>
      </c>
      <c r="D836" s="13">
        <v>4077</v>
      </c>
      <c r="E836" s="13">
        <v>3071</v>
      </c>
      <c r="F836" s="13">
        <v>50512</v>
      </c>
      <c r="G836">
        <v>850</v>
      </c>
      <c r="H836">
        <v>746</v>
      </c>
      <c r="I836" s="13">
        <v>28340</v>
      </c>
      <c r="J836" s="13">
        <v>25621</v>
      </c>
      <c r="K836" s="13">
        <v>77757</v>
      </c>
      <c r="L836" s="13">
        <v>1495</v>
      </c>
      <c r="N836" s="13">
        <v>10773</v>
      </c>
      <c r="O836" s="13">
        <v>15217</v>
      </c>
      <c r="P836">
        <v>983</v>
      </c>
      <c r="Q836">
        <v>577</v>
      </c>
      <c r="R836" s="13">
        <v>2512</v>
      </c>
      <c r="S836" s="13">
        <v>3044</v>
      </c>
      <c r="T836" s="13">
        <v>45228</v>
      </c>
      <c r="U836" s="13">
        <v>1270</v>
      </c>
      <c r="V836" s="13">
        <v>1364</v>
      </c>
      <c r="W836" s="13">
        <v>27713</v>
      </c>
      <c r="X836" s="13">
        <v>11341</v>
      </c>
      <c r="Z836" s="13">
        <v>17422</v>
      </c>
      <c r="AA836" s="13">
        <v>15972</v>
      </c>
      <c r="AB836" s="205"/>
      <c r="AC836" s="48">
        <f t="shared" si="82"/>
        <v>33394</v>
      </c>
      <c r="AD836" s="48">
        <f t="shared" si="77"/>
        <v>120022</v>
      </c>
      <c r="AE836" s="13">
        <v>5286</v>
      </c>
      <c r="AF836" s="13">
        <v>6634</v>
      </c>
      <c r="AG836" s="13">
        <v>25815</v>
      </c>
      <c r="AH836" s="13">
        <v>26717</v>
      </c>
      <c r="AI836" s="13">
        <v>3140</v>
      </c>
      <c r="AJ836" s="13">
        <v>1009</v>
      </c>
      <c r="AK836" s="13">
        <v>3069</v>
      </c>
      <c r="AL836" s="13">
        <v>31357</v>
      </c>
      <c r="AM836" s="13">
        <v>33532</v>
      </c>
      <c r="AN836" s="13">
        <v>10110</v>
      </c>
      <c r="AO836" s="13">
        <v>10105</v>
      </c>
      <c r="BK836" s="48">
        <f t="shared" si="78"/>
        <v>156774</v>
      </c>
      <c r="BL836" s="13">
        <v>9287</v>
      </c>
      <c r="BM836" s="13">
        <v>9691</v>
      </c>
      <c r="BO836" s="48">
        <f t="shared" si="79"/>
        <v>18978</v>
      </c>
      <c r="BQ836" s="48">
        <f t="shared" si="83"/>
        <v>192469</v>
      </c>
      <c r="BS836" s="48">
        <f t="shared" si="81"/>
        <v>521637</v>
      </c>
    </row>
    <row r="837" spans="1:71" x14ac:dyDescent="0.2">
      <c r="A837" s="227" t="s">
        <v>59</v>
      </c>
      <c r="B837" s="213">
        <v>44663</v>
      </c>
      <c r="D837" s="13">
        <v>4220</v>
      </c>
      <c r="E837" s="13">
        <v>3251</v>
      </c>
      <c r="F837" s="13">
        <v>52432</v>
      </c>
      <c r="G837">
        <v>852</v>
      </c>
      <c r="H837">
        <v>769</v>
      </c>
      <c r="I837" s="13">
        <v>29363</v>
      </c>
      <c r="J837" s="13">
        <v>26726</v>
      </c>
      <c r="K837" s="13">
        <v>80692</v>
      </c>
      <c r="L837" s="13">
        <v>1614</v>
      </c>
      <c r="N837" s="13">
        <v>11732</v>
      </c>
      <c r="O837" s="13">
        <v>16160</v>
      </c>
      <c r="P837" s="13">
        <v>1043</v>
      </c>
      <c r="Q837">
        <v>663</v>
      </c>
      <c r="R837" s="13">
        <v>2673</v>
      </c>
      <c r="S837" s="13">
        <v>3292</v>
      </c>
      <c r="T837" s="13">
        <v>48558</v>
      </c>
      <c r="U837" s="13">
        <v>1347</v>
      </c>
      <c r="V837" s="13">
        <v>1488</v>
      </c>
      <c r="W837" s="13">
        <v>27012</v>
      </c>
      <c r="X837" s="13">
        <v>13202</v>
      </c>
      <c r="Z837" s="13">
        <v>17767</v>
      </c>
      <c r="AA837" s="13">
        <v>15429</v>
      </c>
      <c r="AB837" s="205"/>
      <c r="AC837" s="48">
        <f t="shared" si="82"/>
        <v>33196</v>
      </c>
      <c r="AD837" s="48">
        <f t="shared" si="77"/>
        <v>127170</v>
      </c>
      <c r="AE837" s="13">
        <v>5528</v>
      </c>
      <c r="AF837" s="13">
        <v>6845</v>
      </c>
      <c r="AG837" s="13">
        <v>26941</v>
      </c>
      <c r="AH837" s="13">
        <v>29027</v>
      </c>
      <c r="AI837" s="13">
        <v>3177</v>
      </c>
      <c r="AJ837" s="13">
        <v>1090</v>
      </c>
      <c r="AK837" s="13">
        <v>3258</v>
      </c>
      <c r="AL837" s="13">
        <v>32121</v>
      </c>
      <c r="AM837" s="13">
        <v>35541</v>
      </c>
      <c r="AN837" s="13">
        <v>11426</v>
      </c>
      <c r="AO837" s="13">
        <v>11662</v>
      </c>
      <c r="BK837" s="48">
        <f t="shared" si="78"/>
        <v>166616</v>
      </c>
      <c r="BL837" s="13">
        <v>9814</v>
      </c>
      <c r="BM837" s="13">
        <v>9883</v>
      </c>
      <c r="BO837" s="48">
        <f t="shared" si="79"/>
        <v>19697</v>
      </c>
      <c r="BQ837" s="48">
        <f t="shared" si="83"/>
        <v>199919</v>
      </c>
      <c r="BS837" s="48">
        <f t="shared" si="81"/>
        <v>546598</v>
      </c>
    </row>
    <row r="838" spans="1:71" x14ac:dyDescent="0.2">
      <c r="A838" s="227" t="s">
        <v>53</v>
      </c>
      <c r="B838" s="213">
        <v>44664</v>
      </c>
      <c r="D838" s="13">
        <v>4526</v>
      </c>
      <c r="E838" s="13">
        <v>3417</v>
      </c>
      <c r="F838" s="13">
        <v>55290</v>
      </c>
      <c r="G838">
        <v>885</v>
      </c>
      <c r="H838">
        <v>839</v>
      </c>
      <c r="I838" s="13">
        <v>31007</v>
      </c>
      <c r="J838" s="13">
        <v>28681</v>
      </c>
      <c r="K838" s="13">
        <v>86767</v>
      </c>
      <c r="L838" s="13">
        <v>2066</v>
      </c>
      <c r="N838" s="13">
        <v>12809</v>
      </c>
      <c r="O838" s="13">
        <v>16569</v>
      </c>
      <c r="P838" s="13">
        <v>1287</v>
      </c>
      <c r="Q838">
        <v>688</v>
      </c>
      <c r="R838" s="13">
        <v>2771</v>
      </c>
      <c r="S838" s="13">
        <v>3288</v>
      </c>
      <c r="T838" s="13">
        <v>49878</v>
      </c>
      <c r="U838" s="13">
        <v>1353</v>
      </c>
      <c r="V838" s="13">
        <v>1449</v>
      </c>
      <c r="W838" s="13">
        <v>28679</v>
      </c>
      <c r="X838" s="13">
        <v>13115</v>
      </c>
      <c r="Z838" s="13">
        <v>18337</v>
      </c>
      <c r="AA838" s="13">
        <v>17134</v>
      </c>
      <c r="AB838" s="205"/>
      <c r="AC838" s="48">
        <f t="shared" si="82"/>
        <v>35471</v>
      </c>
      <c r="AD838" s="48">
        <f t="shared" si="77"/>
        <v>131886</v>
      </c>
      <c r="AE838" s="13">
        <v>5545</v>
      </c>
      <c r="AF838" s="13">
        <v>6951</v>
      </c>
      <c r="AG838" s="13">
        <v>28489</v>
      </c>
      <c r="AH838" s="13">
        <v>30771</v>
      </c>
      <c r="AI838" s="13">
        <v>3464</v>
      </c>
      <c r="AJ838" s="13">
        <v>1176</v>
      </c>
      <c r="AK838" s="13">
        <v>3363</v>
      </c>
      <c r="AL838" s="13">
        <v>34772</v>
      </c>
      <c r="AM838" s="13">
        <v>37614</v>
      </c>
      <c r="AN838" s="13">
        <v>12368</v>
      </c>
      <c r="AO838" s="13">
        <v>12873</v>
      </c>
      <c r="BK838" s="48">
        <f t="shared" si="78"/>
        <v>177386</v>
      </c>
      <c r="BL838" s="13">
        <v>10235</v>
      </c>
      <c r="BM838" s="13">
        <v>10655</v>
      </c>
      <c r="BO838" s="48">
        <f t="shared" si="79"/>
        <v>20890</v>
      </c>
      <c r="BQ838" s="48">
        <f t="shared" si="83"/>
        <v>213478</v>
      </c>
      <c r="BS838" s="48">
        <f t="shared" si="81"/>
        <v>579111</v>
      </c>
    </row>
    <row r="839" spans="1:71" x14ac:dyDescent="0.2">
      <c r="A839" s="227" t="s">
        <v>54</v>
      </c>
      <c r="B839" s="213">
        <v>44665</v>
      </c>
      <c r="D839" s="13">
        <v>4669</v>
      </c>
      <c r="E839" s="13">
        <v>3641</v>
      </c>
      <c r="F839" s="13">
        <v>59253</v>
      </c>
      <c r="G839">
        <v>919</v>
      </c>
      <c r="H839">
        <v>885</v>
      </c>
      <c r="I839" s="13">
        <v>33096</v>
      </c>
      <c r="J839" s="13">
        <v>30119</v>
      </c>
      <c r="K839" s="13">
        <v>91296</v>
      </c>
      <c r="L839" s="13">
        <v>1842</v>
      </c>
      <c r="N839" s="13">
        <v>13021</v>
      </c>
      <c r="O839" s="13">
        <v>17991</v>
      </c>
      <c r="P839" s="13">
        <v>1162</v>
      </c>
      <c r="Q839">
        <v>664</v>
      </c>
      <c r="R839" s="13">
        <v>2848</v>
      </c>
      <c r="S839" s="13">
        <v>3547</v>
      </c>
      <c r="T839" s="13">
        <v>53763</v>
      </c>
      <c r="U839" s="13">
        <v>1390</v>
      </c>
      <c r="V839" s="13">
        <v>1576</v>
      </c>
      <c r="W839" s="13">
        <v>32160</v>
      </c>
      <c r="X839" s="13">
        <v>14050</v>
      </c>
      <c r="Z839" s="13">
        <v>20302</v>
      </c>
      <c r="AA839" s="13">
        <v>20114</v>
      </c>
      <c r="AB839" s="205"/>
      <c r="AC839" s="48">
        <f t="shared" si="82"/>
        <v>40416</v>
      </c>
      <c r="AD839" s="48">
        <f t="shared" si="77"/>
        <v>142172</v>
      </c>
      <c r="AE839" s="13">
        <v>5979</v>
      </c>
      <c r="AF839" s="13">
        <v>7094</v>
      </c>
      <c r="AG839" s="13">
        <v>30137</v>
      </c>
      <c r="AH839" s="13">
        <v>34103</v>
      </c>
      <c r="AI839" s="13">
        <v>3580</v>
      </c>
      <c r="AJ839" s="13">
        <v>1259</v>
      </c>
      <c r="AK839" s="13">
        <v>3406</v>
      </c>
      <c r="AL839" s="13">
        <v>36799</v>
      </c>
      <c r="AM839" s="13">
        <v>41985</v>
      </c>
      <c r="AN839" s="13">
        <v>13447</v>
      </c>
      <c r="AO839" s="13">
        <v>13322</v>
      </c>
      <c r="BK839" s="48">
        <f t="shared" si="78"/>
        <v>191111</v>
      </c>
      <c r="BL839" s="13">
        <v>11023</v>
      </c>
      <c r="BM839" s="13">
        <v>11087</v>
      </c>
      <c r="BO839" s="48">
        <f t="shared" si="79"/>
        <v>22110</v>
      </c>
      <c r="BQ839" s="48">
        <f t="shared" si="83"/>
        <v>225720</v>
      </c>
      <c r="BS839" s="48">
        <f t="shared" si="81"/>
        <v>621529</v>
      </c>
    </row>
    <row r="840" spans="1:71" x14ac:dyDescent="0.2">
      <c r="A840" s="227" t="s">
        <v>55</v>
      </c>
      <c r="B840" s="213">
        <v>44666</v>
      </c>
      <c r="D840" s="13">
        <v>3898</v>
      </c>
      <c r="E840" s="13">
        <v>3000</v>
      </c>
      <c r="F840" s="13">
        <v>55905</v>
      </c>
      <c r="G840">
        <v>883</v>
      </c>
      <c r="H840">
        <v>700</v>
      </c>
      <c r="I840" s="13">
        <v>31593</v>
      </c>
      <c r="J840" s="13">
        <v>28448</v>
      </c>
      <c r="K840" s="13">
        <v>86747</v>
      </c>
      <c r="L840" s="13">
        <v>2134</v>
      </c>
      <c r="N840" s="13">
        <v>12769</v>
      </c>
      <c r="O840" s="13">
        <v>17135</v>
      </c>
      <c r="P840" s="13">
        <v>1128</v>
      </c>
      <c r="Q840">
        <v>654</v>
      </c>
      <c r="R840" s="13">
        <v>2738</v>
      </c>
      <c r="S840" s="13">
        <v>3303</v>
      </c>
      <c r="T840" s="13">
        <v>49603</v>
      </c>
      <c r="U840" s="13">
        <v>1424</v>
      </c>
      <c r="V840" s="13">
        <v>1535</v>
      </c>
      <c r="W840" s="13">
        <v>32466</v>
      </c>
      <c r="X840" s="13">
        <v>11167</v>
      </c>
      <c r="Z840" s="13">
        <v>20434</v>
      </c>
      <c r="AA840" s="13">
        <v>19096</v>
      </c>
      <c r="AB840" s="205"/>
      <c r="AC840" s="48">
        <f t="shared" si="82"/>
        <v>39530</v>
      </c>
      <c r="AD840" s="48">
        <f t="shared" si="77"/>
        <v>133922</v>
      </c>
      <c r="AE840" s="13">
        <v>5014</v>
      </c>
      <c r="AF840" s="13">
        <v>6116</v>
      </c>
      <c r="AG840" s="13">
        <v>26440</v>
      </c>
      <c r="AH840" s="13">
        <v>30764</v>
      </c>
      <c r="AI840" s="13">
        <v>2978</v>
      </c>
      <c r="AJ840">
        <v>999</v>
      </c>
      <c r="AK840" s="13">
        <v>2825</v>
      </c>
      <c r="AL840" s="13">
        <v>31377</v>
      </c>
      <c r="AM840" s="13">
        <v>37959</v>
      </c>
      <c r="AN840" s="13">
        <v>11802</v>
      </c>
      <c r="AO840" s="13">
        <v>10676</v>
      </c>
      <c r="BK840" s="48">
        <f t="shared" si="78"/>
        <v>166950</v>
      </c>
      <c r="BL840" s="13">
        <v>10396</v>
      </c>
      <c r="BM840" s="13">
        <v>9864</v>
      </c>
      <c r="BO840" s="48">
        <f t="shared" si="79"/>
        <v>20260</v>
      </c>
      <c r="BQ840" s="48">
        <f t="shared" si="83"/>
        <v>213308</v>
      </c>
      <c r="BS840" s="48">
        <f t="shared" si="81"/>
        <v>573970</v>
      </c>
    </row>
    <row r="841" spans="1:71" x14ac:dyDescent="0.2">
      <c r="A841" s="227" t="s">
        <v>56</v>
      </c>
      <c r="B841" s="213">
        <v>44667</v>
      </c>
      <c r="D841" s="13">
        <v>3088</v>
      </c>
      <c r="E841" s="13">
        <v>2210</v>
      </c>
      <c r="F841" s="13">
        <v>43961</v>
      </c>
      <c r="G841">
        <v>662</v>
      </c>
      <c r="H841">
        <v>625</v>
      </c>
      <c r="I841" s="13">
        <v>26176</v>
      </c>
      <c r="J841" s="13">
        <v>22581</v>
      </c>
      <c r="K841" s="13">
        <v>68880</v>
      </c>
      <c r="L841" s="13">
        <v>1946</v>
      </c>
      <c r="N841" s="13">
        <v>9702</v>
      </c>
      <c r="O841" s="13">
        <v>12679</v>
      </c>
      <c r="P841">
        <v>941</v>
      </c>
      <c r="Q841">
        <v>578</v>
      </c>
      <c r="R841" s="13">
        <v>1891</v>
      </c>
      <c r="S841" s="13">
        <v>2823</v>
      </c>
      <c r="T841" s="13">
        <v>36923</v>
      </c>
      <c r="U841">
        <v>770</v>
      </c>
      <c r="V841">
        <v>978</v>
      </c>
      <c r="W841" s="13">
        <v>27236</v>
      </c>
      <c r="X841" s="13">
        <v>6863</v>
      </c>
      <c r="Z841" s="13">
        <v>15781</v>
      </c>
      <c r="AA841" s="13">
        <v>13357</v>
      </c>
      <c r="AB841" s="205"/>
      <c r="AC841" s="48">
        <f t="shared" si="82"/>
        <v>29138</v>
      </c>
      <c r="AD841" s="48">
        <f t="shared" si="77"/>
        <v>101384</v>
      </c>
      <c r="AE841" s="13">
        <v>3459</v>
      </c>
      <c r="AF841" s="13">
        <v>4369</v>
      </c>
      <c r="AG841" s="13">
        <v>17577</v>
      </c>
      <c r="AH841" s="13">
        <v>19976</v>
      </c>
      <c r="AI841" s="13">
        <v>2465</v>
      </c>
      <c r="AJ841">
        <v>616</v>
      </c>
      <c r="AK841" s="13">
        <v>2093</v>
      </c>
      <c r="AL841" s="13">
        <v>21583</v>
      </c>
      <c r="AM841" s="13">
        <v>24747</v>
      </c>
      <c r="AN841" s="13">
        <v>7172</v>
      </c>
      <c r="AO841" s="13">
        <v>6470</v>
      </c>
      <c r="BK841" s="48">
        <f t="shared" si="78"/>
        <v>110527</v>
      </c>
      <c r="BL841" s="13">
        <v>7070</v>
      </c>
      <c r="BM841" s="13">
        <v>6856</v>
      </c>
      <c r="BO841" s="48">
        <f t="shared" si="79"/>
        <v>13926</v>
      </c>
      <c r="BQ841" s="48">
        <f t="shared" si="83"/>
        <v>170129</v>
      </c>
      <c r="BS841" s="48">
        <f t="shared" si="81"/>
        <v>425104</v>
      </c>
    </row>
    <row r="842" spans="1:71" x14ac:dyDescent="0.2">
      <c r="A842" s="227" t="s">
        <v>57</v>
      </c>
      <c r="B842" s="213">
        <v>44668</v>
      </c>
      <c r="D842" s="13">
        <v>2475</v>
      </c>
      <c r="E842" s="13">
        <v>1754</v>
      </c>
      <c r="F842" s="13">
        <v>35279</v>
      </c>
      <c r="G842">
        <v>523</v>
      </c>
      <c r="H842">
        <v>580</v>
      </c>
      <c r="I842" s="13">
        <v>20107</v>
      </c>
      <c r="J842" s="13">
        <v>18315</v>
      </c>
      <c r="K842" s="13">
        <v>50831</v>
      </c>
      <c r="L842">
        <v>949</v>
      </c>
      <c r="N842" s="13">
        <v>8622</v>
      </c>
      <c r="O842" s="13">
        <v>10429</v>
      </c>
      <c r="P842">
        <v>755</v>
      </c>
      <c r="Q842">
        <v>438</v>
      </c>
      <c r="R842" s="13">
        <v>1449</v>
      </c>
      <c r="S842" s="13">
        <v>1661</v>
      </c>
      <c r="T842" s="13">
        <v>33595</v>
      </c>
      <c r="U842">
        <v>613</v>
      </c>
      <c r="V842">
        <v>850</v>
      </c>
      <c r="W842" s="13">
        <v>26364</v>
      </c>
      <c r="X842" s="13">
        <v>5390</v>
      </c>
      <c r="Z842" s="13">
        <v>16046</v>
      </c>
      <c r="AA842" s="13">
        <v>14513</v>
      </c>
      <c r="AB842" s="205"/>
      <c r="AC842" s="48">
        <f t="shared" si="82"/>
        <v>30559</v>
      </c>
      <c r="AD842" s="48">
        <f t="shared" ref="AD842:AD905" si="84">N842+O842+P842+Q842+R842+S842+T842+U842+V842+W842+X842</f>
        <v>90166</v>
      </c>
      <c r="AE842" s="13">
        <v>3027</v>
      </c>
      <c r="AF842" s="13">
        <v>3772</v>
      </c>
      <c r="AG842" s="13">
        <v>17316</v>
      </c>
      <c r="AH842" s="13">
        <v>15964</v>
      </c>
      <c r="AI842" s="13">
        <v>2183</v>
      </c>
      <c r="AJ842">
        <v>544</v>
      </c>
      <c r="AK842" s="13">
        <v>1754</v>
      </c>
      <c r="AL842" s="13">
        <v>21706</v>
      </c>
      <c r="AM842" s="13">
        <v>20998</v>
      </c>
      <c r="AN842" s="13">
        <v>5039</v>
      </c>
      <c r="AO842" s="13">
        <v>4386</v>
      </c>
      <c r="BK842" s="48">
        <f t="shared" ref="BK842:BK905" si="85">AE842+AF842+AG842+AH842+AI842+AL842+AM842+AJ842+AK842+AN842+AO842</f>
        <v>96689</v>
      </c>
      <c r="BL842" s="13">
        <v>6059</v>
      </c>
      <c r="BM842" s="13">
        <v>6073</v>
      </c>
      <c r="BO842" s="48">
        <f t="shared" ref="BO842:BO905" si="86">BL842+BM842</f>
        <v>12132</v>
      </c>
      <c r="BQ842" s="48">
        <f t="shared" si="83"/>
        <v>130813</v>
      </c>
      <c r="BS842" s="48">
        <f t="shared" ref="BS842:BS905" si="87">BO842+BK842+AC842+AD842+BQ842</f>
        <v>360359</v>
      </c>
    </row>
    <row r="843" spans="1:71" x14ac:dyDescent="0.2">
      <c r="A843" s="227" t="s">
        <v>58</v>
      </c>
      <c r="B843" s="213">
        <v>44669</v>
      </c>
      <c r="D843" s="13">
        <v>4121</v>
      </c>
      <c r="E843" s="13">
        <v>3140</v>
      </c>
      <c r="F843" s="13">
        <v>52297</v>
      </c>
      <c r="G843">
        <v>827</v>
      </c>
      <c r="H843">
        <v>711</v>
      </c>
      <c r="I843" s="13">
        <v>28963</v>
      </c>
      <c r="J843" s="13">
        <v>26615</v>
      </c>
      <c r="K843" s="13">
        <v>79776</v>
      </c>
      <c r="L843" s="13">
        <v>1510</v>
      </c>
      <c r="N843" s="13">
        <v>11782</v>
      </c>
      <c r="O843" s="13">
        <v>15384</v>
      </c>
      <c r="P843" s="13">
        <v>1044</v>
      </c>
      <c r="Q843">
        <v>569</v>
      </c>
      <c r="R843" s="13">
        <v>2641</v>
      </c>
      <c r="S843" s="13">
        <v>3018</v>
      </c>
      <c r="T843" s="13">
        <v>46167</v>
      </c>
      <c r="U843" s="13">
        <v>1243</v>
      </c>
      <c r="V843" s="13">
        <v>1335</v>
      </c>
      <c r="W843" s="13">
        <v>28849</v>
      </c>
      <c r="X843" s="13">
        <v>10570</v>
      </c>
      <c r="Z843" s="13">
        <v>18814</v>
      </c>
      <c r="AA843" s="13">
        <v>17493</v>
      </c>
      <c r="AB843" s="205"/>
      <c r="AC843" s="48">
        <f t="shared" si="82"/>
        <v>36307</v>
      </c>
      <c r="AD843" s="48">
        <f t="shared" si="84"/>
        <v>122602</v>
      </c>
      <c r="AE843" s="13">
        <v>5106</v>
      </c>
      <c r="AF843" s="13">
        <v>6429</v>
      </c>
      <c r="AG843" s="13">
        <v>26543</v>
      </c>
      <c r="AH843" s="13">
        <v>27217</v>
      </c>
      <c r="AI843" s="13">
        <v>2977</v>
      </c>
      <c r="AJ843" s="13">
        <v>1090</v>
      </c>
      <c r="AK843" s="13">
        <v>2889</v>
      </c>
      <c r="AL843" s="13">
        <v>32003</v>
      </c>
      <c r="AM843" s="13">
        <v>33668</v>
      </c>
      <c r="AN843" s="13">
        <v>9932</v>
      </c>
      <c r="AO843" s="13">
        <v>10316</v>
      </c>
      <c r="BK843" s="48">
        <f t="shared" si="85"/>
        <v>158170</v>
      </c>
      <c r="BL843" s="13">
        <v>9671</v>
      </c>
      <c r="BM843" s="13">
        <v>9890</v>
      </c>
      <c r="BO843" s="48">
        <f t="shared" si="86"/>
        <v>19561</v>
      </c>
      <c r="BQ843" s="48">
        <f t="shared" si="83"/>
        <v>197960</v>
      </c>
      <c r="BS843" s="48">
        <f t="shared" si="87"/>
        <v>534600</v>
      </c>
    </row>
    <row r="844" spans="1:71" x14ac:dyDescent="0.2">
      <c r="A844" s="227" t="s">
        <v>59</v>
      </c>
      <c r="B844" s="213">
        <v>44670</v>
      </c>
      <c r="D844" s="13">
        <v>4394</v>
      </c>
      <c r="E844" s="13">
        <v>3290</v>
      </c>
      <c r="F844" s="13">
        <v>54204</v>
      </c>
      <c r="G844">
        <v>877</v>
      </c>
      <c r="H844">
        <v>775</v>
      </c>
      <c r="I844" s="13">
        <v>30330</v>
      </c>
      <c r="J844" s="13">
        <v>28069</v>
      </c>
      <c r="K844" s="13">
        <v>83656</v>
      </c>
      <c r="L844" s="13">
        <v>1708</v>
      </c>
      <c r="N844" s="13">
        <v>11940</v>
      </c>
      <c r="O844" s="13">
        <v>16266</v>
      </c>
      <c r="P844" s="13">
        <v>1052</v>
      </c>
      <c r="Q844">
        <v>619</v>
      </c>
      <c r="R844" s="13">
        <v>2668</v>
      </c>
      <c r="S844" s="13">
        <v>3157</v>
      </c>
      <c r="T844" s="13">
        <v>48819</v>
      </c>
      <c r="U844" s="13">
        <v>1381</v>
      </c>
      <c r="V844" s="13">
        <v>1431</v>
      </c>
      <c r="W844" s="13">
        <v>28118</v>
      </c>
      <c r="X844" s="13">
        <v>12813</v>
      </c>
      <c r="Z844" s="13">
        <v>18017</v>
      </c>
      <c r="AA844" s="13">
        <v>17175</v>
      </c>
      <c r="AB844" s="205"/>
      <c r="AC844" s="48">
        <f t="shared" si="82"/>
        <v>35192</v>
      </c>
      <c r="AD844" s="48">
        <f t="shared" si="84"/>
        <v>128264</v>
      </c>
      <c r="AE844" s="13">
        <v>5605</v>
      </c>
      <c r="AF844" s="13">
        <v>6678</v>
      </c>
      <c r="AG844" s="13">
        <v>27693</v>
      </c>
      <c r="AH844" s="13">
        <v>29927</v>
      </c>
      <c r="AI844" s="13">
        <v>3277</v>
      </c>
      <c r="AJ844" s="13">
        <v>1153</v>
      </c>
      <c r="AK844" s="13">
        <v>3248</v>
      </c>
      <c r="AL844" s="13">
        <v>33594</v>
      </c>
      <c r="AM844" s="13">
        <v>36464</v>
      </c>
      <c r="AN844" s="13">
        <v>11865</v>
      </c>
      <c r="AO844" s="13">
        <v>11885</v>
      </c>
      <c r="BK844" s="48">
        <f t="shared" si="85"/>
        <v>171389</v>
      </c>
      <c r="BL844" s="13">
        <v>9885</v>
      </c>
      <c r="BM844" s="13">
        <v>10276</v>
      </c>
      <c r="BO844" s="48">
        <f t="shared" si="86"/>
        <v>20161</v>
      </c>
      <c r="BQ844" s="48">
        <f t="shared" si="83"/>
        <v>207303</v>
      </c>
      <c r="BS844" s="48">
        <f t="shared" si="87"/>
        <v>562309</v>
      </c>
    </row>
    <row r="845" spans="1:71" x14ac:dyDescent="0.2">
      <c r="A845" s="227" t="s">
        <v>53</v>
      </c>
      <c r="B845" s="213">
        <v>44671</v>
      </c>
      <c r="D845" s="13">
        <v>4536</v>
      </c>
      <c r="E845" s="13">
        <v>3468</v>
      </c>
      <c r="F845" s="13">
        <v>54923</v>
      </c>
      <c r="G845">
        <v>944</v>
      </c>
      <c r="H845">
        <v>829</v>
      </c>
      <c r="I845" s="13">
        <v>30538</v>
      </c>
      <c r="J845" s="13">
        <v>28638</v>
      </c>
      <c r="K845" s="13">
        <v>85432</v>
      </c>
      <c r="L845" s="13">
        <v>1712</v>
      </c>
      <c r="N845" s="13">
        <v>12182</v>
      </c>
      <c r="O845" s="13">
        <v>16682</v>
      </c>
      <c r="P845" s="13">
        <v>1103</v>
      </c>
      <c r="Q845">
        <v>643</v>
      </c>
      <c r="R845" s="13">
        <v>2768</v>
      </c>
      <c r="S845" s="13">
        <v>3413</v>
      </c>
      <c r="T845" s="13">
        <v>49664</v>
      </c>
      <c r="U845" s="13">
        <v>1362</v>
      </c>
      <c r="V845" s="13">
        <v>1446</v>
      </c>
      <c r="W845" s="13">
        <v>28698</v>
      </c>
      <c r="X845" s="13">
        <v>13410</v>
      </c>
      <c r="Z845" s="13">
        <v>18121</v>
      </c>
      <c r="AA845" s="13">
        <v>17525</v>
      </c>
      <c r="AB845" s="205"/>
      <c r="AC845" s="48">
        <f t="shared" si="82"/>
        <v>35646</v>
      </c>
      <c r="AD845" s="48">
        <f t="shared" si="84"/>
        <v>131371</v>
      </c>
      <c r="AE845" s="13">
        <v>5640</v>
      </c>
      <c r="AF845" s="13">
        <v>6903</v>
      </c>
      <c r="AG845" s="13">
        <v>27890</v>
      </c>
      <c r="AH845" s="13">
        <v>30493</v>
      </c>
      <c r="AI845" s="13">
        <v>3412</v>
      </c>
      <c r="AJ845" s="13">
        <v>1172</v>
      </c>
      <c r="AK845" s="13">
        <v>3224</v>
      </c>
      <c r="AL845" s="13">
        <v>34221</v>
      </c>
      <c r="AM845" s="13">
        <v>36748</v>
      </c>
      <c r="AN845" s="13">
        <v>11941</v>
      </c>
      <c r="AO845" s="13">
        <v>12222</v>
      </c>
      <c r="BK845" s="48">
        <f t="shared" si="85"/>
        <v>173866</v>
      </c>
      <c r="BL845" s="13">
        <v>10295</v>
      </c>
      <c r="BM845" s="13">
        <v>11053</v>
      </c>
      <c r="BO845" s="48">
        <f t="shared" si="86"/>
        <v>21348</v>
      </c>
      <c r="BQ845" s="48">
        <f t="shared" si="83"/>
        <v>211020</v>
      </c>
      <c r="BS845" s="48">
        <f t="shared" si="87"/>
        <v>573251</v>
      </c>
    </row>
    <row r="846" spans="1:71" x14ac:dyDescent="0.2">
      <c r="A846" s="227" t="s">
        <v>54</v>
      </c>
      <c r="B846" s="213">
        <v>44672</v>
      </c>
      <c r="D846" s="13">
        <v>4494</v>
      </c>
      <c r="E846" s="13">
        <v>3290</v>
      </c>
      <c r="F846" s="13">
        <v>56367</v>
      </c>
      <c r="G846">
        <v>895</v>
      </c>
      <c r="H846">
        <v>814</v>
      </c>
      <c r="I846" s="13">
        <v>31499</v>
      </c>
      <c r="J846" s="13">
        <v>28884</v>
      </c>
      <c r="K846" s="13">
        <v>87284</v>
      </c>
      <c r="L846" s="13">
        <v>1815</v>
      </c>
      <c r="N846" s="13">
        <v>12521</v>
      </c>
      <c r="O846" s="13">
        <v>17685</v>
      </c>
      <c r="P846" s="13">
        <v>1102</v>
      </c>
      <c r="Q846">
        <v>642</v>
      </c>
      <c r="R846" s="13">
        <v>2810</v>
      </c>
      <c r="S846" s="13">
        <v>3474</v>
      </c>
      <c r="T846" s="13">
        <v>51527</v>
      </c>
      <c r="U846" s="13">
        <v>1387</v>
      </c>
      <c r="V846" s="13">
        <v>1580</v>
      </c>
      <c r="W846" s="13">
        <v>30014</v>
      </c>
      <c r="X846" s="13">
        <v>13595</v>
      </c>
      <c r="Z846" s="13">
        <v>18928</v>
      </c>
      <c r="AA846" s="13">
        <v>18178</v>
      </c>
      <c r="AB846" s="205"/>
      <c r="AC846" s="48">
        <f t="shared" si="82"/>
        <v>37106</v>
      </c>
      <c r="AD846" s="48">
        <f t="shared" si="84"/>
        <v>136337</v>
      </c>
      <c r="AE846" s="13">
        <v>5693</v>
      </c>
      <c r="AF846" s="13">
        <v>6810</v>
      </c>
      <c r="AG846" s="13">
        <v>28473</v>
      </c>
      <c r="AH846" s="13">
        <v>32034</v>
      </c>
      <c r="AI846" s="13">
        <v>3586</v>
      </c>
      <c r="AJ846" s="13">
        <v>1186</v>
      </c>
      <c r="AK846" s="13">
        <v>3460</v>
      </c>
      <c r="AL846" s="13">
        <v>35512</v>
      </c>
      <c r="AM846" s="13">
        <v>39593</v>
      </c>
      <c r="AN846" s="13">
        <v>12682</v>
      </c>
      <c r="AO846" s="13">
        <v>12527</v>
      </c>
      <c r="BK846" s="48">
        <f t="shared" si="85"/>
        <v>181556</v>
      </c>
      <c r="BL846" s="13">
        <v>10274</v>
      </c>
      <c r="BM846" s="13">
        <v>10776</v>
      </c>
      <c r="BO846" s="48">
        <f t="shared" si="86"/>
        <v>21050</v>
      </c>
      <c r="BQ846" s="48">
        <f t="shared" si="83"/>
        <v>215342</v>
      </c>
      <c r="BS846" s="48">
        <f t="shared" si="87"/>
        <v>591391</v>
      </c>
    </row>
    <row r="847" spans="1:71" x14ac:dyDescent="0.2">
      <c r="A847" s="227" t="s">
        <v>55</v>
      </c>
      <c r="B847" s="213">
        <v>44673</v>
      </c>
      <c r="D847" s="13">
        <v>4529</v>
      </c>
      <c r="E847" s="13">
        <v>3522</v>
      </c>
      <c r="F847" s="13">
        <v>59152</v>
      </c>
      <c r="G847">
        <v>987</v>
      </c>
      <c r="H847">
        <v>823</v>
      </c>
      <c r="I847" s="13">
        <v>32744</v>
      </c>
      <c r="J847" s="13">
        <v>30053</v>
      </c>
      <c r="K847" s="13">
        <v>90833</v>
      </c>
      <c r="L847" s="13">
        <v>1915</v>
      </c>
      <c r="N847" s="13">
        <v>13687</v>
      </c>
      <c r="O847" s="13">
        <v>18858</v>
      </c>
      <c r="P847" s="13">
        <v>1157</v>
      </c>
      <c r="Q847">
        <v>715</v>
      </c>
      <c r="R847" s="13">
        <v>2819</v>
      </c>
      <c r="S847" s="13">
        <v>3460</v>
      </c>
      <c r="T847" s="13">
        <v>55202</v>
      </c>
      <c r="U847" s="13">
        <v>1502</v>
      </c>
      <c r="V847" s="13">
        <v>1664</v>
      </c>
      <c r="W847" s="13">
        <v>33648</v>
      </c>
      <c r="X847" s="13">
        <v>13677</v>
      </c>
      <c r="Z847" s="13">
        <v>19982</v>
      </c>
      <c r="AA847" s="13">
        <v>20866</v>
      </c>
      <c r="AB847" s="205"/>
      <c r="AC847" s="48">
        <f t="shared" si="82"/>
        <v>40848</v>
      </c>
      <c r="AD847" s="48">
        <f t="shared" si="84"/>
        <v>146389</v>
      </c>
      <c r="AE847" s="13">
        <v>5828</v>
      </c>
      <c r="AF847" s="13">
        <v>7258</v>
      </c>
      <c r="AG847" s="13">
        <v>30071</v>
      </c>
      <c r="AH847" s="13">
        <v>33992</v>
      </c>
      <c r="AI847" s="13">
        <v>3909</v>
      </c>
      <c r="AJ847" s="13">
        <v>1229</v>
      </c>
      <c r="AK847" s="13">
        <v>3638</v>
      </c>
      <c r="AL847" s="13">
        <v>37266</v>
      </c>
      <c r="AM847" s="13">
        <v>42215</v>
      </c>
      <c r="AN847" s="13">
        <v>13670</v>
      </c>
      <c r="AO847" s="13">
        <v>13057</v>
      </c>
      <c r="BK847" s="48">
        <f t="shared" si="85"/>
        <v>192133</v>
      </c>
      <c r="BL847" s="13">
        <v>11009</v>
      </c>
      <c r="BM847" s="13">
        <v>11255</v>
      </c>
      <c r="BO847" s="48">
        <f t="shared" si="86"/>
        <v>22264</v>
      </c>
      <c r="BQ847" s="48">
        <f t="shared" si="83"/>
        <v>224558</v>
      </c>
      <c r="BS847" s="48">
        <f t="shared" si="87"/>
        <v>626192</v>
      </c>
    </row>
    <row r="848" spans="1:71" x14ac:dyDescent="0.2">
      <c r="A848" s="227" t="s">
        <v>56</v>
      </c>
      <c r="B848" s="213">
        <v>44674</v>
      </c>
      <c r="D848" s="13">
        <v>3456</v>
      </c>
      <c r="E848" s="13">
        <v>2603</v>
      </c>
      <c r="F848" s="13">
        <v>48490</v>
      </c>
      <c r="G848">
        <v>774</v>
      </c>
      <c r="H848">
        <v>681</v>
      </c>
      <c r="I848" s="13">
        <v>28511</v>
      </c>
      <c r="J848" s="13">
        <v>25551</v>
      </c>
      <c r="K848" s="13">
        <v>74854</v>
      </c>
      <c r="L848" s="13">
        <v>1917</v>
      </c>
      <c r="N848" s="13">
        <v>10852</v>
      </c>
      <c r="O848" s="13">
        <v>14533</v>
      </c>
      <c r="P848" s="13">
        <v>1056</v>
      </c>
      <c r="Q848">
        <v>606</v>
      </c>
      <c r="R848" s="13">
        <v>1940</v>
      </c>
      <c r="S848" s="13">
        <v>2432</v>
      </c>
      <c r="T848" s="13">
        <v>41957</v>
      </c>
      <c r="U848">
        <v>893</v>
      </c>
      <c r="V848" s="13">
        <v>1216</v>
      </c>
      <c r="W848" s="13">
        <v>29449</v>
      </c>
      <c r="X848" s="13">
        <v>8760</v>
      </c>
      <c r="Z848" s="13">
        <v>16738</v>
      </c>
      <c r="AA848" s="13">
        <v>14899</v>
      </c>
      <c r="AB848" s="205"/>
      <c r="AC848" s="48">
        <f t="shared" si="82"/>
        <v>31637</v>
      </c>
      <c r="AD848" s="48">
        <f t="shared" si="84"/>
        <v>113694</v>
      </c>
      <c r="AE848" s="13">
        <v>4134</v>
      </c>
      <c r="AF848" s="13">
        <v>5064</v>
      </c>
      <c r="AG848" s="13">
        <v>23109</v>
      </c>
      <c r="AH848" s="13">
        <v>23617</v>
      </c>
      <c r="AI848" s="13">
        <v>3211</v>
      </c>
      <c r="AJ848">
        <v>829</v>
      </c>
      <c r="AK848" s="13">
        <v>2723</v>
      </c>
      <c r="AL848" s="13">
        <v>28541</v>
      </c>
      <c r="AM848" s="13">
        <v>29326</v>
      </c>
      <c r="AN848" s="13">
        <v>8877</v>
      </c>
      <c r="AO848" s="13">
        <v>9394</v>
      </c>
      <c r="BK848" s="48">
        <f t="shared" si="85"/>
        <v>138825</v>
      </c>
      <c r="BL848" s="13">
        <v>8365</v>
      </c>
      <c r="BM848" s="13">
        <v>9440</v>
      </c>
      <c r="BO848" s="48">
        <f t="shared" si="86"/>
        <v>17805</v>
      </c>
      <c r="BQ848" s="48">
        <f t="shared" si="83"/>
        <v>186837</v>
      </c>
      <c r="BS848" s="48">
        <f t="shared" si="87"/>
        <v>488798</v>
      </c>
    </row>
    <row r="849" spans="1:71" x14ac:dyDescent="0.2">
      <c r="A849" s="227" t="s">
        <v>57</v>
      </c>
      <c r="B849" s="213">
        <v>44675</v>
      </c>
      <c r="D849" s="13">
        <v>2730</v>
      </c>
      <c r="E849" s="13">
        <v>1933</v>
      </c>
      <c r="F849" s="13">
        <v>38003</v>
      </c>
      <c r="G849">
        <v>637</v>
      </c>
      <c r="H849">
        <v>599</v>
      </c>
      <c r="I849" s="13">
        <v>22548</v>
      </c>
      <c r="J849" s="13">
        <v>19372</v>
      </c>
      <c r="K849" s="13">
        <v>58235</v>
      </c>
      <c r="L849" s="13">
        <v>1597</v>
      </c>
      <c r="N849" s="13">
        <v>8751</v>
      </c>
      <c r="O849" s="13">
        <v>11043</v>
      </c>
      <c r="P849">
        <v>840</v>
      </c>
      <c r="Q849">
        <v>470</v>
      </c>
      <c r="R849" s="13">
        <v>1664</v>
      </c>
      <c r="S849" s="13">
        <v>1920</v>
      </c>
      <c r="T849" s="13">
        <v>34263</v>
      </c>
      <c r="U849">
        <v>610</v>
      </c>
      <c r="V849">
        <v>876</v>
      </c>
      <c r="W849" s="13">
        <v>25686</v>
      </c>
      <c r="X849" s="13">
        <v>5994</v>
      </c>
      <c r="Z849" s="13">
        <v>16544</v>
      </c>
      <c r="AA849" s="13">
        <v>13739</v>
      </c>
      <c r="AB849" s="205"/>
      <c r="AC849" s="48">
        <f t="shared" si="82"/>
        <v>30283</v>
      </c>
      <c r="AD849" s="48">
        <f t="shared" si="84"/>
        <v>92117</v>
      </c>
      <c r="AE849" s="13">
        <v>2927</v>
      </c>
      <c r="AF849" s="13">
        <v>3771</v>
      </c>
      <c r="AG849" s="13">
        <v>17468</v>
      </c>
      <c r="AH849" s="13">
        <v>17328</v>
      </c>
      <c r="AI849" s="13">
        <v>2238</v>
      </c>
      <c r="AJ849">
        <v>575</v>
      </c>
      <c r="AK849" s="13">
        <v>1864</v>
      </c>
      <c r="AL849" s="13">
        <v>22394</v>
      </c>
      <c r="AM849" s="13">
        <v>23263</v>
      </c>
      <c r="AN849" s="13">
        <v>5691</v>
      </c>
      <c r="AO849" s="13">
        <v>5198</v>
      </c>
      <c r="BK849" s="48">
        <f t="shared" si="85"/>
        <v>102717</v>
      </c>
      <c r="BL849" s="13">
        <v>6396</v>
      </c>
      <c r="BM849" s="13">
        <v>6191</v>
      </c>
      <c r="BO849" s="48">
        <f t="shared" si="86"/>
        <v>12587</v>
      </c>
      <c r="BQ849" s="48">
        <f t="shared" si="83"/>
        <v>145654</v>
      </c>
      <c r="BS849" s="48">
        <f t="shared" si="87"/>
        <v>383358</v>
      </c>
    </row>
    <row r="850" spans="1:71" x14ac:dyDescent="0.2">
      <c r="A850" s="227" t="s">
        <v>58</v>
      </c>
      <c r="B850" s="213">
        <v>44676</v>
      </c>
      <c r="D850" s="13">
        <v>3695</v>
      </c>
      <c r="E850" s="13">
        <v>2773</v>
      </c>
      <c r="F850" s="13">
        <v>46086</v>
      </c>
      <c r="G850">
        <v>750</v>
      </c>
      <c r="H850">
        <v>711</v>
      </c>
      <c r="I850" s="13">
        <v>25943</v>
      </c>
      <c r="J850" s="13">
        <v>23520</v>
      </c>
      <c r="K850" s="13">
        <v>70898</v>
      </c>
      <c r="L850" s="13">
        <v>1760</v>
      </c>
      <c r="N850" s="13">
        <v>10371</v>
      </c>
      <c r="O850" s="13">
        <v>13532</v>
      </c>
      <c r="P850">
        <v>958</v>
      </c>
      <c r="Q850">
        <v>509</v>
      </c>
      <c r="R850" s="13">
        <v>2420</v>
      </c>
      <c r="S850" s="13">
        <v>2891</v>
      </c>
      <c r="T850" s="13">
        <v>41637</v>
      </c>
      <c r="U850" s="13">
        <v>1202</v>
      </c>
      <c r="V850" s="13">
        <v>1280</v>
      </c>
      <c r="W850" s="13">
        <v>25024</v>
      </c>
      <c r="X850" s="13">
        <v>10164</v>
      </c>
      <c r="Z850" s="13">
        <v>16084</v>
      </c>
      <c r="AA850" s="13">
        <v>15008</v>
      </c>
      <c r="AB850" s="205"/>
      <c r="AC850" s="48">
        <f t="shared" si="82"/>
        <v>31092</v>
      </c>
      <c r="AD850" s="48">
        <f t="shared" si="84"/>
        <v>109988</v>
      </c>
      <c r="AE850" s="13">
        <v>4481</v>
      </c>
      <c r="AF850" s="13">
        <v>5597</v>
      </c>
      <c r="AG850" s="13">
        <v>23526</v>
      </c>
      <c r="AH850" s="13">
        <v>23360</v>
      </c>
      <c r="AI850" s="13">
        <v>2880</v>
      </c>
      <c r="AJ850">
        <v>889</v>
      </c>
      <c r="AK850" s="13">
        <v>1905</v>
      </c>
      <c r="AL850" s="13">
        <v>29084</v>
      </c>
      <c r="AM850" s="13">
        <v>29581</v>
      </c>
      <c r="AN850" s="13">
        <v>8068</v>
      </c>
      <c r="AO850" s="13">
        <v>8577</v>
      </c>
      <c r="BK850" s="48">
        <f t="shared" si="85"/>
        <v>137948</v>
      </c>
      <c r="BL850" s="13">
        <v>8648</v>
      </c>
      <c r="BM850" s="13">
        <v>9028</v>
      </c>
      <c r="BO850" s="48">
        <f t="shared" si="86"/>
        <v>17676</v>
      </c>
      <c r="BQ850" s="48">
        <f t="shared" si="83"/>
        <v>176136</v>
      </c>
      <c r="BS850" s="48">
        <f t="shared" si="87"/>
        <v>472840</v>
      </c>
    </row>
    <row r="851" spans="1:71" x14ac:dyDescent="0.2">
      <c r="A851" s="227" t="s">
        <v>59</v>
      </c>
      <c r="B851" s="213">
        <v>44677</v>
      </c>
      <c r="D851" s="13">
        <v>4504</v>
      </c>
      <c r="E851" s="13">
        <v>3374</v>
      </c>
      <c r="F851" s="13">
        <v>53472</v>
      </c>
      <c r="G851">
        <v>890</v>
      </c>
      <c r="H851">
        <v>786</v>
      </c>
      <c r="I851" s="13">
        <v>30170</v>
      </c>
      <c r="J851" s="13">
        <v>27678</v>
      </c>
      <c r="K851" s="13">
        <v>83416</v>
      </c>
      <c r="L851" s="13">
        <v>1668</v>
      </c>
      <c r="N851" s="13">
        <v>11762</v>
      </c>
      <c r="O851" s="13">
        <v>16074</v>
      </c>
      <c r="P851" s="13">
        <v>1062</v>
      </c>
      <c r="Q851">
        <v>624</v>
      </c>
      <c r="R851" s="13">
        <v>2728</v>
      </c>
      <c r="S851" s="13">
        <v>3437</v>
      </c>
      <c r="T851" s="13">
        <v>47887</v>
      </c>
      <c r="U851" s="13">
        <v>1370</v>
      </c>
      <c r="V851" s="13">
        <v>1416</v>
      </c>
      <c r="W851" s="13">
        <v>27557</v>
      </c>
      <c r="X851" s="13">
        <v>12624</v>
      </c>
      <c r="Z851" s="13">
        <v>17846</v>
      </c>
      <c r="AA851" s="13">
        <v>16099</v>
      </c>
      <c r="AB851" s="205"/>
      <c r="AC851" s="48">
        <f t="shared" si="82"/>
        <v>33945</v>
      </c>
      <c r="AD851" s="48">
        <f t="shared" si="84"/>
        <v>126541</v>
      </c>
      <c r="AE851" s="13">
        <v>5391</v>
      </c>
      <c r="AF851" s="13">
        <v>6613</v>
      </c>
      <c r="AG851" s="13">
        <v>25691</v>
      </c>
      <c r="AH851" s="13">
        <v>29426</v>
      </c>
      <c r="AI851" s="13">
        <v>3145</v>
      </c>
      <c r="AJ851" s="13">
        <v>1099</v>
      </c>
      <c r="AK851" s="13">
        <v>2998</v>
      </c>
      <c r="AL851" s="13">
        <v>33588</v>
      </c>
      <c r="AM851" s="13">
        <v>35817</v>
      </c>
      <c r="AN851" s="13">
        <v>11115</v>
      </c>
      <c r="AO851" s="13">
        <v>11624</v>
      </c>
      <c r="BK851" s="48">
        <f t="shared" si="85"/>
        <v>166507</v>
      </c>
      <c r="BL851" s="13">
        <v>9474</v>
      </c>
      <c r="BM851" s="13">
        <v>9963</v>
      </c>
      <c r="BO851" s="48">
        <f t="shared" si="86"/>
        <v>19437</v>
      </c>
      <c r="BQ851" s="48">
        <f t="shared" si="83"/>
        <v>205958</v>
      </c>
      <c r="BS851" s="48">
        <f t="shared" si="87"/>
        <v>552388</v>
      </c>
    </row>
    <row r="852" spans="1:71" x14ac:dyDescent="0.2">
      <c r="A852" s="227" t="s">
        <v>53</v>
      </c>
      <c r="B852" s="213">
        <v>44678</v>
      </c>
      <c r="D852" s="13">
        <v>4426</v>
      </c>
      <c r="E852" s="13">
        <v>3345</v>
      </c>
      <c r="F852" s="13">
        <v>55508</v>
      </c>
      <c r="G852">
        <v>926</v>
      </c>
      <c r="H852">
        <v>805</v>
      </c>
      <c r="I852" s="13">
        <v>30995</v>
      </c>
      <c r="J852" s="13">
        <v>28668</v>
      </c>
      <c r="K852" s="13">
        <v>85701</v>
      </c>
      <c r="L852" s="13">
        <v>1686</v>
      </c>
      <c r="N852" s="13">
        <v>12411</v>
      </c>
      <c r="O852" s="13">
        <v>16536</v>
      </c>
      <c r="P852" s="13">
        <v>1091</v>
      </c>
      <c r="Q852">
        <v>683</v>
      </c>
      <c r="R852" s="13">
        <v>2823</v>
      </c>
      <c r="S852" s="13">
        <v>3461</v>
      </c>
      <c r="T852" s="13">
        <v>49916</v>
      </c>
      <c r="U852" s="13">
        <v>1461</v>
      </c>
      <c r="V852" s="13">
        <v>1422</v>
      </c>
      <c r="W852" s="13">
        <v>28632</v>
      </c>
      <c r="X852" s="13">
        <v>13138</v>
      </c>
      <c r="Z852" s="13">
        <v>18294</v>
      </c>
      <c r="AA852" s="13">
        <v>17060</v>
      </c>
      <c r="AB852" s="205"/>
      <c r="AC852" s="48">
        <f t="shared" si="82"/>
        <v>35354</v>
      </c>
      <c r="AD852" s="48">
        <f t="shared" si="84"/>
        <v>131574</v>
      </c>
      <c r="AE852" s="13">
        <v>5823</v>
      </c>
      <c r="AF852" s="13">
        <v>7062</v>
      </c>
      <c r="AG852" s="13">
        <v>28330</v>
      </c>
      <c r="AH852" s="13">
        <v>31403</v>
      </c>
      <c r="AI852" s="13">
        <v>3409</v>
      </c>
      <c r="AJ852" s="13">
        <v>1179</v>
      </c>
      <c r="AK852" s="13">
        <v>3250</v>
      </c>
      <c r="AL852" s="13">
        <v>34634</v>
      </c>
      <c r="AM852" s="13">
        <v>38074</v>
      </c>
      <c r="AN852" s="13">
        <v>12290</v>
      </c>
      <c r="AO852" s="13">
        <v>12394</v>
      </c>
      <c r="BK852" s="48">
        <f t="shared" si="85"/>
        <v>177848</v>
      </c>
      <c r="BL852" s="13">
        <v>10346</v>
      </c>
      <c r="BM852" s="13">
        <v>10769</v>
      </c>
      <c r="BO852" s="48">
        <f t="shared" si="86"/>
        <v>21115</v>
      </c>
      <c r="BQ852" s="48">
        <f t="shared" si="83"/>
        <v>212060</v>
      </c>
      <c r="BS852" s="48">
        <f t="shared" si="87"/>
        <v>577951</v>
      </c>
    </row>
    <row r="853" spans="1:71" x14ac:dyDescent="0.2">
      <c r="A853" s="227" t="s">
        <v>54</v>
      </c>
      <c r="B853" s="213">
        <v>44679</v>
      </c>
      <c r="D853" s="13">
        <v>4590</v>
      </c>
      <c r="E853" s="13">
        <v>3471</v>
      </c>
      <c r="F853" s="13">
        <v>56767</v>
      </c>
      <c r="G853">
        <v>934</v>
      </c>
      <c r="H853">
        <v>835</v>
      </c>
      <c r="I853" s="13">
        <v>30933</v>
      </c>
      <c r="J853" s="13">
        <v>29281</v>
      </c>
      <c r="K853" s="13">
        <v>87541</v>
      </c>
      <c r="L853" s="13">
        <v>1985</v>
      </c>
      <c r="N853" s="13">
        <v>12559</v>
      </c>
      <c r="O853" s="13">
        <v>17443</v>
      </c>
      <c r="P853" s="13">
        <v>1092</v>
      </c>
      <c r="Q853">
        <v>667</v>
      </c>
      <c r="R853" s="13">
        <v>2760</v>
      </c>
      <c r="S853" s="13">
        <v>3445</v>
      </c>
      <c r="T853" s="13">
        <v>51125</v>
      </c>
      <c r="U853" s="13">
        <v>1524</v>
      </c>
      <c r="V853" s="13">
        <v>1506</v>
      </c>
      <c r="W853" s="13">
        <v>29605</v>
      </c>
      <c r="X853" s="13">
        <v>13644</v>
      </c>
      <c r="Z853" s="13">
        <v>18996</v>
      </c>
      <c r="AA853" s="13">
        <v>18501</v>
      </c>
      <c r="AB853" s="205"/>
      <c r="AC853" s="48">
        <f t="shared" si="82"/>
        <v>37497</v>
      </c>
      <c r="AD853" s="48">
        <f t="shared" si="84"/>
        <v>135370</v>
      </c>
      <c r="AE853" s="13">
        <v>5789</v>
      </c>
      <c r="AF853" s="13">
        <v>6958</v>
      </c>
      <c r="AG853" s="13">
        <v>29066</v>
      </c>
      <c r="AH853" s="13">
        <v>32702</v>
      </c>
      <c r="AI853" s="13">
        <v>3454</v>
      </c>
      <c r="AJ853" s="13">
        <v>1170</v>
      </c>
      <c r="AK853" s="13">
        <v>3324</v>
      </c>
      <c r="AL853" s="13">
        <v>36320</v>
      </c>
      <c r="AM853" s="13">
        <v>36570</v>
      </c>
      <c r="AN853" s="13">
        <v>13371</v>
      </c>
      <c r="AO853" s="13">
        <v>12286</v>
      </c>
      <c r="BK853" s="48">
        <f t="shared" si="85"/>
        <v>181010</v>
      </c>
      <c r="BL853" s="13">
        <v>10402</v>
      </c>
      <c r="BM853" s="13">
        <v>12057</v>
      </c>
      <c r="BO853" s="48">
        <f t="shared" si="86"/>
        <v>22459</v>
      </c>
      <c r="BQ853" s="48">
        <f t="shared" si="83"/>
        <v>216337</v>
      </c>
      <c r="BS853" s="48">
        <f t="shared" si="87"/>
        <v>592673</v>
      </c>
    </row>
    <row r="854" spans="1:71" x14ac:dyDescent="0.2">
      <c r="A854" s="227" t="s">
        <v>55</v>
      </c>
      <c r="B854" s="213">
        <v>44680</v>
      </c>
      <c r="D854" s="13">
        <v>4654</v>
      </c>
      <c r="E854" s="13">
        <v>3631</v>
      </c>
      <c r="F854" s="13">
        <v>60013</v>
      </c>
      <c r="G854" s="13">
        <v>1058</v>
      </c>
      <c r="H854">
        <v>879</v>
      </c>
      <c r="I854" s="13">
        <v>32681</v>
      </c>
      <c r="J854" s="13">
        <v>30358</v>
      </c>
      <c r="K854" s="13">
        <v>91892</v>
      </c>
      <c r="L854" s="13">
        <v>2056</v>
      </c>
      <c r="N854" s="13">
        <v>13899</v>
      </c>
      <c r="O854" s="13">
        <v>19002</v>
      </c>
      <c r="P854" s="13">
        <v>1132</v>
      </c>
      <c r="Q854">
        <v>685</v>
      </c>
      <c r="R854" s="13">
        <v>2873</v>
      </c>
      <c r="S854" s="13">
        <v>3640</v>
      </c>
      <c r="T854" s="13">
        <v>55207</v>
      </c>
      <c r="U854" s="13">
        <v>1540</v>
      </c>
      <c r="V854" s="13">
        <v>1697</v>
      </c>
      <c r="W854" s="13">
        <v>33487</v>
      </c>
      <c r="X854" s="13">
        <v>13859</v>
      </c>
      <c r="Z854" s="13">
        <v>20762</v>
      </c>
      <c r="AA854" s="13">
        <v>20832</v>
      </c>
      <c r="AB854" s="205"/>
      <c r="AC854" s="48">
        <f t="shared" si="82"/>
        <v>41594</v>
      </c>
      <c r="AD854" s="48">
        <f t="shared" si="84"/>
        <v>147021</v>
      </c>
      <c r="AE854" s="13">
        <v>6097</v>
      </c>
      <c r="AF854" s="13">
        <v>7122</v>
      </c>
      <c r="AG854" s="13">
        <v>30250</v>
      </c>
      <c r="AH854" s="13">
        <v>34311</v>
      </c>
      <c r="AI854" s="13">
        <v>3602</v>
      </c>
      <c r="AJ854" s="13">
        <v>1221</v>
      </c>
      <c r="AK854" s="13">
        <v>3484</v>
      </c>
      <c r="AL854" s="13">
        <v>37841</v>
      </c>
      <c r="AM854" s="13">
        <v>42239</v>
      </c>
      <c r="AN854" s="13">
        <v>13983</v>
      </c>
      <c r="AO854" s="13">
        <v>12937</v>
      </c>
      <c r="BK854" s="48">
        <f t="shared" si="85"/>
        <v>193087</v>
      </c>
      <c r="BL854" s="13">
        <v>10659</v>
      </c>
      <c r="BM854" s="13">
        <v>11305</v>
      </c>
      <c r="BO854" s="48">
        <f t="shared" si="86"/>
        <v>21964</v>
      </c>
      <c r="BQ854" s="48">
        <f t="shared" si="83"/>
        <v>227222</v>
      </c>
      <c r="BS854" s="48">
        <f t="shared" si="87"/>
        <v>630888</v>
      </c>
    </row>
    <row r="855" spans="1:71" x14ac:dyDescent="0.2">
      <c r="A855" s="227" t="s">
        <v>56</v>
      </c>
      <c r="B855" s="213">
        <v>44681</v>
      </c>
      <c r="D855" s="13">
        <v>3434</v>
      </c>
      <c r="E855" s="13">
        <v>2574</v>
      </c>
      <c r="F855" s="13">
        <v>48609</v>
      </c>
      <c r="G855">
        <v>773</v>
      </c>
      <c r="H855">
        <v>710</v>
      </c>
      <c r="I855" s="13">
        <v>29262</v>
      </c>
      <c r="J855" s="13">
        <v>25562</v>
      </c>
      <c r="K855" s="13">
        <v>77334</v>
      </c>
      <c r="L855" s="13">
        <v>2626</v>
      </c>
      <c r="N855" s="13">
        <v>10215</v>
      </c>
      <c r="O855" s="13">
        <v>14571</v>
      </c>
      <c r="P855">
        <v>922</v>
      </c>
      <c r="Q855">
        <v>536</v>
      </c>
      <c r="R855" s="13">
        <v>1849</v>
      </c>
      <c r="S855" s="13">
        <v>2488</v>
      </c>
      <c r="T855" s="13">
        <v>40215</v>
      </c>
      <c r="U855">
        <v>855</v>
      </c>
      <c r="V855" s="13">
        <v>1058</v>
      </c>
      <c r="W855" s="13">
        <v>28460</v>
      </c>
      <c r="X855" s="13">
        <v>8847</v>
      </c>
      <c r="Z855" s="13">
        <v>16246</v>
      </c>
      <c r="AA855" s="13">
        <v>12024</v>
      </c>
      <c r="AB855" s="205"/>
      <c r="AC855" s="48">
        <f t="shared" si="82"/>
        <v>28270</v>
      </c>
      <c r="AD855" s="48">
        <f t="shared" si="84"/>
        <v>110016</v>
      </c>
      <c r="AE855" s="13">
        <v>3906</v>
      </c>
      <c r="AF855" s="13">
        <v>4988</v>
      </c>
      <c r="AG855" s="13">
        <v>21218</v>
      </c>
      <c r="AH855" s="13">
        <v>23383</v>
      </c>
      <c r="AI855" s="13">
        <v>2675</v>
      </c>
      <c r="AJ855">
        <v>745</v>
      </c>
      <c r="AK855" s="13">
        <v>2201</v>
      </c>
      <c r="AL855" s="13">
        <v>25988</v>
      </c>
      <c r="AM855" s="13">
        <v>28626</v>
      </c>
      <c r="AN855" s="13">
        <v>9349</v>
      </c>
      <c r="AO855" s="13">
        <v>9114</v>
      </c>
      <c r="BK855" s="48">
        <f t="shared" si="85"/>
        <v>132193</v>
      </c>
      <c r="BL855" s="13">
        <v>9000</v>
      </c>
      <c r="BM855" s="13">
        <v>9096</v>
      </c>
      <c r="BO855" s="48">
        <f t="shared" si="86"/>
        <v>18096</v>
      </c>
      <c r="BQ855" s="48">
        <f t="shared" si="83"/>
        <v>190884</v>
      </c>
      <c r="BS855" s="48">
        <f t="shared" si="87"/>
        <v>479459</v>
      </c>
    </row>
    <row r="856" spans="1:71" x14ac:dyDescent="0.2">
      <c r="A856" s="227" t="s">
        <v>57</v>
      </c>
      <c r="B856" s="213">
        <v>44682</v>
      </c>
      <c r="D856" s="13">
        <v>2678</v>
      </c>
      <c r="E856" s="13">
        <v>1924</v>
      </c>
      <c r="F856" s="13">
        <v>38182</v>
      </c>
      <c r="G856">
        <v>624</v>
      </c>
      <c r="H856">
        <v>586</v>
      </c>
      <c r="I856" s="13">
        <v>22980</v>
      </c>
      <c r="J856" s="13">
        <v>19713</v>
      </c>
      <c r="K856" s="13">
        <v>59751</v>
      </c>
      <c r="L856" s="13">
        <v>2245</v>
      </c>
      <c r="M856" s="230"/>
      <c r="N856" s="13">
        <v>8667</v>
      </c>
      <c r="O856" s="13">
        <v>10662</v>
      </c>
      <c r="P856">
        <v>968</v>
      </c>
      <c r="Q856">
        <v>543</v>
      </c>
      <c r="R856" s="13">
        <v>1689</v>
      </c>
      <c r="S856" s="13">
        <v>1952</v>
      </c>
      <c r="T856" s="13">
        <v>32383</v>
      </c>
      <c r="U856">
        <v>626</v>
      </c>
      <c r="V856">
        <v>914</v>
      </c>
      <c r="W856" s="13">
        <v>24119</v>
      </c>
      <c r="X856" s="13">
        <v>5792</v>
      </c>
      <c r="Y856" s="214"/>
      <c r="Z856" s="13">
        <v>15951</v>
      </c>
      <c r="AA856" s="13">
        <v>13379</v>
      </c>
      <c r="AC856" s="48">
        <f t="shared" si="82"/>
        <v>29330</v>
      </c>
      <c r="AD856" s="48">
        <f t="shared" si="84"/>
        <v>88315</v>
      </c>
      <c r="AE856" s="13">
        <v>2957</v>
      </c>
      <c r="AF856" s="13">
        <v>3717</v>
      </c>
      <c r="AG856" s="13">
        <v>17686</v>
      </c>
      <c r="AH856" s="13">
        <v>17910</v>
      </c>
      <c r="AI856" s="13">
        <v>2119</v>
      </c>
      <c r="AJ856">
        <v>593</v>
      </c>
      <c r="AK856" s="13">
        <v>1836</v>
      </c>
      <c r="AL856" s="13">
        <v>22483</v>
      </c>
      <c r="AM856" s="13">
        <v>23750</v>
      </c>
      <c r="AN856" s="13">
        <v>6085</v>
      </c>
      <c r="AO856" s="13">
        <v>5295</v>
      </c>
      <c r="BJ856" s="214"/>
      <c r="BK856" s="48">
        <f t="shared" si="85"/>
        <v>104431</v>
      </c>
      <c r="BL856" s="13">
        <v>6366</v>
      </c>
      <c r="BM856" s="13">
        <v>6427</v>
      </c>
      <c r="BN856" s="214"/>
      <c r="BO856" s="48">
        <f t="shared" si="86"/>
        <v>12793</v>
      </c>
      <c r="BP856" s="214"/>
      <c r="BQ856" s="48">
        <f t="shared" si="83"/>
        <v>148683</v>
      </c>
      <c r="BR856" s="214"/>
      <c r="BS856" s="48">
        <f t="shared" si="87"/>
        <v>383552</v>
      </c>
    </row>
    <row r="857" spans="1:71" x14ac:dyDescent="0.2">
      <c r="A857" s="227" t="s">
        <v>58</v>
      </c>
      <c r="B857" s="229">
        <v>44683</v>
      </c>
      <c r="D857" s="13">
        <v>4025</v>
      </c>
      <c r="E857" s="13">
        <v>3096</v>
      </c>
      <c r="F857" s="13">
        <v>50948</v>
      </c>
      <c r="G857">
        <v>919</v>
      </c>
      <c r="H857">
        <v>761</v>
      </c>
      <c r="I857" s="13">
        <v>28816</v>
      </c>
      <c r="J857" s="13">
        <v>26245</v>
      </c>
      <c r="K857" s="13">
        <v>78752</v>
      </c>
      <c r="L857" s="13">
        <v>1581</v>
      </c>
      <c r="M857" s="231"/>
      <c r="N857" s="13">
        <v>11564</v>
      </c>
      <c r="O857" s="13">
        <v>15573</v>
      </c>
      <c r="P857" s="13">
        <v>1059</v>
      </c>
      <c r="Q857">
        <v>596</v>
      </c>
      <c r="R857" s="13">
        <v>2623</v>
      </c>
      <c r="S857" s="13">
        <v>3212</v>
      </c>
      <c r="T857" s="13">
        <v>46094</v>
      </c>
      <c r="U857" s="13">
        <v>1246</v>
      </c>
      <c r="V857" s="13">
        <v>1340</v>
      </c>
      <c r="W857" s="13">
        <v>27635</v>
      </c>
      <c r="X857" s="13">
        <v>11378</v>
      </c>
      <c r="Y857" s="214"/>
      <c r="Z857" s="13">
        <v>17343</v>
      </c>
      <c r="AA857" s="13">
        <v>16318</v>
      </c>
      <c r="AC857" s="48">
        <f t="shared" si="82"/>
        <v>33661</v>
      </c>
      <c r="AD857" s="48">
        <f t="shared" si="84"/>
        <v>122320</v>
      </c>
      <c r="AE857" s="13">
        <v>5431</v>
      </c>
      <c r="AF857" s="13">
        <v>6564</v>
      </c>
      <c r="AG857" s="13">
        <v>25818</v>
      </c>
      <c r="AH857" s="13">
        <v>27683</v>
      </c>
      <c r="AI857" s="13">
        <v>3046</v>
      </c>
      <c r="AJ857" s="13">
        <v>1095</v>
      </c>
      <c r="AK857" s="13">
        <v>3000</v>
      </c>
      <c r="AL857" s="13">
        <v>31232</v>
      </c>
      <c r="AM857" s="13">
        <v>34084</v>
      </c>
      <c r="AN857" s="13">
        <v>10360</v>
      </c>
      <c r="AO857" s="13">
        <v>9734</v>
      </c>
      <c r="BJ857" s="214"/>
      <c r="BK857" s="48">
        <f t="shared" si="85"/>
        <v>158047</v>
      </c>
      <c r="BL857" s="13">
        <v>9737</v>
      </c>
      <c r="BM857" s="13">
        <v>9748</v>
      </c>
      <c r="BN857" s="214"/>
      <c r="BO857" s="48">
        <f t="shared" si="86"/>
        <v>19485</v>
      </c>
      <c r="BP857" s="214"/>
      <c r="BQ857" s="48">
        <f t="shared" si="83"/>
        <v>195143</v>
      </c>
      <c r="BR857" s="214"/>
      <c r="BS857" s="48">
        <f t="shared" si="87"/>
        <v>528656</v>
      </c>
    </row>
    <row r="858" spans="1:71" x14ac:dyDescent="0.2">
      <c r="A858" s="227" t="s">
        <v>59</v>
      </c>
      <c r="B858" s="229">
        <v>44684</v>
      </c>
      <c r="D858" s="13">
        <v>4378</v>
      </c>
      <c r="E858" s="13">
        <v>3305</v>
      </c>
      <c r="F858" s="13">
        <v>54110</v>
      </c>
      <c r="G858">
        <v>941</v>
      </c>
      <c r="H858">
        <v>803</v>
      </c>
      <c r="I858" s="13">
        <v>30609</v>
      </c>
      <c r="J858" s="13">
        <v>27994</v>
      </c>
      <c r="K858" s="13">
        <v>84152</v>
      </c>
      <c r="L858" s="13">
        <v>1629</v>
      </c>
      <c r="M858" s="231"/>
      <c r="N858" s="13">
        <v>12320</v>
      </c>
      <c r="O858">
        <v>16598</v>
      </c>
      <c r="P858" s="13">
        <v>1181</v>
      </c>
      <c r="Q858" s="13">
        <v>1119</v>
      </c>
      <c r="R858">
        <v>2726</v>
      </c>
      <c r="S858" s="13">
        <v>3432</v>
      </c>
      <c r="T858" s="13">
        <v>49843</v>
      </c>
      <c r="U858">
        <v>1475</v>
      </c>
      <c r="V858">
        <v>1502</v>
      </c>
      <c r="W858">
        <v>28001</v>
      </c>
      <c r="X858" s="13">
        <v>13280</v>
      </c>
      <c r="Y858" s="214"/>
      <c r="Z858" s="13">
        <v>17795</v>
      </c>
      <c r="AA858" s="13">
        <v>16693</v>
      </c>
      <c r="AC858" s="48">
        <f t="shared" si="82"/>
        <v>34488</v>
      </c>
      <c r="AD858" s="48">
        <f t="shared" si="84"/>
        <v>131477</v>
      </c>
      <c r="AE858" s="13">
        <v>5674</v>
      </c>
      <c r="AF858" s="13">
        <v>6835</v>
      </c>
      <c r="AG858" s="13">
        <v>27481</v>
      </c>
      <c r="AH858" s="13">
        <v>29639</v>
      </c>
      <c r="AI858" s="13">
        <v>3260</v>
      </c>
      <c r="AJ858" s="13">
        <v>1141</v>
      </c>
      <c r="AK858" s="13">
        <v>3179</v>
      </c>
      <c r="AL858" s="13">
        <v>33266</v>
      </c>
      <c r="AM858">
        <v>35854</v>
      </c>
      <c r="AN858" s="13">
        <v>11958</v>
      </c>
      <c r="AO858" s="13">
        <v>11983</v>
      </c>
      <c r="BJ858" s="214"/>
      <c r="BK858" s="48">
        <f t="shared" si="85"/>
        <v>170270</v>
      </c>
      <c r="BL858" s="13">
        <v>9791</v>
      </c>
      <c r="BM858" s="13">
        <v>10373</v>
      </c>
      <c r="BN858" s="214"/>
      <c r="BO858" s="48">
        <f t="shared" si="86"/>
        <v>20164</v>
      </c>
      <c r="BP858" s="214"/>
      <c r="BQ858" s="48">
        <f t="shared" si="83"/>
        <v>207921</v>
      </c>
      <c r="BR858" s="214"/>
      <c r="BS858" s="48">
        <f t="shared" si="87"/>
        <v>564320</v>
      </c>
    </row>
    <row r="859" spans="1:71" x14ac:dyDescent="0.2">
      <c r="A859" s="227" t="s">
        <v>53</v>
      </c>
      <c r="B859" s="213">
        <v>44685</v>
      </c>
      <c r="D859" s="13">
        <v>4547</v>
      </c>
      <c r="E859" s="13">
        <v>3423</v>
      </c>
      <c r="F859" s="13">
        <v>55820</v>
      </c>
      <c r="G859">
        <v>899</v>
      </c>
      <c r="H859">
        <v>848</v>
      </c>
      <c r="I859" s="13">
        <v>31297</v>
      </c>
      <c r="J859" s="13">
        <v>28928</v>
      </c>
      <c r="K859" s="13">
        <v>87537</v>
      </c>
      <c r="L859" s="13">
        <v>2295</v>
      </c>
      <c r="M859" s="231"/>
      <c r="N859" s="13">
        <v>12274</v>
      </c>
      <c r="O859" s="13">
        <v>16767</v>
      </c>
      <c r="P859" s="13">
        <v>1258</v>
      </c>
      <c r="Q859">
        <v>735</v>
      </c>
      <c r="R859" s="13">
        <v>2710</v>
      </c>
      <c r="S859" s="13">
        <v>3446</v>
      </c>
      <c r="T859" s="13">
        <v>50963</v>
      </c>
      <c r="U859" s="13">
        <v>1392</v>
      </c>
      <c r="V859" s="13">
        <v>1524</v>
      </c>
      <c r="W859" s="13">
        <v>28761</v>
      </c>
      <c r="X859" s="13">
        <v>13617</v>
      </c>
      <c r="Y859" s="214"/>
      <c r="Z859" s="13">
        <v>18088</v>
      </c>
      <c r="AA859" s="13">
        <v>16952</v>
      </c>
      <c r="AC859" s="48">
        <f t="shared" ref="AC859:AC922" si="88">Z859+AA859</f>
        <v>35040</v>
      </c>
      <c r="AD859" s="48">
        <f t="shared" si="84"/>
        <v>133447</v>
      </c>
      <c r="AE859" s="13">
        <v>5822</v>
      </c>
      <c r="AF859" s="13">
        <v>6972</v>
      </c>
      <c r="AG859" s="13">
        <v>27911</v>
      </c>
      <c r="AH859" s="13">
        <v>31189</v>
      </c>
      <c r="AI859" s="13">
        <v>3453</v>
      </c>
      <c r="AJ859" s="13">
        <v>1172</v>
      </c>
      <c r="AK859" s="13">
        <v>3394</v>
      </c>
      <c r="AL859" s="13">
        <v>34170</v>
      </c>
      <c r="AM859" s="13">
        <v>37853</v>
      </c>
      <c r="AN859" s="13">
        <v>12554</v>
      </c>
      <c r="AO859" s="13">
        <v>12218</v>
      </c>
      <c r="BJ859" s="214"/>
      <c r="BK859" s="48">
        <f t="shared" si="85"/>
        <v>176708</v>
      </c>
      <c r="BL859" s="13">
        <v>10333</v>
      </c>
      <c r="BM859" s="13">
        <v>10556</v>
      </c>
      <c r="BN859" s="214"/>
      <c r="BO859" s="48">
        <f t="shared" si="86"/>
        <v>20889</v>
      </c>
      <c r="BP859" s="214"/>
      <c r="BQ859" s="48">
        <f t="shared" si="83"/>
        <v>215594</v>
      </c>
      <c r="BR859" s="214"/>
      <c r="BS859" s="48">
        <f t="shared" si="87"/>
        <v>581678</v>
      </c>
    </row>
    <row r="860" spans="1:71" x14ac:dyDescent="0.2">
      <c r="A860" s="227" t="s">
        <v>54</v>
      </c>
      <c r="B860" s="213">
        <v>44686</v>
      </c>
      <c r="D860" s="13">
        <v>4112</v>
      </c>
      <c r="E860" s="13">
        <v>3135</v>
      </c>
      <c r="F860" s="13">
        <v>53422</v>
      </c>
      <c r="G860">
        <v>848</v>
      </c>
      <c r="H860">
        <v>803</v>
      </c>
      <c r="I860" s="13">
        <v>29939</v>
      </c>
      <c r="J860" s="13">
        <v>27831</v>
      </c>
      <c r="K860" s="13">
        <v>83057</v>
      </c>
      <c r="L860" s="13">
        <v>1710</v>
      </c>
      <c r="M860" s="231"/>
      <c r="N860" s="13">
        <v>12231</v>
      </c>
      <c r="O860" s="13">
        <v>16204</v>
      </c>
      <c r="P860" s="13">
        <v>1116</v>
      </c>
      <c r="Q860">
        <v>652</v>
      </c>
      <c r="R860" s="13">
        <v>2706</v>
      </c>
      <c r="S860" s="13">
        <v>3331</v>
      </c>
      <c r="T860" s="13">
        <v>48713</v>
      </c>
      <c r="U860" s="13">
        <v>1417</v>
      </c>
      <c r="V860" s="13">
        <v>1480</v>
      </c>
      <c r="W860" s="13">
        <v>28034</v>
      </c>
      <c r="X860" s="13">
        <v>12481</v>
      </c>
      <c r="Y860" s="214"/>
      <c r="Z860" s="13">
        <v>17917</v>
      </c>
      <c r="AA860" s="13">
        <v>16759</v>
      </c>
      <c r="AC860" s="48">
        <f t="shared" si="88"/>
        <v>34676</v>
      </c>
      <c r="AD860" s="48">
        <f t="shared" si="84"/>
        <v>128365</v>
      </c>
      <c r="AE860" s="13">
        <v>5560</v>
      </c>
      <c r="AF860" s="13">
        <v>6710</v>
      </c>
      <c r="AG860" s="13">
        <v>21045</v>
      </c>
      <c r="AH860" s="13">
        <v>29675</v>
      </c>
      <c r="AI860" s="13">
        <v>3249</v>
      </c>
      <c r="AJ860" s="13">
        <v>1136</v>
      </c>
      <c r="AK860" s="13">
        <v>3249</v>
      </c>
      <c r="AL860" s="13">
        <v>33351</v>
      </c>
      <c r="AM860" s="13">
        <v>36854</v>
      </c>
      <c r="AN860" s="13">
        <v>11792</v>
      </c>
      <c r="AO860" s="13">
        <v>11955</v>
      </c>
      <c r="BJ860" s="214"/>
      <c r="BK860" s="48">
        <f t="shared" si="85"/>
        <v>164576</v>
      </c>
      <c r="BL860" s="13">
        <v>9976</v>
      </c>
      <c r="BM860" s="13">
        <v>9967</v>
      </c>
      <c r="BN860" s="214"/>
      <c r="BO860" s="48">
        <f t="shared" si="86"/>
        <v>19943</v>
      </c>
      <c r="BP860" s="214"/>
      <c r="BQ860" s="48">
        <f t="shared" si="83"/>
        <v>204857</v>
      </c>
      <c r="BR860" s="214"/>
      <c r="BS860" s="48">
        <f t="shared" si="87"/>
        <v>552417</v>
      </c>
    </row>
    <row r="861" spans="1:71" x14ac:dyDescent="0.2">
      <c r="A861" s="227" t="s">
        <v>55</v>
      </c>
      <c r="B861" s="213">
        <v>44687</v>
      </c>
      <c r="D861" s="13">
        <v>4683</v>
      </c>
      <c r="E861" s="13">
        <v>3655</v>
      </c>
      <c r="F861" s="13">
        <v>61702</v>
      </c>
      <c r="G861" s="13">
        <v>1017</v>
      </c>
      <c r="H861">
        <v>850</v>
      </c>
      <c r="I861" s="13">
        <v>33114</v>
      </c>
      <c r="J861" s="13">
        <v>30479</v>
      </c>
      <c r="K861" s="13">
        <v>93327</v>
      </c>
      <c r="L861" s="13">
        <v>1941</v>
      </c>
      <c r="M861" s="231"/>
      <c r="N861" s="13">
        <v>14422</v>
      </c>
      <c r="O861" s="13">
        <v>18149</v>
      </c>
      <c r="P861" s="13">
        <v>1250</v>
      </c>
      <c r="Q861">
        <v>681</v>
      </c>
      <c r="R861" s="13">
        <v>2751</v>
      </c>
      <c r="S861" s="13">
        <v>3449</v>
      </c>
      <c r="T861" s="13">
        <v>54666</v>
      </c>
      <c r="U861" s="13">
        <v>1468</v>
      </c>
      <c r="V861" s="13">
        <v>1703</v>
      </c>
      <c r="W861" s="13">
        <v>33590</v>
      </c>
      <c r="X861" s="13">
        <v>12716</v>
      </c>
      <c r="Y861" s="214"/>
      <c r="Z861" s="13">
        <v>20865</v>
      </c>
      <c r="AA861" s="13">
        <v>19923</v>
      </c>
      <c r="AC861" s="48">
        <f t="shared" si="88"/>
        <v>40788</v>
      </c>
      <c r="AD861" s="48">
        <f t="shared" si="84"/>
        <v>144845</v>
      </c>
      <c r="AE861" s="13">
        <v>5900</v>
      </c>
      <c r="AF861" s="13">
        <v>7014</v>
      </c>
      <c r="AG861" s="13">
        <v>30102</v>
      </c>
      <c r="AH861" s="13">
        <v>32860</v>
      </c>
      <c r="AI861" s="13">
        <v>3757</v>
      </c>
      <c r="AJ861" s="13">
        <v>1252</v>
      </c>
      <c r="AK861" s="13">
        <v>3522</v>
      </c>
      <c r="AL861" s="13">
        <v>37160</v>
      </c>
      <c r="AM861" s="13">
        <v>41146</v>
      </c>
      <c r="AN861" s="13">
        <v>13234</v>
      </c>
      <c r="AO861" s="13">
        <v>13212</v>
      </c>
      <c r="BJ861" s="214"/>
      <c r="BK861" s="48">
        <f t="shared" si="85"/>
        <v>189159</v>
      </c>
      <c r="BL861" s="13">
        <v>11024</v>
      </c>
      <c r="BM861" s="13">
        <v>10924</v>
      </c>
      <c r="BN861" s="214"/>
      <c r="BO861" s="48">
        <f t="shared" si="86"/>
        <v>21948</v>
      </c>
      <c r="BP861" s="214"/>
      <c r="BQ861" s="48">
        <f t="shared" si="83"/>
        <v>230768</v>
      </c>
      <c r="BR861" s="214"/>
      <c r="BS861" s="48">
        <f t="shared" si="87"/>
        <v>627508</v>
      </c>
    </row>
    <row r="862" spans="1:71" x14ac:dyDescent="0.2">
      <c r="A862" s="227" t="s">
        <v>56</v>
      </c>
      <c r="B862" s="213">
        <v>44688</v>
      </c>
      <c r="D862" s="13">
        <v>3725</v>
      </c>
      <c r="E862" s="13">
        <v>2861</v>
      </c>
      <c r="F862" s="13">
        <v>50430</v>
      </c>
      <c r="G862">
        <v>870</v>
      </c>
      <c r="H862">
        <v>813</v>
      </c>
      <c r="I862" s="13">
        <v>30140</v>
      </c>
      <c r="J862" s="13">
        <v>26982</v>
      </c>
      <c r="K862" s="13">
        <v>81071</v>
      </c>
      <c r="L862" s="13">
        <v>3297</v>
      </c>
      <c r="M862" s="231"/>
      <c r="N862" s="13">
        <v>10335</v>
      </c>
      <c r="O862" s="13">
        <v>13932</v>
      </c>
      <c r="P862" s="13">
        <v>1004</v>
      </c>
      <c r="Q862">
        <v>624</v>
      </c>
      <c r="R862" s="13">
        <v>1987</v>
      </c>
      <c r="S862" s="13">
        <v>2504</v>
      </c>
      <c r="T862" s="13">
        <v>39948</v>
      </c>
      <c r="U862">
        <v>879</v>
      </c>
      <c r="V862" s="13">
        <v>1126</v>
      </c>
      <c r="W862" s="13">
        <v>28375</v>
      </c>
      <c r="X862" s="13">
        <v>8482</v>
      </c>
      <c r="Y862" s="214"/>
      <c r="Z862" s="13">
        <v>16772</v>
      </c>
      <c r="AA862" s="13">
        <v>14373</v>
      </c>
      <c r="AC862" s="48">
        <f t="shared" si="88"/>
        <v>31145</v>
      </c>
      <c r="AD862" s="48">
        <f t="shared" si="84"/>
        <v>109196</v>
      </c>
      <c r="AE862" s="13">
        <v>4053</v>
      </c>
      <c r="AF862" s="13">
        <v>3145</v>
      </c>
      <c r="AG862" s="13">
        <v>19800</v>
      </c>
      <c r="AH862" s="13">
        <v>22886</v>
      </c>
      <c r="AI862" s="13">
        <v>2709</v>
      </c>
      <c r="AJ862">
        <v>765</v>
      </c>
      <c r="AK862" s="13">
        <v>2353</v>
      </c>
      <c r="AL862" s="13">
        <v>25369</v>
      </c>
      <c r="AM862" s="13">
        <v>28295</v>
      </c>
      <c r="AN862" s="13">
        <v>8859</v>
      </c>
      <c r="AO862" s="13">
        <v>8122</v>
      </c>
      <c r="BJ862" s="214"/>
      <c r="BK862" s="48">
        <f t="shared" si="85"/>
        <v>126356</v>
      </c>
      <c r="BL862" s="13">
        <v>8741</v>
      </c>
      <c r="BM862" s="13">
        <v>8721</v>
      </c>
      <c r="BN862" s="214"/>
      <c r="BO862" s="48">
        <f t="shared" si="86"/>
        <v>17462</v>
      </c>
      <c r="BP862" s="214"/>
      <c r="BQ862" s="48">
        <f t="shared" si="83"/>
        <v>200189</v>
      </c>
      <c r="BR862" s="214"/>
      <c r="BS862" s="48">
        <f t="shared" si="87"/>
        <v>484348</v>
      </c>
    </row>
    <row r="863" spans="1:71" x14ac:dyDescent="0.2">
      <c r="A863" s="227" t="s">
        <v>57</v>
      </c>
      <c r="B863" s="213">
        <v>44689</v>
      </c>
      <c r="D863" s="13">
        <v>2912</v>
      </c>
      <c r="E863" s="13">
        <v>1979</v>
      </c>
      <c r="F863" s="13">
        <v>41002</v>
      </c>
      <c r="G863">
        <v>575</v>
      </c>
      <c r="H863">
        <v>533</v>
      </c>
      <c r="I863" s="13">
        <v>24454</v>
      </c>
      <c r="J863" s="13">
        <v>21203</v>
      </c>
      <c r="K863" s="13">
        <v>62866</v>
      </c>
      <c r="L863" s="13">
        <v>2181</v>
      </c>
      <c r="M863" s="231"/>
      <c r="N863" s="13">
        <v>9076</v>
      </c>
      <c r="O863" s="13">
        <v>11051</v>
      </c>
      <c r="P863">
        <v>944</v>
      </c>
      <c r="Q863">
        <v>528</v>
      </c>
      <c r="R863" s="13">
        <v>1713</v>
      </c>
      <c r="S863" s="13">
        <v>1947</v>
      </c>
      <c r="T863" s="13">
        <v>34541</v>
      </c>
      <c r="U863">
        <v>604</v>
      </c>
      <c r="V863">
        <v>852</v>
      </c>
      <c r="W863" s="13">
        <v>25692</v>
      </c>
      <c r="X863" s="13">
        <v>6028</v>
      </c>
      <c r="Y863" s="214"/>
      <c r="Z863" s="13">
        <v>16219</v>
      </c>
      <c r="AA863" s="13">
        <v>14622</v>
      </c>
      <c r="AC863" s="48">
        <f t="shared" si="88"/>
        <v>30841</v>
      </c>
      <c r="AD863" s="48">
        <f t="shared" si="84"/>
        <v>92976</v>
      </c>
      <c r="AE863" s="13">
        <v>3124</v>
      </c>
      <c r="AF863" s="13">
        <v>4145</v>
      </c>
      <c r="AG863" s="13">
        <v>16129</v>
      </c>
      <c r="AH863" s="13">
        <v>17690</v>
      </c>
      <c r="AI863" s="13">
        <v>2208</v>
      </c>
      <c r="AJ863">
        <v>593</v>
      </c>
      <c r="AK863" s="13">
        <v>1822</v>
      </c>
      <c r="AL863" s="13">
        <v>22540</v>
      </c>
      <c r="AM863" s="13">
        <v>23027</v>
      </c>
      <c r="AN863" s="13">
        <v>5918</v>
      </c>
      <c r="AO863" s="13">
        <v>4882</v>
      </c>
      <c r="BJ863" s="214"/>
      <c r="BK863" s="48">
        <f t="shared" si="85"/>
        <v>102078</v>
      </c>
      <c r="BL863" s="13">
        <v>7347</v>
      </c>
      <c r="BM863" s="13">
        <v>7236</v>
      </c>
      <c r="BN863" s="214"/>
      <c r="BO863" s="48">
        <f t="shared" si="86"/>
        <v>14583</v>
      </c>
      <c r="BP863" s="214"/>
      <c r="BQ863" s="48">
        <f t="shared" si="83"/>
        <v>157705</v>
      </c>
      <c r="BR863" s="214"/>
      <c r="BS863" s="48">
        <f t="shared" si="87"/>
        <v>398183</v>
      </c>
    </row>
    <row r="864" spans="1:71" x14ac:dyDescent="0.2">
      <c r="A864" s="227" t="s">
        <v>58</v>
      </c>
      <c r="B864" s="213">
        <v>44690</v>
      </c>
      <c r="D864" s="13">
        <v>4121</v>
      </c>
      <c r="E864" s="13">
        <v>3143</v>
      </c>
      <c r="F864" s="13">
        <v>51648</v>
      </c>
      <c r="G864">
        <v>893</v>
      </c>
      <c r="H864">
        <v>779</v>
      </c>
      <c r="I864" s="13">
        <v>29181</v>
      </c>
      <c r="J864" s="13">
        <v>26689</v>
      </c>
      <c r="K864" s="13">
        <v>79242</v>
      </c>
      <c r="L864" s="13">
        <v>1585</v>
      </c>
      <c r="M864" s="231"/>
      <c r="N864" s="13">
        <v>12059</v>
      </c>
      <c r="O864" s="13">
        <v>15681</v>
      </c>
      <c r="P864" s="13">
        <v>1083</v>
      </c>
      <c r="Q864">
        <v>692</v>
      </c>
      <c r="R864" s="13">
        <v>2699</v>
      </c>
      <c r="S864" s="13">
        <v>3227</v>
      </c>
      <c r="T864" s="13">
        <v>47160</v>
      </c>
      <c r="U864" s="13">
        <v>1323</v>
      </c>
      <c r="V864" s="13">
        <v>1455</v>
      </c>
      <c r="W864" s="13">
        <v>28141</v>
      </c>
      <c r="X864" s="13">
        <v>11310</v>
      </c>
      <c r="Y864" s="214"/>
      <c r="Z864" s="13">
        <v>16241</v>
      </c>
      <c r="AA864" s="13">
        <v>17802</v>
      </c>
      <c r="AC864" s="48">
        <f t="shared" si="88"/>
        <v>34043</v>
      </c>
      <c r="AD864" s="48">
        <f t="shared" si="84"/>
        <v>124830</v>
      </c>
      <c r="AE864" s="13">
        <v>5399</v>
      </c>
      <c r="AF864" s="13">
        <v>6639</v>
      </c>
      <c r="AG864" s="13">
        <v>26431</v>
      </c>
      <c r="AH864" s="13">
        <v>27133</v>
      </c>
      <c r="AI864" s="13">
        <v>3234</v>
      </c>
      <c r="AJ864" s="13">
        <v>1154</v>
      </c>
      <c r="AK864" s="13">
        <v>3057</v>
      </c>
      <c r="AL864" s="13">
        <v>31943</v>
      </c>
      <c r="AM864" s="13">
        <v>33331</v>
      </c>
      <c r="AN864" s="13">
        <v>10144</v>
      </c>
      <c r="AO864" s="13">
        <v>10014</v>
      </c>
      <c r="BJ864" s="214"/>
      <c r="BK864" s="48">
        <f t="shared" si="85"/>
        <v>158479</v>
      </c>
      <c r="BL864" s="13">
        <v>9461</v>
      </c>
      <c r="BM864" s="13">
        <v>9554</v>
      </c>
      <c r="BN864" s="214"/>
      <c r="BO864" s="48">
        <f t="shared" si="86"/>
        <v>19015</v>
      </c>
      <c r="BP864" s="214"/>
      <c r="BQ864" s="48">
        <f t="shared" si="83"/>
        <v>197281</v>
      </c>
      <c r="BR864" s="214"/>
      <c r="BS864" s="48">
        <f t="shared" si="87"/>
        <v>533648</v>
      </c>
    </row>
    <row r="865" spans="1:71" x14ac:dyDescent="0.2">
      <c r="A865" s="227" t="s">
        <v>59</v>
      </c>
      <c r="B865" s="213">
        <v>44691</v>
      </c>
      <c r="D865" s="13">
        <v>4458</v>
      </c>
      <c r="E865" s="13">
        <v>3363</v>
      </c>
      <c r="F865" s="13">
        <v>54889</v>
      </c>
      <c r="G865">
        <v>929</v>
      </c>
      <c r="H865">
        <v>789</v>
      </c>
      <c r="I865" s="13">
        <v>30675</v>
      </c>
      <c r="J865" s="13">
        <v>28105</v>
      </c>
      <c r="K865" s="13">
        <v>84554</v>
      </c>
      <c r="L865" s="13">
        <v>1661</v>
      </c>
      <c r="M865" s="231"/>
      <c r="N865" s="13">
        <v>12556</v>
      </c>
      <c r="O865" s="13">
        <v>16594</v>
      </c>
      <c r="P865" s="13">
        <v>1043</v>
      </c>
      <c r="Q865">
        <v>694</v>
      </c>
      <c r="R865" s="13">
        <v>2768</v>
      </c>
      <c r="S865" s="13">
        <v>3448</v>
      </c>
      <c r="T865" s="13">
        <v>49656</v>
      </c>
      <c r="U865" s="13">
        <v>1427</v>
      </c>
      <c r="V865" s="13">
        <v>1570</v>
      </c>
      <c r="W865" s="13">
        <v>27785</v>
      </c>
      <c r="X865" s="13">
        <v>12919</v>
      </c>
      <c r="Y865" s="214"/>
      <c r="Z865" s="13">
        <v>18331</v>
      </c>
      <c r="AA865" s="13">
        <v>17218</v>
      </c>
      <c r="AC865" s="48">
        <f t="shared" si="88"/>
        <v>35549</v>
      </c>
      <c r="AD865" s="48">
        <f t="shared" si="84"/>
        <v>130460</v>
      </c>
      <c r="AE865" s="13">
        <v>5798</v>
      </c>
      <c r="AF865" s="13">
        <v>7183</v>
      </c>
      <c r="AG865" s="13">
        <v>27953</v>
      </c>
      <c r="AH865" s="13">
        <v>29717</v>
      </c>
      <c r="AI865" s="13">
        <v>3237</v>
      </c>
      <c r="AJ865" s="13">
        <v>1228</v>
      </c>
      <c r="AK865" s="13">
        <v>3256</v>
      </c>
      <c r="AL865" s="13">
        <v>34271</v>
      </c>
      <c r="AM865" s="13">
        <v>36484</v>
      </c>
      <c r="AN865" s="13">
        <v>11955</v>
      </c>
      <c r="AO865" s="13">
        <v>12025</v>
      </c>
      <c r="BJ865" s="214"/>
      <c r="BK865" s="48">
        <f t="shared" si="85"/>
        <v>173107</v>
      </c>
      <c r="BL865" s="13">
        <v>9904</v>
      </c>
      <c r="BM865" s="13">
        <v>10269</v>
      </c>
      <c r="BN865" s="214"/>
      <c r="BO865" s="48">
        <f t="shared" si="86"/>
        <v>20173</v>
      </c>
      <c r="BP865" s="214"/>
      <c r="BQ865" s="48">
        <f t="shared" si="83"/>
        <v>209423</v>
      </c>
      <c r="BR865" s="214"/>
      <c r="BS865" s="48">
        <f t="shared" si="87"/>
        <v>568712</v>
      </c>
    </row>
    <row r="866" spans="1:71" x14ac:dyDescent="0.2">
      <c r="A866" s="227" t="s">
        <v>53</v>
      </c>
      <c r="B866" s="213">
        <v>44692</v>
      </c>
      <c r="D866" s="13">
        <v>4454</v>
      </c>
      <c r="E866" s="13">
        <v>3366</v>
      </c>
      <c r="F866" s="13">
        <v>55584</v>
      </c>
      <c r="G866">
        <v>894</v>
      </c>
      <c r="H866">
        <v>861</v>
      </c>
      <c r="I866" s="13">
        <v>31172</v>
      </c>
      <c r="J866" s="13">
        <v>28147</v>
      </c>
      <c r="K866" s="13">
        <v>86248</v>
      </c>
      <c r="L866" s="13">
        <v>1802</v>
      </c>
      <c r="M866" s="231"/>
      <c r="N866" s="13">
        <v>12517</v>
      </c>
      <c r="O866" s="13">
        <v>16728</v>
      </c>
      <c r="P866" s="13">
        <v>1117</v>
      </c>
      <c r="Q866">
        <v>752</v>
      </c>
      <c r="R866" s="13">
        <v>2768</v>
      </c>
      <c r="S866" s="13">
        <v>3504</v>
      </c>
      <c r="T866" s="13">
        <v>50593</v>
      </c>
      <c r="U866" s="13">
        <v>1489</v>
      </c>
      <c r="V866" s="13">
        <v>1508</v>
      </c>
      <c r="W866" s="13">
        <v>25920</v>
      </c>
      <c r="X866" s="13">
        <v>12986</v>
      </c>
      <c r="Y866" s="214"/>
      <c r="Z866" s="13">
        <v>18754</v>
      </c>
      <c r="AA866" s="13">
        <v>18125</v>
      </c>
      <c r="AC866" s="48">
        <f t="shared" si="88"/>
        <v>36879</v>
      </c>
      <c r="AD866" s="48">
        <f t="shared" si="84"/>
        <v>129882</v>
      </c>
      <c r="AE866" s="13">
        <v>5757</v>
      </c>
      <c r="AF866" s="13">
        <v>7483</v>
      </c>
      <c r="AG866" s="13">
        <v>28338</v>
      </c>
      <c r="AH866" s="13">
        <v>30580</v>
      </c>
      <c r="AI866" s="13">
        <v>3477</v>
      </c>
      <c r="AJ866" s="13">
        <v>1224</v>
      </c>
      <c r="AK866" s="13">
        <v>3384</v>
      </c>
      <c r="AL866" s="13">
        <v>34965</v>
      </c>
      <c r="AM866" s="13">
        <v>37690</v>
      </c>
      <c r="AN866" s="13">
        <v>12186</v>
      </c>
      <c r="AO866" s="13">
        <v>12416</v>
      </c>
      <c r="BJ866" s="214"/>
      <c r="BK866" s="48">
        <f t="shared" si="85"/>
        <v>177500</v>
      </c>
      <c r="BL866" s="13">
        <v>10371</v>
      </c>
      <c r="BM866" s="13">
        <v>10514</v>
      </c>
      <c r="BN866" s="214"/>
      <c r="BO866" s="48">
        <f t="shared" si="86"/>
        <v>20885</v>
      </c>
      <c r="BP866" s="214"/>
      <c r="BQ866" s="48">
        <f t="shared" si="83"/>
        <v>212528</v>
      </c>
      <c r="BR866" s="214"/>
      <c r="BS866" s="48">
        <f t="shared" si="87"/>
        <v>577674</v>
      </c>
    </row>
    <row r="867" spans="1:71" x14ac:dyDescent="0.2">
      <c r="A867" s="227" t="s">
        <v>54</v>
      </c>
      <c r="B867" s="213">
        <v>44693</v>
      </c>
      <c r="D867" s="13">
        <v>4506</v>
      </c>
      <c r="E867" s="13">
        <v>3377</v>
      </c>
      <c r="F867" s="13">
        <v>58096</v>
      </c>
      <c r="G867">
        <v>992</v>
      </c>
      <c r="H867">
        <v>830</v>
      </c>
      <c r="I867" s="13">
        <v>31592</v>
      </c>
      <c r="J867" s="13">
        <v>28795</v>
      </c>
      <c r="K867" s="13">
        <v>88953</v>
      </c>
      <c r="L867" s="13">
        <v>1845</v>
      </c>
      <c r="M867" s="231"/>
      <c r="N867" s="13">
        <v>12984</v>
      </c>
      <c r="O867" s="13">
        <v>17031</v>
      </c>
      <c r="P867" s="13">
        <v>1150</v>
      </c>
      <c r="Q867">
        <v>720</v>
      </c>
      <c r="R867" s="13">
        <v>2868</v>
      </c>
      <c r="S867" s="13">
        <v>3544</v>
      </c>
      <c r="T867" s="13">
        <v>52388</v>
      </c>
      <c r="U867" s="13">
        <v>1527</v>
      </c>
      <c r="V867" s="13">
        <v>1593</v>
      </c>
      <c r="W867" s="13">
        <v>31325</v>
      </c>
      <c r="X867" s="13">
        <v>13327</v>
      </c>
      <c r="Y867" s="214"/>
      <c r="Z867" s="13">
        <v>18981</v>
      </c>
      <c r="AA867" s="13">
        <v>18795</v>
      </c>
      <c r="AC867" s="48">
        <f t="shared" si="88"/>
        <v>37776</v>
      </c>
      <c r="AD867" s="48">
        <f t="shared" si="84"/>
        <v>138457</v>
      </c>
      <c r="AE867" s="13">
        <v>5842</v>
      </c>
      <c r="AF867" s="13">
        <v>6979</v>
      </c>
      <c r="AG867" s="13">
        <v>29324</v>
      </c>
      <c r="AH867" s="13">
        <v>31850</v>
      </c>
      <c r="AI867" s="13">
        <v>3524</v>
      </c>
      <c r="AJ867" s="13">
        <v>1284</v>
      </c>
      <c r="AK867" s="13">
        <v>3406</v>
      </c>
      <c r="AL867" s="13">
        <v>36427</v>
      </c>
      <c r="AM867" s="13">
        <v>39598</v>
      </c>
      <c r="AN867" s="13">
        <v>12523</v>
      </c>
      <c r="AO867" s="13">
        <v>12684</v>
      </c>
      <c r="BJ867" s="214"/>
      <c r="BK867" s="48">
        <f t="shared" si="85"/>
        <v>183441</v>
      </c>
      <c r="BL867" s="13">
        <v>10941</v>
      </c>
      <c r="BM867" s="13">
        <v>10932</v>
      </c>
      <c r="BN867" s="214"/>
      <c r="BO867" s="48">
        <f t="shared" si="86"/>
        <v>21873</v>
      </c>
      <c r="BP867" s="214"/>
      <c r="BQ867" s="48">
        <f t="shared" si="83"/>
        <v>218986</v>
      </c>
      <c r="BR867" s="214"/>
      <c r="BS867" s="48">
        <f t="shared" si="87"/>
        <v>600533</v>
      </c>
    </row>
    <row r="868" spans="1:71" x14ac:dyDescent="0.2">
      <c r="A868" s="227" t="s">
        <v>55</v>
      </c>
      <c r="B868" s="213">
        <v>44694</v>
      </c>
      <c r="D868" s="13">
        <v>4447</v>
      </c>
      <c r="E868" s="13">
        <v>3562</v>
      </c>
      <c r="F868" s="13">
        <v>60516</v>
      </c>
      <c r="G868">
        <v>951</v>
      </c>
      <c r="H868">
        <v>881</v>
      </c>
      <c r="I868" s="13">
        <v>33581</v>
      </c>
      <c r="J868" s="13">
        <v>30667</v>
      </c>
      <c r="K868" s="13">
        <v>94638</v>
      </c>
      <c r="L868" s="13">
        <v>2926</v>
      </c>
      <c r="M868" s="231"/>
      <c r="N868" s="13">
        <v>14257</v>
      </c>
      <c r="O868" s="13">
        <v>18617</v>
      </c>
      <c r="P868" s="13">
        <v>1165</v>
      </c>
      <c r="Q868">
        <v>689</v>
      </c>
      <c r="R868" s="13">
        <v>2888</v>
      </c>
      <c r="S868" s="13">
        <v>3533</v>
      </c>
      <c r="T868" s="13">
        <v>55023</v>
      </c>
      <c r="U868" s="13">
        <v>1519</v>
      </c>
      <c r="V868" s="13">
        <v>1569</v>
      </c>
      <c r="W868" s="13">
        <v>34392</v>
      </c>
      <c r="X868" s="13">
        <v>13121</v>
      </c>
      <c r="Y868" s="214"/>
      <c r="Z868" s="13">
        <v>20304</v>
      </c>
      <c r="AA868" s="13">
        <v>20556</v>
      </c>
      <c r="AC868" s="48">
        <f t="shared" si="88"/>
        <v>40860</v>
      </c>
      <c r="AD868" s="48">
        <f t="shared" si="84"/>
        <v>146773</v>
      </c>
      <c r="AE868" s="13">
        <v>5879</v>
      </c>
      <c r="AF868" s="13">
        <v>7179</v>
      </c>
      <c r="AG868" s="13">
        <v>29910</v>
      </c>
      <c r="AH868" s="13">
        <v>33733</v>
      </c>
      <c r="AI868" s="13">
        <v>3564</v>
      </c>
      <c r="AJ868" s="13">
        <v>1244</v>
      </c>
      <c r="AK868" s="13">
        <v>3497</v>
      </c>
      <c r="AL868" s="13">
        <v>36956</v>
      </c>
      <c r="AM868" s="13">
        <v>41641</v>
      </c>
      <c r="AN868" s="13">
        <v>13204</v>
      </c>
      <c r="AO868" s="13">
        <v>12822</v>
      </c>
      <c r="BJ868" s="214"/>
      <c r="BK868" s="48">
        <f t="shared" si="85"/>
        <v>189629</v>
      </c>
      <c r="BL868" s="13">
        <v>11098</v>
      </c>
      <c r="BM868" s="13">
        <v>11400</v>
      </c>
      <c r="BN868" s="214"/>
      <c r="BO868" s="48">
        <f t="shared" si="86"/>
        <v>22498</v>
      </c>
      <c r="BP868" s="214"/>
      <c r="BQ868" s="48">
        <f t="shared" si="83"/>
        <v>232169</v>
      </c>
      <c r="BR868" s="214"/>
      <c r="BS868" s="48">
        <f t="shared" si="87"/>
        <v>631929</v>
      </c>
    </row>
    <row r="869" spans="1:71" x14ac:dyDescent="0.2">
      <c r="A869" s="227" t="s">
        <v>56</v>
      </c>
      <c r="B869" s="213">
        <v>44695</v>
      </c>
      <c r="D869" s="13">
        <v>3371</v>
      </c>
      <c r="E869" s="13">
        <v>2491</v>
      </c>
      <c r="F869" s="13">
        <v>48375</v>
      </c>
      <c r="G869">
        <v>820</v>
      </c>
      <c r="H869">
        <v>720</v>
      </c>
      <c r="I869" s="13">
        <v>28305</v>
      </c>
      <c r="J869" s="13">
        <v>25069</v>
      </c>
      <c r="K869" s="13">
        <v>74064</v>
      </c>
      <c r="L869" s="13">
        <v>1765</v>
      </c>
      <c r="M869" s="231"/>
      <c r="N869" s="13">
        <v>10096</v>
      </c>
      <c r="O869" s="13">
        <v>13678</v>
      </c>
      <c r="P869">
        <v>993</v>
      </c>
      <c r="Q869">
        <v>652</v>
      </c>
      <c r="R869" s="13">
        <v>1959</v>
      </c>
      <c r="S869" s="13">
        <v>2374</v>
      </c>
      <c r="T869" s="13">
        <v>39070</v>
      </c>
      <c r="U869">
        <v>862</v>
      </c>
      <c r="V869" s="13">
        <v>1087</v>
      </c>
      <c r="W869" s="13">
        <v>27837</v>
      </c>
      <c r="X869" s="13">
        <v>8005</v>
      </c>
      <c r="Y869" s="214"/>
      <c r="Z869" s="13">
        <v>16673</v>
      </c>
      <c r="AA869" s="13">
        <v>14880</v>
      </c>
      <c r="AC869" s="48">
        <f t="shared" si="88"/>
        <v>31553</v>
      </c>
      <c r="AD869" s="48">
        <f t="shared" si="84"/>
        <v>106613</v>
      </c>
      <c r="AE869" s="13">
        <v>3820</v>
      </c>
      <c r="AF869" s="13">
        <v>5018</v>
      </c>
      <c r="AG869" s="13">
        <v>21191</v>
      </c>
      <c r="AH869" s="13">
        <v>23023</v>
      </c>
      <c r="AI869" s="13">
        <v>2698</v>
      </c>
      <c r="AJ869">
        <v>759</v>
      </c>
      <c r="AK869" s="13">
        <v>2275</v>
      </c>
      <c r="AL869" s="13">
        <v>26358</v>
      </c>
      <c r="AM869" s="13">
        <v>28914</v>
      </c>
      <c r="AN869" s="13">
        <v>8785</v>
      </c>
      <c r="AO869" s="13">
        <v>8111</v>
      </c>
      <c r="BJ869" s="214"/>
      <c r="BK869" s="48">
        <f t="shared" si="85"/>
        <v>130952</v>
      </c>
      <c r="BL869" s="13">
        <v>8580</v>
      </c>
      <c r="BM869" s="13">
        <v>8383</v>
      </c>
      <c r="BN869" s="214"/>
      <c r="BO869" s="48">
        <f t="shared" si="86"/>
        <v>16963</v>
      </c>
      <c r="BP869" s="214"/>
      <c r="BQ869" s="48">
        <f t="shared" si="83"/>
        <v>184980</v>
      </c>
      <c r="BR869" s="214"/>
      <c r="BS869" s="48">
        <f t="shared" si="87"/>
        <v>471061</v>
      </c>
    </row>
    <row r="870" spans="1:71" x14ac:dyDescent="0.2">
      <c r="A870" s="227" t="s">
        <v>57</v>
      </c>
      <c r="B870" s="213">
        <v>44696</v>
      </c>
      <c r="D870" s="13">
        <v>2770</v>
      </c>
      <c r="E870" s="13">
        <v>1895</v>
      </c>
      <c r="F870" s="13">
        <v>39032</v>
      </c>
      <c r="G870">
        <v>594</v>
      </c>
      <c r="H870">
        <v>601</v>
      </c>
      <c r="I870" s="13">
        <v>23679</v>
      </c>
      <c r="J870" s="13">
        <v>20403</v>
      </c>
      <c r="K870" s="13">
        <v>60961</v>
      </c>
      <c r="L870" s="13">
        <v>2441</v>
      </c>
      <c r="M870" s="231"/>
      <c r="N870" s="13">
        <v>7221</v>
      </c>
      <c r="O870" s="13">
        <v>10899</v>
      </c>
      <c r="P870">
        <v>726</v>
      </c>
      <c r="Q870">
        <v>509</v>
      </c>
      <c r="R870" s="13">
        <v>1659</v>
      </c>
      <c r="S870" s="13">
        <v>2000</v>
      </c>
      <c r="T870" s="13">
        <v>32882</v>
      </c>
      <c r="U870">
        <v>585</v>
      </c>
      <c r="V870">
        <v>857</v>
      </c>
      <c r="W870" s="13">
        <v>24476</v>
      </c>
      <c r="X870" s="13">
        <v>5971</v>
      </c>
      <c r="Y870" s="214"/>
      <c r="Z870" s="13">
        <v>15782</v>
      </c>
      <c r="AA870" s="13">
        <v>13807</v>
      </c>
      <c r="AC870" s="48">
        <f t="shared" si="88"/>
        <v>29589</v>
      </c>
      <c r="AD870" s="48">
        <f t="shared" si="84"/>
        <v>87785</v>
      </c>
      <c r="AE870" s="13">
        <v>2804</v>
      </c>
      <c r="AF870" s="13">
        <v>3894</v>
      </c>
      <c r="AG870" s="13">
        <v>18200</v>
      </c>
      <c r="AH870" s="13">
        <v>16757</v>
      </c>
      <c r="AI870" s="13">
        <v>2190</v>
      </c>
      <c r="AJ870">
        <v>589</v>
      </c>
      <c r="AK870" s="13">
        <v>1699</v>
      </c>
      <c r="AL870" s="13">
        <v>22971</v>
      </c>
      <c r="AM870" s="13">
        <v>22696</v>
      </c>
      <c r="AN870" s="13">
        <v>5840</v>
      </c>
      <c r="AO870" s="13">
        <v>5075</v>
      </c>
      <c r="BJ870" s="214"/>
      <c r="BK870" s="48">
        <f t="shared" si="85"/>
        <v>102715</v>
      </c>
      <c r="BL870" s="13">
        <v>6525</v>
      </c>
      <c r="BM870" s="13">
        <v>6317</v>
      </c>
      <c r="BN870" s="214"/>
      <c r="BO870" s="48">
        <f t="shared" si="86"/>
        <v>12842</v>
      </c>
      <c r="BP870" s="214"/>
      <c r="BQ870" s="48">
        <f t="shared" si="83"/>
        <v>152376</v>
      </c>
      <c r="BR870" s="214"/>
      <c r="BS870" s="48">
        <f t="shared" si="87"/>
        <v>385307</v>
      </c>
    </row>
    <row r="871" spans="1:71" x14ac:dyDescent="0.2">
      <c r="A871" s="227" t="s">
        <v>58</v>
      </c>
      <c r="B871" s="213">
        <v>44697</v>
      </c>
      <c r="D871" s="13">
        <v>4096</v>
      </c>
      <c r="E871" s="13">
        <v>3126</v>
      </c>
      <c r="F871" s="13">
        <v>51642</v>
      </c>
      <c r="G871">
        <v>881</v>
      </c>
      <c r="H871">
        <v>729</v>
      </c>
      <c r="I871" s="13">
        <v>28990</v>
      </c>
      <c r="J871" s="13">
        <v>26840</v>
      </c>
      <c r="K871" s="13">
        <v>79827</v>
      </c>
      <c r="L871" s="13">
        <v>1737</v>
      </c>
      <c r="M871" s="231"/>
      <c r="N871" s="13">
        <v>11413</v>
      </c>
      <c r="O871" s="13">
        <v>15557</v>
      </c>
      <c r="P871">
        <v>978</v>
      </c>
      <c r="Q871">
        <v>640</v>
      </c>
      <c r="R871" s="13">
        <v>2630</v>
      </c>
      <c r="S871" s="13">
        <v>3063</v>
      </c>
      <c r="T871" s="13">
        <v>46708</v>
      </c>
      <c r="U871" s="13">
        <v>1285</v>
      </c>
      <c r="V871" s="13">
        <v>1427</v>
      </c>
      <c r="W871" s="13">
        <v>28269</v>
      </c>
      <c r="X871" s="13">
        <v>11627</v>
      </c>
      <c r="Y871" s="214"/>
      <c r="Z871" s="13">
        <v>18065</v>
      </c>
      <c r="AA871" s="13">
        <v>16774</v>
      </c>
      <c r="AC871" s="48">
        <f t="shared" si="88"/>
        <v>34839</v>
      </c>
      <c r="AD871" s="48">
        <f t="shared" si="84"/>
        <v>123597</v>
      </c>
      <c r="AE871" s="13">
        <v>4969</v>
      </c>
      <c r="AF871" s="13">
        <v>6265</v>
      </c>
      <c r="AG871" s="13">
        <v>26464</v>
      </c>
      <c r="AH871" s="13">
        <v>27383</v>
      </c>
      <c r="AI871" s="13">
        <v>3183</v>
      </c>
      <c r="AJ871" s="13">
        <v>1174</v>
      </c>
      <c r="AK871" s="13">
        <v>2967</v>
      </c>
      <c r="AL871" s="13">
        <v>32694</v>
      </c>
      <c r="AM871" s="13">
        <v>34484</v>
      </c>
      <c r="AN871" s="13">
        <v>10269</v>
      </c>
      <c r="AO871" s="13">
        <v>9981</v>
      </c>
      <c r="BJ871" s="214"/>
      <c r="BK871" s="48">
        <f t="shared" si="85"/>
        <v>159833</v>
      </c>
      <c r="BL871" s="13">
        <v>9748</v>
      </c>
      <c r="BM871" s="13">
        <v>9826</v>
      </c>
      <c r="BN871" s="214"/>
      <c r="BO871" s="48">
        <f t="shared" si="86"/>
        <v>19574</v>
      </c>
      <c r="BP871" s="214"/>
      <c r="BQ871" s="48">
        <f t="shared" si="83"/>
        <v>197868</v>
      </c>
      <c r="BR871" s="214"/>
      <c r="BS871" s="48">
        <f t="shared" si="87"/>
        <v>535711</v>
      </c>
    </row>
    <row r="872" spans="1:71" x14ac:dyDescent="0.2">
      <c r="A872" s="227" t="s">
        <v>59</v>
      </c>
      <c r="B872" s="213">
        <v>44698</v>
      </c>
      <c r="D872" s="13">
        <v>4355</v>
      </c>
      <c r="E872" s="13">
        <v>3306</v>
      </c>
      <c r="F872" s="13">
        <v>54388</v>
      </c>
      <c r="G872">
        <v>903</v>
      </c>
      <c r="H872">
        <v>798</v>
      </c>
      <c r="I872" s="13">
        <v>30599</v>
      </c>
      <c r="J872" s="13">
        <v>28322</v>
      </c>
      <c r="K872" s="13">
        <v>84432</v>
      </c>
      <c r="L872" s="13">
        <v>1694</v>
      </c>
      <c r="M872" s="231"/>
      <c r="N872" s="13">
        <v>12213</v>
      </c>
      <c r="O872" s="13">
        <v>16548</v>
      </c>
      <c r="P872" s="13">
        <v>1036</v>
      </c>
      <c r="Q872">
        <v>731</v>
      </c>
      <c r="R872" s="13">
        <v>2675</v>
      </c>
      <c r="S872" s="13">
        <v>3323</v>
      </c>
      <c r="T872" s="13">
        <v>49683</v>
      </c>
      <c r="U872" s="13">
        <v>1413</v>
      </c>
      <c r="V872" s="13">
        <v>1448</v>
      </c>
      <c r="W872" s="13">
        <v>28966</v>
      </c>
      <c r="X872" s="13">
        <v>12706</v>
      </c>
      <c r="Y872" s="214"/>
      <c r="Z872" s="13">
        <v>18547</v>
      </c>
      <c r="AA872" s="13">
        <v>17038</v>
      </c>
      <c r="AC872" s="48">
        <f t="shared" si="88"/>
        <v>35585</v>
      </c>
      <c r="AD872" s="48">
        <f t="shared" si="84"/>
        <v>130742</v>
      </c>
      <c r="AE872" s="13">
        <v>5630</v>
      </c>
      <c r="AF872" s="13">
        <v>6760</v>
      </c>
      <c r="AG872" s="13">
        <v>28075</v>
      </c>
      <c r="AH872" s="13">
        <v>29792</v>
      </c>
      <c r="AI872" s="13">
        <v>3254</v>
      </c>
      <c r="AJ872" s="13">
        <v>1167</v>
      </c>
      <c r="AK872" s="13">
        <v>3230</v>
      </c>
      <c r="AL872" s="13">
        <v>34402</v>
      </c>
      <c r="AM872" s="13">
        <v>37011</v>
      </c>
      <c r="AN872" s="13">
        <v>11951</v>
      </c>
      <c r="AO872" s="13">
        <v>11433</v>
      </c>
      <c r="BJ872" s="214"/>
      <c r="BK872" s="48">
        <f t="shared" si="85"/>
        <v>172705</v>
      </c>
      <c r="BL872" s="13">
        <v>10202</v>
      </c>
      <c r="BM872" s="13">
        <v>10331</v>
      </c>
      <c r="BN872" s="214"/>
      <c r="BO872" s="48">
        <f t="shared" si="86"/>
        <v>20533</v>
      </c>
      <c r="BP872" s="214"/>
      <c r="BQ872" s="48">
        <f t="shared" si="83"/>
        <v>208797</v>
      </c>
      <c r="BR872" s="214"/>
      <c r="BS872" s="48">
        <f t="shared" si="87"/>
        <v>568362</v>
      </c>
    </row>
    <row r="873" spans="1:71" x14ac:dyDescent="0.2">
      <c r="A873" s="227" t="s">
        <v>53</v>
      </c>
      <c r="B873" s="213">
        <v>44699</v>
      </c>
      <c r="D873" s="13">
        <v>4434</v>
      </c>
      <c r="E873" s="13">
        <v>3422</v>
      </c>
      <c r="F873" s="13">
        <v>55375</v>
      </c>
      <c r="G873">
        <v>935</v>
      </c>
      <c r="H873">
        <v>865</v>
      </c>
      <c r="I873" s="13">
        <v>31094</v>
      </c>
      <c r="J873" s="13">
        <v>28963</v>
      </c>
      <c r="K873" s="13">
        <v>86775</v>
      </c>
      <c r="L873" s="13">
        <v>1890</v>
      </c>
      <c r="M873" s="231"/>
      <c r="N873" s="13">
        <v>12566</v>
      </c>
      <c r="O873" s="13">
        <v>16825</v>
      </c>
      <c r="P873" s="13">
        <v>1079</v>
      </c>
      <c r="Q873">
        <v>750</v>
      </c>
      <c r="R873" s="13">
        <v>2775</v>
      </c>
      <c r="S873" s="13">
        <v>3399</v>
      </c>
      <c r="T873" s="13">
        <v>48934</v>
      </c>
      <c r="U873" s="13">
        <v>1408</v>
      </c>
      <c r="V873" s="13">
        <v>1482</v>
      </c>
      <c r="W873" s="13">
        <v>29522</v>
      </c>
      <c r="X873" s="13">
        <v>12571</v>
      </c>
      <c r="Y873" s="214"/>
      <c r="Z873" s="13">
        <v>18871</v>
      </c>
      <c r="AA873" s="13">
        <v>17245</v>
      </c>
      <c r="AC873" s="48">
        <f t="shared" si="88"/>
        <v>36116</v>
      </c>
      <c r="AD873" s="48">
        <f t="shared" si="84"/>
        <v>131311</v>
      </c>
      <c r="AE873" s="13">
        <v>5680</v>
      </c>
      <c r="AF873" s="13">
        <v>6918</v>
      </c>
      <c r="AG873" s="13">
        <v>28371</v>
      </c>
      <c r="AH873" s="13">
        <v>31321</v>
      </c>
      <c r="AI873" s="13">
        <v>3333</v>
      </c>
      <c r="AJ873" s="13">
        <v>1198</v>
      </c>
      <c r="AK873" s="13">
        <v>3279</v>
      </c>
      <c r="AL873" s="13">
        <v>34707</v>
      </c>
      <c r="AM873" s="13">
        <v>38623</v>
      </c>
      <c r="AN873" s="13">
        <v>12366</v>
      </c>
      <c r="AO873" s="13">
        <v>11998</v>
      </c>
      <c r="BJ873" s="214"/>
      <c r="BK873" s="48">
        <f t="shared" si="85"/>
        <v>177794</v>
      </c>
      <c r="BL873" s="13">
        <v>10429</v>
      </c>
      <c r="BM873" s="13">
        <v>10769</v>
      </c>
      <c r="BN873" s="214"/>
      <c r="BO873" s="48">
        <f t="shared" si="86"/>
        <v>21198</v>
      </c>
      <c r="BP873" s="214"/>
      <c r="BQ873" s="48">
        <f t="shared" si="83"/>
        <v>213753</v>
      </c>
      <c r="BR873" s="214"/>
      <c r="BS873" s="48">
        <f t="shared" si="87"/>
        <v>580172</v>
      </c>
    </row>
    <row r="874" spans="1:71" x14ac:dyDescent="0.2">
      <c r="A874" s="227" t="s">
        <v>54</v>
      </c>
      <c r="B874" s="213">
        <v>44700</v>
      </c>
      <c r="D874" s="13">
        <v>4488</v>
      </c>
      <c r="E874" s="13">
        <v>3442</v>
      </c>
      <c r="F874" s="13">
        <v>56840</v>
      </c>
      <c r="G874" s="13">
        <v>1085</v>
      </c>
      <c r="H874">
        <v>940</v>
      </c>
      <c r="I874" s="13">
        <v>31840</v>
      </c>
      <c r="J874" s="13">
        <v>29840</v>
      </c>
      <c r="K874" s="13">
        <v>87958</v>
      </c>
      <c r="L874" s="13">
        <v>1973</v>
      </c>
      <c r="M874" s="231"/>
      <c r="N874" s="13">
        <v>12627</v>
      </c>
      <c r="O874" s="13">
        <v>17559</v>
      </c>
      <c r="P874" s="13">
        <v>1105</v>
      </c>
      <c r="Q874">
        <v>764</v>
      </c>
      <c r="R874" s="13">
        <v>2837</v>
      </c>
      <c r="S874" s="13">
        <v>3558</v>
      </c>
      <c r="T874" s="13">
        <v>52264</v>
      </c>
      <c r="U874" s="13">
        <v>1428</v>
      </c>
      <c r="V874" s="13">
        <v>1588</v>
      </c>
      <c r="W874" s="13">
        <v>30717</v>
      </c>
      <c r="X874" s="13">
        <v>13490</v>
      </c>
      <c r="Y874" s="214"/>
      <c r="Z874" s="13">
        <v>18751</v>
      </c>
      <c r="AA874" s="13">
        <v>18684</v>
      </c>
      <c r="AC874" s="48">
        <f t="shared" si="88"/>
        <v>37435</v>
      </c>
      <c r="AD874" s="48">
        <f t="shared" si="84"/>
        <v>137937</v>
      </c>
      <c r="AE874" s="13">
        <v>5773</v>
      </c>
      <c r="AF874" s="13">
        <v>6796</v>
      </c>
      <c r="AG874" s="13">
        <v>29052</v>
      </c>
      <c r="AH874" s="13">
        <v>31957</v>
      </c>
      <c r="AI874" s="13">
        <v>3564</v>
      </c>
      <c r="AJ874" s="13">
        <v>1341</v>
      </c>
      <c r="AK874" s="13">
        <v>3406</v>
      </c>
      <c r="AL874" s="13">
        <v>37102</v>
      </c>
      <c r="AM874" s="13">
        <v>39906</v>
      </c>
      <c r="AN874" s="13">
        <v>12647</v>
      </c>
      <c r="AO874" s="13">
        <v>12465</v>
      </c>
      <c r="BJ874" s="214"/>
      <c r="BK874" s="48">
        <f t="shared" si="85"/>
        <v>184009</v>
      </c>
      <c r="BL874" s="13">
        <v>10243</v>
      </c>
      <c r="BM874" s="13">
        <v>10717</v>
      </c>
      <c r="BN874" s="214"/>
      <c r="BO874" s="48">
        <f t="shared" si="86"/>
        <v>20960</v>
      </c>
      <c r="BP874" s="214"/>
      <c r="BQ874" s="48">
        <f t="shared" si="83"/>
        <v>218406</v>
      </c>
      <c r="BR874" s="214"/>
      <c r="BS874" s="48">
        <f t="shared" si="87"/>
        <v>598747</v>
      </c>
    </row>
    <row r="875" spans="1:71" x14ac:dyDescent="0.2">
      <c r="A875" s="227" t="s">
        <v>55</v>
      </c>
      <c r="B875" s="213">
        <v>44701</v>
      </c>
      <c r="D875" s="13">
        <v>4517</v>
      </c>
      <c r="E875" s="13">
        <v>3627</v>
      </c>
      <c r="F875" s="13">
        <v>60028</v>
      </c>
      <c r="G875" s="13">
        <v>1115</v>
      </c>
      <c r="H875">
        <v>902</v>
      </c>
      <c r="I875" s="13">
        <v>33362</v>
      </c>
      <c r="J875" s="13">
        <v>30871</v>
      </c>
      <c r="K875" s="13">
        <v>93229</v>
      </c>
      <c r="L875" s="13">
        <v>2138</v>
      </c>
      <c r="M875" s="231"/>
      <c r="N875" s="13">
        <v>14032</v>
      </c>
      <c r="O875" s="13">
        <v>18863</v>
      </c>
      <c r="P875" s="13">
        <v>1165</v>
      </c>
      <c r="Q875">
        <v>727</v>
      </c>
      <c r="R875" s="13">
        <v>2956</v>
      </c>
      <c r="S875" s="13">
        <v>3561</v>
      </c>
      <c r="T875" s="13">
        <v>56120</v>
      </c>
      <c r="U875" s="13">
        <v>1462</v>
      </c>
      <c r="V875" s="13">
        <v>1649</v>
      </c>
      <c r="W875" s="13">
        <v>33859</v>
      </c>
      <c r="X875" s="13">
        <v>14019</v>
      </c>
      <c r="Y875" s="214"/>
      <c r="Z875" s="13">
        <v>20023</v>
      </c>
      <c r="AA875" s="13">
        <v>20613</v>
      </c>
      <c r="AC875" s="48">
        <f t="shared" si="88"/>
        <v>40636</v>
      </c>
      <c r="AD875" s="48">
        <f t="shared" si="84"/>
        <v>148413</v>
      </c>
      <c r="AE875" s="13">
        <v>6039</v>
      </c>
      <c r="AF875" s="13">
        <v>7301</v>
      </c>
      <c r="AG875" s="13">
        <v>31859</v>
      </c>
      <c r="AH875" s="13">
        <v>34662</v>
      </c>
      <c r="AI875" s="13">
        <v>3734</v>
      </c>
      <c r="AJ875" s="13">
        <v>1317</v>
      </c>
      <c r="AK875" s="13">
        <v>3414</v>
      </c>
      <c r="AL875" s="13">
        <v>39774</v>
      </c>
      <c r="AM875" s="13">
        <v>42876</v>
      </c>
      <c r="AN875" s="13">
        <v>14119</v>
      </c>
      <c r="AO875" s="13">
        <v>13932</v>
      </c>
      <c r="BJ875" s="214"/>
      <c r="BK875" s="48">
        <f t="shared" si="85"/>
        <v>199027</v>
      </c>
      <c r="BL875" s="13">
        <v>10981</v>
      </c>
      <c r="BM875" s="13">
        <v>11331</v>
      </c>
      <c r="BN875" s="214"/>
      <c r="BO875" s="48">
        <f t="shared" si="86"/>
        <v>22312</v>
      </c>
      <c r="BP875" s="214"/>
      <c r="BQ875" s="48">
        <f t="shared" si="83"/>
        <v>229789</v>
      </c>
      <c r="BR875" s="214"/>
      <c r="BS875" s="48">
        <f t="shared" si="87"/>
        <v>640177</v>
      </c>
    </row>
    <row r="876" spans="1:71" x14ac:dyDescent="0.2">
      <c r="A876" s="227" t="s">
        <v>56</v>
      </c>
      <c r="B876" s="213">
        <v>44702</v>
      </c>
      <c r="D876" s="13">
        <v>3264</v>
      </c>
      <c r="E876" s="13">
        <v>2501</v>
      </c>
      <c r="F876" s="13">
        <v>48389</v>
      </c>
      <c r="G876">
        <v>761</v>
      </c>
      <c r="H876">
        <v>648</v>
      </c>
      <c r="I876" s="13">
        <v>28603</v>
      </c>
      <c r="J876" s="13">
        <v>24874</v>
      </c>
      <c r="K876" s="13">
        <v>75163</v>
      </c>
      <c r="L876" s="13">
        <v>1845</v>
      </c>
      <c r="M876" s="231"/>
      <c r="N876" s="13">
        <v>10167</v>
      </c>
      <c r="O876" s="13">
        <v>14029</v>
      </c>
      <c r="P876">
        <v>916</v>
      </c>
      <c r="Q876">
        <v>602</v>
      </c>
      <c r="R876" s="13">
        <v>1941</v>
      </c>
      <c r="S876" s="13">
        <v>2385</v>
      </c>
      <c r="T876" s="13">
        <v>39376</v>
      </c>
      <c r="U876">
        <v>797</v>
      </c>
      <c r="V876" s="13">
        <v>1061</v>
      </c>
      <c r="W876" s="13">
        <v>28085</v>
      </c>
      <c r="X876" s="13">
        <v>8339</v>
      </c>
      <c r="Y876" s="214"/>
      <c r="Z876" s="13">
        <v>16605</v>
      </c>
      <c r="AA876" s="13">
        <v>13778</v>
      </c>
      <c r="AC876" s="48">
        <f t="shared" si="88"/>
        <v>30383</v>
      </c>
      <c r="AD876" s="48">
        <f t="shared" si="84"/>
        <v>107698</v>
      </c>
      <c r="AE876" s="13">
        <v>3735</v>
      </c>
      <c r="AF876" s="13">
        <v>4852</v>
      </c>
      <c r="AG876" s="13">
        <v>20822</v>
      </c>
      <c r="AH876" s="13">
        <v>22867</v>
      </c>
      <c r="AI876" s="13">
        <v>2588</v>
      </c>
      <c r="AJ876">
        <v>806</v>
      </c>
      <c r="AK876" s="13">
        <v>2398</v>
      </c>
      <c r="AL876" s="13">
        <v>25797</v>
      </c>
      <c r="AM876" s="13">
        <v>28616</v>
      </c>
      <c r="AN876" s="13">
        <v>8920</v>
      </c>
      <c r="AO876" s="13">
        <v>8052</v>
      </c>
      <c r="BJ876" s="214"/>
      <c r="BK876" s="48">
        <f t="shared" si="85"/>
        <v>129453</v>
      </c>
      <c r="BL876" s="13">
        <v>8085</v>
      </c>
      <c r="BM876" s="13">
        <v>8157</v>
      </c>
      <c r="BN876" s="214"/>
      <c r="BO876" s="48">
        <f t="shared" si="86"/>
        <v>16242</v>
      </c>
      <c r="BP876" s="214"/>
      <c r="BQ876" s="48">
        <f t="shared" si="83"/>
        <v>186048</v>
      </c>
      <c r="BR876" s="214"/>
      <c r="BS876" s="48">
        <f t="shared" si="87"/>
        <v>469824</v>
      </c>
    </row>
    <row r="877" spans="1:71" x14ac:dyDescent="0.2">
      <c r="A877" s="227" t="s">
        <v>57</v>
      </c>
      <c r="B877" s="213">
        <v>44703</v>
      </c>
      <c r="D877" s="13">
        <v>2739</v>
      </c>
      <c r="E877" s="13">
        <v>1901</v>
      </c>
      <c r="F877" s="13">
        <v>38732</v>
      </c>
      <c r="G877">
        <v>582</v>
      </c>
      <c r="H877">
        <v>557</v>
      </c>
      <c r="I877" s="13">
        <v>23019</v>
      </c>
      <c r="J877" s="13">
        <v>20075</v>
      </c>
      <c r="K877" s="13">
        <v>59884</v>
      </c>
      <c r="L877" s="13">
        <v>1925</v>
      </c>
      <c r="M877" s="231"/>
      <c r="N877" s="13">
        <v>8538</v>
      </c>
      <c r="O877" s="13">
        <v>10280</v>
      </c>
      <c r="P877">
        <v>806</v>
      </c>
      <c r="Q877">
        <v>511</v>
      </c>
      <c r="R877" s="13">
        <v>1629</v>
      </c>
      <c r="S877" s="13">
        <v>1937</v>
      </c>
      <c r="T877" s="13">
        <v>31821</v>
      </c>
      <c r="U877">
        <v>520</v>
      </c>
      <c r="V877">
        <v>796</v>
      </c>
      <c r="W877" s="13">
        <v>24100</v>
      </c>
      <c r="X877" s="13">
        <v>5371</v>
      </c>
      <c r="Y877" s="214"/>
      <c r="Z877" s="13">
        <v>15997</v>
      </c>
      <c r="AA877" s="13">
        <v>12529</v>
      </c>
      <c r="AC877" s="48">
        <f t="shared" si="88"/>
        <v>28526</v>
      </c>
      <c r="AD877" s="48">
        <f t="shared" si="84"/>
        <v>86309</v>
      </c>
      <c r="AE877" s="13">
        <v>2948</v>
      </c>
      <c r="AF877" s="13">
        <v>3670</v>
      </c>
      <c r="AG877" s="13">
        <v>17310</v>
      </c>
      <c r="AH877" s="13">
        <v>16997</v>
      </c>
      <c r="AI877" s="13">
        <v>1988</v>
      </c>
      <c r="AJ877">
        <v>558</v>
      </c>
      <c r="AK877" s="13">
        <v>1661</v>
      </c>
      <c r="AL877" s="13">
        <v>21841</v>
      </c>
      <c r="AM877" s="13">
        <v>22559</v>
      </c>
      <c r="AN877" s="13">
        <v>5858</v>
      </c>
      <c r="AO877" s="13">
        <v>5095</v>
      </c>
      <c r="BJ877" s="214"/>
      <c r="BK877" s="48">
        <f t="shared" si="85"/>
        <v>100485</v>
      </c>
      <c r="BL877" s="13">
        <v>6133</v>
      </c>
      <c r="BM877" s="13">
        <v>6080</v>
      </c>
      <c r="BN877" s="214"/>
      <c r="BO877" s="48">
        <f t="shared" si="86"/>
        <v>12213</v>
      </c>
      <c r="BP877" s="214"/>
      <c r="BQ877" s="48">
        <f t="shared" si="83"/>
        <v>149414</v>
      </c>
      <c r="BR877" s="214"/>
      <c r="BS877" s="48">
        <f t="shared" si="87"/>
        <v>376947</v>
      </c>
    </row>
    <row r="878" spans="1:71" x14ac:dyDescent="0.2">
      <c r="A878" s="227" t="s">
        <v>58</v>
      </c>
      <c r="B878" s="213">
        <v>44704</v>
      </c>
      <c r="D878" s="13">
        <v>4149</v>
      </c>
      <c r="E878" s="13">
        <v>2990</v>
      </c>
      <c r="F878" s="13">
        <v>51563</v>
      </c>
      <c r="G878">
        <v>984</v>
      </c>
      <c r="H878">
        <v>862</v>
      </c>
      <c r="I878" s="13">
        <v>29665</v>
      </c>
      <c r="J878" s="13">
        <v>27582</v>
      </c>
      <c r="K878" s="13">
        <v>81608</v>
      </c>
      <c r="L878" s="13">
        <v>2436</v>
      </c>
      <c r="M878" s="231"/>
      <c r="N878" s="13">
        <v>11727</v>
      </c>
      <c r="O878" s="13">
        <v>15644</v>
      </c>
      <c r="P878" s="13">
        <v>1009</v>
      </c>
      <c r="Q878">
        <v>571</v>
      </c>
      <c r="R878" s="13">
        <v>2607</v>
      </c>
      <c r="S878" s="13">
        <v>3171</v>
      </c>
      <c r="T878" s="13">
        <v>45800</v>
      </c>
      <c r="U878" s="13">
        <v>1315</v>
      </c>
      <c r="V878" s="13">
        <v>1403</v>
      </c>
      <c r="W878" s="13">
        <v>28114</v>
      </c>
      <c r="X878" s="13">
        <v>11206</v>
      </c>
      <c r="Y878" s="214"/>
      <c r="Z878" s="13">
        <v>17925</v>
      </c>
      <c r="AA878" s="13">
        <v>14424</v>
      </c>
      <c r="AC878" s="48">
        <f t="shared" si="88"/>
        <v>32349</v>
      </c>
      <c r="AD878" s="48">
        <f t="shared" si="84"/>
        <v>122567</v>
      </c>
      <c r="AE878" s="13">
        <v>5214</v>
      </c>
      <c r="AF878" s="13">
        <v>6739</v>
      </c>
      <c r="AG878" s="13">
        <v>29629</v>
      </c>
      <c r="AH878" s="13">
        <v>28138</v>
      </c>
      <c r="AI878" s="13">
        <v>3208</v>
      </c>
      <c r="AJ878" s="13">
        <v>1151</v>
      </c>
      <c r="AK878" s="13">
        <v>2902</v>
      </c>
      <c r="AL878" s="13">
        <v>35940</v>
      </c>
      <c r="AM878" s="13">
        <v>34824</v>
      </c>
      <c r="AN878" s="13">
        <v>10647</v>
      </c>
      <c r="AO878" s="13">
        <v>12502</v>
      </c>
      <c r="BJ878" s="214"/>
      <c r="BK878" s="48">
        <f t="shared" si="85"/>
        <v>170894</v>
      </c>
      <c r="BL878" s="13">
        <v>9410</v>
      </c>
      <c r="BM878" s="13">
        <v>9024</v>
      </c>
      <c r="BN878" s="214"/>
      <c r="BO878" s="48">
        <f t="shared" si="86"/>
        <v>18434</v>
      </c>
      <c r="BP878" s="214"/>
      <c r="BQ878" s="48">
        <f t="shared" si="83"/>
        <v>201839</v>
      </c>
      <c r="BR878" s="214"/>
      <c r="BS878" s="48">
        <f t="shared" si="87"/>
        <v>546083</v>
      </c>
    </row>
    <row r="879" spans="1:71" x14ac:dyDescent="0.2">
      <c r="A879" s="227" t="s">
        <v>59</v>
      </c>
      <c r="B879" s="213">
        <v>44705</v>
      </c>
      <c r="D879" s="13">
        <v>4250</v>
      </c>
      <c r="E879" s="13">
        <v>3221</v>
      </c>
      <c r="F879" s="13">
        <v>53961</v>
      </c>
      <c r="G879">
        <v>947</v>
      </c>
      <c r="H879">
        <v>849</v>
      </c>
      <c r="I879" s="13">
        <v>31247</v>
      </c>
      <c r="J879" s="13">
        <v>28452</v>
      </c>
      <c r="K879" s="13">
        <v>86640</v>
      </c>
      <c r="L879" s="13">
        <v>2923</v>
      </c>
      <c r="M879" s="231"/>
      <c r="N879" s="13">
        <v>11701</v>
      </c>
      <c r="O879" s="13">
        <v>15983</v>
      </c>
      <c r="P879" s="13">
        <v>1038</v>
      </c>
      <c r="Q879">
        <v>665</v>
      </c>
      <c r="R879" s="13">
        <v>2658</v>
      </c>
      <c r="S879" s="13">
        <v>3322</v>
      </c>
      <c r="T879" s="13">
        <v>46691</v>
      </c>
      <c r="U879" s="13">
        <v>1382</v>
      </c>
      <c r="V879" s="13">
        <v>1421</v>
      </c>
      <c r="W879" s="13">
        <v>27906</v>
      </c>
      <c r="X879" s="13">
        <v>11732</v>
      </c>
      <c r="Y879" s="214"/>
      <c r="Z879" s="13">
        <v>17857</v>
      </c>
      <c r="AA879" s="13">
        <v>16081</v>
      </c>
      <c r="AC879" s="48">
        <f t="shared" si="88"/>
        <v>33938</v>
      </c>
      <c r="AD879" s="48">
        <f t="shared" si="84"/>
        <v>124499</v>
      </c>
      <c r="AE879" s="13">
        <v>5337</v>
      </c>
      <c r="AF879" s="13">
        <v>6696</v>
      </c>
      <c r="AG879" s="13">
        <v>27297</v>
      </c>
      <c r="AH879" s="13">
        <v>28592</v>
      </c>
      <c r="AI879" s="13">
        <v>3361</v>
      </c>
      <c r="AJ879" s="13">
        <v>1194</v>
      </c>
      <c r="AK879" s="13">
        <v>3148</v>
      </c>
      <c r="AL879" s="13">
        <v>33131</v>
      </c>
      <c r="AM879" s="13">
        <v>35239</v>
      </c>
      <c r="AN879" s="13">
        <v>11197</v>
      </c>
      <c r="AO879" s="13">
        <v>11105</v>
      </c>
      <c r="BJ879" s="214"/>
      <c r="BK879" s="48">
        <f t="shared" si="85"/>
        <v>166297</v>
      </c>
      <c r="BL879" s="13">
        <v>10251</v>
      </c>
      <c r="BM879" s="13">
        <v>10147</v>
      </c>
      <c r="BN879" s="214"/>
      <c r="BO879" s="48">
        <f t="shared" si="86"/>
        <v>20398</v>
      </c>
      <c r="BP879" s="214"/>
      <c r="BQ879" s="48">
        <f t="shared" si="83"/>
        <v>212490</v>
      </c>
      <c r="BR879" s="214"/>
      <c r="BS879" s="48">
        <f t="shared" si="87"/>
        <v>557622</v>
      </c>
    </row>
    <row r="880" spans="1:71" x14ac:dyDescent="0.2">
      <c r="A880" s="227" t="s">
        <v>53</v>
      </c>
      <c r="B880" s="213">
        <v>44706</v>
      </c>
      <c r="D880" s="13">
        <v>4445</v>
      </c>
      <c r="E880" s="13">
        <v>3368</v>
      </c>
      <c r="F880" s="13">
        <v>54860</v>
      </c>
      <c r="G880">
        <v>849</v>
      </c>
      <c r="H880">
        <v>815</v>
      </c>
      <c r="I880" s="13">
        <v>31644</v>
      </c>
      <c r="J880" s="13">
        <v>28560</v>
      </c>
      <c r="K880" s="13">
        <v>89968</v>
      </c>
      <c r="L880" s="13">
        <v>3526</v>
      </c>
      <c r="M880" s="231"/>
      <c r="N880" s="13">
        <v>10681</v>
      </c>
      <c r="O880" s="13">
        <v>15543</v>
      </c>
      <c r="P880">
        <v>994</v>
      </c>
      <c r="Q880">
        <v>694</v>
      </c>
      <c r="R880" s="13">
        <v>2659</v>
      </c>
      <c r="S880" s="13">
        <v>3391</v>
      </c>
      <c r="T880" s="13">
        <v>48112</v>
      </c>
      <c r="U880" s="13">
        <v>1362</v>
      </c>
      <c r="V880" s="13">
        <v>1451</v>
      </c>
      <c r="W880" s="13">
        <v>28690</v>
      </c>
      <c r="X880" s="13">
        <v>12162</v>
      </c>
      <c r="Y880" s="214"/>
      <c r="Z880" s="13">
        <v>18402</v>
      </c>
      <c r="AA880" s="13">
        <v>16900</v>
      </c>
      <c r="AC880" s="48">
        <f t="shared" si="88"/>
        <v>35302</v>
      </c>
      <c r="AD880" s="48">
        <f t="shared" si="84"/>
        <v>125739</v>
      </c>
      <c r="AE880" s="13">
        <v>4991</v>
      </c>
      <c r="AF880" s="13">
        <v>6469</v>
      </c>
      <c r="AG880" s="13">
        <v>27905</v>
      </c>
      <c r="AH880" s="13">
        <v>28542</v>
      </c>
      <c r="AI880" s="13">
        <v>3325</v>
      </c>
      <c r="AJ880" s="13">
        <v>1255</v>
      </c>
      <c r="AK880" s="13">
        <v>3160</v>
      </c>
      <c r="AL880" s="13">
        <v>34306</v>
      </c>
      <c r="AM880" s="13">
        <v>35915</v>
      </c>
      <c r="AN880" s="13">
        <v>11471</v>
      </c>
      <c r="AO880" s="13">
        <v>11768</v>
      </c>
      <c r="BJ880" s="214"/>
      <c r="BK880" s="48">
        <f t="shared" si="85"/>
        <v>169107</v>
      </c>
      <c r="BL880" s="13">
        <v>10151</v>
      </c>
      <c r="BM880" s="13">
        <v>10414</v>
      </c>
      <c r="BN880" s="214"/>
      <c r="BO880" s="48">
        <f t="shared" si="86"/>
        <v>20565</v>
      </c>
      <c r="BP880" s="214"/>
      <c r="BQ880" s="48">
        <f t="shared" si="83"/>
        <v>218035</v>
      </c>
      <c r="BR880" s="214"/>
      <c r="BS880" s="48">
        <f t="shared" si="87"/>
        <v>568748</v>
      </c>
    </row>
    <row r="881" spans="1:71" x14ac:dyDescent="0.2">
      <c r="A881" s="227" t="s">
        <v>54</v>
      </c>
      <c r="B881" s="213">
        <v>44707</v>
      </c>
      <c r="D881" s="13">
        <v>4459</v>
      </c>
      <c r="E881" s="13">
        <v>3360</v>
      </c>
      <c r="F881" s="13">
        <v>60530</v>
      </c>
      <c r="G881" s="13">
        <v>1078</v>
      </c>
      <c r="H881">
        <v>951</v>
      </c>
      <c r="I881" s="13">
        <v>32619</v>
      </c>
      <c r="J881" s="13">
        <v>29561</v>
      </c>
      <c r="K881" s="13">
        <v>91986</v>
      </c>
      <c r="L881" s="13">
        <v>2673</v>
      </c>
      <c r="M881" s="231"/>
      <c r="N881" s="13">
        <v>12787</v>
      </c>
      <c r="O881" s="13">
        <v>17616</v>
      </c>
      <c r="P881" s="13">
        <v>1085</v>
      </c>
      <c r="Q881">
        <v>679</v>
      </c>
      <c r="R881" s="13">
        <v>2807</v>
      </c>
      <c r="S881" s="13">
        <v>3599</v>
      </c>
      <c r="T881" s="13">
        <v>51308</v>
      </c>
      <c r="U881" s="13">
        <v>1542</v>
      </c>
      <c r="V881" s="13">
        <v>1683</v>
      </c>
      <c r="W881" s="13">
        <v>30364</v>
      </c>
      <c r="X881" s="13">
        <v>13455</v>
      </c>
      <c r="Y881" s="214"/>
      <c r="Z881" s="13">
        <v>19796</v>
      </c>
      <c r="AA881" s="13">
        <v>19188</v>
      </c>
      <c r="AC881" s="48">
        <f t="shared" si="88"/>
        <v>38984</v>
      </c>
      <c r="AD881" s="48">
        <f t="shared" si="84"/>
        <v>136925</v>
      </c>
      <c r="AE881" s="13">
        <v>5353</v>
      </c>
      <c r="AF881" s="13">
        <v>6834</v>
      </c>
      <c r="AG881" s="13">
        <v>28879</v>
      </c>
      <c r="AH881" s="13">
        <v>33093</v>
      </c>
      <c r="AI881" s="13">
        <v>3516</v>
      </c>
      <c r="AJ881" s="13">
        <v>1215</v>
      </c>
      <c r="AK881" s="13">
        <v>3304</v>
      </c>
      <c r="AL881" s="13">
        <v>35315</v>
      </c>
      <c r="AM881" s="13">
        <v>40292</v>
      </c>
      <c r="AN881" s="13">
        <v>13325</v>
      </c>
      <c r="AO881" s="13">
        <v>12099</v>
      </c>
      <c r="BJ881" s="214"/>
      <c r="BK881" s="48">
        <f t="shared" si="85"/>
        <v>183225</v>
      </c>
      <c r="BL881" s="13">
        <v>10172</v>
      </c>
      <c r="BM881" s="13">
        <v>10966</v>
      </c>
      <c r="BN881" s="214"/>
      <c r="BO881" s="48">
        <f t="shared" si="86"/>
        <v>21138</v>
      </c>
      <c r="BP881" s="214"/>
      <c r="BQ881" s="48">
        <f t="shared" si="83"/>
        <v>227217</v>
      </c>
      <c r="BR881" s="214"/>
      <c r="BS881" s="48">
        <f t="shared" si="87"/>
        <v>607489</v>
      </c>
    </row>
    <row r="882" spans="1:71" x14ac:dyDescent="0.2">
      <c r="A882" s="227" t="s">
        <v>55</v>
      </c>
      <c r="B882" s="213">
        <v>44708</v>
      </c>
      <c r="D882" s="13">
        <v>4143</v>
      </c>
      <c r="E882" s="13">
        <v>3282</v>
      </c>
      <c r="F882" s="13">
        <v>60405</v>
      </c>
      <c r="G882">
        <v>985</v>
      </c>
      <c r="H882">
        <v>725</v>
      </c>
      <c r="I882" s="13">
        <v>32206</v>
      </c>
      <c r="J882" s="13">
        <v>29993</v>
      </c>
      <c r="K882" s="13">
        <v>93746</v>
      </c>
      <c r="L882" s="13">
        <v>2839</v>
      </c>
      <c r="M882" s="231"/>
      <c r="N882" s="13">
        <v>13459</v>
      </c>
      <c r="O882" s="13">
        <v>18457</v>
      </c>
      <c r="P882" s="13">
        <v>1194</v>
      </c>
      <c r="Q882">
        <v>766</v>
      </c>
      <c r="R882" s="13">
        <v>2808</v>
      </c>
      <c r="S882" s="13">
        <v>3441</v>
      </c>
      <c r="T882" s="13">
        <v>52312</v>
      </c>
      <c r="U882" s="13">
        <v>1478</v>
      </c>
      <c r="V882" s="13">
        <v>1558</v>
      </c>
      <c r="W882" s="13">
        <v>32044</v>
      </c>
      <c r="X882" s="13">
        <v>12617</v>
      </c>
      <c r="Y882" s="214"/>
      <c r="Z882" s="13">
        <v>21026</v>
      </c>
      <c r="AA882" s="13">
        <v>21285</v>
      </c>
      <c r="AC882" s="48">
        <f t="shared" si="88"/>
        <v>42311</v>
      </c>
      <c r="AD882" s="48">
        <f t="shared" si="84"/>
        <v>140134</v>
      </c>
      <c r="AE882" s="13">
        <v>5520</v>
      </c>
      <c r="AF882" s="13">
        <v>6701</v>
      </c>
      <c r="AG882" s="13">
        <v>27980</v>
      </c>
      <c r="AH882" s="13">
        <v>33734</v>
      </c>
      <c r="AI882" s="13">
        <v>3616</v>
      </c>
      <c r="AJ882" s="13">
        <v>1208</v>
      </c>
      <c r="AK882" s="13">
        <v>3363</v>
      </c>
      <c r="AL882" s="13">
        <v>34837</v>
      </c>
      <c r="AM882" s="13">
        <v>41515</v>
      </c>
      <c r="AN882" s="13">
        <v>13313</v>
      </c>
      <c r="AO882" s="13">
        <v>11621</v>
      </c>
      <c r="BJ882" s="214"/>
      <c r="BK882" s="48">
        <f t="shared" si="85"/>
        <v>183408</v>
      </c>
      <c r="BL882" s="13">
        <v>10776</v>
      </c>
      <c r="BM882" s="13">
        <v>10955</v>
      </c>
      <c r="BN882" s="214"/>
      <c r="BO882" s="48">
        <f t="shared" si="86"/>
        <v>21731</v>
      </c>
      <c r="BP882" s="214"/>
      <c r="BQ882" s="48">
        <f t="shared" si="83"/>
        <v>228324</v>
      </c>
      <c r="BR882" s="214"/>
      <c r="BS882" s="48">
        <f t="shared" si="87"/>
        <v>615908</v>
      </c>
    </row>
    <row r="883" spans="1:71" x14ac:dyDescent="0.2">
      <c r="A883" s="227" t="s">
        <v>56</v>
      </c>
      <c r="B883" s="213">
        <v>44709</v>
      </c>
      <c r="D883" s="13">
        <v>2909</v>
      </c>
      <c r="E883" s="13">
        <v>2179</v>
      </c>
      <c r="F883" s="13">
        <v>44761</v>
      </c>
      <c r="G883">
        <v>719</v>
      </c>
      <c r="H883">
        <v>586</v>
      </c>
      <c r="I883" s="13">
        <v>25812</v>
      </c>
      <c r="J883" s="13">
        <v>22546</v>
      </c>
      <c r="K883" s="13">
        <v>68193</v>
      </c>
      <c r="L883" s="13">
        <v>1516</v>
      </c>
      <c r="M883" s="231"/>
      <c r="N883" s="13">
        <v>9427</v>
      </c>
      <c r="O883" s="13">
        <v>13029</v>
      </c>
      <c r="P883">
        <v>917</v>
      </c>
      <c r="Q883">
        <v>608</v>
      </c>
      <c r="R883" s="13">
        <v>1833</v>
      </c>
      <c r="S883" s="13">
        <v>2307</v>
      </c>
      <c r="T883" s="13">
        <v>34746</v>
      </c>
      <c r="U883">
        <v>890</v>
      </c>
      <c r="V883" s="13">
        <v>1260</v>
      </c>
      <c r="W883" s="13">
        <v>25975</v>
      </c>
      <c r="X883" s="13">
        <v>7726</v>
      </c>
      <c r="Y883" s="214"/>
      <c r="Z883" s="13">
        <v>15760</v>
      </c>
      <c r="AA883" s="13">
        <v>14319</v>
      </c>
      <c r="AC883" s="48">
        <f t="shared" si="88"/>
        <v>30079</v>
      </c>
      <c r="AD883" s="48">
        <f t="shared" si="84"/>
        <v>98718</v>
      </c>
      <c r="AE883" s="13">
        <v>3348</v>
      </c>
      <c r="AF883" s="13">
        <v>4330</v>
      </c>
      <c r="AG883" s="13">
        <v>18612</v>
      </c>
      <c r="AH883" s="13">
        <v>22199</v>
      </c>
      <c r="AI883" s="13">
        <v>2306</v>
      </c>
      <c r="AJ883">
        <v>723</v>
      </c>
      <c r="AK883" s="13">
        <v>2110</v>
      </c>
      <c r="AL883" s="13">
        <v>22798</v>
      </c>
      <c r="AM883" s="13">
        <v>27411</v>
      </c>
      <c r="AN883" s="13">
        <v>8227</v>
      </c>
      <c r="AO883" s="13">
        <v>6166</v>
      </c>
      <c r="BJ883" s="214"/>
      <c r="BK883" s="48">
        <f t="shared" si="85"/>
        <v>118230</v>
      </c>
      <c r="BL883" s="13">
        <v>8194</v>
      </c>
      <c r="BM883" s="13">
        <v>7576</v>
      </c>
      <c r="BN883" s="214"/>
      <c r="BO883" s="48">
        <f t="shared" si="86"/>
        <v>15770</v>
      </c>
      <c r="BP883" s="214"/>
      <c r="BQ883" s="48">
        <f t="shared" si="83"/>
        <v>169221</v>
      </c>
      <c r="BR883" s="214"/>
      <c r="BS883" s="48">
        <f t="shared" si="87"/>
        <v>432018</v>
      </c>
    </row>
    <row r="884" spans="1:71" x14ac:dyDescent="0.2">
      <c r="A884" s="227" t="s">
        <v>57</v>
      </c>
      <c r="B884" s="213">
        <v>44710</v>
      </c>
      <c r="D884" s="13">
        <v>2406</v>
      </c>
      <c r="E884" s="13">
        <v>1702</v>
      </c>
      <c r="F884" s="13">
        <v>20563</v>
      </c>
      <c r="G884">
        <v>536</v>
      </c>
      <c r="H884">
        <v>576</v>
      </c>
      <c r="I884" s="13">
        <v>20866</v>
      </c>
      <c r="J884" s="13">
        <v>17921</v>
      </c>
      <c r="K884" s="13">
        <v>53633</v>
      </c>
      <c r="L884" s="13">
        <v>1155</v>
      </c>
      <c r="M884" s="231"/>
      <c r="N884" s="13">
        <v>7791</v>
      </c>
      <c r="O884" s="13">
        <v>9872</v>
      </c>
      <c r="P884">
        <v>761</v>
      </c>
      <c r="Q884">
        <v>534</v>
      </c>
      <c r="R884" s="13">
        <v>1591</v>
      </c>
      <c r="S884" s="13">
        <v>1834</v>
      </c>
      <c r="T884" s="13">
        <v>29933</v>
      </c>
      <c r="U884">
        <v>576</v>
      </c>
      <c r="V884">
        <v>797</v>
      </c>
      <c r="W884" s="13">
        <v>22483</v>
      </c>
      <c r="X884" s="13">
        <v>5302</v>
      </c>
      <c r="Y884" s="214"/>
      <c r="Z884" s="13">
        <v>13938</v>
      </c>
      <c r="AA884" s="13">
        <v>12208</v>
      </c>
      <c r="AC884" s="48">
        <f t="shared" si="88"/>
        <v>26146</v>
      </c>
      <c r="AD884" s="48">
        <f t="shared" si="84"/>
        <v>81474</v>
      </c>
      <c r="AE884" s="13">
        <v>2747</v>
      </c>
      <c r="AF884" s="13">
        <v>3461</v>
      </c>
      <c r="AG884" s="13">
        <v>15952</v>
      </c>
      <c r="AH884" s="13">
        <v>16516</v>
      </c>
      <c r="AI884" s="13">
        <v>1993</v>
      </c>
      <c r="AJ884">
        <v>564</v>
      </c>
      <c r="AK884" s="13">
        <v>1778</v>
      </c>
      <c r="AL884" s="13">
        <v>19492</v>
      </c>
      <c r="AM884" s="13">
        <v>21197</v>
      </c>
      <c r="AN884" s="13">
        <v>5509</v>
      </c>
      <c r="AO884" s="13">
        <v>4433</v>
      </c>
      <c r="BJ884" s="214"/>
      <c r="BK884" s="48">
        <f t="shared" si="85"/>
        <v>93642</v>
      </c>
      <c r="BL884" s="13">
        <v>6574</v>
      </c>
      <c r="BM884" s="13">
        <v>5725</v>
      </c>
      <c r="BN884" s="214"/>
      <c r="BO884" s="48">
        <f t="shared" si="86"/>
        <v>12299</v>
      </c>
      <c r="BP884" s="214"/>
      <c r="BQ884" s="48">
        <f t="shared" si="83"/>
        <v>119358</v>
      </c>
      <c r="BR884" s="214"/>
      <c r="BS884" s="48">
        <f t="shared" si="87"/>
        <v>332919</v>
      </c>
    </row>
    <row r="885" spans="1:71" x14ac:dyDescent="0.2">
      <c r="A885" s="227" t="s">
        <v>58</v>
      </c>
      <c r="B885" s="213">
        <v>44711</v>
      </c>
      <c r="D885" s="13">
        <v>2373</v>
      </c>
      <c r="E885" s="13">
        <v>1667</v>
      </c>
      <c r="F885" s="13">
        <v>35045</v>
      </c>
      <c r="G885">
        <v>611</v>
      </c>
      <c r="H885">
        <v>469</v>
      </c>
      <c r="I885" s="13">
        <v>19715</v>
      </c>
      <c r="J885" s="13">
        <v>17891</v>
      </c>
      <c r="K885" s="13">
        <v>52820</v>
      </c>
      <c r="L885">
        <v>998</v>
      </c>
      <c r="M885" s="231"/>
      <c r="N885" s="13">
        <v>8390</v>
      </c>
      <c r="O885" s="13">
        <v>9720</v>
      </c>
      <c r="P885">
        <v>703</v>
      </c>
      <c r="Q885">
        <v>457</v>
      </c>
      <c r="R885" s="13">
        <v>1751</v>
      </c>
      <c r="S885" s="13">
        <v>1961</v>
      </c>
      <c r="T885" s="13">
        <v>30033</v>
      </c>
      <c r="U885">
        <v>800</v>
      </c>
      <c r="V885">
        <v>945</v>
      </c>
      <c r="W885" s="13">
        <v>23007</v>
      </c>
      <c r="X885" s="13">
        <v>5403</v>
      </c>
      <c r="Y885" s="214"/>
      <c r="Z885" s="13">
        <v>15419</v>
      </c>
      <c r="AA885" s="13">
        <v>12405</v>
      </c>
      <c r="AC885" s="48">
        <f t="shared" si="88"/>
        <v>27824</v>
      </c>
      <c r="AD885" s="48">
        <f t="shared" si="84"/>
        <v>83170</v>
      </c>
      <c r="AE885" s="13">
        <v>2607</v>
      </c>
      <c r="AF885" s="13">
        <v>3219</v>
      </c>
      <c r="AG885" s="13">
        <v>17471</v>
      </c>
      <c r="AH885" s="13">
        <v>15877</v>
      </c>
      <c r="AI885" s="13">
        <v>2013</v>
      </c>
      <c r="AJ885">
        <v>597</v>
      </c>
      <c r="AK885" s="13">
        <v>1716</v>
      </c>
      <c r="AL885" s="13">
        <v>21723</v>
      </c>
      <c r="AM885" s="13">
        <v>21102</v>
      </c>
      <c r="AN885" s="13">
        <v>5324</v>
      </c>
      <c r="AO885" s="13">
        <v>4885</v>
      </c>
      <c r="BJ885" s="214"/>
      <c r="BK885" s="48">
        <f t="shared" si="85"/>
        <v>96534</v>
      </c>
      <c r="BL885" s="13">
        <v>5514</v>
      </c>
      <c r="BM885" s="13">
        <v>5599</v>
      </c>
      <c r="BN885" s="214"/>
      <c r="BO885" s="48">
        <f t="shared" si="86"/>
        <v>11113</v>
      </c>
      <c r="BP885" s="214"/>
      <c r="BQ885" s="48">
        <f t="shared" si="83"/>
        <v>131589</v>
      </c>
      <c r="BR885" s="214"/>
      <c r="BS885" s="48">
        <f t="shared" si="87"/>
        <v>350230</v>
      </c>
    </row>
    <row r="886" spans="1:71" x14ac:dyDescent="0.2">
      <c r="A886" s="227" t="s">
        <v>59</v>
      </c>
      <c r="B886" s="213">
        <v>44712</v>
      </c>
      <c r="D886" s="13">
        <v>4063</v>
      </c>
      <c r="E886" s="13">
        <v>3333</v>
      </c>
      <c r="F886" s="13">
        <v>53952</v>
      </c>
      <c r="G886" s="13">
        <v>1014</v>
      </c>
      <c r="H886">
        <v>793</v>
      </c>
      <c r="I886" s="13">
        <v>30296</v>
      </c>
      <c r="J886" s="13">
        <v>27823</v>
      </c>
      <c r="K886" s="13">
        <v>83537</v>
      </c>
      <c r="L886" s="13">
        <v>1693</v>
      </c>
      <c r="M886" s="231"/>
      <c r="N886" s="13">
        <v>11716</v>
      </c>
      <c r="O886" s="13">
        <v>15828</v>
      </c>
      <c r="P886" s="13">
        <v>1066</v>
      </c>
      <c r="Q886">
        <v>706</v>
      </c>
      <c r="R886" s="13">
        <v>2655</v>
      </c>
      <c r="S886" s="13">
        <v>3183</v>
      </c>
      <c r="T886" s="13">
        <v>46348</v>
      </c>
      <c r="U886" s="13">
        <v>1390</v>
      </c>
      <c r="V886" s="13">
        <v>1484</v>
      </c>
      <c r="W886" s="13">
        <v>28661</v>
      </c>
      <c r="X886" s="13">
        <v>11310</v>
      </c>
      <c r="Y886" s="214"/>
      <c r="Z886" s="13">
        <v>18517</v>
      </c>
      <c r="AA886" s="13">
        <v>16515</v>
      </c>
      <c r="AC886" s="48">
        <f t="shared" si="88"/>
        <v>35032</v>
      </c>
      <c r="AD886" s="48">
        <f t="shared" si="84"/>
        <v>124347</v>
      </c>
      <c r="AE886" s="13">
        <v>4784</v>
      </c>
      <c r="AF886" s="13">
        <v>6309</v>
      </c>
      <c r="AG886" s="13">
        <v>28224</v>
      </c>
      <c r="AH886" s="13">
        <v>28689</v>
      </c>
      <c r="AI886" s="13">
        <v>3162</v>
      </c>
      <c r="AJ886" s="13">
        <v>1178</v>
      </c>
      <c r="AK886" s="13">
        <v>3075</v>
      </c>
      <c r="AL886" s="13">
        <v>33980</v>
      </c>
      <c r="AM886" s="13">
        <v>35295</v>
      </c>
      <c r="AN886" s="13">
        <v>11021</v>
      </c>
      <c r="AO886" s="13">
        <v>11590</v>
      </c>
      <c r="BJ886" s="214"/>
      <c r="BK886" s="48">
        <f t="shared" si="85"/>
        <v>167307</v>
      </c>
      <c r="BL886" s="13">
        <v>9903</v>
      </c>
      <c r="BM886" s="13">
        <v>10081</v>
      </c>
      <c r="BN886" s="214"/>
      <c r="BO886" s="48">
        <f t="shared" si="86"/>
        <v>19984</v>
      </c>
      <c r="BP886" s="214"/>
      <c r="BQ886" s="48">
        <f t="shared" si="83"/>
        <v>206504</v>
      </c>
      <c r="BR886" s="214"/>
      <c r="BS886" s="48">
        <f t="shared" si="87"/>
        <v>553174</v>
      </c>
    </row>
    <row r="887" spans="1:71" x14ac:dyDescent="0.2">
      <c r="A887" s="227" t="s">
        <v>53</v>
      </c>
      <c r="B887" s="213">
        <v>44713</v>
      </c>
      <c r="D887" s="13">
        <v>4157</v>
      </c>
      <c r="E887" s="13">
        <v>3100</v>
      </c>
      <c r="F887" s="13">
        <v>54800</v>
      </c>
      <c r="G887">
        <v>941</v>
      </c>
      <c r="H887">
        <v>792</v>
      </c>
      <c r="I887" s="13">
        <v>30800</v>
      </c>
      <c r="J887" s="13">
        <v>27937</v>
      </c>
      <c r="K887" s="13">
        <v>84186</v>
      </c>
      <c r="L887" s="13">
        <v>1723</v>
      </c>
      <c r="N887" s="13">
        <v>12019</v>
      </c>
      <c r="O887" s="13">
        <v>16168</v>
      </c>
      <c r="P887" s="13">
        <v>1075</v>
      </c>
      <c r="Q887">
        <v>677</v>
      </c>
      <c r="R887" s="13">
        <v>2698</v>
      </c>
      <c r="S887" s="13">
        <v>3275</v>
      </c>
      <c r="T887" s="13">
        <v>47348</v>
      </c>
      <c r="U887" s="13">
        <v>1336</v>
      </c>
      <c r="V887" s="13">
        <v>1434</v>
      </c>
      <c r="W887" s="13">
        <v>28694</v>
      </c>
      <c r="X887" s="13">
        <v>11735</v>
      </c>
      <c r="Z887" s="13">
        <v>18202</v>
      </c>
      <c r="AA887" s="13">
        <v>16910</v>
      </c>
      <c r="AC887" s="48">
        <f t="shared" si="88"/>
        <v>35112</v>
      </c>
      <c r="AD887" s="48">
        <f t="shared" si="84"/>
        <v>126459</v>
      </c>
      <c r="AE887" s="13">
        <v>5501</v>
      </c>
      <c r="AF887" s="13">
        <v>6654</v>
      </c>
      <c r="AG887" s="13">
        <v>28017</v>
      </c>
      <c r="AH887" s="13">
        <v>29687</v>
      </c>
      <c r="AI887" s="13">
        <v>3297</v>
      </c>
      <c r="AJ887" s="13">
        <v>1177</v>
      </c>
      <c r="AK887" s="13">
        <v>3147</v>
      </c>
      <c r="AL887" s="13">
        <v>33667</v>
      </c>
      <c r="AM887" s="13">
        <v>36124</v>
      </c>
      <c r="AN887" s="13">
        <v>11609</v>
      </c>
      <c r="AO887" s="13">
        <v>12056</v>
      </c>
      <c r="BK887" s="48">
        <f t="shared" si="85"/>
        <v>170936</v>
      </c>
      <c r="BL887" s="13">
        <v>10362</v>
      </c>
      <c r="BM887" s="13">
        <v>10716</v>
      </c>
      <c r="BO887" s="48">
        <f t="shared" si="86"/>
        <v>21078</v>
      </c>
      <c r="BQ887" s="48">
        <f t="shared" si="83"/>
        <v>208436</v>
      </c>
      <c r="BS887" s="48">
        <f t="shared" si="87"/>
        <v>562021</v>
      </c>
    </row>
    <row r="888" spans="1:71" x14ac:dyDescent="0.2">
      <c r="A888" s="227" t="s">
        <v>54</v>
      </c>
      <c r="B888" s="213">
        <v>44714</v>
      </c>
      <c r="D888" s="13">
        <v>4178</v>
      </c>
      <c r="E888" s="13">
        <v>3150</v>
      </c>
      <c r="F888" s="13">
        <v>55066</v>
      </c>
      <c r="G888">
        <v>902</v>
      </c>
      <c r="H888">
        <v>767</v>
      </c>
      <c r="I888" s="13">
        <v>31106</v>
      </c>
      <c r="J888" s="13">
        <v>28461</v>
      </c>
      <c r="K888" s="13">
        <v>83970</v>
      </c>
      <c r="L888" s="13">
        <v>1978</v>
      </c>
      <c r="N888" s="13">
        <v>12169</v>
      </c>
      <c r="O888" s="13">
        <v>17082</v>
      </c>
      <c r="P888" s="13">
        <v>1065</v>
      </c>
      <c r="Q888">
        <v>691</v>
      </c>
      <c r="R888" s="13">
        <v>2746</v>
      </c>
      <c r="S888" s="13">
        <v>3373</v>
      </c>
      <c r="T888" s="13">
        <v>48793</v>
      </c>
      <c r="U888" s="13">
        <v>1450</v>
      </c>
      <c r="V888" s="13">
        <v>1631</v>
      </c>
      <c r="W888" s="13">
        <v>29845</v>
      </c>
      <c r="X888" s="13">
        <v>12319</v>
      </c>
      <c r="Z888" s="13">
        <v>18324</v>
      </c>
      <c r="AA888" s="13">
        <v>18028</v>
      </c>
      <c r="AC888" s="48">
        <f t="shared" si="88"/>
        <v>36352</v>
      </c>
      <c r="AD888" s="48">
        <f t="shared" si="84"/>
        <v>131164</v>
      </c>
      <c r="AE888" s="13">
        <v>5177</v>
      </c>
      <c r="AF888" s="13">
        <v>6361</v>
      </c>
      <c r="AG888" s="13">
        <v>26955</v>
      </c>
      <c r="AH888" s="13">
        <v>30120</v>
      </c>
      <c r="AI888" s="13">
        <v>3285</v>
      </c>
      <c r="AJ888" s="13">
        <v>1199</v>
      </c>
      <c r="AK888" s="13">
        <v>3157</v>
      </c>
      <c r="AL888" s="13">
        <v>33021</v>
      </c>
      <c r="AM888" s="13">
        <v>37288</v>
      </c>
      <c r="AN888" s="13">
        <v>12139</v>
      </c>
      <c r="AO888" s="13">
        <v>11330</v>
      </c>
      <c r="BK888" s="48">
        <f t="shared" si="85"/>
        <v>170032</v>
      </c>
      <c r="BL888" s="13">
        <v>10444</v>
      </c>
      <c r="BM888" s="13">
        <v>11432</v>
      </c>
      <c r="BO888" s="48">
        <f t="shared" si="86"/>
        <v>21876</v>
      </c>
      <c r="BQ888" s="48">
        <f t="shared" si="83"/>
        <v>209578</v>
      </c>
      <c r="BS888" s="48">
        <f t="shared" si="87"/>
        <v>569002</v>
      </c>
    </row>
    <row r="889" spans="1:71" x14ac:dyDescent="0.2">
      <c r="A889" s="227" t="s">
        <v>55</v>
      </c>
      <c r="B889" s="213">
        <v>44715</v>
      </c>
      <c r="D889" s="13">
        <v>4141</v>
      </c>
      <c r="E889" s="13">
        <v>3269</v>
      </c>
      <c r="F889" s="13">
        <v>57618</v>
      </c>
      <c r="G889">
        <v>918</v>
      </c>
      <c r="H889">
        <v>752</v>
      </c>
      <c r="I889" s="13">
        <v>31803</v>
      </c>
      <c r="J889" s="13">
        <v>29056</v>
      </c>
      <c r="K889" s="13">
        <v>86857</v>
      </c>
      <c r="L889" s="13">
        <v>1693</v>
      </c>
      <c r="N889" s="13">
        <v>12791</v>
      </c>
      <c r="O889" s="13">
        <v>18006</v>
      </c>
      <c r="P889" s="13">
        <v>1089</v>
      </c>
      <c r="Q889">
        <v>790</v>
      </c>
      <c r="R889" s="13">
        <v>2788</v>
      </c>
      <c r="S889" s="13">
        <v>3422</v>
      </c>
      <c r="T889" s="13">
        <v>50851</v>
      </c>
      <c r="U889" s="13">
        <v>1391</v>
      </c>
      <c r="V889" s="13">
        <v>1518</v>
      </c>
      <c r="W889" s="13">
        <v>31483</v>
      </c>
      <c r="X889" s="13">
        <v>12379</v>
      </c>
      <c r="Z889" s="13">
        <v>20001</v>
      </c>
      <c r="AA889" s="13">
        <v>19259</v>
      </c>
      <c r="AC889" s="48">
        <f t="shared" si="88"/>
        <v>39260</v>
      </c>
      <c r="AD889" s="48">
        <f t="shared" si="84"/>
        <v>136508</v>
      </c>
      <c r="AE889" s="13">
        <v>5401</v>
      </c>
      <c r="AF889" s="13">
        <v>6428</v>
      </c>
      <c r="AG889" s="13">
        <v>28417</v>
      </c>
      <c r="AH889" s="13">
        <v>32118</v>
      </c>
      <c r="AI889" s="13">
        <v>3389</v>
      </c>
      <c r="AJ889" s="13">
        <v>1180</v>
      </c>
      <c r="AK889" s="13">
        <v>3282</v>
      </c>
      <c r="AL889" s="13">
        <v>34682</v>
      </c>
      <c r="AM889" s="13">
        <v>39562</v>
      </c>
      <c r="AN889" s="13">
        <v>12735</v>
      </c>
      <c r="AO889" s="13">
        <v>11775</v>
      </c>
      <c r="BK889" s="48">
        <f t="shared" si="85"/>
        <v>178969</v>
      </c>
      <c r="BL889" s="13">
        <v>10546</v>
      </c>
      <c r="BM889" s="13">
        <v>10508</v>
      </c>
      <c r="BO889" s="48">
        <f t="shared" si="86"/>
        <v>21054</v>
      </c>
      <c r="BQ889" s="48">
        <f t="shared" si="83"/>
        <v>216107</v>
      </c>
      <c r="BS889" s="48">
        <f t="shared" si="87"/>
        <v>591898</v>
      </c>
    </row>
    <row r="890" spans="1:71" x14ac:dyDescent="0.2">
      <c r="A890" s="227" t="s">
        <v>56</v>
      </c>
      <c r="B890" s="213">
        <v>44716</v>
      </c>
      <c r="D890" s="13">
        <v>2944</v>
      </c>
      <c r="E890" s="13">
        <v>2285</v>
      </c>
      <c r="F890" s="13">
        <v>43421</v>
      </c>
      <c r="G890">
        <v>619</v>
      </c>
      <c r="H890">
        <v>571</v>
      </c>
      <c r="I890" s="13">
        <v>25941</v>
      </c>
      <c r="J890" s="13">
        <v>22453</v>
      </c>
      <c r="K890" s="13">
        <v>66931</v>
      </c>
      <c r="L890" s="13">
        <v>1530</v>
      </c>
      <c r="N890" s="13">
        <v>9232</v>
      </c>
      <c r="O890" s="13">
        <v>12386</v>
      </c>
      <c r="P890">
        <v>833</v>
      </c>
      <c r="Q890">
        <v>597</v>
      </c>
      <c r="R890" s="13">
        <v>1903</v>
      </c>
      <c r="S890" s="13">
        <v>2298</v>
      </c>
      <c r="T890" s="13">
        <v>34182</v>
      </c>
      <c r="U890">
        <v>727</v>
      </c>
      <c r="V890">
        <v>934</v>
      </c>
      <c r="W890" s="13">
        <v>25395</v>
      </c>
      <c r="X890" s="13">
        <v>6518</v>
      </c>
      <c r="Z890" s="13">
        <v>14942</v>
      </c>
      <c r="AA890" s="13">
        <v>13247</v>
      </c>
      <c r="AC890" s="48">
        <f t="shared" si="88"/>
        <v>28189</v>
      </c>
      <c r="AD890" s="48">
        <f t="shared" si="84"/>
        <v>95005</v>
      </c>
      <c r="AE890" s="13">
        <v>3436</v>
      </c>
      <c r="AF890" s="13">
        <v>4396</v>
      </c>
      <c r="AG890" s="13">
        <v>18535</v>
      </c>
      <c r="AH890" s="13">
        <v>20131</v>
      </c>
      <c r="AI890" s="13">
        <v>2370</v>
      </c>
      <c r="AJ890">
        <v>689</v>
      </c>
      <c r="AK890" s="13">
        <v>2160</v>
      </c>
      <c r="AL890" s="13">
        <v>22957</v>
      </c>
      <c r="AM890" s="13">
        <v>25300</v>
      </c>
      <c r="AN890" s="13">
        <v>7527</v>
      </c>
      <c r="AO890" s="13">
        <v>6700</v>
      </c>
      <c r="BK890" s="48">
        <f t="shared" si="85"/>
        <v>114201</v>
      </c>
      <c r="BL890" s="13">
        <v>7467</v>
      </c>
      <c r="BM890" s="13">
        <v>7398</v>
      </c>
      <c r="BO890" s="48">
        <f t="shared" si="86"/>
        <v>14865</v>
      </c>
      <c r="BQ890" s="48">
        <f t="shared" ref="BQ890:BQ953" si="89">D890+E890+F890+G890+H890+I890+J890+K890+L890</f>
        <v>166695</v>
      </c>
      <c r="BS890" s="48">
        <f t="shared" si="87"/>
        <v>418955</v>
      </c>
    </row>
    <row r="891" spans="1:71" x14ac:dyDescent="0.2">
      <c r="A891" s="227" t="s">
        <v>57</v>
      </c>
      <c r="B891" s="213">
        <v>44717</v>
      </c>
      <c r="D891" s="13">
        <v>2399</v>
      </c>
      <c r="E891" s="13">
        <v>1715</v>
      </c>
      <c r="F891" s="13">
        <v>35807</v>
      </c>
      <c r="G891">
        <v>488</v>
      </c>
      <c r="H891">
        <v>526</v>
      </c>
      <c r="I891" s="13">
        <v>21399</v>
      </c>
      <c r="J891" s="13">
        <v>18318</v>
      </c>
      <c r="K891" s="13">
        <v>51641</v>
      </c>
      <c r="L891" s="13">
        <v>1518</v>
      </c>
      <c r="N891" s="13">
        <v>8292</v>
      </c>
      <c r="O891" s="13">
        <v>10191</v>
      </c>
      <c r="P891">
        <v>780</v>
      </c>
      <c r="Q891">
        <v>467</v>
      </c>
      <c r="R891" s="13">
        <v>1660</v>
      </c>
      <c r="S891" s="13">
        <v>1892</v>
      </c>
      <c r="T891" s="13">
        <v>31232</v>
      </c>
      <c r="U891">
        <v>552</v>
      </c>
      <c r="V891">
        <v>767</v>
      </c>
      <c r="W891" s="13">
        <v>23740</v>
      </c>
      <c r="X891" s="13">
        <v>5244</v>
      </c>
      <c r="Z891" s="13">
        <v>15134</v>
      </c>
      <c r="AA891" s="13">
        <v>12837</v>
      </c>
      <c r="AC891" s="48">
        <f t="shared" si="88"/>
        <v>27971</v>
      </c>
      <c r="AD891" s="48">
        <f t="shared" si="84"/>
        <v>84817</v>
      </c>
      <c r="AE891" s="13">
        <v>2887</v>
      </c>
      <c r="AF891" s="13">
        <v>3606</v>
      </c>
      <c r="AG891" s="13">
        <v>16733</v>
      </c>
      <c r="AH891" s="13">
        <v>16586</v>
      </c>
      <c r="AI891" s="13">
        <v>2094</v>
      </c>
      <c r="AJ891">
        <v>554</v>
      </c>
      <c r="AK891" s="13">
        <v>1689</v>
      </c>
      <c r="AL891" s="13">
        <v>20992</v>
      </c>
      <c r="AM891" s="13">
        <v>21816</v>
      </c>
      <c r="AN891" s="13">
        <v>5444</v>
      </c>
      <c r="AO891" s="13">
        <v>4473</v>
      </c>
      <c r="BK891" s="48">
        <f t="shared" si="85"/>
        <v>96874</v>
      </c>
      <c r="BL891" s="13">
        <v>6103</v>
      </c>
      <c r="BM891" s="13">
        <v>5361</v>
      </c>
      <c r="BO891" s="48">
        <f t="shared" si="86"/>
        <v>11464</v>
      </c>
      <c r="BQ891" s="48">
        <f t="shared" si="89"/>
        <v>133811</v>
      </c>
      <c r="BS891" s="48">
        <f t="shared" si="87"/>
        <v>354937</v>
      </c>
    </row>
    <row r="892" spans="1:71" x14ac:dyDescent="0.2">
      <c r="A892" s="227" t="s">
        <v>58</v>
      </c>
      <c r="B892" s="213">
        <v>44718</v>
      </c>
      <c r="D892" s="13">
        <v>3868</v>
      </c>
      <c r="E892" s="13">
        <v>2883</v>
      </c>
      <c r="F892" s="13">
        <v>50735</v>
      </c>
      <c r="G892">
        <v>863</v>
      </c>
      <c r="H892">
        <v>757</v>
      </c>
      <c r="I892" s="13">
        <v>29254</v>
      </c>
      <c r="J892" s="13">
        <v>26186</v>
      </c>
      <c r="K892" s="13">
        <v>78613</v>
      </c>
      <c r="L892" s="13">
        <v>1732</v>
      </c>
      <c r="N892" s="13">
        <v>11220</v>
      </c>
      <c r="O892" s="13">
        <v>15325</v>
      </c>
      <c r="P892" s="13">
        <v>1035</v>
      </c>
      <c r="Q892">
        <v>654</v>
      </c>
      <c r="R892" s="13">
        <v>2680</v>
      </c>
      <c r="S892" s="13">
        <v>3208</v>
      </c>
      <c r="T892" s="13">
        <v>44189</v>
      </c>
      <c r="U892" s="13">
        <v>1228</v>
      </c>
      <c r="V892" s="13">
        <v>1327</v>
      </c>
      <c r="W892" s="13">
        <v>27369</v>
      </c>
      <c r="X892" s="13">
        <v>10363</v>
      </c>
      <c r="Z892" s="13">
        <v>17416</v>
      </c>
      <c r="AA892" s="13">
        <v>15822</v>
      </c>
      <c r="AC892" s="48">
        <f t="shared" si="88"/>
        <v>33238</v>
      </c>
      <c r="AD892" s="48">
        <f t="shared" si="84"/>
        <v>118598</v>
      </c>
      <c r="AE892" s="13">
        <v>4895</v>
      </c>
      <c r="AF892" s="13">
        <v>5920</v>
      </c>
      <c r="AG892" s="13">
        <v>25869</v>
      </c>
      <c r="AH892" s="13">
        <v>26649</v>
      </c>
      <c r="AI892" s="13">
        <v>3040</v>
      </c>
      <c r="AJ892">
        <v>851</v>
      </c>
      <c r="AK892" s="13">
        <v>2855</v>
      </c>
      <c r="AL892" s="13">
        <v>31413</v>
      </c>
      <c r="AM892" s="13">
        <v>33288</v>
      </c>
      <c r="AN892" s="13">
        <v>10004</v>
      </c>
      <c r="AO892" s="13">
        <v>9935</v>
      </c>
      <c r="BK892" s="48">
        <f t="shared" si="85"/>
        <v>154719</v>
      </c>
      <c r="BL892" s="13">
        <v>9290</v>
      </c>
      <c r="BM892" s="13">
        <v>9320</v>
      </c>
      <c r="BO892" s="48">
        <f t="shared" si="86"/>
        <v>18610</v>
      </c>
      <c r="BQ892" s="48">
        <f t="shared" si="89"/>
        <v>194891</v>
      </c>
      <c r="BS892" s="48">
        <f t="shared" si="87"/>
        <v>520056</v>
      </c>
    </row>
    <row r="893" spans="1:71" x14ac:dyDescent="0.2">
      <c r="A893" s="227" t="s">
        <v>59</v>
      </c>
      <c r="B893" s="213">
        <v>44719</v>
      </c>
      <c r="D893" s="13">
        <v>4177</v>
      </c>
      <c r="E893" s="13">
        <v>4263</v>
      </c>
      <c r="F893" s="13">
        <v>51673</v>
      </c>
      <c r="G893">
        <v>912</v>
      </c>
      <c r="H893">
        <v>817</v>
      </c>
      <c r="I893" s="13">
        <v>29989</v>
      </c>
      <c r="J893" s="13">
        <v>24947</v>
      </c>
      <c r="K893" s="13">
        <v>76256</v>
      </c>
      <c r="L893" s="13">
        <v>1871</v>
      </c>
      <c r="N893" s="13">
        <v>11669</v>
      </c>
      <c r="O893" s="13">
        <v>16056</v>
      </c>
      <c r="P893" s="13">
        <v>1039</v>
      </c>
      <c r="Q893">
        <v>661</v>
      </c>
      <c r="R893" s="13">
        <v>2688</v>
      </c>
      <c r="S893" s="13">
        <v>3321</v>
      </c>
      <c r="T893" s="13">
        <v>46387</v>
      </c>
      <c r="U893" s="13">
        <v>1346</v>
      </c>
      <c r="V893" s="13">
        <v>1458</v>
      </c>
      <c r="W893" s="13">
        <v>27835</v>
      </c>
      <c r="X893" s="13">
        <v>11601</v>
      </c>
      <c r="Z893" s="13">
        <v>17650</v>
      </c>
      <c r="AA893" s="13">
        <v>16128</v>
      </c>
      <c r="AC893" s="48">
        <f t="shared" si="88"/>
        <v>33778</v>
      </c>
      <c r="AD893" s="48">
        <f t="shared" si="84"/>
        <v>124061</v>
      </c>
      <c r="AE893" s="13">
        <v>5098</v>
      </c>
      <c r="AF893" s="13">
        <v>6308</v>
      </c>
      <c r="AG893" s="13">
        <v>27706</v>
      </c>
      <c r="AH893" s="13">
        <v>28364</v>
      </c>
      <c r="AI893" s="13">
        <v>3209</v>
      </c>
      <c r="AJ893" s="13">
        <v>1227</v>
      </c>
      <c r="AK893" s="13">
        <v>3098</v>
      </c>
      <c r="AL893" s="13">
        <v>33737</v>
      </c>
      <c r="AM893" s="13">
        <v>35165</v>
      </c>
      <c r="AN893" s="13">
        <v>11114</v>
      </c>
      <c r="AO893" s="13">
        <v>11482</v>
      </c>
      <c r="BK893" s="48">
        <f t="shared" si="85"/>
        <v>166508</v>
      </c>
      <c r="BL893" s="13">
        <v>9021</v>
      </c>
      <c r="BM893" s="13">
        <v>8224</v>
      </c>
      <c r="BO893" s="48">
        <f t="shared" si="86"/>
        <v>17245</v>
      </c>
      <c r="BQ893" s="48">
        <f t="shared" si="89"/>
        <v>194905</v>
      </c>
      <c r="BS893" s="48">
        <f t="shared" si="87"/>
        <v>536497</v>
      </c>
    </row>
    <row r="894" spans="1:71" x14ac:dyDescent="0.2">
      <c r="A894" s="227" t="s">
        <v>53</v>
      </c>
      <c r="B894" s="213">
        <v>44720</v>
      </c>
      <c r="D894" s="13">
        <v>4148</v>
      </c>
      <c r="E894" s="13">
        <v>3113</v>
      </c>
      <c r="F894" s="13">
        <v>54118</v>
      </c>
      <c r="G894">
        <v>923</v>
      </c>
      <c r="H894">
        <v>741</v>
      </c>
      <c r="I894" s="13">
        <v>30584</v>
      </c>
      <c r="J894" s="13">
        <v>27859</v>
      </c>
      <c r="K894" s="13">
        <v>84490</v>
      </c>
      <c r="L894" s="13">
        <v>1913</v>
      </c>
      <c r="N894" s="13">
        <v>11822</v>
      </c>
      <c r="O894" s="13">
        <v>16617</v>
      </c>
      <c r="P894" s="13">
        <v>1062</v>
      </c>
      <c r="Q894">
        <v>728</v>
      </c>
      <c r="R894" s="13">
        <v>2708</v>
      </c>
      <c r="S894" s="13">
        <v>3382</v>
      </c>
      <c r="T894" s="13">
        <v>47703</v>
      </c>
      <c r="U894" s="13">
        <v>1330</v>
      </c>
      <c r="V894" s="13">
        <v>1415</v>
      </c>
      <c r="W894" s="13">
        <v>28851</v>
      </c>
      <c r="X894" s="13">
        <v>11934</v>
      </c>
      <c r="Z894" s="13">
        <v>18122</v>
      </c>
      <c r="AA894" s="13">
        <v>17020</v>
      </c>
      <c r="AC894" s="48">
        <f t="shared" si="88"/>
        <v>35142</v>
      </c>
      <c r="AD894" s="48">
        <f t="shared" si="84"/>
        <v>127552</v>
      </c>
      <c r="AE894" s="13">
        <v>5235</v>
      </c>
      <c r="AF894" s="13">
        <v>6173</v>
      </c>
      <c r="AG894" s="13">
        <v>28218</v>
      </c>
      <c r="AH894" s="13">
        <v>30194</v>
      </c>
      <c r="AI894" s="13">
        <v>3274</v>
      </c>
      <c r="AJ894" s="13">
        <v>1183</v>
      </c>
      <c r="AK894" s="13">
        <v>3189</v>
      </c>
      <c r="AL894" s="13">
        <v>34931</v>
      </c>
      <c r="AM894" s="13">
        <v>37455</v>
      </c>
      <c r="AN894" s="13">
        <v>11811</v>
      </c>
      <c r="AO894" s="13">
        <v>11856</v>
      </c>
      <c r="BK894" s="48">
        <f t="shared" si="85"/>
        <v>173519</v>
      </c>
      <c r="BL894" s="13">
        <v>9983</v>
      </c>
      <c r="BM894" s="13">
        <v>10569</v>
      </c>
      <c r="BO894" s="48">
        <f t="shared" si="86"/>
        <v>20552</v>
      </c>
      <c r="BQ894" s="48">
        <f t="shared" si="89"/>
        <v>207889</v>
      </c>
      <c r="BS894" s="48">
        <f t="shared" si="87"/>
        <v>564654</v>
      </c>
    </row>
    <row r="895" spans="1:71" x14ac:dyDescent="0.2">
      <c r="A895" s="227" t="s">
        <v>54</v>
      </c>
      <c r="B895" s="213">
        <v>44721</v>
      </c>
      <c r="D895" s="13">
        <v>4309</v>
      </c>
      <c r="E895" s="13">
        <v>3143</v>
      </c>
      <c r="F895" s="13">
        <v>55351</v>
      </c>
      <c r="G895" s="13">
        <v>1021</v>
      </c>
      <c r="H895">
        <v>751</v>
      </c>
      <c r="I895" s="13">
        <v>31981</v>
      </c>
      <c r="J895" s="13">
        <v>28043</v>
      </c>
      <c r="K895" s="13">
        <v>85815</v>
      </c>
      <c r="L895" s="13">
        <v>1937</v>
      </c>
      <c r="N895" s="13">
        <v>12059</v>
      </c>
      <c r="O895" s="13">
        <v>16884</v>
      </c>
      <c r="P895" s="13">
        <v>1053</v>
      </c>
      <c r="Q895">
        <v>677</v>
      </c>
      <c r="R895" s="13">
        <v>2729</v>
      </c>
      <c r="S895" s="13">
        <v>3324</v>
      </c>
      <c r="T895" s="13">
        <v>47902</v>
      </c>
      <c r="U895" s="13">
        <v>1420</v>
      </c>
      <c r="V895" s="13">
        <v>1539</v>
      </c>
      <c r="W895" s="13">
        <v>29101</v>
      </c>
      <c r="X895" s="13">
        <v>12083</v>
      </c>
      <c r="Z895" s="13">
        <v>18683</v>
      </c>
      <c r="AA895" s="13">
        <v>18069</v>
      </c>
      <c r="AC895" s="48">
        <f t="shared" si="88"/>
        <v>36752</v>
      </c>
      <c r="AD895" s="48">
        <f t="shared" si="84"/>
        <v>128771</v>
      </c>
      <c r="AE895" s="13">
        <v>5222</v>
      </c>
      <c r="AF895" s="13">
        <v>6447</v>
      </c>
      <c r="AG895" s="13">
        <v>28590</v>
      </c>
      <c r="AH895" s="13">
        <v>31520</v>
      </c>
      <c r="AI895" s="13">
        <v>3402</v>
      </c>
      <c r="AJ895" s="13">
        <v>1164</v>
      </c>
      <c r="AK895" s="13">
        <v>3366</v>
      </c>
      <c r="AL895" s="13">
        <v>35102</v>
      </c>
      <c r="AM895" s="13">
        <v>39196</v>
      </c>
      <c r="AN895" s="13">
        <v>12478</v>
      </c>
      <c r="AO895" s="13">
        <v>11562</v>
      </c>
      <c r="BK895" s="48">
        <f t="shared" si="85"/>
        <v>178049</v>
      </c>
      <c r="BL895" s="13">
        <v>10304</v>
      </c>
      <c r="BM895" s="13">
        <v>10702</v>
      </c>
      <c r="BO895" s="48">
        <f t="shared" si="86"/>
        <v>21006</v>
      </c>
      <c r="BQ895" s="48">
        <f t="shared" si="89"/>
        <v>212351</v>
      </c>
      <c r="BS895" s="48">
        <f t="shared" si="87"/>
        <v>576929</v>
      </c>
    </row>
    <row r="896" spans="1:71" x14ac:dyDescent="0.2">
      <c r="A896" s="227" t="s">
        <v>55</v>
      </c>
      <c r="B896" s="213">
        <v>44722</v>
      </c>
      <c r="D896" s="13">
        <v>3992</v>
      </c>
      <c r="E896" s="13">
        <v>3068</v>
      </c>
      <c r="F896" s="13">
        <v>56952</v>
      </c>
      <c r="G896">
        <v>929</v>
      </c>
      <c r="H896">
        <v>724</v>
      </c>
      <c r="I896" s="13">
        <v>31164</v>
      </c>
      <c r="J896" s="13">
        <v>28494</v>
      </c>
      <c r="K896" s="13">
        <v>87328</v>
      </c>
      <c r="L896" s="13">
        <v>1833</v>
      </c>
      <c r="N896" s="13">
        <v>13268</v>
      </c>
      <c r="O896" s="13">
        <v>18187</v>
      </c>
      <c r="P896" s="13">
        <v>1123</v>
      </c>
      <c r="Q896">
        <v>713</v>
      </c>
      <c r="R896" s="13">
        <v>2741</v>
      </c>
      <c r="S896" s="13">
        <v>3328</v>
      </c>
      <c r="T896" s="13">
        <v>50693</v>
      </c>
      <c r="U896" s="13">
        <v>1429</v>
      </c>
      <c r="V896" s="13">
        <v>1539</v>
      </c>
      <c r="W896" s="13">
        <v>31949</v>
      </c>
      <c r="X896" s="13">
        <v>12119</v>
      </c>
      <c r="Z896" s="13">
        <v>20117</v>
      </c>
      <c r="AA896" s="13">
        <v>19660</v>
      </c>
      <c r="AC896" s="48">
        <f t="shared" si="88"/>
        <v>39777</v>
      </c>
      <c r="AD896" s="48">
        <f t="shared" si="84"/>
        <v>137089</v>
      </c>
      <c r="AE896" s="13">
        <v>5343</v>
      </c>
      <c r="AF896" s="13">
        <v>6496</v>
      </c>
      <c r="AG896" s="13">
        <v>29755</v>
      </c>
      <c r="AH896" s="13">
        <v>32824</v>
      </c>
      <c r="AI896" s="13">
        <v>3489</v>
      </c>
      <c r="AJ896" s="13">
        <v>1194</v>
      </c>
      <c r="AK896" s="13">
        <v>3236</v>
      </c>
      <c r="AL896" s="13">
        <v>36493</v>
      </c>
      <c r="AM896" s="13">
        <v>40803</v>
      </c>
      <c r="AN896" s="13">
        <v>12660</v>
      </c>
      <c r="AO896" s="13">
        <v>11876</v>
      </c>
      <c r="BK896" s="48">
        <f t="shared" si="85"/>
        <v>184169</v>
      </c>
      <c r="BL896" s="13">
        <v>10660</v>
      </c>
      <c r="BM896" s="13">
        <v>10586</v>
      </c>
      <c r="BO896" s="48">
        <f t="shared" si="86"/>
        <v>21246</v>
      </c>
      <c r="BQ896" s="48">
        <f t="shared" si="89"/>
        <v>214484</v>
      </c>
      <c r="BS896" s="48">
        <f t="shared" si="87"/>
        <v>596765</v>
      </c>
    </row>
    <row r="897" spans="1:71" x14ac:dyDescent="0.2">
      <c r="A897" s="227" t="s">
        <v>56</v>
      </c>
      <c r="B897" s="213">
        <v>44723</v>
      </c>
      <c r="D897" s="13">
        <v>2950</v>
      </c>
      <c r="E897" s="13">
        <v>2203</v>
      </c>
      <c r="F897" s="13">
        <v>44062</v>
      </c>
      <c r="G897">
        <v>671</v>
      </c>
      <c r="H897">
        <v>611</v>
      </c>
      <c r="I897" s="13">
        <v>25244</v>
      </c>
      <c r="J897" s="13">
        <v>22878</v>
      </c>
      <c r="K897" s="13">
        <v>68865</v>
      </c>
      <c r="L897" s="13">
        <v>1620</v>
      </c>
      <c r="N897" s="13">
        <v>9057</v>
      </c>
      <c r="O897" s="13">
        <v>12032</v>
      </c>
      <c r="P897">
        <v>925</v>
      </c>
      <c r="Q897">
        <v>597</v>
      </c>
      <c r="R897" s="13">
        <v>1962</v>
      </c>
      <c r="S897" s="13">
        <v>2351</v>
      </c>
      <c r="T897" s="13">
        <v>34227</v>
      </c>
      <c r="U897">
        <v>737</v>
      </c>
      <c r="V897">
        <v>953</v>
      </c>
      <c r="W897" s="13">
        <v>24009</v>
      </c>
      <c r="X897" s="13">
        <v>7380</v>
      </c>
      <c r="Z897" s="13">
        <v>15879</v>
      </c>
      <c r="AA897" s="13">
        <v>14775</v>
      </c>
      <c r="AC897" s="48">
        <f t="shared" si="88"/>
        <v>30654</v>
      </c>
      <c r="AD897" s="48">
        <f t="shared" si="84"/>
        <v>94230</v>
      </c>
      <c r="AE897" s="13">
        <v>3704</v>
      </c>
      <c r="AF897" s="13">
        <v>4869</v>
      </c>
      <c r="AG897" s="13">
        <v>20306</v>
      </c>
      <c r="AH897" s="13">
        <v>21517</v>
      </c>
      <c r="AI897" s="13">
        <v>2448</v>
      </c>
      <c r="AJ897">
        <v>681</v>
      </c>
      <c r="AK897" s="13">
        <v>2201</v>
      </c>
      <c r="AL897" s="13">
        <v>24683</v>
      </c>
      <c r="AM897" s="13">
        <v>27491</v>
      </c>
      <c r="AN897" s="13">
        <v>7861</v>
      </c>
      <c r="AO897" s="13">
        <v>6961</v>
      </c>
      <c r="BK897" s="48">
        <f t="shared" si="85"/>
        <v>122722</v>
      </c>
      <c r="BL897" s="13">
        <v>8319</v>
      </c>
      <c r="BM897" s="13">
        <v>7715</v>
      </c>
      <c r="BO897" s="48">
        <f t="shared" si="86"/>
        <v>16034</v>
      </c>
      <c r="BQ897" s="48">
        <f t="shared" si="89"/>
        <v>169104</v>
      </c>
      <c r="BS897" s="48">
        <f t="shared" si="87"/>
        <v>432744</v>
      </c>
    </row>
    <row r="898" spans="1:71" x14ac:dyDescent="0.2">
      <c r="A898" s="227" t="s">
        <v>57</v>
      </c>
      <c r="B898" s="213">
        <v>44724</v>
      </c>
      <c r="D898" s="13">
        <v>2403</v>
      </c>
      <c r="E898" s="13">
        <v>1702</v>
      </c>
      <c r="F898" s="13">
        <v>35101</v>
      </c>
      <c r="G898">
        <v>552</v>
      </c>
      <c r="H898">
        <v>572</v>
      </c>
      <c r="I898" s="13">
        <v>20793</v>
      </c>
      <c r="J898" s="13">
        <v>17572</v>
      </c>
      <c r="K898" s="13">
        <v>53181</v>
      </c>
      <c r="L898" s="13">
        <v>1297</v>
      </c>
      <c r="N898" s="13">
        <v>8055</v>
      </c>
      <c r="O898" s="13">
        <v>9448</v>
      </c>
      <c r="P898">
        <v>759</v>
      </c>
      <c r="Q898">
        <v>467</v>
      </c>
      <c r="R898" s="13">
        <v>1543</v>
      </c>
      <c r="S898" s="13">
        <v>1740</v>
      </c>
      <c r="T898" s="13">
        <v>29778</v>
      </c>
      <c r="U898">
        <v>539</v>
      </c>
      <c r="V898">
        <v>705</v>
      </c>
      <c r="W898" s="13">
        <v>22494</v>
      </c>
      <c r="X898" s="13">
        <v>5138</v>
      </c>
      <c r="Z898" s="13">
        <v>15640</v>
      </c>
      <c r="AA898" s="13">
        <v>13232</v>
      </c>
      <c r="AC898" s="48">
        <f t="shared" si="88"/>
        <v>28872</v>
      </c>
      <c r="AD898" s="48">
        <f t="shared" si="84"/>
        <v>80666</v>
      </c>
      <c r="AE898" s="13">
        <v>2849</v>
      </c>
      <c r="AF898" s="13">
        <v>3647</v>
      </c>
      <c r="AG898" s="13">
        <v>17346</v>
      </c>
      <c r="AH898" s="13">
        <v>16254</v>
      </c>
      <c r="AI898" s="13">
        <v>2096</v>
      </c>
      <c r="AJ898">
        <v>564</v>
      </c>
      <c r="AK898" s="13">
        <v>1808</v>
      </c>
      <c r="AL898" s="13">
        <v>21837</v>
      </c>
      <c r="AM898" s="13">
        <v>22677</v>
      </c>
      <c r="AN898" s="13">
        <v>5724</v>
      </c>
      <c r="AO898" s="13">
        <v>4757</v>
      </c>
      <c r="BK898" s="48">
        <f t="shared" si="85"/>
        <v>99559</v>
      </c>
      <c r="BL898" s="13">
        <v>6336</v>
      </c>
      <c r="BM898" s="13">
        <v>6260</v>
      </c>
      <c r="BO898" s="48">
        <f t="shared" si="86"/>
        <v>12596</v>
      </c>
      <c r="BQ898" s="48">
        <f t="shared" si="89"/>
        <v>133173</v>
      </c>
      <c r="BS898" s="48">
        <f t="shared" si="87"/>
        <v>354866</v>
      </c>
    </row>
    <row r="899" spans="1:71" x14ac:dyDescent="0.2">
      <c r="A899" s="227" t="s">
        <v>58</v>
      </c>
      <c r="B899" s="213">
        <v>44725</v>
      </c>
      <c r="D899" s="13">
        <v>3849</v>
      </c>
      <c r="E899" s="13">
        <v>2946</v>
      </c>
      <c r="F899" s="13">
        <v>51308</v>
      </c>
      <c r="G899">
        <v>883</v>
      </c>
      <c r="H899">
        <v>729</v>
      </c>
      <c r="I899" s="13">
        <v>29061</v>
      </c>
      <c r="J899" s="13">
        <v>26339</v>
      </c>
      <c r="K899" s="13">
        <v>78933</v>
      </c>
      <c r="L899" s="13">
        <v>1667</v>
      </c>
      <c r="N899" s="13">
        <v>11074</v>
      </c>
      <c r="O899" s="13">
        <v>14901</v>
      </c>
      <c r="P899" s="13">
        <v>1022</v>
      </c>
      <c r="Q899">
        <v>623</v>
      </c>
      <c r="R899" s="13">
        <v>2567</v>
      </c>
      <c r="S899" s="13">
        <v>3135</v>
      </c>
      <c r="T899" s="13">
        <v>43276</v>
      </c>
      <c r="U899" s="13">
        <v>1266</v>
      </c>
      <c r="V899" s="13">
        <v>1367</v>
      </c>
      <c r="W899" s="13">
        <v>26868</v>
      </c>
      <c r="X899" s="13">
        <v>10399</v>
      </c>
      <c r="Z899" s="13">
        <v>17790</v>
      </c>
      <c r="AA899" s="13">
        <v>16599</v>
      </c>
      <c r="AC899" s="48">
        <f t="shared" si="88"/>
        <v>34389</v>
      </c>
      <c r="AD899" s="48">
        <f t="shared" si="84"/>
        <v>116498</v>
      </c>
      <c r="AE899" s="13">
        <v>4840</v>
      </c>
      <c r="AF899" s="13">
        <v>5838</v>
      </c>
      <c r="AG899" s="13">
        <v>26455</v>
      </c>
      <c r="AH899" s="13">
        <v>27212</v>
      </c>
      <c r="AI899" s="13">
        <v>3000</v>
      </c>
      <c r="AJ899" s="13">
        <v>1118</v>
      </c>
      <c r="AK899" s="13">
        <v>3031</v>
      </c>
      <c r="AL899" s="13">
        <v>32138</v>
      </c>
      <c r="AM899" s="13">
        <v>34367</v>
      </c>
      <c r="AN899" s="13">
        <v>9804</v>
      </c>
      <c r="AO899" s="13">
        <v>9429</v>
      </c>
      <c r="BK899" s="48">
        <f t="shared" si="85"/>
        <v>157232</v>
      </c>
      <c r="BL899" s="13">
        <v>9316</v>
      </c>
      <c r="BM899" s="13">
        <v>9175</v>
      </c>
      <c r="BO899" s="48">
        <f t="shared" si="86"/>
        <v>18491</v>
      </c>
      <c r="BQ899" s="48">
        <f t="shared" si="89"/>
        <v>195715</v>
      </c>
      <c r="BS899" s="48">
        <f t="shared" si="87"/>
        <v>522325</v>
      </c>
    </row>
    <row r="900" spans="1:71" x14ac:dyDescent="0.2">
      <c r="A900" s="227" t="s">
        <v>59</v>
      </c>
      <c r="B900" s="213">
        <v>44726</v>
      </c>
      <c r="D900" s="13">
        <v>4033</v>
      </c>
      <c r="E900" s="13">
        <v>3065</v>
      </c>
      <c r="F900" s="13">
        <v>53857</v>
      </c>
      <c r="G900">
        <v>844</v>
      </c>
      <c r="H900">
        <v>756</v>
      </c>
      <c r="I900" s="13">
        <v>30334</v>
      </c>
      <c r="J900" s="13">
        <v>28128</v>
      </c>
      <c r="K900" s="13">
        <v>83239</v>
      </c>
      <c r="L900" s="13">
        <v>1727</v>
      </c>
      <c r="N900" s="13">
        <v>11510</v>
      </c>
      <c r="O900" s="13">
        <v>15887</v>
      </c>
      <c r="P900" s="13">
        <v>1081</v>
      </c>
      <c r="Q900">
        <v>671</v>
      </c>
      <c r="R900" s="13">
        <v>2654</v>
      </c>
      <c r="S900" s="13">
        <v>3297</v>
      </c>
      <c r="T900" s="13">
        <v>47289</v>
      </c>
      <c r="U900" s="13">
        <v>1457</v>
      </c>
      <c r="V900" s="13">
        <v>1541</v>
      </c>
      <c r="W900" s="13">
        <v>27100</v>
      </c>
      <c r="X900" s="13">
        <v>13036</v>
      </c>
      <c r="Z900" s="13">
        <v>17763</v>
      </c>
      <c r="AA900" s="13">
        <v>17015</v>
      </c>
      <c r="AC900" s="48">
        <f t="shared" si="88"/>
        <v>34778</v>
      </c>
      <c r="AD900" s="48">
        <f t="shared" si="84"/>
        <v>125523</v>
      </c>
      <c r="AE900" s="13">
        <v>4916</v>
      </c>
      <c r="AF900" s="13">
        <v>6185</v>
      </c>
      <c r="AG900" s="13">
        <v>27388</v>
      </c>
      <c r="AH900" s="13">
        <v>27601</v>
      </c>
      <c r="AI900" s="13">
        <v>3112</v>
      </c>
      <c r="AJ900" s="13">
        <v>1159</v>
      </c>
      <c r="AK900" s="13">
        <v>3103</v>
      </c>
      <c r="AL900" s="13">
        <v>32933</v>
      </c>
      <c r="AM900" s="13">
        <v>34174</v>
      </c>
      <c r="AN900" s="13">
        <v>10638</v>
      </c>
      <c r="AO900" s="13">
        <v>10611</v>
      </c>
      <c r="BK900" s="48">
        <f t="shared" si="85"/>
        <v>161820</v>
      </c>
      <c r="BL900" s="13">
        <v>9901</v>
      </c>
      <c r="BM900" s="13">
        <v>10611</v>
      </c>
      <c r="BO900" s="48">
        <f t="shared" si="86"/>
        <v>20512</v>
      </c>
      <c r="BQ900" s="48">
        <f t="shared" si="89"/>
        <v>205983</v>
      </c>
      <c r="BS900" s="48">
        <f t="shared" si="87"/>
        <v>548616</v>
      </c>
    </row>
    <row r="901" spans="1:71" x14ac:dyDescent="0.2">
      <c r="A901" s="227" t="s">
        <v>53</v>
      </c>
      <c r="B901" s="213">
        <v>44727</v>
      </c>
      <c r="D901" s="13">
        <v>4161</v>
      </c>
      <c r="E901" s="13">
        <v>3076</v>
      </c>
      <c r="F901" s="13">
        <v>54057</v>
      </c>
      <c r="G901">
        <v>871</v>
      </c>
      <c r="H901">
        <v>686</v>
      </c>
      <c r="I901" s="13">
        <v>30601</v>
      </c>
      <c r="J901" s="13">
        <v>28224</v>
      </c>
      <c r="K901" s="13">
        <v>83936</v>
      </c>
      <c r="L901" s="13">
        <v>1827</v>
      </c>
      <c r="N901" s="13">
        <v>12023</v>
      </c>
      <c r="O901" s="13">
        <v>16410</v>
      </c>
      <c r="P901" s="13">
        <v>1091</v>
      </c>
      <c r="Q901">
        <v>682</v>
      </c>
      <c r="R901" s="13">
        <v>2618</v>
      </c>
      <c r="S901" s="13">
        <v>3364</v>
      </c>
      <c r="T901" s="13">
        <v>46093</v>
      </c>
      <c r="U901" s="13">
        <v>1308</v>
      </c>
      <c r="V901" s="13">
        <v>1473</v>
      </c>
      <c r="W901" s="13">
        <v>28683</v>
      </c>
      <c r="X901" s="13">
        <v>12102</v>
      </c>
      <c r="Z901" s="13">
        <v>18106</v>
      </c>
      <c r="AA901" s="13">
        <v>17361</v>
      </c>
      <c r="AC901" s="48">
        <f t="shared" si="88"/>
        <v>35467</v>
      </c>
      <c r="AD901" s="48">
        <f t="shared" si="84"/>
        <v>125847</v>
      </c>
      <c r="AE901" s="13">
        <v>5295</v>
      </c>
      <c r="AF901" s="13">
        <v>6327</v>
      </c>
      <c r="AG901" s="13">
        <v>27569</v>
      </c>
      <c r="AH901" s="13">
        <v>30118</v>
      </c>
      <c r="AI901" s="13">
        <v>3219</v>
      </c>
      <c r="AJ901" s="13">
        <v>1177</v>
      </c>
      <c r="AK901" s="13">
        <v>3110</v>
      </c>
      <c r="AL901" s="13">
        <v>33749</v>
      </c>
      <c r="AM901" s="13">
        <v>37090</v>
      </c>
      <c r="AN901" s="13">
        <v>11818</v>
      </c>
      <c r="AO901" s="13">
        <v>11316</v>
      </c>
      <c r="BK901" s="48">
        <f t="shared" si="85"/>
        <v>170788</v>
      </c>
      <c r="BL901" s="13">
        <v>10405</v>
      </c>
      <c r="BM901" s="13">
        <v>10739</v>
      </c>
      <c r="BO901" s="48">
        <f t="shared" si="86"/>
        <v>21144</v>
      </c>
      <c r="BQ901" s="48">
        <f t="shared" si="89"/>
        <v>207439</v>
      </c>
      <c r="BS901" s="48">
        <f t="shared" si="87"/>
        <v>560685</v>
      </c>
    </row>
    <row r="902" spans="1:71" x14ac:dyDescent="0.2">
      <c r="A902" s="227" t="s">
        <v>54</v>
      </c>
      <c r="B902" s="213">
        <v>44728</v>
      </c>
      <c r="D902" s="13">
        <v>4073</v>
      </c>
      <c r="E902" s="13">
        <v>3154</v>
      </c>
      <c r="F902" s="13">
        <v>55111</v>
      </c>
      <c r="G902">
        <v>888</v>
      </c>
      <c r="H902">
        <v>721</v>
      </c>
      <c r="I902" s="13">
        <v>31094</v>
      </c>
      <c r="J902" s="13">
        <v>28504</v>
      </c>
      <c r="K902" s="13">
        <v>85802</v>
      </c>
      <c r="L902" s="13">
        <v>2013</v>
      </c>
      <c r="N902" s="13">
        <v>12082</v>
      </c>
      <c r="O902" s="13">
        <v>16403</v>
      </c>
      <c r="P902" s="13">
        <v>1089</v>
      </c>
      <c r="Q902">
        <v>697</v>
      </c>
      <c r="R902" s="13">
        <v>2678</v>
      </c>
      <c r="S902" s="13">
        <v>3302</v>
      </c>
      <c r="T902" s="13">
        <v>47291</v>
      </c>
      <c r="U902" s="13">
        <v>1417</v>
      </c>
      <c r="V902" s="13">
        <v>1483</v>
      </c>
      <c r="W902" s="13">
        <v>28826</v>
      </c>
      <c r="X902" s="13">
        <v>11686</v>
      </c>
      <c r="Z902" s="13">
        <v>18716</v>
      </c>
      <c r="AA902" s="13">
        <v>18085</v>
      </c>
      <c r="AC902" s="48">
        <f t="shared" si="88"/>
        <v>36801</v>
      </c>
      <c r="AD902" s="48">
        <f t="shared" si="84"/>
        <v>126954</v>
      </c>
      <c r="AE902" s="13">
        <v>5202</v>
      </c>
      <c r="AF902" s="13">
        <v>6040</v>
      </c>
      <c r="AG902" s="13">
        <v>28262</v>
      </c>
      <c r="AH902" s="13">
        <v>30519</v>
      </c>
      <c r="AI902" s="13">
        <v>3182</v>
      </c>
      <c r="AJ902" s="13">
        <v>1196</v>
      </c>
      <c r="AK902" s="13">
        <v>3232</v>
      </c>
      <c r="AL902" s="13">
        <v>34160</v>
      </c>
      <c r="AM902" s="13">
        <v>37889</v>
      </c>
      <c r="AN902" s="13">
        <v>11927</v>
      </c>
      <c r="AO902" s="13">
        <v>11639</v>
      </c>
      <c r="BK902" s="48">
        <f t="shared" si="85"/>
        <v>173248</v>
      </c>
      <c r="BL902" s="13">
        <v>10391</v>
      </c>
      <c r="BM902" s="13">
        <v>10936</v>
      </c>
      <c r="BO902" s="48">
        <f t="shared" si="86"/>
        <v>21327</v>
      </c>
      <c r="BQ902" s="48">
        <f t="shared" si="89"/>
        <v>211360</v>
      </c>
      <c r="BS902" s="48">
        <f t="shared" si="87"/>
        <v>569690</v>
      </c>
    </row>
    <row r="903" spans="1:71" x14ac:dyDescent="0.2">
      <c r="A903" s="227" t="s">
        <v>55</v>
      </c>
      <c r="B903" s="213">
        <v>44729</v>
      </c>
      <c r="D903" s="13">
        <v>4103</v>
      </c>
      <c r="E903" s="13">
        <v>3169</v>
      </c>
      <c r="F903" s="13">
        <v>57420</v>
      </c>
      <c r="G903">
        <v>980</v>
      </c>
      <c r="H903">
        <v>755</v>
      </c>
      <c r="I903" s="13">
        <v>32097</v>
      </c>
      <c r="J903" s="13">
        <v>29089</v>
      </c>
      <c r="K903" s="13">
        <v>88546</v>
      </c>
      <c r="L903" s="13">
        <v>2003</v>
      </c>
      <c r="N903" s="13">
        <v>13371</v>
      </c>
      <c r="O903" s="13">
        <v>17474</v>
      </c>
      <c r="P903" s="13">
        <v>1093</v>
      </c>
      <c r="Q903">
        <v>673</v>
      </c>
      <c r="R903" s="13">
        <v>2660</v>
      </c>
      <c r="S903" s="13">
        <v>3312</v>
      </c>
      <c r="T903" s="13">
        <v>50578</v>
      </c>
      <c r="U903" s="13">
        <v>1409</v>
      </c>
      <c r="V903" s="13">
        <v>1461</v>
      </c>
      <c r="W903" s="13">
        <v>31750</v>
      </c>
      <c r="X903" s="13">
        <v>11871</v>
      </c>
      <c r="Z903" s="13">
        <v>19582</v>
      </c>
      <c r="AA903" s="13">
        <v>19939</v>
      </c>
      <c r="AC903" s="48">
        <f t="shared" si="88"/>
        <v>39521</v>
      </c>
      <c r="AD903" s="48">
        <f t="shared" si="84"/>
        <v>135652</v>
      </c>
      <c r="AE903" s="13">
        <v>5148</v>
      </c>
      <c r="AF903" s="13">
        <v>6548</v>
      </c>
      <c r="AG903" s="13">
        <v>29029</v>
      </c>
      <c r="AH903" s="13">
        <v>31629</v>
      </c>
      <c r="AI903" s="13">
        <v>3394</v>
      </c>
      <c r="AJ903" s="13">
        <v>1159</v>
      </c>
      <c r="AK903" s="13">
        <v>3240</v>
      </c>
      <c r="AL903" s="13">
        <v>35290</v>
      </c>
      <c r="AM903" s="13">
        <v>39074</v>
      </c>
      <c r="AN903" s="13">
        <v>12207</v>
      </c>
      <c r="AO903" s="13">
        <v>11672</v>
      </c>
      <c r="BK903" s="48">
        <f t="shared" si="85"/>
        <v>178390</v>
      </c>
      <c r="BL903" s="13">
        <v>10735</v>
      </c>
      <c r="BM903" s="13">
        <v>10528</v>
      </c>
      <c r="BO903" s="48">
        <f t="shared" si="86"/>
        <v>21263</v>
      </c>
      <c r="BQ903" s="48">
        <f t="shared" si="89"/>
        <v>218162</v>
      </c>
      <c r="BS903" s="48">
        <f t="shared" si="87"/>
        <v>592988</v>
      </c>
    </row>
    <row r="904" spans="1:71" x14ac:dyDescent="0.2">
      <c r="A904" s="227" t="s">
        <v>56</v>
      </c>
      <c r="B904" s="213">
        <v>44730</v>
      </c>
      <c r="D904" s="13">
        <v>3044</v>
      </c>
      <c r="E904" s="13">
        <v>2280</v>
      </c>
      <c r="F904" s="13">
        <v>45228</v>
      </c>
      <c r="G904">
        <v>623</v>
      </c>
      <c r="H904">
        <v>496</v>
      </c>
      <c r="I904" s="13">
        <v>26516</v>
      </c>
      <c r="J904" s="13">
        <v>23390</v>
      </c>
      <c r="K904" s="13">
        <v>70322</v>
      </c>
      <c r="L904" s="13">
        <v>1844</v>
      </c>
      <c r="N904" s="13">
        <v>9597</v>
      </c>
      <c r="O904" s="13">
        <v>12364</v>
      </c>
      <c r="P904">
        <v>960</v>
      </c>
      <c r="Q904">
        <v>625</v>
      </c>
      <c r="R904" s="13">
        <v>1948</v>
      </c>
      <c r="S904" s="13">
        <v>2358</v>
      </c>
      <c r="T904" s="13">
        <v>35546</v>
      </c>
      <c r="U904">
        <v>698</v>
      </c>
      <c r="V904">
        <v>979</v>
      </c>
      <c r="W904" s="13">
        <v>25534</v>
      </c>
      <c r="X904" s="13">
        <v>7033</v>
      </c>
      <c r="Z904" s="13">
        <v>15946</v>
      </c>
      <c r="AA904" s="13">
        <v>14582</v>
      </c>
      <c r="AC904" s="48">
        <f t="shared" si="88"/>
        <v>30528</v>
      </c>
      <c r="AD904" s="48">
        <f t="shared" si="84"/>
        <v>97642</v>
      </c>
      <c r="AE904" s="13">
        <v>3539</v>
      </c>
      <c r="AF904" s="13">
        <v>4554</v>
      </c>
      <c r="AG904" s="13">
        <v>19647</v>
      </c>
      <c r="AH904" s="13">
        <v>21147</v>
      </c>
      <c r="AI904" s="13">
        <v>2480</v>
      </c>
      <c r="AJ904">
        <v>701</v>
      </c>
      <c r="AK904" s="13">
        <v>2176</v>
      </c>
      <c r="AL904" s="13">
        <v>24139</v>
      </c>
      <c r="AM904" s="13">
        <v>26604</v>
      </c>
      <c r="AN904" s="13">
        <v>7920</v>
      </c>
      <c r="AO904" s="13">
        <v>7033</v>
      </c>
      <c r="BK904" s="48">
        <f t="shared" si="85"/>
        <v>119940</v>
      </c>
      <c r="BL904" s="13">
        <v>7680</v>
      </c>
      <c r="BM904" s="13">
        <v>7142</v>
      </c>
      <c r="BO904" s="48">
        <f t="shared" si="86"/>
        <v>14822</v>
      </c>
      <c r="BQ904" s="48">
        <f t="shared" si="89"/>
        <v>173743</v>
      </c>
      <c r="BS904" s="48">
        <f t="shared" si="87"/>
        <v>436675</v>
      </c>
    </row>
    <row r="905" spans="1:71" x14ac:dyDescent="0.2">
      <c r="A905" s="227" t="s">
        <v>57</v>
      </c>
      <c r="B905" s="213">
        <v>44731</v>
      </c>
      <c r="D905" s="13">
        <v>2536</v>
      </c>
      <c r="E905" s="13">
        <v>1729</v>
      </c>
      <c r="F905" s="13">
        <v>36866</v>
      </c>
      <c r="G905">
        <v>507</v>
      </c>
      <c r="H905">
        <v>508</v>
      </c>
      <c r="I905" s="13">
        <v>22033</v>
      </c>
      <c r="J905" s="13">
        <v>18898</v>
      </c>
      <c r="K905" s="13">
        <v>55905</v>
      </c>
      <c r="L905" s="13">
        <v>1400</v>
      </c>
      <c r="N905" s="13">
        <v>8333</v>
      </c>
      <c r="O905" s="13">
        <v>9677</v>
      </c>
      <c r="P905">
        <v>814</v>
      </c>
      <c r="Q905">
        <v>487</v>
      </c>
      <c r="R905" s="13">
        <v>1587</v>
      </c>
      <c r="S905" s="13">
        <v>1804</v>
      </c>
      <c r="T905" s="13">
        <v>30511</v>
      </c>
      <c r="U905">
        <v>519</v>
      </c>
      <c r="V905">
        <v>801</v>
      </c>
      <c r="W905" s="13">
        <v>23133</v>
      </c>
      <c r="X905" s="13">
        <v>5147</v>
      </c>
      <c r="Z905" s="13">
        <v>15512</v>
      </c>
      <c r="AA905" s="13">
        <v>13504</v>
      </c>
      <c r="AC905" s="48">
        <f t="shared" si="88"/>
        <v>29016</v>
      </c>
      <c r="AD905" s="48">
        <f t="shared" si="84"/>
        <v>82813</v>
      </c>
      <c r="AE905" s="13">
        <v>2840</v>
      </c>
      <c r="AF905" s="13">
        <v>3628</v>
      </c>
      <c r="AG905" s="13">
        <v>17256</v>
      </c>
      <c r="AH905" s="13">
        <v>16673</v>
      </c>
      <c r="AI905" s="13">
        <v>2000</v>
      </c>
      <c r="AJ905">
        <v>567</v>
      </c>
      <c r="AK905" s="13">
        <v>1612</v>
      </c>
      <c r="AL905" s="13">
        <v>21355</v>
      </c>
      <c r="AM905" s="13">
        <v>21564</v>
      </c>
      <c r="AN905" s="13">
        <v>5432</v>
      </c>
      <c r="AO905" s="13">
        <v>4537</v>
      </c>
      <c r="BK905" s="48">
        <f t="shared" si="85"/>
        <v>97464</v>
      </c>
      <c r="BL905" s="13">
        <v>6078</v>
      </c>
      <c r="BM905" s="13">
        <v>5787</v>
      </c>
      <c r="BO905" s="48">
        <f t="shared" si="86"/>
        <v>11865</v>
      </c>
      <c r="BQ905" s="48">
        <f t="shared" si="89"/>
        <v>140382</v>
      </c>
      <c r="BS905" s="48">
        <f t="shared" si="87"/>
        <v>361540</v>
      </c>
    </row>
    <row r="906" spans="1:71" x14ac:dyDescent="0.2">
      <c r="A906" s="227" t="s">
        <v>58</v>
      </c>
      <c r="B906" s="213">
        <v>44732</v>
      </c>
      <c r="D906" s="13">
        <v>3645</v>
      </c>
      <c r="E906" s="13">
        <v>2763</v>
      </c>
      <c r="F906" s="13">
        <v>50530</v>
      </c>
      <c r="G906">
        <v>831</v>
      </c>
      <c r="H906">
        <v>694</v>
      </c>
      <c r="I906" s="13">
        <v>28298</v>
      </c>
      <c r="J906" s="13">
        <v>25759</v>
      </c>
      <c r="K906" s="13">
        <v>78012</v>
      </c>
      <c r="L906" s="13">
        <v>1684</v>
      </c>
      <c r="N906" s="13">
        <v>10780</v>
      </c>
      <c r="O906" s="13">
        <v>14694</v>
      </c>
      <c r="P906" s="13">
        <v>1021</v>
      </c>
      <c r="Q906">
        <v>547</v>
      </c>
      <c r="R906" s="13">
        <v>2320</v>
      </c>
      <c r="S906" s="13">
        <v>2773</v>
      </c>
      <c r="T906" s="13">
        <v>41662</v>
      </c>
      <c r="U906" s="13">
        <v>1148</v>
      </c>
      <c r="V906" s="13">
        <v>1244</v>
      </c>
      <c r="W906" s="13">
        <v>26811</v>
      </c>
      <c r="X906" s="13">
        <v>9580</v>
      </c>
      <c r="Z906" s="13">
        <v>17355</v>
      </c>
      <c r="AA906" s="13">
        <v>16454</v>
      </c>
      <c r="AC906" s="48">
        <f t="shared" si="88"/>
        <v>33809</v>
      </c>
      <c r="AD906" s="48">
        <f t="shared" ref="AD906:AD969" si="90">N906+O906+P906+Q906+R906+S906+T906+U906+V906+W906+X906</f>
        <v>112580</v>
      </c>
      <c r="AE906" s="13">
        <v>4220</v>
      </c>
      <c r="AF906" s="13">
        <v>5253</v>
      </c>
      <c r="AG906" s="13">
        <v>24700</v>
      </c>
      <c r="AH906" s="13">
        <v>25186</v>
      </c>
      <c r="AI906" s="13">
        <v>2683</v>
      </c>
      <c r="AJ906">
        <v>936</v>
      </c>
      <c r="AK906" s="13">
        <v>2644</v>
      </c>
      <c r="AL906" s="13">
        <v>30042</v>
      </c>
      <c r="AM906" s="13">
        <v>31922</v>
      </c>
      <c r="AN906" s="13">
        <v>9206</v>
      </c>
      <c r="AO906" s="13">
        <v>8637</v>
      </c>
      <c r="BK906" s="48">
        <f t="shared" ref="BK906:BK969" si="91">AE906+AF906+AG906+AH906+AI906+AL906+AM906+AJ906+AK906+AN906+AO906</f>
        <v>145429</v>
      </c>
      <c r="BL906" s="13">
        <v>9468</v>
      </c>
      <c r="BM906" s="13">
        <v>9773</v>
      </c>
      <c r="BO906" s="48">
        <f t="shared" ref="BO906:BO969" si="92">BL906+BM906</f>
        <v>19241</v>
      </c>
      <c r="BQ906" s="48">
        <f t="shared" si="89"/>
        <v>192216</v>
      </c>
      <c r="BS906" s="48">
        <f t="shared" ref="BS906:BS969" si="93">BO906+BK906+AC906+AD906+BQ906</f>
        <v>503275</v>
      </c>
    </row>
    <row r="907" spans="1:71" x14ac:dyDescent="0.2">
      <c r="A907" s="227" t="s">
        <v>59</v>
      </c>
      <c r="B907" s="213">
        <v>44733</v>
      </c>
      <c r="D907" s="13">
        <v>3989</v>
      </c>
      <c r="E907" s="13">
        <v>3036</v>
      </c>
      <c r="F907" s="13">
        <v>52595</v>
      </c>
      <c r="G907">
        <v>858</v>
      </c>
      <c r="H907">
        <v>763</v>
      </c>
      <c r="I907" s="13">
        <v>30065</v>
      </c>
      <c r="J907" s="13">
        <v>27538</v>
      </c>
      <c r="K907" s="13">
        <v>81852</v>
      </c>
      <c r="L907" s="13">
        <v>1733</v>
      </c>
      <c r="N907" s="13">
        <v>11710</v>
      </c>
      <c r="O907" s="13">
        <v>15931</v>
      </c>
      <c r="P907" s="13">
        <v>1021</v>
      </c>
      <c r="Q907">
        <v>656</v>
      </c>
      <c r="R907" s="13">
        <v>2499</v>
      </c>
      <c r="S907" s="13">
        <v>3143</v>
      </c>
      <c r="T907" s="13">
        <v>45912</v>
      </c>
      <c r="U907" s="13">
        <v>1380</v>
      </c>
      <c r="V907" s="13">
        <v>1444</v>
      </c>
      <c r="W907" s="13">
        <v>27504</v>
      </c>
      <c r="X907" s="13">
        <v>11563</v>
      </c>
      <c r="Z907" s="13">
        <v>17654</v>
      </c>
      <c r="AA907" s="13">
        <v>16151</v>
      </c>
      <c r="AC907" s="48">
        <f t="shared" si="88"/>
        <v>33805</v>
      </c>
      <c r="AD907" s="48">
        <f t="shared" si="90"/>
        <v>122763</v>
      </c>
      <c r="AE907" s="13">
        <v>5115</v>
      </c>
      <c r="AF907" s="13">
        <v>6109</v>
      </c>
      <c r="AG907" s="13">
        <v>27136</v>
      </c>
      <c r="AH907" s="13">
        <v>28486</v>
      </c>
      <c r="AI907" s="13">
        <v>3248</v>
      </c>
      <c r="AJ907" s="13">
        <v>1167</v>
      </c>
      <c r="AK907" s="13">
        <v>3169</v>
      </c>
      <c r="AL907" s="13">
        <v>33044</v>
      </c>
      <c r="AM907" s="13">
        <v>35139</v>
      </c>
      <c r="AN907" s="13">
        <v>11038</v>
      </c>
      <c r="AO907" s="13">
        <v>11006</v>
      </c>
      <c r="BK907" s="48">
        <f t="shared" si="91"/>
        <v>164657</v>
      </c>
      <c r="BL907" s="13">
        <v>9872</v>
      </c>
      <c r="BM907" s="13">
        <v>10082</v>
      </c>
      <c r="BO907" s="48">
        <f t="shared" si="92"/>
        <v>19954</v>
      </c>
      <c r="BQ907" s="48">
        <f t="shared" si="89"/>
        <v>202429</v>
      </c>
      <c r="BS907" s="48">
        <f t="shared" si="93"/>
        <v>543608</v>
      </c>
    </row>
    <row r="908" spans="1:71" x14ac:dyDescent="0.2">
      <c r="A908" s="227" t="s">
        <v>53</v>
      </c>
      <c r="B908" s="213">
        <v>44734</v>
      </c>
      <c r="D908" s="13">
        <v>4075</v>
      </c>
      <c r="E908" s="13">
        <v>3048</v>
      </c>
      <c r="F908" s="13">
        <v>53762</v>
      </c>
      <c r="G908">
        <v>943</v>
      </c>
      <c r="H908">
        <v>739</v>
      </c>
      <c r="I908" s="13">
        <v>29464</v>
      </c>
      <c r="J908" s="13">
        <v>27823</v>
      </c>
      <c r="K908" s="13">
        <v>83138</v>
      </c>
      <c r="L908" s="13">
        <v>1863</v>
      </c>
      <c r="N908" s="13">
        <v>11959</v>
      </c>
      <c r="O908" s="13">
        <v>16137</v>
      </c>
      <c r="P908" s="13">
        <v>1058</v>
      </c>
      <c r="Q908">
        <v>652</v>
      </c>
      <c r="R908" s="13">
        <v>2616</v>
      </c>
      <c r="S908" s="13">
        <v>3297</v>
      </c>
      <c r="T908" s="13">
        <v>47288</v>
      </c>
      <c r="U908" s="13">
        <v>1328</v>
      </c>
      <c r="V908" s="13">
        <v>1428</v>
      </c>
      <c r="W908" s="13">
        <v>28008</v>
      </c>
      <c r="X908" s="13">
        <v>11939</v>
      </c>
      <c r="Z908" s="13">
        <v>17696</v>
      </c>
      <c r="AA908" s="13">
        <v>16983</v>
      </c>
      <c r="AC908" s="48">
        <f t="shared" si="88"/>
        <v>34679</v>
      </c>
      <c r="AD908" s="48">
        <f t="shared" si="90"/>
        <v>125710</v>
      </c>
      <c r="AE908" s="13">
        <v>5001</v>
      </c>
      <c r="AF908" s="13">
        <v>6206</v>
      </c>
      <c r="AG908" s="13">
        <v>27824</v>
      </c>
      <c r="AH908" s="13">
        <v>29959</v>
      </c>
      <c r="AI908" s="13">
        <v>3119</v>
      </c>
      <c r="AJ908" s="13">
        <v>1105</v>
      </c>
      <c r="AK908" s="13">
        <v>3095</v>
      </c>
      <c r="AL908" s="13">
        <v>33302</v>
      </c>
      <c r="AM908" s="13">
        <v>36596</v>
      </c>
      <c r="AN908" s="13">
        <v>11731</v>
      </c>
      <c r="AO908" s="13">
        <v>11804</v>
      </c>
      <c r="BK908" s="48">
        <f t="shared" si="91"/>
        <v>169742</v>
      </c>
      <c r="BL908" s="13">
        <v>10230</v>
      </c>
      <c r="BM908" s="13">
        <v>10447</v>
      </c>
      <c r="BO908" s="48">
        <f t="shared" si="92"/>
        <v>20677</v>
      </c>
      <c r="BQ908" s="48">
        <f t="shared" si="89"/>
        <v>204855</v>
      </c>
      <c r="BS908" s="48">
        <f t="shared" si="93"/>
        <v>555663</v>
      </c>
    </row>
    <row r="909" spans="1:71" x14ac:dyDescent="0.2">
      <c r="A909" s="227" t="s">
        <v>54</v>
      </c>
      <c r="B909" s="213">
        <v>44735</v>
      </c>
      <c r="D909" s="13">
        <v>3954</v>
      </c>
      <c r="E909" s="13">
        <v>2960</v>
      </c>
      <c r="F909" s="13">
        <v>54249</v>
      </c>
      <c r="G909">
        <v>867</v>
      </c>
      <c r="H909">
        <v>756</v>
      </c>
      <c r="I909" s="13">
        <v>31009</v>
      </c>
      <c r="J909" s="13">
        <v>27267</v>
      </c>
      <c r="K909" s="13">
        <v>84437</v>
      </c>
      <c r="L909" s="13">
        <v>1942</v>
      </c>
      <c r="N909" s="13">
        <v>12046</v>
      </c>
      <c r="O909" s="13">
        <v>16553</v>
      </c>
      <c r="P909" s="13">
        <v>1041</v>
      </c>
      <c r="Q909">
        <v>700</v>
      </c>
      <c r="R909" s="13">
        <v>2624</v>
      </c>
      <c r="S909" s="13">
        <v>3341</v>
      </c>
      <c r="T909" s="13">
        <v>47539</v>
      </c>
      <c r="U909" s="13">
        <v>1390</v>
      </c>
      <c r="V909" s="13">
        <v>1479</v>
      </c>
      <c r="W909" s="13">
        <v>29150</v>
      </c>
      <c r="X909" s="13">
        <v>12001</v>
      </c>
      <c r="Z909" s="13">
        <v>18117</v>
      </c>
      <c r="AA909" s="13">
        <v>17422</v>
      </c>
      <c r="AC909" s="48">
        <f t="shared" si="88"/>
        <v>35539</v>
      </c>
      <c r="AD909" s="48">
        <f t="shared" si="90"/>
        <v>127864</v>
      </c>
      <c r="AE909" s="13">
        <v>5025</v>
      </c>
      <c r="AF909" s="13">
        <v>6084</v>
      </c>
      <c r="AG909" s="13">
        <v>26987</v>
      </c>
      <c r="AH909" s="13">
        <v>30303</v>
      </c>
      <c r="AI909" s="13">
        <v>3112</v>
      </c>
      <c r="AJ909" s="13">
        <v>1124</v>
      </c>
      <c r="AK909" s="13">
        <v>3144</v>
      </c>
      <c r="AL909" s="13">
        <v>32870</v>
      </c>
      <c r="AM909" s="13">
        <v>37301</v>
      </c>
      <c r="AN909" s="13">
        <v>11804</v>
      </c>
      <c r="AO909" s="13">
        <v>11000</v>
      </c>
      <c r="BK909" s="48">
        <f t="shared" si="91"/>
        <v>168754</v>
      </c>
      <c r="BL909" s="13">
        <v>10537</v>
      </c>
      <c r="BM909" s="13">
        <v>10348</v>
      </c>
      <c r="BO909" s="48">
        <f t="shared" si="92"/>
        <v>20885</v>
      </c>
      <c r="BQ909" s="48">
        <f t="shared" si="89"/>
        <v>207441</v>
      </c>
      <c r="BS909" s="48">
        <f t="shared" si="93"/>
        <v>560483</v>
      </c>
    </row>
    <row r="910" spans="1:71" x14ac:dyDescent="0.2">
      <c r="A910" s="227" t="s">
        <v>55</v>
      </c>
      <c r="B910" s="213">
        <v>44736</v>
      </c>
      <c r="D910" s="13">
        <v>3988</v>
      </c>
      <c r="E910" s="13">
        <v>3072</v>
      </c>
      <c r="F910" s="13">
        <v>56402</v>
      </c>
      <c r="G910">
        <v>873</v>
      </c>
      <c r="H910">
        <v>672</v>
      </c>
      <c r="I910" s="13">
        <v>31227</v>
      </c>
      <c r="J910" s="13">
        <v>28881</v>
      </c>
      <c r="K910" s="13">
        <v>86763</v>
      </c>
      <c r="L910" s="13">
        <v>1862</v>
      </c>
      <c r="N910" s="13">
        <v>13144</v>
      </c>
      <c r="O910" s="13">
        <v>17494</v>
      </c>
      <c r="P910" s="13">
        <v>1084</v>
      </c>
      <c r="Q910">
        <v>708</v>
      </c>
      <c r="R910" s="13">
        <v>2633</v>
      </c>
      <c r="S910" s="13">
        <v>3320</v>
      </c>
      <c r="T910" s="13">
        <v>50616</v>
      </c>
      <c r="U910" s="13">
        <v>1356</v>
      </c>
      <c r="V910" s="13">
        <v>1462</v>
      </c>
      <c r="W910" s="13">
        <v>31589</v>
      </c>
      <c r="X910" s="13">
        <v>12199</v>
      </c>
      <c r="Z910" s="13">
        <v>20025</v>
      </c>
      <c r="AA910" s="13">
        <v>19616</v>
      </c>
      <c r="AC910" s="48">
        <f t="shared" si="88"/>
        <v>39641</v>
      </c>
      <c r="AD910" s="48">
        <f t="shared" si="90"/>
        <v>135605</v>
      </c>
      <c r="AE910" s="13">
        <v>5127</v>
      </c>
      <c r="AF910" s="13">
        <v>6235</v>
      </c>
      <c r="AG910" s="13">
        <v>28952</v>
      </c>
      <c r="AH910" s="13">
        <v>31840</v>
      </c>
      <c r="AI910" s="13">
        <v>3310</v>
      </c>
      <c r="AJ910" s="13">
        <v>1134</v>
      </c>
      <c r="AK910" s="13">
        <v>3212</v>
      </c>
      <c r="AL910" s="13">
        <v>35227</v>
      </c>
      <c r="AM910" s="13">
        <v>39569</v>
      </c>
      <c r="AN910" s="13">
        <v>12409</v>
      </c>
      <c r="AO910" s="13">
        <v>11403</v>
      </c>
      <c r="BK910" s="48">
        <f t="shared" si="91"/>
        <v>178418</v>
      </c>
      <c r="BL910" s="13">
        <v>10198</v>
      </c>
      <c r="BM910" s="13">
        <v>9880</v>
      </c>
      <c r="BO910" s="48">
        <f t="shared" si="92"/>
        <v>20078</v>
      </c>
      <c r="BQ910" s="48">
        <f t="shared" si="89"/>
        <v>213740</v>
      </c>
      <c r="BS910" s="48">
        <f t="shared" si="93"/>
        <v>587482</v>
      </c>
    </row>
    <row r="911" spans="1:71" x14ac:dyDescent="0.2">
      <c r="A911" s="227" t="s">
        <v>56</v>
      </c>
      <c r="B911" s="213">
        <v>44737</v>
      </c>
      <c r="D911" s="13">
        <v>2825</v>
      </c>
      <c r="E911" s="13">
        <v>2150</v>
      </c>
      <c r="F911" s="13">
        <v>43194</v>
      </c>
      <c r="G911">
        <v>660</v>
      </c>
      <c r="H911">
        <v>568</v>
      </c>
      <c r="I911" s="13">
        <v>25323</v>
      </c>
      <c r="J911" s="13">
        <v>22590</v>
      </c>
      <c r="K911" s="13">
        <v>67392</v>
      </c>
      <c r="L911" s="13">
        <v>1835</v>
      </c>
      <c r="N911" s="13">
        <v>9246</v>
      </c>
      <c r="O911" s="13">
        <v>12795</v>
      </c>
      <c r="P911">
        <v>904</v>
      </c>
      <c r="Q911">
        <v>571</v>
      </c>
      <c r="R911" s="13">
        <v>1819</v>
      </c>
      <c r="S911" s="13">
        <v>2318</v>
      </c>
      <c r="T911" s="13">
        <v>35865</v>
      </c>
      <c r="U911">
        <v>789</v>
      </c>
      <c r="V911" s="13">
        <v>1019</v>
      </c>
      <c r="W911" s="13">
        <v>25643</v>
      </c>
      <c r="X911" s="13">
        <v>7247</v>
      </c>
      <c r="Z911" s="13">
        <v>15000</v>
      </c>
      <c r="AA911" s="13">
        <v>13100</v>
      </c>
      <c r="AC911" s="48">
        <f t="shared" si="88"/>
        <v>28100</v>
      </c>
      <c r="AD911" s="48">
        <f t="shared" si="90"/>
        <v>98216</v>
      </c>
      <c r="AE911" s="13">
        <v>3488</v>
      </c>
      <c r="AF911" s="13">
        <v>4598</v>
      </c>
      <c r="AG911" s="13">
        <v>19400</v>
      </c>
      <c r="AH911" s="13">
        <v>20851</v>
      </c>
      <c r="AI911" s="13">
        <v>2442</v>
      </c>
      <c r="AJ911">
        <v>717</v>
      </c>
      <c r="AK911" s="13">
        <v>2171</v>
      </c>
      <c r="AL911" s="13">
        <v>23793</v>
      </c>
      <c r="AM911" s="13">
        <v>26175</v>
      </c>
      <c r="AN911" s="13">
        <v>7726</v>
      </c>
      <c r="AO911" s="13">
        <v>6947</v>
      </c>
      <c r="BK911" s="48">
        <f t="shared" si="91"/>
        <v>118308</v>
      </c>
      <c r="BL911" s="13">
        <v>7322</v>
      </c>
      <c r="BM911" s="13">
        <v>6870</v>
      </c>
      <c r="BO911" s="48">
        <f t="shared" si="92"/>
        <v>14192</v>
      </c>
      <c r="BQ911" s="48">
        <f t="shared" si="89"/>
        <v>166537</v>
      </c>
      <c r="BS911" s="48">
        <f t="shared" si="93"/>
        <v>425353</v>
      </c>
    </row>
    <row r="912" spans="1:71" x14ac:dyDescent="0.2">
      <c r="A912" s="227" t="s">
        <v>57</v>
      </c>
      <c r="B912" s="213">
        <v>44738</v>
      </c>
      <c r="D912" s="13">
        <v>2413</v>
      </c>
      <c r="E912" s="13">
        <v>1583</v>
      </c>
      <c r="F912" s="13">
        <v>34333</v>
      </c>
      <c r="G912">
        <v>519</v>
      </c>
      <c r="H912">
        <v>504</v>
      </c>
      <c r="I912" s="13">
        <v>20258</v>
      </c>
      <c r="J912" s="13">
        <v>17754</v>
      </c>
      <c r="K912" s="13">
        <v>52177</v>
      </c>
      <c r="L912" s="13">
        <v>1328</v>
      </c>
      <c r="N912" s="13">
        <v>8261</v>
      </c>
      <c r="O912" s="13">
        <v>9651</v>
      </c>
      <c r="P912">
        <v>808</v>
      </c>
      <c r="Q912">
        <v>481</v>
      </c>
      <c r="R912" s="13">
        <v>1596</v>
      </c>
      <c r="S912" s="13">
        <v>1845</v>
      </c>
      <c r="T912" s="13">
        <v>29992</v>
      </c>
      <c r="U912">
        <v>545</v>
      </c>
      <c r="V912">
        <v>739</v>
      </c>
      <c r="W912" s="13">
        <v>22542</v>
      </c>
      <c r="X912" s="13">
        <v>5182</v>
      </c>
      <c r="Z912" s="13">
        <v>15107</v>
      </c>
      <c r="AA912" s="13">
        <v>13275</v>
      </c>
      <c r="AC912" s="48">
        <f t="shared" si="88"/>
        <v>28382</v>
      </c>
      <c r="AD912" s="48">
        <f t="shared" si="90"/>
        <v>81642</v>
      </c>
      <c r="AE912" s="13">
        <v>2831</v>
      </c>
      <c r="AF912" s="13">
        <v>3534</v>
      </c>
      <c r="AG912" s="13">
        <v>17654</v>
      </c>
      <c r="AH912" s="13">
        <v>17000</v>
      </c>
      <c r="AI912" s="13">
        <v>2036</v>
      </c>
      <c r="AJ912">
        <v>515</v>
      </c>
      <c r="AK912" s="13">
        <v>1716</v>
      </c>
      <c r="AL912" s="13">
        <v>21767</v>
      </c>
      <c r="AM912" s="13">
        <v>21972</v>
      </c>
      <c r="AN912" s="13">
        <v>5573</v>
      </c>
      <c r="AO912" s="13">
        <v>4574</v>
      </c>
      <c r="BK912" s="48">
        <f t="shared" si="91"/>
        <v>99172</v>
      </c>
      <c r="BL912" s="13">
        <v>5743</v>
      </c>
      <c r="BM912" s="13">
        <v>5887</v>
      </c>
      <c r="BO912" s="48">
        <f t="shared" si="92"/>
        <v>11630</v>
      </c>
      <c r="BQ912" s="48">
        <f t="shared" si="89"/>
        <v>130869</v>
      </c>
      <c r="BS912" s="48">
        <f t="shared" si="93"/>
        <v>351695</v>
      </c>
    </row>
    <row r="913" spans="1:72" x14ac:dyDescent="0.2">
      <c r="A913" s="227" t="s">
        <v>58</v>
      </c>
      <c r="B913" s="213">
        <v>44739</v>
      </c>
      <c r="D913" s="13">
        <v>3779</v>
      </c>
      <c r="E913" s="13">
        <v>2759</v>
      </c>
      <c r="F913" s="13">
        <v>49183</v>
      </c>
      <c r="G913">
        <v>761</v>
      </c>
      <c r="H913">
        <v>651</v>
      </c>
      <c r="I913" s="13">
        <v>28075</v>
      </c>
      <c r="J913" s="13">
        <v>25464</v>
      </c>
      <c r="K913" s="13">
        <v>75253</v>
      </c>
      <c r="L913" s="13">
        <v>1560</v>
      </c>
      <c r="N913" s="13">
        <v>11051</v>
      </c>
      <c r="O913" s="13">
        <v>14738</v>
      </c>
      <c r="P913">
        <v>964</v>
      </c>
      <c r="Q913">
        <v>567</v>
      </c>
      <c r="R913" s="13">
        <v>2421</v>
      </c>
      <c r="S913" s="13">
        <v>2936</v>
      </c>
      <c r="T913" s="13">
        <v>42875</v>
      </c>
      <c r="U913" s="13">
        <v>1239</v>
      </c>
      <c r="V913" s="13">
        <v>1381</v>
      </c>
      <c r="W913" s="13">
        <v>26329</v>
      </c>
      <c r="X913" s="13">
        <v>10243</v>
      </c>
      <c r="Z913" s="13">
        <v>17247</v>
      </c>
      <c r="AA913" s="13">
        <v>15975</v>
      </c>
      <c r="AC913" s="48">
        <f t="shared" si="88"/>
        <v>33222</v>
      </c>
      <c r="AD913" s="48">
        <f t="shared" si="90"/>
        <v>114744</v>
      </c>
      <c r="AE913" s="13">
        <v>4386</v>
      </c>
      <c r="AF913" s="13">
        <v>5406</v>
      </c>
      <c r="AG913" s="13">
        <v>26358</v>
      </c>
      <c r="AH913" s="13">
        <v>26154</v>
      </c>
      <c r="AI913" s="13">
        <v>2837</v>
      </c>
      <c r="AJ913" s="13">
        <v>1170</v>
      </c>
      <c r="AK913" s="13">
        <v>2870</v>
      </c>
      <c r="AL913" s="13">
        <v>32123</v>
      </c>
      <c r="AM913" s="13">
        <v>32854</v>
      </c>
      <c r="AN913" s="13">
        <v>9885</v>
      </c>
      <c r="AO913" s="13">
        <v>10476</v>
      </c>
      <c r="BK913" s="48">
        <f t="shared" si="91"/>
        <v>154519</v>
      </c>
      <c r="BL913" s="13">
        <v>8846</v>
      </c>
      <c r="BM913" s="13">
        <v>8880</v>
      </c>
      <c r="BO913" s="48">
        <f t="shared" si="92"/>
        <v>17726</v>
      </c>
      <c r="BQ913" s="48">
        <f t="shared" si="89"/>
        <v>187485</v>
      </c>
      <c r="BS913" s="48">
        <f t="shared" si="93"/>
        <v>507696</v>
      </c>
    </row>
    <row r="914" spans="1:72" x14ac:dyDescent="0.2">
      <c r="A914" s="227" t="s">
        <v>59</v>
      </c>
      <c r="B914" s="213">
        <v>44740</v>
      </c>
      <c r="D914" s="13">
        <v>4104</v>
      </c>
      <c r="E914" s="13">
        <v>3083</v>
      </c>
      <c r="F914" s="13">
        <v>52183</v>
      </c>
      <c r="G914">
        <v>859</v>
      </c>
      <c r="H914">
        <v>695</v>
      </c>
      <c r="I914" s="13">
        <v>29901</v>
      </c>
      <c r="J914" s="13">
        <v>27083</v>
      </c>
      <c r="K914" s="13">
        <v>81373</v>
      </c>
      <c r="L914" s="13">
        <v>1708</v>
      </c>
      <c r="N914" s="13">
        <v>11969</v>
      </c>
      <c r="O914" s="13">
        <v>15973</v>
      </c>
      <c r="P914" s="13">
        <v>1310</v>
      </c>
      <c r="Q914">
        <v>770</v>
      </c>
      <c r="R914" s="13">
        <v>2551</v>
      </c>
      <c r="S914" s="13">
        <v>3073</v>
      </c>
      <c r="T914" s="13">
        <v>45696</v>
      </c>
      <c r="U914" s="13">
        <v>1471</v>
      </c>
      <c r="V914" s="13">
        <v>1395</v>
      </c>
      <c r="W914" s="13">
        <v>27334</v>
      </c>
      <c r="X914" s="13">
        <v>11221</v>
      </c>
      <c r="Z914" s="13">
        <v>17651</v>
      </c>
      <c r="AA914" s="13">
        <v>16321</v>
      </c>
      <c r="AC914" s="48">
        <f t="shared" si="88"/>
        <v>33972</v>
      </c>
      <c r="AD914" s="48">
        <f t="shared" si="90"/>
        <v>122763</v>
      </c>
      <c r="AE914" s="13">
        <v>4989</v>
      </c>
      <c r="AF914" s="13">
        <v>5824</v>
      </c>
      <c r="AG914" s="13">
        <v>26321</v>
      </c>
      <c r="AH914" s="13">
        <v>28804</v>
      </c>
      <c r="AI914" s="13">
        <v>3162</v>
      </c>
      <c r="AJ914" s="13">
        <v>1109</v>
      </c>
      <c r="AK914" s="13">
        <v>3006</v>
      </c>
      <c r="AL914" s="13">
        <v>32038</v>
      </c>
      <c r="AM914" s="13">
        <v>35710</v>
      </c>
      <c r="AN914" s="13">
        <v>11370</v>
      </c>
      <c r="AO914" s="13">
        <v>10245</v>
      </c>
      <c r="BK914" s="48">
        <f t="shared" si="91"/>
        <v>162578</v>
      </c>
      <c r="BL914" s="13">
        <v>9344</v>
      </c>
      <c r="BM914" s="13">
        <v>9633</v>
      </c>
      <c r="BO914" s="48">
        <f t="shared" si="92"/>
        <v>18977</v>
      </c>
      <c r="BQ914" s="48">
        <f t="shared" si="89"/>
        <v>200989</v>
      </c>
      <c r="BS914" s="48">
        <f t="shared" si="93"/>
        <v>539279</v>
      </c>
    </row>
    <row r="915" spans="1:72" x14ac:dyDescent="0.2">
      <c r="A915" s="227" t="s">
        <v>53</v>
      </c>
      <c r="B915" s="213">
        <v>44741</v>
      </c>
      <c r="D915" s="13">
        <v>4103</v>
      </c>
      <c r="E915" s="13">
        <v>3119</v>
      </c>
      <c r="F915" s="13">
        <v>53682</v>
      </c>
      <c r="G915">
        <v>873</v>
      </c>
      <c r="H915">
        <v>744</v>
      </c>
      <c r="I915" s="13">
        <v>30435</v>
      </c>
      <c r="J915" s="13">
        <v>27505</v>
      </c>
      <c r="K915" s="13">
        <v>83311</v>
      </c>
      <c r="L915" s="13">
        <v>1744</v>
      </c>
      <c r="N915" s="13">
        <v>11875</v>
      </c>
      <c r="O915" s="13">
        <v>16001</v>
      </c>
      <c r="P915" s="13">
        <v>1045</v>
      </c>
      <c r="Q915">
        <v>656</v>
      </c>
      <c r="R915" s="13">
        <v>2586</v>
      </c>
      <c r="S915" s="13">
        <v>3244</v>
      </c>
      <c r="T915" s="13">
        <v>47842</v>
      </c>
      <c r="U915" s="13">
        <v>1388</v>
      </c>
      <c r="V915" s="13">
        <v>1397</v>
      </c>
      <c r="W915" s="13">
        <v>28245</v>
      </c>
      <c r="X915" s="13">
        <v>12328</v>
      </c>
      <c r="Z915" s="13">
        <v>18261</v>
      </c>
      <c r="AA915" s="13">
        <v>17238</v>
      </c>
      <c r="AC915" s="48">
        <f t="shared" si="88"/>
        <v>35499</v>
      </c>
      <c r="AD915" s="48">
        <f t="shared" si="90"/>
        <v>126607</v>
      </c>
      <c r="AE915" s="13">
        <v>5054</v>
      </c>
      <c r="AF915" s="13">
        <v>6147</v>
      </c>
      <c r="AG915" s="13">
        <v>27439</v>
      </c>
      <c r="AH915" s="13">
        <v>28323</v>
      </c>
      <c r="AI915" s="13">
        <v>3068</v>
      </c>
      <c r="AJ915" s="13">
        <v>1184</v>
      </c>
      <c r="AK915" s="13">
        <v>3046</v>
      </c>
      <c r="AL915" s="13">
        <v>33248</v>
      </c>
      <c r="AM915" s="13">
        <v>35292</v>
      </c>
      <c r="AN915" s="13">
        <v>11095</v>
      </c>
      <c r="AO915" s="13">
        <v>11314</v>
      </c>
      <c r="BK915" s="48">
        <f t="shared" si="91"/>
        <v>165210</v>
      </c>
      <c r="BL915" s="13">
        <v>9956</v>
      </c>
      <c r="BM915" s="13">
        <v>10206</v>
      </c>
      <c r="BO915" s="48">
        <f t="shared" si="92"/>
        <v>20162</v>
      </c>
      <c r="BQ915" s="48">
        <f t="shared" si="89"/>
        <v>205516</v>
      </c>
      <c r="BS915" s="48">
        <f t="shared" si="93"/>
        <v>552994</v>
      </c>
    </row>
    <row r="916" spans="1:72" x14ac:dyDescent="0.2">
      <c r="A916" s="227" t="s">
        <v>54</v>
      </c>
      <c r="B916" s="213">
        <v>44742</v>
      </c>
      <c r="D916" s="13">
        <v>4119</v>
      </c>
      <c r="E916" s="13">
        <v>3055</v>
      </c>
      <c r="F916" s="13">
        <v>55810</v>
      </c>
      <c r="G916">
        <v>941</v>
      </c>
      <c r="H916">
        <v>740</v>
      </c>
      <c r="I916" s="13">
        <v>31229</v>
      </c>
      <c r="J916" s="13">
        <v>28264</v>
      </c>
      <c r="K916" s="13">
        <v>85449</v>
      </c>
      <c r="L916" s="13">
        <v>1747</v>
      </c>
      <c r="N916" s="13">
        <v>12416</v>
      </c>
      <c r="O916" s="13">
        <v>16530</v>
      </c>
      <c r="P916" s="13">
        <v>1083</v>
      </c>
      <c r="Q916">
        <v>674</v>
      </c>
      <c r="R916" s="13">
        <v>2642</v>
      </c>
      <c r="S916" s="13">
        <v>3340</v>
      </c>
      <c r="T916" s="13">
        <v>47732</v>
      </c>
      <c r="U916" s="13">
        <v>1392</v>
      </c>
      <c r="V916" s="13">
        <v>1458</v>
      </c>
      <c r="W916" s="13">
        <v>29392</v>
      </c>
      <c r="X916" s="13">
        <v>11481</v>
      </c>
      <c r="Z916" s="13">
        <v>18641</v>
      </c>
      <c r="AA916" s="13">
        <v>18059</v>
      </c>
      <c r="AC916" s="48">
        <f t="shared" si="88"/>
        <v>36700</v>
      </c>
      <c r="AD916" s="48">
        <f t="shared" si="90"/>
        <v>128140</v>
      </c>
      <c r="AE916" s="13">
        <v>5231</v>
      </c>
      <c r="AF916" s="13">
        <v>6356</v>
      </c>
      <c r="AG916" s="13">
        <v>28186</v>
      </c>
      <c r="AH916" s="13">
        <v>30310</v>
      </c>
      <c r="AI916" s="13">
        <v>3219</v>
      </c>
      <c r="AJ916" s="13">
        <v>1160</v>
      </c>
      <c r="AK916" s="13">
        <v>3552</v>
      </c>
      <c r="AL916" s="13">
        <v>34318</v>
      </c>
      <c r="AM916" s="13">
        <v>37831</v>
      </c>
      <c r="AN916" s="13">
        <v>11895</v>
      </c>
      <c r="AO916" s="13">
        <v>11469</v>
      </c>
      <c r="BK916" s="48">
        <f t="shared" si="91"/>
        <v>173527</v>
      </c>
      <c r="BL916" s="13">
        <v>10211</v>
      </c>
      <c r="BM916" s="13">
        <v>10126</v>
      </c>
      <c r="BO916" s="48">
        <f t="shared" si="92"/>
        <v>20337</v>
      </c>
      <c r="BQ916" s="48">
        <f t="shared" si="89"/>
        <v>211354</v>
      </c>
      <c r="BS916" s="48">
        <f t="shared" si="93"/>
        <v>570058</v>
      </c>
    </row>
    <row r="917" spans="1:72" x14ac:dyDescent="0.2">
      <c r="A917" s="227" t="s">
        <v>55</v>
      </c>
      <c r="B917" s="213">
        <v>44743</v>
      </c>
      <c r="D917" s="13">
        <v>3853</v>
      </c>
      <c r="E917" s="13">
        <v>2954</v>
      </c>
      <c r="F917" s="13">
        <v>57446</v>
      </c>
      <c r="G917">
        <v>935</v>
      </c>
      <c r="H917">
        <v>673</v>
      </c>
      <c r="I917" s="13">
        <v>31284</v>
      </c>
      <c r="J917" s="13">
        <v>28462</v>
      </c>
      <c r="K917" s="13">
        <v>86979</v>
      </c>
      <c r="L917" s="13">
        <v>1605</v>
      </c>
      <c r="M917" s="214"/>
      <c r="N917" s="13">
        <v>13142</v>
      </c>
      <c r="O917" s="13">
        <v>17379</v>
      </c>
      <c r="P917" s="13">
        <v>1094</v>
      </c>
      <c r="Q917">
        <v>880</v>
      </c>
      <c r="R917" s="13">
        <v>2655</v>
      </c>
      <c r="S917" s="13">
        <v>3272</v>
      </c>
      <c r="T917" s="13">
        <v>49920</v>
      </c>
      <c r="U917" s="13">
        <v>1434</v>
      </c>
      <c r="V917" s="13">
        <v>1563</v>
      </c>
      <c r="W917" s="13">
        <v>32067</v>
      </c>
      <c r="X917" s="13">
        <v>11683</v>
      </c>
      <c r="Y917" s="214"/>
      <c r="Z917" s="13">
        <v>18953</v>
      </c>
      <c r="AA917" s="13">
        <v>20731</v>
      </c>
      <c r="AB917" s="214"/>
      <c r="AC917" s="48">
        <f t="shared" si="88"/>
        <v>39684</v>
      </c>
      <c r="AD917" s="48">
        <f t="shared" si="90"/>
        <v>135089</v>
      </c>
      <c r="AE917" s="13">
        <v>5155</v>
      </c>
      <c r="AF917" s="13">
        <v>6104</v>
      </c>
      <c r="AG917" s="13">
        <v>27685</v>
      </c>
      <c r="AH917" s="13">
        <v>31287</v>
      </c>
      <c r="AI917" s="13">
        <v>3152</v>
      </c>
      <c r="AJ917" s="13">
        <v>1180</v>
      </c>
      <c r="AK917" s="13">
        <v>3127</v>
      </c>
      <c r="AL917" s="13">
        <v>33028</v>
      </c>
      <c r="AM917" s="13">
        <v>38679</v>
      </c>
      <c r="AN917" s="13">
        <v>11928</v>
      </c>
      <c r="AO917" s="13">
        <v>10405</v>
      </c>
      <c r="BJ917" s="214"/>
      <c r="BK917" s="48">
        <f t="shared" si="91"/>
        <v>171730</v>
      </c>
      <c r="BL917" s="13">
        <v>10828</v>
      </c>
      <c r="BM917" s="13">
        <v>9920</v>
      </c>
      <c r="BN917" s="214"/>
      <c r="BO917" s="48">
        <f t="shared" si="92"/>
        <v>20748</v>
      </c>
      <c r="BP917" s="214"/>
      <c r="BQ917" s="48">
        <f t="shared" si="89"/>
        <v>214191</v>
      </c>
      <c r="BR917" s="214"/>
      <c r="BS917" s="48">
        <f t="shared" si="93"/>
        <v>581442</v>
      </c>
      <c r="BT917" s="214"/>
    </row>
    <row r="918" spans="1:72" x14ac:dyDescent="0.2">
      <c r="A918" s="227" t="s">
        <v>56</v>
      </c>
      <c r="B918" s="213">
        <v>44744</v>
      </c>
      <c r="D918" s="13">
        <v>2425</v>
      </c>
      <c r="E918" s="13">
        <v>1902</v>
      </c>
      <c r="F918" s="13">
        <v>40867</v>
      </c>
      <c r="G918">
        <v>591</v>
      </c>
      <c r="H918">
        <v>544</v>
      </c>
      <c r="I918" s="13">
        <v>23531</v>
      </c>
      <c r="J918" s="13">
        <v>20216</v>
      </c>
      <c r="K918" s="13">
        <v>62966</v>
      </c>
      <c r="L918" s="13">
        <v>1274</v>
      </c>
      <c r="M918" s="214"/>
      <c r="N918" s="13">
        <v>8867</v>
      </c>
      <c r="O918" s="13">
        <v>12071</v>
      </c>
      <c r="P918">
        <v>863</v>
      </c>
      <c r="Q918">
        <v>532</v>
      </c>
      <c r="R918" s="13">
        <v>1874</v>
      </c>
      <c r="S918" s="13">
        <v>2254</v>
      </c>
      <c r="T918" s="13">
        <v>33497</v>
      </c>
      <c r="U918">
        <v>727</v>
      </c>
      <c r="V918">
        <v>969</v>
      </c>
      <c r="W918" s="13">
        <v>25045</v>
      </c>
      <c r="X918" s="13">
        <v>6601</v>
      </c>
      <c r="Y918" s="214"/>
      <c r="Z918" s="13">
        <v>14437</v>
      </c>
      <c r="AA918" s="13">
        <v>14050</v>
      </c>
      <c r="AB918" s="214"/>
      <c r="AC918" s="48">
        <f t="shared" si="88"/>
        <v>28487</v>
      </c>
      <c r="AD918" s="48">
        <f t="shared" si="90"/>
        <v>93300</v>
      </c>
      <c r="AE918" s="13">
        <v>3120</v>
      </c>
      <c r="AF918" s="13">
        <v>3980</v>
      </c>
      <c r="AG918" s="13">
        <v>17825</v>
      </c>
      <c r="AH918" s="13">
        <v>19813</v>
      </c>
      <c r="AI918" s="13">
        <v>2131</v>
      </c>
      <c r="AJ918">
        <v>693</v>
      </c>
      <c r="AK918" s="13">
        <v>1970</v>
      </c>
      <c r="AL918" s="13">
        <v>21362</v>
      </c>
      <c r="AM918" s="13">
        <v>24549</v>
      </c>
      <c r="AN918" s="13">
        <v>7010</v>
      </c>
      <c r="AO918" s="13">
        <v>5757</v>
      </c>
      <c r="BJ918" s="214"/>
      <c r="BK918" s="48">
        <f t="shared" si="91"/>
        <v>108210</v>
      </c>
      <c r="BL918" s="13">
        <v>6810</v>
      </c>
      <c r="BM918" s="13">
        <v>6104</v>
      </c>
      <c r="BN918" s="214"/>
      <c r="BO918" s="48">
        <f t="shared" si="92"/>
        <v>12914</v>
      </c>
      <c r="BP918" s="214"/>
      <c r="BQ918" s="48">
        <f t="shared" si="89"/>
        <v>154316</v>
      </c>
      <c r="BR918" s="214"/>
      <c r="BS918" s="48">
        <f t="shared" si="93"/>
        <v>397227</v>
      </c>
      <c r="BT918" s="214"/>
    </row>
    <row r="919" spans="1:72" x14ac:dyDescent="0.2">
      <c r="A919" s="227" t="s">
        <v>57</v>
      </c>
      <c r="B919" s="213">
        <v>44745</v>
      </c>
      <c r="D919" s="13">
        <v>2201</v>
      </c>
      <c r="E919" s="13">
        <v>1542</v>
      </c>
      <c r="F919" s="13">
        <v>32380</v>
      </c>
      <c r="G919">
        <v>516</v>
      </c>
      <c r="H919">
        <v>471</v>
      </c>
      <c r="I919" s="13">
        <v>18821</v>
      </c>
      <c r="J919" s="13">
        <v>16081</v>
      </c>
      <c r="K919" s="13">
        <v>48928</v>
      </c>
      <c r="L919" s="13">
        <v>1016</v>
      </c>
      <c r="M919" s="214"/>
      <c r="N919" s="13">
        <v>7199</v>
      </c>
      <c r="O919" s="13">
        <v>8697</v>
      </c>
      <c r="P919">
        <v>786</v>
      </c>
      <c r="Q919">
        <v>518</v>
      </c>
      <c r="R919" s="13">
        <v>1568</v>
      </c>
      <c r="S919" s="13">
        <v>1819</v>
      </c>
      <c r="T919" s="13">
        <v>27401</v>
      </c>
      <c r="U919">
        <v>486</v>
      </c>
      <c r="V919">
        <v>739</v>
      </c>
      <c r="W919" s="13">
        <v>20559</v>
      </c>
      <c r="X919" s="13">
        <v>4770</v>
      </c>
      <c r="Y919" s="214"/>
      <c r="Z919" s="13">
        <v>12733</v>
      </c>
      <c r="AA919" s="13">
        <v>11285</v>
      </c>
      <c r="AB919" s="214"/>
      <c r="AC919" s="48">
        <f t="shared" si="88"/>
        <v>24018</v>
      </c>
      <c r="AD919" s="48">
        <f t="shared" si="90"/>
        <v>74542</v>
      </c>
      <c r="AE919" s="13">
        <v>2544</v>
      </c>
      <c r="AF919" s="13">
        <v>3264</v>
      </c>
      <c r="AG919" s="13">
        <v>14743</v>
      </c>
      <c r="AH919" s="13">
        <v>15012</v>
      </c>
      <c r="AI919" s="13">
        <v>1843</v>
      </c>
      <c r="AJ919">
        <v>505</v>
      </c>
      <c r="AK919" s="13">
        <v>1648</v>
      </c>
      <c r="AL919" s="13">
        <v>17660</v>
      </c>
      <c r="AM919" s="13">
        <v>19484</v>
      </c>
      <c r="AN919" s="13">
        <v>5078</v>
      </c>
      <c r="AO919" s="13">
        <v>3930</v>
      </c>
      <c r="BJ919" s="214"/>
      <c r="BK919" s="48">
        <f t="shared" si="91"/>
        <v>85711</v>
      </c>
      <c r="BL919" s="13">
        <v>5627</v>
      </c>
      <c r="BM919" s="13">
        <v>5097</v>
      </c>
      <c r="BN919" s="214"/>
      <c r="BO919" s="48">
        <f t="shared" si="92"/>
        <v>10724</v>
      </c>
      <c r="BP919" s="214"/>
      <c r="BQ919" s="48">
        <f t="shared" si="89"/>
        <v>121956</v>
      </c>
      <c r="BR919" s="214"/>
      <c r="BS919" s="48">
        <f t="shared" si="93"/>
        <v>316951</v>
      </c>
      <c r="BT919" s="214"/>
    </row>
    <row r="920" spans="1:72" x14ac:dyDescent="0.2">
      <c r="A920" s="227" t="s">
        <v>58</v>
      </c>
      <c r="B920" s="213">
        <v>44746</v>
      </c>
      <c r="D920" s="13">
        <v>1888</v>
      </c>
      <c r="E920" s="13">
        <v>1337</v>
      </c>
      <c r="F920" s="13">
        <v>29569</v>
      </c>
      <c r="G920">
        <v>551</v>
      </c>
      <c r="H920">
        <v>513</v>
      </c>
      <c r="I920" s="13">
        <v>15851</v>
      </c>
      <c r="J920" s="13">
        <v>14832</v>
      </c>
      <c r="K920" s="13">
        <v>43670</v>
      </c>
      <c r="L920">
        <v>799</v>
      </c>
      <c r="M920" s="214"/>
      <c r="N920" s="13">
        <v>7523</v>
      </c>
      <c r="O920" s="13">
        <v>7753</v>
      </c>
      <c r="P920">
        <v>697</v>
      </c>
      <c r="Q920">
        <v>411</v>
      </c>
      <c r="R920" s="13">
        <v>1657</v>
      </c>
      <c r="S920" s="13">
        <v>1810</v>
      </c>
      <c r="T920" s="13">
        <v>25344</v>
      </c>
      <c r="U920">
        <v>761</v>
      </c>
      <c r="V920">
        <v>782</v>
      </c>
      <c r="W920" s="13">
        <v>19431</v>
      </c>
      <c r="X920" s="13">
        <v>4437</v>
      </c>
      <c r="Y920" s="214"/>
      <c r="Z920" s="13">
        <v>13110</v>
      </c>
      <c r="AA920" s="13">
        <v>10372</v>
      </c>
      <c r="AB920" s="214"/>
      <c r="AC920" s="48">
        <f t="shared" si="88"/>
        <v>23482</v>
      </c>
      <c r="AD920" s="48">
        <f t="shared" si="90"/>
        <v>70606</v>
      </c>
      <c r="AE920" s="13">
        <v>2181</v>
      </c>
      <c r="AF920" s="13">
        <v>2952</v>
      </c>
      <c r="AG920" s="13">
        <v>14586</v>
      </c>
      <c r="AH920" s="13">
        <v>13602</v>
      </c>
      <c r="AI920" s="13">
        <v>1792</v>
      </c>
      <c r="AJ920">
        <v>539</v>
      </c>
      <c r="AK920" s="13">
        <v>1475</v>
      </c>
      <c r="AL920" s="13">
        <v>17362</v>
      </c>
      <c r="AM920" s="13">
        <v>17519</v>
      </c>
      <c r="AN920" s="13">
        <v>4350</v>
      </c>
      <c r="AO920" s="13">
        <v>3885</v>
      </c>
      <c r="BJ920" s="214"/>
      <c r="BK920" s="48">
        <f t="shared" si="91"/>
        <v>80243</v>
      </c>
      <c r="BL920" s="13">
        <v>4444</v>
      </c>
      <c r="BM920" s="13">
        <v>4393</v>
      </c>
      <c r="BN920" s="214"/>
      <c r="BO920" s="48">
        <f t="shared" si="92"/>
        <v>8837</v>
      </c>
      <c r="BP920" s="214"/>
      <c r="BQ920" s="48">
        <f t="shared" si="89"/>
        <v>109010</v>
      </c>
      <c r="BR920" s="214"/>
      <c r="BS920" s="48">
        <f t="shared" si="93"/>
        <v>292178</v>
      </c>
      <c r="BT920" s="214"/>
    </row>
    <row r="921" spans="1:72" x14ac:dyDescent="0.2">
      <c r="A921" s="227" t="s">
        <v>59</v>
      </c>
      <c r="B921" s="213">
        <v>44747</v>
      </c>
      <c r="D921" s="13">
        <v>3791</v>
      </c>
      <c r="E921" s="13">
        <v>2134</v>
      </c>
      <c r="F921" s="13">
        <v>50535</v>
      </c>
      <c r="G921">
        <v>783</v>
      </c>
      <c r="H921">
        <v>704</v>
      </c>
      <c r="I921" s="13">
        <v>28492</v>
      </c>
      <c r="J921" s="13">
        <v>26389</v>
      </c>
      <c r="K921" s="13">
        <v>77228</v>
      </c>
      <c r="L921" s="13">
        <v>1528</v>
      </c>
      <c r="M921" s="214"/>
      <c r="N921" s="13">
        <v>11715</v>
      </c>
      <c r="O921" s="13">
        <v>15141</v>
      </c>
      <c r="P921" s="13">
        <v>1033</v>
      </c>
      <c r="Q921">
        <v>620</v>
      </c>
      <c r="R921" s="13">
        <v>2380</v>
      </c>
      <c r="S921" s="13">
        <v>2891</v>
      </c>
      <c r="T921" s="13">
        <v>43984</v>
      </c>
      <c r="U921" s="13">
        <v>1254</v>
      </c>
      <c r="V921" s="13">
        <v>1336</v>
      </c>
      <c r="W921" s="13">
        <v>28135</v>
      </c>
      <c r="X921" s="13">
        <v>10099</v>
      </c>
      <c r="Y921" s="214"/>
      <c r="Z921" s="13">
        <v>18420</v>
      </c>
      <c r="AA921" s="13">
        <v>16659</v>
      </c>
      <c r="AB921" s="214"/>
      <c r="AC921" s="48">
        <f t="shared" si="88"/>
        <v>35079</v>
      </c>
      <c r="AD921" s="48">
        <f t="shared" si="90"/>
        <v>118588</v>
      </c>
      <c r="AE921" s="13">
        <v>4505</v>
      </c>
      <c r="AF921" s="13">
        <v>5576</v>
      </c>
      <c r="AG921" s="13">
        <v>26867</v>
      </c>
      <c r="AH921" s="13">
        <v>25936</v>
      </c>
      <c r="AI921" s="13">
        <v>2952</v>
      </c>
      <c r="AJ921" s="13">
        <v>1066</v>
      </c>
      <c r="AK921" s="13">
        <v>2773</v>
      </c>
      <c r="AL921" s="13">
        <v>31765</v>
      </c>
      <c r="AM921" s="13">
        <v>32291</v>
      </c>
      <c r="AN921" s="13">
        <v>10231</v>
      </c>
      <c r="AO921" s="13">
        <v>10317</v>
      </c>
      <c r="BJ921" s="214"/>
      <c r="BK921" s="48">
        <f t="shared" si="91"/>
        <v>154279</v>
      </c>
      <c r="BL921" s="13">
        <v>9141</v>
      </c>
      <c r="BM921" s="13">
        <v>9057</v>
      </c>
      <c r="BN921" s="214"/>
      <c r="BO921" s="48">
        <f t="shared" si="92"/>
        <v>18198</v>
      </c>
      <c r="BP921" s="214"/>
      <c r="BQ921" s="48">
        <f t="shared" si="89"/>
        <v>191584</v>
      </c>
      <c r="BR921" s="214"/>
      <c r="BS921" s="48">
        <f t="shared" si="93"/>
        <v>517728</v>
      </c>
      <c r="BT921" s="214"/>
    </row>
    <row r="922" spans="1:72" x14ac:dyDescent="0.2">
      <c r="A922" s="227" t="s">
        <v>53</v>
      </c>
      <c r="B922" s="213">
        <v>44748</v>
      </c>
      <c r="D922" s="13">
        <v>4527</v>
      </c>
      <c r="E922" s="13">
        <v>5175</v>
      </c>
      <c r="F922" s="13">
        <v>50638</v>
      </c>
      <c r="G922">
        <v>847</v>
      </c>
      <c r="H922">
        <v>727</v>
      </c>
      <c r="I922" s="13">
        <v>29062</v>
      </c>
      <c r="J922" s="13">
        <v>24425</v>
      </c>
      <c r="K922" s="13">
        <v>72441</v>
      </c>
      <c r="L922" s="13">
        <v>1785</v>
      </c>
      <c r="M922" s="214"/>
      <c r="N922" s="13">
        <v>11372</v>
      </c>
      <c r="O922" s="13">
        <v>15403</v>
      </c>
      <c r="P922" s="13">
        <v>1083</v>
      </c>
      <c r="Q922">
        <v>677</v>
      </c>
      <c r="R922" s="13">
        <v>2448</v>
      </c>
      <c r="S922" s="13">
        <v>3131</v>
      </c>
      <c r="T922" s="13">
        <v>44260</v>
      </c>
      <c r="U922" s="13">
        <v>1306</v>
      </c>
      <c r="V922" s="13">
        <v>1359</v>
      </c>
      <c r="W922" s="13">
        <v>27490</v>
      </c>
      <c r="X922" s="13">
        <v>10735</v>
      </c>
      <c r="Y922" s="214"/>
      <c r="Z922" s="13">
        <v>17239</v>
      </c>
      <c r="AA922" s="13">
        <v>16183</v>
      </c>
      <c r="AB922" s="214"/>
      <c r="AC922" s="48">
        <f t="shared" si="88"/>
        <v>33422</v>
      </c>
      <c r="AD922" s="48">
        <f t="shared" si="90"/>
        <v>119264</v>
      </c>
      <c r="AE922" s="13">
        <v>4800</v>
      </c>
      <c r="AF922" s="13">
        <v>5844</v>
      </c>
      <c r="AG922" s="13">
        <v>26083</v>
      </c>
      <c r="AH922" s="13">
        <v>26463</v>
      </c>
      <c r="AI922" s="13">
        <v>2952</v>
      </c>
      <c r="AJ922" s="13">
        <v>1090</v>
      </c>
      <c r="AK922" s="13">
        <v>2846</v>
      </c>
      <c r="AL922" s="13">
        <v>31351</v>
      </c>
      <c r="AM922" s="13">
        <v>32460</v>
      </c>
      <c r="AN922" s="13">
        <v>9913</v>
      </c>
      <c r="AO922" s="13">
        <v>10447</v>
      </c>
      <c r="BJ922" s="214"/>
      <c r="BK922" s="48">
        <f t="shared" si="91"/>
        <v>154249</v>
      </c>
      <c r="BL922" s="13">
        <v>9718</v>
      </c>
      <c r="BM922" s="13">
        <v>10013</v>
      </c>
      <c r="BN922" s="214"/>
      <c r="BO922" s="48">
        <f t="shared" si="92"/>
        <v>19731</v>
      </c>
      <c r="BP922" s="214"/>
      <c r="BQ922" s="48">
        <f t="shared" si="89"/>
        <v>189627</v>
      </c>
      <c r="BR922" s="214"/>
      <c r="BS922" s="48">
        <f t="shared" si="93"/>
        <v>516293</v>
      </c>
      <c r="BT922" s="214"/>
    </row>
    <row r="923" spans="1:72" x14ac:dyDescent="0.2">
      <c r="A923" s="227" t="s">
        <v>54</v>
      </c>
      <c r="B923" s="213">
        <v>44749</v>
      </c>
      <c r="D923" s="13">
        <v>3905</v>
      </c>
      <c r="E923" s="13">
        <v>3094</v>
      </c>
      <c r="F923" s="13">
        <v>54396</v>
      </c>
      <c r="G923">
        <v>795</v>
      </c>
      <c r="H923">
        <v>688</v>
      </c>
      <c r="I923" s="13">
        <v>30493</v>
      </c>
      <c r="J923" s="13">
        <v>28089</v>
      </c>
      <c r="K923" s="13">
        <v>83340</v>
      </c>
      <c r="L923" s="13">
        <v>1708</v>
      </c>
      <c r="M923" s="214"/>
      <c r="N923" s="13">
        <v>11774</v>
      </c>
      <c r="O923" s="13">
        <v>16256</v>
      </c>
      <c r="P923" s="13">
        <v>1039</v>
      </c>
      <c r="Q923">
        <v>644</v>
      </c>
      <c r="R923" s="13">
        <v>2511</v>
      </c>
      <c r="S923" s="13">
        <v>3171</v>
      </c>
      <c r="T923" s="13">
        <v>45712</v>
      </c>
      <c r="U923" s="13">
        <v>1262</v>
      </c>
      <c r="V923" s="13">
        <v>1336</v>
      </c>
      <c r="W923" s="13">
        <v>28292</v>
      </c>
      <c r="X923" s="13">
        <v>11160</v>
      </c>
      <c r="Y923" s="214"/>
      <c r="Z923" s="13">
        <v>17709</v>
      </c>
      <c r="AA923" s="13">
        <v>16923</v>
      </c>
      <c r="AB923" s="214"/>
      <c r="AC923" s="48">
        <f t="shared" ref="AC923:AC986" si="94">Z923+AA923</f>
        <v>34632</v>
      </c>
      <c r="AD923" s="48">
        <f t="shared" si="90"/>
        <v>123157</v>
      </c>
      <c r="AE923" s="13">
        <v>4796</v>
      </c>
      <c r="AF923" s="13">
        <v>5900</v>
      </c>
      <c r="AG923" s="13">
        <v>26692</v>
      </c>
      <c r="AH923" s="13">
        <v>28712</v>
      </c>
      <c r="AI923" s="13">
        <v>3244</v>
      </c>
      <c r="AJ923" s="13">
        <v>1407</v>
      </c>
      <c r="AK923" s="13">
        <v>3061</v>
      </c>
      <c r="AL923" s="13">
        <v>31915</v>
      </c>
      <c r="AM923" s="13">
        <v>35209</v>
      </c>
      <c r="AN923" s="13">
        <v>11206</v>
      </c>
      <c r="AO923" s="13">
        <v>10925</v>
      </c>
      <c r="BJ923" s="214"/>
      <c r="BK923" s="48">
        <f t="shared" si="91"/>
        <v>163067</v>
      </c>
      <c r="BL923" s="13">
        <v>9908</v>
      </c>
      <c r="BM923" s="13">
        <v>9850</v>
      </c>
      <c r="BN923" s="214"/>
      <c r="BO923" s="48">
        <f t="shared" si="92"/>
        <v>19758</v>
      </c>
      <c r="BP923" s="214"/>
      <c r="BQ923" s="48">
        <f t="shared" si="89"/>
        <v>206508</v>
      </c>
      <c r="BR923" s="214"/>
      <c r="BS923" s="48">
        <f t="shared" si="93"/>
        <v>547122</v>
      </c>
      <c r="BT923" s="214"/>
    </row>
    <row r="924" spans="1:72" x14ac:dyDescent="0.2">
      <c r="A924" s="227" t="s">
        <v>55</v>
      </c>
      <c r="B924" s="213">
        <v>44750</v>
      </c>
      <c r="D924" s="13">
        <v>3932</v>
      </c>
      <c r="E924" s="13">
        <v>3087</v>
      </c>
      <c r="F924" s="13">
        <v>55496</v>
      </c>
      <c r="G924">
        <v>942</v>
      </c>
      <c r="H924">
        <v>761</v>
      </c>
      <c r="I924" s="13">
        <v>30602</v>
      </c>
      <c r="J924" s="13">
        <v>27839</v>
      </c>
      <c r="K924" s="13">
        <v>84695</v>
      </c>
      <c r="L924" s="13">
        <v>1763</v>
      </c>
      <c r="M924" s="214"/>
      <c r="N924" s="13">
        <v>12616</v>
      </c>
      <c r="O924" s="13">
        <v>15977</v>
      </c>
      <c r="P924" s="13">
        <v>1068</v>
      </c>
      <c r="Q924">
        <v>683</v>
      </c>
      <c r="R924" s="13">
        <v>2666</v>
      </c>
      <c r="S924" s="13">
        <v>3228</v>
      </c>
      <c r="T924" s="13">
        <v>48174</v>
      </c>
      <c r="U924" s="13">
        <v>1317</v>
      </c>
      <c r="V924" s="13">
        <v>1440</v>
      </c>
      <c r="W924" s="13">
        <v>30836</v>
      </c>
      <c r="X924" s="13">
        <v>11146</v>
      </c>
      <c r="Y924" s="214"/>
      <c r="Z924" s="13">
        <v>18802</v>
      </c>
      <c r="AA924" s="13">
        <v>18731</v>
      </c>
      <c r="AB924" s="214"/>
      <c r="AC924" s="48">
        <f t="shared" si="94"/>
        <v>37533</v>
      </c>
      <c r="AD924" s="48">
        <f t="shared" si="90"/>
        <v>129151</v>
      </c>
      <c r="AE924" s="13">
        <v>4933</v>
      </c>
      <c r="AF924" s="13">
        <v>6071</v>
      </c>
      <c r="AG924" s="13">
        <v>27447</v>
      </c>
      <c r="AH924" s="13">
        <v>29687</v>
      </c>
      <c r="AI924" s="13">
        <v>3081</v>
      </c>
      <c r="AJ924" s="13">
        <v>1159</v>
      </c>
      <c r="AK924" s="13">
        <v>2997</v>
      </c>
      <c r="AL924" s="13">
        <v>33102</v>
      </c>
      <c r="AM924" s="13">
        <v>36443</v>
      </c>
      <c r="AN924" s="13">
        <v>11447</v>
      </c>
      <c r="AO924" s="13">
        <v>11076</v>
      </c>
      <c r="BJ924" s="214"/>
      <c r="BK924" s="48">
        <f t="shared" si="91"/>
        <v>167443</v>
      </c>
      <c r="BL924" s="13">
        <v>10408</v>
      </c>
      <c r="BM924" s="13">
        <v>9723</v>
      </c>
      <c r="BN924" s="214"/>
      <c r="BO924" s="48">
        <f t="shared" si="92"/>
        <v>20131</v>
      </c>
      <c r="BP924" s="214"/>
      <c r="BQ924" s="48">
        <f t="shared" si="89"/>
        <v>209117</v>
      </c>
      <c r="BR924" s="214"/>
      <c r="BS924" s="48">
        <f t="shared" si="93"/>
        <v>563375</v>
      </c>
      <c r="BT924" s="214"/>
    </row>
    <row r="925" spans="1:72" x14ac:dyDescent="0.2">
      <c r="A925" s="227" t="s">
        <v>56</v>
      </c>
      <c r="B925" s="213">
        <v>44751</v>
      </c>
      <c r="D925" s="13">
        <v>2732</v>
      </c>
      <c r="E925" s="13">
        <v>2041</v>
      </c>
      <c r="F925" s="13">
        <v>43908</v>
      </c>
      <c r="G925">
        <v>660</v>
      </c>
      <c r="H925">
        <v>609</v>
      </c>
      <c r="I925" s="13">
        <v>25098</v>
      </c>
      <c r="J925" s="13">
        <v>22700</v>
      </c>
      <c r="K925" s="13">
        <v>69026</v>
      </c>
      <c r="L925" s="13">
        <v>2320</v>
      </c>
      <c r="M925" s="214"/>
      <c r="N925" s="13">
        <v>9041</v>
      </c>
      <c r="O925" s="13">
        <v>11861</v>
      </c>
      <c r="P925">
        <v>813</v>
      </c>
      <c r="Q925">
        <v>553</v>
      </c>
      <c r="R925" s="13">
        <v>1929</v>
      </c>
      <c r="S925" s="13">
        <v>2379</v>
      </c>
      <c r="T925" s="13">
        <v>25720</v>
      </c>
      <c r="U925">
        <v>750</v>
      </c>
      <c r="V925">
        <v>950</v>
      </c>
      <c r="W925" s="13">
        <v>24561</v>
      </c>
      <c r="X925" s="13">
        <v>6757</v>
      </c>
      <c r="Y925" s="214"/>
      <c r="Z925" s="13">
        <v>14309</v>
      </c>
      <c r="AA925" s="13">
        <v>13161</v>
      </c>
      <c r="AB925" s="214"/>
      <c r="AC925" s="48">
        <f t="shared" si="94"/>
        <v>27470</v>
      </c>
      <c r="AD925" s="48">
        <f t="shared" si="90"/>
        <v>85314</v>
      </c>
      <c r="AE925" s="13">
        <v>3398</v>
      </c>
      <c r="AF925" s="13">
        <v>4493</v>
      </c>
      <c r="AG925" s="13">
        <v>19214</v>
      </c>
      <c r="AH925" s="13">
        <v>20182</v>
      </c>
      <c r="AI925" s="13">
        <v>2331</v>
      </c>
      <c r="AJ925">
        <v>635</v>
      </c>
      <c r="AK925" s="13">
        <v>2046</v>
      </c>
      <c r="AL925" s="13">
        <v>23123</v>
      </c>
      <c r="AM925" s="13">
        <v>24996</v>
      </c>
      <c r="AN925" s="13">
        <v>7182</v>
      </c>
      <c r="AO925" s="13">
        <v>6709</v>
      </c>
      <c r="BJ925" s="214"/>
      <c r="BK925" s="48">
        <f t="shared" si="91"/>
        <v>114309</v>
      </c>
      <c r="BL925" s="13">
        <v>7161</v>
      </c>
      <c r="BM925" s="13">
        <v>7213</v>
      </c>
      <c r="BN925" s="214"/>
      <c r="BO925" s="48">
        <f t="shared" si="92"/>
        <v>14374</v>
      </c>
      <c r="BP925" s="214"/>
      <c r="BQ925" s="48">
        <f t="shared" si="89"/>
        <v>169094</v>
      </c>
      <c r="BR925" s="214"/>
      <c r="BS925" s="48">
        <f t="shared" si="93"/>
        <v>410561</v>
      </c>
      <c r="BT925" s="214"/>
    </row>
    <row r="926" spans="1:72" x14ac:dyDescent="0.2">
      <c r="A926" s="227" t="s">
        <v>57</v>
      </c>
      <c r="B926" s="213">
        <v>44752</v>
      </c>
      <c r="D926" s="13">
        <v>2270</v>
      </c>
      <c r="E926" s="13">
        <v>1655</v>
      </c>
      <c r="F926" s="13">
        <v>34164</v>
      </c>
      <c r="G926">
        <v>496</v>
      </c>
      <c r="H926">
        <v>519</v>
      </c>
      <c r="I926" s="13">
        <v>19819</v>
      </c>
      <c r="J926" s="13">
        <v>17560</v>
      </c>
      <c r="K926" s="13">
        <v>52519</v>
      </c>
      <c r="L926" s="13">
        <v>1572</v>
      </c>
      <c r="M926" s="214"/>
      <c r="N926" s="13">
        <v>7900</v>
      </c>
      <c r="O926" s="13">
        <v>9308</v>
      </c>
      <c r="P926">
        <v>813</v>
      </c>
      <c r="Q926">
        <v>470</v>
      </c>
      <c r="R926" s="13">
        <v>1483</v>
      </c>
      <c r="S926" s="13">
        <v>1755</v>
      </c>
      <c r="T926" s="13">
        <v>28714</v>
      </c>
      <c r="U926">
        <v>540</v>
      </c>
      <c r="V926">
        <v>767</v>
      </c>
      <c r="W926" s="13">
        <v>21898</v>
      </c>
      <c r="X926" s="13">
        <v>4968</v>
      </c>
      <c r="Y926" s="214"/>
      <c r="Z926" s="13">
        <v>14506</v>
      </c>
      <c r="AA926" s="13">
        <v>12782</v>
      </c>
      <c r="AB926" s="214"/>
      <c r="AC926" s="48">
        <f t="shared" si="94"/>
        <v>27288</v>
      </c>
      <c r="AD926" s="48">
        <f t="shared" si="90"/>
        <v>78616</v>
      </c>
      <c r="AE926" s="13">
        <v>2750</v>
      </c>
      <c r="AF926" s="13">
        <v>3499</v>
      </c>
      <c r="AG926" s="13">
        <v>16806</v>
      </c>
      <c r="AH926" s="13">
        <v>16220</v>
      </c>
      <c r="AI926" s="13">
        <v>2005</v>
      </c>
      <c r="AJ926">
        <v>525</v>
      </c>
      <c r="AK926" s="13">
        <v>1681</v>
      </c>
      <c r="AL926" s="13">
        <v>20412</v>
      </c>
      <c r="AM926" s="13">
        <v>20978</v>
      </c>
      <c r="AN926" s="13">
        <v>5192</v>
      </c>
      <c r="AO926" s="13">
        <v>3769</v>
      </c>
      <c r="BJ926" s="214"/>
      <c r="BK926" s="48">
        <f t="shared" si="91"/>
        <v>93837</v>
      </c>
      <c r="BL926" s="13">
        <v>5693</v>
      </c>
      <c r="BM926" s="13">
        <v>6499</v>
      </c>
      <c r="BN926" s="214"/>
      <c r="BO926" s="48">
        <f t="shared" si="92"/>
        <v>12192</v>
      </c>
      <c r="BP926" s="214"/>
      <c r="BQ926" s="48">
        <f t="shared" si="89"/>
        <v>130574</v>
      </c>
      <c r="BR926" s="214"/>
      <c r="BS926" s="48">
        <f t="shared" si="93"/>
        <v>342507</v>
      </c>
      <c r="BT926" s="214"/>
    </row>
    <row r="927" spans="1:72" x14ac:dyDescent="0.2">
      <c r="A927" s="227" t="s">
        <v>58</v>
      </c>
      <c r="B927" s="213">
        <v>44753</v>
      </c>
      <c r="D927" s="13">
        <v>3675</v>
      </c>
      <c r="E927" s="13">
        <v>2951</v>
      </c>
      <c r="F927" s="13">
        <v>50166</v>
      </c>
      <c r="G927">
        <v>828</v>
      </c>
      <c r="H927">
        <v>639</v>
      </c>
      <c r="I927" s="13">
        <v>28065</v>
      </c>
      <c r="J927" s="13">
        <v>25905</v>
      </c>
      <c r="K927" s="13">
        <v>76414</v>
      </c>
      <c r="L927" s="13">
        <v>1612</v>
      </c>
      <c r="M927" s="214"/>
      <c r="N927" s="13">
        <v>11142</v>
      </c>
      <c r="O927" s="13">
        <v>15272</v>
      </c>
      <c r="P927" s="13">
        <v>1023</v>
      </c>
      <c r="Q927">
        <v>664</v>
      </c>
      <c r="R927" s="13">
        <v>2513</v>
      </c>
      <c r="S927" s="13">
        <v>3039</v>
      </c>
      <c r="T927" s="13">
        <v>43305</v>
      </c>
      <c r="U927" s="13">
        <v>1268</v>
      </c>
      <c r="V927" s="13">
        <v>1405</v>
      </c>
      <c r="W927" s="13">
        <v>27546</v>
      </c>
      <c r="X927" s="13">
        <v>10222</v>
      </c>
      <c r="Y927" s="214"/>
      <c r="Z927" s="13">
        <v>17046</v>
      </c>
      <c r="AA927" s="13">
        <v>16171</v>
      </c>
      <c r="AB927" s="214"/>
      <c r="AC927" s="48">
        <f t="shared" si="94"/>
        <v>33217</v>
      </c>
      <c r="AD927" s="48">
        <f t="shared" si="90"/>
        <v>117399</v>
      </c>
      <c r="AE927" s="13">
        <v>4534</v>
      </c>
      <c r="AF927" s="13">
        <v>5531</v>
      </c>
      <c r="AG927" s="13">
        <v>25762</v>
      </c>
      <c r="AH927" s="13">
        <v>26247</v>
      </c>
      <c r="AI927" s="13">
        <v>2747</v>
      </c>
      <c r="AJ927" s="13">
        <v>1080</v>
      </c>
      <c r="AK927" s="13">
        <v>2672</v>
      </c>
      <c r="AL927" s="13">
        <v>30726</v>
      </c>
      <c r="AM927" s="13">
        <v>32559</v>
      </c>
      <c r="AN927" s="13">
        <v>9630</v>
      </c>
      <c r="AO927" s="13">
        <v>9251</v>
      </c>
      <c r="BJ927" s="214"/>
      <c r="BK927" s="48">
        <f t="shared" si="91"/>
        <v>150739</v>
      </c>
      <c r="BL927" s="13">
        <v>8964</v>
      </c>
      <c r="BM927" s="13">
        <v>9551</v>
      </c>
      <c r="BN927" s="214"/>
      <c r="BO927" s="48">
        <f t="shared" si="92"/>
        <v>18515</v>
      </c>
      <c r="BP927" s="214"/>
      <c r="BQ927" s="48">
        <f t="shared" si="89"/>
        <v>190255</v>
      </c>
      <c r="BR927" s="214"/>
      <c r="BS927" s="48">
        <f t="shared" si="93"/>
        <v>510125</v>
      </c>
      <c r="BT927" s="214"/>
    </row>
    <row r="928" spans="1:72" x14ac:dyDescent="0.2">
      <c r="A928" s="227" t="s">
        <v>59</v>
      </c>
      <c r="B928" s="213">
        <v>44754</v>
      </c>
      <c r="D928" s="13">
        <v>3980</v>
      </c>
      <c r="E928" s="13">
        <v>3148</v>
      </c>
      <c r="F928" s="13">
        <v>53223</v>
      </c>
      <c r="G928">
        <v>849</v>
      </c>
      <c r="H928">
        <v>719</v>
      </c>
      <c r="I928" s="13">
        <v>29841</v>
      </c>
      <c r="J928" s="13">
        <v>27573</v>
      </c>
      <c r="K928" s="13">
        <v>81982</v>
      </c>
      <c r="L928" s="13">
        <v>1806</v>
      </c>
      <c r="M928" s="214"/>
      <c r="N928" s="13">
        <v>11792</v>
      </c>
      <c r="O928" s="13">
        <v>16180</v>
      </c>
      <c r="P928" s="13">
        <v>1062</v>
      </c>
      <c r="Q928">
        <v>665</v>
      </c>
      <c r="R928" s="13">
        <v>2581</v>
      </c>
      <c r="S928" s="13">
        <v>3253</v>
      </c>
      <c r="T928" s="13">
        <v>45773</v>
      </c>
      <c r="U928" s="13">
        <v>1250</v>
      </c>
      <c r="V928" s="13">
        <v>1386</v>
      </c>
      <c r="W928" s="13">
        <v>28163</v>
      </c>
      <c r="X928" s="13">
        <v>11278</v>
      </c>
      <c r="Y928" s="214"/>
      <c r="Z928" s="13">
        <v>17305</v>
      </c>
      <c r="AA928" s="13">
        <v>16043</v>
      </c>
      <c r="AB928" s="214"/>
      <c r="AC928" s="48">
        <f t="shared" si="94"/>
        <v>33348</v>
      </c>
      <c r="AD928" s="48">
        <f t="shared" si="90"/>
        <v>123383</v>
      </c>
      <c r="AE928" s="13">
        <v>4867</v>
      </c>
      <c r="AF928" s="13">
        <v>6066</v>
      </c>
      <c r="AG928" s="13">
        <v>27568</v>
      </c>
      <c r="AH928" s="13">
        <v>28303</v>
      </c>
      <c r="AI928" s="13">
        <v>2895</v>
      </c>
      <c r="AJ928" s="13">
        <v>1067</v>
      </c>
      <c r="AK928" s="13">
        <v>2987</v>
      </c>
      <c r="AL928" s="13">
        <v>32547</v>
      </c>
      <c r="AM928" s="13">
        <v>35064</v>
      </c>
      <c r="AN928" s="13">
        <v>11367</v>
      </c>
      <c r="AO928" s="13">
        <v>11118</v>
      </c>
      <c r="BJ928" s="214"/>
      <c r="BK928" s="48">
        <f t="shared" si="91"/>
        <v>163849</v>
      </c>
      <c r="BL928" s="13">
        <v>9695</v>
      </c>
      <c r="BM928" s="13">
        <v>9987</v>
      </c>
      <c r="BN928" s="214"/>
      <c r="BO928" s="48">
        <f t="shared" si="92"/>
        <v>19682</v>
      </c>
      <c r="BP928" s="214"/>
      <c r="BQ928" s="48">
        <f t="shared" si="89"/>
        <v>203121</v>
      </c>
      <c r="BR928" s="214"/>
      <c r="BS928" s="48">
        <f t="shared" si="93"/>
        <v>543383</v>
      </c>
      <c r="BT928" s="214"/>
    </row>
    <row r="929" spans="1:72" x14ac:dyDescent="0.2">
      <c r="A929" s="227" t="s">
        <v>53</v>
      </c>
      <c r="B929" s="213">
        <v>44755</v>
      </c>
      <c r="D929" s="13">
        <v>3892</v>
      </c>
      <c r="E929" s="13">
        <v>2982</v>
      </c>
      <c r="F929" s="13">
        <v>54069</v>
      </c>
      <c r="G929" s="13">
        <v>845</v>
      </c>
      <c r="H929" s="13">
        <v>773</v>
      </c>
      <c r="I929" s="13">
        <v>30074</v>
      </c>
      <c r="J929" s="13">
        <v>27436</v>
      </c>
      <c r="K929" s="13">
        <v>82995</v>
      </c>
      <c r="L929" s="13">
        <v>1797</v>
      </c>
      <c r="M929" s="214"/>
      <c r="N929" s="13">
        <v>11843</v>
      </c>
      <c r="O929" s="13">
        <v>15568</v>
      </c>
      <c r="P929" s="13">
        <v>1062</v>
      </c>
      <c r="Q929" s="13">
        <v>641</v>
      </c>
      <c r="R929" s="13">
        <v>2504</v>
      </c>
      <c r="S929" s="13">
        <v>3131</v>
      </c>
      <c r="T929" s="13">
        <v>46412</v>
      </c>
      <c r="U929" s="13">
        <v>1282</v>
      </c>
      <c r="V929" s="13">
        <v>1395</v>
      </c>
      <c r="W929" s="13">
        <v>28256</v>
      </c>
      <c r="X929" s="13">
        <v>11395</v>
      </c>
      <c r="Y929" s="214"/>
      <c r="Z929" s="13">
        <v>17954</v>
      </c>
      <c r="AA929" s="13">
        <v>16834</v>
      </c>
      <c r="AB929" s="214"/>
      <c r="AC929" s="48">
        <f t="shared" si="94"/>
        <v>34788</v>
      </c>
      <c r="AD929" s="48">
        <f t="shared" si="90"/>
        <v>123489</v>
      </c>
      <c r="AE929" s="13">
        <v>4925</v>
      </c>
      <c r="AF929" s="13">
        <v>6047</v>
      </c>
      <c r="AG929" s="13">
        <v>27628</v>
      </c>
      <c r="AH929" s="13">
        <v>29023</v>
      </c>
      <c r="AI929" s="13">
        <v>3164</v>
      </c>
      <c r="AJ929" s="13">
        <v>1140</v>
      </c>
      <c r="AK929" s="13">
        <v>3047</v>
      </c>
      <c r="AL929" s="13">
        <v>33007</v>
      </c>
      <c r="AM929" s="13">
        <v>35659</v>
      </c>
      <c r="AN929" s="13">
        <v>11266</v>
      </c>
      <c r="AO929" s="13">
        <v>11245</v>
      </c>
      <c r="BJ929" s="214"/>
      <c r="BK929" s="48">
        <f t="shared" si="91"/>
        <v>166151</v>
      </c>
      <c r="BL929" s="13">
        <v>9985</v>
      </c>
      <c r="BM929" s="13">
        <v>10333</v>
      </c>
      <c r="BN929" s="214"/>
      <c r="BO929" s="48">
        <f t="shared" si="92"/>
        <v>20318</v>
      </c>
      <c r="BP929" s="214"/>
      <c r="BQ929" s="48">
        <f t="shared" si="89"/>
        <v>204863</v>
      </c>
      <c r="BR929" s="214"/>
      <c r="BS929" s="48">
        <f t="shared" si="93"/>
        <v>549609</v>
      </c>
      <c r="BT929" s="214"/>
    </row>
    <row r="930" spans="1:72" x14ac:dyDescent="0.2">
      <c r="A930" s="227" t="s">
        <v>54</v>
      </c>
      <c r="B930" s="213">
        <v>44756</v>
      </c>
      <c r="D930" s="13">
        <v>3981</v>
      </c>
      <c r="E930" s="13">
        <v>3165</v>
      </c>
      <c r="F930" s="13">
        <v>54967</v>
      </c>
      <c r="G930" s="13">
        <v>847</v>
      </c>
      <c r="H930" s="13">
        <v>704</v>
      </c>
      <c r="I930" s="13">
        <v>30423</v>
      </c>
      <c r="J930" s="13">
        <v>27970</v>
      </c>
      <c r="K930" s="13">
        <v>84164</v>
      </c>
      <c r="L930" s="13">
        <v>1791</v>
      </c>
      <c r="M930" s="214"/>
      <c r="N930" s="13">
        <v>12412</v>
      </c>
      <c r="O930" s="13">
        <v>16486</v>
      </c>
      <c r="P930" s="13">
        <v>1084</v>
      </c>
      <c r="Q930" s="13">
        <v>691</v>
      </c>
      <c r="R930" s="13">
        <v>2662</v>
      </c>
      <c r="S930" s="13">
        <v>3330</v>
      </c>
      <c r="T930" s="13">
        <v>47928</v>
      </c>
      <c r="U930" s="13">
        <v>1407</v>
      </c>
      <c r="V930" s="13">
        <v>1432</v>
      </c>
      <c r="W930" s="13">
        <v>29411</v>
      </c>
      <c r="X930" s="13">
        <v>11525</v>
      </c>
      <c r="Y930" s="214"/>
      <c r="Z930" s="13">
        <v>17751</v>
      </c>
      <c r="AA930" s="13">
        <v>17487</v>
      </c>
      <c r="AB930" s="214"/>
      <c r="AC930" s="48">
        <f t="shared" si="94"/>
        <v>35238</v>
      </c>
      <c r="AD930" s="48">
        <f t="shared" si="90"/>
        <v>128368</v>
      </c>
      <c r="AE930" s="13">
        <v>5017</v>
      </c>
      <c r="AF930" s="13">
        <v>6078</v>
      </c>
      <c r="AG930" s="13">
        <v>27308</v>
      </c>
      <c r="AH930" s="13">
        <v>28857</v>
      </c>
      <c r="AI930" s="13">
        <v>3216</v>
      </c>
      <c r="AJ930" s="13">
        <v>1109</v>
      </c>
      <c r="AK930" s="13">
        <v>3186</v>
      </c>
      <c r="AL930" s="13">
        <v>32926</v>
      </c>
      <c r="AM930" s="13">
        <v>36082</v>
      </c>
      <c r="AN930" s="13">
        <v>11277</v>
      </c>
      <c r="AO930" s="13">
        <v>11176</v>
      </c>
      <c r="BJ930" s="214"/>
      <c r="BK930" s="48">
        <f t="shared" si="91"/>
        <v>166232</v>
      </c>
      <c r="BL930" s="13">
        <v>10435</v>
      </c>
      <c r="BM930" s="13">
        <v>10246</v>
      </c>
      <c r="BN930" s="214"/>
      <c r="BO930" s="48">
        <f t="shared" si="92"/>
        <v>20681</v>
      </c>
      <c r="BP930" s="214"/>
      <c r="BQ930" s="48">
        <f t="shared" si="89"/>
        <v>208012</v>
      </c>
      <c r="BR930" s="214"/>
      <c r="BS930" s="48">
        <f t="shared" si="93"/>
        <v>558531</v>
      </c>
      <c r="BT930" s="214"/>
    </row>
    <row r="931" spans="1:72" x14ac:dyDescent="0.2">
      <c r="A931" s="227" t="s">
        <v>55</v>
      </c>
      <c r="B931" s="213">
        <v>44757</v>
      </c>
      <c r="D931" s="13">
        <v>3927</v>
      </c>
      <c r="E931" s="13">
        <v>3166</v>
      </c>
      <c r="F931" s="13">
        <v>57296</v>
      </c>
      <c r="G931" s="13">
        <v>840</v>
      </c>
      <c r="H931" s="13">
        <v>736</v>
      </c>
      <c r="I931" s="13">
        <v>31196</v>
      </c>
      <c r="J931" s="13">
        <v>28962</v>
      </c>
      <c r="K931" s="13">
        <v>87452</v>
      </c>
      <c r="L931" s="13">
        <v>1631</v>
      </c>
      <c r="M931" s="214"/>
      <c r="N931" s="13">
        <v>12456</v>
      </c>
      <c r="O931" s="13">
        <v>17457</v>
      </c>
      <c r="P931" s="13">
        <v>1092</v>
      </c>
      <c r="Q931" s="13">
        <v>695</v>
      </c>
      <c r="R931" s="13">
        <v>2619</v>
      </c>
      <c r="S931" s="13">
        <v>3346</v>
      </c>
      <c r="T931" s="13">
        <v>49056</v>
      </c>
      <c r="U931" s="13">
        <v>1301</v>
      </c>
      <c r="V931" s="13">
        <v>1493</v>
      </c>
      <c r="W931" s="13">
        <v>31413</v>
      </c>
      <c r="X931" s="13">
        <v>11964</v>
      </c>
      <c r="Y931" s="214"/>
      <c r="Z931" s="13">
        <v>20049</v>
      </c>
      <c r="AA931" s="13">
        <v>19657</v>
      </c>
      <c r="AB931" s="214"/>
      <c r="AC931" s="48">
        <f t="shared" si="94"/>
        <v>39706</v>
      </c>
      <c r="AD931" s="48">
        <f t="shared" si="90"/>
        <v>132892</v>
      </c>
      <c r="AE931" s="13">
        <v>5359</v>
      </c>
      <c r="AF931" s="13">
        <v>6540</v>
      </c>
      <c r="AG931" s="13">
        <v>28324</v>
      </c>
      <c r="AH931" s="13">
        <v>31912</v>
      </c>
      <c r="AI931" s="13">
        <v>3209</v>
      </c>
      <c r="AJ931" s="13">
        <v>1138</v>
      </c>
      <c r="AK931" s="13">
        <v>3203</v>
      </c>
      <c r="AL931" s="13">
        <v>34090</v>
      </c>
      <c r="AM931" s="13">
        <v>39420</v>
      </c>
      <c r="AN931" s="13">
        <v>12417</v>
      </c>
      <c r="AO931" s="13">
        <v>10882</v>
      </c>
      <c r="BJ931" s="214"/>
      <c r="BK931" s="48">
        <f t="shared" si="91"/>
        <v>176494</v>
      </c>
      <c r="BL931" s="13">
        <v>10359</v>
      </c>
      <c r="BM931" s="13">
        <v>9803</v>
      </c>
      <c r="BN931" s="214"/>
      <c r="BO931" s="48">
        <f t="shared" si="92"/>
        <v>20162</v>
      </c>
      <c r="BP931" s="214"/>
      <c r="BQ931" s="48">
        <f t="shared" si="89"/>
        <v>215206</v>
      </c>
      <c r="BR931" s="214"/>
      <c r="BS931" s="48">
        <f t="shared" si="93"/>
        <v>584460</v>
      </c>
      <c r="BT931" s="214"/>
    </row>
    <row r="932" spans="1:72" x14ac:dyDescent="0.2">
      <c r="A932" s="227" t="s">
        <v>56</v>
      </c>
      <c r="B932" s="213">
        <v>44758</v>
      </c>
      <c r="D932" s="13">
        <v>2786</v>
      </c>
      <c r="E932" s="13">
        <v>2010</v>
      </c>
      <c r="F932" s="13">
        <v>43268</v>
      </c>
      <c r="G932" s="13">
        <v>668</v>
      </c>
      <c r="H932" s="13">
        <v>541</v>
      </c>
      <c r="I932" s="13">
        <v>25092</v>
      </c>
      <c r="J932" s="13">
        <v>21928</v>
      </c>
      <c r="K932" s="13">
        <v>66483</v>
      </c>
      <c r="L932" s="13">
        <v>1243</v>
      </c>
      <c r="M932" s="214"/>
      <c r="N932" s="13">
        <v>9133</v>
      </c>
      <c r="O932" s="13">
        <v>12221</v>
      </c>
      <c r="P932" s="13">
        <v>872</v>
      </c>
      <c r="Q932" s="13">
        <v>537</v>
      </c>
      <c r="R932" s="13">
        <v>1903</v>
      </c>
      <c r="S932" s="13">
        <v>2432</v>
      </c>
      <c r="T932" s="13">
        <v>32946</v>
      </c>
      <c r="U932" s="13">
        <v>762</v>
      </c>
      <c r="V932" s="13">
        <v>978</v>
      </c>
      <c r="W932" s="13">
        <v>25091</v>
      </c>
      <c r="X932" s="13">
        <v>6689</v>
      </c>
      <c r="Y932" s="214"/>
      <c r="Z932" s="13">
        <v>15341</v>
      </c>
      <c r="AA932" s="13">
        <v>13869</v>
      </c>
      <c r="AB932" s="214"/>
      <c r="AC932" s="48">
        <f t="shared" si="94"/>
        <v>29210</v>
      </c>
      <c r="AD932" s="48">
        <f t="shared" si="90"/>
        <v>93564</v>
      </c>
      <c r="AE932" s="13">
        <v>3517</v>
      </c>
      <c r="AF932" s="13">
        <v>4444</v>
      </c>
      <c r="AG932" s="13">
        <v>19228</v>
      </c>
      <c r="AH932" s="13">
        <v>20116</v>
      </c>
      <c r="AI932" s="13">
        <v>2429</v>
      </c>
      <c r="AJ932" s="13">
        <v>670</v>
      </c>
      <c r="AK932" s="13">
        <v>2143</v>
      </c>
      <c r="AL932" s="13">
        <v>23032</v>
      </c>
      <c r="AM932" s="13">
        <v>24937</v>
      </c>
      <c r="AN932" s="13">
        <v>7221</v>
      </c>
      <c r="AO932" s="13">
        <v>6310</v>
      </c>
      <c r="BJ932" s="214"/>
      <c r="BK932" s="48">
        <f t="shared" si="91"/>
        <v>114047</v>
      </c>
      <c r="BL932" s="13">
        <v>7105</v>
      </c>
      <c r="BM932" s="13">
        <v>6747</v>
      </c>
      <c r="BN932" s="214"/>
      <c r="BO932" s="48">
        <f t="shared" si="92"/>
        <v>13852</v>
      </c>
      <c r="BP932" s="214"/>
      <c r="BQ932" s="48">
        <f t="shared" si="89"/>
        <v>164019</v>
      </c>
      <c r="BR932" s="214"/>
      <c r="BS932" s="48">
        <f t="shared" si="93"/>
        <v>414692</v>
      </c>
      <c r="BT932" s="214"/>
    </row>
    <row r="933" spans="1:72" x14ac:dyDescent="0.2">
      <c r="A933" s="227" t="s">
        <v>57</v>
      </c>
      <c r="B933" s="213">
        <v>44759</v>
      </c>
      <c r="D933" s="13">
        <v>2330</v>
      </c>
      <c r="E933" s="13">
        <v>1598</v>
      </c>
      <c r="F933" s="13">
        <v>34118</v>
      </c>
      <c r="G933" s="13">
        <v>505</v>
      </c>
      <c r="H933" s="13">
        <v>553</v>
      </c>
      <c r="I933" s="13">
        <v>19925</v>
      </c>
      <c r="J933" s="13">
        <v>17425</v>
      </c>
      <c r="K933" s="13">
        <v>51273</v>
      </c>
      <c r="L933" s="13">
        <v>980</v>
      </c>
      <c r="M933" s="214"/>
      <c r="N933" s="13">
        <v>8038</v>
      </c>
      <c r="O933" s="13">
        <v>9549</v>
      </c>
      <c r="P933" s="13">
        <v>827</v>
      </c>
      <c r="Q933" s="13">
        <v>501</v>
      </c>
      <c r="R933" s="13">
        <v>1516</v>
      </c>
      <c r="S933" s="13">
        <v>1774</v>
      </c>
      <c r="T933" s="13">
        <v>29757</v>
      </c>
      <c r="U933" s="13">
        <v>534</v>
      </c>
      <c r="V933" s="13">
        <v>751</v>
      </c>
      <c r="W933" s="13">
        <v>22995</v>
      </c>
      <c r="X933" s="13">
        <v>4896</v>
      </c>
      <c r="Y933" s="214"/>
      <c r="Z933" s="13">
        <v>15172</v>
      </c>
      <c r="AA933" s="13">
        <v>12685</v>
      </c>
      <c r="AB933" s="214"/>
      <c r="AC933" s="48">
        <f t="shared" si="94"/>
        <v>27857</v>
      </c>
      <c r="AD933" s="48">
        <f t="shared" si="90"/>
        <v>81138</v>
      </c>
      <c r="AE933" s="13">
        <v>2736</v>
      </c>
      <c r="AF933" s="13">
        <v>3708</v>
      </c>
      <c r="AG933" s="13">
        <v>16956</v>
      </c>
      <c r="AH933" s="13">
        <v>16459</v>
      </c>
      <c r="AI933" s="13">
        <v>1900</v>
      </c>
      <c r="AJ933" s="13">
        <v>521</v>
      </c>
      <c r="AK933" s="13">
        <v>1669</v>
      </c>
      <c r="AL933" s="13">
        <v>20570</v>
      </c>
      <c r="AM933" s="13">
        <v>21439</v>
      </c>
      <c r="AN933" s="13">
        <v>5395</v>
      </c>
      <c r="AO933" s="13">
        <v>4449</v>
      </c>
      <c r="BJ933" s="214"/>
      <c r="BK933" s="48">
        <f t="shared" si="91"/>
        <v>95802</v>
      </c>
      <c r="BL933" s="13">
        <v>5688</v>
      </c>
      <c r="BM933" s="13">
        <v>5457</v>
      </c>
      <c r="BN933" s="214"/>
      <c r="BO933" s="48">
        <f t="shared" si="92"/>
        <v>11145</v>
      </c>
      <c r="BP933" s="214"/>
      <c r="BQ933" s="48">
        <f t="shared" si="89"/>
        <v>128707</v>
      </c>
      <c r="BR933" s="214"/>
      <c r="BS933" s="48">
        <f t="shared" si="93"/>
        <v>344649</v>
      </c>
      <c r="BT933" s="214"/>
    </row>
    <row r="934" spans="1:72" x14ac:dyDescent="0.2">
      <c r="A934" s="227" t="s">
        <v>58</v>
      </c>
      <c r="B934" s="213">
        <v>44760</v>
      </c>
      <c r="D934" s="13">
        <v>3585</v>
      </c>
      <c r="E934" s="13">
        <v>2765</v>
      </c>
      <c r="F934" s="13">
        <v>50818</v>
      </c>
      <c r="G934" s="13">
        <v>818</v>
      </c>
      <c r="H934" s="13">
        <v>699</v>
      </c>
      <c r="I934" s="13">
        <v>28507</v>
      </c>
      <c r="J934" s="13">
        <v>26067</v>
      </c>
      <c r="K934" s="13">
        <v>77855</v>
      </c>
      <c r="L934" s="13">
        <v>1632</v>
      </c>
      <c r="M934" s="214"/>
      <c r="N934" s="13">
        <v>10942</v>
      </c>
      <c r="O934" s="13">
        <v>14704</v>
      </c>
      <c r="P934" s="13">
        <v>1044</v>
      </c>
      <c r="Q934" s="13">
        <v>652</v>
      </c>
      <c r="R934" s="13">
        <v>2557</v>
      </c>
      <c r="S934" s="13">
        <v>3037</v>
      </c>
      <c r="T934" s="13">
        <v>42894</v>
      </c>
      <c r="U934" s="13">
        <v>1278</v>
      </c>
      <c r="V934" s="13">
        <v>1329</v>
      </c>
      <c r="W934" s="13">
        <v>27436</v>
      </c>
      <c r="X934" s="13">
        <v>9961</v>
      </c>
      <c r="Y934" s="214"/>
      <c r="Z934" s="13">
        <v>17634</v>
      </c>
      <c r="AA934" s="13">
        <v>16167</v>
      </c>
      <c r="AB934" s="214"/>
      <c r="AC934" s="48">
        <f t="shared" si="94"/>
        <v>33801</v>
      </c>
      <c r="AD934" s="48">
        <f t="shared" si="90"/>
        <v>115834</v>
      </c>
      <c r="AE934" s="13">
        <v>4792</v>
      </c>
      <c r="AF934" s="13">
        <v>5745</v>
      </c>
      <c r="AG934" s="13">
        <v>24889</v>
      </c>
      <c r="AH934" s="13">
        <v>26415</v>
      </c>
      <c r="AI934" s="13">
        <v>2780</v>
      </c>
      <c r="AJ934" s="13">
        <v>1076</v>
      </c>
      <c r="AK934" s="13">
        <v>2919</v>
      </c>
      <c r="AL934" s="13">
        <v>29899</v>
      </c>
      <c r="AM934" s="13">
        <v>32965</v>
      </c>
      <c r="AN934" s="13">
        <v>9862</v>
      </c>
      <c r="AO934" s="13">
        <v>8832</v>
      </c>
      <c r="BJ934" s="214"/>
      <c r="BK934" s="48">
        <f t="shared" si="91"/>
        <v>150174</v>
      </c>
      <c r="BL934" s="13">
        <v>9172</v>
      </c>
      <c r="BM934" s="13">
        <v>8930</v>
      </c>
      <c r="BN934" s="214"/>
      <c r="BO934" s="48">
        <f t="shared" si="92"/>
        <v>18102</v>
      </c>
      <c r="BP934" s="214"/>
      <c r="BQ934" s="48">
        <f t="shared" si="89"/>
        <v>192746</v>
      </c>
      <c r="BR934" s="214"/>
      <c r="BS934" s="48">
        <f t="shared" si="93"/>
        <v>510657</v>
      </c>
      <c r="BT934" s="214"/>
    </row>
    <row r="935" spans="1:72" x14ac:dyDescent="0.2">
      <c r="A935" s="227" t="s">
        <v>59</v>
      </c>
      <c r="B935" s="213">
        <v>44761</v>
      </c>
      <c r="D935" s="13">
        <v>3996</v>
      </c>
      <c r="E935" s="13">
        <v>2972</v>
      </c>
      <c r="F935" s="13">
        <v>53107</v>
      </c>
      <c r="G935">
        <v>901</v>
      </c>
      <c r="H935">
        <v>813</v>
      </c>
      <c r="I935" s="13">
        <v>30082</v>
      </c>
      <c r="J935" s="13">
        <v>27303</v>
      </c>
      <c r="K935" s="13">
        <v>82195</v>
      </c>
      <c r="L935" s="13">
        <v>1720</v>
      </c>
      <c r="M935" s="214"/>
      <c r="N935" s="13">
        <v>11497</v>
      </c>
      <c r="O935" s="13">
        <v>15492</v>
      </c>
      <c r="P935" s="13">
        <v>1000</v>
      </c>
      <c r="Q935">
        <v>633</v>
      </c>
      <c r="R935" s="13">
        <v>2612</v>
      </c>
      <c r="S935" s="13">
        <v>3139</v>
      </c>
      <c r="T935" s="13">
        <v>45034</v>
      </c>
      <c r="U935" s="13">
        <v>1395</v>
      </c>
      <c r="V935" s="13">
        <v>1381</v>
      </c>
      <c r="W935" s="13">
        <v>27716</v>
      </c>
      <c r="X935" s="13">
        <v>11150</v>
      </c>
      <c r="Y935" s="214"/>
      <c r="Z935" s="13">
        <v>17630</v>
      </c>
      <c r="AA935" s="13">
        <v>16315</v>
      </c>
      <c r="AB935" s="214"/>
      <c r="AC935" s="48">
        <f t="shared" si="94"/>
        <v>33945</v>
      </c>
      <c r="AD935" s="48">
        <f t="shared" si="90"/>
        <v>121049</v>
      </c>
      <c r="AE935" s="13">
        <v>4997</v>
      </c>
      <c r="AF935" s="13">
        <v>6068</v>
      </c>
      <c r="AG935" s="13">
        <v>26887</v>
      </c>
      <c r="AH935" s="13">
        <v>29010</v>
      </c>
      <c r="AI935" s="13">
        <v>3140</v>
      </c>
      <c r="AJ935" s="13">
        <v>1088</v>
      </c>
      <c r="AK935" s="13">
        <v>3009</v>
      </c>
      <c r="AL935" s="13">
        <v>32415</v>
      </c>
      <c r="AM935" s="13">
        <v>35656</v>
      </c>
      <c r="AN935" s="13">
        <v>11527</v>
      </c>
      <c r="AO935" s="13">
        <v>10803</v>
      </c>
      <c r="BJ935" s="214"/>
      <c r="BK935" s="48">
        <f t="shared" si="91"/>
        <v>164600</v>
      </c>
      <c r="BL935" s="13">
        <v>9736</v>
      </c>
      <c r="BM935" s="13">
        <v>9923</v>
      </c>
      <c r="BN935" s="214"/>
      <c r="BO935" s="48">
        <f t="shared" si="92"/>
        <v>19659</v>
      </c>
      <c r="BP935" s="214"/>
      <c r="BQ935" s="48">
        <f t="shared" si="89"/>
        <v>203089</v>
      </c>
      <c r="BR935" s="214"/>
      <c r="BS935" s="48">
        <f t="shared" si="93"/>
        <v>542342</v>
      </c>
      <c r="BT935" s="214"/>
    </row>
    <row r="936" spans="1:72" x14ac:dyDescent="0.2">
      <c r="A936" s="227" t="s">
        <v>53</v>
      </c>
      <c r="B936" s="213">
        <v>44762</v>
      </c>
      <c r="D936" s="13">
        <v>3935</v>
      </c>
      <c r="E936" s="13">
        <v>2959</v>
      </c>
      <c r="F936" s="13">
        <v>53952</v>
      </c>
      <c r="G936">
        <v>834</v>
      </c>
      <c r="H936">
        <v>679</v>
      </c>
      <c r="I936" s="13">
        <v>30220</v>
      </c>
      <c r="J936" s="13">
        <v>27589</v>
      </c>
      <c r="K936" s="13">
        <v>83502</v>
      </c>
      <c r="L936" s="13">
        <v>1826</v>
      </c>
      <c r="M936" s="214"/>
      <c r="N936" s="13">
        <v>11715</v>
      </c>
      <c r="O936" s="13">
        <v>15815</v>
      </c>
      <c r="P936" s="13">
        <v>1085</v>
      </c>
      <c r="Q936">
        <v>716</v>
      </c>
      <c r="R936" s="13">
        <v>2578</v>
      </c>
      <c r="S936" s="13">
        <v>3220</v>
      </c>
      <c r="T936" s="13">
        <v>46404</v>
      </c>
      <c r="U936" s="13">
        <v>1333</v>
      </c>
      <c r="V936" s="13">
        <v>1372</v>
      </c>
      <c r="W936" s="13">
        <v>28667</v>
      </c>
      <c r="X936" s="13">
        <v>11133</v>
      </c>
      <c r="Y936" s="214"/>
      <c r="Z936" s="13">
        <v>18206</v>
      </c>
      <c r="AA936" s="13">
        <v>16709</v>
      </c>
      <c r="AB936" s="214"/>
      <c r="AC936" s="48">
        <f t="shared" si="94"/>
        <v>34915</v>
      </c>
      <c r="AD936" s="48">
        <f t="shared" si="90"/>
        <v>124038</v>
      </c>
      <c r="AE936" s="13">
        <v>5095</v>
      </c>
      <c r="AF936" s="13">
        <v>6142</v>
      </c>
      <c r="AG936" s="13">
        <v>26854</v>
      </c>
      <c r="AH936" s="13">
        <v>28357</v>
      </c>
      <c r="AI936" s="13">
        <v>3037</v>
      </c>
      <c r="AJ936" s="13">
        <v>1123</v>
      </c>
      <c r="AK936" s="13">
        <v>3044</v>
      </c>
      <c r="AL936" s="13">
        <v>32436</v>
      </c>
      <c r="AM936" s="13">
        <v>35432</v>
      </c>
      <c r="AN936" s="13">
        <v>10673</v>
      </c>
      <c r="AO936" s="13">
        <v>10786</v>
      </c>
      <c r="BJ936" s="214"/>
      <c r="BK936" s="48">
        <f t="shared" si="91"/>
        <v>162979</v>
      </c>
      <c r="BL936" s="13">
        <v>10177</v>
      </c>
      <c r="BM936" s="13">
        <v>10507</v>
      </c>
      <c r="BN936" s="214"/>
      <c r="BO936" s="48">
        <f t="shared" si="92"/>
        <v>20684</v>
      </c>
      <c r="BP936" s="214"/>
      <c r="BQ936" s="48">
        <f t="shared" si="89"/>
        <v>205496</v>
      </c>
      <c r="BR936" s="214"/>
      <c r="BS936" s="48">
        <f t="shared" si="93"/>
        <v>548112</v>
      </c>
      <c r="BT936" s="214"/>
    </row>
    <row r="937" spans="1:72" x14ac:dyDescent="0.2">
      <c r="A937" s="227" t="s">
        <v>54</v>
      </c>
      <c r="B937" s="213">
        <v>44763</v>
      </c>
      <c r="D937" s="13">
        <v>4037</v>
      </c>
      <c r="E937" s="13">
        <v>2973</v>
      </c>
      <c r="F937" s="13">
        <v>54762</v>
      </c>
      <c r="G937">
        <v>882</v>
      </c>
      <c r="H937">
        <v>718</v>
      </c>
      <c r="I937" s="13">
        <v>30772</v>
      </c>
      <c r="J937" s="13">
        <v>27811</v>
      </c>
      <c r="K937" s="13">
        <v>84157</v>
      </c>
      <c r="L937" s="13">
        <v>1815</v>
      </c>
      <c r="M937" s="214"/>
      <c r="N937" s="13">
        <v>11751</v>
      </c>
      <c r="O937" s="13">
        <v>16175</v>
      </c>
      <c r="P937" s="13">
        <v>1019</v>
      </c>
      <c r="Q937">
        <v>667</v>
      </c>
      <c r="R937" s="13">
        <v>2563</v>
      </c>
      <c r="S937" s="13">
        <v>3203</v>
      </c>
      <c r="T937" s="13">
        <v>46858</v>
      </c>
      <c r="U937" s="13">
        <v>1379</v>
      </c>
      <c r="V937" s="13">
        <v>1520</v>
      </c>
      <c r="W937" s="13">
        <v>29144</v>
      </c>
      <c r="X937" s="13">
        <v>11551</v>
      </c>
      <c r="Y937" s="214"/>
      <c r="Z937" s="13">
        <v>18724</v>
      </c>
      <c r="AA937" s="13">
        <v>17620</v>
      </c>
      <c r="AB937" s="214"/>
      <c r="AC937" s="48">
        <f t="shared" si="94"/>
        <v>36344</v>
      </c>
      <c r="AD937" s="48">
        <f t="shared" si="90"/>
        <v>125830</v>
      </c>
      <c r="AE937" s="13">
        <v>5177</v>
      </c>
      <c r="AF937" s="13">
        <v>6199</v>
      </c>
      <c r="AG937" s="13">
        <v>27643</v>
      </c>
      <c r="AH937" s="13">
        <v>29912</v>
      </c>
      <c r="AI937" s="13">
        <v>3206</v>
      </c>
      <c r="AJ937" s="13">
        <v>1137</v>
      </c>
      <c r="AK937" s="13">
        <v>3068</v>
      </c>
      <c r="AL937" s="13">
        <v>33741</v>
      </c>
      <c r="AM937" s="13">
        <v>37271</v>
      </c>
      <c r="AN937" s="13">
        <v>11418</v>
      </c>
      <c r="AO937" s="13">
        <v>11294</v>
      </c>
      <c r="BJ937" s="214"/>
      <c r="BK937" s="48">
        <f t="shared" si="91"/>
        <v>170066</v>
      </c>
      <c r="BL937" s="13">
        <v>10112</v>
      </c>
      <c r="BM937" s="13">
        <v>9683</v>
      </c>
      <c r="BN937" s="214"/>
      <c r="BO937" s="48">
        <f t="shared" si="92"/>
        <v>19795</v>
      </c>
      <c r="BP937" s="214"/>
      <c r="BQ937" s="48">
        <f t="shared" si="89"/>
        <v>207927</v>
      </c>
      <c r="BR937" s="214"/>
      <c r="BS937" s="48">
        <f t="shared" si="93"/>
        <v>559962</v>
      </c>
      <c r="BT937" s="214"/>
    </row>
    <row r="938" spans="1:72" x14ac:dyDescent="0.2">
      <c r="A938" s="227" t="s">
        <v>55</v>
      </c>
      <c r="B938" s="213">
        <v>44764</v>
      </c>
      <c r="D938" s="13">
        <v>3950</v>
      </c>
      <c r="E938" s="13">
        <v>3001</v>
      </c>
      <c r="F938" s="13">
        <v>55900</v>
      </c>
      <c r="G938">
        <v>930</v>
      </c>
      <c r="H938">
        <v>693</v>
      </c>
      <c r="I938" s="13">
        <v>31422</v>
      </c>
      <c r="J938" s="13">
        <v>28550</v>
      </c>
      <c r="K938" s="13">
        <v>85946</v>
      </c>
      <c r="L938" s="13">
        <v>1738</v>
      </c>
      <c r="M938" s="214"/>
      <c r="N938" s="13">
        <v>12763</v>
      </c>
      <c r="O938" s="13">
        <v>17254</v>
      </c>
      <c r="P938" s="13">
        <v>1094</v>
      </c>
      <c r="Q938">
        <v>753</v>
      </c>
      <c r="R938" s="13">
        <v>2736</v>
      </c>
      <c r="S938" s="13">
        <v>3284</v>
      </c>
      <c r="T938" s="13">
        <v>49039</v>
      </c>
      <c r="U938" s="13">
        <v>1409</v>
      </c>
      <c r="V938" s="13">
        <v>1559</v>
      </c>
      <c r="W938" s="13">
        <v>31847</v>
      </c>
      <c r="X938" s="13">
        <v>11452</v>
      </c>
      <c r="Y938" s="214"/>
      <c r="Z938" s="13">
        <v>19843</v>
      </c>
      <c r="AA938" s="13">
        <v>20096</v>
      </c>
      <c r="AB938" s="214"/>
      <c r="AC938" s="48">
        <f t="shared" si="94"/>
        <v>39939</v>
      </c>
      <c r="AD938" s="48">
        <f t="shared" si="90"/>
        <v>133190</v>
      </c>
      <c r="AE938" s="13">
        <v>5193</v>
      </c>
      <c r="AF938" s="13">
        <v>6296</v>
      </c>
      <c r="AG938" s="13">
        <v>27560</v>
      </c>
      <c r="AH938" s="13">
        <v>31047</v>
      </c>
      <c r="AI938" s="13">
        <v>3215</v>
      </c>
      <c r="AJ938" s="13">
        <v>1118</v>
      </c>
      <c r="AK938" s="13">
        <v>3122</v>
      </c>
      <c r="AL938" s="13">
        <v>33757</v>
      </c>
      <c r="AM938" s="13">
        <v>38744</v>
      </c>
      <c r="AN938" s="13">
        <v>12187</v>
      </c>
      <c r="AO938" s="13">
        <v>10564</v>
      </c>
      <c r="BJ938" s="214"/>
      <c r="BK938" s="48">
        <f t="shared" si="91"/>
        <v>172803</v>
      </c>
      <c r="BL938" s="13">
        <v>10583</v>
      </c>
      <c r="BM938" s="13">
        <v>9817</v>
      </c>
      <c r="BN938" s="214"/>
      <c r="BO938" s="48">
        <f t="shared" si="92"/>
        <v>20400</v>
      </c>
      <c r="BP938" s="214"/>
      <c r="BQ938" s="48">
        <f t="shared" si="89"/>
        <v>212130</v>
      </c>
      <c r="BR938" s="214"/>
      <c r="BS938" s="48">
        <f t="shared" si="93"/>
        <v>578462</v>
      </c>
      <c r="BT938" s="214"/>
    </row>
    <row r="939" spans="1:72" x14ac:dyDescent="0.2">
      <c r="A939" s="227" t="s">
        <v>56</v>
      </c>
      <c r="B939" s="213">
        <v>44765</v>
      </c>
      <c r="D939" s="13">
        <v>2846</v>
      </c>
      <c r="E939" s="13">
        <v>2052</v>
      </c>
      <c r="F939" s="13">
        <v>43560</v>
      </c>
      <c r="G939">
        <v>649</v>
      </c>
      <c r="H939">
        <v>523</v>
      </c>
      <c r="I939" s="13">
        <v>25420</v>
      </c>
      <c r="J939" s="13">
        <v>22137</v>
      </c>
      <c r="K939" s="13">
        <v>66998</v>
      </c>
      <c r="L939" s="13">
        <v>1345</v>
      </c>
      <c r="M939" s="214"/>
      <c r="N939" s="13">
        <v>8996</v>
      </c>
      <c r="O939" s="13">
        <v>11885</v>
      </c>
      <c r="P939">
        <v>881</v>
      </c>
      <c r="Q939">
        <v>589</v>
      </c>
      <c r="R939" s="13">
        <v>1880</v>
      </c>
      <c r="S939" s="13">
        <v>2318</v>
      </c>
      <c r="T939" s="13">
        <v>29518</v>
      </c>
      <c r="U939">
        <v>810</v>
      </c>
      <c r="V939" s="13">
        <v>1005</v>
      </c>
      <c r="W939" s="13">
        <v>24703</v>
      </c>
      <c r="X939" s="13">
        <v>7094</v>
      </c>
      <c r="Y939" s="214"/>
      <c r="Z939" s="13">
        <v>14976</v>
      </c>
      <c r="AA939" s="13">
        <v>13595</v>
      </c>
      <c r="AB939" s="214"/>
      <c r="AC939" s="48">
        <f t="shared" si="94"/>
        <v>28571</v>
      </c>
      <c r="AD939" s="48">
        <f t="shared" si="90"/>
        <v>89679</v>
      </c>
      <c r="AE939" s="13">
        <v>3435</v>
      </c>
      <c r="AF939" s="13">
        <v>4545</v>
      </c>
      <c r="AG939" s="13">
        <v>19181</v>
      </c>
      <c r="AH939" s="13">
        <v>19875</v>
      </c>
      <c r="AI939" s="13">
        <v>2565</v>
      </c>
      <c r="AJ939">
        <v>649</v>
      </c>
      <c r="AK939" s="13">
        <v>2141</v>
      </c>
      <c r="AL939" s="13">
        <v>23407</v>
      </c>
      <c r="AM939" s="13">
        <v>24875</v>
      </c>
      <c r="AN939" s="13">
        <v>7023</v>
      </c>
      <c r="AO939" s="13">
        <v>6985</v>
      </c>
      <c r="BJ939" s="214"/>
      <c r="BK939" s="48">
        <f t="shared" si="91"/>
        <v>114681</v>
      </c>
      <c r="BL939" s="13">
        <v>7833</v>
      </c>
      <c r="BM939" s="13">
        <v>7099</v>
      </c>
      <c r="BN939" s="214"/>
      <c r="BO939" s="48">
        <f t="shared" si="92"/>
        <v>14932</v>
      </c>
      <c r="BP939" s="214"/>
      <c r="BQ939" s="48">
        <f t="shared" si="89"/>
        <v>165530</v>
      </c>
      <c r="BR939" s="214"/>
      <c r="BS939" s="48">
        <f t="shared" si="93"/>
        <v>413393</v>
      </c>
      <c r="BT939" s="214"/>
    </row>
    <row r="940" spans="1:72" x14ac:dyDescent="0.2">
      <c r="A940" s="227" t="s">
        <v>57</v>
      </c>
      <c r="B940" s="213">
        <v>44766</v>
      </c>
      <c r="D940" s="13">
        <v>2410</v>
      </c>
      <c r="E940" s="13">
        <v>1621</v>
      </c>
      <c r="F940" s="13">
        <v>34012</v>
      </c>
      <c r="G940">
        <v>476</v>
      </c>
      <c r="H940">
        <v>508</v>
      </c>
      <c r="I940" s="13">
        <v>20322</v>
      </c>
      <c r="J940" s="13">
        <v>17718</v>
      </c>
      <c r="K940" s="13">
        <v>51977</v>
      </c>
      <c r="L940" s="13">
        <v>1086</v>
      </c>
      <c r="M940" s="214"/>
      <c r="N940" s="13">
        <v>8013</v>
      </c>
      <c r="O940" s="13">
        <v>9413</v>
      </c>
      <c r="P940">
        <v>799</v>
      </c>
      <c r="Q940">
        <v>509</v>
      </c>
      <c r="R940" s="13">
        <v>1580</v>
      </c>
      <c r="S940" s="13">
        <v>1865</v>
      </c>
      <c r="T940" s="13">
        <v>24541</v>
      </c>
      <c r="U940">
        <v>549</v>
      </c>
      <c r="V940">
        <v>809</v>
      </c>
      <c r="W940" s="13">
        <v>22092</v>
      </c>
      <c r="X940" s="13">
        <v>4968</v>
      </c>
      <c r="Y940" s="214"/>
      <c r="Z940" s="13">
        <v>15146</v>
      </c>
      <c r="AA940" s="13">
        <v>13097</v>
      </c>
      <c r="AB940" s="214"/>
      <c r="AC940" s="48">
        <f t="shared" si="94"/>
        <v>28243</v>
      </c>
      <c r="AD940" s="48">
        <f t="shared" si="90"/>
        <v>75138</v>
      </c>
      <c r="AE940" s="13">
        <v>2851</v>
      </c>
      <c r="AF940" s="13">
        <v>3759</v>
      </c>
      <c r="AG940" s="13">
        <v>18101</v>
      </c>
      <c r="AH940" s="13">
        <v>16596</v>
      </c>
      <c r="AI940" s="13">
        <v>2157</v>
      </c>
      <c r="AJ940">
        <v>556</v>
      </c>
      <c r="AK940" s="13">
        <v>1678</v>
      </c>
      <c r="AL940" s="13">
        <v>22223</v>
      </c>
      <c r="AM940" s="13">
        <v>21545</v>
      </c>
      <c r="AN940" s="13">
        <v>5407</v>
      </c>
      <c r="AO940" s="13">
        <v>4684</v>
      </c>
      <c r="BJ940" s="214"/>
      <c r="BK940" s="48">
        <f t="shared" si="91"/>
        <v>99557</v>
      </c>
      <c r="BL940" s="13">
        <v>5862</v>
      </c>
      <c r="BM940" s="13">
        <v>6329</v>
      </c>
      <c r="BN940" s="214"/>
      <c r="BO940" s="48">
        <f t="shared" si="92"/>
        <v>12191</v>
      </c>
      <c r="BP940" s="214"/>
      <c r="BQ940" s="48">
        <f t="shared" si="89"/>
        <v>130130</v>
      </c>
      <c r="BR940" s="214"/>
      <c r="BS940" s="48">
        <f t="shared" si="93"/>
        <v>345259</v>
      </c>
      <c r="BT940" s="214"/>
    </row>
    <row r="941" spans="1:72" x14ac:dyDescent="0.2">
      <c r="A941" s="227" t="s">
        <v>58</v>
      </c>
      <c r="B941" s="213">
        <v>44767</v>
      </c>
      <c r="D941" s="13">
        <v>3804</v>
      </c>
      <c r="E941" s="13">
        <v>2770</v>
      </c>
      <c r="F941" s="13">
        <v>49296</v>
      </c>
      <c r="G941">
        <v>819</v>
      </c>
      <c r="H941">
        <v>913</v>
      </c>
      <c r="I941" s="13">
        <v>27652</v>
      </c>
      <c r="J941" s="13">
        <v>25373</v>
      </c>
      <c r="K941" s="13">
        <v>76296</v>
      </c>
      <c r="L941" s="13">
        <v>1607</v>
      </c>
      <c r="M941" s="214"/>
      <c r="N941" s="13">
        <v>10780</v>
      </c>
      <c r="O941" s="13">
        <v>14257</v>
      </c>
      <c r="P941">
        <v>958</v>
      </c>
      <c r="Q941">
        <v>625</v>
      </c>
      <c r="R941" s="13">
        <v>2497</v>
      </c>
      <c r="S941" s="13">
        <v>2897</v>
      </c>
      <c r="T941" s="13">
        <v>41730</v>
      </c>
      <c r="U941" s="13">
        <v>1235</v>
      </c>
      <c r="V941" s="13">
        <v>1291</v>
      </c>
      <c r="W941" s="13">
        <v>26899</v>
      </c>
      <c r="X941" s="13">
        <v>10033</v>
      </c>
      <c r="Y941" s="214"/>
      <c r="Z941" s="13">
        <v>18022</v>
      </c>
      <c r="AA941" s="13">
        <v>16922</v>
      </c>
      <c r="AB941" s="214"/>
      <c r="AC941" s="48">
        <f t="shared" si="94"/>
        <v>34944</v>
      </c>
      <c r="AD941" s="48">
        <f t="shared" si="90"/>
        <v>113202</v>
      </c>
      <c r="AE941" s="13">
        <v>4825</v>
      </c>
      <c r="AF941" s="13">
        <v>5741</v>
      </c>
      <c r="AG941" s="13">
        <v>25436</v>
      </c>
      <c r="AH941" s="13">
        <v>26261</v>
      </c>
      <c r="AI941" s="13">
        <v>2900</v>
      </c>
      <c r="AJ941" s="13">
        <v>1078</v>
      </c>
      <c r="AK941" s="13">
        <v>2846</v>
      </c>
      <c r="AL941" s="13">
        <v>30666</v>
      </c>
      <c r="AM941" s="13">
        <v>32975</v>
      </c>
      <c r="AN941" s="13">
        <v>9604</v>
      </c>
      <c r="AO941" s="13">
        <v>8886</v>
      </c>
      <c r="BJ941" s="214"/>
      <c r="BK941" s="48">
        <f t="shared" si="91"/>
        <v>151218</v>
      </c>
      <c r="BL941" s="13">
        <v>9584</v>
      </c>
      <c r="BM941" s="13">
        <v>9175</v>
      </c>
      <c r="BN941" s="214"/>
      <c r="BO941" s="48">
        <f t="shared" si="92"/>
        <v>18759</v>
      </c>
      <c r="BP941" s="214"/>
      <c r="BQ941" s="48">
        <f t="shared" si="89"/>
        <v>188530</v>
      </c>
      <c r="BR941" s="214"/>
      <c r="BS941" s="48">
        <f t="shared" si="93"/>
        <v>506653</v>
      </c>
      <c r="BT941" s="214"/>
    </row>
    <row r="942" spans="1:72" x14ac:dyDescent="0.2">
      <c r="A942" s="227" t="s">
        <v>59</v>
      </c>
      <c r="B942" s="213">
        <v>44768</v>
      </c>
      <c r="D942" s="13">
        <v>4018</v>
      </c>
      <c r="E942" s="13">
        <v>3068</v>
      </c>
      <c r="F942" s="13">
        <v>52901</v>
      </c>
      <c r="G942">
        <v>860</v>
      </c>
      <c r="H942">
        <v>694</v>
      </c>
      <c r="I942" s="13">
        <v>30128</v>
      </c>
      <c r="J942" s="13">
        <v>27314</v>
      </c>
      <c r="K942" s="13">
        <v>81922</v>
      </c>
      <c r="L942" s="13">
        <v>1700</v>
      </c>
      <c r="M942" s="214"/>
      <c r="N942" s="13">
        <v>11541</v>
      </c>
      <c r="O942" s="13">
        <v>15572</v>
      </c>
      <c r="P942" s="13">
        <v>1017</v>
      </c>
      <c r="Q942">
        <v>643</v>
      </c>
      <c r="R942" s="13">
        <v>2664</v>
      </c>
      <c r="S942" s="13">
        <v>3199</v>
      </c>
      <c r="T942" s="13">
        <v>45198</v>
      </c>
      <c r="U942" s="13">
        <v>1316</v>
      </c>
      <c r="V942" s="13">
        <v>1332</v>
      </c>
      <c r="W942" s="13">
        <v>27582</v>
      </c>
      <c r="X942" s="13">
        <v>11004</v>
      </c>
      <c r="Y942" s="214"/>
      <c r="Z942" s="13">
        <v>17733</v>
      </c>
      <c r="AA942" s="13">
        <v>16436</v>
      </c>
      <c r="AB942" s="214"/>
      <c r="AC942" s="48">
        <f t="shared" si="94"/>
        <v>34169</v>
      </c>
      <c r="AD942" s="48">
        <f t="shared" si="90"/>
        <v>121068</v>
      </c>
      <c r="AE942" s="13">
        <v>4830</v>
      </c>
      <c r="AF942" s="13">
        <v>6100</v>
      </c>
      <c r="AG942" s="13">
        <v>26670</v>
      </c>
      <c r="AH942" s="13">
        <v>28286</v>
      </c>
      <c r="AI942" s="13">
        <v>2932</v>
      </c>
      <c r="AJ942" s="13">
        <v>1168</v>
      </c>
      <c r="AK942" s="13">
        <v>2997</v>
      </c>
      <c r="AL942" s="13">
        <v>32217</v>
      </c>
      <c r="AM942" s="13">
        <v>34758</v>
      </c>
      <c r="AN942" s="13">
        <v>11207</v>
      </c>
      <c r="AO942" s="13">
        <v>10692</v>
      </c>
      <c r="BJ942" s="214"/>
      <c r="BK942" s="48">
        <f t="shared" si="91"/>
        <v>161857</v>
      </c>
      <c r="BL942" s="13">
        <v>9770</v>
      </c>
      <c r="BM942" s="13">
        <v>9762</v>
      </c>
      <c r="BN942" s="214"/>
      <c r="BO942" s="48">
        <f t="shared" si="92"/>
        <v>19532</v>
      </c>
      <c r="BP942" s="214"/>
      <c r="BQ942" s="48">
        <f t="shared" si="89"/>
        <v>202605</v>
      </c>
      <c r="BR942" s="214"/>
      <c r="BS942" s="48">
        <f t="shared" si="93"/>
        <v>539231</v>
      </c>
      <c r="BT942" s="214"/>
    </row>
    <row r="943" spans="1:72" x14ac:dyDescent="0.2">
      <c r="A943" s="227" t="s">
        <v>53</v>
      </c>
      <c r="B943" s="213">
        <v>44769</v>
      </c>
      <c r="D943" s="13">
        <v>4038</v>
      </c>
      <c r="E943" s="13">
        <v>2995</v>
      </c>
      <c r="F943" s="13">
        <v>53889</v>
      </c>
      <c r="G943">
        <v>873</v>
      </c>
      <c r="H943">
        <v>724</v>
      </c>
      <c r="I943" s="13">
        <v>30446</v>
      </c>
      <c r="J943" s="13">
        <v>28143</v>
      </c>
      <c r="K943" s="13">
        <v>82829</v>
      </c>
      <c r="L943" s="13">
        <v>1721</v>
      </c>
      <c r="M943" s="214"/>
      <c r="N943" s="13">
        <v>11915</v>
      </c>
      <c r="O943" s="13">
        <v>16009</v>
      </c>
      <c r="P943" s="13">
        <v>1084</v>
      </c>
      <c r="Q943">
        <v>726</v>
      </c>
      <c r="R943" s="13">
        <v>2626</v>
      </c>
      <c r="S943" s="13">
        <v>3172</v>
      </c>
      <c r="T943" s="13">
        <v>45239</v>
      </c>
      <c r="U943" s="13">
        <v>1319</v>
      </c>
      <c r="V943" s="13">
        <v>1380</v>
      </c>
      <c r="W943" s="13">
        <v>28441</v>
      </c>
      <c r="X943" s="13">
        <v>11377</v>
      </c>
      <c r="Y943" s="214"/>
      <c r="Z943" s="13">
        <v>18308</v>
      </c>
      <c r="AA943" s="13">
        <v>17006</v>
      </c>
      <c r="AB943" s="214"/>
      <c r="AC943" s="48">
        <f t="shared" si="94"/>
        <v>35314</v>
      </c>
      <c r="AD943" s="48">
        <f t="shared" si="90"/>
        <v>123288</v>
      </c>
      <c r="AE943" s="13">
        <v>4930</v>
      </c>
      <c r="AF943" s="13">
        <v>6088</v>
      </c>
      <c r="AG943" s="13">
        <v>26654</v>
      </c>
      <c r="AH943" s="13">
        <v>29385</v>
      </c>
      <c r="AI943" s="13">
        <v>3211</v>
      </c>
      <c r="AJ943" s="13">
        <v>1067</v>
      </c>
      <c r="AK943" s="13">
        <v>3086</v>
      </c>
      <c r="AL943" s="13">
        <v>32198</v>
      </c>
      <c r="AM943" s="13">
        <v>36224</v>
      </c>
      <c r="AN943" s="13">
        <v>11602</v>
      </c>
      <c r="AO943" s="13">
        <v>10858</v>
      </c>
      <c r="BJ943" s="214"/>
      <c r="BK943" s="48">
        <f t="shared" si="91"/>
        <v>165303</v>
      </c>
      <c r="BL943" s="13">
        <v>9929</v>
      </c>
      <c r="BM943" s="13">
        <v>10167</v>
      </c>
      <c r="BN943" s="214"/>
      <c r="BO943" s="48">
        <f t="shared" si="92"/>
        <v>20096</v>
      </c>
      <c r="BP943" s="214"/>
      <c r="BQ943" s="48">
        <f t="shared" si="89"/>
        <v>205658</v>
      </c>
      <c r="BR943" s="214"/>
      <c r="BS943" s="48">
        <f t="shared" si="93"/>
        <v>549659</v>
      </c>
      <c r="BT943" s="214"/>
    </row>
    <row r="944" spans="1:72" x14ac:dyDescent="0.2">
      <c r="A944" s="227" t="s">
        <v>54</v>
      </c>
      <c r="B944" s="213">
        <v>44770</v>
      </c>
      <c r="D944" s="13">
        <v>3974</v>
      </c>
      <c r="E944" s="13">
        <v>3063</v>
      </c>
      <c r="F944" s="13">
        <v>55027</v>
      </c>
      <c r="G944" s="13">
        <v>1029</v>
      </c>
      <c r="H944">
        <v>706</v>
      </c>
      <c r="I944" s="13">
        <v>30365</v>
      </c>
      <c r="J944" s="13">
        <v>27363</v>
      </c>
      <c r="K944" s="13">
        <v>83859</v>
      </c>
      <c r="L944" s="13">
        <v>1678</v>
      </c>
      <c r="M944" s="214"/>
      <c r="N944" s="13">
        <v>11900</v>
      </c>
      <c r="O944" s="13">
        <v>16434</v>
      </c>
      <c r="P944" s="13">
        <v>1100</v>
      </c>
      <c r="Q944">
        <v>684</v>
      </c>
      <c r="R944" s="13">
        <v>2610</v>
      </c>
      <c r="S944" s="13">
        <v>3266</v>
      </c>
      <c r="T944" s="13">
        <v>47329</v>
      </c>
      <c r="U944" s="13">
        <v>1351</v>
      </c>
      <c r="V944" s="13">
        <v>1393</v>
      </c>
      <c r="W944" s="13">
        <v>29629</v>
      </c>
      <c r="X944" s="13">
        <v>11561</v>
      </c>
      <c r="Y944" s="214"/>
      <c r="Z944" s="13">
        <v>18402</v>
      </c>
      <c r="AA944" s="13">
        <v>18113</v>
      </c>
      <c r="AB944" s="214"/>
      <c r="AC944" s="48">
        <f t="shared" si="94"/>
        <v>36515</v>
      </c>
      <c r="AD944" s="48">
        <f t="shared" si="90"/>
        <v>127257</v>
      </c>
      <c r="AE944" s="13">
        <v>5169</v>
      </c>
      <c r="AF944" s="13">
        <v>6093</v>
      </c>
      <c r="AG944" s="13">
        <v>27069</v>
      </c>
      <c r="AH944" s="13">
        <v>29963</v>
      </c>
      <c r="AI944" s="13">
        <v>3080</v>
      </c>
      <c r="AJ944" s="13">
        <v>1137</v>
      </c>
      <c r="AK944" s="13">
        <v>3113</v>
      </c>
      <c r="AL944" s="13">
        <v>32849</v>
      </c>
      <c r="AM944" s="13">
        <v>37174</v>
      </c>
      <c r="AN944" s="13">
        <v>11580</v>
      </c>
      <c r="AO944" s="13">
        <v>10539</v>
      </c>
      <c r="BJ944" s="214"/>
      <c r="BK944" s="48">
        <f t="shared" si="91"/>
        <v>167766</v>
      </c>
      <c r="BL944" s="13">
        <v>10315</v>
      </c>
      <c r="BM944" s="13">
        <v>10884</v>
      </c>
      <c r="BN944" s="214"/>
      <c r="BO944" s="48">
        <f t="shared" si="92"/>
        <v>21199</v>
      </c>
      <c r="BP944" s="214"/>
      <c r="BQ944" s="48">
        <f t="shared" si="89"/>
        <v>207064</v>
      </c>
      <c r="BR944" s="214"/>
      <c r="BS944" s="48">
        <f t="shared" si="93"/>
        <v>559801</v>
      </c>
      <c r="BT944" s="214"/>
    </row>
    <row r="945" spans="1:72" x14ac:dyDescent="0.2">
      <c r="A945" s="227" t="s">
        <v>55</v>
      </c>
      <c r="B945" s="213">
        <v>44771</v>
      </c>
      <c r="D945" s="13">
        <v>3993</v>
      </c>
      <c r="E945" s="13">
        <v>3068</v>
      </c>
      <c r="F945" s="13">
        <v>57200</v>
      </c>
      <c r="G945">
        <v>932</v>
      </c>
      <c r="H945">
        <v>723</v>
      </c>
      <c r="I945" s="13">
        <v>31664</v>
      </c>
      <c r="J945" s="13">
        <v>28820</v>
      </c>
      <c r="K945" s="13">
        <v>87120</v>
      </c>
      <c r="L945" s="13">
        <v>1803</v>
      </c>
      <c r="M945" s="214"/>
      <c r="N945" s="13">
        <v>12791</v>
      </c>
      <c r="O945" s="13">
        <v>17499</v>
      </c>
      <c r="P945" s="13">
        <v>1169</v>
      </c>
      <c r="Q945">
        <v>771</v>
      </c>
      <c r="R945" s="13">
        <v>2665</v>
      </c>
      <c r="S945" s="13">
        <v>3248</v>
      </c>
      <c r="T945" s="13">
        <v>50995</v>
      </c>
      <c r="U945" s="13">
        <v>1446</v>
      </c>
      <c r="V945" s="13">
        <v>1563</v>
      </c>
      <c r="W945" s="13">
        <v>32520</v>
      </c>
      <c r="X945" s="13">
        <v>12152</v>
      </c>
      <c r="Y945" s="214"/>
      <c r="Z945" s="13">
        <v>20083</v>
      </c>
      <c r="AA945" s="13">
        <v>19907</v>
      </c>
      <c r="AB945" s="214"/>
      <c r="AC945" s="48">
        <f t="shared" si="94"/>
        <v>39990</v>
      </c>
      <c r="AD945" s="48">
        <f t="shared" si="90"/>
        <v>136819</v>
      </c>
      <c r="AE945" s="13">
        <v>5117</v>
      </c>
      <c r="AF945" s="13">
        <v>5862</v>
      </c>
      <c r="AG945" s="13">
        <v>28151</v>
      </c>
      <c r="AH945" s="13">
        <v>31092</v>
      </c>
      <c r="AI945" s="13">
        <v>3211</v>
      </c>
      <c r="AJ945" s="13">
        <v>1103</v>
      </c>
      <c r="AK945" s="13">
        <v>3138</v>
      </c>
      <c r="AL945" s="13">
        <v>34098</v>
      </c>
      <c r="AM945" s="13">
        <v>38371</v>
      </c>
      <c r="AN945" s="13">
        <v>12071</v>
      </c>
      <c r="AO945" s="13">
        <v>11117</v>
      </c>
      <c r="BJ945" s="214"/>
      <c r="BK945" s="48">
        <f t="shared" si="91"/>
        <v>173331</v>
      </c>
      <c r="BL945" s="13">
        <v>10617</v>
      </c>
      <c r="BM945" s="13">
        <v>9913</v>
      </c>
      <c r="BN945" s="214"/>
      <c r="BO945" s="48">
        <f t="shared" si="92"/>
        <v>20530</v>
      </c>
      <c r="BP945" s="214"/>
      <c r="BQ945" s="48">
        <f t="shared" si="89"/>
        <v>215323</v>
      </c>
      <c r="BR945" s="214"/>
      <c r="BS945" s="48">
        <f t="shared" si="93"/>
        <v>585993</v>
      </c>
      <c r="BT945" s="214"/>
    </row>
    <row r="946" spans="1:72" x14ac:dyDescent="0.2">
      <c r="A946" s="227" t="s">
        <v>56</v>
      </c>
      <c r="B946" s="213">
        <v>44772</v>
      </c>
      <c r="D946" s="13">
        <v>2736</v>
      </c>
      <c r="E946" s="13">
        <v>2003</v>
      </c>
      <c r="F946" s="13">
        <v>43961</v>
      </c>
      <c r="G946">
        <v>602</v>
      </c>
      <c r="H946">
        <v>506</v>
      </c>
      <c r="I946" s="13">
        <v>25444</v>
      </c>
      <c r="J946" s="13">
        <v>22652</v>
      </c>
      <c r="K946" s="13">
        <v>67683</v>
      </c>
      <c r="L946" s="13">
        <v>1464</v>
      </c>
      <c r="M946" s="214"/>
      <c r="N946" s="13">
        <v>9306</v>
      </c>
      <c r="O946" s="13">
        <v>12483</v>
      </c>
      <c r="P946">
        <v>893</v>
      </c>
      <c r="Q946">
        <v>573</v>
      </c>
      <c r="R946" s="13">
        <v>1897</v>
      </c>
      <c r="S946" s="13">
        <v>2212</v>
      </c>
      <c r="T946" s="13">
        <v>35968</v>
      </c>
      <c r="U946">
        <v>700</v>
      </c>
      <c r="V946">
        <v>916</v>
      </c>
      <c r="W946" s="13">
        <v>26453</v>
      </c>
      <c r="X946" s="13">
        <v>6873</v>
      </c>
      <c r="Y946" s="214"/>
      <c r="Z946" s="13">
        <v>15407</v>
      </c>
      <c r="AA946" s="13">
        <v>13345</v>
      </c>
      <c r="AB946" s="214"/>
      <c r="AC946" s="48">
        <f t="shared" si="94"/>
        <v>28752</v>
      </c>
      <c r="AD946" s="48">
        <f t="shared" si="90"/>
        <v>98274</v>
      </c>
      <c r="AE946" s="13">
        <v>3502</v>
      </c>
      <c r="AF946" s="13">
        <v>4637</v>
      </c>
      <c r="AG946" s="13">
        <v>19565</v>
      </c>
      <c r="AH946" s="13">
        <v>20864</v>
      </c>
      <c r="AI946" s="13">
        <v>2435</v>
      </c>
      <c r="AJ946">
        <v>690</v>
      </c>
      <c r="AK946" s="13">
        <v>2177</v>
      </c>
      <c r="AL946" s="13">
        <v>23834</v>
      </c>
      <c r="AM946" s="13">
        <v>26206</v>
      </c>
      <c r="AN946" s="13">
        <v>7557</v>
      </c>
      <c r="AO946" s="13">
        <v>7070</v>
      </c>
      <c r="BJ946" s="214"/>
      <c r="BK946" s="48">
        <f t="shared" si="91"/>
        <v>118537</v>
      </c>
      <c r="BL946" s="13">
        <v>7433</v>
      </c>
      <c r="BM946" s="13">
        <v>7263</v>
      </c>
      <c r="BN946" s="214"/>
      <c r="BO946" s="48">
        <f t="shared" si="92"/>
        <v>14696</v>
      </c>
      <c r="BP946" s="214"/>
      <c r="BQ946" s="48">
        <f t="shared" si="89"/>
        <v>167051</v>
      </c>
      <c r="BR946" s="214"/>
      <c r="BS946" s="48">
        <f t="shared" si="93"/>
        <v>427310</v>
      </c>
      <c r="BT946" s="214"/>
    </row>
    <row r="947" spans="1:72" x14ac:dyDescent="0.2">
      <c r="A947" s="227" t="s">
        <v>57</v>
      </c>
      <c r="B947" s="213">
        <v>44773</v>
      </c>
      <c r="D947" s="13">
        <v>2330</v>
      </c>
      <c r="E947" s="13">
        <v>1573</v>
      </c>
      <c r="F947" s="13">
        <v>35258</v>
      </c>
      <c r="G947">
        <v>485</v>
      </c>
      <c r="H947">
        <v>528</v>
      </c>
      <c r="I947" s="13">
        <v>20497</v>
      </c>
      <c r="J947" s="13">
        <v>17703</v>
      </c>
      <c r="K947" s="13">
        <v>53288</v>
      </c>
      <c r="L947" s="13">
        <v>1194</v>
      </c>
      <c r="M947" s="214"/>
      <c r="N947" s="13">
        <v>8427</v>
      </c>
      <c r="O947" s="13">
        <v>9960</v>
      </c>
      <c r="P947">
        <v>833</v>
      </c>
      <c r="Q947">
        <v>505</v>
      </c>
      <c r="R947" s="13">
        <v>1646</v>
      </c>
      <c r="S947" s="13">
        <v>1823</v>
      </c>
      <c r="T947" s="13">
        <v>31164</v>
      </c>
      <c r="U947">
        <v>599</v>
      </c>
      <c r="V947">
        <v>785</v>
      </c>
      <c r="W947" s="13">
        <v>23850</v>
      </c>
      <c r="X947" s="13">
        <v>5166</v>
      </c>
      <c r="Y947" s="214"/>
      <c r="Z947" s="13">
        <v>15642</v>
      </c>
      <c r="AA947" s="13">
        <v>12483</v>
      </c>
      <c r="AB947" s="214"/>
      <c r="AC947" s="48">
        <f t="shared" si="94"/>
        <v>28125</v>
      </c>
      <c r="AD947" s="48">
        <f t="shared" si="90"/>
        <v>84758</v>
      </c>
      <c r="AE947" s="13">
        <v>2792</v>
      </c>
      <c r="AF947" s="13">
        <v>3674</v>
      </c>
      <c r="AG947" s="13">
        <v>17582</v>
      </c>
      <c r="AH947" s="13">
        <v>16588</v>
      </c>
      <c r="AI947" s="13">
        <v>2052</v>
      </c>
      <c r="AJ947">
        <v>530</v>
      </c>
      <c r="AK947" s="13">
        <v>1754</v>
      </c>
      <c r="AL947" s="13">
        <v>21377</v>
      </c>
      <c r="AM947" s="13">
        <v>21784</v>
      </c>
      <c r="AN947" s="13">
        <v>5551</v>
      </c>
      <c r="AO947" s="13">
        <v>5139</v>
      </c>
      <c r="BJ947" s="214"/>
      <c r="BK947" s="48">
        <f t="shared" si="91"/>
        <v>98823</v>
      </c>
      <c r="BL947" s="13">
        <v>6126</v>
      </c>
      <c r="BM947" s="13">
        <v>5994</v>
      </c>
      <c r="BN947" s="214"/>
      <c r="BO947" s="48">
        <f t="shared" si="92"/>
        <v>12120</v>
      </c>
      <c r="BP947" s="214"/>
      <c r="BQ947" s="48">
        <f t="shared" si="89"/>
        <v>132856</v>
      </c>
      <c r="BR947" s="214"/>
      <c r="BS947" s="48">
        <f t="shared" si="93"/>
        <v>356682</v>
      </c>
      <c r="BT947" s="214"/>
    </row>
    <row r="948" spans="1:72" x14ac:dyDescent="0.2">
      <c r="A948" s="227" t="s">
        <v>58</v>
      </c>
      <c r="B948" s="213">
        <v>44774</v>
      </c>
      <c r="D948" s="13">
        <v>3853</v>
      </c>
      <c r="E948" s="13">
        <v>2916</v>
      </c>
      <c r="F948" s="13">
        <v>50240</v>
      </c>
      <c r="G948">
        <v>870</v>
      </c>
      <c r="H948">
        <v>740</v>
      </c>
      <c r="I948" s="13">
        <v>27924</v>
      </c>
      <c r="J948" s="13">
        <v>25741</v>
      </c>
      <c r="K948" s="13">
        <v>77041</v>
      </c>
      <c r="L948" s="13">
        <v>1632</v>
      </c>
      <c r="N948" s="13">
        <v>10920</v>
      </c>
      <c r="O948" s="13">
        <v>14970</v>
      </c>
      <c r="P948" s="13">
        <v>1003</v>
      </c>
      <c r="Q948">
        <v>607</v>
      </c>
      <c r="R948" s="13">
        <v>2429</v>
      </c>
      <c r="S948" s="13">
        <v>3009</v>
      </c>
      <c r="T948" s="13">
        <v>41564</v>
      </c>
      <c r="U948" s="13">
        <v>1295</v>
      </c>
      <c r="V948" s="13">
        <v>1340</v>
      </c>
      <c r="W948" s="13">
        <v>27686</v>
      </c>
      <c r="X948" s="13">
        <v>10117</v>
      </c>
      <c r="Z948" s="13">
        <v>17554</v>
      </c>
      <c r="AA948" s="13">
        <v>15988</v>
      </c>
      <c r="AC948" s="48">
        <f t="shared" si="94"/>
        <v>33542</v>
      </c>
      <c r="AD948" s="48">
        <f t="shared" si="90"/>
        <v>114940</v>
      </c>
      <c r="AE948" s="13">
        <v>4882</v>
      </c>
      <c r="AF948" s="13">
        <v>6185</v>
      </c>
      <c r="AG948" s="13">
        <v>26275</v>
      </c>
      <c r="AH948" s="13">
        <v>26552</v>
      </c>
      <c r="AI948" s="13">
        <v>3269</v>
      </c>
      <c r="AJ948" s="13">
        <v>1141</v>
      </c>
      <c r="AK948" s="13">
        <v>3036</v>
      </c>
      <c r="AL948" s="13">
        <v>31497</v>
      </c>
      <c r="AM948" s="13">
        <v>33428</v>
      </c>
      <c r="AN948" s="13">
        <v>9953</v>
      </c>
      <c r="AO948" s="13">
        <v>10192</v>
      </c>
      <c r="BK948" s="48">
        <f t="shared" si="91"/>
        <v>156410</v>
      </c>
      <c r="BL948" s="13">
        <v>9046</v>
      </c>
      <c r="BM948" s="13">
        <v>8762</v>
      </c>
      <c r="BO948" s="48">
        <f t="shared" si="92"/>
        <v>17808</v>
      </c>
      <c r="BQ948" s="48">
        <f t="shared" si="89"/>
        <v>190957</v>
      </c>
      <c r="BS948" s="48">
        <f t="shared" si="93"/>
        <v>513657</v>
      </c>
    </row>
    <row r="949" spans="1:72" x14ac:dyDescent="0.2">
      <c r="A949" s="227" t="s">
        <v>59</v>
      </c>
      <c r="B949" s="213">
        <v>44775</v>
      </c>
      <c r="D949" s="13">
        <v>3903</v>
      </c>
      <c r="E949" s="13">
        <v>2967</v>
      </c>
      <c r="F949" s="13">
        <v>52966</v>
      </c>
      <c r="G949">
        <v>824</v>
      </c>
      <c r="H949">
        <v>722</v>
      </c>
      <c r="I949" s="13">
        <v>29280</v>
      </c>
      <c r="J949" s="13">
        <v>27017</v>
      </c>
      <c r="K949" s="13">
        <v>81181</v>
      </c>
      <c r="L949" s="13">
        <v>1773</v>
      </c>
      <c r="N949" s="13">
        <v>11697</v>
      </c>
      <c r="O949" s="13">
        <v>15831</v>
      </c>
      <c r="P949" s="13">
        <v>1039</v>
      </c>
      <c r="Q949">
        <v>645</v>
      </c>
      <c r="R949" s="13">
        <v>2532</v>
      </c>
      <c r="S949" s="13">
        <v>3136</v>
      </c>
      <c r="T949" s="13">
        <v>46115</v>
      </c>
      <c r="U949" s="13">
        <v>1343</v>
      </c>
      <c r="V949" s="13">
        <v>1445</v>
      </c>
      <c r="W949" s="13">
        <v>28027</v>
      </c>
      <c r="X949" s="13">
        <v>11167</v>
      </c>
      <c r="Z949" s="13">
        <v>18024</v>
      </c>
      <c r="AA949" s="13">
        <v>16246</v>
      </c>
      <c r="AC949" s="48">
        <f t="shared" si="94"/>
        <v>34270</v>
      </c>
      <c r="AD949" s="48">
        <f t="shared" si="90"/>
        <v>122977</v>
      </c>
      <c r="AE949" s="13">
        <v>4823</v>
      </c>
      <c r="AF949" s="13">
        <v>6288</v>
      </c>
      <c r="AG949" s="13">
        <v>26966</v>
      </c>
      <c r="AH949" s="13">
        <v>28449</v>
      </c>
      <c r="AI949" s="13">
        <v>3226</v>
      </c>
      <c r="AJ949" s="13">
        <v>1125</v>
      </c>
      <c r="AK949" s="13">
        <v>3309</v>
      </c>
      <c r="AL949" s="13">
        <v>32064</v>
      </c>
      <c r="AM949" s="13">
        <v>35570</v>
      </c>
      <c r="AN949" s="13">
        <v>11449</v>
      </c>
      <c r="AO949" s="13">
        <v>11076</v>
      </c>
      <c r="BK949" s="48">
        <f t="shared" si="91"/>
        <v>164345</v>
      </c>
      <c r="BL949" s="13">
        <v>10177</v>
      </c>
      <c r="BM949" s="13">
        <v>10142</v>
      </c>
      <c r="BO949" s="48">
        <f t="shared" si="92"/>
        <v>20319</v>
      </c>
      <c r="BQ949" s="48">
        <f t="shared" si="89"/>
        <v>200633</v>
      </c>
      <c r="BS949" s="48">
        <f t="shared" si="93"/>
        <v>542544</v>
      </c>
    </row>
    <row r="950" spans="1:72" x14ac:dyDescent="0.2">
      <c r="A950" s="227" t="s">
        <v>53</v>
      </c>
      <c r="B950" s="213">
        <v>44776</v>
      </c>
      <c r="D950" s="13">
        <v>4019</v>
      </c>
      <c r="E950" s="13">
        <v>3064</v>
      </c>
      <c r="F950" s="13">
        <v>53732</v>
      </c>
      <c r="G950">
        <v>914</v>
      </c>
      <c r="H950">
        <v>772</v>
      </c>
      <c r="I950" s="13">
        <v>29656</v>
      </c>
      <c r="J950" s="13">
        <v>27366</v>
      </c>
      <c r="K950" s="13">
        <v>82685</v>
      </c>
      <c r="L950" s="13">
        <v>1835</v>
      </c>
      <c r="N950" s="13">
        <v>12084</v>
      </c>
      <c r="O950" s="13">
        <v>16767</v>
      </c>
      <c r="P950" s="13">
        <v>1072</v>
      </c>
      <c r="Q950">
        <v>697</v>
      </c>
      <c r="R950" s="13">
        <v>2585</v>
      </c>
      <c r="S950" s="13">
        <v>3223</v>
      </c>
      <c r="T950" s="13">
        <v>48357</v>
      </c>
      <c r="U950" s="13">
        <v>1363</v>
      </c>
      <c r="V950" s="13">
        <v>1472</v>
      </c>
      <c r="W950" s="13">
        <v>29042</v>
      </c>
      <c r="X950" s="13">
        <v>11824</v>
      </c>
      <c r="Z950" s="13">
        <v>19101</v>
      </c>
      <c r="AA950" s="13">
        <v>16533</v>
      </c>
      <c r="AC950" s="48">
        <f t="shared" si="94"/>
        <v>35634</v>
      </c>
      <c r="AD950" s="48">
        <f t="shared" si="90"/>
        <v>128486</v>
      </c>
      <c r="AE950" s="13">
        <v>4818</v>
      </c>
      <c r="AF950" s="13">
        <v>6458</v>
      </c>
      <c r="AG950" s="13">
        <v>28265</v>
      </c>
      <c r="AH950" s="13">
        <v>29463</v>
      </c>
      <c r="AI950" s="13">
        <v>3265</v>
      </c>
      <c r="AJ950" s="13">
        <v>1118</v>
      </c>
      <c r="AK950" s="13">
        <v>3375</v>
      </c>
      <c r="AL950" s="13">
        <v>32934</v>
      </c>
      <c r="AM950" s="13">
        <v>36812</v>
      </c>
      <c r="AN950" s="13">
        <v>11743</v>
      </c>
      <c r="AO950" s="13">
        <v>12088</v>
      </c>
      <c r="BK950" s="48">
        <f t="shared" si="91"/>
        <v>170339</v>
      </c>
      <c r="BL950" s="13">
        <v>9473</v>
      </c>
      <c r="BM950" s="13">
        <v>8796</v>
      </c>
      <c r="BO950" s="48">
        <f t="shared" si="92"/>
        <v>18269</v>
      </c>
      <c r="BQ950" s="48">
        <f t="shared" si="89"/>
        <v>204043</v>
      </c>
      <c r="BS950" s="48">
        <f t="shared" si="93"/>
        <v>556771</v>
      </c>
    </row>
    <row r="951" spans="1:72" x14ac:dyDescent="0.2">
      <c r="A951" s="227" t="s">
        <v>54</v>
      </c>
      <c r="B951" s="213">
        <v>44777</v>
      </c>
      <c r="D951" s="13">
        <v>4011</v>
      </c>
      <c r="E951" s="13">
        <v>3141</v>
      </c>
      <c r="F951" s="13">
        <v>54982</v>
      </c>
      <c r="G951">
        <v>901</v>
      </c>
      <c r="H951">
        <v>772</v>
      </c>
      <c r="I951" s="13">
        <v>29766</v>
      </c>
      <c r="J951" s="13">
        <v>28057</v>
      </c>
      <c r="K951" s="13">
        <v>84472</v>
      </c>
      <c r="L951" s="13">
        <v>1905</v>
      </c>
      <c r="N951" s="13">
        <v>12223</v>
      </c>
      <c r="O951" s="13">
        <v>16796</v>
      </c>
      <c r="P951" s="13">
        <v>1144</v>
      </c>
      <c r="Q951">
        <v>735</v>
      </c>
      <c r="R951" s="13">
        <v>2688</v>
      </c>
      <c r="S951" s="13">
        <v>3295</v>
      </c>
      <c r="T951" s="13">
        <v>48589</v>
      </c>
      <c r="U951" s="13">
        <v>1277</v>
      </c>
      <c r="V951" s="13">
        <v>1431</v>
      </c>
      <c r="W951" s="13">
        <v>29753</v>
      </c>
      <c r="X951" s="13">
        <v>11742</v>
      </c>
      <c r="Z951" s="13">
        <v>18619</v>
      </c>
      <c r="AA951" s="13">
        <v>17337</v>
      </c>
      <c r="AC951" s="48">
        <f t="shared" si="94"/>
        <v>35956</v>
      </c>
      <c r="AD951" s="48">
        <f t="shared" si="90"/>
        <v>129673</v>
      </c>
      <c r="AE951" s="13">
        <v>4723</v>
      </c>
      <c r="AF951" s="13">
        <v>6207</v>
      </c>
      <c r="AG951" s="13">
        <v>27074</v>
      </c>
      <c r="AH951" s="13">
        <v>29325</v>
      </c>
      <c r="AI951" s="13">
        <v>3221</v>
      </c>
      <c r="AJ951" s="13">
        <v>1079</v>
      </c>
      <c r="AK951" s="13">
        <v>3194</v>
      </c>
      <c r="AL951" s="13">
        <v>32240</v>
      </c>
      <c r="AM951" s="13">
        <v>36593</v>
      </c>
      <c r="AN951" s="13">
        <v>11315</v>
      </c>
      <c r="AO951" s="13">
        <v>10672</v>
      </c>
      <c r="BK951" s="48">
        <f t="shared" si="91"/>
        <v>165643</v>
      </c>
      <c r="BL951" s="13">
        <v>10364</v>
      </c>
      <c r="BM951" s="13">
        <v>10131</v>
      </c>
      <c r="BO951" s="48">
        <f t="shared" si="92"/>
        <v>20495</v>
      </c>
      <c r="BQ951" s="48">
        <f t="shared" si="89"/>
        <v>208007</v>
      </c>
      <c r="BS951" s="48">
        <f t="shared" si="93"/>
        <v>559774</v>
      </c>
    </row>
    <row r="952" spans="1:72" x14ac:dyDescent="0.2">
      <c r="A952" s="227" t="s">
        <v>55</v>
      </c>
      <c r="B952" s="213">
        <v>44778</v>
      </c>
      <c r="D952" s="13">
        <v>3926</v>
      </c>
      <c r="E952" s="13">
        <v>3090</v>
      </c>
      <c r="F952" s="13">
        <v>56951</v>
      </c>
      <c r="G952">
        <v>897</v>
      </c>
      <c r="H952">
        <v>750</v>
      </c>
      <c r="I952" s="13">
        <v>30700</v>
      </c>
      <c r="J952" s="13">
        <v>28784</v>
      </c>
      <c r="K952" s="13">
        <v>86659</v>
      </c>
      <c r="L952" s="13">
        <v>1821</v>
      </c>
      <c r="N952" s="13">
        <v>12950</v>
      </c>
      <c r="O952" s="13">
        <v>17677</v>
      </c>
      <c r="P952" s="13">
        <v>1101</v>
      </c>
      <c r="Q952">
        <v>725</v>
      </c>
      <c r="R952" s="13">
        <v>2657</v>
      </c>
      <c r="S952" s="13">
        <v>3274</v>
      </c>
      <c r="T952" s="13">
        <v>50411</v>
      </c>
      <c r="U952" s="13">
        <v>1278</v>
      </c>
      <c r="V952" s="13">
        <v>1532</v>
      </c>
      <c r="W952" s="13">
        <v>32519</v>
      </c>
      <c r="X952" s="13">
        <v>11557</v>
      </c>
      <c r="Z952" s="13">
        <v>19890</v>
      </c>
      <c r="AA952" s="13">
        <v>19406</v>
      </c>
      <c r="AC952" s="48">
        <f t="shared" si="94"/>
        <v>39296</v>
      </c>
      <c r="AD952" s="48">
        <f t="shared" si="90"/>
        <v>135681</v>
      </c>
      <c r="AE952" s="13">
        <v>4879</v>
      </c>
      <c r="AF952" s="13">
        <v>6377</v>
      </c>
      <c r="AG952" s="13">
        <v>28346</v>
      </c>
      <c r="AH952" s="13">
        <v>30744</v>
      </c>
      <c r="AI952" s="13">
        <v>3275</v>
      </c>
      <c r="AJ952" s="13">
        <v>1135</v>
      </c>
      <c r="AK952" s="13">
        <v>3363</v>
      </c>
      <c r="AL952" s="13">
        <v>33851</v>
      </c>
      <c r="AM952" s="13">
        <v>38675</v>
      </c>
      <c r="AN952" s="13">
        <v>11808</v>
      </c>
      <c r="AO952" s="13">
        <v>10915</v>
      </c>
      <c r="BK952" s="48">
        <f t="shared" si="91"/>
        <v>173368</v>
      </c>
      <c r="BL952" s="13">
        <v>10426</v>
      </c>
      <c r="BM952" s="13">
        <v>9097</v>
      </c>
      <c r="BO952" s="48">
        <f t="shared" si="92"/>
        <v>19523</v>
      </c>
      <c r="BQ952" s="48">
        <f t="shared" si="89"/>
        <v>213578</v>
      </c>
      <c r="BS952" s="48">
        <f t="shared" si="93"/>
        <v>581446</v>
      </c>
    </row>
    <row r="953" spans="1:72" x14ac:dyDescent="0.2">
      <c r="A953" s="227" t="s">
        <v>56</v>
      </c>
      <c r="B953" s="213">
        <v>44779</v>
      </c>
      <c r="D953" s="13">
        <v>2885</v>
      </c>
      <c r="E953" s="13">
        <v>2192</v>
      </c>
      <c r="F953" s="13">
        <v>44205</v>
      </c>
      <c r="G953">
        <v>612</v>
      </c>
      <c r="H953">
        <v>499</v>
      </c>
      <c r="I953" s="13">
        <v>24710</v>
      </c>
      <c r="J953" s="13">
        <v>22895</v>
      </c>
      <c r="K953" s="13">
        <v>68264</v>
      </c>
      <c r="L953" s="13">
        <v>1342</v>
      </c>
      <c r="N953" s="13">
        <v>9388</v>
      </c>
      <c r="O953" s="13">
        <v>12352</v>
      </c>
      <c r="P953">
        <v>870</v>
      </c>
      <c r="Q953">
        <v>616</v>
      </c>
      <c r="R953" s="13">
        <v>1922</v>
      </c>
      <c r="S953" s="13">
        <v>2274</v>
      </c>
      <c r="T953" s="13">
        <v>35918</v>
      </c>
      <c r="U953">
        <v>711</v>
      </c>
      <c r="V953">
        <v>941</v>
      </c>
      <c r="W953" s="13">
        <v>25695</v>
      </c>
      <c r="X953" s="13">
        <v>6857</v>
      </c>
      <c r="Z953" s="13">
        <v>15131</v>
      </c>
      <c r="AA953" s="13">
        <v>13103</v>
      </c>
      <c r="AC953" s="48">
        <f t="shared" si="94"/>
        <v>28234</v>
      </c>
      <c r="AD953" s="48">
        <f t="shared" si="90"/>
        <v>97544</v>
      </c>
      <c r="AE953" s="13">
        <v>3277</v>
      </c>
      <c r="AF953" s="13">
        <v>4723</v>
      </c>
      <c r="AG953" s="13">
        <v>19146</v>
      </c>
      <c r="AH953" s="13">
        <v>19890</v>
      </c>
      <c r="AI953" s="13">
        <v>2322</v>
      </c>
      <c r="AJ953">
        <v>681</v>
      </c>
      <c r="AK953" s="13">
        <v>1981</v>
      </c>
      <c r="AL953" s="13">
        <v>22385</v>
      </c>
      <c r="AM953" s="13">
        <v>24640</v>
      </c>
      <c r="AN953" s="13">
        <v>6997</v>
      </c>
      <c r="AO953" s="13">
        <v>6582</v>
      </c>
      <c r="BK953" s="48">
        <f t="shared" si="91"/>
        <v>112624</v>
      </c>
      <c r="BL953" s="13">
        <v>7264</v>
      </c>
      <c r="BM953" s="13">
        <v>6988</v>
      </c>
      <c r="BO953" s="48">
        <f t="shared" si="92"/>
        <v>14252</v>
      </c>
      <c r="BQ953" s="48">
        <f t="shared" si="89"/>
        <v>167604</v>
      </c>
      <c r="BS953" s="48">
        <f t="shared" si="93"/>
        <v>420258</v>
      </c>
    </row>
    <row r="954" spans="1:72" x14ac:dyDescent="0.2">
      <c r="A954" s="227" t="s">
        <v>57</v>
      </c>
      <c r="B954" s="213">
        <v>44780</v>
      </c>
      <c r="D954" s="13">
        <v>2469</v>
      </c>
      <c r="E954" s="13">
        <v>1725</v>
      </c>
      <c r="F954" s="13">
        <v>36189</v>
      </c>
      <c r="G954">
        <v>502</v>
      </c>
      <c r="H954">
        <v>507</v>
      </c>
      <c r="I954" s="13">
        <v>21113</v>
      </c>
      <c r="J954" s="13">
        <v>18606</v>
      </c>
      <c r="K954" s="13">
        <v>56011</v>
      </c>
      <c r="L954" s="13">
        <v>1901</v>
      </c>
      <c r="N954" s="13">
        <v>8253</v>
      </c>
      <c r="O954" s="13">
        <v>10041</v>
      </c>
      <c r="P954">
        <v>778</v>
      </c>
      <c r="Q954">
        <v>498</v>
      </c>
      <c r="R954" s="13">
        <v>1517</v>
      </c>
      <c r="S954" s="13">
        <v>1814</v>
      </c>
      <c r="T954" s="13">
        <v>32322</v>
      </c>
      <c r="U954">
        <v>580</v>
      </c>
      <c r="V954">
        <v>801</v>
      </c>
      <c r="W954" s="13">
        <v>23773</v>
      </c>
      <c r="X954" s="13">
        <v>5800</v>
      </c>
      <c r="Z954" s="13">
        <v>15216</v>
      </c>
      <c r="AA954" s="13">
        <v>12676</v>
      </c>
      <c r="AC954" s="48">
        <f t="shared" si="94"/>
        <v>27892</v>
      </c>
      <c r="AD954" s="48">
        <f t="shared" si="90"/>
        <v>86177</v>
      </c>
      <c r="AE954" s="13">
        <v>2790</v>
      </c>
      <c r="AF954" s="13">
        <v>3782</v>
      </c>
      <c r="AG954" s="13">
        <v>16988</v>
      </c>
      <c r="AH954" s="13">
        <v>16324</v>
      </c>
      <c r="AI954" s="13">
        <v>1985</v>
      </c>
      <c r="AJ954">
        <v>546</v>
      </c>
      <c r="AK954" s="13">
        <v>1657</v>
      </c>
      <c r="AL954" s="13">
        <v>20469</v>
      </c>
      <c r="AM954" s="13">
        <v>21366</v>
      </c>
      <c r="AN954" s="13">
        <v>5404</v>
      </c>
      <c r="AO954" s="13">
        <v>4321</v>
      </c>
      <c r="BK954" s="48">
        <f t="shared" si="91"/>
        <v>95632</v>
      </c>
      <c r="BL954" s="13">
        <v>5985</v>
      </c>
      <c r="BM954" s="13">
        <v>6225</v>
      </c>
      <c r="BO954" s="48">
        <f t="shared" si="92"/>
        <v>12210</v>
      </c>
      <c r="BQ954" s="48">
        <f t="shared" ref="BQ954:BQ1017" si="95">D954+E954+F954+G954+H954+I954+J954+K954+L954</f>
        <v>139023</v>
      </c>
      <c r="BS954" s="48">
        <f t="shared" si="93"/>
        <v>360934</v>
      </c>
    </row>
    <row r="955" spans="1:72" x14ac:dyDescent="0.2">
      <c r="A955" s="227" t="s">
        <v>58</v>
      </c>
      <c r="B955" s="213">
        <v>44781</v>
      </c>
      <c r="D955" s="13">
        <v>3727</v>
      </c>
      <c r="E955" s="13">
        <v>2959</v>
      </c>
      <c r="F955" s="13">
        <v>50942</v>
      </c>
      <c r="G955">
        <v>787</v>
      </c>
      <c r="H955">
        <v>712</v>
      </c>
      <c r="I955" s="13">
        <v>28165</v>
      </c>
      <c r="J955" s="13">
        <v>25720</v>
      </c>
      <c r="K955" s="13">
        <v>75018</v>
      </c>
      <c r="L955" s="13">
        <v>1619</v>
      </c>
      <c r="N955" s="13">
        <v>11181</v>
      </c>
      <c r="O955" s="13">
        <v>15021</v>
      </c>
      <c r="P955" s="13">
        <v>1042</v>
      </c>
      <c r="Q955">
        <v>619</v>
      </c>
      <c r="R955" s="13">
        <v>2488</v>
      </c>
      <c r="S955" s="13">
        <v>2912</v>
      </c>
      <c r="T955" s="13">
        <v>44229</v>
      </c>
      <c r="U955" s="13">
        <v>1210</v>
      </c>
      <c r="V955" s="13">
        <v>1334</v>
      </c>
      <c r="W955" s="13">
        <v>27603</v>
      </c>
      <c r="X955" s="13">
        <v>10317</v>
      </c>
      <c r="Z955" s="13">
        <v>18308</v>
      </c>
      <c r="AA955" s="13">
        <v>16434</v>
      </c>
      <c r="AC955" s="48">
        <f t="shared" si="94"/>
        <v>34742</v>
      </c>
      <c r="AD955" s="48">
        <f t="shared" si="90"/>
        <v>117956</v>
      </c>
      <c r="AE955" s="13">
        <v>4700</v>
      </c>
      <c r="AF955" s="13">
        <v>6024</v>
      </c>
      <c r="AG955" s="13">
        <v>25581</v>
      </c>
      <c r="AH955" s="13">
        <v>26273</v>
      </c>
      <c r="AI955" s="13">
        <v>2977</v>
      </c>
      <c r="AJ955" s="13">
        <v>1088</v>
      </c>
      <c r="AK955" s="13">
        <v>2921</v>
      </c>
      <c r="AL955" s="13">
        <v>30834</v>
      </c>
      <c r="AM955" s="13">
        <v>32888</v>
      </c>
      <c r="AN955" s="13">
        <v>9759</v>
      </c>
      <c r="AO955" s="13">
        <v>9297</v>
      </c>
      <c r="BK955" s="48">
        <f t="shared" si="91"/>
        <v>152342</v>
      </c>
      <c r="BL955" s="13">
        <v>9336</v>
      </c>
      <c r="BM955" s="13">
        <v>9506</v>
      </c>
      <c r="BO955" s="48">
        <f t="shared" si="92"/>
        <v>18842</v>
      </c>
      <c r="BQ955" s="48">
        <f t="shared" si="95"/>
        <v>189649</v>
      </c>
      <c r="BS955" s="48">
        <f t="shared" si="93"/>
        <v>513531</v>
      </c>
    </row>
    <row r="956" spans="1:72" x14ac:dyDescent="0.2">
      <c r="A956" s="227" t="s">
        <v>59</v>
      </c>
      <c r="B956" s="213">
        <v>44782</v>
      </c>
      <c r="D956" s="13">
        <v>4016</v>
      </c>
      <c r="E956" s="13">
        <v>3085</v>
      </c>
      <c r="F956" s="13">
        <v>54609</v>
      </c>
      <c r="G956">
        <v>938</v>
      </c>
      <c r="H956">
        <v>760</v>
      </c>
      <c r="I956" s="13">
        <v>29634</v>
      </c>
      <c r="J956" s="13">
        <v>26924</v>
      </c>
      <c r="K956" s="13">
        <v>82559</v>
      </c>
      <c r="L956" s="13">
        <v>1743</v>
      </c>
      <c r="N956" s="13">
        <v>11701</v>
      </c>
      <c r="O956" s="13">
        <v>15733</v>
      </c>
      <c r="P956" s="13">
        <v>1026</v>
      </c>
      <c r="Q956">
        <v>686</v>
      </c>
      <c r="R956" s="13">
        <v>2459</v>
      </c>
      <c r="S956" s="13">
        <v>3126</v>
      </c>
      <c r="T956" s="13">
        <v>46762</v>
      </c>
      <c r="U956" s="13">
        <v>1350</v>
      </c>
      <c r="V956" s="13">
        <v>1377</v>
      </c>
      <c r="W956" s="13">
        <v>28574</v>
      </c>
      <c r="X956" s="13">
        <v>11123</v>
      </c>
      <c r="Z956" s="13">
        <v>18362</v>
      </c>
      <c r="AA956" s="13">
        <v>16595</v>
      </c>
      <c r="AC956" s="48">
        <f t="shared" si="94"/>
        <v>34957</v>
      </c>
      <c r="AD956" s="48">
        <f t="shared" si="90"/>
        <v>123917</v>
      </c>
      <c r="AE956" s="13">
        <v>5858</v>
      </c>
      <c r="AF956" s="13">
        <v>6236</v>
      </c>
      <c r="AG956" s="13">
        <v>26487</v>
      </c>
      <c r="AH956" s="13">
        <v>28635</v>
      </c>
      <c r="AI956" s="13">
        <v>2999</v>
      </c>
      <c r="AJ956" s="13">
        <v>1106</v>
      </c>
      <c r="AK956" s="13">
        <v>3046</v>
      </c>
      <c r="AL956" s="13">
        <v>31777</v>
      </c>
      <c r="AM956" s="13">
        <v>34908</v>
      </c>
      <c r="AN956" s="13">
        <v>11192</v>
      </c>
      <c r="AO956" s="13">
        <v>10614</v>
      </c>
      <c r="BK956" s="48">
        <f t="shared" si="91"/>
        <v>162858</v>
      </c>
      <c r="BL956" s="13">
        <v>9942</v>
      </c>
      <c r="BM956" s="13">
        <v>9849</v>
      </c>
      <c r="BO956" s="48">
        <f t="shared" si="92"/>
        <v>19791</v>
      </c>
      <c r="BQ956" s="48">
        <f t="shared" si="95"/>
        <v>204268</v>
      </c>
      <c r="BS956" s="48">
        <f t="shared" si="93"/>
        <v>545791</v>
      </c>
    </row>
    <row r="957" spans="1:72" x14ac:dyDescent="0.2">
      <c r="A957" s="227" t="s">
        <v>53</v>
      </c>
      <c r="B957" s="213">
        <v>44783</v>
      </c>
      <c r="D957" s="13">
        <v>4093</v>
      </c>
      <c r="E957" s="13">
        <v>3091</v>
      </c>
      <c r="F957" s="13">
        <v>54191</v>
      </c>
      <c r="G957">
        <v>880</v>
      </c>
      <c r="H957">
        <v>755</v>
      </c>
      <c r="I957" s="13">
        <v>30450</v>
      </c>
      <c r="J957" s="13">
        <v>27504</v>
      </c>
      <c r="K957" s="13">
        <v>83176</v>
      </c>
      <c r="L957" s="13">
        <v>1727</v>
      </c>
      <c r="N957" s="13">
        <v>12224</v>
      </c>
      <c r="O957" s="13">
        <v>16070</v>
      </c>
      <c r="P957" s="13">
        <v>1042</v>
      </c>
      <c r="Q957">
        <v>639</v>
      </c>
      <c r="R957" s="13">
        <v>2624</v>
      </c>
      <c r="S957" s="13">
        <v>3267</v>
      </c>
      <c r="T957" s="13">
        <v>47622</v>
      </c>
      <c r="U957" s="13">
        <v>1334</v>
      </c>
      <c r="V957" s="13">
        <v>1398</v>
      </c>
      <c r="W957" s="13">
        <v>28994</v>
      </c>
      <c r="X957" s="13">
        <v>11573</v>
      </c>
      <c r="Z957" s="13">
        <v>18415</v>
      </c>
      <c r="AA957" s="13">
        <v>16648</v>
      </c>
      <c r="AC957" s="48">
        <f t="shared" si="94"/>
        <v>35063</v>
      </c>
      <c r="AD957" s="48">
        <f t="shared" si="90"/>
        <v>126787</v>
      </c>
      <c r="AE957" s="13">
        <v>4935</v>
      </c>
      <c r="AF957" s="13">
        <v>6339</v>
      </c>
      <c r="AG957" s="13">
        <v>27968</v>
      </c>
      <c r="AH957" s="13">
        <v>28261</v>
      </c>
      <c r="AI957" s="13">
        <v>3215</v>
      </c>
      <c r="AJ957" s="13">
        <v>1226</v>
      </c>
      <c r="AK957" s="13">
        <v>3179</v>
      </c>
      <c r="AL957" s="13">
        <v>33805</v>
      </c>
      <c r="AM957" s="13">
        <v>35518</v>
      </c>
      <c r="AN957" s="13">
        <v>10724</v>
      </c>
      <c r="AO957" s="13">
        <v>12127</v>
      </c>
      <c r="BK957" s="48">
        <f t="shared" si="91"/>
        <v>167297</v>
      </c>
      <c r="BL957" s="13">
        <v>10153</v>
      </c>
      <c r="BM957" s="13">
        <v>9907</v>
      </c>
      <c r="BO957" s="48">
        <f t="shared" si="92"/>
        <v>20060</v>
      </c>
      <c r="BQ957" s="48">
        <f t="shared" si="95"/>
        <v>205867</v>
      </c>
      <c r="BS957" s="48">
        <f t="shared" si="93"/>
        <v>555074</v>
      </c>
    </row>
    <row r="958" spans="1:72" x14ac:dyDescent="0.2">
      <c r="A958" s="227" t="s">
        <v>54</v>
      </c>
      <c r="B958" s="213">
        <v>44784</v>
      </c>
      <c r="D958" s="13">
        <v>4227</v>
      </c>
      <c r="E958" s="13">
        <v>3177</v>
      </c>
      <c r="F958" s="13">
        <v>55550</v>
      </c>
      <c r="G958">
        <v>876</v>
      </c>
      <c r="H958">
        <v>773</v>
      </c>
      <c r="I958" s="13">
        <v>30402</v>
      </c>
      <c r="J958" s="13">
        <v>27918</v>
      </c>
      <c r="K958" s="13">
        <v>84455</v>
      </c>
      <c r="L958" s="13">
        <v>1732</v>
      </c>
      <c r="N958" s="13">
        <v>12239</v>
      </c>
      <c r="O958" s="13">
        <v>16561</v>
      </c>
      <c r="P958" s="13">
        <v>1107</v>
      </c>
      <c r="Q958">
        <v>714</v>
      </c>
      <c r="R958" s="13">
        <v>2607</v>
      </c>
      <c r="S958" s="13">
        <v>3402</v>
      </c>
      <c r="T958" s="13">
        <v>48522</v>
      </c>
      <c r="U958" s="13">
        <v>1377</v>
      </c>
      <c r="V958" s="13">
        <v>1494</v>
      </c>
      <c r="W958" s="13">
        <v>29702</v>
      </c>
      <c r="X958" s="13">
        <v>11816</v>
      </c>
      <c r="Z958" s="13">
        <v>18616</v>
      </c>
      <c r="AA958" s="13">
        <v>17505</v>
      </c>
      <c r="AC958" s="48">
        <f t="shared" si="94"/>
        <v>36121</v>
      </c>
      <c r="AD958" s="48">
        <f t="shared" si="90"/>
        <v>129541</v>
      </c>
      <c r="AE958" s="13">
        <v>5175</v>
      </c>
      <c r="AF958" s="13">
        <v>6299</v>
      </c>
      <c r="AG958" s="13">
        <v>27411</v>
      </c>
      <c r="AH958" s="13">
        <v>30130</v>
      </c>
      <c r="AI958" s="13">
        <v>3359</v>
      </c>
      <c r="AJ958" s="13">
        <v>1120</v>
      </c>
      <c r="AK958" s="13">
        <v>3315</v>
      </c>
      <c r="AL958" s="13">
        <v>33342</v>
      </c>
      <c r="AM958" s="13">
        <v>37489</v>
      </c>
      <c r="AN958" s="13">
        <v>11796</v>
      </c>
      <c r="AO958" s="13">
        <v>11072</v>
      </c>
      <c r="BK958" s="48">
        <f t="shared" si="91"/>
        <v>170508</v>
      </c>
      <c r="BL958" s="13">
        <v>10447</v>
      </c>
      <c r="BM958" s="13">
        <v>10471</v>
      </c>
      <c r="BO958" s="48">
        <f t="shared" si="92"/>
        <v>20918</v>
      </c>
      <c r="BQ958" s="48">
        <f t="shared" si="95"/>
        <v>209110</v>
      </c>
      <c r="BS958" s="48">
        <f t="shared" si="93"/>
        <v>566198</v>
      </c>
    </row>
    <row r="959" spans="1:72" x14ac:dyDescent="0.2">
      <c r="A959" s="227" t="s">
        <v>55</v>
      </c>
      <c r="B959" s="213">
        <v>44785</v>
      </c>
      <c r="D959" s="13">
        <v>5015</v>
      </c>
      <c r="E959" s="13">
        <v>3209</v>
      </c>
      <c r="F959" s="13">
        <v>57212</v>
      </c>
      <c r="G959">
        <v>933</v>
      </c>
      <c r="H959">
        <v>830</v>
      </c>
      <c r="I959" s="13">
        <v>28203</v>
      </c>
      <c r="J959" s="13">
        <v>28952</v>
      </c>
      <c r="K959" s="13">
        <v>86311</v>
      </c>
      <c r="L959" s="13">
        <v>1961</v>
      </c>
      <c r="N959" s="13">
        <v>12819</v>
      </c>
      <c r="O959" s="13">
        <v>17258</v>
      </c>
      <c r="P959" s="13">
        <v>1154</v>
      </c>
      <c r="Q959">
        <v>728</v>
      </c>
      <c r="R959" s="13">
        <v>2645</v>
      </c>
      <c r="S959" s="13">
        <v>3325</v>
      </c>
      <c r="T959" s="13">
        <v>50407</v>
      </c>
      <c r="U959" s="13">
        <v>1399</v>
      </c>
      <c r="V959" s="13">
        <v>1522</v>
      </c>
      <c r="W959" s="13">
        <v>32305</v>
      </c>
      <c r="X959" s="13">
        <v>11845</v>
      </c>
      <c r="Z959" s="13">
        <v>20524</v>
      </c>
      <c r="AA959" s="13">
        <v>19765</v>
      </c>
      <c r="AC959" s="48">
        <f t="shared" si="94"/>
        <v>40289</v>
      </c>
      <c r="AD959" s="48">
        <f t="shared" si="90"/>
        <v>135407</v>
      </c>
      <c r="AE959" s="13">
        <v>5242</v>
      </c>
      <c r="AF959" s="13">
        <v>6402</v>
      </c>
      <c r="AG959" s="13">
        <v>27629</v>
      </c>
      <c r="AH959" s="13">
        <v>31940</v>
      </c>
      <c r="AI959" s="13">
        <v>3419</v>
      </c>
      <c r="AJ959" s="13">
        <v>1173</v>
      </c>
      <c r="AK959" s="13">
        <v>3366</v>
      </c>
      <c r="AL959" s="13">
        <v>33954</v>
      </c>
      <c r="AM959" s="13">
        <v>39112</v>
      </c>
      <c r="AN959" s="13">
        <v>12554</v>
      </c>
      <c r="AO959" s="13">
        <v>11143</v>
      </c>
      <c r="BK959" s="48">
        <f t="shared" si="91"/>
        <v>175934</v>
      </c>
      <c r="BL959" s="13">
        <v>10622</v>
      </c>
      <c r="BM959" s="13">
        <v>10184</v>
      </c>
      <c r="BO959" s="48">
        <f t="shared" si="92"/>
        <v>20806</v>
      </c>
      <c r="BQ959" s="48">
        <f t="shared" si="95"/>
        <v>212626</v>
      </c>
      <c r="BS959" s="48">
        <f t="shared" si="93"/>
        <v>585062</v>
      </c>
    </row>
    <row r="960" spans="1:72" x14ac:dyDescent="0.2">
      <c r="A960" s="227" t="s">
        <v>56</v>
      </c>
      <c r="B960" s="213">
        <v>44786</v>
      </c>
      <c r="D960" s="13">
        <v>3069</v>
      </c>
      <c r="E960" s="13">
        <v>2268</v>
      </c>
      <c r="F960" s="13">
        <v>46751</v>
      </c>
      <c r="G960">
        <v>705</v>
      </c>
      <c r="H960">
        <v>624</v>
      </c>
      <c r="I960" s="13">
        <v>26837</v>
      </c>
      <c r="J960" s="13">
        <v>23745</v>
      </c>
      <c r="K960" s="13">
        <v>71799</v>
      </c>
      <c r="L960" s="13">
        <v>1789</v>
      </c>
      <c r="N960" s="13">
        <v>9651</v>
      </c>
      <c r="O960" s="13">
        <v>13269</v>
      </c>
      <c r="P960">
        <v>935</v>
      </c>
      <c r="Q960">
        <v>584</v>
      </c>
      <c r="R960" s="13">
        <v>1911</v>
      </c>
      <c r="S960" s="13">
        <v>2431</v>
      </c>
      <c r="T960" s="13">
        <v>37758</v>
      </c>
      <c r="U960">
        <v>706</v>
      </c>
      <c r="V960">
        <v>940</v>
      </c>
      <c r="W960" s="13">
        <v>27489</v>
      </c>
      <c r="X960" s="13">
        <v>7347</v>
      </c>
      <c r="Z960" s="13">
        <v>15329</v>
      </c>
      <c r="AA960" s="13">
        <v>13660</v>
      </c>
      <c r="AC960" s="48">
        <f t="shared" si="94"/>
        <v>28989</v>
      </c>
      <c r="AD960" s="48">
        <f t="shared" si="90"/>
        <v>103021</v>
      </c>
      <c r="AE960" s="13">
        <v>3489</v>
      </c>
      <c r="AF960" s="13">
        <v>4852</v>
      </c>
      <c r="AG960" s="13">
        <v>19901</v>
      </c>
      <c r="AH960" s="13">
        <v>20981</v>
      </c>
      <c r="AI960" s="13">
        <v>2350</v>
      </c>
      <c r="AJ960">
        <v>712</v>
      </c>
      <c r="AK960" s="13">
        <v>2221</v>
      </c>
      <c r="AL960" s="13">
        <v>24142</v>
      </c>
      <c r="AM960" s="13">
        <v>26201</v>
      </c>
      <c r="AN960" s="13">
        <v>7961</v>
      </c>
      <c r="AO960" s="13">
        <v>7304</v>
      </c>
      <c r="BK960" s="48">
        <f t="shared" si="91"/>
        <v>120114</v>
      </c>
      <c r="BL960" s="13">
        <v>7730</v>
      </c>
      <c r="BM960" s="13">
        <v>6781</v>
      </c>
      <c r="BO960" s="48">
        <f t="shared" si="92"/>
        <v>14511</v>
      </c>
      <c r="BQ960" s="48">
        <f t="shared" si="95"/>
        <v>177587</v>
      </c>
      <c r="BS960" s="48">
        <f t="shared" si="93"/>
        <v>444222</v>
      </c>
    </row>
    <row r="961" spans="1:71" x14ac:dyDescent="0.2">
      <c r="A961" s="227" t="s">
        <v>57</v>
      </c>
      <c r="B961" s="213">
        <v>44787</v>
      </c>
      <c r="D961" s="13">
        <v>2608</v>
      </c>
      <c r="E961" s="13">
        <v>1762</v>
      </c>
      <c r="F961" s="13">
        <v>35839</v>
      </c>
      <c r="G961">
        <v>509</v>
      </c>
      <c r="H961">
        <v>517</v>
      </c>
      <c r="I961" s="13">
        <v>21170</v>
      </c>
      <c r="J961" s="13">
        <v>17973</v>
      </c>
      <c r="K961" s="13">
        <v>54112</v>
      </c>
      <c r="L961" s="13">
        <v>1203</v>
      </c>
      <c r="N961" s="13">
        <v>10047</v>
      </c>
      <c r="O961" s="13">
        <v>10049</v>
      </c>
      <c r="P961">
        <v>844</v>
      </c>
      <c r="Q961">
        <v>504</v>
      </c>
      <c r="R961" s="13">
        <v>1640</v>
      </c>
      <c r="S961" s="13">
        <v>1880</v>
      </c>
      <c r="T961" s="13">
        <v>33916</v>
      </c>
      <c r="U961">
        <v>530</v>
      </c>
      <c r="V961">
        <v>658</v>
      </c>
      <c r="W961" s="13">
        <v>23796</v>
      </c>
      <c r="X961" s="13">
        <v>5034</v>
      </c>
      <c r="Z961" s="13">
        <v>14246</v>
      </c>
      <c r="AA961" s="13">
        <v>13401</v>
      </c>
      <c r="AC961" s="48">
        <f t="shared" si="94"/>
        <v>27647</v>
      </c>
      <c r="AD961" s="48">
        <f t="shared" si="90"/>
        <v>88898</v>
      </c>
      <c r="AE961" s="13">
        <v>2815</v>
      </c>
      <c r="AF961" s="13">
        <v>5444</v>
      </c>
      <c r="AG961" s="13">
        <v>20039</v>
      </c>
      <c r="AH961" s="13">
        <v>17116</v>
      </c>
      <c r="AI961" s="13">
        <v>3853</v>
      </c>
      <c r="AJ961">
        <v>612</v>
      </c>
      <c r="AK961" s="13">
        <v>1733</v>
      </c>
      <c r="AL961" s="13">
        <v>26312</v>
      </c>
      <c r="AM961" s="13">
        <v>22024</v>
      </c>
      <c r="AN961" s="13">
        <v>6008</v>
      </c>
      <c r="AO961" s="13">
        <v>6169</v>
      </c>
      <c r="BK961" s="48">
        <f t="shared" si="91"/>
        <v>112125</v>
      </c>
      <c r="BL961" s="13">
        <v>6081</v>
      </c>
      <c r="BM961" s="13">
        <v>6497</v>
      </c>
      <c r="BO961" s="48">
        <f t="shared" si="92"/>
        <v>12578</v>
      </c>
      <c r="BQ961" s="48">
        <f t="shared" si="95"/>
        <v>135693</v>
      </c>
      <c r="BS961" s="48">
        <f t="shared" si="93"/>
        <v>376941</v>
      </c>
    </row>
    <row r="962" spans="1:71" x14ac:dyDescent="0.2">
      <c r="A962" s="227" t="s">
        <v>58</v>
      </c>
      <c r="B962" s="213">
        <v>44788</v>
      </c>
      <c r="D962" s="13">
        <v>3880</v>
      </c>
      <c r="E962" s="13">
        <v>2935</v>
      </c>
      <c r="F962" s="13">
        <v>51893</v>
      </c>
      <c r="G962">
        <v>808</v>
      </c>
      <c r="H962">
        <v>732</v>
      </c>
      <c r="I962" s="13">
        <v>30094</v>
      </c>
      <c r="J962" s="13">
        <v>26292</v>
      </c>
      <c r="K962" s="13">
        <v>78980</v>
      </c>
      <c r="L962" s="13">
        <v>1701</v>
      </c>
      <c r="N962" s="13">
        <v>11325</v>
      </c>
      <c r="O962" s="13">
        <v>15694</v>
      </c>
      <c r="P962" s="13">
        <v>1045</v>
      </c>
      <c r="Q962">
        <v>658</v>
      </c>
      <c r="R962" s="13">
        <v>2509</v>
      </c>
      <c r="S962" s="13">
        <v>3093</v>
      </c>
      <c r="T962" s="13">
        <v>45563</v>
      </c>
      <c r="U962" s="13">
        <v>1305</v>
      </c>
      <c r="V962" s="13">
        <v>1394</v>
      </c>
      <c r="W962" s="13">
        <v>28388</v>
      </c>
      <c r="X962" s="13">
        <v>10963</v>
      </c>
      <c r="Z962" s="13">
        <v>17944</v>
      </c>
      <c r="AA962" s="13">
        <v>16654</v>
      </c>
      <c r="AC962" s="48">
        <f t="shared" si="94"/>
        <v>34598</v>
      </c>
      <c r="AD962" s="48">
        <f t="shared" si="90"/>
        <v>121937</v>
      </c>
      <c r="AE962" s="13">
        <v>4931</v>
      </c>
      <c r="AF962" s="13">
        <v>6519</v>
      </c>
      <c r="AG962" s="13">
        <v>26327</v>
      </c>
      <c r="AH962" s="13">
        <v>27453</v>
      </c>
      <c r="AI962" s="13">
        <v>3566</v>
      </c>
      <c r="AJ962" s="13">
        <v>1335</v>
      </c>
      <c r="AK962" s="13">
        <v>3187</v>
      </c>
      <c r="AL962" s="13">
        <v>33270</v>
      </c>
      <c r="AM962" s="13">
        <v>34243</v>
      </c>
      <c r="AN962" s="13">
        <v>10709</v>
      </c>
      <c r="AO962" s="13">
        <v>10202</v>
      </c>
      <c r="BK962" s="48">
        <f t="shared" si="91"/>
        <v>161742</v>
      </c>
      <c r="BL962" s="13">
        <v>9782</v>
      </c>
      <c r="BM962" s="13">
        <v>9876</v>
      </c>
      <c r="BO962" s="48">
        <f t="shared" si="92"/>
        <v>19658</v>
      </c>
      <c r="BQ962" s="48">
        <f t="shared" si="95"/>
        <v>197315</v>
      </c>
      <c r="BS962" s="48">
        <f t="shared" si="93"/>
        <v>535250</v>
      </c>
    </row>
    <row r="963" spans="1:71" x14ac:dyDescent="0.2">
      <c r="A963" s="227" t="s">
        <v>59</v>
      </c>
      <c r="B963" s="213">
        <v>44789</v>
      </c>
      <c r="D963" s="13">
        <v>4287</v>
      </c>
      <c r="E963" s="13">
        <v>3135</v>
      </c>
      <c r="F963" s="13">
        <v>55786</v>
      </c>
      <c r="G963">
        <v>862</v>
      </c>
      <c r="H963">
        <v>722</v>
      </c>
      <c r="I963" s="13">
        <v>30198</v>
      </c>
      <c r="J963" s="13">
        <v>28096</v>
      </c>
      <c r="K963" s="13">
        <v>84995</v>
      </c>
      <c r="L963" s="13">
        <v>1843</v>
      </c>
      <c r="N963" s="13">
        <v>11984</v>
      </c>
      <c r="O963" s="13">
        <v>16368</v>
      </c>
      <c r="P963" s="13">
        <v>1061</v>
      </c>
      <c r="Q963">
        <v>740</v>
      </c>
      <c r="R963" s="13">
        <v>2659</v>
      </c>
      <c r="S963" s="13">
        <v>3310</v>
      </c>
      <c r="T963" s="13">
        <v>48232</v>
      </c>
      <c r="U963" s="13">
        <v>1355</v>
      </c>
      <c r="V963" s="13">
        <v>1376</v>
      </c>
      <c r="W963" s="13">
        <v>28818</v>
      </c>
      <c r="X963" s="13">
        <v>12061</v>
      </c>
      <c r="Z963" s="13">
        <v>18274</v>
      </c>
      <c r="AA963" s="13">
        <v>16847</v>
      </c>
      <c r="AC963" s="48">
        <f t="shared" si="94"/>
        <v>35121</v>
      </c>
      <c r="AD963" s="48">
        <f t="shared" si="90"/>
        <v>127964</v>
      </c>
      <c r="AE963" s="13">
        <v>5138</v>
      </c>
      <c r="AF963" s="13">
        <v>6407</v>
      </c>
      <c r="AG963" s="13">
        <v>27373</v>
      </c>
      <c r="AH963" s="13">
        <v>29725</v>
      </c>
      <c r="AI963" s="13">
        <v>3271</v>
      </c>
      <c r="AJ963" s="13">
        <v>1255</v>
      </c>
      <c r="AK963" s="13">
        <v>3381</v>
      </c>
      <c r="AL963" s="13">
        <v>33168</v>
      </c>
      <c r="AM963" s="13">
        <v>36105</v>
      </c>
      <c r="AN963" s="13">
        <v>11984</v>
      </c>
      <c r="AO963" s="13">
        <v>11404</v>
      </c>
      <c r="BK963" s="48">
        <f t="shared" si="91"/>
        <v>169211</v>
      </c>
      <c r="BL963" s="13">
        <v>10240</v>
      </c>
      <c r="BM963" s="13">
        <v>10230</v>
      </c>
      <c r="BO963" s="48">
        <f t="shared" si="92"/>
        <v>20470</v>
      </c>
      <c r="BQ963" s="48">
        <f t="shared" si="95"/>
        <v>209924</v>
      </c>
      <c r="BS963" s="48">
        <f t="shared" si="93"/>
        <v>562690</v>
      </c>
    </row>
    <row r="964" spans="1:71" x14ac:dyDescent="0.2">
      <c r="A964" s="227" t="s">
        <v>53</v>
      </c>
      <c r="B964" s="213">
        <v>44790</v>
      </c>
      <c r="D964" s="13">
        <v>4072</v>
      </c>
      <c r="E964" s="13">
        <v>3015</v>
      </c>
      <c r="F964" s="13">
        <v>54181</v>
      </c>
      <c r="G964">
        <v>882</v>
      </c>
      <c r="H964">
        <v>819</v>
      </c>
      <c r="I964" s="13">
        <v>29946</v>
      </c>
      <c r="J964" s="13">
        <v>27264</v>
      </c>
      <c r="K964" s="13">
        <v>82836</v>
      </c>
      <c r="L964" s="13">
        <v>1831</v>
      </c>
      <c r="N964" s="13">
        <v>12299</v>
      </c>
      <c r="O964" s="13">
        <v>17066</v>
      </c>
      <c r="P964" s="13">
        <v>1104</v>
      </c>
      <c r="Q964">
        <v>723</v>
      </c>
      <c r="R964" s="13">
        <v>2598</v>
      </c>
      <c r="S964" s="13">
        <v>3348</v>
      </c>
      <c r="T964" s="13">
        <v>50395</v>
      </c>
      <c r="U964" s="13">
        <v>1363</v>
      </c>
      <c r="V964" s="13">
        <v>1440</v>
      </c>
      <c r="W964" s="13">
        <v>29526</v>
      </c>
      <c r="X964" s="13">
        <v>12826</v>
      </c>
      <c r="Z964" s="13">
        <v>18149</v>
      </c>
      <c r="AA964" s="13">
        <v>17190</v>
      </c>
      <c r="AC964" s="48">
        <f t="shared" si="94"/>
        <v>35339</v>
      </c>
      <c r="AD964" s="48">
        <f t="shared" si="90"/>
        <v>132688</v>
      </c>
      <c r="AE964" s="13">
        <v>5395</v>
      </c>
      <c r="AF964" s="13">
        <v>6706</v>
      </c>
      <c r="AG964" s="13">
        <v>27534</v>
      </c>
      <c r="AH964" s="13">
        <v>30145</v>
      </c>
      <c r="AI964" s="13">
        <v>3488</v>
      </c>
      <c r="AJ964" s="13">
        <v>1218</v>
      </c>
      <c r="AK964" s="13">
        <v>3443</v>
      </c>
      <c r="AL964" s="13">
        <v>33433</v>
      </c>
      <c r="AM964" s="13">
        <v>37086</v>
      </c>
      <c r="AN964" s="13">
        <v>12668</v>
      </c>
      <c r="AO964" s="13">
        <v>11973</v>
      </c>
      <c r="BK964" s="48">
        <f t="shared" si="91"/>
        <v>173089</v>
      </c>
      <c r="BL964" s="13">
        <v>10624</v>
      </c>
      <c r="BM964" s="13">
        <v>2358</v>
      </c>
      <c r="BO964" s="48">
        <f t="shared" si="92"/>
        <v>12982</v>
      </c>
      <c r="BQ964" s="48">
        <f t="shared" si="95"/>
        <v>204846</v>
      </c>
      <c r="BS964" s="48">
        <f t="shared" si="93"/>
        <v>558944</v>
      </c>
    </row>
    <row r="965" spans="1:71" x14ac:dyDescent="0.2">
      <c r="A965" s="227" t="s">
        <v>54</v>
      </c>
      <c r="B965" s="213">
        <v>44791</v>
      </c>
      <c r="D965" s="13">
        <v>4130</v>
      </c>
      <c r="E965" s="13">
        <v>3088</v>
      </c>
      <c r="F965" s="13">
        <v>53629</v>
      </c>
      <c r="G965" s="13">
        <v>853</v>
      </c>
      <c r="H965" s="13">
        <v>693</v>
      </c>
      <c r="I965" s="13">
        <v>29482</v>
      </c>
      <c r="J965" s="13">
        <v>26877</v>
      </c>
      <c r="K965" s="13">
        <v>81602</v>
      </c>
      <c r="L965" s="13">
        <v>1620</v>
      </c>
      <c r="N965" s="13">
        <v>12641</v>
      </c>
      <c r="O965" s="13">
        <v>17247</v>
      </c>
      <c r="P965" s="13">
        <v>1079</v>
      </c>
      <c r="Q965" s="13">
        <v>795</v>
      </c>
      <c r="R965" s="13">
        <v>2656</v>
      </c>
      <c r="S965" s="13">
        <v>3330</v>
      </c>
      <c r="T965" s="13">
        <v>52170</v>
      </c>
      <c r="U965" s="13">
        <v>1350</v>
      </c>
      <c r="V965" s="13">
        <v>1435</v>
      </c>
      <c r="W965" s="13">
        <v>29585</v>
      </c>
      <c r="X965" s="13">
        <v>13846</v>
      </c>
      <c r="Z965" s="13">
        <v>18474</v>
      </c>
      <c r="AA965" s="13">
        <v>18511</v>
      </c>
      <c r="AC965" s="48">
        <f t="shared" si="94"/>
        <v>36985</v>
      </c>
      <c r="AD965" s="48">
        <f t="shared" si="90"/>
        <v>136134</v>
      </c>
      <c r="AE965" s="13">
        <v>5325</v>
      </c>
      <c r="AF965" s="13">
        <v>6713</v>
      </c>
      <c r="AG965" s="13">
        <v>28973</v>
      </c>
      <c r="AH965" s="13">
        <v>31194</v>
      </c>
      <c r="AI965" s="13">
        <v>3519</v>
      </c>
      <c r="AJ965" s="13">
        <v>1294</v>
      </c>
      <c r="AK965" s="13">
        <v>3707</v>
      </c>
      <c r="AL965" s="13">
        <v>35267</v>
      </c>
      <c r="AM965" s="13">
        <v>39223</v>
      </c>
      <c r="AN965" s="13">
        <v>12813</v>
      </c>
      <c r="AO965" s="13">
        <v>12011</v>
      </c>
      <c r="BK965" s="48">
        <f t="shared" si="91"/>
        <v>180039</v>
      </c>
      <c r="BL965" s="13">
        <v>10612</v>
      </c>
      <c r="BM965" s="13">
        <v>10340</v>
      </c>
      <c r="BO965" s="48">
        <f t="shared" si="92"/>
        <v>20952</v>
      </c>
      <c r="BQ965" s="48">
        <f t="shared" si="95"/>
        <v>201974</v>
      </c>
      <c r="BS965" s="48">
        <f t="shared" si="93"/>
        <v>576084</v>
      </c>
    </row>
    <row r="966" spans="1:71" x14ac:dyDescent="0.2">
      <c r="A966" s="227" t="s">
        <v>55</v>
      </c>
      <c r="B966" s="213">
        <v>44792</v>
      </c>
      <c r="D966" s="13">
        <v>4139</v>
      </c>
      <c r="E966" s="13">
        <v>3171</v>
      </c>
      <c r="F966" s="13">
        <v>56196</v>
      </c>
      <c r="G966">
        <v>932</v>
      </c>
      <c r="H966">
        <v>767</v>
      </c>
      <c r="I966" s="13">
        <v>30266</v>
      </c>
      <c r="J966" s="13">
        <v>27940</v>
      </c>
      <c r="K966" s="13">
        <v>85384</v>
      </c>
      <c r="L966" s="13">
        <v>2099</v>
      </c>
      <c r="N966" s="13">
        <v>13305</v>
      </c>
      <c r="O966" s="13">
        <v>17396</v>
      </c>
      <c r="P966" s="13">
        <v>1219</v>
      </c>
      <c r="Q966" s="13">
        <v>1158</v>
      </c>
      <c r="R966" s="13">
        <v>2647</v>
      </c>
      <c r="S966" s="13">
        <v>3240</v>
      </c>
      <c r="T966" s="13">
        <v>52506</v>
      </c>
      <c r="U966" s="13">
        <v>1376</v>
      </c>
      <c r="V966" s="13">
        <v>1507</v>
      </c>
      <c r="W966" s="13">
        <v>32435</v>
      </c>
      <c r="X966" s="13">
        <v>12580</v>
      </c>
      <c r="Z966" s="13">
        <v>19397</v>
      </c>
      <c r="AA966" s="13">
        <v>19908</v>
      </c>
      <c r="AC966" s="48">
        <f t="shared" si="94"/>
        <v>39305</v>
      </c>
      <c r="AD966" s="48">
        <f t="shared" si="90"/>
        <v>139369</v>
      </c>
      <c r="AE966" s="13">
        <v>5413</v>
      </c>
      <c r="AF966" s="13">
        <v>6662</v>
      </c>
      <c r="AG966" s="13">
        <v>27809</v>
      </c>
      <c r="AH966" s="13">
        <v>32697</v>
      </c>
      <c r="AI966" s="13">
        <v>3488</v>
      </c>
      <c r="AJ966" s="13">
        <v>1256</v>
      </c>
      <c r="AK966" s="13">
        <v>3473</v>
      </c>
      <c r="AL966" s="13">
        <v>34910</v>
      </c>
      <c r="AM966" s="13">
        <v>41106</v>
      </c>
      <c r="AN966" s="13">
        <v>13498</v>
      </c>
      <c r="AO966" s="13">
        <v>9624</v>
      </c>
      <c r="BK966" s="48">
        <f t="shared" si="91"/>
        <v>179936</v>
      </c>
      <c r="BL966" s="13">
        <v>11394</v>
      </c>
      <c r="BM966" s="13">
        <v>10354</v>
      </c>
      <c r="BO966" s="48">
        <f t="shared" si="92"/>
        <v>21748</v>
      </c>
      <c r="BQ966" s="48">
        <f t="shared" si="95"/>
        <v>210894</v>
      </c>
      <c r="BS966" s="48">
        <f t="shared" si="93"/>
        <v>591252</v>
      </c>
    </row>
    <row r="967" spans="1:71" x14ac:dyDescent="0.2">
      <c r="A967" s="227" t="s">
        <v>56</v>
      </c>
      <c r="B967" s="213">
        <v>44793</v>
      </c>
      <c r="D967" s="13">
        <v>2975</v>
      </c>
      <c r="E967" s="13">
        <v>2280</v>
      </c>
      <c r="F967" s="13">
        <v>45128</v>
      </c>
      <c r="G967">
        <v>695</v>
      </c>
      <c r="H967">
        <v>556</v>
      </c>
      <c r="I967" s="13">
        <v>26244</v>
      </c>
      <c r="J967" s="13">
        <v>22696</v>
      </c>
      <c r="K967" s="13">
        <v>70317</v>
      </c>
      <c r="L967" s="13">
        <v>1878</v>
      </c>
      <c r="N967" s="13">
        <v>9399</v>
      </c>
      <c r="O967" s="13">
        <v>13210</v>
      </c>
      <c r="P967">
        <v>936</v>
      </c>
      <c r="Q967">
        <v>623</v>
      </c>
      <c r="R967" s="13">
        <v>1881</v>
      </c>
      <c r="S967" s="13">
        <v>2314</v>
      </c>
      <c r="T967" s="13">
        <v>38579</v>
      </c>
      <c r="U967">
        <v>801</v>
      </c>
      <c r="V967" s="13">
        <v>1037</v>
      </c>
      <c r="W967" s="13">
        <v>27926</v>
      </c>
      <c r="X967" s="13">
        <v>7669</v>
      </c>
      <c r="Z967" s="13">
        <v>15923</v>
      </c>
      <c r="AA967" s="13">
        <v>14755</v>
      </c>
      <c r="AC967" s="48">
        <f t="shared" si="94"/>
        <v>30678</v>
      </c>
      <c r="AD967" s="48">
        <f t="shared" si="90"/>
        <v>104375</v>
      </c>
      <c r="AE967" s="13">
        <v>3557</v>
      </c>
      <c r="AF967" s="13">
        <v>4542</v>
      </c>
      <c r="AG967" s="13">
        <v>19925</v>
      </c>
      <c r="AH967" s="13">
        <v>22289</v>
      </c>
      <c r="AI967" s="13">
        <v>2584</v>
      </c>
      <c r="AJ967">
        <v>794</v>
      </c>
      <c r="AK967" s="13">
        <v>2281</v>
      </c>
      <c r="AL967" s="13">
        <v>25853</v>
      </c>
      <c r="AM967" s="13">
        <v>27819</v>
      </c>
      <c r="AN967" s="13">
        <v>8849</v>
      </c>
      <c r="AO967" s="13">
        <v>7830</v>
      </c>
      <c r="BK967" s="48">
        <f t="shared" si="91"/>
        <v>126323</v>
      </c>
      <c r="BL967" s="13">
        <v>8328</v>
      </c>
      <c r="BM967" s="13">
        <v>7785</v>
      </c>
      <c r="BO967" s="48">
        <f t="shared" si="92"/>
        <v>16113</v>
      </c>
      <c r="BQ967" s="48">
        <f t="shared" si="95"/>
        <v>172769</v>
      </c>
      <c r="BS967" s="48">
        <f t="shared" si="93"/>
        <v>450258</v>
      </c>
    </row>
    <row r="968" spans="1:71" x14ac:dyDescent="0.2">
      <c r="A968" s="227" t="s">
        <v>57</v>
      </c>
      <c r="B968" s="213">
        <v>44794</v>
      </c>
      <c r="D968" s="13">
        <v>2421</v>
      </c>
      <c r="E968" s="13">
        <v>1696</v>
      </c>
      <c r="F968" s="13">
        <v>34483</v>
      </c>
      <c r="G968">
        <v>505</v>
      </c>
      <c r="H968">
        <v>494</v>
      </c>
      <c r="I968" s="13">
        <v>20195</v>
      </c>
      <c r="J968" s="13">
        <v>17580</v>
      </c>
      <c r="K968" s="13">
        <v>52297</v>
      </c>
      <c r="L968" s="13">
        <v>1138</v>
      </c>
      <c r="N968" s="13">
        <v>8023</v>
      </c>
      <c r="O968" s="13">
        <v>10102</v>
      </c>
      <c r="P968">
        <v>826</v>
      </c>
      <c r="Q968">
        <v>515</v>
      </c>
      <c r="R968" s="13">
        <v>1585</v>
      </c>
      <c r="S968" s="13">
        <v>1831</v>
      </c>
      <c r="T968" s="13">
        <v>31454</v>
      </c>
      <c r="U968">
        <v>586</v>
      </c>
      <c r="V968">
        <v>787</v>
      </c>
      <c r="W968" s="13">
        <v>24121</v>
      </c>
      <c r="X968" s="13">
        <v>5036</v>
      </c>
      <c r="Z968" s="13">
        <v>15549</v>
      </c>
      <c r="AA968" s="13">
        <v>12048</v>
      </c>
      <c r="AC968" s="48">
        <f t="shared" si="94"/>
        <v>27597</v>
      </c>
      <c r="AD968" s="48">
        <f t="shared" si="90"/>
        <v>84866</v>
      </c>
      <c r="AE968" s="13">
        <v>2833</v>
      </c>
      <c r="AF968" s="13">
        <v>3624</v>
      </c>
      <c r="AG968" s="13">
        <v>16318</v>
      </c>
      <c r="AH968" s="13">
        <v>16958</v>
      </c>
      <c r="AI968" s="13">
        <v>1980</v>
      </c>
      <c r="AJ968">
        <v>603</v>
      </c>
      <c r="AK968" s="13">
        <v>1812</v>
      </c>
      <c r="AL968" s="13">
        <v>20478</v>
      </c>
      <c r="AM968" s="13">
        <v>22487</v>
      </c>
      <c r="AN968" s="13">
        <v>5948</v>
      </c>
      <c r="AO968" s="13">
        <v>4468</v>
      </c>
      <c r="BK968" s="48">
        <f t="shared" si="91"/>
        <v>97509</v>
      </c>
      <c r="BL968" s="13">
        <v>6580</v>
      </c>
      <c r="BM968" s="13">
        <v>5630</v>
      </c>
      <c r="BO968" s="48">
        <f t="shared" si="92"/>
        <v>12210</v>
      </c>
      <c r="BQ968" s="48">
        <f t="shared" si="95"/>
        <v>130809</v>
      </c>
      <c r="BS968" s="48">
        <f t="shared" si="93"/>
        <v>352991</v>
      </c>
    </row>
    <row r="969" spans="1:71" x14ac:dyDescent="0.2">
      <c r="A969" s="227" t="s">
        <v>58</v>
      </c>
      <c r="B969" s="213">
        <v>44795</v>
      </c>
      <c r="D969" s="13">
        <v>3626</v>
      </c>
      <c r="E969" s="13">
        <v>2763</v>
      </c>
      <c r="F969" s="13">
        <v>47672</v>
      </c>
      <c r="G969">
        <v>814</v>
      </c>
      <c r="H969">
        <v>723</v>
      </c>
      <c r="I969" s="13">
        <v>26148</v>
      </c>
      <c r="J969" s="13">
        <v>23179</v>
      </c>
      <c r="K969" s="13">
        <v>72541</v>
      </c>
      <c r="L969" s="13">
        <v>1564</v>
      </c>
      <c r="N969" s="13">
        <v>10989</v>
      </c>
      <c r="O969" s="13">
        <v>14874</v>
      </c>
      <c r="P969" s="13">
        <v>1012</v>
      </c>
      <c r="Q969">
        <v>688</v>
      </c>
      <c r="R969" s="13">
        <v>2526</v>
      </c>
      <c r="S969" s="13">
        <v>2994</v>
      </c>
      <c r="T969" s="13">
        <v>45277</v>
      </c>
      <c r="U969" s="13">
        <v>1384</v>
      </c>
      <c r="V969" s="13">
        <v>1402</v>
      </c>
      <c r="W969" s="13">
        <v>26676</v>
      </c>
      <c r="X969" s="13">
        <v>11464</v>
      </c>
      <c r="Z969" s="13">
        <v>17057</v>
      </c>
      <c r="AA969" s="13">
        <v>15732</v>
      </c>
      <c r="AC969" s="48">
        <f t="shared" si="94"/>
        <v>32789</v>
      </c>
      <c r="AD969" s="48">
        <f t="shared" si="90"/>
        <v>119286</v>
      </c>
      <c r="AE969" s="13">
        <v>4528</v>
      </c>
      <c r="AF969" s="13">
        <v>5980</v>
      </c>
      <c r="AG969" s="13">
        <v>25966</v>
      </c>
      <c r="AH969" s="13">
        <v>25942</v>
      </c>
      <c r="AI969" s="13">
        <v>3078</v>
      </c>
      <c r="AJ969" s="13">
        <v>1196</v>
      </c>
      <c r="AK969" s="13">
        <v>3181</v>
      </c>
      <c r="AL969" s="13">
        <v>31393</v>
      </c>
      <c r="AM969" s="13">
        <v>33225</v>
      </c>
      <c r="AN969" s="13">
        <v>10270</v>
      </c>
      <c r="AO969" s="13">
        <v>10214</v>
      </c>
      <c r="BK969" s="48">
        <f t="shared" si="91"/>
        <v>154973</v>
      </c>
      <c r="BL969" s="13">
        <v>9373</v>
      </c>
      <c r="BM969" s="13">
        <v>9475</v>
      </c>
      <c r="BO969" s="48">
        <f t="shared" si="92"/>
        <v>18848</v>
      </c>
      <c r="BQ969" s="48">
        <f t="shared" si="95"/>
        <v>179030</v>
      </c>
      <c r="BS969" s="48">
        <f t="shared" si="93"/>
        <v>504926</v>
      </c>
    </row>
    <row r="970" spans="1:71" x14ac:dyDescent="0.2">
      <c r="A970" s="227" t="s">
        <v>59</v>
      </c>
      <c r="B970" s="213">
        <v>44796</v>
      </c>
      <c r="D970" s="13">
        <v>3960</v>
      </c>
      <c r="E970" s="13">
        <v>2932</v>
      </c>
      <c r="F970" s="13">
        <v>50496</v>
      </c>
      <c r="G970">
        <v>836</v>
      </c>
      <c r="H970">
        <v>731</v>
      </c>
      <c r="I970" s="13">
        <v>28404</v>
      </c>
      <c r="J970" s="13">
        <v>25431</v>
      </c>
      <c r="K970" s="13">
        <v>77776</v>
      </c>
      <c r="L970" s="13">
        <v>1835</v>
      </c>
      <c r="N970" s="13">
        <v>11222</v>
      </c>
      <c r="O970" s="13">
        <v>15760</v>
      </c>
      <c r="P970" s="13">
        <v>1058</v>
      </c>
      <c r="Q970">
        <v>711</v>
      </c>
      <c r="R970" s="13">
        <v>2540</v>
      </c>
      <c r="S970" s="13">
        <v>3165</v>
      </c>
      <c r="T970" s="13">
        <v>46479</v>
      </c>
      <c r="U970" s="13">
        <v>1332</v>
      </c>
      <c r="V970" s="13">
        <v>1333</v>
      </c>
      <c r="W970" s="13">
        <v>26552</v>
      </c>
      <c r="X970" s="13">
        <v>12694</v>
      </c>
      <c r="Z970" s="13">
        <v>16608</v>
      </c>
      <c r="AA970" s="13">
        <v>15258</v>
      </c>
      <c r="AC970" s="48">
        <f t="shared" si="94"/>
        <v>31866</v>
      </c>
      <c r="AD970" s="48">
        <f t="shared" ref="AD970:AD1033" si="96">N970+O970+P970+Q970+R970+S970+T970+U970+V970+W970+X970</f>
        <v>122846</v>
      </c>
      <c r="AE970" s="13">
        <v>4841</v>
      </c>
      <c r="AF970" s="13">
        <v>6226</v>
      </c>
      <c r="AG970" s="13">
        <v>26720</v>
      </c>
      <c r="AH970" s="13">
        <v>28108</v>
      </c>
      <c r="AI970" s="13">
        <v>3167</v>
      </c>
      <c r="AJ970" s="13">
        <v>1173</v>
      </c>
      <c r="AK970" s="13">
        <v>3259</v>
      </c>
      <c r="AL970" s="13">
        <v>32485</v>
      </c>
      <c r="AM970" s="13">
        <v>34463</v>
      </c>
      <c r="AN970" s="13">
        <v>11493</v>
      </c>
      <c r="AO970" s="13">
        <v>11402</v>
      </c>
      <c r="BK970" s="48">
        <f t="shared" ref="BK970:BK1033" si="97">AE970+AF970+AG970+AH970+AI970+AL970+AM970+AJ970+AK970+AN970+AO970</f>
        <v>163337</v>
      </c>
      <c r="BL970" s="13">
        <v>9731</v>
      </c>
      <c r="BM970" s="13">
        <v>9507</v>
      </c>
      <c r="BO970" s="48">
        <f t="shared" ref="BO970:BO1033" si="98">BL970+BM970</f>
        <v>19238</v>
      </c>
      <c r="BQ970" s="48">
        <f t="shared" si="95"/>
        <v>192401</v>
      </c>
      <c r="BS970" s="48">
        <f t="shared" ref="BS970:BS1033" si="99">BO970+BK970+AC970+AD970+BQ970</f>
        <v>529688</v>
      </c>
    </row>
    <row r="971" spans="1:71" x14ac:dyDescent="0.2">
      <c r="A971" s="227" t="s">
        <v>53</v>
      </c>
      <c r="B971" s="213">
        <v>44797</v>
      </c>
      <c r="D971" s="13">
        <v>4180</v>
      </c>
      <c r="E971" s="13">
        <v>3005</v>
      </c>
      <c r="F971" s="13">
        <v>52823</v>
      </c>
      <c r="G971">
        <v>967</v>
      </c>
      <c r="H971">
        <v>790</v>
      </c>
      <c r="I971" s="13">
        <v>29610</v>
      </c>
      <c r="J971" s="13">
        <v>26813</v>
      </c>
      <c r="K971" s="13">
        <v>81877</v>
      </c>
      <c r="L971" s="13">
        <v>1875</v>
      </c>
      <c r="N971" s="13">
        <v>12203</v>
      </c>
      <c r="O971" s="13">
        <v>16869</v>
      </c>
      <c r="P971" s="13">
        <v>1054</v>
      </c>
      <c r="Q971">
        <v>964</v>
      </c>
      <c r="R971" s="13">
        <v>2636</v>
      </c>
      <c r="S971" s="13">
        <v>3262</v>
      </c>
      <c r="T971" s="13">
        <v>49188</v>
      </c>
      <c r="U971" s="13">
        <v>1410</v>
      </c>
      <c r="V971" s="13">
        <v>1405</v>
      </c>
      <c r="W971" s="13">
        <v>28223</v>
      </c>
      <c r="X971" s="13">
        <v>12710</v>
      </c>
      <c r="Z971" s="13">
        <v>17636</v>
      </c>
      <c r="AA971" s="13">
        <v>16630</v>
      </c>
      <c r="AC971" s="48">
        <f t="shared" si="94"/>
        <v>34266</v>
      </c>
      <c r="AD971" s="48">
        <f t="shared" si="96"/>
        <v>129924</v>
      </c>
      <c r="AE971" s="13">
        <v>5350</v>
      </c>
      <c r="AF971" s="13">
        <v>6691</v>
      </c>
      <c r="AG971" s="13">
        <v>28068</v>
      </c>
      <c r="AH971" s="13">
        <v>30582</v>
      </c>
      <c r="AI971" s="13">
        <v>3323</v>
      </c>
      <c r="AJ971" s="13">
        <v>1257</v>
      </c>
      <c r="AK971" s="13">
        <v>3425</v>
      </c>
      <c r="AL971" s="13">
        <v>34305</v>
      </c>
      <c r="AM971" s="13">
        <v>37796</v>
      </c>
      <c r="AN971" s="13">
        <v>12682</v>
      </c>
      <c r="AO971" s="13">
        <v>12436</v>
      </c>
      <c r="BK971" s="48">
        <f t="shared" si="97"/>
        <v>175915</v>
      </c>
      <c r="BL971" s="13">
        <v>10315</v>
      </c>
      <c r="BM971" s="13">
        <v>10359</v>
      </c>
      <c r="BO971" s="48">
        <f t="shared" si="98"/>
        <v>20674</v>
      </c>
      <c r="BQ971" s="48">
        <f t="shared" si="95"/>
        <v>201940</v>
      </c>
      <c r="BS971" s="48">
        <f t="shared" si="99"/>
        <v>562719</v>
      </c>
    </row>
    <row r="972" spans="1:71" x14ac:dyDescent="0.2">
      <c r="A972" s="227" t="s">
        <v>54</v>
      </c>
      <c r="B972" s="213">
        <v>44798</v>
      </c>
      <c r="D972" s="13">
        <v>4403</v>
      </c>
      <c r="E972" s="13">
        <v>3233</v>
      </c>
      <c r="F972" s="13">
        <v>55666</v>
      </c>
      <c r="G972" s="13">
        <v>939</v>
      </c>
      <c r="H972" s="13">
        <v>814</v>
      </c>
      <c r="I972" s="13">
        <v>30395</v>
      </c>
      <c r="J972" s="13">
        <v>28136</v>
      </c>
      <c r="K972" s="13">
        <v>85441</v>
      </c>
      <c r="L972" s="13">
        <v>1736</v>
      </c>
      <c r="N972" s="13">
        <v>12512</v>
      </c>
      <c r="O972" s="13">
        <v>16866</v>
      </c>
      <c r="P972" s="13">
        <v>1087</v>
      </c>
      <c r="Q972" s="13">
        <v>817</v>
      </c>
      <c r="R972" s="13">
        <v>2739</v>
      </c>
      <c r="S972" s="13">
        <v>3417</v>
      </c>
      <c r="T972" s="13">
        <v>47800</v>
      </c>
      <c r="U972" s="13">
        <v>1527</v>
      </c>
      <c r="V972" s="13">
        <v>1519</v>
      </c>
      <c r="W972" s="13">
        <v>29044</v>
      </c>
      <c r="X972" s="13">
        <v>12821</v>
      </c>
      <c r="Z972" s="13">
        <v>19066</v>
      </c>
      <c r="AA972" s="13">
        <v>17986</v>
      </c>
      <c r="AC972" s="48">
        <f t="shared" si="94"/>
        <v>37052</v>
      </c>
      <c r="AD972" s="48">
        <f t="shared" si="96"/>
        <v>130149</v>
      </c>
      <c r="AE972" s="13">
        <v>5438</v>
      </c>
      <c r="AF972" s="13">
        <v>6597</v>
      </c>
      <c r="AG972" s="13">
        <v>28517</v>
      </c>
      <c r="AH972" s="13">
        <v>32878</v>
      </c>
      <c r="AI972" s="13">
        <v>3535</v>
      </c>
      <c r="AJ972" s="13">
        <v>1284</v>
      </c>
      <c r="AK972" s="13">
        <v>3622</v>
      </c>
      <c r="AL972" s="13">
        <v>35395</v>
      </c>
      <c r="AM972" s="13">
        <v>40948</v>
      </c>
      <c r="AN972" s="13">
        <v>13282</v>
      </c>
      <c r="AO972" s="13">
        <v>12066</v>
      </c>
      <c r="BK972" s="48">
        <f t="shared" si="97"/>
        <v>183562</v>
      </c>
      <c r="BL972" s="13">
        <v>10907</v>
      </c>
      <c r="BM972" s="13">
        <v>10630</v>
      </c>
      <c r="BO972" s="48">
        <f t="shared" si="98"/>
        <v>21537</v>
      </c>
      <c r="BQ972" s="48">
        <f t="shared" si="95"/>
        <v>210763</v>
      </c>
      <c r="BS972" s="48">
        <f t="shared" si="99"/>
        <v>583063</v>
      </c>
    </row>
    <row r="973" spans="1:71" x14ac:dyDescent="0.2">
      <c r="A973" s="227" t="s">
        <v>55</v>
      </c>
      <c r="B973" s="213">
        <v>44799</v>
      </c>
      <c r="D973" s="13">
        <v>4600</v>
      </c>
      <c r="E973" s="13">
        <v>3514</v>
      </c>
      <c r="F973" s="13">
        <v>59001</v>
      </c>
      <c r="G973" s="13">
        <v>1005</v>
      </c>
      <c r="H973">
        <v>849</v>
      </c>
      <c r="I973" s="13">
        <v>31767</v>
      </c>
      <c r="J973" s="13">
        <v>29640</v>
      </c>
      <c r="K973" s="13">
        <v>89437</v>
      </c>
      <c r="L973" s="13">
        <v>1813</v>
      </c>
      <c r="N973" s="13">
        <v>14070</v>
      </c>
      <c r="O973" s="13">
        <v>18528</v>
      </c>
      <c r="P973" s="13">
        <v>1217</v>
      </c>
      <c r="Q973">
        <v>917</v>
      </c>
      <c r="R973" s="13">
        <v>2949</v>
      </c>
      <c r="S973" s="13">
        <v>3462</v>
      </c>
      <c r="T973" s="13">
        <v>38196</v>
      </c>
      <c r="U973" s="13">
        <v>1496</v>
      </c>
      <c r="V973" s="13">
        <v>1691</v>
      </c>
      <c r="W973" s="13">
        <v>33576</v>
      </c>
      <c r="X973" s="13">
        <v>12815</v>
      </c>
      <c r="Z973" s="13">
        <v>19801</v>
      </c>
      <c r="AA973" s="13">
        <v>20266</v>
      </c>
      <c r="AC973" s="48">
        <f t="shared" si="94"/>
        <v>40067</v>
      </c>
      <c r="AD973" s="48">
        <f t="shared" si="96"/>
        <v>128917</v>
      </c>
      <c r="AE973" s="13">
        <v>5906</v>
      </c>
      <c r="AF973" s="13">
        <v>7165</v>
      </c>
      <c r="AG973" s="13">
        <v>30836</v>
      </c>
      <c r="AH973" s="13">
        <v>33358</v>
      </c>
      <c r="AI973" s="13">
        <v>3603</v>
      </c>
      <c r="AJ973" s="13">
        <v>1281</v>
      </c>
      <c r="AK973" s="13">
        <v>3645</v>
      </c>
      <c r="AL973" s="13">
        <v>37491</v>
      </c>
      <c r="AM973" s="13">
        <v>41038</v>
      </c>
      <c r="AN973" s="13">
        <v>13379</v>
      </c>
      <c r="AO973" s="13">
        <v>13158</v>
      </c>
      <c r="BK973" s="48">
        <f t="shared" si="97"/>
        <v>190860</v>
      </c>
      <c r="BL973" s="13">
        <v>10677</v>
      </c>
      <c r="BM973" s="13">
        <v>10704</v>
      </c>
      <c r="BO973" s="48">
        <f t="shared" si="98"/>
        <v>21381</v>
      </c>
      <c r="BQ973" s="48">
        <f t="shared" si="95"/>
        <v>221626</v>
      </c>
      <c r="BS973" s="48">
        <f t="shared" si="99"/>
        <v>602851</v>
      </c>
    </row>
    <row r="974" spans="1:71" x14ac:dyDescent="0.2">
      <c r="A974" s="227" t="s">
        <v>56</v>
      </c>
      <c r="B974" s="213">
        <v>44800</v>
      </c>
      <c r="D974" s="13">
        <v>3818</v>
      </c>
      <c r="E974" s="13">
        <v>2731</v>
      </c>
      <c r="F974" s="13">
        <v>45629</v>
      </c>
      <c r="G974">
        <v>726</v>
      </c>
      <c r="H974">
        <v>644</v>
      </c>
      <c r="I974" s="13">
        <v>26585</v>
      </c>
      <c r="J974" s="13">
        <v>23281</v>
      </c>
      <c r="K974" s="13">
        <v>69318</v>
      </c>
      <c r="L974" s="13">
        <v>1577</v>
      </c>
      <c r="N974" s="13">
        <v>9756</v>
      </c>
      <c r="O974" s="13">
        <v>13443</v>
      </c>
      <c r="P974">
        <v>950</v>
      </c>
      <c r="Q974">
        <v>649</v>
      </c>
      <c r="R974" s="13">
        <v>1916</v>
      </c>
      <c r="S974" s="13">
        <v>2349</v>
      </c>
      <c r="T974" s="13">
        <v>36086</v>
      </c>
      <c r="U974">
        <v>774</v>
      </c>
      <c r="V974" s="13">
        <v>1067</v>
      </c>
      <c r="W974" s="13">
        <v>26848</v>
      </c>
      <c r="X974" s="13">
        <v>7835</v>
      </c>
      <c r="Z974" s="13">
        <v>14599</v>
      </c>
      <c r="AA974" s="13">
        <v>13333</v>
      </c>
      <c r="AC974" s="48">
        <f t="shared" si="94"/>
        <v>27932</v>
      </c>
      <c r="AD974" s="48">
        <f t="shared" si="96"/>
        <v>101673</v>
      </c>
      <c r="AE974" s="13">
        <v>3661</v>
      </c>
      <c r="AF974" s="13">
        <v>4627</v>
      </c>
      <c r="AG974" s="13">
        <v>19131</v>
      </c>
      <c r="AH974" s="13">
        <v>22221</v>
      </c>
      <c r="AI974" s="13">
        <v>2493</v>
      </c>
      <c r="AJ974">
        <v>747</v>
      </c>
      <c r="AK974" s="13">
        <v>2312</v>
      </c>
      <c r="AL974" s="13">
        <v>23700</v>
      </c>
      <c r="AM974" s="13">
        <v>27255</v>
      </c>
      <c r="AN974" s="13">
        <v>8499</v>
      </c>
      <c r="AO974" s="13">
        <v>6841</v>
      </c>
      <c r="BK974" s="48">
        <f t="shared" si="97"/>
        <v>121487</v>
      </c>
      <c r="BL974" s="13">
        <v>7829</v>
      </c>
      <c r="BM974" s="13">
        <v>7595</v>
      </c>
      <c r="BO974" s="48">
        <f t="shared" si="98"/>
        <v>15424</v>
      </c>
      <c r="BQ974" s="48">
        <f t="shared" si="95"/>
        <v>174309</v>
      </c>
      <c r="BS974" s="48">
        <f t="shared" si="99"/>
        <v>440825</v>
      </c>
    </row>
    <row r="975" spans="1:71" x14ac:dyDescent="0.2">
      <c r="A975" s="227" t="s">
        <v>57</v>
      </c>
      <c r="B975" s="213">
        <v>44801</v>
      </c>
      <c r="D975" s="13">
        <v>2404</v>
      </c>
      <c r="E975" s="13">
        <v>1675</v>
      </c>
      <c r="F975" s="13">
        <v>34889</v>
      </c>
      <c r="G975">
        <v>489</v>
      </c>
      <c r="H975">
        <v>526</v>
      </c>
      <c r="I975" s="13">
        <v>20254</v>
      </c>
      <c r="J975" s="13">
        <v>17479</v>
      </c>
      <c r="K975" s="13">
        <v>52614</v>
      </c>
      <c r="L975" s="13">
        <v>1229</v>
      </c>
      <c r="N975" s="13">
        <v>7879</v>
      </c>
      <c r="O975" s="13">
        <v>9744</v>
      </c>
      <c r="P975">
        <v>769</v>
      </c>
      <c r="Q975">
        <v>535</v>
      </c>
      <c r="R975" s="13">
        <v>1615</v>
      </c>
      <c r="S975" s="13">
        <v>1805</v>
      </c>
      <c r="T975" s="13">
        <v>30312</v>
      </c>
      <c r="U975">
        <v>518</v>
      </c>
      <c r="V975">
        <v>721</v>
      </c>
      <c r="W975" s="13">
        <v>22579</v>
      </c>
      <c r="X975" s="13">
        <v>5282</v>
      </c>
      <c r="Z975" s="13">
        <v>14855</v>
      </c>
      <c r="AA975" s="13">
        <v>11967</v>
      </c>
      <c r="AC975" s="48">
        <f t="shared" si="94"/>
        <v>26822</v>
      </c>
      <c r="AD975" s="48">
        <f t="shared" si="96"/>
        <v>81759</v>
      </c>
      <c r="AE975" s="13">
        <v>2791</v>
      </c>
      <c r="AF975" s="13">
        <v>3666</v>
      </c>
      <c r="AG975" s="13">
        <v>17242</v>
      </c>
      <c r="AH975" s="13">
        <v>17360</v>
      </c>
      <c r="AI975" s="13">
        <v>2034</v>
      </c>
      <c r="AJ975">
        <v>533</v>
      </c>
      <c r="AK975" s="13">
        <v>1701</v>
      </c>
      <c r="AL975" s="13">
        <v>21327</v>
      </c>
      <c r="AM975" s="13">
        <v>22434</v>
      </c>
      <c r="AN975" s="13">
        <v>5550</v>
      </c>
      <c r="AO975" s="13">
        <v>4529</v>
      </c>
      <c r="BK975" s="48">
        <f t="shared" si="97"/>
        <v>99167</v>
      </c>
      <c r="BL975" s="13">
        <v>5744</v>
      </c>
      <c r="BM975" s="13">
        <v>5879</v>
      </c>
      <c r="BO975" s="48">
        <f t="shared" si="98"/>
        <v>11623</v>
      </c>
      <c r="BQ975" s="48">
        <f t="shared" si="95"/>
        <v>131559</v>
      </c>
      <c r="BS975" s="48">
        <f t="shared" si="99"/>
        <v>350930</v>
      </c>
    </row>
    <row r="976" spans="1:71" x14ac:dyDescent="0.2">
      <c r="A976" s="227" t="s">
        <v>58</v>
      </c>
      <c r="B976" s="213">
        <v>44802</v>
      </c>
      <c r="D976" s="13">
        <v>3922</v>
      </c>
      <c r="E976" s="13">
        <v>2829</v>
      </c>
      <c r="F976" s="13">
        <v>49892</v>
      </c>
      <c r="G976">
        <v>856</v>
      </c>
      <c r="H976">
        <v>787</v>
      </c>
      <c r="I976" s="13">
        <v>27073</v>
      </c>
      <c r="J976" s="13">
        <v>25060</v>
      </c>
      <c r="K976" s="13">
        <v>76090</v>
      </c>
      <c r="L976" s="13">
        <v>1579</v>
      </c>
      <c r="N976" s="13">
        <v>11326</v>
      </c>
      <c r="O976" s="13">
        <v>15646</v>
      </c>
      <c r="P976" s="13">
        <v>1087</v>
      </c>
      <c r="Q976">
        <v>813</v>
      </c>
      <c r="R976" s="13">
        <v>2526</v>
      </c>
      <c r="S976" s="13">
        <v>3317</v>
      </c>
      <c r="T976" s="13">
        <v>45143</v>
      </c>
      <c r="U976" s="13">
        <v>1367</v>
      </c>
      <c r="V976" s="13">
        <v>1543</v>
      </c>
      <c r="W976" s="13">
        <v>27223</v>
      </c>
      <c r="X976" s="13">
        <v>11536</v>
      </c>
      <c r="Z976" s="13">
        <v>17179</v>
      </c>
      <c r="AA976" s="13">
        <v>15934</v>
      </c>
      <c r="AC976" s="48">
        <f t="shared" si="94"/>
        <v>33113</v>
      </c>
      <c r="AD976" s="48">
        <f t="shared" si="96"/>
        <v>121527</v>
      </c>
      <c r="AE976" s="13">
        <v>5201</v>
      </c>
      <c r="AF976" s="13">
        <v>6412</v>
      </c>
      <c r="AG976" s="13">
        <v>25624</v>
      </c>
      <c r="AH976" s="13">
        <v>27235</v>
      </c>
      <c r="AI976" s="13">
        <v>3213</v>
      </c>
      <c r="AJ976" s="13">
        <v>1198</v>
      </c>
      <c r="AK976" s="13">
        <v>3192</v>
      </c>
      <c r="AL976" s="13">
        <v>31031</v>
      </c>
      <c r="AM976" s="13">
        <v>29732</v>
      </c>
      <c r="AN976" s="13">
        <v>10444</v>
      </c>
      <c r="AO976" s="13">
        <v>9848</v>
      </c>
      <c r="BK976" s="48">
        <f t="shared" si="97"/>
        <v>153130</v>
      </c>
      <c r="BL976" s="13">
        <v>9758</v>
      </c>
      <c r="BM976" s="13">
        <v>9905</v>
      </c>
      <c r="BO976" s="48">
        <f t="shared" si="98"/>
        <v>19663</v>
      </c>
      <c r="BQ976" s="48">
        <f t="shared" si="95"/>
        <v>188088</v>
      </c>
      <c r="BS976" s="48">
        <f t="shared" si="99"/>
        <v>515521</v>
      </c>
    </row>
    <row r="977" spans="1:72" x14ac:dyDescent="0.2">
      <c r="A977" s="227" t="s">
        <v>59</v>
      </c>
      <c r="B977" s="213">
        <v>44803</v>
      </c>
      <c r="D977" s="13">
        <v>3962</v>
      </c>
      <c r="E977" s="13">
        <v>2863</v>
      </c>
      <c r="F977" s="13">
        <v>50478</v>
      </c>
      <c r="G977">
        <v>835</v>
      </c>
      <c r="H977">
        <v>712</v>
      </c>
      <c r="I977" s="13">
        <v>27798</v>
      </c>
      <c r="J977" s="13">
        <v>25265</v>
      </c>
      <c r="K977" s="13">
        <v>77184</v>
      </c>
      <c r="L977" s="13">
        <v>1653</v>
      </c>
      <c r="N977" s="13">
        <v>11747</v>
      </c>
      <c r="O977" s="13">
        <v>16239</v>
      </c>
      <c r="P977" s="13">
        <v>1150</v>
      </c>
      <c r="Q977">
        <v>792</v>
      </c>
      <c r="R977" s="13">
        <v>2544</v>
      </c>
      <c r="S977" s="13">
        <v>3227</v>
      </c>
      <c r="T977" s="13">
        <v>48280</v>
      </c>
      <c r="U977" s="13">
        <v>1358</v>
      </c>
      <c r="V977" s="13">
        <v>1359</v>
      </c>
      <c r="W977" s="13">
        <v>26941</v>
      </c>
      <c r="X977" s="13">
        <v>12930</v>
      </c>
      <c r="Z977" s="13">
        <v>16867</v>
      </c>
      <c r="AA977" s="13">
        <v>15459</v>
      </c>
      <c r="AC977" s="48">
        <f t="shared" si="94"/>
        <v>32326</v>
      </c>
      <c r="AD977" s="48">
        <f t="shared" si="96"/>
        <v>126567</v>
      </c>
      <c r="AE977" s="13">
        <v>5067</v>
      </c>
      <c r="AF977" s="13">
        <v>6279</v>
      </c>
      <c r="AG977" s="13">
        <v>26001</v>
      </c>
      <c r="AH977" s="13">
        <v>27770</v>
      </c>
      <c r="AI977" s="13">
        <v>3216</v>
      </c>
      <c r="AJ977" s="13">
        <v>1272</v>
      </c>
      <c r="AK977" s="13">
        <v>3138</v>
      </c>
      <c r="AL977" s="13">
        <v>31924</v>
      </c>
      <c r="AM977" s="13">
        <v>33678</v>
      </c>
      <c r="AN977" s="13">
        <v>11523</v>
      </c>
      <c r="AO977" s="13">
        <v>11532</v>
      </c>
      <c r="BK977" s="48">
        <f t="shared" si="97"/>
        <v>161400</v>
      </c>
      <c r="BL977" s="13">
        <v>9878</v>
      </c>
      <c r="BM977" s="13">
        <v>10005</v>
      </c>
      <c r="BO977" s="48">
        <f t="shared" si="98"/>
        <v>19883</v>
      </c>
      <c r="BQ977" s="48">
        <f t="shared" si="95"/>
        <v>190750</v>
      </c>
      <c r="BS977" s="48">
        <f t="shared" si="99"/>
        <v>530926</v>
      </c>
    </row>
    <row r="978" spans="1:72" x14ac:dyDescent="0.2">
      <c r="A978" s="227" t="s">
        <v>53</v>
      </c>
      <c r="B978" s="213">
        <v>44804</v>
      </c>
      <c r="D978" s="13">
        <v>4171</v>
      </c>
      <c r="E978" s="13">
        <v>3138</v>
      </c>
      <c r="F978" s="13">
        <v>53691</v>
      </c>
      <c r="G978">
        <v>835</v>
      </c>
      <c r="H978">
        <v>792</v>
      </c>
      <c r="I978" s="13">
        <v>29445</v>
      </c>
      <c r="J978" s="13">
        <v>27407</v>
      </c>
      <c r="K978" s="13">
        <v>82609</v>
      </c>
      <c r="L978" s="13">
        <v>1784</v>
      </c>
      <c r="N978" s="13">
        <v>12443</v>
      </c>
      <c r="O978" s="13">
        <v>17433</v>
      </c>
      <c r="P978" s="13">
        <v>1158</v>
      </c>
      <c r="Q978">
        <v>884</v>
      </c>
      <c r="R978" s="13">
        <v>2599</v>
      </c>
      <c r="S978" s="13">
        <v>3301</v>
      </c>
      <c r="T978" s="13">
        <v>49978</v>
      </c>
      <c r="U978" s="13">
        <v>1348</v>
      </c>
      <c r="V978" s="13">
        <v>1473</v>
      </c>
      <c r="W978" s="13">
        <v>28306</v>
      </c>
      <c r="X978" s="13">
        <v>13386</v>
      </c>
      <c r="Z978" s="13">
        <v>17785</v>
      </c>
      <c r="AA978" s="13">
        <v>16143</v>
      </c>
      <c r="AC978" s="48">
        <f t="shared" si="94"/>
        <v>33928</v>
      </c>
      <c r="AD978" s="48">
        <f t="shared" si="96"/>
        <v>132309</v>
      </c>
      <c r="AE978" s="13">
        <v>5645</v>
      </c>
      <c r="AF978" s="13">
        <v>6825</v>
      </c>
      <c r="AG978" s="13">
        <v>28259</v>
      </c>
      <c r="AH978" s="13">
        <v>32617</v>
      </c>
      <c r="AI978" s="13">
        <v>3650</v>
      </c>
      <c r="AJ978" s="13">
        <v>1279</v>
      </c>
      <c r="AK978" s="13">
        <v>3495</v>
      </c>
      <c r="AL978" s="13">
        <v>34944</v>
      </c>
      <c r="AM978" s="13">
        <v>39528</v>
      </c>
      <c r="AN978" s="13">
        <v>13757</v>
      </c>
      <c r="AO978" s="13">
        <v>13085</v>
      </c>
      <c r="BK978" s="48">
        <f t="shared" si="97"/>
        <v>183084</v>
      </c>
      <c r="BL978" s="13">
        <v>10665</v>
      </c>
      <c r="BM978" s="13">
        <v>10610</v>
      </c>
      <c r="BO978" s="48">
        <f t="shared" si="98"/>
        <v>21275</v>
      </c>
      <c r="BQ978" s="48">
        <f t="shared" si="95"/>
        <v>203872</v>
      </c>
      <c r="BS978" s="48">
        <f t="shared" si="99"/>
        <v>574468</v>
      </c>
    </row>
    <row r="979" spans="1:72" x14ac:dyDescent="0.2">
      <c r="A979" s="227" t="s">
        <v>54</v>
      </c>
      <c r="B979" s="213">
        <v>44805</v>
      </c>
      <c r="C979" s="214"/>
      <c r="D979" s="13">
        <v>4266</v>
      </c>
      <c r="E979" s="13">
        <v>3188</v>
      </c>
      <c r="F979" s="13">
        <v>56708</v>
      </c>
      <c r="G979">
        <v>925</v>
      </c>
      <c r="H979">
        <v>806</v>
      </c>
      <c r="I979" s="13">
        <v>30978</v>
      </c>
      <c r="J979" s="13">
        <v>28343</v>
      </c>
      <c r="K979" s="13">
        <v>86503</v>
      </c>
      <c r="L979" s="13">
        <v>1756</v>
      </c>
      <c r="M979" s="214"/>
      <c r="N979" s="13">
        <v>12842</v>
      </c>
      <c r="O979" s="13">
        <v>17860</v>
      </c>
      <c r="P979" s="13">
        <v>1150</v>
      </c>
      <c r="Q979">
        <v>878</v>
      </c>
      <c r="R979" s="13">
        <v>2704</v>
      </c>
      <c r="S979" s="13">
        <v>3498</v>
      </c>
      <c r="T979" s="13">
        <v>52252</v>
      </c>
      <c r="U979" s="13">
        <v>1521</v>
      </c>
      <c r="V979" s="13">
        <v>1578</v>
      </c>
      <c r="W979" s="13">
        <v>30337</v>
      </c>
      <c r="X979" s="13">
        <v>13566</v>
      </c>
      <c r="Y979" s="214"/>
      <c r="Z979" s="13">
        <v>19313</v>
      </c>
      <c r="AA979" s="13">
        <v>17836</v>
      </c>
      <c r="AC979" s="48">
        <f t="shared" si="94"/>
        <v>37149</v>
      </c>
      <c r="AD979" s="48">
        <f t="shared" si="96"/>
        <v>138186</v>
      </c>
      <c r="AE979" s="13">
        <v>5689</v>
      </c>
      <c r="AF979" s="13">
        <v>6749</v>
      </c>
      <c r="AG979" s="13">
        <v>29252</v>
      </c>
      <c r="AH979" s="13">
        <v>32645</v>
      </c>
      <c r="AI979" s="13">
        <v>3483</v>
      </c>
      <c r="AJ979" s="13">
        <v>1304</v>
      </c>
      <c r="AK979" s="13">
        <v>3565</v>
      </c>
      <c r="AL979" s="13">
        <v>35307</v>
      </c>
      <c r="AM979" s="13">
        <v>40057</v>
      </c>
      <c r="AN979" s="13">
        <v>12787</v>
      </c>
      <c r="AO979" s="13">
        <v>12750</v>
      </c>
      <c r="BJ979" s="214"/>
      <c r="BK979" s="48">
        <f t="shared" si="97"/>
        <v>183588</v>
      </c>
      <c r="BL979" s="13">
        <v>10925</v>
      </c>
      <c r="BM979" s="13">
        <v>10276</v>
      </c>
      <c r="BN979" s="214"/>
      <c r="BO979" s="48">
        <f t="shared" si="98"/>
        <v>21201</v>
      </c>
      <c r="BP979" s="214"/>
      <c r="BQ979" s="48">
        <f t="shared" si="95"/>
        <v>213473</v>
      </c>
      <c r="BR979" s="214"/>
      <c r="BS979" s="48">
        <f t="shared" si="99"/>
        <v>593597</v>
      </c>
      <c r="BT979" s="214"/>
    </row>
    <row r="980" spans="1:72" x14ac:dyDescent="0.2">
      <c r="A980" s="227" t="s">
        <v>55</v>
      </c>
      <c r="B980" s="213">
        <v>44806</v>
      </c>
      <c r="C980" s="214"/>
      <c r="D980" s="13">
        <v>4338</v>
      </c>
      <c r="E980" s="13">
        <v>3329</v>
      </c>
      <c r="F980" s="13">
        <v>59618</v>
      </c>
      <c r="G980">
        <v>958</v>
      </c>
      <c r="H980">
        <v>794</v>
      </c>
      <c r="I980" s="13">
        <v>32101</v>
      </c>
      <c r="J980" s="13">
        <v>29022</v>
      </c>
      <c r="K980" s="13">
        <v>89742</v>
      </c>
      <c r="L980" s="13">
        <v>1679</v>
      </c>
      <c r="M980" s="214"/>
      <c r="N980" s="13">
        <v>13819</v>
      </c>
      <c r="O980" s="13">
        <v>19538</v>
      </c>
      <c r="P980" s="13">
        <v>1185</v>
      </c>
      <c r="Q980">
        <v>844</v>
      </c>
      <c r="R980" s="13">
        <v>2697</v>
      </c>
      <c r="S980" s="13">
        <v>3378</v>
      </c>
      <c r="T980" s="13">
        <v>55841</v>
      </c>
      <c r="U980" s="13">
        <v>1415</v>
      </c>
      <c r="V980" s="13">
        <v>1579</v>
      </c>
      <c r="W980" s="13">
        <v>34744</v>
      </c>
      <c r="X980" s="13">
        <v>13273</v>
      </c>
      <c r="Y980" s="214"/>
      <c r="Z980" s="13">
        <v>20996</v>
      </c>
      <c r="AA980" s="13">
        <v>22547</v>
      </c>
      <c r="AC980" s="48">
        <f t="shared" si="94"/>
        <v>43543</v>
      </c>
      <c r="AD980" s="48">
        <f t="shared" si="96"/>
        <v>148313</v>
      </c>
      <c r="AE980" s="13">
        <v>5830</v>
      </c>
      <c r="AF980" s="13">
        <v>6929</v>
      </c>
      <c r="AG980" s="13">
        <v>28848</v>
      </c>
      <c r="AH980" s="13">
        <v>34390</v>
      </c>
      <c r="AI980" s="13">
        <v>3615</v>
      </c>
      <c r="AJ980" s="13">
        <v>1264</v>
      </c>
      <c r="AK980" s="13">
        <v>3463</v>
      </c>
      <c r="AL980" s="13">
        <v>35784</v>
      </c>
      <c r="AM980" s="13">
        <v>42453</v>
      </c>
      <c r="AN980" s="13">
        <v>13636</v>
      </c>
      <c r="AO980" s="13">
        <v>11643</v>
      </c>
      <c r="BJ980" s="214"/>
      <c r="BK980" s="48">
        <f t="shared" si="97"/>
        <v>187855</v>
      </c>
      <c r="BL980" s="13">
        <v>10723</v>
      </c>
      <c r="BM980" s="13">
        <v>11566</v>
      </c>
      <c r="BN980" s="214"/>
      <c r="BO980" s="48">
        <f t="shared" si="98"/>
        <v>22289</v>
      </c>
      <c r="BP980" s="214"/>
      <c r="BQ980" s="48">
        <f t="shared" si="95"/>
        <v>221581</v>
      </c>
      <c r="BR980" s="214"/>
      <c r="BS980" s="48">
        <f t="shared" si="99"/>
        <v>623581</v>
      </c>
      <c r="BT980" s="214"/>
    </row>
    <row r="981" spans="1:72" x14ac:dyDescent="0.2">
      <c r="A981" s="227" t="s">
        <v>56</v>
      </c>
      <c r="B981" s="213">
        <v>44807</v>
      </c>
      <c r="C981" s="214"/>
      <c r="D981" s="13">
        <v>2752</v>
      </c>
      <c r="E981" s="13">
        <v>1937</v>
      </c>
      <c r="F981" s="13">
        <v>41198</v>
      </c>
      <c r="G981">
        <v>614</v>
      </c>
      <c r="H981">
        <v>485</v>
      </c>
      <c r="I981" s="13">
        <v>24556</v>
      </c>
      <c r="J981" s="13">
        <v>21357</v>
      </c>
      <c r="K981" s="13">
        <v>63981</v>
      </c>
      <c r="L981" s="13">
        <v>1270</v>
      </c>
      <c r="M981" s="214"/>
      <c r="N981" s="13">
        <v>8934</v>
      </c>
      <c r="O981" s="13">
        <v>13047</v>
      </c>
      <c r="P981">
        <v>879</v>
      </c>
      <c r="Q981">
        <v>735</v>
      </c>
      <c r="R981" s="13">
        <v>1790</v>
      </c>
      <c r="S981" s="13">
        <v>2281</v>
      </c>
      <c r="T981" s="13">
        <v>37668</v>
      </c>
      <c r="U981">
        <v>769</v>
      </c>
      <c r="V981">
        <v>896</v>
      </c>
      <c r="W981" s="13">
        <v>26020</v>
      </c>
      <c r="X981" s="13">
        <v>8172</v>
      </c>
      <c r="Y981" s="214"/>
      <c r="Z981" s="13">
        <v>14237</v>
      </c>
      <c r="AA981" s="13">
        <v>15031</v>
      </c>
      <c r="AC981" s="48">
        <f t="shared" si="94"/>
        <v>29268</v>
      </c>
      <c r="AD981" s="48">
        <f t="shared" si="96"/>
        <v>101191</v>
      </c>
      <c r="AE981" s="13">
        <v>3322</v>
      </c>
      <c r="AF981" s="13">
        <v>4164</v>
      </c>
      <c r="AG981" s="13">
        <v>18023</v>
      </c>
      <c r="AH981" s="13">
        <v>21362</v>
      </c>
      <c r="AI981" s="13">
        <v>2331</v>
      </c>
      <c r="AJ981">
        <v>719</v>
      </c>
      <c r="AK981" s="13">
        <v>2272</v>
      </c>
      <c r="AL981" s="13">
        <v>22700</v>
      </c>
      <c r="AM981" s="13">
        <v>26659</v>
      </c>
      <c r="AN981" s="13">
        <v>7992</v>
      </c>
      <c r="AO981" s="13">
        <v>6380</v>
      </c>
      <c r="BJ981" s="214"/>
      <c r="BK981" s="48">
        <f t="shared" si="97"/>
        <v>115924</v>
      </c>
      <c r="BL981" s="13">
        <v>6954</v>
      </c>
      <c r="BM981" s="13">
        <v>7406</v>
      </c>
      <c r="BN981" s="214"/>
      <c r="BO981" s="48">
        <f t="shared" si="98"/>
        <v>14360</v>
      </c>
      <c r="BP981" s="214"/>
      <c r="BQ981" s="48">
        <f t="shared" si="95"/>
        <v>158150</v>
      </c>
      <c r="BR981" s="214"/>
      <c r="BS981" s="48">
        <f t="shared" si="99"/>
        <v>418893</v>
      </c>
      <c r="BT981" s="214"/>
    </row>
    <row r="982" spans="1:72" x14ac:dyDescent="0.2">
      <c r="A982" s="227" t="s">
        <v>57</v>
      </c>
      <c r="B982" s="213">
        <v>44808</v>
      </c>
      <c r="C982" s="214"/>
      <c r="D982" s="13">
        <v>2382</v>
      </c>
      <c r="E982" s="13">
        <v>1656</v>
      </c>
      <c r="F982" s="13">
        <v>34231</v>
      </c>
      <c r="G982">
        <v>477</v>
      </c>
      <c r="H982">
        <v>464</v>
      </c>
      <c r="I982" s="13">
        <v>20192</v>
      </c>
      <c r="J982" s="13">
        <v>17339</v>
      </c>
      <c r="K982" s="13">
        <v>52477</v>
      </c>
      <c r="L982" s="13">
        <v>1142</v>
      </c>
      <c r="M982" s="214"/>
      <c r="N982" s="13">
        <v>7784</v>
      </c>
      <c r="O982" s="13">
        <v>9819</v>
      </c>
      <c r="P982">
        <v>796</v>
      </c>
      <c r="Q982">
        <v>589</v>
      </c>
      <c r="R982" s="13">
        <v>1494</v>
      </c>
      <c r="S982" s="13">
        <v>1792</v>
      </c>
      <c r="T982" s="13">
        <v>30279</v>
      </c>
      <c r="U982">
        <v>481</v>
      </c>
      <c r="V982">
        <v>705</v>
      </c>
      <c r="W982" s="13">
        <v>22217</v>
      </c>
      <c r="X982" s="13">
        <v>5361</v>
      </c>
      <c r="Y982" s="214"/>
      <c r="Z982" s="13">
        <v>13786</v>
      </c>
      <c r="AA982" s="13">
        <v>10241</v>
      </c>
      <c r="AC982" s="48">
        <f t="shared" si="94"/>
        <v>24027</v>
      </c>
      <c r="AD982" s="48">
        <f t="shared" si="96"/>
        <v>81317</v>
      </c>
      <c r="AE982" s="13">
        <v>2696</v>
      </c>
      <c r="AF982" s="13">
        <v>3343</v>
      </c>
      <c r="AG982" s="13">
        <v>14829</v>
      </c>
      <c r="AH982" s="13">
        <v>16159</v>
      </c>
      <c r="AI982" s="13">
        <v>1890</v>
      </c>
      <c r="AJ982">
        <v>522</v>
      </c>
      <c r="AK982" s="13">
        <v>1732</v>
      </c>
      <c r="AL982" s="13">
        <v>18498</v>
      </c>
      <c r="AM982" s="13">
        <v>21128</v>
      </c>
      <c r="AN982" s="13">
        <v>5607</v>
      </c>
      <c r="AO982" s="13">
        <v>4441</v>
      </c>
      <c r="BJ982" s="214"/>
      <c r="BK982" s="48">
        <f t="shared" si="97"/>
        <v>90845</v>
      </c>
      <c r="BL982" s="13">
        <v>5912</v>
      </c>
      <c r="BM982" s="13">
        <v>5688</v>
      </c>
      <c r="BN982" s="214"/>
      <c r="BO982" s="48">
        <f t="shared" si="98"/>
        <v>11600</v>
      </c>
      <c r="BP982" s="214"/>
      <c r="BQ982" s="48">
        <f t="shared" si="95"/>
        <v>130360</v>
      </c>
      <c r="BR982" s="214"/>
      <c r="BS982" s="48">
        <f t="shared" si="99"/>
        <v>338149</v>
      </c>
      <c r="BT982" s="214"/>
    </row>
    <row r="983" spans="1:72" x14ac:dyDescent="0.2">
      <c r="A983" s="227" t="s">
        <v>58</v>
      </c>
      <c r="B983" s="213">
        <v>44809</v>
      </c>
      <c r="C983" s="214"/>
      <c r="D983" s="13">
        <v>2284</v>
      </c>
      <c r="E983" s="13">
        <v>1595</v>
      </c>
      <c r="F983" s="13">
        <v>34662</v>
      </c>
      <c r="G983">
        <v>510</v>
      </c>
      <c r="H983">
        <v>489</v>
      </c>
      <c r="I983" s="13">
        <v>18966</v>
      </c>
      <c r="J983" s="13">
        <v>17611</v>
      </c>
      <c r="K983" s="13">
        <v>52066</v>
      </c>
      <c r="L983" s="13">
        <v>1027</v>
      </c>
      <c r="M983" s="214"/>
      <c r="N983" s="13">
        <v>8790</v>
      </c>
      <c r="O983" s="13">
        <v>9680</v>
      </c>
      <c r="P983">
        <v>738</v>
      </c>
      <c r="Q983">
        <v>474</v>
      </c>
      <c r="R983" s="13">
        <v>1577</v>
      </c>
      <c r="S983" s="13">
        <v>1824</v>
      </c>
      <c r="T983" s="13">
        <v>31796</v>
      </c>
      <c r="U983">
        <v>745</v>
      </c>
      <c r="V983">
        <v>845</v>
      </c>
      <c r="W983" s="13">
        <v>24016</v>
      </c>
      <c r="X983" s="13">
        <v>5568</v>
      </c>
      <c r="Y983" s="214"/>
      <c r="Z983" s="13">
        <v>16103</v>
      </c>
      <c r="AA983" s="13">
        <v>12477</v>
      </c>
      <c r="AC983" s="48">
        <f t="shared" si="94"/>
        <v>28580</v>
      </c>
      <c r="AD983" s="48">
        <f t="shared" si="96"/>
        <v>86053</v>
      </c>
      <c r="AE983" s="13">
        <v>2553</v>
      </c>
      <c r="AF983" s="13">
        <v>3253</v>
      </c>
      <c r="AG983" s="13">
        <v>17538</v>
      </c>
      <c r="AH983" s="13">
        <v>15767</v>
      </c>
      <c r="AI983" s="13">
        <v>2012</v>
      </c>
      <c r="AJ983">
        <v>573</v>
      </c>
      <c r="AK983" s="13">
        <v>1726</v>
      </c>
      <c r="AL983" s="13">
        <v>21680</v>
      </c>
      <c r="AM983" s="13">
        <v>20632</v>
      </c>
      <c r="AN983" s="13">
        <v>5404</v>
      </c>
      <c r="AO983" s="13">
        <v>4822</v>
      </c>
      <c r="BJ983" s="214"/>
      <c r="BK983" s="48">
        <f t="shared" si="97"/>
        <v>95960</v>
      </c>
      <c r="BL983" s="13">
        <v>5507</v>
      </c>
      <c r="BM983" s="13">
        <v>5682</v>
      </c>
      <c r="BN983" s="214"/>
      <c r="BO983" s="48">
        <f t="shared" si="98"/>
        <v>11189</v>
      </c>
      <c r="BP983" s="214"/>
      <c r="BQ983" s="48">
        <f t="shared" si="95"/>
        <v>129210</v>
      </c>
      <c r="BR983" s="214"/>
      <c r="BS983" s="48">
        <f t="shared" si="99"/>
        <v>350992</v>
      </c>
      <c r="BT983" s="214"/>
    </row>
    <row r="984" spans="1:72" x14ac:dyDescent="0.2">
      <c r="A984" s="227" t="s">
        <v>59</v>
      </c>
      <c r="B984" s="213">
        <v>44810</v>
      </c>
      <c r="C984" s="214"/>
      <c r="D984" s="13">
        <v>4148</v>
      </c>
      <c r="E984" s="13">
        <v>3102</v>
      </c>
      <c r="F984" s="13">
        <v>53784</v>
      </c>
      <c r="G984">
        <v>829</v>
      </c>
      <c r="H984">
        <v>805</v>
      </c>
      <c r="I984" s="13">
        <v>29246</v>
      </c>
      <c r="J984" s="13">
        <v>27076</v>
      </c>
      <c r="K984" s="13">
        <v>81673</v>
      </c>
      <c r="L984" s="13">
        <v>1654</v>
      </c>
      <c r="M984" s="214"/>
      <c r="N984" s="13">
        <v>12262</v>
      </c>
      <c r="O984" s="13">
        <v>17049</v>
      </c>
      <c r="P984" s="13">
        <v>1094</v>
      </c>
      <c r="Q984">
        <v>810</v>
      </c>
      <c r="R984" s="13">
        <v>2510</v>
      </c>
      <c r="S984" s="13">
        <v>3208</v>
      </c>
      <c r="T984" s="13">
        <v>49091</v>
      </c>
      <c r="U984" s="13">
        <v>1442</v>
      </c>
      <c r="V984" s="13">
        <v>1523</v>
      </c>
      <c r="W984" s="13">
        <v>28575</v>
      </c>
      <c r="X984" s="13">
        <v>12863</v>
      </c>
      <c r="Y984" s="214"/>
      <c r="Z984" s="13">
        <v>18777</v>
      </c>
      <c r="AA984" s="13">
        <v>17253</v>
      </c>
      <c r="AC984" s="48">
        <f t="shared" si="94"/>
        <v>36030</v>
      </c>
      <c r="AD984" s="48">
        <f t="shared" si="96"/>
        <v>130427</v>
      </c>
      <c r="AE984" s="13">
        <v>5785</v>
      </c>
      <c r="AF984" s="13">
        <v>6818</v>
      </c>
      <c r="AG984" s="13">
        <v>29956</v>
      </c>
      <c r="AH984" s="13">
        <v>33580</v>
      </c>
      <c r="AI984" s="13">
        <v>3421</v>
      </c>
      <c r="AJ984" s="13">
        <v>1319</v>
      </c>
      <c r="AK984" s="13">
        <v>3500</v>
      </c>
      <c r="AL984" s="13">
        <v>36551</v>
      </c>
      <c r="AM984" s="13">
        <v>33883</v>
      </c>
      <c r="AN984" s="13">
        <v>14368</v>
      </c>
      <c r="AO984" s="13">
        <v>12487</v>
      </c>
      <c r="BJ984" s="214"/>
      <c r="BK984" s="48">
        <f t="shared" si="97"/>
        <v>181668</v>
      </c>
      <c r="BL984" s="13">
        <v>10620</v>
      </c>
      <c r="BM984" s="13">
        <v>10548</v>
      </c>
      <c r="BN984" s="214"/>
      <c r="BO984" s="48">
        <f t="shared" si="98"/>
        <v>21168</v>
      </c>
      <c r="BP984" s="214"/>
      <c r="BQ984" s="48">
        <f t="shared" si="95"/>
        <v>202317</v>
      </c>
      <c r="BR984" s="214"/>
      <c r="BS984" s="48">
        <f t="shared" si="99"/>
        <v>571610</v>
      </c>
      <c r="BT984" s="214"/>
    </row>
    <row r="985" spans="1:72" x14ac:dyDescent="0.2">
      <c r="A985" s="227" t="s">
        <v>53</v>
      </c>
      <c r="B985" s="213">
        <v>44811</v>
      </c>
      <c r="C985" s="214"/>
      <c r="D985" s="13">
        <v>4078</v>
      </c>
      <c r="E985" s="13">
        <v>3019</v>
      </c>
      <c r="F985" s="13">
        <v>54119</v>
      </c>
      <c r="G985">
        <v>919</v>
      </c>
      <c r="H985">
        <v>822</v>
      </c>
      <c r="I985" s="13">
        <v>29210</v>
      </c>
      <c r="J985" s="13">
        <v>27228</v>
      </c>
      <c r="K985" s="13">
        <v>82856</v>
      </c>
      <c r="L985" s="13">
        <v>1808</v>
      </c>
      <c r="M985" s="214"/>
      <c r="N985" s="13">
        <v>12676</v>
      </c>
      <c r="O985" s="13">
        <v>17691</v>
      </c>
      <c r="P985" s="13">
        <v>1066</v>
      </c>
      <c r="Q985">
        <v>851</v>
      </c>
      <c r="R985" s="13">
        <v>2617</v>
      </c>
      <c r="S985" s="13">
        <v>3308</v>
      </c>
      <c r="T985" s="13">
        <v>51645</v>
      </c>
      <c r="U985" s="13">
        <v>1410</v>
      </c>
      <c r="V985" s="13">
        <v>1445</v>
      </c>
      <c r="W985" s="13">
        <v>28688</v>
      </c>
      <c r="X985" s="13">
        <v>14371</v>
      </c>
      <c r="Y985" s="214"/>
      <c r="Z985" s="13">
        <v>16226</v>
      </c>
      <c r="AA985" s="13">
        <v>15082</v>
      </c>
      <c r="AC985" s="48">
        <f t="shared" si="94"/>
        <v>31308</v>
      </c>
      <c r="AD985" s="48">
        <f t="shared" si="96"/>
        <v>135768</v>
      </c>
      <c r="AE985" s="13">
        <v>5581</v>
      </c>
      <c r="AF985" s="13">
        <v>6571</v>
      </c>
      <c r="AG985" s="13">
        <v>26378</v>
      </c>
      <c r="AH985" s="13">
        <v>31378</v>
      </c>
      <c r="AI985" s="13">
        <v>3663</v>
      </c>
      <c r="AJ985" s="13">
        <v>1271</v>
      </c>
      <c r="AK985" s="13">
        <v>3531</v>
      </c>
      <c r="AL985" s="13">
        <v>31823</v>
      </c>
      <c r="AM985" s="13">
        <v>38456</v>
      </c>
      <c r="AN985" s="13">
        <v>13777</v>
      </c>
      <c r="AO985" s="13">
        <v>12209</v>
      </c>
      <c r="BJ985" s="214"/>
      <c r="BK985" s="48">
        <f t="shared" si="97"/>
        <v>174638</v>
      </c>
      <c r="BL985" s="13">
        <v>11152</v>
      </c>
      <c r="BM985" s="13">
        <v>10984</v>
      </c>
      <c r="BN985" s="214"/>
      <c r="BO985" s="48">
        <f t="shared" si="98"/>
        <v>22136</v>
      </c>
      <c r="BP985" s="214"/>
      <c r="BQ985" s="48">
        <f t="shared" si="95"/>
        <v>204059</v>
      </c>
      <c r="BR985" s="214"/>
      <c r="BS985" s="48">
        <f t="shared" si="99"/>
        <v>567909</v>
      </c>
      <c r="BT985" s="214"/>
    </row>
    <row r="986" spans="1:72" x14ac:dyDescent="0.2">
      <c r="A986" s="227" t="s">
        <v>54</v>
      </c>
      <c r="B986" s="213">
        <v>44812</v>
      </c>
      <c r="C986" s="214"/>
      <c r="D986" s="13">
        <v>4412</v>
      </c>
      <c r="E986" s="13">
        <v>3182</v>
      </c>
      <c r="F986" s="13">
        <v>56590</v>
      </c>
      <c r="G986" s="13">
        <v>1005</v>
      </c>
      <c r="H986">
        <v>887</v>
      </c>
      <c r="I986" s="13">
        <v>30640</v>
      </c>
      <c r="J986" s="13">
        <v>28658</v>
      </c>
      <c r="K986" s="13">
        <v>86084</v>
      </c>
      <c r="L986" s="13">
        <v>1963</v>
      </c>
      <c r="M986" s="214"/>
      <c r="N986" s="13">
        <v>12512</v>
      </c>
      <c r="O986" s="13">
        <v>17725</v>
      </c>
      <c r="P986" s="13">
        <v>1072</v>
      </c>
      <c r="Q986">
        <v>836</v>
      </c>
      <c r="R986" s="13">
        <v>2739</v>
      </c>
      <c r="S986" s="13">
        <v>3494</v>
      </c>
      <c r="T986" s="13">
        <v>51536</v>
      </c>
      <c r="U986" s="13">
        <v>1430</v>
      </c>
      <c r="V986" s="13">
        <v>1533</v>
      </c>
      <c r="W986" s="13">
        <v>29733</v>
      </c>
      <c r="X986" s="13">
        <v>14033</v>
      </c>
      <c r="Y986" s="214"/>
      <c r="Z986" s="13">
        <v>18515</v>
      </c>
      <c r="AA986" s="13">
        <v>18062</v>
      </c>
      <c r="AC986" s="48">
        <f t="shared" si="94"/>
        <v>36577</v>
      </c>
      <c r="AD986" s="48">
        <f t="shared" si="96"/>
        <v>136643</v>
      </c>
      <c r="AE986" s="13">
        <v>5684</v>
      </c>
      <c r="AF986" s="13">
        <v>6826</v>
      </c>
      <c r="AG986" s="13">
        <v>29537</v>
      </c>
      <c r="AH986" s="13">
        <v>33075</v>
      </c>
      <c r="AI986" s="13">
        <v>3449</v>
      </c>
      <c r="AJ986" s="13">
        <v>1439</v>
      </c>
      <c r="AK986" s="13">
        <v>3558</v>
      </c>
      <c r="AL986" s="13">
        <v>37085</v>
      </c>
      <c r="AM986" s="13">
        <v>40474</v>
      </c>
      <c r="AN986" s="13">
        <v>13429</v>
      </c>
      <c r="AO986" s="13">
        <v>13496</v>
      </c>
      <c r="BJ986" s="214"/>
      <c r="BK986" s="48">
        <f t="shared" si="97"/>
        <v>188052</v>
      </c>
      <c r="BL986" s="13">
        <v>10858</v>
      </c>
      <c r="BM986" s="13">
        <v>11030</v>
      </c>
      <c r="BN986" s="214"/>
      <c r="BO986" s="48">
        <f t="shared" si="98"/>
        <v>21888</v>
      </c>
      <c r="BP986" s="214"/>
      <c r="BQ986" s="48">
        <f t="shared" si="95"/>
        <v>213421</v>
      </c>
      <c r="BR986" s="214"/>
      <c r="BS986" s="48">
        <f t="shared" si="99"/>
        <v>596581</v>
      </c>
      <c r="BT986" s="214"/>
    </row>
    <row r="987" spans="1:72" x14ac:dyDescent="0.2">
      <c r="A987" s="227" t="s">
        <v>55</v>
      </c>
      <c r="B987" s="213">
        <v>44813</v>
      </c>
      <c r="C987" s="214"/>
      <c r="D987" s="13">
        <v>4174</v>
      </c>
      <c r="E987" s="13">
        <v>3375</v>
      </c>
      <c r="F987" s="13">
        <v>59150</v>
      </c>
      <c r="G987">
        <v>998</v>
      </c>
      <c r="H987">
        <v>848</v>
      </c>
      <c r="I987" s="13">
        <v>30683</v>
      </c>
      <c r="J987" s="13">
        <v>29626</v>
      </c>
      <c r="K987" s="13">
        <v>89275</v>
      </c>
      <c r="L987" s="13">
        <v>1769</v>
      </c>
      <c r="M987" s="214"/>
      <c r="N987" s="13">
        <v>13970</v>
      </c>
      <c r="O987" s="13">
        <v>19760</v>
      </c>
      <c r="P987" s="13">
        <v>1255</v>
      </c>
      <c r="Q987">
        <v>875</v>
      </c>
      <c r="R987" s="13">
        <v>2716</v>
      </c>
      <c r="S987" s="13">
        <v>3508</v>
      </c>
      <c r="T987" s="13">
        <v>56621</v>
      </c>
      <c r="U987" s="13">
        <v>1203</v>
      </c>
      <c r="V987" s="13">
        <v>1678</v>
      </c>
      <c r="W987" s="13">
        <v>33868</v>
      </c>
      <c r="X987" s="13">
        <v>14836</v>
      </c>
      <c r="Y987" s="214"/>
      <c r="Z987" s="13">
        <v>19777</v>
      </c>
      <c r="AA987" s="13">
        <v>21565</v>
      </c>
      <c r="AC987" s="48">
        <f t="shared" ref="AC987:AC1050" si="100">Z987+AA987</f>
        <v>41342</v>
      </c>
      <c r="AD987" s="48">
        <f t="shared" si="96"/>
        <v>150290</v>
      </c>
      <c r="AE987" s="13">
        <v>5960</v>
      </c>
      <c r="AF987" s="13">
        <v>7193</v>
      </c>
      <c r="AG987" s="13">
        <v>30301</v>
      </c>
      <c r="AH987" s="13">
        <v>34673</v>
      </c>
      <c r="AI987" s="13">
        <v>3563</v>
      </c>
      <c r="AJ987" s="13">
        <v>1298</v>
      </c>
      <c r="AK987" s="13">
        <v>3629</v>
      </c>
      <c r="AL987" s="13">
        <v>38171</v>
      </c>
      <c r="AM987" s="13">
        <v>42517</v>
      </c>
      <c r="AN987" s="13">
        <v>14458</v>
      </c>
      <c r="AO987" s="13">
        <v>12972</v>
      </c>
      <c r="BJ987" s="214"/>
      <c r="BK987" s="48">
        <f t="shared" si="97"/>
        <v>194735</v>
      </c>
      <c r="BL987" s="13">
        <v>11654</v>
      </c>
      <c r="BM987" s="13">
        <v>12156</v>
      </c>
      <c r="BN987" s="214"/>
      <c r="BO987" s="48">
        <f t="shared" si="98"/>
        <v>23810</v>
      </c>
      <c r="BP987" s="214"/>
      <c r="BQ987" s="48">
        <f t="shared" si="95"/>
        <v>219898</v>
      </c>
      <c r="BR987" s="214"/>
      <c r="BS987" s="48">
        <f t="shared" si="99"/>
        <v>630075</v>
      </c>
      <c r="BT987" s="214"/>
    </row>
    <row r="988" spans="1:72" x14ac:dyDescent="0.2">
      <c r="A988" s="227" t="s">
        <v>56</v>
      </c>
      <c r="B988" s="213">
        <v>44814</v>
      </c>
      <c r="C988" s="214"/>
      <c r="D988" s="13">
        <v>3235</v>
      </c>
      <c r="E988" s="13">
        <v>2419</v>
      </c>
      <c r="F988" s="13">
        <v>44491</v>
      </c>
      <c r="G988">
        <v>728</v>
      </c>
      <c r="H988">
        <v>722</v>
      </c>
      <c r="I988" s="13">
        <v>25768</v>
      </c>
      <c r="J988" s="13">
        <v>23016</v>
      </c>
      <c r="K988" s="13">
        <v>68379</v>
      </c>
      <c r="L988" s="13">
        <v>1484</v>
      </c>
      <c r="M988" s="214"/>
      <c r="N988" s="13">
        <v>9789</v>
      </c>
      <c r="O988" s="13">
        <v>12889</v>
      </c>
      <c r="P988">
        <v>974</v>
      </c>
      <c r="Q988">
        <v>697</v>
      </c>
      <c r="R988" s="13">
        <v>1808</v>
      </c>
      <c r="S988" s="13">
        <v>2293</v>
      </c>
      <c r="T988" s="13">
        <v>38017</v>
      </c>
      <c r="U988">
        <v>845</v>
      </c>
      <c r="V988" s="13">
        <v>1064</v>
      </c>
      <c r="W988" s="13">
        <v>26783</v>
      </c>
      <c r="X988" s="13">
        <v>7550</v>
      </c>
      <c r="Y988" s="214"/>
      <c r="Z988" s="13">
        <v>15616</v>
      </c>
      <c r="AA988" s="13">
        <v>13836</v>
      </c>
      <c r="AC988" s="48">
        <f t="shared" si="100"/>
        <v>29452</v>
      </c>
      <c r="AD988" s="48">
        <f t="shared" si="96"/>
        <v>102709</v>
      </c>
      <c r="AE988" s="13">
        <v>3689</v>
      </c>
      <c r="AF988" s="13">
        <v>4758</v>
      </c>
      <c r="AG988" s="13">
        <v>20221</v>
      </c>
      <c r="AH988" s="13">
        <v>22350</v>
      </c>
      <c r="AI988" s="13">
        <v>2672</v>
      </c>
      <c r="AJ988">
        <v>761</v>
      </c>
      <c r="AK988" s="13">
        <v>2307</v>
      </c>
      <c r="AL988" s="13">
        <v>25009</v>
      </c>
      <c r="AM988" s="13">
        <v>28621</v>
      </c>
      <c r="AN988" s="13">
        <v>8963</v>
      </c>
      <c r="AO988" s="13">
        <v>7798</v>
      </c>
      <c r="BJ988" s="214"/>
      <c r="BK988" s="48">
        <f t="shared" si="97"/>
        <v>127149</v>
      </c>
      <c r="BL988" s="13">
        <v>8581</v>
      </c>
      <c r="BM988" s="13">
        <v>7756</v>
      </c>
      <c r="BN988" s="214"/>
      <c r="BO988" s="48">
        <f t="shared" si="98"/>
        <v>16337</v>
      </c>
      <c r="BP988" s="214"/>
      <c r="BQ988" s="48">
        <f t="shared" si="95"/>
        <v>170242</v>
      </c>
      <c r="BR988" s="214"/>
      <c r="BS988" s="48">
        <f t="shared" si="99"/>
        <v>445889</v>
      </c>
      <c r="BT988" s="214"/>
    </row>
    <row r="989" spans="1:72" x14ac:dyDescent="0.2">
      <c r="A989" s="227" t="s">
        <v>57</v>
      </c>
      <c r="B989" s="213">
        <v>44815</v>
      </c>
      <c r="C989" s="214"/>
      <c r="D989" s="13">
        <v>2463</v>
      </c>
      <c r="E989" s="13">
        <v>1792</v>
      </c>
      <c r="F989" s="13">
        <v>35123</v>
      </c>
      <c r="G989">
        <v>473</v>
      </c>
      <c r="H989">
        <v>550</v>
      </c>
      <c r="I989" s="13">
        <v>20369</v>
      </c>
      <c r="J989" s="13">
        <v>17959</v>
      </c>
      <c r="K989" s="13">
        <v>52936</v>
      </c>
      <c r="L989" s="13">
        <v>1081</v>
      </c>
      <c r="M989" s="214"/>
      <c r="N989" s="13">
        <v>8056</v>
      </c>
      <c r="O989" s="13">
        <v>10184</v>
      </c>
      <c r="P989">
        <v>794</v>
      </c>
      <c r="Q989">
        <v>523</v>
      </c>
      <c r="R989" s="13">
        <v>1574</v>
      </c>
      <c r="S989" s="13">
        <v>1887</v>
      </c>
      <c r="T989" s="13">
        <v>30908</v>
      </c>
      <c r="U989">
        <v>559</v>
      </c>
      <c r="V989">
        <v>795</v>
      </c>
      <c r="W989" s="13">
        <v>23091</v>
      </c>
      <c r="X989" s="13">
        <v>5340</v>
      </c>
      <c r="Y989" s="214"/>
      <c r="Z989" s="13">
        <v>15823</v>
      </c>
      <c r="AA989" s="13">
        <v>11492</v>
      </c>
      <c r="AC989" s="48">
        <f t="shared" si="100"/>
        <v>27315</v>
      </c>
      <c r="AD989" s="48">
        <f t="shared" si="96"/>
        <v>83711</v>
      </c>
      <c r="AE989" s="13">
        <v>2839</v>
      </c>
      <c r="AF989" s="13">
        <v>3668</v>
      </c>
      <c r="AG989" s="13">
        <v>16603</v>
      </c>
      <c r="AH989" s="13">
        <v>17186</v>
      </c>
      <c r="AI989" s="13">
        <v>2079</v>
      </c>
      <c r="AJ989">
        <v>553</v>
      </c>
      <c r="AK989" s="13">
        <v>1776</v>
      </c>
      <c r="AL989" s="13">
        <v>21104</v>
      </c>
      <c r="AM989" s="13">
        <v>23109</v>
      </c>
      <c r="AN989" s="13">
        <v>5815</v>
      </c>
      <c r="AO989" s="13">
        <v>4826</v>
      </c>
      <c r="BJ989" s="214"/>
      <c r="BK989" s="48">
        <f t="shared" si="97"/>
        <v>99558</v>
      </c>
      <c r="BL989" s="13">
        <v>6105</v>
      </c>
      <c r="BM989" s="13">
        <v>5980</v>
      </c>
      <c r="BN989" s="214"/>
      <c r="BO989" s="48">
        <f t="shared" si="98"/>
        <v>12085</v>
      </c>
      <c r="BP989" s="214"/>
      <c r="BQ989" s="48">
        <f t="shared" si="95"/>
        <v>132746</v>
      </c>
      <c r="BR989" s="214"/>
      <c r="BS989" s="48">
        <f t="shared" si="99"/>
        <v>355415</v>
      </c>
      <c r="BT989" s="214"/>
    </row>
    <row r="990" spans="1:72" x14ac:dyDescent="0.2">
      <c r="A990" s="227" t="s">
        <v>58</v>
      </c>
      <c r="B990" s="213">
        <v>44816</v>
      </c>
      <c r="C990" s="214"/>
      <c r="D990" s="13">
        <v>3929</v>
      </c>
      <c r="E990" s="13">
        <v>2897</v>
      </c>
      <c r="F990" s="13">
        <v>50870</v>
      </c>
      <c r="G990">
        <v>833</v>
      </c>
      <c r="H990">
        <v>771</v>
      </c>
      <c r="I990" s="13">
        <v>27443</v>
      </c>
      <c r="J990" s="13">
        <v>25638</v>
      </c>
      <c r="K990" s="13">
        <v>77036</v>
      </c>
      <c r="L990" s="13">
        <v>1640</v>
      </c>
      <c r="M990" s="214"/>
      <c r="N990" s="13">
        <v>11744</v>
      </c>
      <c r="O990" s="13">
        <v>15601</v>
      </c>
      <c r="P990" s="13">
        <v>1114</v>
      </c>
      <c r="Q990">
        <v>897</v>
      </c>
      <c r="R990" s="13">
        <v>2623</v>
      </c>
      <c r="S990" s="13">
        <v>3606</v>
      </c>
      <c r="T990" s="13">
        <v>45902</v>
      </c>
      <c r="U990" s="13">
        <v>1444</v>
      </c>
      <c r="V990" s="13">
        <v>1489</v>
      </c>
      <c r="W990" s="13">
        <v>27554</v>
      </c>
      <c r="X990" s="13">
        <v>11584</v>
      </c>
      <c r="Y990" s="214"/>
      <c r="Z990" s="13">
        <v>17915</v>
      </c>
      <c r="AA990" s="13">
        <v>16665</v>
      </c>
      <c r="AC990" s="48">
        <f t="shared" si="100"/>
        <v>34580</v>
      </c>
      <c r="AD990" s="48">
        <f t="shared" si="96"/>
        <v>123558</v>
      </c>
      <c r="AE990" s="13">
        <v>4998</v>
      </c>
      <c r="AF990" s="13">
        <v>6382</v>
      </c>
      <c r="AG990" s="13">
        <v>27095</v>
      </c>
      <c r="AH990" s="13">
        <v>28857</v>
      </c>
      <c r="AI990" s="13">
        <v>3278</v>
      </c>
      <c r="AJ990" s="13">
        <v>1337</v>
      </c>
      <c r="AK990" s="13">
        <v>3317</v>
      </c>
      <c r="AL990" s="13">
        <v>33306</v>
      </c>
      <c r="AM990" s="13">
        <v>35678</v>
      </c>
      <c r="AN990" s="13">
        <v>11299</v>
      </c>
      <c r="AO990" s="13">
        <v>10762</v>
      </c>
      <c r="BJ990" s="214"/>
      <c r="BK990" s="48">
        <f t="shared" si="97"/>
        <v>166309</v>
      </c>
      <c r="BL990" s="13">
        <v>9923</v>
      </c>
      <c r="BM990" s="13">
        <v>9824</v>
      </c>
      <c r="BN990" s="214"/>
      <c r="BO990" s="48">
        <f t="shared" si="98"/>
        <v>19747</v>
      </c>
      <c r="BP990" s="214"/>
      <c r="BQ990" s="48">
        <f t="shared" si="95"/>
        <v>191057</v>
      </c>
      <c r="BR990" s="214"/>
      <c r="BS990" s="48">
        <f t="shared" si="99"/>
        <v>535251</v>
      </c>
      <c r="BT990" s="214"/>
    </row>
    <row r="991" spans="1:72" x14ac:dyDescent="0.2">
      <c r="A991" s="227" t="s">
        <v>59</v>
      </c>
      <c r="B991" s="213">
        <v>44817</v>
      </c>
      <c r="C991" s="214"/>
      <c r="D991" s="13">
        <v>4355</v>
      </c>
      <c r="E991" s="13">
        <v>3159</v>
      </c>
      <c r="F991" s="13">
        <v>54392</v>
      </c>
      <c r="G991">
        <v>883</v>
      </c>
      <c r="H991">
        <v>789</v>
      </c>
      <c r="I991" s="13">
        <v>29969</v>
      </c>
      <c r="J991" s="13">
        <v>27221</v>
      </c>
      <c r="K991" s="13">
        <v>82839</v>
      </c>
      <c r="L991" s="13">
        <v>1714</v>
      </c>
      <c r="M991" s="214"/>
      <c r="N991" s="13">
        <v>12286</v>
      </c>
      <c r="O991" s="13">
        <v>17060</v>
      </c>
      <c r="P991" s="13">
        <v>1071</v>
      </c>
      <c r="Q991">
        <v>849</v>
      </c>
      <c r="R991" s="13">
        <v>2595</v>
      </c>
      <c r="S991" s="13">
        <v>3401</v>
      </c>
      <c r="T991" s="13">
        <v>50472</v>
      </c>
      <c r="U991" s="13">
        <v>1473</v>
      </c>
      <c r="V991" s="13">
        <v>1526</v>
      </c>
      <c r="W991" s="13">
        <v>29118</v>
      </c>
      <c r="X991" s="13">
        <v>13475</v>
      </c>
      <c r="Y991" s="214"/>
      <c r="Z991" s="13">
        <v>17821</v>
      </c>
      <c r="AA991" s="13">
        <v>16685</v>
      </c>
      <c r="AC991" s="48">
        <f t="shared" si="100"/>
        <v>34506</v>
      </c>
      <c r="AD991" s="48">
        <f t="shared" si="96"/>
        <v>133326</v>
      </c>
      <c r="AE991" s="13">
        <v>5721</v>
      </c>
      <c r="AF991" s="13">
        <v>6668</v>
      </c>
      <c r="AG991" s="13">
        <v>28471</v>
      </c>
      <c r="AH991" s="13">
        <v>30732</v>
      </c>
      <c r="AI991" s="13">
        <v>3452</v>
      </c>
      <c r="AJ991" s="13">
        <v>1236</v>
      </c>
      <c r="AK991" s="13">
        <v>3461</v>
      </c>
      <c r="AL991" s="13">
        <v>34768</v>
      </c>
      <c r="AM991" s="13">
        <v>37358</v>
      </c>
      <c r="AN991" s="13">
        <v>13383</v>
      </c>
      <c r="AO991" s="13">
        <v>12530</v>
      </c>
      <c r="BJ991" s="214"/>
      <c r="BK991" s="48">
        <f t="shared" si="97"/>
        <v>177780</v>
      </c>
      <c r="BL991" s="13">
        <v>10629</v>
      </c>
      <c r="BM991" s="13">
        <v>10661</v>
      </c>
      <c r="BN991" s="214"/>
      <c r="BO991" s="48">
        <f t="shared" si="98"/>
        <v>21290</v>
      </c>
      <c r="BP991" s="214"/>
      <c r="BQ991" s="48">
        <f t="shared" si="95"/>
        <v>205321</v>
      </c>
      <c r="BR991" s="214"/>
      <c r="BS991" s="48">
        <f t="shared" si="99"/>
        <v>572223</v>
      </c>
      <c r="BT991" s="214"/>
    </row>
    <row r="992" spans="1:72" x14ac:dyDescent="0.2">
      <c r="A992" s="227" t="s">
        <v>53</v>
      </c>
      <c r="B992" s="213">
        <v>44818</v>
      </c>
      <c r="C992" s="214"/>
      <c r="D992" s="13">
        <v>4401</v>
      </c>
      <c r="E992" s="13">
        <v>3174</v>
      </c>
      <c r="F992" s="13">
        <v>55566</v>
      </c>
      <c r="G992">
        <v>885</v>
      </c>
      <c r="H992">
        <v>792</v>
      </c>
      <c r="I992" s="13">
        <v>30228</v>
      </c>
      <c r="J992" s="13">
        <v>28331</v>
      </c>
      <c r="K992" s="13">
        <v>85727</v>
      </c>
      <c r="L992" s="13">
        <v>1762</v>
      </c>
      <c r="M992" s="214"/>
      <c r="N992" s="13">
        <v>13297</v>
      </c>
      <c r="O992" s="13">
        <v>17168</v>
      </c>
      <c r="P992" s="13">
        <v>1143</v>
      </c>
      <c r="Q992">
        <v>765</v>
      </c>
      <c r="R992" s="13">
        <v>2821</v>
      </c>
      <c r="S992" s="13">
        <v>3532</v>
      </c>
      <c r="T992" s="13">
        <v>52053</v>
      </c>
      <c r="U992" s="13">
        <v>1484</v>
      </c>
      <c r="V992" s="13">
        <v>1533</v>
      </c>
      <c r="W992" s="13">
        <v>29740</v>
      </c>
      <c r="X992" s="13">
        <v>13500</v>
      </c>
      <c r="Y992" s="214"/>
      <c r="Z992" s="13">
        <v>18794</v>
      </c>
      <c r="AA992" s="13">
        <v>17643</v>
      </c>
      <c r="AC992" s="48">
        <f t="shared" si="100"/>
        <v>36437</v>
      </c>
      <c r="AD992" s="48">
        <f t="shared" si="96"/>
        <v>137036</v>
      </c>
      <c r="AE992" s="13">
        <v>5604</v>
      </c>
      <c r="AF992" s="13">
        <v>6949</v>
      </c>
      <c r="AG992" s="13">
        <v>30439</v>
      </c>
      <c r="AH992" s="13">
        <v>31537</v>
      </c>
      <c r="AI992" s="13">
        <v>3540</v>
      </c>
      <c r="AJ992" s="13">
        <v>1253</v>
      </c>
      <c r="AK992" s="13">
        <v>3562</v>
      </c>
      <c r="AL992" s="13">
        <v>37134</v>
      </c>
      <c r="AM992" s="13">
        <v>36684</v>
      </c>
      <c r="AN992" s="13">
        <v>12880</v>
      </c>
      <c r="AO992" s="13">
        <v>13277</v>
      </c>
      <c r="BJ992" s="214"/>
      <c r="BK992" s="48">
        <f t="shared" si="97"/>
        <v>182859</v>
      </c>
      <c r="BL992" s="13">
        <v>11230</v>
      </c>
      <c r="BM992" s="13">
        <v>11219</v>
      </c>
      <c r="BN992" s="214"/>
      <c r="BO992" s="48">
        <f t="shared" si="98"/>
        <v>22449</v>
      </c>
      <c r="BP992" s="214"/>
      <c r="BQ992" s="48">
        <f t="shared" si="95"/>
        <v>210866</v>
      </c>
      <c r="BR992" s="214"/>
      <c r="BS992" s="48">
        <f t="shared" si="99"/>
        <v>589647</v>
      </c>
      <c r="BT992" s="214"/>
    </row>
    <row r="993" spans="1:72" x14ac:dyDescent="0.2">
      <c r="A993" s="227" t="s">
        <v>54</v>
      </c>
      <c r="B993" s="213">
        <v>44819</v>
      </c>
      <c r="C993" s="214"/>
      <c r="D993" s="13">
        <v>4289</v>
      </c>
      <c r="E993" s="13">
        <v>3259</v>
      </c>
      <c r="F993" s="13">
        <v>55975</v>
      </c>
      <c r="G993" s="13">
        <v>1000</v>
      </c>
      <c r="H993">
        <v>926</v>
      </c>
      <c r="I993" s="13">
        <v>30793</v>
      </c>
      <c r="J993" s="13">
        <v>28545</v>
      </c>
      <c r="K993" s="13">
        <v>86723</v>
      </c>
      <c r="L993" s="13">
        <v>1990</v>
      </c>
      <c r="M993" s="214"/>
      <c r="N993" s="13">
        <v>13124</v>
      </c>
      <c r="O993" s="13">
        <v>17929</v>
      </c>
      <c r="P993" s="13">
        <v>1174</v>
      </c>
      <c r="Q993">
        <v>856</v>
      </c>
      <c r="R993" s="13">
        <v>2888</v>
      </c>
      <c r="S993" s="13">
        <v>3655</v>
      </c>
      <c r="T993" s="13">
        <v>52422</v>
      </c>
      <c r="U993" s="13">
        <v>1547</v>
      </c>
      <c r="V993" s="13">
        <v>1603</v>
      </c>
      <c r="W993" s="13">
        <v>30065</v>
      </c>
      <c r="X993" s="13">
        <v>14004</v>
      </c>
      <c r="Y993" s="214"/>
      <c r="Z993" s="13">
        <v>19364</v>
      </c>
      <c r="AA993" s="13">
        <v>18165</v>
      </c>
      <c r="AC993" s="48">
        <f t="shared" si="100"/>
        <v>37529</v>
      </c>
      <c r="AD993" s="48">
        <f t="shared" si="96"/>
        <v>139267</v>
      </c>
      <c r="AE993" s="13">
        <v>5660</v>
      </c>
      <c r="AF993" s="13">
        <v>6927</v>
      </c>
      <c r="AG993" s="13">
        <v>29340</v>
      </c>
      <c r="AH993" s="13">
        <v>31755</v>
      </c>
      <c r="AI993" s="13">
        <v>3653</v>
      </c>
      <c r="AJ993" s="13">
        <v>1373</v>
      </c>
      <c r="AK993" s="13">
        <v>3669</v>
      </c>
      <c r="AL993" s="13">
        <v>36306</v>
      </c>
      <c r="AM993" s="13">
        <v>41626</v>
      </c>
      <c r="AN993" s="13">
        <v>14046</v>
      </c>
      <c r="AO993" s="13">
        <v>12818</v>
      </c>
      <c r="BJ993" s="214"/>
      <c r="BK993" s="48">
        <f t="shared" si="97"/>
        <v>187173</v>
      </c>
      <c r="BL993" s="13">
        <v>10859</v>
      </c>
      <c r="BM993" s="13">
        <v>10886</v>
      </c>
      <c r="BN993" s="214"/>
      <c r="BO993" s="48">
        <f t="shared" si="98"/>
        <v>21745</v>
      </c>
      <c r="BP993" s="214"/>
      <c r="BQ993" s="48">
        <f t="shared" si="95"/>
        <v>213500</v>
      </c>
      <c r="BR993" s="214"/>
      <c r="BS993" s="48">
        <f t="shared" si="99"/>
        <v>599214</v>
      </c>
      <c r="BT993" s="214"/>
    </row>
    <row r="994" spans="1:72" x14ac:dyDescent="0.2">
      <c r="A994" s="227" t="s">
        <v>55</v>
      </c>
      <c r="B994" s="213">
        <v>44820</v>
      </c>
      <c r="C994" s="214"/>
      <c r="D994" s="13">
        <v>4128</v>
      </c>
      <c r="E994" s="13">
        <v>3272</v>
      </c>
      <c r="F994" s="13">
        <v>59388</v>
      </c>
      <c r="G994" s="13">
        <v>1003</v>
      </c>
      <c r="H994">
        <v>835</v>
      </c>
      <c r="I994" s="13">
        <v>31052</v>
      </c>
      <c r="J994" s="13">
        <v>29535</v>
      </c>
      <c r="K994" s="13">
        <v>90037</v>
      </c>
      <c r="L994" s="13">
        <v>1889</v>
      </c>
      <c r="M994" s="214"/>
      <c r="N994" s="13">
        <v>13748</v>
      </c>
      <c r="O994" s="13">
        <v>18984</v>
      </c>
      <c r="P994" s="13">
        <v>1198</v>
      </c>
      <c r="Q994">
        <v>796</v>
      </c>
      <c r="R994" s="13">
        <v>2720</v>
      </c>
      <c r="S994" s="13">
        <v>3517</v>
      </c>
      <c r="T994" s="13">
        <v>55011</v>
      </c>
      <c r="U994" s="13">
        <v>1462</v>
      </c>
      <c r="V994" s="13">
        <v>1611</v>
      </c>
      <c r="W994" s="13">
        <v>33433</v>
      </c>
      <c r="X994" s="13">
        <v>13785</v>
      </c>
      <c r="Y994" s="214"/>
      <c r="Z994" s="13">
        <v>20894</v>
      </c>
      <c r="AA994" s="13">
        <v>21020</v>
      </c>
      <c r="AC994" s="48">
        <f t="shared" si="100"/>
        <v>41914</v>
      </c>
      <c r="AD994" s="48">
        <f t="shared" si="96"/>
        <v>146265</v>
      </c>
      <c r="AE994" s="13">
        <v>5766</v>
      </c>
      <c r="AF994" s="13">
        <v>6908</v>
      </c>
      <c r="AG994" s="13">
        <v>31061</v>
      </c>
      <c r="AH994" s="13">
        <v>34463</v>
      </c>
      <c r="AI994" s="13">
        <v>3788</v>
      </c>
      <c r="AJ994" s="13">
        <v>1339</v>
      </c>
      <c r="AK994" s="13">
        <v>3569</v>
      </c>
      <c r="AL994" s="13">
        <v>38341</v>
      </c>
      <c r="AM994" s="13">
        <v>39847</v>
      </c>
      <c r="AN994" s="13">
        <v>13901</v>
      </c>
      <c r="AO994" s="13">
        <v>12653</v>
      </c>
      <c r="BJ994" s="214"/>
      <c r="BK994" s="48">
        <f t="shared" si="97"/>
        <v>191636</v>
      </c>
      <c r="BL994" s="13">
        <v>11559</v>
      </c>
      <c r="BM994" s="13">
        <v>11930</v>
      </c>
      <c r="BN994" s="214"/>
      <c r="BO994" s="48">
        <f t="shared" si="98"/>
        <v>23489</v>
      </c>
      <c r="BP994" s="214"/>
      <c r="BQ994" s="48">
        <f t="shared" si="95"/>
        <v>221139</v>
      </c>
      <c r="BR994" s="214"/>
      <c r="BS994" s="48">
        <f t="shared" si="99"/>
        <v>624443</v>
      </c>
      <c r="BT994" s="214"/>
    </row>
    <row r="995" spans="1:72" x14ac:dyDescent="0.2">
      <c r="A995" s="227" t="s">
        <v>56</v>
      </c>
      <c r="B995" s="213">
        <v>44821</v>
      </c>
      <c r="C995" s="214"/>
      <c r="D995" s="13">
        <v>3160</v>
      </c>
      <c r="E995" s="13">
        <v>2404</v>
      </c>
      <c r="F995" s="13">
        <v>46795</v>
      </c>
      <c r="G995">
        <v>751</v>
      </c>
      <c r="H995">
        <v>653</v>
      </c>
      <c r="I995" s="13">
        <v>20554</v>
      </c>
      <c r="J995" s="13">
        <v>23979</v>
      </c>
      <c r="K995" s="13">
        <v>72937</v>
      </c>
      <c r="L995" s="13">
        <v>1949</v>
      </c>
      <c r="M995" s="214"/>
      <c r="N995" s="13">
        <v>10241</v>
      </c>
      <c r="O995" s="13">
        <v>14181</v>
      </c>
      <c r="P995">
        <v>891</v>
      </c>
      <c r="Q995">
        <v>666</v>
      </c>
      <c r="R995" s="13">
        <v>1863</v>
      </c>
      <c r="S995" s="13">
        <v>2316</v>
      </c>
      <c r="T995" s="13">
        <v>40973</v>
      </c>
      <c r="U995">
        <v>832</v>
      </c>
      <c r="V995" s="13">
        <v>1100</v>
      </c>
      <c r="W995" s="13">
        <v>27672</v>
      </c>
      <c r="X995" s="13">
        <v>9479</v>
      </c>
      <c r="Y995" s="214"/>
      <c r="Z995" s="13">
        <v>15738</v>
      </c>
      <c r="AA995" s="13">
        <v>14594</v>
      </c>
      <c r="AC995" s="48">
        <f t="shared" si="100"/>
        <v>30332</v>
      </c>
      <c r="AD995" s="48">
        <f t="shared" si="96"/>
        <v>110214</v>
      </c>
      <c r="AE995" s="13">
        <v>3882</v>
      </c>
      <c r="AF995" s="13">
        <v>4863</v>
      </c>
      <c r="AG995" s="13">
        <v>23013</v>
      </c>
      <c r="AH995" s="13">
        <v>24261</v>
      </c>
      <c r="AI995" s="13">
        <v>2805</v>
      </c>
      <c r="AJ995">
        <v>811</v>
      </c>
      <c r="AK995" s="13">
        <v>2296</v>
      </c>
      <c r="AL995" s="13">
        <v>29142</v>
      </c>
      <c r="AM995" s="13">
        <v>29413</v>
      </c>
      <c r="AN995" s="13">
        <v>9573</v>
      </c>
      <c r="AO995" s="13">
        <v>9515</v>
      </c>
      <c r="BJ995" s="214"/>
      <c r="BK995" s="48">
        <f t="shared" si="97"/>
        <v>139574</v>
      </c>
      <c r="BL995" s="13">
        <v>9019</v>
      </c>
      <c r="BM995" s="13">
        <v>10770</v>
      </c>
      <c r="BN995" s="214"/>
      <c r="BO995" s="48">
        <f t="shared" si="98"/>
        <v>19789</v>
      </c>
      <c r="BP995" s="214"/>
      <c r="BQ995" s="48">
        <f t="shared" si="95"/>
        <v>173182</v>
      </c>
      <c r="BR995" s="214"/>
      <c r="BS995" s="48">
        <f t="shared" si="99"/>
        <v>473091</v>
      </c>
      <c r="BT995" s="214"/>
    </row>
    <row r="996" spans="1:72" x14ac:dyDescent="0.2">
      <c r="A996" s="227" t="s">
        <v>57</v>
      </c>
      <c r="B996" s="213">
        <v>44822</v>
      </c>
      <c r="C996" s="214"/>
      <c r="D996" s="13">
        <v>2727</v>
      </c>
      <c r="E996" s="13">
        <v>1806</v>
      </c>
      <c r="F996" s="13">
        <v>36559</v>
      </c>
      <c r="G996">
        <v>537</v>
      </c>
      <c r="H996">
        <v>575</v>
      </c>
      <c r="I996" s="13">
        <v>11253</v>
      </c>
      <c r="J996" s="13">
        <v>19419</v>
      </c>
      <c r="K996" s="13">
        <v>57462</v>
      </c>
      <c r="L996" s="13">
        <v>2353</v>
      </c>
      <c r="M996" s="214"/>
      <c r="N996" s="13">
        <v>8510</v>
      </c>
      <c r="O996" s="13">
        <v>10473</v>
      </c>
      <c r="P996">
        <v>792</v>
      </c>
      <c r="Q996">
        <v>511</v>
      </c>
      <c r="R996" s="13">
        <v>1548</v>
      </c>
      <c r="S996" s="13">
        <v>1883</v>
      </c>
      <c r="T996" s="13">
        <v>32201</v>
      </c>
      <c r="U996">
        <v>578</v>
      </c>
      <c r="V996">
        <v>856</v>
      </c>
      <c r="W996" s="13">
        <v>23842</v>
      </c>
      <c r="X996" s="13">
        <v>5766</v>
      </c>
      <c r="Y996" s="214"/>
      <c r="Z996" s="13">
        <v>15721</v>
      </c>
      <c r="AA996" s="13">
        <v>14534</v>
      </c>
      <c r="AC996" s="48">
        <f t="shared" si="100"/>
        <v>30255</v>
      </c>
      <c r="AD996" s="48">
        <f t="shared" si="96"/>
        <v>86960</v>
      </c>
      <c r="AE996" s="13">
        <v>2864</v>
      </c>
      <c r="AF996" s="13">
        <v>3777</v>
      </c>
      <c r="AG996" s="13">
        <v>19233</v>
      </c>
      <c r="AH996" s="13">
        <v>18280</v>
      </c>
      <c r="AI996" s="13">
        <v>2201</v>
      </c>
      <c r="AJ996">
        <v>553</v>
      </c>
      <c r="AK996" s="13">
        <v>1862</v>
      </c>
      <c r="AL996" s="13">
        <v>23941</v>
      </c>
      <c r="AM996" s="13">
        <v>24120</v>
      </c>
      <c r="AN996" s="13">
        <v>6183</v>
      </c>
      <c r="AO996" s="13">
        <v>5076</v>
      </c>
      <c r="BJ996" s="214"/>
      <c r="BK996" s="48">
        <f t="shared" si="97"/>
        <v>108090</v>
      </c>
      <c r="BL996" s="13">
        <v>6920</v>
      </c>
      <c r="BM996" s="13">
        <v>9466</v>
      </c>
      <c r="BN996" s="214"/>
      <c r="BO996" s="48">
        <f t="shared" si="98"/>
        <v>16386</v>
      </c>
      <c r="BP996" s="214"/>
      <c r="BQ996" s="48">
        <f t="shared" si="95"/>
        <v>132691</v>
      </c>
      <c r="BR996" s="214"/>
      <c r="BS996" s="48">
        <f t="shared" si="99"/>
        <v>374382</v>
      </c>
      <c r="BT996" s="214"/>
    </row>
    <row r="997" spans="1:72" x14ac:dyDescent="0.2">
      <c r="A997" s="227" t="s">
        <v>58</v>
      </c>
      <c r="B997" s="213">
        <v>44823</v>
      </c>
      <c r="C997" s="214"/>
      <c r="D997" s="13">
        <v>3773</v>
      </c>
      <c r="E997" s="13">
        <v>2860</v>
      </c>
      <c r="F997" s="13">
        <v>51066</v>
      </c>
      <c r="G997">
        <v>887</v>
      </c>
      <c r="H997">
        <v>800</v>
      </c>
      <c r="I997" s="13">
        <v>20735</v>
      </c>
      <c r="J997" s="13">
        <v>25595</v>
      </c>
      <c r="K997" s="13">
        <v>78138</v>
      </c>
      <c r="L997" s="13">
        <v>1605</v>
      </c>
      <c r="M997" s="214"/>
      <c r="N997" s="13">
        <v>11614</v>
      </c>
      <c r="O997" s="13">
        <v>16141</v>
      </c>
      <c r="P997" s="13">
        <v>1088</v>
      </c>
      <c r="Q997">
        <v>744</v>
      </c>
      <c r="R997" s="13">
        <v>2498</v>
      </c>
      <c r="S997" s="13">
        <v>3139</v>
      </c>
      <c r="T997" s="13">
        <v>47501</v>
      </c>
      <c r="U997" s="13">
        <v>1361</v>
      </c>
      <c r="V997" s="13">
        <v>1571</v>
      </c>
      <c r="W997" s="13">
        <v>27683</v>
      </c>
      <c r="X997" s="13">
        <v>12472</v>
      </c>
      <c r="Y997" s="214"/>
      <c r="Z997" s="13">
        <v>18189</v>
      </c>
      <c r="AA997" s="13">
        <v>17028</v>
      </c>
      <c r="AC997" s="48">
        <f t="shared" si="100"/>
        <v>35217</v>
      </c>
      <c r="AD997" s="48">
        <f t="shared" si="96"/>
        <v>125812</v>
      </c>
      <c r="AE997" s="13">
        <v>5249</v>
      </c>
      <c r="AF997" s="13">
        <v>6421</v>
      </c>
      <c r="AG997" s="13">
        <v>26785</v>
      </c>
      <c r="AH997" s="13">
        <v>29134</v>
      </c>
      <c r="AI997" s="13">
        <v>3150</v>
      </c>
      <c r="AJ997" s="13">
        <v>1205</v>
      </c>
      <c r="AK997" s="13">
        <v>3199</v>
      </c>
      <c r="AL997" s="13">
        <v>32860</v>
      </c>
      <c r="AM997" s="13">
        <v>20054</v>
      </c>
      <c r="AN997" s="13">
        <v>11438</v>
      </c>
      <c r="AO997" s="13">
        <v>10111</v>
      </c>
      <c r="BJ997" s="214"/>
      <c r="BK997" s="48">
        <f t="shared" si="97"/>
        <v>149606</v>
      </c>
      <c r="BL997" s="13">
        <v>9938</v>
      </c>
      <c r="BM997" s="13">
        <v>10628</v>
      </c>
      <c r="BN997" s="214"/>
      <c r="BO997" s="48">
        <f t="shared" si="98"/>
        <v>20566</v>
      </c>
      <c r="BP997" s="214"/>
      <c r="BQ997" s="48">
        <f t="shared" si="95"/>
        <v>185459</v>
      </c>
      <c r="BR997" s="214"/>
      <c r="BS997" s="48">
        <f t="shared" si="99"/>
        <v>516660</v>
      </c>
      <c r="BT997" s="214"/>
    </row>
    <row r="998" spans="1:72" x14ac:dyDescent="0.2">
      <c r="A998" s="227" t="s">
        <v>59</v>
      </c>
      <c r="B998" s="213">
        <v>44824</v>
      </c>
      <c r="C998" s="214"/>
      <c r="D998" s="13">
        <v>4205</v>
      </c>
      <c r="E998" s="13">
        <v>3139</v>
      </c>
      <c r="F998" s="13">
        <v>54728</v>
      </c>
      <c r="G998">
        <v>907</v>
      </c>
      <c r="H998">
        <v>810</v>
      </c>
      <c r="I998" s="13">
        <v>29164</v>
      </c>
      <c r="J998" s="13">
        <v>27697</v>
      </c>
      <c r="K998" s="13">
        <v>84567</v>
      </c>
      <c r="L998" s="13">
        <v>1733</v>
      </c>
      <c r="M998" s="214"/>
      <c r="N998" s="13">
        <v>12573</v>
      </c>
      <c r="O998" s="13">
        <v>16387</v>
      </c>
      <c r="P998" s="13">
        <v>1125</v>
      </c>
      <c r="Q998">
        <v>777</v>
      </c>
      <c r="R998" s="13">
        <v>2694</v>
      </c>
      <c r="S998" s="13">
        <v>3311</v>
      </c>
      <c r="T998" s="13">
        <v>49928</v>
      </c>
      <c r="U998" s="13">
        <v>1574</v>
      </c>
      <c r="V998" s="13">
        <v>1762</v>
      </c>
      <c r="W998" s="13">
        <v>28676</v>
      </c>
      <c r="X998" s="13">
        <v>12784</v>
      </c>
      <c r="Y998" s="214"/>
      <c r="Z998" s="13">
        <v>19144</v>
      </c>
      <c r="AA998" s="13">
        <v>17666</v>
      </c>
      <c r="AC998" s="48">
        <f t="shared" si="100"/>
        <v>36810</v>
      </c>
      <c r="AD998" s="48">
        <f t="shared" si="96"/>
        <v>131591</v>
      </c>
      <c r="AE998" s="13">
        <v>5685</v>
      </c>
      <c r="AF998" s="13">
        <v>7228</v>
      </c>
      <c r="AG998" s="13">
        <v>29749</v>
      </c>
      <c r="AH998" s="13">
        <v>31606</v>
      </c>
      <c r="AI998" s="13">
        <v>3399</v>
      </c>
      <c r="AJ998" s="13">
        <v>1307</v>
      </c>
      <c r="AK998" s="13">
        <v>3564</v>
      </c>
      <c r="AL998" s="13">
        <v>35733</v>
      </c>
      <c r="AM998" s="13">
        <v>36447</v>
      </c>
      <c r="AN998" s="13">
        <v>12089</v>
      </c>
      <c r="AO998" s="13">
        <v>11612</v>
      </c>
      <c r="BJ998" s="214"/>
      <c r="BK998" s="48">
        <f t="shared" si="97"/>
        <v>178419</v>
      </c>
      <c r="BL998" s="13">
        <v>13048</v>
      </c>
      <c r="BM998" s="13">
        <v>14172</v>
      </c>
      <c r="BN998" s="214"/>
      <c r="BO998" s="48">
        <f t="shared" si="98"/>
        <v>27220</v>
      </c>
      <c r="BP998" s="214"/>
      <c r="BQ998" s="48">
        <f t="shared" si="95"/>
        <v>206950</v>
      </c>
      <c r="BR998" s="214"/>
      <c r="BS998" s="48">
        <f t="shared" si="99"/>
        <v>580990</v>
      </c>
      <c r="BT998" s="214"/>
    </row>
    <row r="999" spans="1:72" x14ac:dyDescent="0.2">
      <c r="A999" s="227" t="s">
        <v>53</v>
      </c>
      <c r="B999" s="213">
        <v>44825</v>
      </c>
      <c r="C999" s="214"/>
      <c r="D999" s="13">
        <v>4358</v>
      </c>
      <c r="E999" s="13">
        <v>3167</v>
      </c>
      <c r="F999" s="13">
        <v>56304</v>
      </c>
      <c r="G999">
        <v>938</v>
      </c>
      <c r="H999">
        <v>862</v>
      </c>
      <c r="I999" s="13">
        <v>29931</v>
      </c>
      <c r="J999" s="13">
        <v>28411</v>
      </c>
      <c r="K999" s="13">
        <v>86564</v>
      </c>
      <c r="L999" s="13">
        <v>1815</v>
      </c>
      <c r="M999" s="214"/>
      <c r="N999" s="13">
        <v>12735</v>
      </c>
      <c r="O999" s="13">
        <v>17864</v>
      </c>
      <c r="P999" s="13">
        <v>1081</v>
      </c>
      <c r="Q999">
        <v>785</v>
      </c>
      <c r="R999" s="13">
        <v>2601</v>
      </c>
      <c r="S999" s="13">
        <v>3369</v>
      </c>
      <c r="T999" s="13">
        <v>51805</v>
      </c>
      <c r="U999" s="13">
        <v>1488</v>
      </c>
      <c r="V999" s="13">
        <v>1655</v>
      </c>
      <c r="W999" s="13">
        <v>28850</v>
      </c>
      <c r="X999" s="13">
        <v>14273</v>
      </c>
      <c r="Y999" s="214"/>
      <c r="Z999" s="13">
        <v>18474</v>
      </c>
      <c r="AA999" s="13">
        <v>17583</v>
      </c>
      <c r="AC999" s="48">
        <f t="shared" si="100"/>
        <v>36057</v>
      </c>
      <c r="AD999" s="48">
        <f t="shared" si="96"/>
        <v>136506</v>
      </c>
      <c r="AE999" s="13">
        <v>5576</v>
      </c>
      <c r="AF999" s="13">
        <v>6755</v>
      </c>
      <c r="AG999" s="13">
        <v>29617</v>
      </c>
      <c r="AH999" s="13">
        <v>33214</v>
      </c>
      <c r="AI999" s="13">
        <v>3635</v>
      </c>
      <c r="AJ999">
        <v>930</v>
      </c>
      <c r="AK999" s="13">
        <v>3633</v>
      </c>
      <c r="AL999" s="13">
        <v>36728</v>
      </c>
      <c r="AM999" s="13">
        <v>40444</v>
      </c>
      <c r="AN999" s="13">
        <v>14033</v>
      </c>
      <c r="AO999" s="13">
        <v>13310</v>
      </c>
      <c r="BJ999" s="214"/>
      <c r="BK999" s="48">
        <f t="shared" si="97"/>
        <v>187875</v>
      </c>
      <c r="BL999" s="13">
        <v>10701</v>
      </c>
      <c r="BM999" s="13">
        <v>11374</v>
      </c>
      <c r="BN999" s="214"/>
      <c r="BO999" s="48">
        <f t="shared" si="98"/>
        <v>22075</v>
      </c>
      <c r="BP999" s="214"/>
      <c r="BQ999" s="48">
        <f t="shared" si="95"/>
        <v>212350</v>
      </c>
      <c r="BR999" s="214"/>
      <c r="BS999" s="48">
        <f t="shared" si="99"/>
        <v>594863</v>
      </c>
      <c r="BT999" s="214"/>
    </row>
    <row r="1000" spans="1:72" x14ac:dyDescent="0.2">
      <c r="A1000" s="227" t="s">
        <v>54</v>
      </c>
      <c r="B1000" s="213">
        <v>44826</v>
      </c>
      <c r="C1000" s="214"/>
      <c r="D1000" s="13">
        <v>4326</v>
      </c>
      <c r="E1000" s="13">
        <v>3300</v>
      </c>
      <c r="F1000" s="13">
        <v>57090</v>
      </c>
      <c r="G1000">
        <v>908</v>
      </c>
      <c r="H1000">
        <v>822</v>
      </c>
      <c r="I1000" s="13">
        <v>30519</v>
      </c>
      <c r="J1000" s="13">
        <v>28133</v>
      </c>
      <c r="K1000" s="13">
        <v>88325</v>
      </c>
      <c r="L1000" s="13">
        <v>1938</v>
      </c>
      <c r="M1000" s="214"/>
      <c r="N1000" s="13">
        <v>13197</v>
      </c>
      <c r="O1000" s="13">
        <v>18215</v>
      </c>
      <c r="P1000" s="13">
        <v>1114</v>
      </c>
      <c r="Q1000">
        <v>787</v>
      </c>
      <c r="R1000" s="13">
        <v>2669</v>
      </c>
      <c r="S1000" s="13">
        <v>3530</v>
      </c>
      <c r="T1000" s="13">
        <v>53049</v>
      </c>
      <c r="U1000" s="13">
        <v>1481</v>
      </c>
      <c r="V1000" s="13">
        <v>1745</v>
      </c>
      <c r="W1000" s="13">
        <v>30059</v>
      </c>
      <c r="X1000" s="13">
        <v>14577</v>
      </c>
      <c r="Y1000" s="214"/>
      <c r="Z1000" s="13">
        <v>19357</v>
      </c>
      <c r="AA1000" s="13">
        <v>19358</v>
      </c>
      <c r="AC1000" s="48">
        <f t="shared" si="100"/>
        <v>38715</v>
      </c>
      <c r="AD1000" s="48">
        <f t="shared" si="96"/>
        <v>140423</v>
      </c>
      <c r="AE1000" s="13">
        <v>5582</v>
      </c>
      <c r="AF1000" s="13">
        <v>6853</v>
      </c>
      <c r="AG1000" s="13">
        <v>30867</v>
      </c>
      <c r="AH1000" s="13">
        <v>34098</v>
      </c>
      <c r="AI1000" s="13">
        <v>3772</v>
      </c>
      <c r="AJ1000" s="13">
        <v>1115</v>
      </c>
      <c r="AK1000" s="13">
        <v>3813</v>
      </c>
      <c r="AL1000" s="13">
        <v>39175</v>
      </c>
      <c r="AM1000" s="13">
        <v>42674</v>
      </c>
      <c r="AN1000" s="13">
        <v>14065</v>
      </c>
      <c r="AO1000" s="13">
        <v>13324</v>
      </c>
      <c r="BJ1000" s="214"/>
      <c r="BK1000" s="48">
        <f t="shared" si="97"/>
        <v>195338</v>
      </c>
      <c r="BL1000" s="13">
        <v>11231</v>
      </c>
      <c r="BM1000" s="13">
        <v>11679</v>
      </c>
      <c r="BN1000" s="214"/>
      <c r="BO1000" s="48">
        <f t="shared" si="98"/>
        <v>22910</v>
      </c>
      <c r="BP1000" s="214"/>
      <c r="BQ1000" s="48">
        <f t="shared" si="95"/>
        <v>215361</v>
      </c>
      <c r="BR1000" s="214"/>
      <c r="BS1000" s="48">
        <f t="shared" si="99"/>
        <v>612747</v>
      </c>
      <c r="BT1000" s="214"/>
    </row>
    <row r="1001" spans="1:72" x14ac:dyDescent="0.2">
      <c r="A1001" s="227" t="s">
        <v>55</v>
      </c>
      <c r="B1001" s="213">
        <v>44827</v>
      </c>
      <c r="C1001" s="214"/>
      <c r="D1001" s="13">
        <v>4225</v>
      </c>
      <c r="E1001" s="13">
        <v>3306</v>
      </c>
      <c r="F1001" s="13">
        <v>58758</v>
      </c>
      <c r="G1001" s="13">
        <v>1052</v>
      </c>
      <c r="H1001">
        <v>870</v>
      </c>
      <c r="I1001" s="13">
        <v>31489</v>
      </c>
      <c r="J1001" s="13">
        <v>29527</v>
      </c>
      <c r="K1001" s="13">
        <v>90689</v>
      </c>
      <c r="L1001" s="13">
        <v>1989</v>
      </c>
      <c r="M1001" s="214"/>
      <c r="N1001" s="13">
        <v>14380</v>
      </c>
      <c r="O1001" s="13">
        <v>19402</v>
      </c>
      <c r="P1001" s="13">
        <v>1203</v>
      </c>
      <c r="Q1001">
        <v>807</v>
      </c>
      <c r="R1001" s="13">
        <v>2686</v>
      </c>
      <c r="S1001" s="13">
        <v>3522</v>
      </c>
      <c r="T1001" s="13">
        <v>56225</v>
      </c>
      <c r="U1001" s="13">
        <v>1496</v>
      </c>
      <c r="V1001" s="13">
        <v>1871</v>
      </c>
      <c r="W1001" s="13">
        <v>33482</v>
      </c>
      <c r="X1001" s="13">
        <v>14577</v>
      </c>
      <c r="Y1001" s="214"/>
      <c r="Z1001" s="13">
        <v>21099</v>
      </c>
      <c r="AA1001" s="13">
        <v>21445</v>
      </c>
      <c r="AC1001" s="48">
        <f t="shared" si="100"/>
        <v>42544</v>
      </c>
      <c r="AD1001" s="48">
        <f t="shared" si="96"/>
        <v>149651</v>
      </c>
      <c r="AE1001" s="13">
        <v>5955</v>
      </c>
      <c r="AF1001" s="13">
        <v>7144</v>
      </c>
      <c r="AG1001" s="13">
        <v>31605</v>
      </c>
      <c r="AH1001" s="13">
        <v>35233</v>
      </c>
      <c r="AI1001" s="13">
        <v>3800</v>
      </c>
      <c r="AJ1001" s="13">
        <v>1393</v>
      </c>
      <c r="AK1001" s="13">
        <v>3784</v>
      </c>
      <c r="AL1001" s="13">
        <v>39021</v>
      </c>
      <c r="AM1001" s="13">
        <v>44163</v>
      </c>
      <c r="AN1001" s="13">
        <v>14594</v>
      </c>
      <c r="AO1001" s="13">
        <v>13293</v>
      </c>
      <c r="BJ1001" s="214"/>
      <c r="BK1001" s="48">
        <f t="shared" si="97"/>
        <v>199985</v>
      </c>
      <c r="BL1001" s="13">
        <v>11310</v>
      </c>
      <c r="BM1001" s="13">
        <v>11577</v>
      </c>
      <c r="BN1001" s="214"/>
      <c r="BO1001" s="48">
        <f t="shared" si="98"/>
        <v>22887</v>
      </c>
      <c r="BP1001" s="214"/>
      <c r="BQ1001" s="48">
        <f t="shared" si="95"/>
        <v>221905</v>
      </c>
      <c r="BR1001" s="214"/>
      <c r="BS1001" s="48">
        <f t="shared" si="99"/>
        <v>636972</v>
      </c>
      <c r="BT1001" s="214"/>
    </row>
    <row r="1002" spans="1:72" x14ac:dyDescent="0.2">
      <c r="A1002" s="227" t="s">
        <v>56</v>
      </c>
      <c r="B1002" s="213">
        <v>44828</v>
      </c>
      <c r="C1002" s="214"/>
      <c r="D1002" s="13">
        <v>3133</v>
      </c>
      <c r="E1002" s="13">
        <v>2455</v>
      </c>
      <c r="F1002" s="13">
        <v>47328</v>
      </c>
      <c r="G1002">
        <v>797</v>
      </c>
      <c r="H1002">
        <v>681</v>
      </c>
      <c r="I1002" s="13">
        <v>27047</v>
      </c>
      <c r="J1002" s="13">
        <v>24569</v>
      </c>
      <c r="K1002" s="13">
        <v>73548</v>
      </c>
      <c r="L1002" s="13">
        <v>2198</v>
      </c>
      <c r="M1002" s="214"/>
      <c r="N1002" s="13">
        <v>9601</v>
      </c>
      <c r="O1002" s="13">
        <v>13424</v>
      </c>
      <c r="P1002">
        <v>907</v>
      </c>
      <c r="Q1002">
        <v>645</v>
      </c>
      <c r="R1002" s="13">
        <v>1935</v>
      </c>
      <c r="S1002" s="13">
        <v>2421</v>
      </c>
      <c r="T1002" s="13">
        <v>37914</v>
      </c>
      <c r="U1002">
        <v>840</v>
      </c>
      <c r="V1002" s="13">
        <v>1161</v>
      </c>
      <c r="W1002" s="13">
        <v>26108</v>
      </c>
      <c r="X1002" s="13">
        <v>8246</v>
      </c>
      <c r="Y1002" s="214"/>
      <c r="Z1002" s="13">
        <v>16042</v>
      </c>
      <c r="AA1002" s="13">
        <v>15202</v>
      </c>
      <c r="AC1002" s="48">
        <f t="shared" si="100"/>
        <v>31244</v>
      </c>
      <c r="AD1002" s="48">
        <f t="shared" si="96"/>
        <v>103202</v>
      </c>
      <c r="AE1002" s="13">
        <v>3730</v>
      </c>
      <c r="AF1002" s="13">
        <v>4627</v>
      </c>
      <c r="AG1002" s="13">
        <v>21370</v>
      </c>
      <c r="AH1002" s="13">
        <v>23868</v>
      </c>
      <c r="AI1002" s="13">
        <v>2764</v>
      </c>
      <c r="AJ1002">
        <v>781</v>
      </c>
      <c r="AK1002" s="13">
        <v>2413</v>
      </c>
      <c r="AL1002" s="13">
        <v>26349</v>
      </c>
      <c r="AM1002" s="13">
        <v>30005</v>
      </c>
      <c r="AN1002" s="13">
        <v>9406</v>
      </c>
      <c r="AO1002" s="13">
        <v>7951</v>
      </c>
      <c r="BJ1002" s="214"/>
      <c r="BK1002" s="48">
        <f t="shared" si="97"/>
        <v>133264</v>
      </c>
      <c r="BL1002" s="13">
        <v>8245</v>
      </c>
      <c r="BM1002" s="13">
        <v>8910</v>
      </c>
      <c r="BN1002" s="214"/>
      <c r="BO1002" s="48">
        <f t="shared" si="98"/>
        <v>17155</v>
      </c>
      <c r="BP1002" s="214"/>
      <c r="BQ1002" s="48">
        <f t="shared" si="95"/>
        <v>181756</v>
      </c>
      <c r="BR1002" s="214"/>
      <c r="BS1002" s="48">
        <f t="shared" si="99"/>
        <v>466621</v>
      </c>
      <c r="BT1002" s="214"/>
    </row>
    <row r="1003" spans="1:72" x14ac:dyDescent="0.2">
      <c r="A1003" s="227" t="s">
        <v>57</v>
      </c>
      <c r="B1003" s="213">
        <v>44829</v>
      </c>
      <c r="C1003" s="214"/>
      <c r="D1003" s="13">
        <v>2602</v>
      </c>
      <c r="E1003" s="13">
        <v>1860</v>
      </c>
      <c r="F1003" s="13">
        <v>37402</v>
      </c>
      <c r="G1003">
        <v>577</v>
      </c>
      <c r="H1003">
        <v>663</v>
      </c>
      <c r="I1003" s="13">
        <v>20938</v>
      </c>
      <c r="J1003" s="13">
        <v>19545</v>
      </c>
      <c r="K1003" s="13">
        <v>56654</v>
      </c>
      <c r="L1003" s="13">
        <v>1454</v>
      </c>
      <c r="M1003" s="214"/>
      <c r="N1003" s="13">
        <v>8719</v>
      </c>
      <c r="O1003" s="13">
        <v>10813</v>
      </c>
      <c r="P1003">
        <v>754</v>
      </c>
      <c r="Q1003">
        <v>484</v>
      </c>
      <c r="R1003" s="13">
        <v>1713</v>
      </c>
      <c r="S1003" s="13">
        <v>1953</v>
      </c>
      <c r="T1003" s="13">
        <v>33142</v>
      </c>
      <c r="U1003">
        <v>609</v>
      </c>
      <c r="V1003">
        <v>819</v>
      </c>
      <c r="W1003" s="13">
        <v>24093</v>
      </c>
      <c r="X1003" s="13">
        <v>6039</v>
      </c>
      <c r="Y1003" s="214"/>
      <c r="Z1003" s="13">
        <v>15690</v>
      </c>
      <c r="AA1003" s="13">
        <v>14077</v>
      </c>
      <c r="AC1003" s="48">
        <f t="shared" si="100"/>
        <v>29767</v>
      </c>
      <c r="AD1003" s="48">
        <f t="shared" si="96"/>
        <v>89138</v>
      </c>
      <c r="AE1003" s="13">
        <v>3003</v>
      </c>
      <c r="AF1003" s="13">
        <v>3665</v>
      </c>
      <c r="AG1003" s="13">
        <v>18740</v>
      </c>
      <c r="AH1003" s="13">
        <v>18269</v>
      </c>
      <c r="AI1003" s="13">
        <v>2219</v>
      </c>
      <c r="AJ1003">
        <v>576</v>
      </c>
      <c r="AK1003" s="13">
        <v>1953</v>
      </c>
      <c r="AL1003" s="13">
        <v>23859</v>
      </c>
      <c r="AM1003" s="13">
        <v>24501</v>
      </c>
      <c r="AN1003" s="13">
        <v>6674</v>
      </c>
      <c r="AO1003" s="13">
        <v>5596</v>
      </c>
      <c r="BJ1003" s="214"/>
      <c r="BK1003" s="48">
        <f t="shared" si="97"/>
        <v>109055</v>
      </c>
      <c r="BL1003" s="13">
        <v>6662</v>
      </c>
      <c r="BM1003" s="13">
        <v>7209</v>
      </c>
      <c r="BN1003" s="214"/>
      <c r="BO1003" s="48">
        <f t="shared" si="98"/>
        <v>13871</v>
      </c>
      <c r="BP1003" s="214"/>
      <c r="BQ1003" s="48">
        <f t="shared" si="95"/>
        <v>141695</v>
      </c>
      <c r="BR1003" s="214"/>
      <c r="BS1003" s="48">
        <f t="shared" si="99"/>
        <v>383526</v>
      </c>
      <c r="BT1003" s="214"/>
    </row>
    <row r="1004" spans="1:72" x14ac:dyDescent="0.2">
      <c r="A1004" s="227" t="s">
        <v>58</v>
      </c>
      <c r="B1004" s="213">
        <v>44830</v>
      </c>
      <c r="C1004" s="214"/>
      <c r="D1004" s="13">
        <v>3746</v>
      </c>
      <c r="E1004" s="13">
        <v>2769</v>
      </c>
      <c r="F1004" s="13">
        <v>51333</v>
      </c>
      <c r="G1004">
        <v>909</v>
      </c>
      <c r="H1004">
        <v>813</v>
      </c>
      <c r="I1004" s="13">
        <v>27431</v>
      </c>
      <c r="J1004" s="13">
        <v>25886</v>
      </c>
      <c r="K1004" s="13">
        <v>78384</v>
      </c>
      <c r="L1004" s="13">
        <v>1644</v>
      </c>
      <c r="M1004" s="214"/>
      <c r="N1004" s="13">
        <v>11930</v>
      </c>
      <c r="O1004" s="13">
        <v>16235</v>
      </c>
      <c r="P1004" s="13">
        <v>1067</v>
      </c>
      <c r="Q1004">
        <v>718</v>
      </c>
      <c r="R1004" s="13">
        <v>2536</v>
      </c>
      <c r="S1004" s="13">
        <v>3188</v>
      </c>
      <c r="T1004" s="13">
        <v>48155</v>
      </c>
      <c r="U1004" s="13">
        <v>1356</v>
      </c>
      <c r="V1004" s="13">
        <v>1525</v>
      </c>
      <c r="W1004" s="13">
        <v>28586</v>
      </c>
      <c r="X1004" s="13">
        <v>12423</v>
      </c>
      <c r="Y1004" s="214"/>
      <c r="Z1004" s="13">
        <v>18368</v>
      </c>
      <c r="AA1004" s="13">
        <v>17130</v>
      </c>
      <c r="AC1004" s="48">
        <f t="shared" si="100"/>
        <v>35498</v>
      </c>
      <c r="AD1004" s="48">
        <f t="shared" si="96"/>
        <v>127719</v>
      </c>
      <c r="AE1004" s="13">
        <v>5273</v>
      </c>
      <c r="AF1004" s="13">
        <v>6554</v>
      </c>
      <c r="AG1004" s="13">
        <v>28085</v>
      </c>
      <c r="AH1004" s="13">
        <v>28923</v>
      </c>
      <c r="AI1004" s="13">
        <v>3224</v>
      </c>
      <c r="AJ1004" s="13">
        <v>1293</v>
      </c>
      <c r="AK1004" s="13">
        <v>3359</v>
      </c>
      <c r="AL1004" s="13">
        <v>34314</v>
      </c>
      <c r="AM1004" s="13">
        <v>36482</v>
      </c>
      <c r="AN1004" s="13">
        <v>11524</v>
      </c>
      <c r="AO1004" s="13">
        <v>10972</v>
      </c>
      <c r="BJ1004" s="214"/>
      <c r="BK1004" s="48">
        <f t="shared" si="97"/>
        <v>170003</v>
      </c>
      <c r="BL1004" s="13">
        <v>10039</v>
      </c>
      <c r="BM1004" s="13">
        <v>10340</v>
      </c>
      <c r="BN1004" s="214"/>
      <c r="BO1004" s="48">
        <f t="shared" si="98"/>
        <v>20379</v>
      </c>
      <c r="BP1004" s="214"/>
      <c r="BQ1004" s="48">
        <f t="shared" si="95"/>
        <v>192915</v>
      </c>
      <c r="BR1004" s="214"/>
      <c r="BS1004" s="48">
        <f t="shared" si="99"/>
        <v>546514</v>
      </c>
      <c r="BT1004" s="214"/>
    </row>
    <row r="1005" spans="1:72" x14ac:dyDescent="0.2">
      <c r="A1005" s="227" t="s">
        <v>59</v>
      </c>
      <c r="B1005" s="213">
        <v>44831</v>
      </c>
      <c r="C1005" s="214"/>
      <c r="D1005" s="13">
        <v>4347</v>
      </c>
      <c r="E1005" s="13">
        <v>3197</v>
      </c>
      <c r="F1005" s="13">
        <v>54978</v>
      </c>
      <c r="G1005">
        <v>934</v>
      </c>
      <c r="H1005">
        <v>837</v>
      </c>
      <c r="I1005" s="13">
        <v>29328</v>
      </c>
      <c r="J1005" s="13">
        <v>27858</v>
      </c>
      <c r="K1005" s="13">
        <v>85082</v>
      </c>
      <c r="L1005" s="13">
        <v>1749</v>
      </c>
      <c r="M1005" s="214"/>
      <c r="N1005" s="13">
        <v>13232</v>
      </c>
      <c r="O1005" s="13">
        <v>17538</v>
      </c>
      <c r="P1005" s="13">
        <v>1115</v>
      </c>
      <c r="Q1005">
        <v>804</v>
      </c>
      <c r="R1005" s="13">
        <v>2755</v>
      </c>
      <c r="S1005" s="13">
        <v>3404</v>
      </c>
      <c r="T1005" s="13">
        <v>52137</v>
      </c>
      <c r="U1005" s="13">
        <v>1451</v>
      </c>
      <c r="V1005" s="13">
        <v>1615</v>
      </c>
      <c r="W1005" s="13">
        <v>28943</v>
      </c>
      <c r="X1005" s="13">
        <v>14087</v>
      </c>
      <c r="Y1005" s="214"/>
      <c r="Z1005" s="13">
        <v>18894</v>
      </c>
      <c r="AA1005" s="13">
        <v>17635</v>
      </c>
      <c r="AC1005" s="48">
        <f t="shared" si="100"/>
        <v>36529</v>
      </c>
      <c r="AD1005" s="48">
        <f t="shared" si="96"/>
        <v>137081</v>
      </c>
      <c r="AE1005" s="13">
        <v>5646</v>
      </c>
      <c r="AF1005" s="13">
        <v>6748</v>
      </c>
      <c r="AG1005" s="13">
        <v>29505</v>
      </c>
      <c r="AH1005" s="13">
        <v>32355</v>
      </c>
      <c r="AI1005" s="13">
        <v>3485</v>
      </c>
      <c r="AJ1005" s="13">
        <v>1375</v>
      </c>
      <c r="AK1005" s="13">
        <v>3634</v>
      </c>
      <c r="AL1005" s="13">
        <v>36750</v>
      </c>
      <c r="AM1005" s="13">
        <v>39611</v>
      </c>
      <c r="AN1005" s="13">
        <v>13975</v>
      </c>
      <c r="AO1005" s="13">
        <v>12876</v>
      </c>
      <c r="BJ1005" s="214"/>
      <c r="BK1005" s="48">
        <f t="shared" si="97"/>
        <v>185960</v>
      </c>
      <c r="BL1005" s="13">
        <v>10920</v>
      </c>
      <c r="BM1005" s="13">
        <v>11262</v>
      </c>
      <c r="BN1005" s="214"/>
      <c r="BO1005" s="48">
        <f t="shared" si="98"/>
        <v>22182</v>
      </c>
      <c r="BP1005" s="214"/>
      <c r="BQ1005" s="48">
        <f t="shared" si="95"/>
        <v>208310</v>
      </c>
      <c r="BR1005" s="214"/>
      <c r="BS1005" s="48">
        <f t="shared" si="99"/>
        <v>590062</v>
      </c>
      <c r="BT1005" s="214"/>
    </row>
    <row r="1006" spans="1:72" x14ac:dyDescent="0.2">
      <c r="A1006" s="227" t="s">
        <v>53</v>
      </c>
      <c r="B1006" s="213">
        <v>44832</v>
      </c>
      <c r="C1006" s="214"/>
      <c r="D1006" s="13">
        <v>4334</v>
      </c>
      <c r="E1006" s="13">
        <v>3213</v>
      </c>
      <c r="F1006" s="13">
        <v>55917</v>
      </c>
      <c r="G1006">
        <v>922</v>
      </c>
      <c r="H1006">
        <v>927</v>
      </c>
      <c r="I1006" s="13">
        <v>29626</v>
      </c>
      <c r="J1006" s="13">
        <v>28359</v>
      </c>
      <c r="K1006" s="13">
        <v>86570</v>
      </c>
      <c r="L1006" s="13">
        <v>1795</v>
      </c>
      <c r="M1006" s="214"/>
      <c r="N1006" s="13">
        <v>13032</v>
      </c>
      <c r="O1006" s="13">
        <v>17752</v>
      </c>
      <c r="P1006" s="13">
        <v>1184</v>
      </c>
      <c r="Q1006">
        <v>809</v>
      </c>
      <c r="R1006" s="13">
        <v>2674</v>
      </c>
      <c r="S1006" s="13">
        <v>3467</v>
      </c>
      <c r="T1006" s="13">
        <v>53021</v>
      </c>
      <c r="U1006" s="13">
        <v>1481</v>
      </c>
      <c r="V1006" s="13">
        <v>1783</v>
      </c>
      <c r="W1006" s="13">
        <v>29384</v>
      </c>
      <c r="X1006" s="13">
        <v>14919</v>
      </c>
      <c r="Y1006" s="214"/>
      <c r="Z1006" s="13">
        <v>18665</v>
      </c>
      <c r="AA1006" s="13">
        <v>17807</v>
      </c>
      <c r="AC1006" s="48">
        <f t="shared" si="100"/>
        <v>36472</v>
      </c>
      <c r="AD1006" s="48">
        <f t="shared" si="96"/>
        <v>139506</v>
      </c>
      <c r="AE1006" s="13">
        <v>5647</v>
      </c>
      <c r="AF1006" s="13">
        <v>6919</v>
      </c>
      <c r="AG1006" s="13">
        <v>29329</v>
      </c>
      <c r="AH1006" s="13">
        <v>32386</v>
      </c>
      <c r="AI1006" s="13">
        <v>3618</v>
      </c>
      <c r="AJ1006" s="13">
        <v>1390</v>
      </c>
      <c r="AK1006" s="13">
        <v>3488</v>
      </c>
      <c r="AL1006" s="13">
        <v>37361</v>
      </c>
      <c r="AM1006" s="13">
        <v>39905</v>
      </c>
      <c r="AN1006" s="13">
        <v>13737</v>
      </c>
      <c r="AO1006" s="13">
        <v>13557</v>
      </c>
      <c r="BJ1006" s="214"/>
      <c r="BK1006" s="48">
        <f t="shared" si="97"/>
        <v>187337</v>
      </c>
      <c r="BL1006" s="13">
        <v>10919</v>
      </c>
      <c r="BM1006" s="13">
        <v>11739</v>
      </c>
      <c r="BN1006" s="214"/>
      <c r="BO1006" s="48">
        <f t="shared" si="98"/>
        <v>22658</v>
      </c>
      <c r="BP1006" s="214"/>
      <c r="BQ1006" s="48">
        <f t="shared" si="95"/>
        <v>211663</v>
      </c>
      <c r="BR1006" s="214"/>
      <c r="BS1006" s="48">
        <f t="shared" si="99"/>
        <v>597636</v>
      </c>
      <c r="BT1006" s="214"/>
    </row>
    <row r="1007" spans="1:72" x14ac:dyDescent="0.2">
      <c r="A1007" s="227" t="s">
        <v>54</v>
      </c>
      <c r="B1007" s="213">
        <v>44833</v>
      </c>
      <c r="C1007" s="214"/>
      <c r="D1007" s="13">
        <v>4425</v>
      </c>
      <c r="E1007" s="13">
        <v>3365</v>
      </c>
      <c r="F1007" s="13">
        <v>58024</v>
      </c>
      <c r="G1007" s="13">
        <v>1008</v>
      </c>
      <c r="H1007">
        <v>865</v>
      </c>
      <c r="I1007" s="13">
        <v>30056</v>
      </c>
      <c r="J1007" s="13">
        <v>29059</v>
      </c>
      <c r="K1007" s="13">
        <v>88910</v>
      </c>
      <c r="L1007" s="13">
        <v>1890</v>
      </c>
      <c r="M1007" s="214"/>
      <c r="N1007" s="13">
        <v>13737</v>
      </c>
      <c r="O1007" s="13">
        <v>18502</v>
      </c>
      <c r="P1007" s="13">
        <v>1171</v>
      </c>
      <c r="Q1007">
        <v>832</v>
      </c>
      <c r="R1007" s="13">
        <v>2736</v>
      </c>
      <c r="S1007" s="13">
        <v>3550</v>
      </c>
      <c r="T1007" s="13">
        <v>54706</v>
      </c>
      <c r="U1007" s="13">
        <v>1507</v>
      </c>
      <c r="V1007" s="13">
        <v>1844</v>
      </c>
      <c r="W1007" s="13">
        <v>31317</v>
      </c>
      <c r="X1007" s="13">
        <v>14823</v>
      </c>
      <c r="Y1007" s="214"/>
      <c r="Z1007" s="13">
        <v>19445</v>
      </c>
      <c r="AA1007" s="13">
        <v>19053</v>
      </c>
      <c r="AC1007" s="48">
        <f t="shared" si="100"/>
        <v>38498</v>
      </c>
      <c r="AD1007" s="48">
        <f t="shared" si="96"/>
        <v>144725</v>
      </c>
      <c r="AE1007" s="13">
        <v>5916</v>
      </c>
      <c r="AF1007" s="13">
        <v>6969</v>
      </c>
      <c r="AG1007" s="13">
        <v>30729</v>
      </c>
      <c r="AH1007" s="13">
        <v>35083</v>
      </c>
      <c r="AI1007" s="13">
        <v>3807</v>
      </c>
      <c r="AJ1007" s="13">
        <v>1488</v>
      </c>
      <c r="AK1007" s="13">
        <v>3812</v>
      </c>
      <c r="AL1007" s="13">
        <v>38789</v>
      </c>
      <c r="AM1007" s="13">
        <v>43571</v>
      </c>
      <c r="AN1007" s="13">
        <v>14928</v>
      </c>
      <c r="AO1007" s="13">
        <v>13970</v>
      </c>
      <c r="BJ1007" s="214"/>
      <c r="BK1007" s="48">
        <f t="shared" si="97"/>
        <v>199062</v>
      </c>
      <c r="BL1007" s="13">
        <v>11215</v>
      </c>
      <c r="BM1007" s="13">
        <v>11477</v>
      </c>
      <c r="BN1007" s="214"/>
      <c r="BO1007" s="48">
        <f t="shared" si="98"/>
        <v>22692</v>
      </c>
      <c r="BP1007" s="214"/>
      <c r="BQ1007" s="48">
        <f t="shared" si="95"/>
        <v>217602</v>
      </c>
      <c r="BR1007" s="214"/>
      <c r="BS1007" s="48">
        <f t="shared" si="99"/>
        <v>622579</v>
      </c>
      <c r="BT1007" s="214"/>
    </row>
    <row r="1008" spans="1:72" x14ac:dyDescent="0.2">
      <c r="A1008" s="227" t="s">
        <v>55</v>
      </c>
      <c r="B1008" s="213">
        <v>44834</v>
      </c>
      <c r="C1008" s="214"/>
      <c r="D1008" s="13">
        <v>4508</v>
      </c>
      <c r="E1008" s="13">
        <v>3402</v>
      </c>
      <c r="F1008" s="13">
        <v>59790</v>
      </c>
      <c r="G1008" s="13">
        <v>1060</v>
      </c>
      <c r="H1008">
        <v>890</v>
      </c>
      <c r="I1008" s="13">
        <v>29281</v>
      </c>
      <c r="J1008" s="13">
        <v>29614</v>
      </c>
      <c r="K1008" s="13">
        <v>91056</v>
      </c>
      <c r="L1008" s="13">
        <v>1816</v>
      </c>
      <c r="M1008" s="214"/>
      <c r="N1008" s="13">
        <v>14414</v>
      </c>
      <c r="O1008" s="13">
        <v>19751</v>
      </c>
      <c r="P1008" s="13">
        <v>1223</v>
      </c>
      <c r="Q1008">
        <v>817</v>
      </c>
      <c r="R1008" s="13">
        <v>2812</v>
      </c>
      <c r="S1008" s="13">
        <v>3442</v>
      </c>
      <c r="T1008" s="13">
        <v>56967</v>
      </c>
      <c r="U1008" s="13">
        <v>1684</v>
      </c>
      <c r="V1008" s="13">
        <v>1873</v>
      </c>
      <c r="W1008" s="13">
        <v>34211</v>
      </c>
      <c r="X1008" s="13">
        <v>14693</v>
      </c>
      <c r="Y1008" s="214"/>
      <c r="Z1008" s="13">
        <v>20722</v>
      </c>
      <c r="AA1008" s="13">
        <v>22105</v>
      </c>
      <c r="AC1008" s="48">
        <f t="shared" si="100"/>
        <v>42827</v>
      </c>
      <c r="AD1008" s="48">
        <f t="shared" si="96"/>
        <v>151887</v>
      </c>
      <c r="AE1008" s="13">
        <v>6099</v>
      </c>
      <c r="AF1008" s="13">
        <v>7157</v>
      </c>
      <c r="AG1008" s="13">
        <v>32252</v>
      </c>
      <c r="AH1008" s="13">
        <v>35897</v>
      </c>
      <c r="AI1008" s="13">
        <v>3796</v>
      </c>
      <c r="AJ1008" s="13">
        <v>1389</v>
      </c>
      <c r="AK1008" s="13">
        <v>3739</v>
      </c>
      <c r="AL1008" s="13">
        <v>40505</v>
      </c>
      <c r="AM1008" s="13">
        <v>44275</v>
      </c>
      <c r="AN1008" s="13">
        <v>15011</v>
      </c>
      <c r="AO1008" s="13">
        <v>14013</v>
      </c>
      <c r="BJ1008" s="214"/>
      <c r="BK1008" s="48">
        <f t="shared" si="97"/>
        <v>204133</v>
      </c>
      <c r="BL1008" s="13">
        <v>11719</v>
      </c>
      <c r="BM1008" s="13">
        <v>12436</v>
      </c>
      <c r="BN1008" s="214"/>
      <c r="BO1008" s="48">
        <f t="shared" si="98"/>
        <v>24155</v>
      </c>
      <c r="BP1008" s="214"/>
      <c r="BQ1008" s="48">
        <f t="shared" si="95"/>
        <v>221417</v>
      </c>
      <c r="BR1008" s="214"/>
      <c r="BS1008" s="48">
        <f t="shared" si="99"/>
        <v>644419</v>
      </c>
      <c r="BT1008" s="214"/>
    </row>
    <row r="1009" spans="1:71" x14ac:dyDescent="0.2">
      <c r="A1009" s="227" t="s">
        <v>56</v>
      </c>
      <c r="B1009" s="213">
        <v>44835</v>
      </c>
      <c r="D1009" s="13">
        <v>4025</v>
      </c>
      <c r="E1009" s="13">
        <v>3081</v>
      </c>
      <c r="F1009" s="13">
        <v>47194</v>
      </c>
      <c r="G1009">
        <v>816</v>
      </c>
      <c r="H1009">
        <v>712</v>
      </c>
      <c r="I1009" s="13">
        <v>27409</v>
      </c>
      <c r="J1009" s="13">
        <v>25152</v>
      </c>
      <c r="K1009" s="13">
        <v>73379</v>
      </c>
      <c r="L1009" s="13">
        <v>1806</v>
      </c>
      <c r="N1009" s="13">
        <v>10038</v>
      </c>
      <c r="O1009" s="13">
        <v>14017</v>
      </c>
      <c r="P1009">
        <v>984</v>
      </c>
      <c r="Q1009">
        <v>694</v>
      </c>
      <c r="R1009" s="13">
        <v>2030</v>
      </c>
      <c r="S1009" s="13">
        <v>2498</v>
      </c>
      <c r="T1009" s="13">
        <v>40448</v>
      </c>
      <c r="U1009">
        <v>823</v>
      </c>
      <c r="V1009" s="13">
        <v>1100</v>
      </c>
      <c r="W1009" s="13">
        <v>27047</v>
      </c>
      <c r="X1009" s="13">
        <v>9423</v>
      </c>
      <c r="Z1009" s="13">
        <v>16176</v>
      </c>
      <c r="AA1009" s="13">
        <v>15653</v>
      </c>
      <c r="AC1009" s="48">
        <f t="shared" si="100"/>
        <v>31829</v>
      </c>
      <c r="AD1009" s="48">
        <f t="shared" si="96"/>
        <v>109102</v>
      </c>
      <c r="AE1009" s="13">
        <v>3847</v>
      </c>
      <c r="AF1009" s="13">
        <v>4660</v>
      </c>
      <c r="AG1009" s="13">
        <v>22571</v>
      </c>
      <c r="AH1009" s="13">
        <v>24263</v>
      </c>
      <c r="AI1009" s="13">
        <v>2959</v>
      </c>
      <c r="AJ1009">
        <v>809</v>
      </c>
      <c r="AK1009" s="13">
        <v>2492</v>
      </c>
      <c r="AL1009" s="13">
        <v>28714</v>
      </c>
      <c r="AM1009" s="13">
        <v>29917</v>
      </c>
      <c r="AN1009" s="13">
        <v>9787</v>
      </c>
      <c r="AO1009" s="13">
        <v>10058</v>
      </c>
      <c r="BK1009" s="48">
        <f t="shared" si="97"/>
        <v>140077</v>
      </c>
      <c r="BL1009" s="13">
        <v>8518</v>
      </c>
      <c r="BM1009" s="13">
        <v>9590</v>
      </c>
      <c r="BO1009" s="48">
        <f t="shared" si="98"/>
        <v>18108</v>
      </c>
      <c r="BQ1009" s="48">
        <f t="shared" si="95"/>
        <v>183574</v>
      </c>
      <c r="BS1009" s="48">
        <f t="shared" si="99"/>
        <v>482690</v>
      </c>
    </row>
    <row r="1010" spans="1:71" x14ac:dyDescent="0.2">
      <c r="A1010" s="227" t="s">
        <v>57</v>
      </c>
      <c r="B1010" s="213">
        <v>44836</v>
      </c>
      <c r="D1010" s="13">
        <v>2544</v>
      </c>
      <c r="E1010" s="13">
        <v>1745</v>
      </c>
      <c r="F1010" s="13">
        <v>37824</v>
      </c>
      <c r="G1010">
        <v>613</v>
      </c>
      <c r="H1010">
        <v>622</v>
      </c>
      <c r="I1010" s="13">
        <v>21927</v>
      </c>
      <c r="J1010" s="13">
        <v>19475</v>
      </c>
      <c r="K1010" s="13">
        <v>57564</v>
      </c>
      <c r="L1010" s="13">
        <v>2076</v>
      </c>
      <c r="N1010" s="13">
        <v>8651</v>
      </c>
      <c r="O1010" s="13">
        <v>10970</v>
      </c>
      <c r="P1010">
        <v>789</v>
      </c>
      <c r="Q1010">
        <v>547</v>
      </c>
      <c r="R1010" s="13">
        <v>1657</v>
      </c>
      <c r="S1010" s="13">
        <v>1916</v>
      </c>
      <c r="T1010" s="13">
        <v>32868</v>
      </c>
      <c r="U1010">
        <v>559</v>
      </c>
      <c r="V1010">
        <v>813</v>
      </c>
      <c r="W1010" s="13">
        <v>24234</v>
      </c>
      <c r="X1010" s="13">
        <v>6064</v>
      </c>
      <c r="Z1010" s="13">
        <v>16776</v>
      </c>
      <c r="AA1010" s="13">
        <v>14029</v>
      </c>
      <c r="AC1010" s="48">
        <f t="shared" si="100"/>
        <v>30805</v>
      </c>
      <c r="AD1010" s="48">
        <f t="shared" si="96"/>
        <v>89068</v>
      </c>
      <c r="AE1010" s="13">
        <v>2932</v>
      </c>
      <c r="AF1010" s="13">
        <v>3703</v>
      </c>
      <c r="AG1010" s="13">
        <v>18771</v>
      </c>
      <c r="AH1010" s="13">
        <v>18725</v>
      </c>
      <c r="AI1010" s="13">
        <v>2185</v>
      </c>
      <c r="AJ1010">
        <v>619</v>
      </c>
      <c r="AK1010" s="13">
        <v>1787</v>
      </c>
      <c r="AL1010" s="13">
        <v>23532</v>
      </c>
      <c r="AM1010" s="13">
        <v>24560</v>
      </c>
      <c r="AN1010" s="13">
        <v>6749</v>
      </c>
      <c r="AO1010" s="13">
        <v>5385</v>
      </c>
      <c r="BK1010" s="48">
        <f t="shared" si="97"/>
        <v>108948</v>
      </c>
      <c r="BL1010" s="13">
        <v>6627</v>
      </c>
      <c r="BM1010" s="13">
        <v>7386</v>
      </c>
      <c r="BO1010" s="48">
        <f t="shared" si="98"/>
        <v>14013</v>
      </c>
      <c r="BQ1010" s="48">
        <f t="shared" si="95"/>
        <v>144390</v>
      </c>
      <c r="BS1010" s="48">
        <f t="shared" si="99"/>
        <v>387224</v>
      </c>
    </row>
    <row r="1011" spans="1:71" x14ac:dyDescent="0.2">
      <c r="A1011" s="227" t="s">
        <v>58</v>
      </c>
      <c r="B1011" s="213">
        <v>44837</v>
      </c>
      <c r="D1011" s="13">
        <v>4038</v>
      </c>
      <c r="E1011" s="13">
        <v>2873</v>
      </c>
      <c r="F1011" s="13">
        <v>51955</v>
      </c>
      <c r="G1011">
        <v>850</v>
      </c>
      <c r="H1011">
        <v>827</v>
      </c>
      <c r="I1011" s="13">
        <v>28303</v>
      </c>
      <c r="J1011" s="13">
        <v>26132</v>
      </c>
      <c r="K1011" s="13">
        <v>79254</v>
      </c>
      <c r="L1011" s="13">
        <v>1705</v>
      </c>
      <c r="N1011" s="13">
        <v>12018</v>
      </c>
      <c r="O1011" s="13">
        <v>16384</v>
      </c>
      <c r="P1011" s="13">
        <v>1076</v>
      </c>
      <c r="Q1011">
        <v>698</v>
      </c>
      <c r="R1011" s="13">
        <v>2669</v>
      </c>
      <c r="S1011" s="13">
        <v>3395</v>
      </c>
      <c r="T1011" s="13">
        <v>48554</v>
      </c>
      <c r="U1011" s="13">
        <v>1365</v>
      </c>
      <c r="V1011" s="13">
        <v>1490</v>
      </c>
      <c r="W1011" s="13">
        <v>28675</v>
      </c>
      <c r="X1011" s="13">
        <v>12539</v>
      </c>
      <c r="Z1011" s="13">
        <v>18602</v>
      </c>
      <c r="AA1011" s="13">
        <v>17076</v>
      </c>
      <c r="AC1011" s="48">
        <f t="shared" si="100"/>
        <v>35678</v>
      </c>
      <c r="AD1011" s="48">
        <f t="shared" si="96"/>
        <v>128863</v>
      </c>
      <c r="AE1011" s="13">
        <v>5347</v>
      </c>
      <c r="AF1011" s="13">
        <v>6299</v>
      </c>
      <c r="AG1011" s="13">
        <v>27100</v>
      </c>
      <c r="AH1011" s="13">
        <v>29099</v>
      </c>
      <c r="AI1011" s="13">
        <v>3363</v>
      </c>
      <c r="AJ1011" s="13">
        <v>1187</v>
      </c>
      <c r="AK1011" s="13">
        <v>3383</v>
      </c>
      <c r="AL1011" s="13">
        <v>33780</v>
      </c>
      <c r="AM1011" s="13">
        <v>36579</v>
      </c>
      <c r="AN1011" s="13">
        <v>12032</v>
      </c>
      <c r="AO1011" s="13">
        <v>10853</v>
      </c>
      <c r="BK1011" s="48">
        <f t="shared" si="97"/>
        <v>169022</v>
      </c>
      <c r="BL1011" s="13">
        <v>10075</v>
      </c>
      <c r="BM1011" s="13">
        <v>10208</v>
      </c>
      <c r="BO1011" s="48">
        <f t="shared" si="98"/>
        <v>20283</v>
      </c>
      <c r="BQ1011" s="48">
        <f t="shared" si="95"/>
        <v>195937</v>
      </c>
      <c r="BS1011" s="48">
        <f t="shared" si="99"/>
        <v>549783</v>
      </c>
    </row>
    <row r="1012" spans="1:71" x14ac:dyDescent="0.2">
      <c r="A1012" s="227" t="s">
        <v>59</v>
      </c>
      <c r="B1012" s="213">
        <v>44838</v>
      </c>
      <c r="D1012" s="13">
        <v>4324</v>
      </c>
      <c r="E1012" s="13">
        <v>3182</v>
      </c>
      <c r="F1012" s="13">
        <v>55984</v>
      </c>
      <c r="G1012">
        <v>906</v>
      </c>
      <c r="H1012">
        <v>829</v>
      </c>
      <c r="I1012" s="13">
        <v>30120</v>
      </c>
      <c r="J1012" s="13">
        <v>28257</v>
      </c>
      <c r="K1012" s="13">
        <v>85688</v>
      </c>
      <c r="L1012" s="13">
        <v>1924</v>
      </c>
      <c r="N1012" s="13">
        <v>12876</v>
      </c>
      <c r="O1012" s="13">
        <v>17426</v>
      </c>
      <c r="P1012" s="13">
        <v>1091</v>
      </c>
      <c r="Q1012">
        <v>813</v>
      </c>
      <c r="R1012" s="13">
        <v>2604</v>
      </c>
      <c r="S1012" s="13">
        <v>3362</v>
      </c>
      <c r="T1012" s="13">
        <v>52148</v>
      </c>
      <c r="U1012" s="13">
        <v>1494</v>
      </c>
      <c r="V1012" s="13">
        <v>1705</v>
      </c>
      <c r="W1012" s="13">
        <v>29203</v>
      </c>
      <c r="X1012" s="13">
        <v>14516</v>
      </c>
      <c r="Z1012" s="13">
        <v>18217</v>
      </c>
      <c r="AA1012" s="13">
        <v>16764</v>
      </c>
      <c r="AC1012" s="48">
        <f t="shared" si="100"/>
        <v>34981</v>
      </c>
      <c r="AD1012" s="48">
        <f t="shared" si="96"/>
        <v>137238</v>
      </c>
      <c r="AE1012" s="13">
        <v>5589</v>
      </c>
      <c r="AF1012" s="13">
        <v>6556</v>
      </c>
      <c r="AG1012" s="13">
        <v>28992</v>
      </c>
      <c r="AH1012" s="13">
        <v>31514</v>
      </c>
      <c r="AI1012" s="13">
        <v>3412</v>
      </c>
      <c r="AJ1012" s="13">
        <v>1331</v>
      </c>
      <c r="AK1012" s="13">
        <v>3597</v>
      </c>
      <c r="AL1012" s="13">
        <v>35963</v>
      </c>
      <c r="AM1012" s="13">
        <v>38723</v>
      </c>
      <c r="AN1012" s="13">
        <v>13703</v>
      </c>
      <c r="AO1012" s="13">
        <v>13394</v>
      </c>
      <c r="BK1012" s="48">
        <f t="shared" si="97"/>
        <v>182774</v>
      </c>
      <c r="BL1012" s="13">
        <v>10786</v>
      </c>
      <c r="BM1012" s="13">
        <v>11088</v>
      </c>
      <c r="BO1012" s="48">
        <f t="shared" si="98"/>
        <v>21874</v>
      </c>
      <c r="BQ1012" s="48">
        <f t="shared" si="95"/>
        <v>211214</v>
      </c>
      <c r="BS1012" s="48">
        <f t="shared" si="99"/>
        <v>588081</v>
      </c>
    </row>
    <row r="1013" spans="1:71" x14ac:dyDescent="0.2">
      <c r="A1013" s="227" t="s">
        <v>53</v>
      </c>
      <c r="B1013" s="213">
        <v>44839</v>
      </c>
      <c r="D1013" s="13">
        <v>4317</v>
      </c>
      <c r="E1013" s="13">
        <v>3121</v>
      </c>
      <c r="F1013" s="13">
        <v>56621</v>
      </c>
      <c r="G1013">
        <v>909</v>
      </c>
      <c r="H1013">
        <v>829</v>
      </c>
      <c r="I1013" s="13">
        <v>30664</v>
      </c>
      <c r="J1013" s="13">
        <v>28606</v>
      </c>
      <c r="K1013" s="13">
        <v>87043</v>
      </c>
      <c r="L1013" s="13">
        <v>1869</v>
      </c>
      <c r="N1013" s="13">
        <v>12925</v>
      </c>
      <c r="O1013" s="13">
        <v>18217</v>
      </c>
      <c r="P1013" s="13">
        <v>1101</v>
      </c>
      <c r="Q1013">
        <v>779</v>
      </c>
      <c r="R1013" s="13">
        <v>2840</v>
      </c>
      <c r="S1013" s="13">
        <v>3568</v>
      </c>
      <c r="T1013" s="13">
        <v>52936</v>
      </c>
      <c r="U1013" s="13">
        <v>1509</v>
      </c>
      <c r="V1013" s="13">
        <v>1522</v>
      </c>
      <c r="W1013" s="13">
        <v>29700</v>
      </c>
      <c r="X1013" s="13">
        <v>14517</v>
      </c>
      <c r="Z1013" s="13">
        <v>18935</v>
      </c>
      <c r="AA1013" s="13">
        <v>17335</v>
      </c>
      <c r="AC1013" s="48">
        <f t="shared" si="100"/>
        <v>36270</v>
      </c>
      <c r="AD1013" s="48">
        <f t="shared" si="96"/>
        <v>139614</v>
      </c>
      <c r="AE1013" s="13">
        <v>5680</v>
      </c>
      <c r="AF1013" s="13">
        <v>6889</v>
      </c>
      <c r="AG1013" s="13">
        <v>30606</v>
      </c>
      <c r="AH1013" s="13">
        <v>33555</v>
      </c>
      <c r="AI1013" s="13">
        <v>3625</v>
      </c>
      <c r="AJ1013" s="13">
        <v>1329</v>
      </c>
      <c r="AK1013" s="13">
        <v>3569</v>
      </c>
      <c r="AL1013" s="13">
        <v>37513</v>
      </c>
      <c r="AM1013" s="13">
        <v>40932</v>
      </c>
      <c r="AN1013" s="13">
        <v>14327</v>
      </c>
      <c r="AO1013" s="13">
        <v>14056</v>
      </c>
      <c r="BK1013" s="48">
        <f t="shared" si="97"/>
        <v>192081</v>
      </c>
      <c r="BL1013" s="13">
        <v>11350</v>
      </c>
      <c r="BM1013" s="13">
        <v>11704</v>
      </c>
      <c r="BO1013" s="48">
        <f t="shared" si="98"/>
        <v>23054</v>
      </c>
      <c r="BQ1013" s="48">
        <f t="shared" si="95"/>
        <v>213979</v>
      </c>
      <c r="BS1013" s="48">
        <f t="shared" si="99"/>
        <v>604998</v>
      </c>
    </row>
    <row r="1014" spans="1:71" x14ac:dyDescent="0.2">
      <c r="A1014" s="227" t="s">
        <v>54</v>
      </c>
      <c r="B1014" s="213">
        <v>44840</v>
      </c>
      <c r="D1014" s="13">
        <v>4412</v>
      </c>
      <c r="E1014" s="13">
        <v>3260</v>
      </c>
      <c r="F1014" s="13">
        <v>58328</v>
      </c>
      <c r="G1014">
        <v>948</v>
      </c>
      <c r="H1014">
        <v>823</v>
      </c>
      <c r="I1014" s="13">
        <v>31578</v>
      </c>
      <c r="J1014" s="13">
        <v>30084</v>
      </c>
      <c r="K1014" s="13">
        <v>90076</v>
      </c>
      <c r="L1014" s="13">
        <v>1894</v>
      </c>
      <c r="N1014" s="13">
        <v>13611</v>
      </c>
      <c r="O1014" s="13">
        <v>18900</v>
      </c>
      <c r="P1014" s="13">
        <v>1200</v>
      </c>
      <c r="Q1014">
        <v>782</v>
      </c>
      <c r="R1014" s="13">
        <v>2722</v>
      </c>
      <c r="S1014" s="13">
        <v>3450</v>
      </c>
      <c r="T1014" s="13">
        <v>54702</v>
      </c>
      <c r="U1014" s="13">
        <v>1521</v>
      </c>
      <c r="V1014" s="13">
        <v>1610</v>
      </c>
      <c r="W1014" s="13">
        <v>30849</v>
      </c>
      <c r="X1014" s="13">
        <v>14997</v>
      </c>
      <c r="Z1014" s="13">
        <v>19368</v>
      </c>
      <c r="AA1014" s="13">
        <v>19207</v>
      </c>
      <c r="AC1014" s="48">
        <f t="shared" si="100"/>
        <v>38575</v>
      </c>
      <c r="AD1014" s="48">
        <f t="shared" si="96"/>
        <v>144344</v>
      </c>
      <c r="AE1014" s="13">
        <v>5559</v>
      </c>
      <c r="AF1014" s="13">
        <v>7052</v>
      </c>
      <c r="AG1014" s="13">
        <v>31729</v>
      </c>
      <c r="AH1014" s="13">
        <v>35209</v>
      </c>
      <c r="AI1014" s="13">
        <v>3676</v>
      </c>
      <c r="AJ1014" s="13">
        <v>1328</v>
      </c>
      <c r="AK1014" s="13">
        <v>3709</v>
      </c>
      <c r="AL1014" s="13">
        <v>39370</v>
      </c>
      <c r="AM1014" s="13">
        <v>43383</v>
      </c>
      <c r="AN1014" s="13">
        <v>14791</v>
      </c>
      <c r="AO1014" s="13">
        <v>14608</v>
      </c>
      <c r="BK1014" s="48">
        <f t="shared" si="97"/>
        <v>200414</v>
      </c>
      <c r="BL1014" s="13">
        <v>11247</v>
      </c>
      <c r="BM1014" s="13">
        <v>11593</v>
      </c>
      <c r="BO1014" s="48">
        <f t="shared" si="98"/>
        <v>22840</v>
      </c>
      <c r="BQ1014" s="48">
        <f t="shared" si="95"/>
        <v>221403</v>
      </c>
      <c r="BS1014" s="48">
        <f t="shared" si="99"/>
        <v>627576</v>
      </c>
    </row>
    <row r="1015" spans="1:71" x14ac:dyDescent="0.2">
      <c r="A1015" s="227" t="s">
        <v>55</v>
      </c>
      <c r="B1015" s="213">
        <v>44841</v>
      </c>
      <c r="D1015" s="13">
        <v>4526</v>
      </c>
      <c r="E1015" s="13">
        <v>3404</v>
      </c>
      <c r="F1015" s="13">
        <v>58921</v>
      </c>
      <c r="G1015" s="13">
        <v>1008</v>
      </c>
      <c r="H1015">
        <v>882</v>
      </c>
      <c r="I1015" s="13">
        <v>32130</v>
      </c>
      <c r="J1015" s="13">
        <v>29827</v>
      </c>
      <c r="K1015" s="13">
        <v>89919</v>
      </c>
      <c r="L1015" s="13">
        <v>1795</v>
      </c>
      <c r="N1015" s="13">
        <v>14438</v>
      </c>
      <c r="O1015" s="13">
        <v>19545</v>
      </c>
      <c r="P1015" s="13">
        <v>1160</v>
      </c>
      <c r="Q1015">
        <v>757</v>
      </c>
      <c r="R1015" s="13">
        <v>2736</v>
      </c>
      <c r="S1015" s="13">
        <v>3509</v>
      </c>
      <c r="T1015" s="13">
        <v>56519</v>
      </c>
      <c r="U1015" s="13">
        <v>1510</v>
      </c>
      <c r="V1015" s="13">
        <v>1642</v>
      </c>
      <c r="W1015" s="13">
        <v>34211</v>
      </c>
      <c r="X1015" s="13">
        <v>13586</v>
      </c>
      <c r="Z1015" s="13">
        <v>20424</v>
      </c>
      <c r="AA1015" s="13">
        <v>21033</v>
      </c>
      <c r="AC1015" s="48">
        <f t="shared" si="100"/>
        <v>41457</v>
      </c>
      <c r="AD1015" s="48">
        <f t="shared" si="96"/>
        <v>149613</v>
      </c>
      <c r="AE1015" s="13">
        <v>5687</v>
      </c>
      <c r="AF1015" s="13">
        <v>6706</v>
      </c>
      <c r="AG1015" s="13">
        <v>30694</v>
      </c>
      <c r="AH1015" s="13">
        <v>36099</v>
      </c>
      <c r="AI1015" s="13">
        <v>3625</v>
      </c>
      <c r="AJ1015" s="13">
        <v>1263</v>
      </c>
      <c r="AK1015" s="13">
        <v>3632</v>
      </c>
      <c r="AL1015" s="13">
        <v>38157</v>
      </c>
      <c r="AM1015" s="13">
        <v>44313</v>
      </c>
      <c r="AN1015" s="13">
        <v>15057</v>
      </c>
      <c r="AO1015" s="13">
        <v>13383</v>
      </c>
      <c r="BK1015" s="48">
        <f t="shared" si="97"/>
        <v>198616</v>
      </c>
      <c r="BL1015" s="13">
        <v>11268</v>
      </c>
      <c r="BM1015" s="13">
        <v>11866</v>
      </c>
      <c r="BO1015" s="48">
        <f t="shared" si="98"/>
        <v>23134</v>
      </c>
      <c r="BQ1015" s="48">
        <f t="shared" si="95"/>
        <v>222412</v>
      </c>
      <c r="BS1015" s="48">
        <f t="shared" si="99"/>
        <v>635232</v>
      </c>
    </row>
    <row r="1016" spans="1:71" x14ac:dyDescent="0.2">
      <c r="A1016" s="227" t="s">
        <v>56</v>
      </c>
      <c r="B1016" s="213">
        <v>44842</v>
      </c>
      <c r="D1016" s="13">
        <v>2921</v>
      </c>
      <c r="E1016" s="13">
        <v>2305</v>
      </c>
      <c r="F1016" s="13">
        <v>46122</v>
      </c>
      <c r="G1016">
        <v>733</v>
      </c>
      <c r="H1016">
        <v>619</v>
      </c>
      <c r="I1016" s="13">
        <v>25855</v>
      </c>
      <c r="J1016" s="13">
        <v>23637</v>
      </c>
      <c r="K1016" s="13">
        <v>70613</v>
      </c>
      <c r="L1016" s="13">
        <v>1628</v>
      </c>
      <c r="N1016" s="13">
        <v>9508</v>
      </c>
      <c r="O1016" s="13">
        <v>13032</v>
      </c>
      <c r="P1016">
        <v>882</v>
      </c>
      <c r="Q1016">
        <v>598</v>
      </c>
      <c r="R1016" s="13">
        <v>1852</v>
      </c>
      <c r="S1016" s="13">
        <v>2365</v>
      </c>
      <c r="T1016" s="13">
        <v>36311</v>
      </c>
      <c r="U1016">
        <v>807</v>
      </c>
      <c r="V1016" s="13">
        <v>1059</v>
      </c>
      <c r="W1016" s="13">
        <v>25871</v>
      </c>
      <c r="X1016" s="13">
        <v>7299</v>
      </c>
      <c r="Z1016" s="13">
        <v>15316</v>
      </c>
      <c r="AA1016" s="13">
        <v>13848</v>
      </c>
      <c r="AC1016" s="48">
        <f t="shared" si="100"/>
        <v>29164</v>
      </c>
      <c r="AD1016" s="48">
        <f t="shared" si="96"/>
        <v>99584</v>
      </c>
      <c r="AE1016" s="13">
        <v>3853</v>
      </c>
      <c r="AF1016" s="13">
        <v>4655</v>
      </c>
      <c r="AG1016" s="13">
        <v>20291</v>
      </c>
      <c r="AH1016" s="13">
        <v>23100</v>
      </c>
      <c r="AI1016" s="13">
        <v>2719</v>
      </c>
      <c r="AJ1016">
        <v>757</v>
      </c>
      <c r="AK1016" s="13">
        <v>2311</v>
      </c>
      <c r="AL1016" s="13">
        <v>24980</v>
      </c>
      <c r="AM1016" s="13">
        <v>28415</v>
      </c>
      <c r="AN1016" s="13">
        <v>8950</v>
      </c>
      <c r="AO1016" s="13">
        <v>7675</v>
      </c>
      <c r="BK1016" s="48">
        <f t="shared" si="97"/>
        <v>127706</v>
      </c>
      <c r="BL1016" s="13">
        <v>8267</v>
      </c>
      <c r="BM1016" s="13">
        <v>8010</v>
      </c>
      <c r="BO1016" s="48">
        <f t="shared" si="98"/>
        <v>16277</v>
      </c>
      <c r="BQ1016" s="48">
        <f t="shared" si="95"/>
        <v>174433</v>
      </c>
      <c r="BS1016" s="48">
        <f t="shared" si="99"/>
        <v>447164</v>
      </c>
    </row>
    <row r="1017" spans="1:71" x14ac:dyDescent="0.2">
      <c r="A1017" s="227" t="s">
        <v>57</v>
      </c>
      <c r="B1017" s="213">
        <v>44843</v>
      </c>
      <c r="D1017" s="13">
        <v>2463</v>
      </c>
      <c r="E1017" s="13">
        <v>1739</v>
      </c>
      <c r="F1017" s="13">
        <v>37528</v>
      </c>
      <c r="G1017">
        <v>614</v>
      </c>
      <c r="H1017">
        <v>658</v>
      </c>
      <c r="I1017" s="13">
        <v>21252</v>
      </c>
      <c r="J1017" s="13">
        <v>19133</v>
      </c>
      <c r="K1017" s="13">
        <v>55472</v>
      </c>
      <c r="L1017" s="13">
        <v>1257</v>
      </c>
      <c r="N1017" s="13">
        <v>8209</v>
      </c>
      <c r="O1017" s="13">
        <v>10975</v>
      </c>
      <c r="P1017">
        <v>817</v>
      </c>
      <c r="Q1017">
        <v>542</v>
      </c>
      <c r="R1017" s="13">
        <v>1627</v>
      </c>
      <c r="S1017" s="13">
        <v>1926</v>
      </c>
      <c r="T1017" s="13">
        <v>32125</v>
      </c>
      <c r="U1017">
        <v>546</v>
      </c>
      <c r="V1017">
        <v>799</v>
      </c>
      <c r="W1017" s="13">
        <v>23453</v>
      </c>
      <c r="X1017" s="13">
        <v>5919</v>
      </c>
      <c r="Z1017" s="13">
        <v>15609</v>
      </c>
      <c r="AA1017" s="13">
        <v>12841</v>
      </c>
      <c r="AC1017" s="48">
        <f t="shared" si="100"/>
        <v>28450</v>
      </c>
      <c r="AD1017" s="48">
        <f t="shared" si="96"/>
        <v>86938</v>
      </c>
      <c r="AE1017" s="13">
        <v>2813</v>
      </c>
      <c r="AF1017" s="13">
        <v>3898</v>
      </c>
      <c r="AG1017" s="13">
        <v>17770</v>
      </c>
      <c r="AH1017" s="13">
        <v>18007</v>
      </c>
      <c r="AI1017" s="13">
        <v>2107</v>
      </c>
      <c r="AJ1017">
        <v>545</v>
      </c>
      <c r="AK1017" s="13">
        <v>1763</v>
      </c>
      <c r="AL1017" s="13">
        <v>21983</v>
      </c>
      <c r="AM1017" s="13">
        <v>23108</v>
      </c>
      <c r="AN1017" s="13">
        <v>6252</v>
      </c>
      <c r="AO1017" s="13">
        <v>4940</v>
      </c>
      <c r="BK1017" s="48">
        <f t="shared" si="97"/>
        <v>103186</v>
      </c>
      <c r="BL1017" s="13">
        <v>6277</v>
      </c>
      <c r="BM1017" s="13">
        <v>6884</v>
      </c>
      <c r="BO1017" s="48">
        <f t="shared" si="98"/>
        <v>13161</v>
      </c>
      <c r="BQ1017" s="48">
        <f t="shared" si="95"/>
        <v>140116</v>
      </c>
      <c r="BS1017" s="48">
        <f t="shared" si="99"/>
        <v>371851</v>
      </c>
    </row>
    <row r="1018" spans="1:71" x14ac:dyDescent="0.2">
      <c r="A1018" s="227" t="s">
        <v>58</v>
      </c>
      <c r="B1018" s="213">
        <v>44844</v>
      </c>
      <c r="D1018" s="13">
        <v>3587</v>
      </c>
      <c r="E1018" s="13">
        <v>2700</v>
      </c>
      <c r="F1018" s="13">
        <v>50724</v>
      </c>
      <c r="G1018">
        <v>791</v>
      </c>
      <c r="H1018">
        <v>769</v>
      </c>
      <c r="I1018" s="13">
        <v>28316</v>
      </c>
      <c r="J1018" s="13">
        <v>25753</v>
      </c>
      <c r="K1018" s="13">
        <v>77359</v>
      </c>
      <c r="L1018" s="13">
        <v>1562</v>
      </c>
      <c r="N1018" s="13">
        <v>12125</v>
      </c>
      <c r="O1018" s="13">
        <v>15970</v>
      </c>
      <c r="P1018" s="13">
        <v>1033</v>
      </c>
      <c r="Q1018">
        <v>710</v>
      </c>
      <c r="R1018" s="13">
        <v>2598</v>
      </c>
      <c r="S1018" s="13">
        <v>3147</v>
      </c>
      <c r="T1018" s="13">
        <v>46584</v>
      </c>
      <c r="U1018" s="13">
        <v>1366</v>
      </c>
      <c r="V1018" s="13">
        <v>1463</v>
      </c>
      <c r="W1018" s="13">
        <v>29099</v>
      </c>
      <c r="X1018" s="13">
        <v>11041</v>
      </c>
      <c r="Z1018" s="13">
        <v>19598</v>
      </c>
      <c r="AA1018" s="13">
        <v>16420</v>
      </c>
      <c r="AC1018" s="48">
        <f t="shared" si="100"/>
        <v>36018</v>
      </c>
      <c r="AD1018" s="48">
        <f t="shared" si="96"/>
        <v>125136</v>
      </c>
      <c r="AE1018" s="13">
        <v>4883</v>
      </c>
      <c r="AF1018" s="13">
        <v>6001</v>
      </c>
      <c r="AG1018" s="13">
        <v>28012</v>
      </c>
      <c r="AH1018" s="13">
        <v>27968</v>
      </c>
      <c r="AI1018" s="13">
        <v>3146</v>
      </c>
      <c r="AJ1018" s="13">
        <v>1148</v>
      </c>
      <c r="AK1018" s="13">
        <v>3012</v>
      </c>
      <c r="AL1018" s="13">
        <v>34224</v>
      </c>
      <c r="AM1018" s="13">
        <v>35381</v>
      </c>
      <c r="AN1018" s="13">
        <v>10952</v>
      </c>
      <c r="AO1018" s="13">
        <v>10845</v>
      </c>
      <c r="BK1018" s="48">
        <f t="shared" si="97"/>
        <v>165572</v>
      </c>
      <c r="BL1018" s="13">
        <v>10474</v>
      </c>
      <c r="BM1018" s="13">
        <v>10242</v>
      </c>
      <c r="BO1018" s="48">
        <f t="shared" si="98"/>
        <v>20716</v>
      </c>
      <c r="BQ1018" s="48">
        <f t="shared" ref="BQ1018:BQ1081" si="101">D1018+E1018+F1018+G1018+H1018+I1018+J1018+K1018+L1018</f>
        <v>191561</v>
      </c>
      <c r="BS1018" s="48">
        <f t="shared" si="99"/>
        <v>539003</v>
      </c>
    </row>
    <row r="1019" spans="1:71" x14ac:dyDescent="0.2">
      <c r="A1019" s="227" t="s">
        <v>59</v>
      </c>
      <c r="B1019" s="213">
        <v>44845</v>
      </c>
      <c r="D1019" s="13">
        <v>4286</v>
      </c>
      <c r="E1019" s="13">
        <v>2967</v>
      </c>
      <c r="F1019" s="13">
        <v>55638</v>
      </c>
      <c r="G1019">
        <v>907</v>
      </c>
      <c r="H1019">
        <v>813</v>
      </c>
      <c r="I1019" s="13">
        <v>30314</v>
      </c>
      <c r="J1019" s="13">
        <v>27666</v>
      </c>
      <c r="K1019" s="13">
        <v>85347</v>
      </c>
      <c r="L1019" s="13">
        <v>1837</v>
      </c>
      <c r="N1019" s="13">
        <v>12990</v>
      </c>
      <c r="O1019" s="13">
        <v>17588</v>
      </c>
      <c r="P1019" s="13">
        <v>1094</v>
      </c>
      <c r="Q1019">
        <v>959</v>
      </c>
      <c r="R1019" s="13">
        <v>2617</v>
      </c>
      <c r="S1019" s="13">
        <v>3321</v>
      </c>
      <c r="T1019" s="13">
        <v>52292</v>
      </c>
      <c r="U1019" s="13">
        <v>1475</v>
      </c>
      <c r="V1019" s="13">
        <v>1584</v>
      </c>
      <c r="W1019" s="13">
        <v>29702</v>
      </c>
      <c r="X1019" s="13">
        <v>14204</v>
      </c>
      <c r="Z1019" s="13">
        <v>19561</v>
      </c>
      <c r="AA1019" s="13">
        <v>17218</v>
      </c>
      <c r="AC1019" s="48">
        <f t="shared" si="100"/>
        <v>36779</v>
      </c>
      <c r="AD1019" s="48">
        <f t="shared" si="96"/>
        <v>137826</v>
      </c>
      <c r="AE1019" s="13">
        <v>5668</v>
      </c>
      <c r="AF1019" s="13">
        <v>6756</v>
      </c>
      <c r="AG1019" s="13">
        <v>29589</v>
      </c>
      <c r="AH1019" s="13">
        <v>31639</v>
      </c>
      <c r="AI1019" s="13">
        <v>3359</v>
      </c>
      <c r="AJ1019" s="13">
        <v>1370</v>
      </c>
      <c r="AK1019" s="13">
        <v>3481</v>
      </c>
      <c r="AL1019" s="13">
        <v>36291</v>
      </c>
      <c r="AM1019" s="13">
        <v>38900</v>
      </c>
      <c r="AN1019" s="13">
        <v>13192</v>
      </c>
      <c r="AO1019" s="13">
        <v>12519</v>
      </c>
      <c r="BK1019" s="48">
        <f t="shared" si="97"/>
        <v>182764</v>
      </c>
      <c r="BL1019" s="13">
        <v>10821</v>
      </c>
      <c r="BM1019" s="13">
        <v>11123</v>
      </c>
      <c r="BO1019" s="48">
        <f t="shared" si="98"/>
        <v>21944</v>
      </c>
      <c r="BQ1019" s="48">
        <f t="shared" si="101"/>
        <v>209775</v>
      </c>
      <c r="BS1019" s="48">
        <f t="shared" si="99"/>
        <v>589088</v>
      </c>
    </row>
    <row r="1020" spans="1:71" x14ac:dyDescent="0.2">
      <c r="A1020" s="227" t="s">
        <v>53</v>
      </c>
      <c r="B1020" s="213">
        <v>44846</v>
      </c>
      <c r="D1020" s="13">
        <v>4179</v>
      </c>
      <c r="E1020" s="13">
        <v>3147</v>
      </c>
      <c r="F1020" s="13">
        <v>55599</v>
      </c>
      <c r="G1020">
        <v>923</v>
      </c>
      <c r="H1020">
        <v>862</v>
      </c>
      <c r="I1020" s="13">
        <v>29714</v>
      </c>
      <c r="J1020" s="13">
        <v>28453</v>
      </c>
      <c r="K1020" s="13">
        <v>86400</v>
      </c>
      <c r="L1020" s="13">
        <v>1737</v>
      </c>
      <c r="N1020" s="13">
        <v>13090</v>
      </c>
      <c r="O1020" s="13">
        <v>16142</v>
      </c>
      <c r="P1020" s="13">
        <v>1430</v>
      </c>
      <c r="Q1020">
        <v>929</v>
      </c>
      <c r="R1020" s="13">
        <v>2716</v>
      </c>
      <c r="S1020" s="13">
        <v>3402</v>
      </c>
      <c r="T1020" s="13">
        <v>52050</v>
      </c>
      <c r="U1020" s="13">
        <v>1532</v>
      </c>
      <c r="V1020" s="13">
        <v>1602</v>
      </c>
      <c r="W1020" s="13">
        <v>29451</v>
      </c>
      <c r="X1020" s="13">
        <v>14105</v>
      </c>
      <c r="Z1020" s="13">
        <v>19713</v>
      </c>
      <c r="AA1020" s="13">
        <v>17432</v>
      </c>
      <c r="AC1020" s="48">
        <f t="shared" si="100"/>
        <v>37145</v>
      </c>
      <c r="AD1020" s="48">
        <f t="shared" si="96"/>
        <v>136449</v>
      </c>
      <c r="AE1020" s="13">
        <v>5699</v>
      </c>
      <c r="AF1020" s="13">
        <v>6760</v>
      </c>
      <c r="AG1020" s="13">
        <v>28464</v>
      </c>
      <c r="AH1020" s="13">
        <v>30598</v>
      </c>
      <c r="AI1020" s="13">
        <v>3725</v>
      </c>
      <c r="AJ1020" s="13">
        <v>1319</v>
      </c>
      <c r="AK1020" s="13">
        <v>3645</v>
      </c>
      <c r="AL1020" s="13">
        <v>36055</v>
      </c>
      <c r="AM1020" s="13">
        <v>40217</v>
      </c>
      <c r="AN1020" s="13">
        <v>13398</v>
      </c>
      <c r="AO1020" s="13">
        <v>13062</v>
      </c>
      <c r="BK1020" s="48">
        <f t="shared" si="97"/>
        <v>182942</v>
      </c>
      <c r="BL1020" s="13">
        <v>11319</v>
      </c>
      <c r="BM1020" s="13">
        <v>11455</v>
      </c>
      <c r="BO1020" s="48">
        <f t="shared" si="98"/>
        <v>22774</v>
      </c>
      <c r="BQ1020" s="48">
        <f t="shared" si="101"/>
        <v>211014</v>
      </c>
      <c r="BS1020" s="48">
        <f t="shared" si="99"/>
        <v>590324</v>
      </c>
    </row>
    <row r="1021" spans="1:71" x14ac:dyDescent="0.2">
      <c r="A1021" s="227" t="s">
        <v>54</v>
      </c>
      <c r="B1021" s="213">
        <v>44847</v>
      </c>
      <c r="D1021" s="13">
        <v>4389</v>
      </c>
      <c r="E1021" s="13">
        <v>3192</v>
      </c>
      <c r="F1021" s="13">
        <v>57251</v>
      </c>
      <c r="G1021" s="13">
        <v>1035</v>
      </c>
      <c r="H1021">
        <v>882</v>
      </c>
      <c r="I1021" s="13">
        <v>31492</v>
      </c>
      <c r="J1021" s="13">
        <v>29183</v>
      </c>
      <c r="K1021" s="13">
        <v>89589</v>
      </c>
      <c r="L1021" s="13">
        <v>2477</v>
      </c>
      <c r="N1021" s="13">
        <v>13382</v>
      </c>
      <c r="O1021" s="13">
        <v>18599</v>
      </c>
      <c r="P1021" s="13">
        <v>1098</v>
      </c>
      <c r="Q1021">
        <v>773</v>
      </c>
      <c r="R1021" s="13">
        <v>2691</v>
      </c>
      <c r="S1021" s="13">
        <v>3441</v>
      </c>
      <c r="T1021" s="13">
        <v>54411</v>
      </c>
      <c r="U1021" s="13">
        <v>1547</v>
      </c>
      <c r="V1021" s="13">
        <v>1669</v>
      </c>
      <c r="W1021" s="13">
        <v>30989</v>
      </c>
      <c r="X1021" s="13">
        <v>14617</v>
      </c>
      <c r="Z1021" s="13">
        <v>19766</v>
      </c>
      <c r="AA1021" s="13">
        <v>18681</v>
      </c>
      <c r="AC1021" s="48">
        <f t="shared" si="100"/>
        <v>38447</v>
      </c>
      <c r="AD1021" s="48">
        <f t="shared" si="96"/>
        <v>143217</v>
      </c>
      <c r="AE1021" s="13">
        <v>5783</v>
      </c>
      <c r="AF1021" s="13">
        <v>7047</v>
      </c>
      <c r="AG1021" s="13">
        <v>31402</v>
      </c>
      <c r="AH1021" s="13">
        <v>35565</v>
      </c>
      <c r="AI1021" s="13">
        <v>3822</v>
      </c>
      <c r="AJ1021" s="13">
        <v>1414</v>
      </c>
      <c r="AK1021" s="13">
        <v>3856</v>
      </c>
      <c r="AL1021" s="13">
        <v>38979</v>
      </c>
      <c r="AM1021" s="13">
        <v>44117</v>
      </c>
      <c r="AN1021" s="13">
        <v>15292</v>
      </c>
      <c r="AO1021" s="13">
        <v>14421</v>
      </c>
      <c r="BK1021" s="48">
        <f t="shared" si="97"/>
        <v>201698</v>
      </c>
      <c r="BL1021" s="13">
        <v>11537</v>
      </c>
      <c r="BM1021" s="13">
        <v>11640</v>
      </c>
      <c r="BO1021" s="48">
        <f t="shared" si="98"/>
        <v>23177</v>
      </c>
      <c r="BQ1021" s="48">
        <f t="shared" si="101"/>
        <v>219490</v>
      </c>
      <c r="BS1021" s="48">
        <f t="shared" si="99"/>
        <v>626029</v>
      </c>
    </row>
    <row r="1022" spans="1:71" x14ac:dyDescent="0.2">
      <c r="A1022" s="227" t="s">
        <v>55</v>
      </c>
      <c r="B1022" s="213">
        <v>44848</v>
      </c>
      <c r="D1022" s="13">
        <v>4316</v>
      </c>
      <c r="E1022" s="13">
        <v>3449</v>
      </c>
      <c r="F1022" s="13">
        <v>60729</v>
      </c>
      <c r="G1022">
        <v>979</v>
      </c>
      <c r="H1022">
        <v>831</v>
      </c>
      <c r="I1022" s="13">
        <v>32270</v>
      </c>
      <c r="J1022" s="13">
        <v>30649</v>
      </c>
      <c r="K1022" s="13">
        <v>93582</v>
      </c>
      <c r="L1022" s="13">
        <v>2341</v>
      </c>
      <c r="N1022" s="13">
        <v>14298</v>
      </c>
      <c r="O1022" s="13">
        <v>19820</v>
      </c>
      <c r="P1022" s="13">
        <v>1155</v>
      </c>
      <c r="Q1022">
        <v>787</v>
      </c>
      <c r="R1022" s="13">
        <v>2807</v>
      </c>
      <c r="S1022" s="13">
        <v>3418</v>
      </c>
      <c r="T1022" s="13">
        <v>57036</v>
      </c>
      <c r="U1022" s="13">
        <v>1638</v>
      </c>
      <c r="V1022" s="13">
        <v>1760</v>
      </c>
      <c r="W1022" s="13">
        <v>34567</v>
      </c>
      <c r="X1022" s="13">
        <v>14708</v>
      </c>
      <c r="Z1022" s="13">
        <v>20678</v>
      </c>
      <c r="AA1022" s="13">
        <v>22078</v>
      </c>
      <c r="AC1022" s="48">
        <f t="shared" si="100"/>
        <v>42756</v>
      </c>
      <c r="AD1022" s="48">
        <f t="shared" si="96"/>
        <v>151994</v>
      </c>
      <c r="AE1022" s="13">
        <v>5938</v>
      </c>
      <c r="AF1022" s="13">
        <v>6935</v>
      </c>
      <c r="AG1022" s="13">
        <v>32870</v>
      </c>
      <c r="AH1022" s="13">
        <v>36560</v>
      </c>
      <c r="AI1022" s="13">
        <v>3832</v>
      </c>
      <c r="AJ1022" s="13">
        <v>1324</v>
      </c>
      <c r="AK1022" s="13">
        <v>3753</v>
      </c>
      <c r="AL1022" s="13">
        <v>41304</v>
      </c>
      <c r="AM1022" s="13">
        <v>45101</v>
      </c>
      <c r="AN1022" s="13">
        <v>15438</v>
      </c>
      <c r="AO1022" s="13">
        <v>14524</v>
      </c>
      <c r="BK1022" s="48">
        <f t="shared" si="97"/>
        <v>207579</v>
      </c>
      <c r="BL1022" s="13">
        <v>11501</v>
      </c>
      <c r="BM1022" s="13">
        <v>11562</v>
      </c>
      <c r="BO1022" s="48">
        <f t="shared" si="98"/>
        <v>23063</v>
      </c>
      <c r="BQ1022" s="48">
        <f t="shared" si="101"/>
        <v>229146</v>
      </c>
      <c r="BS1022" s="48">
        <f t="shared" si="99"/>
        <v>654538</v>
      </c>
    </row>
    <row r="1023" spans="1:71" x14ac:dyDescent="0.2">
      <c r="A1023" s="227" t="s">
        <v>56</v>
      </c>
      <c r="B1023" s="213">
        <v>44849</v>
      </c>
      <c r="D1023" s="13">
        <v>3271</v>
      </c>
      <c r="E1023" s="13">
        <v>2463</v>
      </c>
      <c r="F1023" s="13">
        <v>48211</v>
      </c>
      <c r="G1023">
        <v>781</v>
      </c>
      <c r="H1023">
        <v>752</v>
      </c>
      <c r="I1023" s="13">
        <v>27638</v>
      </c>
      <c r="J1023" s="13">
        <v>24679</v>
      </c>
      <c r="K1023" s="13">
        <v>74358</v>
      </c>
      <c r="L1023" s="13">
        <v>1969</v>
      </c>
      <c r="N1023" s="13">
        <v>10201</v>
      </c>
      <c r="O1023" s="13">
        <v>13929</v>
      </c>
      <c r="P1023">
        <v>992</v>
      </c>
      <c r="Q1023">
        <v>682</v>
      </c>
      <c r="R1023" s="13">
        <v>1996</v>
      </c>
      <c r="S1023" s="13">
        <v>2378</v>
      </c>
      <c r="T1023" s="13">
        <v>40356</v>
      </c>
      <c r="U1023">
        <v>841</v>
      </c>
      <c r="V1023" s="13">
        <v>1083</v>
      </c>
      <c r="W1023" s="13">
        <v>28119</v>
      </c>
      <c r="X1023" s="13">
        <v>8544</v>
      </c>
      <c r="Z1023" s="13">
        <v>17109</v>
      </c>
      <c r="AA1023" s="13">
        <v>15208</v>
      </c>
      <c r="AC1023" s="48">
        <f t="shared" si="100"/>
        <v>32317</v>
      </c>
      <c r="AD1023" s="48">
        <f t="shared" si="96"/>
        <v>109121</v>
      </c>
      <c r="AE1023" s="13">
        <v>3800</v>
      </c>
      <c r="AF1023" s="13">
        <v>4800</v>
      </c>
      <c r="AG1023" s="13">
        <v>22147</v>
      </c>
      <c r="AH1023" s="13">
        <v>24642</v>
      </c>
      <c r="AI1023" s="13">
        <v>2760</v>
      </c>
      <c r="AJ1023">
        <v>826</v>
      </c>
      <c r="AK1023" s="13">
        <v>2577</v>
      </c>
      <c r="AL1023" s="13">
        <v>27688</v>
      </c>
      <c r="AM1023" s="13">
        <v>30775</v>
      </c>
      <c r="AN1023" s="13">
        <v>10174</v>
      </c>
      <c r="AO1023" s="13">
        <v>8865</v>
      </c>
      <c r="BK1023" s="48">
        <f t="shared" si="97"/>
        <v>139054</v>
      </c>
      <c r="BL1023" s="13">
        <v>8712</v>
      </c>
      <c r="BM1023" s="13">
        <v>8402</v>
      </c>
      <c r="BO1023" s="48">
        <f t="shared" si="98"/>
        <v>17114</v>
      </c>
      <c r="BQ1023" s="48">
        <f t="shared" si="101"/>
        <v>184122</v>
      </c>
      <c r="BS1023" s="48">
        <f t="shared" si="99"/>
        <v>481728</v>
      </c>
    </row>
    <row r="1024" spans="1:71" x14ac:dyDescent="0.2">
      <c r="A1024" s="227" t="s">
        <v>57</v>
      </c>
      <c r="B1024" s="213">
        <v>44850</v>
      </c>
      <c r="D1024" s="13">
        <v>2592</v>
      </c>
      <c r="E1024" s="13">
        <v>1819</v>
      </c>
      <c r="F1024" s="13">
        <v>37932</v>
      </c>
      <c r="G1024">
        <v>575</v>
      </c>
      <c r="H1024">
        <v>656</v>
      </c>
      <c r="I1024" s="13">
        <v>21702</v>
      </c>
      <c r="J1024" s="13">
        <v>19403</v>
      </c>
      <c r="K1024" s="13">
        <v>56704</v>
      </c>
      <c r="L1024" s="13">
        <v>1404</v>
      </c>
      <c r="N1024" s="13">
        <v>8706</v>
      </c>
      <c r="O1024" s="13">
        <v>11397</v>
      </c>
      <c r="P1024">
        <v>873</v>
      </c>
      <c r="Q1024">
        <v>536</v>
      </c>
      <c r="R1024" s="13">
        <v>1672</v>
      </c>
      <c r="S1024" s="13">
        <v>1988</v>
      </c>
      <c r="T1024" s="13">
        <v>33389</v>
      </c>
      <c r="U1024">
        <v>600</v>
      </c>
      <c r="V1024">
        <v>802</v>
      </c>
      <c r="W1024" s="13">
        <v>25050</v>
      </c>
      <c r="X1024" s="13">
        <v>5937</v>
      </c>
      <c r="Z1024" s="13">
        <v>16758</v>
      </c>
      <c r="AA1024" s="13">
        <v>13524</v>
      </c>
      <c r="AC1024" s="48">
        <f t="shared" si="100"/>
        <v>30282</v>
      </c>
      <c r="AD1024" s="48">
        <f t="shared" si="96"/>
        <v>90950</v>
      </c>
      <c r="AE1024" s="13">
        <v>2812</v>
      </c>
      <c r="AF1024" s="13">
        <v>3729</v>
      </c>
      <c r="AG1024" s="13">
        <v>19251</v>
      </c>
      <c r="AH1024" s="13">
        <v>18979</v>
      </c>
      <c r="AI1024" s="13">
        <v>2253</v>
      </c>
      <c r="AJ1024">
        <v>575</v>
      </c>
      <c r="AK1024" s="13">
        <v>1862</v>
      </c>
      <c r="AL1024" s="13">
        <v>23980</v>
      </c>
      <c r="AM1024" s="13">
        <v>24545</v>
      </c>
      <c r="AN1024" s="13">
        <v>6875</v>
      </c>
      <c r="AO1024" s="13">
        <v>5656</v>
      </c>
      <c r="BK1024" s="48">
        <f t="shared" si="97"/>
        <v>110517</v>
      </c>
      <c r="BL1024" s="13">
        <v>6914</v>
      </c>
      <c r="BM1024" s="13">
        <v>7303</v>
      </c>
      <c r="BO1024" s="48">
        <f t="shared" si="98"/>
        <v>14217</v>
      </c>
      <c r="BQ1024" s="48">
        <f t="shared" si="101"/>
        <v>142787</v>
      </c>
      <c r="BS1024" s="48">
        <f t="shared" si="99"/>
        <v>388753</v>
      </c>
    </row>
    <row r="1025" spans="1:72" x14ac:dyDescent="0.2">
      <c r="A1025" s="227" t="s">
        <v>58</v>
      </c>
      <c r="B1025" s="213">
        <v>44851</v>
      </c>
      <c r="D1025" s="13">
        <v>3670</v>
      </c>
      <c r="E1025" s="13">
        <v>2718</v>
      </c>
      <c r="F1025" s="13">
        <v>48579</v>
      </c>
      <c r="G1025">
        <v>791</v>
      </c>
      <c r="H1025">
        <v>715</v>
      </c>
      <c r="I1025" s="13">
        <v>27021</v>
      </c>
      <c r="J1025" s="13">
        <v>24723</v>
      </c>
      <c r="K1025" s="13">
        <v>74414</v>
      </c>
      <c r="L1025" s="13">
        <v>1531</v>
      </c>
      <c r="N1025" s="13">
        <v>11223</v>
      </c>
      <c r="O1025" s="13">
        <v>15338</v>
      </c>
      <c r="P1025" s="13">
        <v>1031</v>
      </c>
      <c r="Q1025">
        <v>665</v>
      </c>
      <c r="R1025" s="13">
        <v>2409</v>
      </c>
      <c r="S1025" s="13">
        <v>3040</v>
      </c>
      <c r="T1025" s="13">
        <v>45558</v>
      </c>
      <c r="U1025" s="13">
        <v>1305</v>
      </c>
      <c r="V1025" s="13">
        <v>1392</v>
      </c>
      <c r="W1025" s="13">
        <v>27555</v>
      </c>
      <c r="X1025" s="13">
        <v>11518</v>
      </c>
      <c r="Z1025" s="13">
        <v>17976</v>
      </c>
      <c r="AA1025" s="13">
        <v>15594</v>
      </c>
      <c r="AC1025" s="48">
        <f t="shared" si="100"/>
        <v>33570</v>
      </c>
      <c r="AD1025" s="48">
        <f t="shared" si="96"/>
        <v>121034</v>
      </c>
      <c r="AE1025" s="13">
        <v>4821</v>
      </c>
      <c r="AF1025" s="13">
        <v>5817</v>
      </c>
      <c r="AG1025" s="13">
        <v>27495</v>
      </c>
      <c r="AH1025" s="13">
        <v>28450</v>
      </c>
      <c r="AI1025" s="13">
        <v>3123</v>
      </c>
      <c r="AJ1025" s="13">
        <v>1224</v>
      </c>
      <c r="AK1025" s="13">
        <v>3162</v>
      </c>
      <c r="AL1025" s="13">
        <v>34203</v>
      </c>
      <c r="AM1025" s="13">
        <v>36176</v>
      </c>
      <c r="AN1025" s="13">
        <v>11156</v>
      </c>
      <c r="AO1025" s="13">
        <v>10458</v>
      </c>
      <c r="BK1025" s="48">
        <f t="shared" si="97"/>
        <v>166085</v>
      </c>
      <c r="BL1025" s="13">
        <v>9205</v>
      </c>
      <c r="BM1025" s="13">
        <v>9686</v>
      </c>
      <c r="BO1025" s="48">
        <f t="shared" si="98"/>
        <v>18891</v>
      </c>
      <c r="BQ1025" s="48">
        <f t="shared" si="101"/>
        <v>184162</v>
      </c>
      <c r="BS1025" s="48">
        <f t="shared" si="99"/>
        <v>523742</v>
      </c>
    </row>
    <row r="1026" spans="1:72" x14ac:dyDescent="0.2">
      <c r="A1026" s="227" t="s">
        <v>59</v>
      </c>
      <c r="B1026" s="213">
        <v>44852</v>
      </c>
      <c r="D1026" s="13">
        <v>4361</v>
      </c>
      <c r="E1026" s="13">
        <v>3209</v>
      </c>
      <c r="F1026" s="13">
        <v>54431</v>
      </c>
      <c r="G1026">
        <v>937</v>
      </c>
      <c r="H1026">
        <v>828</v>
      </c>
      <c r="I1026" s="13">
        <v>30228</v>
      </c>
      <c r="J1026" s="13">
        <v>26682</v>
      </c>
      <c r="K1026" s="13">
        <v>84674</v>
      </c>
      <c r="L1026" s="13">
        <v>1752</v>
      </c>
      <c r="N1026" s="13">
        <v>12761</v>
      </c>
      <c r="O1026" s="13">
        <v>17344</v>
      </c>
      <c r="P1026" s="13">
        <v>1069</v>
      </c>
      <c r="Q1026">
        <v>775</v>
      </c>
      <c r="R1026" s="13">
        <v>2747</v>
      </c>
      <c r="S1026" s="13">
        <v>3411</v>
      </c>
      <c r="T1026" s="13">
        <v>50901</v>
      </c>
      <c r="U1026" s="13">
        <v>1429</v>
      </c>
      <c r="V1026" s="13">
        <v>1491</v>
      </c>
      <c r="W1026" s="13">
        <v>29132</v>
      </c>
      <c r="X1026" s="13">
        <v>13640</v>
      </c>
      <c r="Z1026" s="13">
        <v>18940</v>
      </c>
      <c r="AA1026" s="13">
        <v>17103</v>
      </c>
      <c r="AC1026" s="48">
        <f t="shared" si="100"/>
        <v>36043</v>
      </c>
      <c r="AD1026" s="48">
        <f t="shared" si="96"/>
        <v>134700</v>
      </c>
      <c r="AE1026" s="13">
        <v>5697</v>
      </c>
      <c r="AF1026" s="13">
        <v>6850</v>
      </c>
      <c r="AG1026" s="13">
        <v>30737</v>
      </c>
      <c r="AH1026" s="13">
        <v>33356</v>
      </c>
      <c r="AI1026" s="13">
        <v>3447</v>
      </c>
      <c r="AJ1026" s="13">
        <v>1356</v>
      </c>
      <c r="AK1026" s="13">
        <v>3456</v>
      </c>
      <c r="AL1026" s="13">
        <v>37752</v>
      </c>
      <c r="AM1026" s="13">
        <v>40589</v>
      </c>
      <c r="AN1026" s="13">
        <v>13786</v>
      </c>
      <c r="AO1026" s="13">
        <v>13373</v>
      </c>
      <c r="BK1026" s="48">
        <f t="shared" si="97"/>
        <v>190399</v>
      </c>
      <c r="BL1026" s="13">
        <v>10384</v>
      </c>
      <c r="BM1026" s="13">
        <v>10800</v>
      </c>
      <c r="BO1026" s="48">
        <f t="shared" si="98"/>
        <v>21184</v>
      </c>
      <c r="BQ1026" s="48">
        <f t="shared" si="101"/>
        <v>207102</v>
      </c>
      <c r="BS1026" s="48">
        <f t="shared" si="99"/>
        <v>589428</v>
      </c>
    </row>
    <row r="1027" spans="1:72" x14ac:dyDescent="0.2">
      <c r="A1027" s="227" t="s">
        <v>53</v>
      </c>
      <c r="B1027" s="213">
        <v>44853</v>
      </c>
      <c r="D1027" s="13">
        <v>4366</v>
      </c>
      <c r="E1027" s="13">
        <v>3207</v>
      </c>
      <c r="F1027" s="13">
        <v>55922</v>
      </c>
      <c r="G1027">
        <v>929</v>
      </c>
      <c r="H1027">
        <v>875</v>
      </c>
      <c r="I1027" s="13">
        <v>30395</v>
      </c>
      <c r="J1027" s="13">
        <v>28101</v>
      </c>
      <c r="K1027" s="13">
        <v>86705</v>
      </c>
      <c r="L1027" s="13">
        <v>1763</v>
      </c>
      <c r="N1027" s="13">
        <v>13393</v>
      </c>
      <c r="O1027" s="13">
        <v>17801</v>
      </c>
      <c r="P1027" s="13">
        <v>1139</v>
      </c>
      <c r="Q1027">
        <v>804</v>
      </c>
      <c r="R1027" s="13">
        <v>2707</v>
      </c>
      <c r="S1027" s="13">
        <v>3326</v>
      </c>
      <c r="T1027" s="13">
        <v>52600</v>
      </c>
      <c r="U1027" s="13">
        <v>1477</v>
      </c>
      <c r="V1027" s="13">
        <v>1530</v>
      </c>
      <c r="W1027" s="13">
        <v>29522</v>
      </c>
      <c r="X1027" s="13">
        <v>14262</v>
      </c>
      <c r="Z1027" s="13">
        <v>19693</v>
      </c>
      <c r="AA1027" s="13">
        <v>17956</v>
      </c>
      <c r="AC1027" s="48">
        <f t="shared" si="100"/>
        <v>37649</v>
      </c>
      <c r="AD1027" s="48">
        <f t="shared" si="96"/>
        <v>138561</v>
      </c>
      <c r="AE1027" s="13">
        <v>5745</v>
      </c>
      <c r="AF1027" s="13">
        <v>7125</v>
      </c>
      <c r="AG1027" s="13">
        <v>32111</v>
      </c>
      <c r="AH1027" s="13">
        <v>34021</v>
      </c>
      <c r="AI1027" s="13">
        <v>3608</v>
      </c>
      <c r="AJ1027" s="13">
        <v>1421</v>
      </c>
      <c r="AK1027" s="13">
        <v>3674</v>
      </c>
      <c r="AL1027" s="13">
        <v>39796</v>
      </c>
      <c r="AM1027" s="13">
        <v>42319</v>
      </c>
      <c r="AN1027" s="13">
        <v>14248</v>
      </c>
      <c r="AO1027" s="13">
        <v>14489</v>
      </c>
      <c r="BK1027" s="48">
        <f t="shared" si="97"/>
        <v>198557</v>
      </c>
      <c r="BL1027" s="13">
        <v>10923</v>
      </c>
      <c r="BM1027" s="13">
        <v>11171</v>
      </c>
      <c r="BO1027" s="48">
        <f t="shared" si="98"/>
        <v>22094</v>
      </c>
      <c r="BQ1027" s="48">
        <f t="shared" si="101"/>
        <v>212263</v>
      </c>
      <c r="BS1027" s="48">
        <f t="shared" si="99"/>
        <v>609124</v>
      </c>
    </row>
    <row r="1028" spans="1:72" x14ac:dyDescent="0.2">
      <c r="A1028" s="227" t="s">
        <v>54</v>
      </c>
      <c r="B1028" s="213">
        <v>44854</v>
      </c>
      <c r="D1028" s="13">
        <v>4432</v>
      </c>
      <c r="E1028" s="13">
        <v>3258</v>
      </c>
      <c r="F1028" s="13">
        <v>57963</v>
      </c>
      <c r="G1028">
        <v>934</v>
      </c>
      <c r="H1028">
        <v>828</v>
      </c>
      <c r="I1028" s="13">
        <v>31483</v>
      </c>
      <c r="J1028" s="13">
        <v>29653</v>
      </c>
      <c r="K1028" s="13">
        <v>89952</v>
      </c>
      <c r="L1028" s="13">
        <v>1932</v>
      </c>
      <c r="N1028" s="13">
        <v>14471</v>
      </c>
      <c r="O1028" s="13">
        <v>19022</v>
      </c>
      <c r="P1028" s="13">
        <v>1145</v>
      </c>
      <c r="Q1028">
        <v>795</v>
      </c>
      <c r="R1028" s="13">
        <v>2781</v>
      </c>
      <c r="S1028" s="13">
        <v>3471</v>
      </c>
      <c r="T1028" s="13">
        <v>56287</v>
      </c>
      <c r="U1028" s="13">
        <v>1606</v>
      </c>
      <c r="V1028" s="13">
        <v>1678</v>
      </c>
      <c r="W1028" s="13">
        <v>33030</v>
      </c>
      <c r="X1028" s="13">
        <v>14906</v>
      </c>
      <c r="Z1028" s="13">
        <v>19030</v>
      </c>
      <c r="AA1028" s="13">
        <v>19196</v>
      </c>
      <c r="AC1028" s="48">
        <f t="shared" si="100"/>
        <v>38226</v>
      </c>
      <c r="AD1028" s="48">
        <f t="shared" si="96"/>
        <v>149192</v>
      </c>
      <c r="AE1028" s="13">
        <v>5985</v>
      </c>
      <c r="AF1028" s="13">
        <v>6922</v>
      </c>
      <c r="AG1028" s="13">
        <v>34236</v>
      </c>
      <c r="AH1028" s="13">
        <v>37139</v>
      </c>
      <c r="AI1028" s="13">
        <v>3705</v>
      </c>
      <c r="AJ1028" s="13">
        <v>1440</v>
      </c>
      <c r="AK1028" s="13">
        <v>4121</v>
      </c>
      <c r="AL1028" s="13">
        <v>42615</v>
      </c>
      <c r="AM1028" s="13">
        <v>47085</v>
      </c>
      <c r="AN1028" s="13">
        <v>15750</v>
      </c>
      <c r="AO1028" s="13">
        <v>15492</v>
      </c>
      <c r="BK1028" s="48">
        <f t="shared" si="97"/>
        <v>214490</v>
      </c>
      <c r="BL1028" s="13">
        <v>11411</v>
      </c>
      <c r="BM1028" s="13">
        <v>11822</v>
      </c>
      <c r="BO1028" s="48">
        <f t="shared" si="98"/>
        <v>23233</v>
      </c>
      <c r="BQ1028" s="48">
        <f t="shared" si="101"/>
        <v>220435</v>
      </c>
      <c r="BS1028" s="48">
        <f t="shared" si="99"/>
        <v>645576</v>
      </c>
    </row>
    <row r="1029" spans="1:72" x14ac:dyDescent="0.2">
      <c r="A1029" s="227" t="s">
        <v>55</v>
      </c>
      <c r="B1029" s="213">
        <v>44855</v>
      </c>
      <c r="D1029" s="13">
        <v>4460</v>
      </c>
      <c r="E1029" s="13">
        <v>3301</v>
      </c>
      <c r="F1029" s="13">
        <v>60163</v>
      </c>
      <c r="G1029">
        <v>956</v>
      </c>
      <c r="H1029">
        <v>808</v>
      </c>
      <c r="I1029" s="13">
        <v>32291</v>
      </c>
      <c r="J1029" s="13">
        <v>29867</v>
      </c>
      <c r="K1029" s="13">
        <v>92156</v>
      </c>
      <c r="L1029" s="13">
        <v>1848</v>
      </c>
      <c r="N1029" s="13">
        <v>16234</v>
      </c>
      <c r="O1029" s="13">
        <v>20890</v>
      </c>
      <c r="P1029" s="13">
        <v>1305</v>
      </c>
      <c r="Q1029">
        <v>914</v>
      </c>
      <c r="R1029" s="13">
        <v>2914</v>
      </c>
      <c r="S1029" s="13">
        <v>3593</v>
      </c>
      <c r="T1029" s="13">
        <v>62534</v>
      </c>
      <c r="U1029" s="13">
        <v>1556</v>
      </c>
      <c r="V1029" s="13">
        <v>1787</v>
      </c>
      <c r="W1029" s="13">
        <v>35455</v>
      </c>
      <c r="X1029" s="13">
        <v>16280</v>
      </c>
      <c r="Z1029" s="13">
        <v>22524</v>
      </c>
      <c r="AA1029" s="13">
        <v>26007</v>
      </c>
      <c r="AC1029" s="48">
        <f t="shared" si="100"/>
        <v>48531</v>
      </c>
      <c r="AD1029" s="48">
        <f t="shared" si="96"/>
        <v>163462</v>
      </c>
      <c r="AE1029" s="13">
        <v>6047</v>
      </c>
      <c r="AF1029" s="13">
        <v>7735</v>
      </c>
      <c r="AG1029" s="13">
        <v>35141</v>
      </c>
      <c r="AH1029" s="13">
        <v>38258</v>
      </c>
      <c r="AI1029" s="13">
        <v>4087</v>
      </c>
      <c r="AJ1029" s="13">
        <v>1532</v>
      </c>
      <c r="AK1029" s="13">
        <v>4033</v>
      </c>
      <c r="AL1029" s="13">
        <v>45839</v>
      </c>
      <c r="AM1029" s="13">
        <v>48984</v>
      </c>
      <c r="AN1029" s="13">
        <v>16166</v>
      </c>
      <c r="AO1029" s="13">
        <v>14457</v>
      </c>
      <c r="BK1029" s="48">
        <f t="shared" si="97"/>
        <v>222279</v>
      </c>
      <c r="BL1029" s="13">
        <v>12376</v>
      </c>
      <c r="BM1029" s="13">
        <v>13483</v>
      </c>
      <c r="BO1029" s="48">
        <f t="shared" si="98"/>
        <v>25859</v>
      </c>
      <c r="BQ1029" s="48">
        <f t="shared" si="101"/>
        <v>225850</v>
      </c>
      <c r="BS1029" s="48">
        <f t="shared" si="99"/>
        <v>685981</v>
      </c>
    </row>
    <row r="1030" spans="1:72" x14ac:dyDescent="0.2">
      <c r="A1030" s="227" t="s">
        <v>56</v>
      </c>
      <c r="B1030" s="213">
        <v>44856</v>
      </c>
      <c r="D1030" s="13">
        <v>3213</v>
      </c>
      <c r="E1030" s="13">
        <v>2475</v>
      </c>
      <c r="F1030" s="13">
        <v>48411</v>
      </c>
      <c r="G1030">
        <v>743</v>
      </c>
      <c r="H1030">
        <v>667</v>
      </c>
      <c r="I1030" s="13">
        <v>27301</v>
      </c>
      <c r="J1030" s="13">
        <v>24933</v>
      </c>
      <c r="K1030" s="13">
        <v>74296</v>
      </c>
      <c r="L1030" s="13">
        <v>1805</v>
      </c>
      <c r="N1030" s="13">
        <v>11204</v>
      </c>
      <c r="O1030" s="13">
        <v>14993</v>
      </c>
      <c r="P1030" s="13">
        <v>1018</v>
      </c>
      <c r="Q1030">
        <v>707</v>
      </c>
      <c r="R1030" s="13">
        <v>2043</v>
      </c>
      <c r="S1030" s="13">
        <v>2505</v>
      </c>
      <c r="T1030" s="13">
        <v>42835</v>
      </c>
      <c r="U1030">
        <v>933</v>
      </c>
      <c r="V1030" s="13">
        <v>1232</v>
      </c>
      <c r="W1030" s="13">
        <v>28917</v>
      </c>
      <c r="X1030" s="13">
        <v>9788</v>
      </c>
      <c r="Z1030" s="13">
        <v>20748</v>
      </c>
      <c r="AA1030" s="13">
        <v>21121</v>
      </c>
      <c r="AC1030" s="48">
        <f t="shared" si="100"/>
        <v>41869</v>
      </c>
      <c r="AD1030" s="48">
        <f t="shared" si="96"/>
        <v>116175</v>
      </c>
      <c r="AE1030" s="13">
        <v>3812</v>
      </c>
      <c r="AF1030" s="13">
        <v>4836</v>
      </c>
      <c r="AG1030" s="13">
        <v>24533</v>
      </c>
      <c r="AH1030" s="13">
        <v>27147</v>
      </c>
      <c r="AI1030" s="13">
        <v>3035</v>
      </c>
      <c r="AJ1030">
        <v>943</v>
      </c>
      <c r="AK1030" s="13">
        <v>2552</v>
      </c>
      <c r="AL1030" s="13">
        <v>32582</v>
      </c>
      <c r="AM1030" s="13">
        <v>35620</v>
      </c>
      <c r="AN1030" s="13">
        <v>10697</v>
      </c>
      <c r="AO1030" s="13">
        <v>9036</v>
      </c>
      <c r="BK1030" s="48">
        <f t="shared" si="97"/>
        <v>154793</v>
      </c>
      <c r="BL1030" s="13">
        <v>9448</v>
      </c>
      <c r="BM1030" s="13">
        <v>9457</v>
      </c>
      <c r="BO1030" s="48">
        <f t="shared" si="98"/>
        <v>18905</v>
      </c>
      <c r="BQ1030" s="48">
        <f t="shared" si="101"/>
        <v>183844</v>
      </c>
      <c r="BS1030" s="48">
        <f t="shared" si="99"/>
        <v>515586</v>
      </c>
    </row>
    <row r="1031" spans="1:72" x14ac:dyDescent="0.2">
      <c r="A1031" s="227" t="s">
        <v>57</v>
      </c>
      <c r="B1031" s="213">
        <v>44857</v>
      </c>
      <c r="D1031" s="13">
        <v>2624</v>
      </c>
      <c r="E1031" s="13">
        <v>1815</v>
      </c>
      <c r="F1031" s="13">
        <v>38932</v>
      </c>
      <c r="G1031">
        <v>538</v>
      </c>
      <c r="H1031">
        <v>648</v>
      </c>
      <c r="I1031" s="13">
        <v>22873</v>
      </c>
      <c r="J1031" s="13">
        <v>20550</v>
      </c>
      <c r="K1031" s="13">
        <v>59024</v>
      </c>
      <c r="L1031" s="13">
        <v>1317</v>
      </c>
      <c r="N1031" s="13">
        <v>10778</v>
      </c>
      <c r="O1031" s="13">
        <v>13077</v>
      </c>
      <c r="P1031">
        <v>843</v>
      </c>
      <c r="Q1031">
        <v>593</v>
      </c>
      <c r="R1031" s="13">
        <v>1628</v>
      </c>
      <c r="S1031" s="13">
        <v>1907</v>
      </c>
      <c r="T1031" s="13">
        <v>40350</v>
      </c>
      <c r="U1031">
        <v>644</v>
      </c>
      <c r="V1031">
        <v>959</v>
      </c>
      <c r="W1031" s="13">
        <v>27993</v>
      </c>
      <c r="X1031" s="13">
        <v>8301</v>
      </c>
      <c r="Z1031" s="13">
        <v>18320</v>
      </c>
      <c r="AA1031" s="13">
        <v>18526</v>
      </c>
      <c r="AC1031" s="48">
        <f t="shared" si="100"/>
        <v>36846</v>
      </c>
      <c r="AD1031" s="48">
        <f t="shared" si="96"/>
        <v>107073</v>
      </c>
      <c r="AE1031" s="13">
        <v>3057</v>
      </c>
      <c r="AF1031" s="13">
        <v>3817</v>
      </c>
      <c r="AG1031" s="13">
        <v>23063</v>
      </c>
      <c r="AH1031" s="13">
        <v>22680</v>
      </c>
      <c r="AI1031" s="13">
        <v>2572</v>
      </c>
      <c r="AJ1031">
        <v>687</v>
      </c>
      <c r="AK1031" s="13">
        <v>2045</v>
      </c>
      <c r="AL1031" s="13">
        <v>29920</v>
      </c>
      <c r="AM1031" s="13">
        <v>30308</v>
      </c>
      <c r="AN1031" s="13">
        <v>7433</v>
      </c>
      <c r="AO1031" s="13">
        <v>6508</v>
      </c>
      <c r="BK1031" s="48">
        <f t="shared" si="97"/>
        <v>132090</v>
      </c>
      <c r="BL1031" s="13">
        <v>7060</v>
      </c>
      <c r="BM1031" s="13">
        <v>8510</v>
      </c>
      <c r="BO1031" s="48">
        <f t="shared" si="98"/>
        <v>15570</v>
      </c>
      <c r="BQ1031" s="48">
        <f t="shared" si="101"/>
        <v>148321</v>
      </c>
      <c r="BS1031" s="48">
        <f t="shared" si="99"/>
        <v>439900</v>
      </c>
    </row>
    <row r="1032" spans="1:72" x14ac:dyDescent="0.2">
      <c r="A1032" s="227" t="s">
        <v>58</v>
      </c>
      <c r="B1032" s="213">
        <v>44858</v>
      </c>
      <c r="D1032" s="13">
        <v>3745</v>
      </c>
      <c r="E1032" s="13">
        <v>2776</v>
      </c>
      <c r="F1032" s="13">
        <v>49586</v>
      </c>
      <c r="G1032">
        <v>843</v>
      </c>
      <c r="H1032">
        <v>793</v>
      </c>
      <c r="I1032" s="13">
        <v>27395</v>
      </c>
      <c r="J1032" s="13">
        <v>24923</v>
      </c>
      <c r="K1032" s="13">
        <v>76116</v>
      </c>
      <c r="L1032" s="13">
        <v>1540</v>
      </c>
      <c r="N1032" s="13">
        <v>12072</v>
      </c>
      <c r="O1032" s="13">
        <v>16240</v>
      </c>
      <c r="P1032" s="13">
        <v>1041</v>
      </c>
      <c r="Q1032">
        <v>758</v>
      </c>
      <c r="R1032" s="13">
        <v>2621</v>
      </c>
      <c r="S1032" s="13">
        <v>3204</v>
      </c>
      <c r="T1032" s="13">
        <v>47543</v>
      </c>
      <c r="U1032" s="13">
        <v>1337</v>
      </c>
      <c r="V1032" s="13">
        <v>1451</v>
      </c>
      <c r="W1032" s="13">
        <v>28586</v>
      </c>
      <c r="X1032" s="13">
        <v>12181</v>
      </c>
      <c r="Z1032" s="13">
        <v>18531</v>
      </c>
      <c r="AA1032" s="13">
        <v>16578</v>
      </c>
      <c r="AC1032" s="48">
        <f t="shared" si="100"/>
        <v>35109</v>
      </c>
      <c r="AD1032" s="48">
        <f t="shared" si="96"/>
        <v>127034</v>
      </c>
      <c r="AE1032" s="13">
        <v>5089</v>
      </c>
      <c r="AF1032" s="13">
        <v>6235</v>
      </c>
      <c r="AG1032" s="13">
        <v>27784</v>
      </c>
      <c r="AH1032" s="13">
        <v>29533</v>
      </c>
      <c r="AI1032" s="13">
        <v>3197</v>
      </c>
      <c r="AJ1032" s="13">
        <v>1251</v>
      </c>
      <c r="AK1032" s="13">
        <v>3168</v>
      </c>
      <c r="AL1032" s="13">
        <v>34781</v>
      </c>
      <c r="AM1032" s="13">
        <v>38131</v>
      </c>
      <c r="AN1032" s="13">
        <v>11738</v>
      </c>
      <c r="AO1032" s="13">
        <v>10497</v>
      </c>
      <c r="BK1032" s="48">
        <f t="shared" si="97"/>
        <v>171404</v>
      </c>
      <c r="BL1032" s="13">
        <v>9797</v>
      </c>
      <c r="BM1032" s="13">
        <v>9866</v>
      </c>
      <c r="BO1032" s="48">
        <f t="shared" si="98"/>
        <v>19663</v>
      </c>
      <c r="BQ1032" s="48">
        <f t="shared" si="101"/>
        <v>187717</v>
      </c>
      <c r="BS1032" s="48">
        <f t="shared" si="99"/>
        <v>540927</v>
      </c>
    </row>
    <row r="1033" spans="1:72" x14ac:dyDescent="0.2">
      <c r="A1033" s="227" t="s">
        <v>59</v>
      </c>
      <c r="B1033" s="213">
        <v>44859</v>
      </c>
      <c r="D1033" s="13">
        <v>4275</v>
      </c>
      <c r="E1033" s="13">
        <v>3139</v>
      </c>
      <c r="F1033" s="13">
        <v>54430</v>
      </c>
      <c r="G1033">
        <v>620</v>
      </c>
      <c r="H1033">
        <v>795</v>
      </c>
      <c r="I1033" s="13">
        <v>29199</v>
      </c>
      <c r="J1033" s="13">
        <v>27319</v>
      </c>
      <c r="K1033" s="13">
        <v>84002</v>
      </c>
      <c r="L1033" s="13">
        <v>1755</v>
      </c>
      <c r="N1033" s="13">
        <v>13017</v>
      </c>
      <c r="O1033" s="13">
        <v>17518</v>
      </c>
      <c r="P1033" s="13">
        <v>1175</v>
      </c>
      <c r="Q1033">
        <v>819</v>
      </c>
      <c r="R1033" s="13">
        <v>2717</v>
      </c>
      <c r="S1033" s="13">
        <v>3328</v>
      </c>
      <c r="T1033" s="13">
        <v>51886</v>
      </c>
      <c r="U1033" s="13">
        <v>1471</v>
      </c>
      <c r="V1033" s="13">
        <v>1550</v>
      </c>
      <c r="W1033" s="13">
        <v>29108</v>
      </c>
      <c r="X1033" s="13">
        <v>13870</v>
      </c>
      <c r="Z1033" s="13">
        <v>18621</v>
      </c>
      <c r="AA1033" s="13">
        <v>17365</v>
      </c>
      <c r="AC1033" s="48">
        <f t="shared" si="100"/>
        <v>35986</v>
      </c>
      <c r="AD1033" s="48">
        <f t="shared" si="96"/>
        <v>136459</v>
      </c>
      <c r="AE1033" s="13">
        <v>5765</v>
      </c>
      <c r="AF1033" s="13">
        <v>6988</v>
      </c>
      <c r="AG1033" s="13">
        <v>31576</v>
      </c>
      <c r="AH1033" s="13">
        <v>33369</v>
      </c>
      <c r="AI1033" s="13">
        <v>3632</v>
      </c>
      <c r="AJ1033" s="13">
        <v>1452</v>
      </c>
      <c r="AK1033" s="13">
        <v>3502</v>
      </c>
      <c r="AL1033" s="13">
        <v>39203</v>
      </c>
      <c r="AM1033" s="13">
        <v>40626</v>
      </c>
      <c r="AN1033" s="13">
        <v>13952</v>
      </c>
      <c r="AO1033" s="13">
        <v>14460</v>
      </c>
      <c r="BK1033" s="48">
        <f t="shared" si="97"/>
        <v>194525</v>
      </c>
      <c r="BL1033" s="13">
        <v>10845</v>
      </c>
      <c r="BM1033" s="13">
        <v>11140</v>
      </c>
      <c r="BO1033" s="48">
        <f t="shared" si="98"/>
        <v>21985</v>
      </c>
      <c r="BQ1033" s="48">
        <f t="shared" si="101"/>
        <v>205534</v>
      </c>
      <c r="BS1033" s="48">
        <f t="shared" si="99"/>
        <v>594489</v>
      </c>
    </row>
    <row r="1034" spans="1:72" x14ac:dyDescent="0.2">
      <c r="A1034" s="227" t="s">
        <v>53</v>
      </c>
      <c r="B1034" s="213">
        <v>44860</v>
      </c>
      <c r="D1034" s="13">
        <v>4502</v>
      </c>
      <c r="E1034" s="13">
        <v>3207</v>
      </c>
      <c r="F1034" s="13">
        <v>57058</v>
      </c>
      <c r="G1034">
        <v>904</v>
      </c>
      <c r="H1034">
        <v>858</v>
      </c>
      <c r="I1034" s="13">
        <v>30781</v>
      </c>
      <c r="J1034" s="13">
        <v>28343</v>
      </c>
      <c r="K1034" s="13">
        <v>87769</v>
      </c>
      <c r="L1034" s="13">
        <v>1860</v>
      </c>
      <c r="N1034" s="13">
        <v>13604</v>
      </c>
      <c r="O1034" s="13">
        <v>18278</v>
      </c>
      <c r="P1034" s="13">
        <v>1131</v>
      </c>
      <c r="Q1034">
        <v>803</v>
      </c>
      <c r="R1034" s="13">
        <v>2870</v>
      </c>
      <c r="S1034" s="13">
        <v>3474</v>
      </c>
      <c r="T1034" s="13">
        <v>53571</v>
      </c>
      <c r="U1034" s="13">
        <v>1509</v>
      </c>
      <c r="V1034" s="13">
        <v>1612</v>
      </c>
      <c r="W1034" s="13">
        <v>30279</v>
      </c>
      <c r="X1034" s="13">
        <v>14423</v>
      </c>
      <c r="Z1034" s="13">
        <v>19523</v>
      </c>
      <c r="AA1034" s="13">
        <v>17861</v>
      </c>
      <c r="AC1034" s="48">
        <f t="shared" si="100"/>
        <v>37384</v>
      </c>
      <c r="AD1034" s="48">
        <f t="shared" ref="AD1034:AD1097" si="102">N1034+O1034+P1034+Q1034+R1034+S1034+T1034+U1034+V1034+W1034+X1034</f>
        <v>141554</v>
      </c>
      <c r="AE1034" s="13">
        <v>5843</v>
      </c>
      <c r="AF1034" s="13">
        <v>7361</v>
      </c>
      <c r="AG1034" s="13">
        <v>33072</v>
      </c>
      <c r="AH1034" s="13">
        <v>34612</v>
      </c>
      <c r="AI1034" s="13">
        <v>3762</v>
      </c>
      <c r="AJ1034" s="13">
        <v>1465</v>
      </c>
      <c r="AK1034" s="13">
        <v>3608</v>
      </c>
      <c r="AL1034" s="13">
        <v>40089</v>
      </c>
      <c r="AM1034" s="13">
        <v>41744</v>
      </c>
      <c r="AN1034" s="13">
        <v>14519</v>
      </c>
      <c r="AO1034" s="13">
        <v>15064</v>
      </c>
      <c r="BK1034" s="48">
        <f t="shared" ref="BK1034:BK1097" si="103">AE1034+AF1034+AG1034+AH1034+AI1034+AL1034+AM1034+AJ1034+AK1034+AN1034+AO1034</f>
        <v>201139</v>
      </c>
      <c r="BL1034" s="13">
        <v>11214</v>
      </c>
      <c r="BM1034" s="13">
        <v>11359</v>
      </c>
      <c r="BO1034" s="48">
        <f t="shared" ref="BO1034:BO1038" si="104">BL1034+BM1034</f>
        <v>22573</v>
      </c>
      <c r="BQ1034" s="48">
        <f t="shared" si="101"/>
        <v>215282</v>
      </c>
      <c r="BS1034" s="48">
        <f t="shared" ref="BS1034:BS1068" si="105">BO1034+BK1034+AC1034+AD1034+BQ1034</f>
        <v>617932</v>
      </c>
    </row>
    <row r="1035" spans="1:72" x14ac:dyDescent="0.2">
      <c r="A1035" s="227" t="s">
        <v>54</v>
      </c>
      <c r="B1035" s="213">
        <v>44861</v>
      </c>
      <c r="D1035" s="13">
        <v>4545</v>
      </c>
      <c r="E1035" s="13">
        <v>3313</v>
      </c>
      <c r="F1035" s="13">
        <v>58256</v>
      </c>
      <c r="G1035">
        <v>925</v>
      </c>
      <c r="H1035">
        <v>801</v>
      </c>
      <c r="I1035" s="13">
        <v>30967</v>
      </c>
      <c r="J1035" s="13">
        <v>29513</v>
      </c>
      <c r="K1035" s="13">
        <v>90257</v>
      </c>
      <c r="L1035" s="13">
        <v>1763</v>
      </c>
      <c r="N1035" s="13">
        <v>14063</v>
      </c>
      <c r="O1035" s="13">
        <v>19009</v>
      </c>
      <c r="P1035" s="13">
        <v>1227</v>
      </c>
      <c r="Q1035">
        <v>881</v>
      </c>
      <c r="R1035" s="13">
        <v>2891</v>
      </c>
      <c r="S1035" s="13">
        <v>3656</v>
      </c>
      <c r="T1035" s="13">
        <v>55640</v>
      </c>
      <c r="U1035" s="13">
        <v>1529</v>
      </c>
      <c r="V1035" s="13">
        <v>1708</v>
      </c>
      <c r="W1035" s="13">
        <v>32030</v>
      </c>
      <c r="X1035" s="13">
        <v>15038</v>
      </c>
      <c r="Z1035" s="13">
        <v>20047</v>
      </c>
      <c r="AA1035" s="13">
        <v>19583</v>
      </c>
      <c r="AC1035" s="48">
        <f t="shared" si="100"/>
        <v>39630</v>
      </c>
      <c r="AD1035" s="48">
        <f t="shared" si="102"/>
        <v>147672</v>
      </c>
      <c r="AE1035" s="13">
        <v>5868</v>
      </c>
      <c r="AF1035" s="13">
        <v>7103</v>
      </c>
      <c r="AG1035" s="13">
        <v>32586</v>
      </c>
      <c r="AH1035" s="13">
        <v>36387</v>
      </c>
      <c r="AI1035" s="13">
        <v>3663</v>
      </c>
      <c r="AJ1035" s="13">
        <v>1269</v>
      </c>
      <c r="AK1035" s="13">
        <v>3535</v>
      </c>
      <c r="AL1035" s="13">
        <v>40051</v>
      </c>
      <c r="AM1035" s="13">
        <v>43459</v>
      </c>
      <c r="AN1035" s="13">
        <v>14999</v>
      </c>
      <c r="AO1035" s="13">
        <v>14217</v>
      </c>
      <c r="BK1035" s="48">
        <f t="shared" si="103"/>
        <v>203137</v>
      </c>
      <c r="BL1035" s="13">
        <v>11493</v>
      </c>
      <c r="BM1035" s="13">
        <v>12633</v>
      </c>
      <c r="BO1035" s="48">
        <f t="shared" si="104"/>
        <v>24126</v>
      </c>
      <c r="BQ1035" s="48">
        <f t="shared" si="101"/>
        <v>220340</v>
      </c>
      <c r="BS1035" s="48">
        <f t="shared" si="105"/>
        <v>634905</v>
      </c>
    </row>
    <row r="1036" spans="1:72" x14ac:dyDescent="0.2">
      <c r="A1036" s="227" t="s">
        <v>55</v>
      </c>
      <c r="B1036" s="213">
        <v>44862</v>
      </c>
      <c r="D1036" s="13">
        <v>4008</v>
      </c>
      <c r="E1036" s="13">
        <v>3143</v>
      </c>
      <c r="F1036" s="13">
        <v>54108</v>
      </c>
      <c r="G1036">
        <v>922</v>
      </c>
      <c r="H1036">
        <v>803</v>
      </c>
      <c r="I1036" s="13">
        <v>29729</v>
      </c>
      <c r="J1036" s="13">
        <v>27800</v>
      </c>
      <c r="K1036" s="13">
        <v>83657</v>
      </c>
      <c r="L1036" s="13">
        <v>1824</v>
      </c>
      <c r="N1036" s="13">
        <v>13212</v>
      </c>
      <c r="O1036" s="13">
        <v>18045</v>
      </c>
      <c r="P1036" s="13">
        <v>1159</v>
      </c>
      <c r="Q1036">
        <v>796</v>
      </c>
      <c r="R1036" s="13">
        <v>2626</v>
      </c>
      <c r="S1036" s="13">
        <v>3286</v>
      </c>
      <c r="T1036" s="13">
        <v>52568</v>
      </c>
      <c r="U1036" s="13">
        <v>1416</v>
      </c>
      <c r="V1036" s="13">
        <v>1525</v>
      </c>
      <c r="W1036" s="13">
        <v>32710</v>
      </c>
      <c r="X1036" s="13">
        <v>12870</v>
      </c>
      <c r="Z1036" s="13">
        <v>19715</v>
      </c>
      <c r="AA1036" s="13">
        <v>18891</v>
      </c>
      <c r="AC1036" s="48">
        <f t="shared" si="100"/>
        <v>38606</v>
      </c>
      <c r="AD1036" s="48">
        <f t="shared" si="102"/>
        <v>140213</v>
      </c>
      <c r="AE1036" s="13">
        <v>5539</v>
      </c>
      <c r="AF1036" s="13">
        <v>6351</v>
      </c>
      <c r="AG1036" s="13">
        <v>28444</v>
      </c>
      <c r="AH1036" s="13">
        <v>33070</v>
      </c>
      <c r="AI1036" s="13">
        <v>3538</v>
      </c>
      <c r="AJ1036" s="13">
        <v>1164</v>
      </c>
      <c r="AK1036" s="13">
        <v>3413</v>
      </c>
      <c r="AL1036" s="13">
        <v>35403</v>
      </c>
      <c r="AM1036" s="13">
        <v>40733</v>
      </c>
      <c r="AN1036" s="13">
        <v>13272</v>
      </c>
      <c r="AO1036" s="13">
        <v>2355</v>
      </c>
      <c r="BK1036" s="48">
        <f t="shared" si="103"/>
        <v>173282</v>
      </c>
      <c r="BL1036" s="13">
        <v>10383</v>
      </c>
      <c r="BM1036" s="13">
        <v>10945</v>
      </c>
      <c r="BO1036" s="48">
        <f t="shared" si="104"/>
        <v>21328</v>
      </c>
      <c r="BQ1036" s="48">
        <f t="shared" si="101"/>
        <v>205994</v>
      </c>
      <c r="BS1036" s="48">
        <f t="shared" si="105"/>
        <v>579423</v>
      </c>
    </row>
    <row r="1037" spans="1:72" x14ac:dyDescent="0.2">
      <c r="A1037" s="227" t="s">
        <v>56</v>
      </c>
      <c r="B1037" s="213">
        <v>44863</v>
      </c>
      <c r="D1037" s="13">
        <v>3234</v>
      </c>
      <c r="E1037" s="13">
        <v>2436</v>
      </c>
      <c r="F1037" s="13">
        <v>48621</v>
      </c>
      <c r="G1037">
        <v>767</v>
      </c>
      <c r="H1037">
        <v>736</v>
      </c>
      <c r="I1037" s="13">
        <v>26888</v>
      </c>
      <c r="J1037" s="13">
        <v>24371</v>
      </c>
      <c r="K1037" s="13">
        <v>74046</v>
      </c>
      <c r="L1037" s="13">
        <v>1979</v>
      </c>
      <c r="N1037" s="13">
        <v>10524</v>
      </c>
      <c r="O1037" s="13">
        <v>14000</v>
      </c>
      <c r="P1037" s="13">
        <v>1018</v>
      </c>
      <c r="Q1037">
        <v>689</v>
      </c>
      <c r="R1037" s="13">
        <v>1942</v>
      </c>
      <c r="S1037" s="13">
        <v>2499</v>
      </c>
      <c r="T1037" s="13">
        <v>40042</v>
      </c>
      <c r="U1037">
        <v>828</v>
      </c>
      <c r="V1037" s="13">
        <v>1069</v>
      </c>
      <c r="W1037" s="13">
        <v>28298</v>
      </c>
      <c r="X1037" s="13">
        <v>8087</v>
      </c>
      <c r="Z1037" s="13">
        <v>17493</v>
      </c>
      <c r="AA1037" s="13">
        <v>15132</v>
      </c>
      <c r="AC1037" s="48">
        <f t="shared" si="100"/>
        <v>32625</v>
      </c>
      <c r="AD1037" s="48">
        <f t="shared" si="102"/>
        <v>108996</v>
      </c>
      <c r="AE1037" s="13">
        <v>4086</v>
      </c>
      <c r="AF1037" s="13">
        <v>4872</v>
      </c>
      <c r="AG1037" s="13">
        <v>21983</v>
      </c>
      <c r="AH1037" s="13">
        <v>24343</v>
      </c>
      <c r="AI1037" s="13">
        <v>2801</v>
      </c>
      <c r="AJ1037">
        <v>782</v>
      </c>
      <c r="AK1037" s="13">
        <v>2526</v>
      </c>
      <c r="AL1037" s="13">
        <v>27246</v>
      </c>
      <c r="AM1037" s="13">
        <v>30103</v>
      </c>
      <c r="AN1037" s="13">
        <v>9896</v>
      </c>
      <c r="AO1037">
        <v>0</v>
      </c>
      <c r="BK1037" s="48">
        <f t="shared" si="103"/>
        <v>128638</v>
      </c>
      <c r="BL1037" s="13">
        <v>9785</v>
      </c>
      <c r="BM1037" s="13">
        <v>9398</v>
      </c>
      <c r="BO1037" s="48">
        <f t="shared" si="104"/>
        <v>19183</v>
      </c>
      <c r="BQ1037" s="48">
        <f t="shared" si="101"/>
        <v>183078</v>
      </c>
      <c r="BS1037" s="48">
        <f t="shared" si="105"/>
        <v>472520</v>
      </c>
    </row>
    <row r="1038" spans="1:72" x14ac:dyDescent="0.2">
      <c r="A1038" s="227" t="s">
        <v>57</v>
      </c>
      <c r="B1038" s="213">
        <v>44864</v>
      </c>
      <c r="D1038" s="13">
        <v>2551</v>
      </c>
      <c r="E1038" s="13">
        <v>1784</v>
      </c>
      <c r="F1038" s="13">
        <v>37755</v>
      </c>
      <c r="G1038">
        <v>602</v>
      </c>
      <c r="H1038">
        <v>630</v>
      </c>
      <c r="I1038" s="13">
        <v>21676</v>
      </c>
      <c r="J1038" s="13">
        <v>18772</v>
      </c>
      <c r="K1038" s="13">
        <v>56706</v>
      </c>
      <c r="L1038" s="13">
        <v>1797</v>
      </c>
      <c r="N1038" s="13">
        <v>8725</v>
      </c>
      <c r="O1038" s="13">
        <v>11075</v>
      </c>
      <c r="P1038">
        <v>897</v>
      </c>
      <c r="Q1038">
        <v>601</v>
      </c>
      <c r="R1038" s="13">
        <v>1598</v>
      </c>
      <c r="S1038" s="13">
        <v>1899</v>
      </c>
      <c r="T1038" s="13">
        <v>33394</v>
      </c>
      <c r="U1038">
        <v>661</v>
      </c>
      <c r="V1038">
        <v>784</v>
      </c>
      <c r="W1038" s="13">
        <v>25050</v>
      </c>
      <c r="X1038" s="13">
        <v>5702</v>
      </c>
      <c r="Z1038" s="13">
        <v>14306</v>
      </c>
      <c r="AA1038" s="13">
        <v>14175</v>
      </c>
      <c r="AC1038" s="48">
        <f t="shared" si="100"/>
        <v>28481</v>
      </c>
      <c r="AD1038" s="48">
        <f t="shared" si="102"/>
        <v>90386</v>
      </c>
      <c r="AE1038" s="13">
        <v>2993</v>
      </c>
      <c r="AF1038" s="13">
        <v>3875</v>
      </c>
      <c r="AG1038" s="13">
        <v>18729</v>
      </c>
      <c r="AH1038" s="13">
        <v>17628</v>
      </c>
      <c r="AI1038" s="13">
        <v>2227</v>
      </c>
      <c r="AJ1038">
        <v>581</v>
      </c>
      <c r="AK1038" s="13">
        <v>1890</v>
      </c>
      <c r="AL1038" s="13">
        <v>23389</v>
      </c>
      <c r="AM1038" s="13">
        <v>23084</v>
      </c>
      <c r="AN1038" s="13">
        <v>6285</v>
      </c>
      <c r="AO1038">
        <v>0</v>
      </c>
      <c r="BK1038" s="48">
        <f t="shared" si="103"/>
        <v>100681</v>
      </c>
      <c r="BL1038" s="13">
        <v>6469</v>
      </c>
      <c r="BM1038" s="13">
        <v>6622</v>
      </c>
      <c r="BO1038" s="48">
        <f t="shared" si="104"/>
        <v>13091</v>
      </c>
      <c r="BQ1038" s="48">
        <f t="shared" si="101"/>
        <v>142273</v>
      </c>
      <c r="BS1038" s="48">
        <f t="shared" si="105"/>
        <v>374912</v>
      </c>
    </row>
    <row r="1039" spans="1:72" x14ac:dyDescent="0.2">
      <c r="A1039" s="227" t="s">
        <v>58</v>
      </c>
      <c r="B1039" s="213">
        <v>44865</v>
      </c>
      <c r="D1039" s="13">
        <v>3792</v>
      </c>
      <c r="E1039" s="13">
        <v>2801</v>
      </c>
      <c r="F1039" s="13">
        <v>51433</v>
      </c>
      <c r="G1039">
        <v>918</v>
      </c>
      <c r="H1039">
        <v>788</v>
      </c>
      <c r="I1039" s="13">
        <v>27179</v>
      </c>
      <c r="J1039" s="13">
        <v>23934</v>
      </c>
      <c r="K1039" s="13">
        <v>77398</v>
      </c>
      <c r="L1039" s="13">
        <v>1570</v>
      </c>
      <c r="N1039" s="13">
        <v>12051</v>
      </c>
      <c r="O1039" s="13">
        <v>16017</v>
      </c>
      <c r="P1039" s="13">
        <v>1140</v>
      </c>
      <c r="Q1039">
        <v>753</v>
      </c>
      <c r="R1039" s="13">
        <v>2638</v>
      </c>
      <c r="S1039" s="13">
        <v>3323</v>
      </c>
      <c r="T1039" s="13">
        <v>47998</v>
      </c>
      <c r="U1039" s="13">
        <v>1415</v>
      </c>
      <c r="V1039" s="13">
        <v>1489</v>
      </c>
      <c r="W1039" s="13">
        <v>29044</v>
      </c>
      <c r="X1039" s="13">
        <v>11867</v>
      </c>
      <c r="Z1039" s="13">
        <v>17810</v>
      </c>
      <c r="AA1039" s="13">
        <v>16833</v>
      </c>
      <c r="AC1039" s="48">
        <f t="shared" si="100"/>
        <v>34643</v>
      </c>
      <c r="AD1039" s="48">
        <f t="shared" si="102"/>
        <v>127735</v>
      </c>
      <c r="AE1039" s="13">
        <v>5372</v>
      </c>
      <c r="AF1039" s="13">
        <v>6501</v>
      </c>
      <c r="AG1039" s="13">
        <v>27702</v>
      </c>
      <c r="AH1039" s="13">
        <v>28469</v>
      </c>
      <c r="AI1039" s="13">
        <v>3297</v>
      </c>
      <c r="AJ1039" s="13">
        <v>1302</v>
      </c>
      <c r="AK1039" s="13">
        <v>3232</v>
      </c>
      <c r="AL1039" s="13">
        <v>33239</v>
      </c>
      <c r="AM1039" s="13">
        <v>35520</v>
      </c>
      <c r="AN1039" s="13">
        <v>11552</v>
      </c>
      <c r="AO1039">
        <v>0</v>
      </c>
      <c r="BK1039" s="48">
        <f t="shared" si="103"/>
        <v>156186</v>
      </c>
      <c r="BL1039" s="13">
        <v>10223</v>
      </c>
      <c r="BM1039" s="13">
        <v>10311</v>
      </c>
      <c r="BO1039" s="48">
        <f>BL1039+BM1039</f>
        <v>20534</v>
      </c>
      <c r="BQ1039" s="48">
        <f t="shared" si="101"/>
        <v>189813</v>
      </c>
      <c r="BS1039" s="48">
        <f t="shared" si="105"/>
        <v>528911</v>
      </c>
    </row>
    <row r="1040" spans="1:72" x14ac:dyDescent="0.2">
      <c r="A1040" s="227" t="s">
        <v>59</v>
      </c>
      <c r="B1040" s="213">
        <v>44866</v>
      </c>
      <c r="C1040" s="214"/>
      <c r="D1040" s="13">
        <v>4267</v>
      </c>
      <c r="E1040" s="13">
        <v>3293</v>
      </c>
      <c r="F1040" s="13">
        <v>53759</v>
      </c>
      <c r="G1040">
        <v>943</v>
      </c>
      <c r="H1040">
        <v>834</v>
      </c>
      <c r="I1040" s="13">
        <v>29209</v>
      </c>
      <c r="J1040" s="13">
        <v>27514</v>
      </c>
      <c r="K1040" s="13">
        <v>82620</v>
      </c>
      <c r="L1040" s="13">
        <v>1714</v>
      </c>
      <c r="M1040" s="214"/>
      <c r="N1040" s="13">
        <v>12525</v>
      </c>
      <c r="O1040" s="13">
        <v>17456</v>
      </c>
      <c r="P1040" s="13">
        <v>1048</v>
      </c>
      <c r="Q1040">
        <v>743</v>
      </c>
      <c r="R1040" s="13">
        <v>2678</v>
      </c>
      <c r="S1040" s="13">
        <v>3383</v>
      </c>
      <c r="T1040" s="13">
        <v>50736</v>
      </c>
      <c r="U1040" s="13">
        <v>1424</v>
      </c>
      <c r="V1040" s="13">
        <v>1458</v>
      </c>
      <c r="W1040" s="13">
        <v>29019</v>
      </c>
      <c r="X1040" s="13">
        <v>13773</v>
      </c>
      <c r="Y1040" s="239"/>
      <c r="Z1040" s="13">
        <v>17816</v>
      </c>
      <c r="AA1040" s="13">
        <v>16728</v>
      </c>
      <c r="AC1040" s="48">
        <f t="shared" si="100"/>
        <v>34544</v>
      </c>
      <c r="AD1040" s="48">
        <f t="shared" si="102"/>
        <v>134243</v>
      </c>
      <c r="AE1040" s="13">
        <v>5510</v>
      </c>
      <c r="AF1040" s="13">
        <v>6735</v>
      </c>
      <c r="AG1040" s="13">
        <v>29570</v>
      </c>
      <c r="AH1040" s="13">
        <v>32167</v>
      </c>
      <c r="AI1040" s="13">
        <v>3280</v>
      </c>
      <c r="AJ1040" s="13">
        <v>1308</v>
      </c>
      <c r="AK1040" s="13">
        <v>3359</v>
      </c>
      <c r="AL1040" s="13">
        <v>36038</v>
      </c>
      <c r="AM1040" s="13">
        <v>38675</v>
      </c>
      <c r="AN1040" s="13">
        <v>12951</v>
      </c>
      <c r="AO1040" s="13">
        <v>8552</v>
      </c>
      <c r="BJ1040" s="214"/>
      <c r="BK1040" s="48">
        <f t="shared" si="103"/>
        <v>178145</v>
      </c>
      <c r="BL1040" s="13">
        <v>10258</v>
      </c>
      <c r="BM1040" s="13">
        <v>10974</v>
      </c>
      <c r="BN1040" s="214"/>
      <c r="BO1040" s="48">
        <f t="shared" ref="BO1040:BO1068" si="106">BL1040+BM1040</f>
        <v>21232</v>
      </c>
      <c r="BP1040" s="214"/>
      <c r="BQ1040" s="48">
        <f t="shared" si="101"/>
        <v>204153</v>
      </c>
      <c r="BR1040" s="214"/>
      <c r="BS1040" s="48">
        <f t="shared" si="105"/>
        <v>572317</v>
      </c>
      <c r="BT1040" s="214"/>
    </row>
    <row r="1041" spans="1:72" x14ac:dyDescent="0.2">
      <c r="A1041" s="227" t="s">
        <v>53</v>
      </c>
      <c r="B1041" s="213">
        <v>44867</v>
      </c>
      <c r="C1041" s="214"/>
      <c r="D1041" s="13">
        <v>4339</v>
      </c>
      <c r="E1041" s="13">
        <v>3283</v>
      </c>
      <c r="F1041" s="13">
        <v>55384</v>
      </c>
      <c r="G1041">
        <v>859</v>
      </c>
      <c r="H1041">
        <v>803</v>
      </c>
      <c r="I1041" s="13">
        <v>30373</v>
      </c>
      <c r="J1041" s="13">
        <v>28321</v>
      </c>
      <c r="K1041" s="13">
        <v>85838</v>
      </c>
      <c r="L1041" s="13">
        <v>1879</v>
      </c>
      <c r="M1041" s="214"/>
      <c r="N1041" s="13">
        <v>13119</v>
      </c>
      <c r="O1041" s="13">
        <v>17946</v>
      </c>
      <c r="P1041" s="13">
        <v>1150</v>
      </c>
      <c r="Q1041">
        <v>875</v>
      </c>
      <c r="R1041" s="13">
        <v>2706</v>
      </c>
      <c r="S1041" s="13">
        <v>3341</v>
      </c>
      <c r="T1041" s="13">
        <v>52822</v>
      </c>
      <c r="U1041" s="13">
        <v>1516</v>
      </c>
      <c r="V1041" s="13">
        <v>1627</v>
      </c>
      <c r="W1041" s="13">
        <v>30403</v>
      </c>
      <c r="X1041" s="13">
        <v>14341</v>
      </c>
      <c r="Y1041" s="239"/>
      <c r="Z1041" s="13">
        <v>18351</v>
      </c>
      <c r="AA1041" s="13">
        <v>17609</v>
      </c>
      <c r="AC1041" s="48">
        <f t="shared" si="100"/>
        <v>35960</v>
      </c>
      <c r="AD1041" s="48">
        <f t="shared" si="102"/>
        <v>139846</v>
      </c>
      <c r="AE1041" s="13">
        <v>5745</v>
      </c>
      <c r="AF1041" s="13">
        <v>6958</v>
      </c>
      <c r="AG1041" s="13">
        <v>29697</v>
      </c>
      <c r="AH1041" s="13">
        <v>32189</v>
      </c>
      <c r="AI1041" s="13">
        <v>3518</v>
      </c>
      <c r="AJ1041" s="13">
        <v>1347</v>
      </c>
      <c r="AK1041" s="13">
        <v>3547</v>
      </c>
      <c r="AL1041" s="13">
        <v>36559</v>
      </c>
      <c r="AM1041" s="13">
        <v>39106</v>
      </c>
      <c r="AN1041" s="13">
        <v>13432</v>
      </c>
      <c r="AO1041" s="13">
        <v>13535</v>
      </c>
      <c r="BJ1041" s="214"/>
      <c r="BK1041" s="48">
        <f t="shared" si="103"/>
        <v>185633</v>
      </c>
      <c r="BL1041" s="13">
        <v>10704</v>
      </c>
      <c r="BM1041" s="13">
        <v>11351</v>
      </c>
      <c r="BN1041" s="214"/>
      <c r="BO1041" s="48">
        <f t="shared" si="106"/>
        <v>22055</v>
      </c>
      <c r="BP1041" s="214"/>
      <c r="BQ1041" s="48">
        <f t="shared" si="101"/>
        <v>211079</v>
      </c>
      <c r="BR1041" s="214"/>
      <c r="BS1041" s="48">
        <f t="shared" si="105"/>
        <v>594573</v>
      </c>
      <c r="BT1041" s="214"/>
    </row>
    <row r="1042" spans="1:72" x14ac:dyDescent="0.2">
      <c r="A1042" s="227" t="s">
        <v>54</v>
      </c>
      <c r="B1042" s="213">
        <v>44868</v>
      </c>
      <c r="C1042" s="214"/>
      <c r="D1042" s="13">
        <v>4389</v>
      </c>
      <c r="E1042" s="13">
        <v>3251</v>
      </c>
      <c r="F1042" s="13">
        <v>56795</v>
      </c>
      <c r="G1042">
        <v>808</v>
      </c>
      <c r="H1042">
        <v>858</v>
      </c>
      <c r="I1042" s="13">
        <v>30222</v>
      </c>
      <c r="J1042" s="13">
        <v>28412</v>
      </c>
      <c r="K1042" s="13">
        <v>87426</v>
      </c>
      <c r="L1042" s="13">
        <v>1830</v>
      </c>
      <c r="M1042" s="214"/>
      <c r="N1042" s="13">
        <v>13599</v>
      </c>
      <c r="O1042" s="13">
        <v>18392</v>
      </c>
      <c r="P1042" s="13">
        <v>1190</v>
      </c>
      <c r="Q1042">
        <v>870</v>
      </c>
      <c r="R1042" s="13">
        <v>2806</v>
      </c>
      <c r="S1042" s="13">
        <v>3528</v>
      </c>
      <c r="T1042" s="13">
        <v>53534</v>
      </c>
      <c r="U1042" s="13">
        <v>1525</v>
      </c>
      <c r="V1042" s="13">
        <v>1518</v>
      </c>
      <c r="W1042" s="13">
        <v>31352</v>
      </c>
      <c r="X1042" s="13">
        <v>14015</v>
      </c>
      <c r="Y1042" s="239"/>
      <c r="Z1042" s="13">
        <v>19472</v>
      </c>
      <c r="AA1042" s="13">
        <v>18986</v>
      </c>
      <c r="AC1042" s="48">
        <f t="shared" si="100"/>
        <v>38458</v>
      </c>
      <c r="AD1042" s="48">
        <f t="shared" si="102"/>
        <v>142329</v>
      </c>
      <c r="AE1042" s="13">
        <v>5857</v>
      </c>
      <c r="AF1042" s="13">
        <v>6940</v>
      </c>
      <c r="AG1042" s="13">
        <v>30317</v>
      </c>
      <c r="AH1042" s="13">
        <v>33535</v>
      </c>
      <c r="AI1042" s="13">
        <v>3568</v>
      </c>
      <c r="AJ1042" s="13">
        <v>1371</v>
      </c>
      <c r="AK1042" s="13">
        <v>3622</v>
      </c>
      <c r="AL1042" s="13">
        <v>37725</v>
      </c>
      <c r="AM1042" s="13">
        <v>41418</v>
      </c>
      <c r="AN1042" s="13">
        <v>13617</v>
      </c>
      <c r="AO1042" s="13">
        <v>13420</v>
      </c>
      <c r="BJ1042" s="214"/>
      <c r="BK1042" s="48">
        <f t="shared" si="103"/>
        <v>191390</v>
      </c>
      <c r="BL1042" s="13">
        <v>11370</v>
      </c>
      <c r="BM1042" s="13">
        <v>11666</v>
      </c>
      <c r="BN1042" s="214"/>
      <c r="BO1042" s="48">
        <f t="shared" si="106"/>
        <v>23036</v>
      </c>
      <c r="BP1042" s="214"/>
      <c r="BQ1042" s="48">
        <f t="shared" si="101"/>
        <v>213991</v>
      </c>
      <c r="BR1042" s="214"/>
      <c r="BS1042" s="48">
        <f t="shared" si="105"/>
        <v>609204</v>
      </c>
      <c r="BT1042" s="214"/>
    </row>
    <row r="1043" spans="1:72" x14ac:dyDescent="0.2">
      <c r="A1043" s="227" t="s">
        <v>55</v>
      </c>
      <c r="B1043" s="213">
        <v>44869</v>
      </c>
      <c r="C1043" s="214"/>
      <c r="D1043" s="13">
        <v>3889</v>
      </c>
      <c r="E1043" s="13">
        <v>2973</v>
      </c>
      <c r="F1043" s="13">
        <v>55170</v>
      </c>
      <c r="G1043">
        <v>893</v>
      </c>
      <c r="H1043">
        <v>759</v>
      </c>
      <c r="I1043" s="13">
        <v>30278</v>
      </c>
      <c r="J1043" s="13">
        <v>27002</v>
      </c>
      <c r="K1043" s="13">
        <v>83975</v>
      </c>
      <c r="L1043" s="13">
        <v>1932</v>
      </c>
      <c r="M1043" s="214"/>
      <c r="N1043" s="13">
        <v>13568</v>
      </c>
      <c r="O1043" s="13">
        <v>18700</v>
      </c>
      <c r="P1043" s="13">
        <v>1194</v>
      </c>
      <c r="Q1043">
        <v>823</v>
      </c>
      <c r="R1043" s="13">
        <v>2664</v>
      </c>
      <c r="S1043" s="13">
        <v>3361</v>
      </c>
      <c r="T1043" s="13">
        <v>53332</v>
      </c>
      <c r="U1043" s="13">
        <v>1369</v>
      </c>
      <c r="V1043" s="13">
        <v>1493</v>
      </c>
      <c r="W1043" s="13">
        <v>33354</v>
      </c>
      <c r="X1043" s="13">
        <v>12643</v>
      </c>
      <c r="Y1043" s="239"/>
      <c r="Z1043" s="13">
        <v>18625</v>
      </c>
      <c r="AA1043" s="13">
        <v>20454</v>
      </c>
      <c r="AC1043" s="48">
        <f t="shared" si="100"/>
        <v>39079</v>
      </c>
      <c r="AD1043" s="48">
        <f t="shared" si="102"/>
        <v>142501</v>
      </c>
      <c r="AE1043" s="13">
        <v>5549</v>
      </c>
      <c r="AF1043" s="13">
        <v>6494</v>
      </c>
      <c r="AG1043" s="13">
        <v>28513</v>
      </c>
      <c r="AH1043" s="13">
        <v>32230</v>
      </c>
      <c r="AI1043" s="13">
        <v>3526</v>
      </c>
      <c r="AJ1043" s="13">
        <v>1261</v>
      </c>
      <c r="AK1043" s="13">
        <v>3453</v>
      </c>
      <c r="AL1043" s="13">
        <v>35571</v>
      </c>
      <c r="AM1043" s="13">
        <v>40589</v>
      </c>
      <c r="AN1043" s="13">
        <v>13404</v>
      </c>
      <c r="AO1043" s="13">
        <v>12073</v>
      </c>
      <c r="BJ1043" s="214"/>
      <c r="BK1043" s="48">
        <f t="shared" si="103"/>
        <v>182663</v>
      </c>
      <c r="BL1043" s="13">
        <v>10982</v>
      </c>
      <c r="BM1043" s="13">
        <v>11278</v>
      </c>
      <c r="BN1043" s="214"/>
      <c r="BO1043" s="48">
        <f t="shared" si="106"/>
        <v>22260</v>
      </c>
      <c r="BP1043" s="214"/>
      <c r="BQ1043" s="48">
        <f t="shared" si="101"/>
        <v>206871</v>
      </c>
      <c r="BR1043" s="214"/>
      <c r="BS1043" s="48">
        <f t="shared" si="105"/>
        <v>593374</v>
      </c>
      <c r="BT1043" s="214"/>
    </row>
    <row r="1044" spans="1:72" x14ac:dyDescent="0.2">
      <c r="A1044" s="227" t="s">
        <v>56</v>
      </c>
      <c r="B1044" s="213">
        <v>44870</v>
      </c>
      <c r="C1044" s="214"/>
      <c r="D1044" s="13">
        <v>3153</v>
      </c>
      <c r="E1044" s="13">
        <v>2417</v>
      </c>
      <c r="F1044" s="13">
        <v>46003</v>
      </c>
      <c r="G1044">
        <v>769</v>
      </c>
      <c r="H1044">
        <v>664</v>
      </c>
      <c r="I1044" s="13">
        <v>26997</v>
      </c>
      <c r="J1044" s="13">
        <v>23935</v>
      </c>
      <c r="K1044" s="13">
        <v>71888</v>
      </c>
      <c r="L1044" s="13">
        <v>1994</v>
      </c>
      <c r="M1044" s="214"/>
      <c r="N1044" s="13">
        <v>10258</v>
      </c>
      <c r="O1044" s="13">
        <v>13951</v>
      </c>
      <c r="P1044">
        <v>997</v>
      </c>
      <c r="Q1044">
        <v>682</v>
      </c>
      <c r="R1044" s="13">
        <v>1888</v>
      </c>
      <c r="S1044" s="13">
        <v>2358</v>
      </c>
      <c r="T1044" s="13">
        <v>38863</v>
      </c>
      <c r="U1044">
        <v>762</v>
      </c>
      <c r="V1044" s="13">
        <v>1005</v>
      </c>
      <c r="W1044" s="13">
        <v>27829</v>
      </c>
      <c r="X1044" s="13">
        <v>7945</v>
      </c>
      <c r="Y1044" s="239"/>
      <c r="Z1044" s="13">
        <v>16132</v>
      </c>
      <c r="AA1044" s="13">
        <v>14193</v>
      </c>
      <c r="AC1044" s="48">
        <f t="shared" si="100"/>
        <v>30325</v>
      </c>
      <c r="AD1044" s="48">
        <f t="shared" si="102"/>
        <v>106538</v>
      </c>
      <c r="AE1044" s="13">
        <v>3697</v>
      </c>
      <c r="AF1044" s="13">
        <v>4645</v>
      </c>
      <c r="AG1044" s="13">
        <v>21283</v>
      </c>
      <c r="AH1044" s="13">
        <v>24063</v>
      </c>
      <c r="AI1044" s="13">
        <v>2595</v>
      </c>
      <c r="AJ1044">
        <v>777</v>
      </c>
      <c r="AK1044" s="13">
        <v>2458</v>
      </c>
      <c r="AL1044" s="13">
        <v>26309</v>
      </c>
      <c r="AM1044" s="13">
        <v>29680</v>
      </c>
      <c r="AN1044" s="13">
        <v>10158</v>
      </c>
      <c r="AO1044" s="13">
        <v>8407</v>
      </c>
      <c r="BJ1044" s="214"/>
      <c r="BK1044" s="48">
        <f t="shared" si="103"/>
        <v>134072</v>
      </c>
      <c r="BL1044" s="13">
        <v>9052</v>
      </c>
      <c r="BM1044" s="13">
        <v>8848</v>
      </c>
      <c r="BN1044" s="214"/>
      <c r="BO1044" s="48">
        <f t="shared" si="106"/>
        <v>17900</v>
      </c>
      <c r="BP1044" s="214"/>
      <c r="BQ1044" s="48">
        <f t="shared" si="101"/>
        <v>177820</v>
      </c>
      <c r="BR1044" s="214"/>
      <c r="BS1044" s="48">
        <f t="shared" si="105"/>
        <v>466655</v>
      </c>
      <c r="BT1044" s="214"/>
    </row>
    <row r="1045" spans="1:72" x14ac:dyDescent="0.2">
      <c r="A1045" s="227" t="s">
        <v>57</v>
      </c>
      <c r="B1045" s="213">
        <v>44871</v>
      </c>
      <c r="C1045" s="214"/>
      <c r="D1045" s="13">
        <v>2660</v>
      </c>
      <c r="E1045" s="13">
        <v>1719</v>
      </c>
      <c r="F1045" s="13">
        <v>37936</v>
      </c>
      <c r="G1045">
        <v>551</v>
      </c>
      <c r="H1045">
        <v>589</v>
      </c>
      <c r="I1045" s="13">
        <v>22205</v>
      </c>
      <c r="J1045" s="13">
        <v>19437</v>
      </c>
      <c r="K1045" s="13">
        <v>56585</v>
      </c>
      <c r="L1045" s="13">
        <v>1322</v>
      </c>
      <c r="M1045" s="214"/>
      <c r="N1045" s="13">
        <v>9172</v>
      </c>
      <c r="O1045" s="13">
        <v>10876</v>
      </c>
      <c r="P1045">
        <v>874</v>
      </c>
      <c r="Q1045">
        <v>568</v>
      </c>
      <c r="R1045" s="13">
        <v>1679</v>
      </c>
      <c r="S1045" s="13">
        <v>1934</v>
      </c>
      <c r="T1045" s="13">
        <v>33754</v>
      </c>
      <c r="U1045">
        <v>589</v>
      </c>
      <c r="V1045">
        <v>798</v>
      </c>
      <c r="W1045" s="13">
        <v>25033</v>
      </c>
      <c r="X1045" s="13">
        <v>5809</v>
      </c>
      <c r="Y1045" s="239"/>
      <c r="Z1045" s="13">
        <v>15596</v>
      </c>
      <c r="AA1045" s="13">
        <v>14471</v>
      </c>
      <c r="AC1045" s="48">
        <f t="shared" si="100"/>
        <v>30067</v>
      </c>
      <c r="AD1045" s="48">
        <f t="shared" si="102"/>
        <v>91086</v>
      </c>
      <c r="AE1045" s="13">
        <v>2949</v>
      </c>
      <c r="AF1045" s="13">
        <v>3676</v>
      </c>
      <c r="AG1045" s="13">
        <v>18429</v>
      </c>
      <c r="AH1045" s="13">
        <v>17706</v>
      </c>
      <c r="AI1045" s="13">
        <v>2276</v>
      </c>
      <c r="AJ1045">
        <v>585</v>
      </c>
      <c r="AK1045" s="13">
        <v>1806</v>
      </c>
      <c r="AL1045" s="13">
        <v>23234</v>
      </c>
      <c r="AM1045" s="13">
        <v>23321</v>
      </c>
      <c r="AN1045" s="13">
        <v>6157</v>
      </c>
      <c r="AO1045" s="13">
        <v>5753</v>
      </c>
      <c r="BJ1045" s="214"/>
      <c r="BK1045" s="48">
        <f t="shared" si="103"/>
        <v>105892</v>
      </c>
      <c r="BL1045" s="13">
        <v>7192</v>
      </c>
      <c r="BM1045" s="13">
        <v>7341</v>
      </c>
      <c r="BN1045" s="214"/>
      <c r="BO1045" s="48">
        <f t="shared" si="106"/>
        <v>14533</v>
      </c>
      <c r="BP1045" s="214"/>
      <c r="BQ1045" s="48">
        <f t="shared" si="101"/>
        <v>143004</v>
      </c>
      <c r="BR1045" s="214"/>
      <c r="BS1045" s="48">
        <f t="shared" si="105"/>
        <v>384582</v>
      </c>
      <c r="BT1045" s="214"/>
    </row>
    <row r="1046" spans="1:72" x14ac:dyDescent="0.2">
      <c r="A1046" s="227" t="s">
        <v>58</v>
      </c>
      <c r="B1046" s="213">
        <v>44872</v>
      </c>
      <c r="C1046" s="214"/>
      <c r="D1046" s="13">
        <v>3735</v>
      </c>
      <c r="E1046" s="13">
        <v>2814</v>
      </c>
      <c r="F1046" s="13">
        <v>50074</v>
      </c>
      <c r="G1046">
        <v>884</v>
      </c>
      <c r="H1046">
        <v>759</v>
      </c>
      <c r="I1046" s="13">
        <v>27203</v>
      </c>
      <c r="J1046" s="13">
        <v>25152</v>
      </c>
      <c r="K1046" s="13">
        <v>76326</v>
      </c>
      <c r="L1046" s="13">
        <v>1520</v>
      </c>
      <c r="M1046" s="214"/>
      <c r="N1046" s="13">
        <v>11799</v>
      </c>
      <c r="O1046" s="13">
        <v>16188</v>
      </c>
      <c r="P1046" s="13">
        <v>1123</v>
      </c>
      <c r="Q1046">
        <v>851</v>
      </c>
      <c r="R1046" s="13">
        <v>2505</v>
      </c>
      <c r="S1046" s="13">
        <v>3211</v>
      </c>
      <c r="T1046" s="13">
        <v>46775</v>
      </c>
      <c r="U1046" s="13">
        <v>1360</v>
      </c>
      <c r="V1046" s="13">
        <v>1456</v>
      </c>
      <c r="W1046" s="13">
        <v>28002</v>
      </c>
      <c r="X1046" s="13">
        <v>12350</v>
      </c>
      <c r="Y1046" s="239"/>
      <c r="Z1046" s="13">
        <v>17926</v>
      </c>
      <c r="AA1046" s="13">
        <v>16750</v>
      </c>
      <c r="AC1046" s="48">
        <f t="shared" si="100"/>
        <v>34676</v>
      </c>
      <c r="AD1046" s="48">
        <f t="shared" si="102"/>
        <v>125620</v>
      </c>
      <c r="AE1046" s="13">
        <v>5344</v>
      </c>
      <c r="AF1046" s="13">
        <v>6470</v>
      </c>
      <c r="AG1046" s="13">
        <v>27706</v>
      </c>
      <c r="AH1046" s="13">
        <v>29943</v>
      </c>
      <c r="AI1046" s="13">
        <v>3265</v>
      </c>
      <c r="AJ1046" s="13">
        <v>1207</v>
      </c>
      <c r="AK1046" s="13">
        <v>3187</v>
      </c>
      <c r="AL1046" s="13">
        <v>34481</v>
      </c>
      <c r="AM1046" s="13">
        <v>37012</v>
      </c>
      <c r="AN1046" s="13">
        <v>12285</v>
      </c>
      <c r="AO1046" s="13">
        <v>10989</v>
      </c>
      <c r="BJ1046" s="214"/>
      <c r="BK1046" s="48">
        <f t="shared" si="103"/>
        <v>171889</v>
      </c>
      <c r="BL1046" s="13">
        <v>9944</v>
      </c>
      <c r="BM1046" s="13">
        <v>10250</v>
      </c>
      <c r="BN1046" s="214"/>
      <c r="BO1046" s="48">
        <f t="shared" si="106"/>
        <v>20194</v>
      </c>
      <c r="BP1046" s="214"/>
      <c r="BQ1046" s="48">
        <f t="shared" si="101"/>
        <v>188467</v>
      </c>
      <c r="BR1046" s="214"/>
      <c r="BS1046" s="48">
        <f t="shared" si="105"/>
        <v>540846</v>
      </c>
      <c r="BT1046" s="214"/>
    </row>
    <row r="1047" spans="1:72" x14ac:dyDescent="0.2">
      <c r="A1047" s="227" t="s">
        <v>59</v>
      </c>
      <c r="B1047" s="213">
        <v>44873</v>
      </c>
      <c r="C1047" s="214"/>
      <c r="D1047" s="13">
        <v>4225</v>
      </c>
      <c r="E1047" s="13">
        <v>3036</v>
      </c>
      <c r="F1047" s="13">
        <v>47698</v>
      </c>
      <c r="G1047">
        <v>955</v>
      </c>
      <c r="H1047">
        <v>710</v>
      </c>
      <c r="I1047" s="13">
        <v>29925</v>
      </c>
      <c r="J1047" s="13">
        <v>28213</v>
      </c>
      <c r="K1047" s="13">
        <v>85160</v>
      </c>
      <c r="L1047" s="13">
        <v>1770</v>
      </c>
      <c r="M1047" s="214"/>
      <c r="N1047" s="13">
        <v>12714</v>
      </c>
      <c r="O1047" s="13">
        <v>17422</v>
      </c>
      <c r="P1047" s="13">
        <v>1111</v>
      </c>
      <c r="Q1047">
        <v>799</v>
      </c>
      <c r="R1047" s="13">
        <v>2612</v>
      </c>
      <c r="S1047" s="13">
        <v>3377</v>
      </c>
      <c r="T1047" s="13">
        <v>51143</v>
      </c>
      <c r="U1047" s="13">
        <v>1427</v>
      </c>
      <c r="V1047" s="13">
        <v>1459</v>
      </c>
      <c r="W1047" s="13">
        <v>29081</v>
      </c>
      <c r="X1047" s="13">
        <v>14013</v>
      </c>
      <c r="Y1047" s="239"/>
      <c r="Z1047" s="13">
        <v>17986</v>
      </c>
      <c r="AA1047" s="13">
        <v>16676</v>
      </c>
      <c r="AC1047" s="48">
        <f t="shared" si="100"/>
        <v>34662</v>
      </c>
      <c r="AD1047" s="48">
        <f t="shared" si="102"/>
        <v>135158</v>
      </c>
      <c r="AE1047" s="13">
        <v>5424</v>
      </c>
      <c r="AF1047" s="13">
        <v>6765</v>
      </c>
      <c r="AG1047" s="13">
        <v>29260</v>
      </c>
      <c r="AH1047" s="13">
        <v>30576</v>
      </c>
      <c r="AI1047" s="13">
        <v>3301</v>
      </c>
      <c r="AJ1047" s="13">
        <v>1247</v>
      </c>
      <c r="AK1047" s="13">
        <v>3236</v>
      </c>
      <c r="AL1047" s="13">
        <v>35791</v>
      </c>
      <c r="AM1047" s="13">
        <v>37450</v>
      </c>
      <c r="AN1047" s="13">
        <v>12788</v>
      </c>
      <c r="AO1047" s="13">
        <v>12959</v>
      </c>
      <c r="BJ1047" s="214"/>
      <c r="BK1047" s="48">
        <f t="shared" si="103"/>
        <v>178797</v>
      </c>
      <c r="BL1047" s="13">
        <v>11272</v>
      </c>
      <c r="BM1047" s="13">
        <v>11107</v>
      </c>
      <c r="BN1047" s="214"/>
      <c r="BO1047" s="48">
        <f t="shared" si="106"/>
        <v>22379</v>
      </c>
      <c r="BP1047" s="214"/>
      <c r="BQ1047" s="48">
        <f t="shared" si="101"/>
        <v>201692</v>
      </c>
      <c r="BR1047" s="214"/>
      <c r="BS1047" s="48">
        <f t="shared" si="105"/>
        <v>572688</v>
      </c>
      <c r="BT1047" s="214"/>
    </row>
    <row r="1048" spans="1:72" x14ac:dyDescent="0.2">
      <c r="A1048" s="227" t="s">
        <v>53</v>
      </c>
      <c r="B1048" s="213">
        <v>44874</v>
      </c>
      <c r="C1048" s="214"/>
      <c r="D1048" s="13">
        <v>4307</v>
      </c>
      <c r="E1048" s="13">
        <v>3209</v>
      </c>
      <c r="F1048" s="13">
        <v>55410</v>
      </c>
      <c r="G1048">
        <v>893</v>
      </c>
      <c r="H1048">
        <v>786</v>
      </c>
      <c r="I1048" s="13">
        <v>30617</v>
      </c>
      <c r="J1048" s="13">
        <v>28341</v>
      </c>
      <c r="K1048" s="13">
        <v>86689</v>
      </c>
      <c r="L1048" s="13">
        <v>1879</v>
      </c>
      <c r="M1048" s="214"/>
      <c r="N1048" s="13">
        <v>13344</v>
      </c>
      <c r="O1048" s="13">
        <v>18269</v>
      </c>
      <c r="P1048" s="13">
        <v>1140</v>
      </c>
      <c r="Q1048">
        <v>903</v>
      </c>
      <c r="R1048" s="13">
        <v>2668</v>
      </c>
      <c r="S1048" s="13">
        <v>3400</v>
      </c>
      <c r="T1048" s="13">
        <v>53813</v>
      </c>
      <c r="U1048" s="13">
        <v>1418</v>
      </c>
      <c r="V1048" s="13">
        <v>1519</v>
      </c>
      <c r="W1048" s="13">
        <v>29646</v>
      </c>
      <c r="X1048" s="13">
        <v>14984</v>
      </c>
      <c r="Y1048" s="239"/>
      <c r="Z1048" s="13">
        <v>18505</v>
      </c>
      <c r="AA1048" s="13">
        <v>18181</v>
      </c>
      <c r="AC1048" s="48">
        <f t="shared" si="100"/>
        <v>36686</v>
      </c>
      <c r="AD1048" s="48">
        <f t="shared" si="102"/>
        <v>141104</v>
      </c>
      <c r="AE1048" s="13">
        <v>5763</v>
      </c>
      <c r="AF1048" s="13">
        <v>6505</v>
      </c>
      <c r="AG1048" s="13">
        <v>32179</v>
      </c>
      <c r="AH1048" s="13">
        <v>33104</v>
      </c>
      <c r="AI1048" s="13">
        <v>3608</v>
      </c>
      <c r="AJ1048" s="13">
        <v>1386</v>
      </c>
      <c r="AK1048" s="13">
        <v>3490</v>
      </c>
      <c r="AL1048" s="13">
        <v>38772</v>
      </c>
      <c r="AM1048" s="13">
        <v>40373</v>
      </c>
      <c r="AN1048" s="13">
        <v>13921</v>
      </c>
      <c r="AO1048" s="13">
        <v>14461</v>
      </c>
      <c r="BJ1048" s="214"/>
      <c r="BK1048" s="48">
        <f t="shared" si="103"/>
        <v>193562</v>
      </c>
      <c r="BL1048" s="13">
        <v>11341</v>
      </c>
      <c r="BM1048" s="13">
        <v>11708</v>
      </c>
      <c r="BN1048" s="214"/>
      <c r="BO1048" s="48">
        <f t="shared" si="106"/>
        <v>23049</v>
      </c>
      <c r="BP1048" s="214"/>
      <c r="BQ1048" s="48">
        <f t="shared" si="101"/>
        <v>212131</v>
      </c>
      <c r="BR1048" s="214"/>
      <c r="BS1048" s="48">
        <f t="shared" si="105"/>
        <v>606532</v>
      </c>
      <c r="BT1048" s="214"/>
    </row>
    <row r="1049" spans="1:72" x14ac:dyDescent="0.2">
      <c r="A1049" s="227" t="s">
        <v>54</v>
      </c>
      <c r="B1049" s="213">
        <v>44875</v>
      </c>
      <c r="C1049" s="214"/>
      <c r="D1049" s="13">
        <v>4396</v>
      </c>
      <c r="E1049" s="13">
        <v>3244</v>
      </c>
      <c r="F1049" s="13">
        <v>58204</v>
      </c>
      <c r="G1049">
        <v>950</v>
      </c>
      <c r="H1049">
        <v>760</v>
      </c>
      <c r="I1049" s="13">
        <v>31159</v>
      </c>
      <c r="J1049" s="13">
        <v>29057</v>
      </c>
      <c r="K1049" s="13">
        <v>89608</v>
      </c>
      <c r="L1049" s="13">
        <v>1997</v>
      </c>
      <c r="M1049" s="214"/>
      <c r="N1049" s="13">
        <v>14243</v>
      </c>
      <c r="O1049" s="13">
        <v>19088</v>
      </c>
      <c r="P1049" s="13">
        <v>1184</v>
      </c>
      <c r="Q1049">
        <v>964</v>
      </c>
      <c r="R1049" s="13">
        <v>2748</v>
      </c>
      <c r="S1049" s="13">
        <v>3555</v>
      </c>
      <c r="T1049" s="13">
        <v>56210</v>
      </c>
      <c r="U1049" s="13">
        <v>1498</v>
      </c>
      <c r="V1049" s="13">
        <v>1599</v>
      </c>
      <c r="W1049" s="13">
        <v>31623</v>
      </c>
      <c r="X1049" s="13">
        <v>15132</v>
      </c>
      <c r="Y1049" s="239"/>
      <c r="Z1049" s="13">
        <v>19023</v>
      </c>
      <c r="AA1049" s="13">
        <v>18160</v>
      </c>
      <c r="AC1049" s="48">
        <f t="shared" si="100"/>
        <v>37183</v>
      </c>
      <c r="AD1049" s="48">
        <f t="shared" si="102"/>
        <v>147844</v>
      </c>
      <c r="AE1049" s="13">
        <v>5897</v>
      </c>
      <c r="AF1049" s="13">
        <v>7162</v>
      </c>
      <c r="AG1049" s="13">
        <v>32008</v>
      </c>
      <c r="AH1049" s="13">
        <v>35188</v>
      </c>
      <c r="AI1049" s="13">
        <v>3560</v>
      </c>
      <c r="AJ1049" s="13">
        <v>1357</v>
      </c>
      <c r="AK1049" s="13">
        <v>3612</v>
      </c>
      <c r="AL1049" s="13">
        <v>39477</v>
      </c>
      <c r="AM1049" s="13">
        <v>42856</v>
      </c>
      <c r="AN1049" s="13">
        <v>14493</v>
      </c>
      <c r="AO1049" s="13">
        <v>14684</v>
      </c>
      <c r="BJ1049" s="214"/>
      <c r="BK1049" s="48">
        <f t="shared" si="103"/>
        <v>200294</v>
      </c>
      <c r="BL1049" s="13">
        <v>11406</v>
      </c>
      <c r="BM1049" s="13">
        <v>11659</v>
      </c>
      <c r="BN1049" s="214"/>
      <c r="BO1049" s="48">
        <f t="shared" si="106"/>
        <v>23065</v>
      </c>
      <c r="BP1049" s="214"/>
      <c r="BQ1049" s="48">
        <f t="shared" si="101"/>
        <v>219375</v>
      </c>
      <c r="BR1049" s="214"/>
      <c r="BS1049" s="48">
        <f t="shared" si="105"/>
        <v>627761</v>
      </c>
      <c r="BT1049" s="214"/>
    </row>
    <row r="1050" spans="1:72" x14ac:dyDescent="0.2">
      <c r="A1050" s="227" t="s">
        <v>55</v>
      </c>
      <c r="B1050" s="213">
        <v>44876</v>
      </c>
      <c r="C1050" s="214"/>
      <c r="D1050" s="13">
        <v>3640</v>
      </c>
      <c r="E1050" s="13">
        <v>2863</v>
      </c>
      <c r="F1050" s="13">
        <v>53219</v>
      </c>
      <c r="G1050">
        <v>906</v>
      </c>
      <c r="H1050">
        <v>776</v>
      </c>
      <c r="I1050" s="13">
        <v>28121</v>
      </c>
      <c r="J1050" s="13">
        <v>25902</v>
      </c>
      <c r="K1050" s="13">
        <v>80998</v>
      </c>
      <c r="L1050" s="13">
        <v>1687</v>
      </c>
      <c r="M1050" s="214"/>
      <c r="N1050" s="13">
        <v>12512</v>
      </c>
      <c r="O1050" s="13">
        <v>17538</v>
      </c>
      <c r="P1050" s="13">
        <v>1091</v>
      </c>
      <c r="Q1050">
        <v>777</v>
      </c>
      <c r="R1050" s="13">
        <v>2360</v>
      </c>
      <c r="S1050" s="13">
        <v>3078</v>
      </c>
      <c r="T1050" s="13">
        <v>51183</v>
      </c>
      <c r="U1050" s="13">
        <v>1297</v>
      </c>
      <c r="V1050" s="13">
        <v>1386</v>
      </c>
      <c r="W1050" s="13">
        <v>30994</v>
      </c>
      <c r="X1050" s="13">
        <v>13275</v>
      </c>
      <c r="Y1050" s="239"/>
      <c r="Z1050" s="13">
        <v>18073</v>
      </c>
      <c r="AA1050" s="13">
        <v>19897</v>
      </c>
      <c r="AC1050" s="48">
        <f t="shared" si="100"/>
        <v>37970</v>
      </c>
      <c r="AD1050" s="48">
        <f t="shared" si="102"/>
        <v>135491</v>
      </c>
      <c r="AE1050" s="13">
        <v>4855</v>
      </c>
      <c r="AF1050" s="13">
        <v>5824</v>
      </c>
      <c r="AG1050" s="13">
        <v>28235</v>
      </c>
      <c r="AH1050" s="13">
        <v>31072</v>
      </c>
      <c r="AI1050" s="13">
        <v>3361</v>
      </c>
      <c r="AJ1050" s="13">
        <v>1166</v>
      </c>
      <c r="AK1050" s="13">
        <v>3141</v>
      </c>
      <c r="AL1050" s="13">
        <v>35343</v>
      </c>
      <c r="AM1050" s="13">
        <v>39004</v>
      </c>
      <c r="AN1050" s="13">
        <v>12864</v>
      </c>
      <c r="AO1050" s="13">
        <v>11915</v>
      </c>
      <c r="BJ1050" s="214"/>
      <c r="BK1050" s="48">
        <f t="shared" si="103"/>
        <v>176780</v>
      </c>
      <c r="BL1050" s="13">
        <v>10446</v>
      </c>
      <c r="BM1050" s="13">
        <v>10608</v>
      </c>
      <c r="BN1050" s="214"/>
      <c r="BO1050" s="48">
        <f t="shared" si="106"/>
        <v>21054</v>
      </c>
      <c r="BP1050" s="214"/>
      <c r="BQ1050" s="48">
        <f t="shared" si="101"/>
        <v>198112</v>
      </c>
      <c r="BR1050" s="214"/>
      <c r="BS1050" s="48">
        <f t="shared" si="105"/>
        <v>569407</v>
      </c>
      <c r="BT1050" s="214"/>
    </row>
    <row r="1051" spans="1:72" x14ac:dyDescent="0.2">
      <c r="A1051" s="227" t="s">
        <v>56</v>
      </c>
      <c r="B1051" s="213">
        <v>44877</v>
      </c>
      <c r="C1051" s="214"/>
      <c r="D1051" s="13">
        <v>3090</v>
      </c>
      <c r="E1051" s="13">
        <v>2443</v>
      </c>
      <c r="F1051" s="13">
        <v>46917</v>
      </c>
      <c r="G1051">
        <v>755</v>
      </c>
      <c r="H1051">
        <v>719</v>
      </c>
      <c r="I1051" s="13">
        <v>28004</v>
      </c>
      <c r="J1051" s="13">
        <v>24372</v>
      </c>
      <c r="K1051" s="13">
        <v>74331</v>
      </c>
      <c r="L1051" s="13">
        <v>2170</v>
      </c>
      <c r="M1051" s="214"/>
      <c r="N1051" s="13">
        <v>10206</v>
      </c>
      <c r="O1051" s="13">
        <v>13718</v>
      </c>
      <c r="P1051">
        <v>968</v>
      </c>
      <c r="Q1051">
        <v>633</v>
      </c>
      <c r="R1051" s="13">
        <v>1882</v>
      </c>
      <c r="S1051" s="13">
        <v>2279</v>
      </c>
      <c r="T1051" s="13">
        <v>40781</v>
      </c>
      <c r="U1051">
        <v>711</v>
      </c>
      <c r="V1051">
        <v>946</v>
      </c>
      <c r="W1051" s="13">
        <v>27020</v>
      </c>
      <c r="X1051" s="13">
        <v>9478</v>
      </c>
      <c r="Y1051" s="239"/>
      <c r="Z1051" s="13">
        <v>15252</v>
      </c>
      <c r="AA1051" s="13">
        <v>15744</v>
      </c>
      <c r="AC1051" s="48">
        <f t="shared" ref="AC1051:AC1114" si="107">Z1051+AA1051</f>
        <v>30996</v>
      </c>
      <c r="AD1051" s="48">
        <f t="shared" si="102"/>
        <v>108622</v>
      </c>
      <c r="AE1051" s="13">
        <v>3947</v>
      </c>
      <c r="AF1051" s="13">
        <v>4715</v>
      </c>
      <c r="AG1051" s="13">
        <v>22927</v>
      </c>
      <c r="AH1051" s="13">
        <v>24284</v>
      </c>
      <c r="AI1051" s="13">
        <v>3138</v>
      </c>
      <c r="AJ1051">
        <v>877</v>
      </c>
      <c r="AK1051" s="13">
        <v>2681</v>
      </c>
      <c r="AL1051" s="13">
        <v>30042</v>
      </c>
      <c r="AM1051" s="13">
        <v>31104</v>
      </c>
      <c r="AN1051" s="13">
        <v>10630</v>
      </c>
      <c r="AO1051" s="13">
        <v>10375</v>
      </c>
      <c r="BJ1051" s="214"/>
      <c r="BK1051" s="48">
        <f t="shared" si="103"/>
        <v>144720</v>
      </c>
      <c r="BL1051" s="13">
        <v>8891</v>
      </c>
      <c r="BM1051" s="13">
        <v>9121</v>
      </c>
      <c r="BN1051" s="214"/>
      <c r="BO1051" s="48">
        <f t="shared" si="106"/>
        <v>18012</v>
      </c>
      <c r="BP1051" s="214"/>
      <c r="BQ1051" s="48">
        <f t="shared" si="101"/>
        <v>182801</v>
      </c>
      <c r="BR1051" s="214"/>
      <c r="BS1051" s="48">
        <f t="shared" si="105"/>
        <v>485151</v>
      </c>
      <c r="BT1051" s="214"/>
    </row>
    <row r="1052" spans="1:72" x14ac:dyDescent="0.2">
      <c r="A1052" s="227" t="s">
        <v>57</v>
      </c>
      <c r="B1052" s="213">
        <v>44878</v>
      </c>
      <c r="C1052" s="214"/>
      <c r="D1052" s="13">
        <v>2451</v>
      </c>
      <c r="E1052" s="13">
        <v>1702</v>
      </c>
      <c r="F1052" s="13">
        <v>36733</v>
      </c>
      <c r="G1052">
        <v>521</v>
      </c>
      <c r="H1052">
        <v>598</v>
      </c>
      <c r="I1052" s="13">
        <v>21720</v>
      </c>
      <c r="J1052" s="13">
        <v>18848</v>
      </c>
      <c r="K1052" s="13">
        <v>56316</v>
      </c>
      <c r="L1052" s="13">
        <v>1780</v>
      </c>
      <c r="M1052" s="214"/>
      <c r="N1052" s="13">
        <v>9064</v>
      </c>
      <c r="O1052" s="13">
        <v>10591</v>
      </c>
      <c r="P1052">
        <v>663</v>
      </c>
      <c r="Q1052">
        <v>519</v>
      </c>
      <c r="R1052" s="13">
        <v>1917</v>
      </c>
      <c r="S1052" s="13">
        <v>1882</v>
      </c>
      <c r="T1052" s="13">
        <v>33599</v>
      </c>
      <c r="U1052">
        <v>570</v>
      </c>
      <c r="V1052">
        <v>761</v>
      </c>
      <c r="W1052" s="13">
        <v>25026</v>
      </c>
      <c r="X1052" s="13">
        <v>5667</v>
      </c>
      <c r="Y1052" s="239"/>
      <c r="Z1052" s="13">
        <v>16210</v>
      </c>
      <c r="AA1052" s="13">
        <v>13433</v>
      </c>
      <c r="AC1052" s="48">
        <f t="shared" si="107"/>
        <v>29643</v>
      </c>
      <c r="AD1052" s="48">
        <f t="shared" si="102"/>
        <v>90259</v>
      </c>
      <c r="AE1052" s="13">
        <v>2844</v>
      </c>
      <c r="AF1052" s="13">
        <v>3761</v>
      </c>
      <c r="AG1052" s="13">
        <v>18584</v>
      </c>
      <c r="AH1052" s="13">
        <v>18712</v>
      </c>
      <c r="AI1052" s="13">
        <v>2310</v>
      </c>
      <c r="AJ1052">
        <v>612</v>
      </c>
      <c r="AK1052" s="13">
        <v>1863</v>
      </c>
      <c r="AL1052" s="13">
        <v>24371</v>
      </c>
      <c r="AM1052" s="13">
        <v>25308</v>
      </c>
      <c r="AN1052" s="13">
        <v>6788</v>
      </c>
      <c r="AO1052" s="13">
        <v>5562</v>
      </c>
      <c r="BJ1052" s="214"/>
      <c r="BK1052" s="48">
        <f t="shared" si="103"/>
        <v>110715</v>
      </c>
      <c r="BL1052" s="13">
        <v>6671</v>
      </c>
      <c r="BM1052" s="13">
        <v>6836</v>
      </c>
      <c r="BN1052" s="214"/>
      <c r="BO1052" s="48">
        <f t="shared" si="106"/>
        <v>13507</v>
      </c>
      <c r="BP1052" s="214"/>
      <c r="BQ1052" s="48">
        <f t="shared" si="101"/>
        <v>140669</v>
      </c>
      <c r="BR1052" s="214"/>
      <c r="BS1052" s="48">
        <f t="shared" si="105"/>
        <v>384793</v>
      </c>
      <c r="BT1052" s="214"/>
    </row>
    <row r="1053" spans="1:72" x14ac:dyDescent="0.2">
      <c r="A1053" s="227" t="s">
        <v>58</v>
      </c>
      <c r="B1053" s="213">
        <v>44879</v>
      </c>
      <c r="C1053" s="214"/>
      <c r="D1053" s="13">
        <v>3611</v>
      </c>
      <c r="E1053" s="13">
        <v>2667</v>
      </c>
      <c r="F1053" s="13">
        <v>47589</v>
      </c>
      <c r="G1053">
        <v>800</v>
      </c>
      <c r="H1053">
        <v>710</v>
      </c>
      <c r="I1053" s="13">
        <v>26847</v>
      </c>
      <c r="J1053" s="13">
        <v>22034</v>
      </c>
      <c r="K1053" s="13">
        <v>73979</v>
      </c>
      <c r="L1053" s="13">
        <v>1591</v>
      </c>
      <c r="M1053" s="214"/>
      <c r="N1053" s="13">
        <v>11675</v>
      </c>
      <c r="O1053" s="13">
        <v>15603</v>
      </c>
      <c r="P1053" s="13">
        <v>1030</v>
      </c>
      <c r="Q1053">
        <v>763</v>
      </c>
      <c r="R1053" s="13">
        <v>2528</v>
      </c>
      <c r="S1053" s="13">
        <v>3089</v>
      </c>
      <c r="T1053" s="13">
        <v>45639</v>
      </c>
      <c r="U1053" s="13">
        <v>1274</v>
      </c>
      <c r="V1053" s="13">
        <v>1361</v>
      </c>
      <c r="W1053" s="13">
        <v>27316</v>
      </c>
      <c r="X1053" s="13">
        <v>11566</v>
      </c>
      <c r="Y1053" s="239"/>
      <c r="Z1053" s="13">
        <v>16848</v>
      </c>
      <c r="AA1053" s="13">
        <v>16150</v>
      </c>
      <c r="AC1053" s="48">
        <f t="shared" si="107"/>
        <v>32998</v>
      </c>
      <c r="AD1053" s="48">
        <f t="shared" si="102"/>
        <v>121844</v>
      </c>
      <c r="AE1053" s="13">
        <v>4843</v>
      </c>
      <c r="AF1053" s="13">
        <v>5914</v>
      </c>
      <c r="AG1053" s="13">
        <v>27493</v>
      </c>
      <c r="AH1053" s="13">
        <v>28221</v>
      </c>
      <c r="AI1053" s="13">
        <v>3111</v>
      </c>
      <c r="AJ1053" s="13">
        <v>1193</v>
      </c>
      <c r="AK1053" s="13">
        <v>3035</v>
      </c>
      <c r="AL1053" s="13">
        <v>33648</v>
      </c>
      <c r="AM1053" s="13">
        <v>35369</v>
      </c>
      <c r="AN1053" s="13">
        <v>11147</v>
      </c>
      <c r="AO1053" s="13">
        <v>10892</v>
      </c>
      <c r="BJ1053" s="214"/>
      <c r="BK1053" s="48">
        <f t="shared" si="103"/>
        <v>164866</v>
      </c>
      <c r="BL1053" s="13">
        <v>9418</v>
      </c>
      <c r="BM1053" s="13">
        <v>10021</v>
      </c>
      <c r="BN1053" s="214"/>
      <c r="BO1053" s="48">
        <f t="shared" si="106"/>
        <v>19439</v>
      </c>
      <c r="BP1053" s="214"/>
      <c r="BQ1053" s="48">
        <f t="shared" si="101"/>
        <v>179828</v>
      </c>
      <c r="BR1053" s="214"/>
      <c r="BS1053" s="48">
        <f t="shared" si="105"/>
        <v>518975</v>
      </c>
      <c r="BT1053" s="214"/>
    </row>
    <row r="1054" spans="1:72" x14ac:dyDescent="0.2">
      <c r="A1054" s="227" t="s">
        <v>59</v>
      </c>
      <c r="B1054" s="213">
        <v>44880</v>
      </c>
      <c r="C1054" s="214"/>
      <c r="D1054" s="13">
        <v>4267</v>
      </c>
      <c r="E1054" s="13">
        <v>3130</v>
      </c>
      <c r="F1054" s="13">
        <v>54687</v>
      </c>
      <c r="G1054">
        <v>899</v>
      </c>
      <c r="H1054">
        <v>825</v>
      </c>
      <c r="I1054" s="13">
        <v>30217</v>
      </c>
      <c r="J1054" s="13">
        <v>27251</v>
      </c>
      <c r="K1054" s="13">
        <v>84781</v>
      </c>
      <c r="L1054" s="13">
        <v>1834</v>
      </c>
      <c r="M1054" s="214"/>
      <c r="N1054" s="13">
        <v>12986</v>
      </c>
      <c r="O1054" s="13">
        <v>17587</v>
      </c>
      <c r="P1054" s="13">
        <v>1127</v>
      </c>
      <c r="Q1054">
        <v>834</v>
      </c>
      <c r="R1054" s="13">
        <v>2675</v>
      </c>
      <c r="S1054" s="13">
        <v>3371</v>
      </c>
      <c r="T1054" s="13">
        <v>51659</v>
      </c>
      <c r="U1054" s="13">
        <v>1427</v>
      </c>
      <c r="V1054" s="13">
        <v>1464</v>
      </c>
      <c r="W1054" s="13">
        <v>29003</v>
      </c>
      <c r="X1054" s="13">
        <v>14017</v>
      </c>
      <c r="Y1054" s="239"/>
      <c r="Z1054" s="13">
        <v>18367</v>
      </c>
      <c r="AA1054" s="13">
        <v>17054</v>
      </c>
      <c r="AC1054" s="48">
        <f t="shared" si="107"/>
        <v>35421</v>
      </c>
      <c r="AD1054" s="48">
        <f t="shared" si="102"/>
        <v>136150</v>
      </c>
      <c r="AE1054" s="13">
        <v>5576</v>
      </c>
      <c r="AF1054" s="13">
        <v>6832</v>
      </c>
      <c r="AG1054" s="13">
        <v>30372</v>
      </c>
      <c r="AH1054" s="13">
        <v>32301</v>
      </c>
      <c r="AI1054" s="13">
        <v>3535</v>
      </c>
      <c r="AJ1054" s="13">
        <v>1332</v>
      </c>
      <c r="AK1054" s="13">
        <v>3600</v>
      </c>
      <c r="AL1054" s="13">
        <v>37017</v>
      </c>
      <c r="AM1054" s="13">
        <v>39213</v>
      </c>
      <c r="AN1054" s="13">
        <v>13678</v>
      </c>
      <c r="AO1054" s="13">
        <v>13726</v>
      </c>
      <c r="BJ1054" s="214"/>
      <c r="BK1054" s="48">
        <f t="shared" si="103"/>
        <v>187182</v>
      </c>
      <c r="BL1054" s="13">
        <v>10853</v>
      </c>
      <c r="BM1054" s="13">
        <v>11052</v>
      </c>
      <c r="BN1054" s="214"/>
      <c r="BO1054" s="48">
        <f t="shared" si="106"/>
        <v>21905</v>
      </c>
      <c r="BP1054" s="214"/>
      <c r="BQ1054" s="48">
        <f t="shared" si="101"/>
        <v>207891</v>
      </c>
      <c r="BR1054" s="214"/>
      <c r="BS1054" s="48">
        <f t="shared" si="105"/>
        <v>588549</v>
      </c>
      <c r="BT1054" s="214"/>
    </row>
    <row r="1055" spans="1:72" x14ac:dyDescent="0.2">
      <c r="A1055" s="227" t="s">
        <v>53</v>
      </c>
      <c r="B1055" s="213">
        <v>44881</v>
      </c>
      <c r="C1055" s="214"/>
      <c r="D1055" s="13">
        <v>4342</v>
      </c>
      <c r="E1055" s="13">
        <v>3238</v>
      </c>
      <c r="F1055" s="13">
        <v>56899</v>
      </c>
      <c r="G1055">
        <v>978</v>
      </c>
      <c r="H1055">
        <v>844</v>
      </c>
      <c r="I1055" s="13">
        <v>30965</v>
      </c>
      <c r="J1055" s="13">
        <v>28513</v>
      </c>
      <c r="K1055" s="13">
        <v>87998</v>
      </c>
      <c r="L1055" s="13">
        <v>1812</v>
      </c>
      <c r="M1055" s="214"/>
      <c r="N1055" s="13">
        <v>13591</v>
      </c>
      <c r="O1055" s="13">
        <v>18154</v>
      </c>
      <c r="P1055" s="13">
        <v>1157</v>
      </c>
      <c r="Q1055">
        <v>877</v>
      </c>
      <c r="R1055" s="13">
        <v>2678</v>
      </c>
      <c r="S1055" s="13">
        <v>3333</v>
      </c>
      <c r="T1055" s="13">
        <v>54177</v>
      </c>
      <c r="U1055" s="13">
        <v>1504</v>
      </c>
      <c r="V1055" s="13">
        <v>1506</v>
      </c>
      <c r="W1055" s="13">
        <v>30085</v>
      </c>
      <c r="X1055" s="13">
        <v>14634</v>
      </c>
      <c r="Y1055" s="239"/>
      <c r="Z1055" s="13">
        <v>18182</v>
      </c>
      <c r="AA1055" s="13">
        <v>17710</v>
      </c>
      <c r="AC1055" s="48">
        <f t="shared" si="107"/>
        <v>35892</v>
      </c>
      <c r="AD1055" s="48">
        <f t="shared" si="102"/>
        <v>141696</v>
      </c>
      <c r="AE1055" s="13">
        <v>5890</v>
      </c>
      <c r="AF1055" s="13">
        <v>6921</v>
      </c>
      <c r="AG1055" s="13">
        <v>31981</v>
      </c>
      <c r="AH1055" s="13">
        <v>33439</v>
      </c>
      <c r="AI1055" s="13">
        <v>3804</v>
      </c>
      <c r="AJ1055" s="13">
        <v>1490</v>
      </c>
      <c r="AK1055" s="13">
        <v>3794</v>
      </c>
      <c r="AL1055" s="13">
        <v>39067</v>
      </c>
      <c r="AM1055" s="13">
        <v>41460</v>
      </c>
      <c r="AN1055" s="13">
        <v>14200</v>
      </c>
      <c r="AO1055" s="13">
        <v>14638</v>
      </c>
      <c r="BJ1055" s="214"/>
      <c r="BK1055" s="48">
        <f t="shared" si="103"/>
        <v>196684</v>
      </c>
      <c r="BL1055" s="13">
        <v>11195</v>
      </c>
      <c r="BM1055" s="13">
        <v>11620</v>
      </c>
      <c r="BN1055" s="214"/>
      <c r="BO1055" s="48">
        <f t="shared" si="106"/>
        <v>22815</v>
      </c>
      <c r="BP1055" s="214"/>
      <c r="BQ1055" s="48">
        <f t="shared" si="101"/>
        <v>215589</v>
      </c>
      <c r="BR1055" s="214"/>
      <c r="BS1055" s="48">
        <f t="shared" si="105"/>
        <v>612676</v>
      </c>
      <c r="BT1055" s="214"/>
    </row>
    <row r="1056" spans="1:72" x14ac:dyDescent="0.2">
      <c r="A1056" s="227" t="s">
        <v>54</v>
      </c>
      <c r="B1056" s="213">
        <v>44882</v>
      </c>
      <c r="C1056" s="214"/>
      <c r="D1056" s="13">
        <v>4440</v>
      </c>
      <c r="E1056" s="13">
        <v>3367</v>
      </c>
      <c r="F1056" s="13">
        <v>58148</v>
      </c>
      <c r="G1056">
        <v>929</v>
      </c>
      <c r="H1056">
        <v>832</v>
      </c>
      <c r="I1056" s="13">
        <v>31611</v>
      </c>
      <c r="J1056" s="13">
        <v>29695</v>
      </c>
      <c r="K1056" s="13">
        <v>89945</v>
      </c>
      <c r="L1056" s="13">
        <v>1928</v>
      </c>
      <c r="M1056" s="214"/>
      <c r="N1056" s="13">
        <v>14108</v>
      </c>
      <c r="O1056" s="13">
        <v>18380</v>
      </c>
      <c r="P1056" s="13">
        <v>1200</v>
      </c>
      <c r="Q1056">
        <v>888</v>
      </c>
      <c r="R1056" s="13">
        <v>2813</v>
      </c>
      <c r="S1056" s="13">
        <v>3525</v>
      </c>
      <c r="T1056" s="13">
        <v>55715</v>
      </c>
      <c r="U1056" s="13">
        <v>1494</v>
      </c>
      <c r="V1056" s="13">
        <v>1577</v>
      </c>
      <c r="W1056" s="13">
        <v>31499</v>
      </c>
      <c r="X1056" s="13">
        <v>14997</v>
      </c>
      <c r="Y1056" s="239"/>
      <c r="Z1056" s="13">
        <v>18261</v>
      </c>
      <c r="AA1056" s="13">
        <v>18510</v>
      </c>
      <c r="AC1056" s="48">
        <f t="shared" si="107"/>
        <v>36771</v>
      </c>
      <c r="AD1056" s="48">
        <f t="shared" si="102"/>
        <v>146196</v>
      </c>
      <c r="AE1056" s="13">
        <v>5737</v>
      </c>
      <c r="AF1056" s="13">
        <v>6747</v>
      </c>
      <c r="AG1056" s="13">
        <v>31752</v>
      </c>
      <c r="AH1056" s="13">
        <v>33962</v>
      </c>
      <c r="AI1056" s="13">
        <v>3802</v>
      </c>
      <c r="AJ1056" s="13">
        <v>1396</v>
      </c>
      <c r="AK1056" s="13">
        <v>3568</v>
      </c>
      <c r="AL1056" s="13">
        <v>35248</v>
      </c>
      <c r="AM1056" s="13">
        <v>43080</v>
      </c>
      <c r="AN1056" s="13">
        <v>13878</v>
      </c>
      <c r="AO1056" s="13">
        <v>14198</v>
      </c>
      <c r="BJ1056" s="214"/>
      <c r="BK1056" s="48">
        <f t="shared" si="103"/>
        <v>193368</v>
      </c>
      <c r="BL1056" s="13">
        <v>11698</v>
      </c>
      <c r="BM1056" s="13">
        <v>11900</v>
      </c>
      <c r="BN1056" s="214"/>
      <c r="BO1056" s="48">
        <f t="shared" si="106"/>
        <v>23598</v>
      </c>
      <c r="BP1056" s="214"/>
      <c r="BQ1056" s="48">
        <f t="shared" si="101"/>
        <v>220895</v>
      </c>
      <c r="BR1056" s="214"/>
      <c r="BS1056" s="48">
        <f t="shared" si="105"/>
        <v>620828</v>
      </c>
      <c r="BT1056" s="214"/>
    </row>
    <row r="1057" spans="1:72" x14ac:dyDescent="0.2">
      <c r="A1057" s="227" t="s">
        <v>55</v>
      </c>
      <c r="B1057" s="213">
        <v>44883</v>
      </c>
      <c r="C1057" s="214"/>
      <c r="D1057" s="13">
        <v>4457</v>
      </c>
      <c r="E1057" s="13">
        <v>3414</v>
      </c>
      <c r="F1057" s="13">
        <v>61072</v>
      </c>
      <c r="G1057" s="13">
        <v>1060</v>
      </c>
      <c r="H1057">
        <v>827</v>
      </c>
      <c r="I1057" s="13">
        <v>32854</v>
      </c>
      <c r="J1057" s="13">
        <v>30406</v>
      </c>
      <c r="K1057" s="13">
        <v>94361</v>
      </c>
      <c r="L1057" s="13">
        <v>2241</v>
      </c>
      <c r="M1057" s="214"/>
      <c r="N1057" s="13">
        <v>15042</v>
      </c>
      <c r="O1057" s="13">
        <v>19522</v>
      </c>
      <c r="P1057" s="13">
        <v>2208</v>
      </c>
      <c r="Q1057">
        <v>917</v>
      </c>
      <c r="R1057" s="13">
        <v>2667</v>
      </c>
      <c r="S1057" s="13">
        <v>3456</v>
      </c>
      <c r="T1057" s="13">
        <v>58228</v>
      </c>
      <c r="U1057" s="13">
        <v>1427</v>
      </c>
      <c r="V1057" s="13">
        <v>1548</v>
      </c>
      <c r="W1057" s="13">
        <v>34870</v>
      </c>
      <c r="X1057" s="13">
        <v>13915</v>
      </c>
      <c r="Y1057" s="239"/>
      <c r="Z1057" s="13">
        <v>20972</v>
      </c>
      <c r="AA1057" s="13">
        <v>20925</v>
      </c>
      <c r="AC1057" s="48">
        <f t="shared" si="107"/>
        <v>41897</v>
      </c>
      <c r="AD1057" s="48">
        <f t="shared" si="102"/>
        <v>153800</v>
      </c>
      <c r="AE1057" s="13">
        <v>5949</v>
      </c>
      <c r="AF1057" s="13">
        <v>7292</v>
      </c>
      <c r="AG1057" s="13">
        <v>33496</v>
      </c>
      <c r="AH1057" s="13">
        <v>36656</v>
      </c>
      <c r="AI1057" s="13">
        <v>3909</v>
      </c>
      <c r="AJ1057" s="13">
        <v>1411</v>
      </c>
      <c r="AK1057" s="13">
        <v>3682</v>
      </c>
      <c r="AL1057" s="13">
        <v>39317</v>
      </c>
      <c r="AM1057" s="13">
        <v>46109</v>
      </c>
      <c r="AN1057" s="13">
        <v>15026</v>
      </c>
      <c r="AO1057" s="13">
        <v>14575</v>
      </c>
      <c r="BJ1057" s="214"/>
      <c r="BK1057" s="48">
        <f t="shared" si="103"/>
        <v>207422</v>
      </c>
      <c r="BL1057" s="13">
        <v>12138</v>
      </c>
      <c r="BM1057" s="13">
        <v>12322</v>
      </c>
      <c r="BN1057" s="214"/>
      <c r="BO1057" s="48">
        <f t="shared" si="106"/>
        <v>24460</v>
      </c>
      <c r="BP1057" s="214"/>
      <c r="BQ1057" s="48">
        <f t="shared" si="101"/>
        <v>230692</v>
      </c>
      <c r="BR1057" s="214"/>
      <c r="BS1057" s="48">
        <f t="shared" si="105"/>
        <v>658271</v>
      </c>
      <c r="BT1057" s="214"/>
    </row>
    <row r="1058" spans="1:72" x14ac:dyDescent="0.2">
      <c r="A1058" s="227" t="s">
        <v>56</v>
      </c>
      <c r="B1058" s="213">
        <v>44884</v>
      </c>
      <c r="C1058" s="214"/>
      <c r="D1058" s="13">
        <v>2444</v>
      </c>
      <c r="E1058" s="13">
        <v>1762</v>
      </c>
      <c r="F1058" s="13">
        <v>40676</v>
      </c>
      <c r="G1058">
        <v>586</v>
      </c>
      <c r="H1058">
        <v>489</v>
      </c>
      <c r="I1058" s="13">
        <v>23187</v>
      </c>
      <c r="J1058" s="13">
        <v>20761</v>
      </c>
      <c r="K1058" s="13">
        <v>63201</v>
      </c>
      <c r="L1058" s="13">
        <v>1881</v>
      </c>
      <c r="M1058" s="214"/>
      <c r="N1058" s="13">
        <v>9223</v>
      </c>
      <c r="O1058" s="13">
        <v>11775</v>
      </c>
      <c r="P1058">
        <v>873</v>
      </c>
      <c r="Q1058">
        <v>620</v>
      </c>
      <c r="R1058" s="13">
        <v>1675</v>
      </c>
      <c r="S1058" s="13">
        <v>2045</v>
      </c>
      <c r="T1058" s="13">
        <v>34788</v>
      </c>
      <c r="U1058">
        <v>706</v>
      </c>
      <c r="V1058">
        <v>898</v>
      </c>
      <c r="W1058" s="13">
        <v>24630</v>
      </c>
      <c r="X1058" s="13">
        <v>7061</v>
      </c>
      <c r="Y1058" s="239"/>
      <c r="Z1058" s="13">
        <v>13566</v>
      </c>
      <c r="AA1058" s="13">
        <v>13014</v>
      </c>
      <c r="AC1058" s="48">
        <f t="shared" si="107"/>
        <v>26580</v>
      </c>
      <c r="AD1058" s="48">
        <f t="shared" si="102"/>
        <v>94294</v>
      </c>
      <c r="AE1058" s="13">
        <v>3035</v>
      </c>
      <c r="AF1058" s="13">
        <v>3945</v>
      </c>
      <c r="AG1058" s="13">
        <v>19853</v>
      </c>
      <c r="AH1058" s="13">
        <v>20684</v>
      </c>
      <c r="AI1058" s="13">
        <v>2407</v>
      </c>
      <c r="AJ1058">
        <v>679</v>
      </c>
      <c r="AK1058" s="13">
        <v>1876</v>
      </c>
      <c r="AL1058" s="13">
        <v>23970</v>
      </c>
      <c r="AM1058" s="13">
        <v>25804</v>
      </c>
      <c r="AN1058" s="13">
        <v>7513</v>
      </c>
      <c r="AO1058" s="13">
        <v>7826</v>
      </c>
      <c r="BJ1058" s="214"/>
      <c r="BK1058" s="48">
        <f t="shared" si="103"/>
        <v>117592</v>
      </c>
      <c r="BL1058" s="13">
        <v>7023</v>
      </c>
      <c r="BM1058" s="13">
        <v>7127</v>
      </c>
      <c r="BN1058" s="214"/>
      <c r="BO1058" s="48">
        <f t="shared" si="106"/>
        <v>14150</v>
      </c>
      <c r="BP1058" s="214"/>
      <c r="BQ1058" s="48">
        <f t="shared" si="101"/>
        <v>154987</v>
      </c>
      <c r="BR1058" s="214"/>
      <c r="BS1058" s="48">
        <f t="shared" si="105"/>
        <v>407603</v>
      </c>
      <c r="BT1058" s="214"/>
    </row>
    <row r="1059" spans="1:72" x14ac:dyDescent="0.2">
      <c r="A1059" s="227" t="s">
        <v>57</v>
      </c>
      <c r="B1059" s="213">
        <v>44885</v>
      </c>
      <c r="C1059" s="214"/>
      <c r="D1059" s="13">
        <v>2216</v>
      </c>
      <c r="E1059" s="13">
        <v>1519</v>
      </c>
      <c r="F1059" s="13">
        <v>34229</v>
      </c>
      <c r="G1059">
        <v>497</v>
      </c>
      <c r="H1059">
        <v>462</v>
      </c>
      <c r="I1059" s="13">
        <v>19668</v>
      </c>
      <c r="J1059" s="13">
        <v>17484</v>
      </c>
      <c r="K1059" s="13">
        <v>51540</v>
      </c>
      <c r="L1059" s="13">
        <v>1256</v>
      </c>
      <c r="M1059" s="214"/>
      <c r="N1059" s="13">
        <v>8093</v>
      </c>
      <c r="O1059" s="13">
        <v>9684</v>
      </c>
      <c r="P1059">
        <v>724</v>
      </c>
      <c r="Q1059">
        <v>486</v>
      </c>
      <c r="R1059" s="13">
        <v>1445</v>
      </c>
      <c r="S1059" s="13">
        <v>1779</v>
      </c>
      <c r="T1059" s="13">
        <v>30074</v>
      </c>
      <c r="U1059">
        <v>505</v>
      </c>
      <c r="V1059">
        <v>678</v>
      </c>
      <c r="W1059" s="13">
        <v>22510</v>
      </c>
      <c r="X1059" s="13">
        <v>5244</v>
      </c>
      <c r="Y1059" s="239"/>
      <c r="Z1059" s="13">
        <v>14535</v>
      </c>
      <c r="AA1059" s="13">
        <v>12553</v>
      </c>
      <c r="AC1059" s="48">
        <f t="shared" si="107"/>
        <v>27088</v>
      </c>
      <c r="AD1059" s="48">
        <f t="shared" si="102"/>
        <v>81222</v>
      </c>
      <c r="AE1059" s="13">
        <v>2657</v>
      </c>
      <c r="AF1059" s="13">
        <v>3437</v>
      </c>
      <c r="AG1059" s="13">
        <v>16230</v>
      </c>
      <c r="AH1059" s="13">
        <v>17357</v>
      </c>
      <c r="AI1059" s="13">
        <v>1852</v>
      </c>
      <c r="AJ1059">
        <v>483</v>
      </c>
      <c r="AK1059" s="13">
        <v>1571</v>
      </c>
      <c r="AL1059" s="13">
        <v>20121</v>
      </c>
      <c r="AM1059" s="13">
        <v>22282</v>
      </c>
      <c r="AN1059" s="13">
        <v>5652</v>
      </c>
      <c r="AO1059" s="13">
        <v>4809</v>
      </c>
      <c r="BJ1059" s="214"/>
      <c r="BK1059" s="48">
        <f t="shared" si="103"/>
        <v>96451</v>
      </c>
      <c r="BL1059" s="13">
        <v>5796</v>
      </c>
      <c r="BM1059" s="13">
        <v>5422</v>
      </c>
      <c r="BN1059" s="214"/>
      <c r="BO1059" s="48">
        <f t="shared" si="106"/>
        <v>11218</v>
      </c>
      <c r="BP1059" s="214"/>
      <c r="BQ1059" s="48">
        <f t="shared" si="101"/>
        <v>128871</v>
      </c>
      <c r="BR1059" s="214"/>
      <c r="BS1059" s="48">
        <f t="shared" si="105"/>
        <v>344850</v>
      </c>
      <c r="BT1059" s="214"/>
    </row>
    <row r="1060" spans="1:72" x14ac:dyDescent="0.2">
      <c r="A1060" s="227" t="s">
        <v>58</v>
      </c>
      <c r="B1060" s="213">
        <v>44886</v>
      </c>
      <c r="C1060" s="214"/>
      <c r="D1060" s="13">
        <v>3515</v>
      </c>
      <c r="E1060" s="13">
        <v>2550</v>
      </c>
      <c r="F1060" s="13">
        <v>49823</v>
      </c>
      <c r="G1060">
        <v>770</v>
      </c>
      <c r="H1060">
        <v>572</v>
      </c>
      <c r="I1060" s="13">
        <v>26997</v>
      </c>
      <c r="J1060" s="13">
        <v>24961</v>
      </c>
      <c r="K1060" s="13">
        <v>75838</v>
      </c>
      <c r="L1060" s="13">
        <v>1476</v>
      </c>
      <c r="M1060" s="214"/>
      <c r="N1060" s="13">
        <v>11523</v>
      </c>
      <c r="O1060" s="13">
        <v>15242</v>
      </c>
      <c r="P1060" s="13">
        <v>1038</v>
      </c>
      <c r="Q1060">
        <v>679</v>
      </c>
      <c r="R1060" s="13">
        <v>2316</v>
      </c>
      <c r="S1060" s="13">
        <v>2810</v>
      </c>
      <c r="T1060" s="13">
        <v>43930</v>
      </c>
      <c r="U1060" s="13">
        <v>1313</v>
      </c>
      <c r="V1060" s="13">
        <v>1338</v>
      </c>
      <c r="W1060" s="13">
        <v>26861</v>
      </c>
      <c r="X1060" s="13">
        <v>10611</v>
      </c>
      <c r="Y1060" s="239"/>
      <c r="Z1060" s="13">
        <v>17084</v>
      </c>
      <c r="AA1060" s="13">
        <v>15531</v>
      </c>
      <c r="AC1060" s="48">
        <f t="shared" si="107"/>
        <v>32615</v>
      </c>
      <c r="AD1060" s="48">
        <f t="shared" si="102"/>
        <v>117661</v>
      </c>
      <c r="AE1060" s="13">
        <v>4197</v>
      </c>
      <c r="AF1060" s="13">
        <v>5118</v>
      </c>
      <c r="AG1060" s="13">
        <v>26300</v>
      </c>
      <c r="AH1060" s="13">
        <v>24446</v>
      </c>
      <c r="AI1060" s="13">
        <v>2764</v>
      </c>
      <c r="AJ1060">
        <v>933</v>
      </c>
      <c r="AK1060" s="13">
        <v>2691</v>
      </c>
      <c r="AL1060" s="13">
        <v>31014</v>
      </c>
      <c r="AM1060" s="13">
        <v>34334</v>
      </c>
      <c r="AN1060" s="13">
        <v>10782</v>
      </c>
      <c r="AO1060" s="13">
        <v>10547</v>
      </c>
      <c r="BJ1060" s="214"/>
      <c r="BK1060" s="48">
        <f t="shared" si="103"/>
        <v>153126</v>
      </c>
      <c r="BL1060" s="13">
        <v>9726</v>
      </c>
      <c r="BM1060" s="13">
        <v>9679</v>
      </c>
      <c r="BN1060" s="214"/>
      <c r="BO1060" s="48">
        <f t="shared" si="106"/>
        <v>19405</v>
      </c>
      <c r="BP1060" s="214"/>
      <c r="BQ1060" s="48">
        <f t="shared" si="101"/>
        <v>186502</v>
      </c>
      <c r="BR1060" s="214"/>
      <c r="BS1060" s="48">
        <f t="shared" si="105"/>
        <v>509309</v>
      </c>
      <c r="BT1060" s="214"/>
    </row>
    <row r="1061" spans="1:72" x14ac:dyDescent="0.2">
      <c r="A1061" s="227" t="s">
        <v>59</v>
      </c>
      <c r="B1061" s="213">
        <v>44887</v>
      </c>
      <c r="C1061" s="214"/>
      <c r="D1061" s="13">
        <v>3815</v>
      </c>
      <c r="E1061" s="13">
        <v>2880</v>
      </c>
      <c r="F1061" s="13">
        <v>55041</v>
      </c>
      <c r="G1061">
        <v>852</v>
      </c>
      <c r="H1061">
        <v>688</v>
      </c>
      <c r="I1061" s="13">
        <v>29766</v>
      </c>
      <c r="J1061" s="13">
        <v>27601</v>
      </c>
      <c r="K1061" s="13">
        <v>83552</v>
      </c>
      <c r="L1061" s="13">
        <v>1617</v>
      </c>
      <c r="M1061" s="214"/>
      <c r="N1061" s="13">
        <v>12722</v>
      </c>
      <c r="O1061" s="13">
        <v>16788</v>
      </c>
      <c r="P1061" s="13">
        <v>1064</v>
      </c>
      <c r="Q1061">
        <v>730</v>
      </c>
      <c r="R1061" s="13">
        <v>2433</v>
      </c>
      <c r="S1061" s="13">
        <v>3095</v>
      </c>
      <c r="T1061" s="13">
        <v>48952</v>
      </c>
      <c r="U1061" s="13">
        <v>1366</v>
      </c>
      <c r="V1061" s="13">
        <v>1408</v>
      </c>
      <c r="W1061" s="13">
        <v>30244</v>
      </c>
      <c r="X1061" s="13">
        <v>11661</v>
      </c>
      <c r="Y1061" s="239"/>
      <c r="Z1061" s="13">
        <v>19526</v>
      </c>
      <c r="AA1061" s="13">
        <v>17666</v>
      </c>
      <c r="AC1061" s="48">
        <f t="shared" si="107"/>
        <v>37192</v>
      </c>
      <c r="AD1061" s="48">
        <f t="shared" si="102"/>
        <v>130463</v>
      </c>
      <c r="AE1061" s="13">
        <v>4625</v>
      </c>
      <c r="AF1061" s="13">
        <v>5584</v>
      </c>
      <c r="AG1061" s="13">
        <v>27054</v>
      </c>
      <c r="AH1061" s="13">
        <v>29746</v>
      </c>
      <c r="AI1061" s="13">
        <v>2909</v>
      </c>
      <c r="AJ1061" s="13">
        <v>1054</v>
      </c>
      <c r="AK1061" s="13">
        <v>2855</v>
      </c>
      <c r="AL1061" s="13">
        <v>32046</v>
      </c>
      <c r="AM1061" s="13">
        <v>36632</v>
      </c>
      <c r="AN1061" s="13">
        <v>11099</v>
      </c>
      <c r="AO1061" s="13">
        <v>10969</v>
      </c>
      <c r="BJ1061" s="214"/>
      <c r="BK1061" s="48">
        <f t="shared" si="103"/>
        <v>164573</v>
      </c>
      <c r="BL1061" s="13">
        <v>10902</v>
      </c>
      <c r="BM1061" s="13">
        <v>10457</v>
      </c>
      <c r="BN1061" s="214"/>
      <c r="BO1061" s="48">
        <f t="shared" si="106"/>
        <v>21359</v>
      </c>
      <c r="BP1061" s="214"/>
      <c r="BQ1061" s="48">
        <f t="shared" si="101"/>
        <v>205812</v>
      </c>
      <c r="BR1061" s="214"/>
      <c r="BS1061" s="48">
        <f t="shared" si="105"/>
        <v>559399</v>
      </c>
      <c r="BT1061" s="214"/>
    </row>
    <row r="1062" spans="1:72" x14ac:dyDescent="0.2">
      <c r="A1062" s="227" t="s">
        <v>53</v>
      </c>
      <c r="B1062" s="213">
        <v>44888</v>
      </c>
      <c r="C1062" s="214"/>
      <c r="D1062" s="13">
        <v>3398</v>
      </c>
      <c r="E1062" s="13">
        <v>2523</v>
      </c>
      <c r="F1062" s="13">
        <v>54197</v>
      </c>
      <c r="G1062">
        <v>819</v>
      </c>
      <c r="H1062">
        <v>662</v>
      </c>
      <c r="I1062" s="13">
        <v>29174</v>
      </c>
      <c r="J1062" s="13">
        <v>25881</v>
      </c>
      <c r="K1062" s="13">
        <v>81021</v>
      </c>
      <c r="L1062" s="13">
        <v>1639</v>
      </c>
      <c r="M1062" s="214"/>
      <c r="N1062" s="13">
        <v>13674</v>
      </c>
      <c r="O1062" s="13">
        <v>16760</v>
      </c>
      <c r="P1062" s="13">
        <v>1068</v>
      </c>
      <c r="Q1062">
        <v>726</v>
      </c>
      <c r="R1062" s="13">
        <v>2367</v>
      </c>
      <c r="S1062" s="13">
        <v>3001</v>
      </c>
      <c r="T1062" s="13">
        <v>49173</v>
      </c>
      <c r="U1062" s="13">
        <v>1350</v>
      </c>
      <c r="V1062" s="13">
        <v>1391</v>
      </c>
      <c r="W1062" s="13">
        <v>31942</v>
      </c>
      <c r="X1062" s="13">
        <v>10272</v>
      </c>
      <c r="Y1062" s="239"/>
      <c r="Z1062" s="13">
        <v>20794</v>
      </c>
      <c r="AA1062" s="13">
        <v>18473</v>
      </c>
      <c r="AC1062" s="48">
        <f t="shared" si="107"/>
        <v>39267</v>
      </c>
      <c r="AD1062" s="48">
        <f t="shared" si="102"/>
        <v>131724</v>
      </c>
      <c r="AE1062" s="13">
        <v>4607</v>
      </c>
      <c r="AF1062" s="13">
        <v>5412</v>
      </c>
      <c r="AG1062" s="13">
        <v>25909</v>
      </c>
      <c r="AH1062" s="13">
        <v>30154</v>
      </c>
      <c r="AI1062" s="13">
        <v>2976</v>
      </c>
      <c r="AJ1062" s="13">
        <v>1041</v>
      </c>
      <c r="AK1062" s="13">
        <v>2920</v>
      </c>
      <c r="AL1062" s="13">
        <v>31081</v>
      </c>
      <c r="AM1062" s="13">
        <v>37360</v>
      </c>
      <c r="AN1062" s="13">
        <v>10861</v>
      </c>
      <c r="AO1062" s="13">
        <v>10460</v>
      </c>
      <c r="BJ1062" s="214"/>
      <c r="BK1062" s="48">
        <f t="shared" si="103"/>
        <v>162781</v>
      </c>
      <c r="BL1062" s="13">
        <v>10128</v>
      </c>
      <c r="BM1062" s="13">
        <v>8732</v>
      </c>
      <c r="BN1062" s="214"/>
      <c r="BO1062" s="48">
        <f t="shared" si="106"/>
        <v>18860</v>
      </c>
      <c r="BP1062" s="214"/>
      <c r="BQ1062" s="48">
        <f t="shared" si="101"/>
        <v>199314</v>
      </c>
      <c r="BR1062" s="214"/>
      <c r="BS1062" s="48">
        <f t="shared" si="105"/>
        <v>551946</v>
      </c>
      <c r="BT1062" s="214"/>
    </row>
    <row r="1063" spans="1:72" x14ac:dyDescent="0.2">
      <c r="A1063" s="227" t="s">
        <v>54</v>
      </c>
      <c r="B1063" s="213">
        <v>44889</v>
      </c>
      <c r="C1063" s="214"/>
      <c r="D1063" s="13">
        <v>1849</v>
      </c>
      <c r="E1063" s="13">
        <v>1415</v>
      </c>
      <c r="F1063" s="13">
        <v>31004</v>
      </c>
      <c r="G1063">
        <v>453</v>
      </c>
      <c r="H1063">
        <v>371</v>
      </c>
      <c r="I1063" s="13">
        <v>17539</v>
      </c>
      <c r="J1063" s="13">
        <v>15157</v>
      </c>
      <c r="K1063" s="13">
        <v>43000</v>
      </c>
      <c r="L1063">
        <v>942</v>
      </c>
      <c r="M1063" s="214"/>
      <c r="N1063" s="13">
        <v>6820</v>
      </c>
      <c r="O1063" s="13">
        <v>7905</v>
      </c>
      <c r="P1063">
        <v>541</v>
      </c>
      <c r="Q1063">
        <v>392</v>
      </c>
      <c r="R1063">
        <v>813</v>
      </c>
      <c r="S1063" s="13">
        <v>1052</v>
      </c>
      <c r="T1063" s="13">
        <v>25755</v>
      </c>
      <c r="U1063">
        <v>608</v>
      </c>
      <c r="V1063">
        <v>751</v>
      </c>
      <c r="W1063" s="13">
        <v>20661</v>
      </c>
      <c r="X1063" s="13">
        <v>4300</v>
      </c>
      <c r="Y1063" s="239"/>
      <c r="Z1063" s="13">
        <v>12207</v>
      </c>
      <c r="AA1063" s="13">
        <v>11634</v>
      </c>
      <c r="AC1063" s="48">
        <f t="shared" si="107"/>
        <v>23841</v>
      </c>
      <c r="AD1063" s="48">
        <f t="shared" si="102"/>
        <v>69598</v>
      </c>
      <c r="AE1063" s="13">
        <v>1985</v>
      </c>
      <c r="AF1063" s="13">
        <v>2511</v>
      </c>
      <c r="AG1063" s="13">
        <v>12376</v>
      </c>
      <c r="AH1063" s="13">
        <v>13959</v>
      </c>
      <c r="AI1063" s="13">
        <v>1796</v>
      </c>
      <c r="AJ1063">
        <v>405</v>
      </c>
      <c r="AK1063" s="13">
        <v>1530</v>
      </c>
      <c r="AL1063" s="13">
        <v>14587</v>
      </c>
      <c r="AM1063" s="13">
        <v>17222</v>
      </c>
      <c r="AN1063" s="13">
        <v>4302</v>
      </c>
      <c r="AO1063" s="13">
        <v>3267</v>
      </c>
      <c r="BJ1063" s="214"/>
      <c r="BK1063" s="48">
        <f t="shared" si="103"/>
        <v>73940</v>
      </c>
      <c r="BL1063" s="13">
        <v>5819</v>
      </c>
      <c r="BM1063" s="13">
        <v>5081</v>
      </c>
      <c r="BN1063" s="214"/>
      <c r="BO1063" s="48">
        <f t="shared" si="106"/>
        <v>10900</v>
      </c>
      <c r="BP1063" s="214"/>
      <c r="BQ1063" s="48">
        <f t="shared" si="101"/>
        <v>111730</v>
      </c>
      <c r="BR1063" s="214"/>
      <c r="BS1063" s="48">
        <f t="shared" si="105"/>
        <v>290009</v>
      </c>
      <c r="BT1063" s="214"/>
    </row>
    <row r="1064" spans="1:72" x14ac:dyDescent="0.2">
      <c r="A1064" s="227" t="s">
        <v>55</v>
      </c>
      <c r="B1064" s="213">
        <v>44890</v>
      </c>
      <c r="C1064" s="214"/>
      <c r="D1064" s="13">
        <v>2459</v>
      </c>
      <c r="E1064" s="13">
        <v>1855</v>
      </c>
      <c r="F1064" s="13">
        <v>38299</v>
      </c>
      <c r="G1064">
        <v>545</v>
      </c>
      <c r="H1064">
        <v>405</v>
      </c>
      <c r="I1064" s="13">
        <v>20208</v>
      </c>
      <c r="J1064" s="13">
        <v>19734</v>
      </c>
      <c r="K1064" s="13">
        <v>57808</v>
      </c>
      <c r="L1064" s="13">
        <v>1175</v>
      </c>
      <c r="M1064" s="214"/>
      <c r="N1064" s="13">
        <v>8529</v>
      </c>
      <c r="O1064" s="13">
        <v>11458</v>
      </c>
      <c r="P1064">
        <v>726</v>
      </c>
      <c r="Q1064">
        <v>513</v>
      </c>
      <c r="R1064" s="13">
        <v>1603</v>
      </c>
      <c r="S1064" s="13">
        <v>1868</v>
      </c>
      <c r="T1064" s="13">
        <v>33382</v>
      </c>
      <c r="U1064">
        <v>826</v>
      </c>
      <c r="V1064">
        <v>912</v>
      </c>
      <c r="W1064" s="13">
        <v>24603</v>
      </c>
      <c r="X1064" s="13">
        <v>6737</v>
      </c>
      <c r="Y1064" s="239"/>
      <c r="Z1064" s="13">
        <v>14166</v>
      </c>
      <c r="AA1064" s="13">
        <v>15685</v>
      </c>
      <c r="AC1064" s="48">
        <f t="shared" si="107"/>
        <v>29851</v>
      </c>
      <c r="AD1064" s="48">
        <f t="shared" si="102"/>
        <v>91157</v>
      </c>
      <c r="AE1064" s="13">
        <v>2561</v>
      </c>
      <c r="AF1064" s="13">
        <v>3037</v>
      </c>
      <c r="AG1064" s="13">
        <v>17430</v>
      </c>
      <c r="AH1064" s="13">
        <v>17886</v>
      </c>
      <c r="AI1064" s="13">
        <v>1935</v>
      </c>
      <c r="AJ1064">
        <v>532</v>
      </c>
      <c r="AK1064" s="13">
        <v>1689</v>
      </c>
      <c r="AL1064" s="13">
        <v>21267</v>
      </c>
      <c r="AM1064" s="13">
        <v>22132</v>
      </c>
      <c r="AN1064" s="13">
        <v>6474</v>
      </c>
      <c r="AO1064" s="13">
        <v>5500</v>
      </c>
      <c r="BJ1064" s="214"/>
      <c r="BK1064" s="48">
        <f t="shared" si="103"/>
        <v>100443</v>
      </c>
      <c r="BL1064" s="13">
        <v>6540</v>
      </c>
      <c r="BM1064" s="13">
        <v>5705</v>
      </c>
      <c r="BN1064" s="214"/>
      <c r="BO1064" s="48">
        <f t="shared" si="106"/>
        <v>12245</v>
      </c>
      <c r="BP1064" s="214"/>
      <c r="BQ1064" s="48">
        <f t="shared" si="101"/>
        <v>142488</v>
      </c>
      <c r="BR1064" s="214"/>
      <c r="BS1064" s="48">
        <f t="shared" si="105"/>
        <v>376184</v>
      </c>
      <c r="BT1064" s="214"/>
    </row>
    <row r="1065" spans="1:72" x14ac:dyDescent="0.2">
      <c r="A1065" s="227" t="s">
        <v>56</v>
      </c>
      <c r="B1065" s="213">
        <v>44891</v>
      </c>
      <c r="C1065" s="214"/>
      <c r="D1065" s="13">
        <v>2422</v>
      </c>
      <c r="E1065" s="13">
        <v>1738</v>
      </c>
      <c r="F1065" s="13">
        <v>38792</v>
      </c>
      <c r="G1065">
        <v>558</v>
      </c>
      <c r="H1065">
        <v>499</v>
      </c>
      <c r="I1065" s="13">
        <v>20984</v>
      </c>
      <c r="J1065" s="13">
        <v>20064</v>
      </c>
      <c r="K1065" s="13">
        <v>58254</v>
      </c>
      <c r="L1065" s="13">
        <v>1148</v>
      </c>
      <c r="M1065" s="214"/>
      <c r="N1065" s="13">
        <v>9195</v>
      </c>
      <c r="O1065" s="13">
        <v>11656</v>
      </c>
      <c r="P1065">
        <v>829</v>
      </c>
      <c r="Q1065">
        <v>572</v>
      </c>
      <c r="R1065" s="13">
        <v>1591</v>
      </c>
      <c r="S1065" s="13">
        <v>1903</v>
      </c>
      <c r="T1065" s="13">
        <v>33787</v>
      </c>
      <c r="U1065">
        <v>708</v>
      </c>
      <c r="V1065">
        <v>841</v>
      </c>
      <c r="W1065" s="13">
        <v>25721</v>
      </c>
      <c r="X1065" s="13">
        <v>6431</v>
      </c>
      <c r="Y1065" s="239"/>
      <c r="Z1065" s="13">
        <v>14462</v>
      </c>
      <c r="AA1065" s="13">
        <v>15010</v>
      </c>
      <c r="AC1065" s="48">
        <f t="shared" si="107"/>
        <v>29472</v>
      </c>
      <c r="AD1065" s="48">
        <f t="shared" si="102"/>
        <v>93234</v>
      </c>
      <c r="AE1065" s="13">
        <v>2771</v>
      </c>
      <c r="AF1065" s="13">
        <v>3423</v>
      </c>
      <c r="AG1065" s="13">
        <v>18387</v>
      </c>
      <c r="AH1065" s="13">
        <v>18162</v>
      </c>
      <c r="AI1065" s="13">
        <v>2017</v>
      </c>
      <c r="AJ1065">
        <v>522</v>
      </c>
      <c r="AK1065" s="13">
        <v>1636</v>
      </c>
      <c r="AL1065" s="13">
        <v>22548</v>
      </c>
      <c r="AM1065" s="13">
        <v>22089</v>
      </c>
      <c r="AN1065" s="13">
        <v>6333</v>
      </c>
      <c r="AO1065" s="13">
        <v>5303</v>
      </c>
      <c r="BJ1065" s="214"/>
      <c r="BK1065" s="48">
        <f t="shared" si="103"/>
        <v>103191</v>
      </c>
      <c r="BL1065" s="13">
        <v>6103</v>
      </c>
      <c r="BM1065" s="13">
        <v>6127</v>
      </c>
      <c r="BN1065" s="214"/>
      <c r="BO1065" s="48">
        <f t="shared" si="106"/>
        <v>12230</v>
      </c>
      <c r="BP1065" s="214"/>
      <c r="BQ1065" s="48">
        <f t="shared" si="101"/>
        <v>144459</v>
      </c>
      <c r="BR1065" s="214"/>
      <c r="BS1065" s="48">
        <f t="shared" si="105"/>
        <v>382586</v>
      </c>
      <c r="BT1065" s="214"/>
    </row>
    <row r="1066" spans="1:72" x14ac:dyDescent="0.2">
      <c r="A1066" s="227" t="s">
        <v>57</v>
      </c>
      <c r="B1066" s="213">
        <v>44892</v>
      </c>
      <c r="C1066" s="214"/>
      <c r="D1066" s="13">
        <v>2240</v>
      </c>
      <c r="E1066" s="13">
        <v>1548</v>
      </c>
      <c r="F1066" s="13">
        <v>36173</v>
      </c>
      <c r="G1066">
        <v>501</v>
      </c>
      <c r="H1066">
        <v>518</v>
      </c>
      <c r="I1066" s="13">
        <v>19231</v>
      </c>
      <c r="J1066" s="13">
        <v>18458</v>
      </c>
      <c r="K1066" s="13">
        <v>52642</v>
      </c>
      <c r="L1066" s="13">
        <v>1122</v>
      </c>
      <c r="M1066" s="214"/>
      <c r="N1066" s="13">
        <v>8691</v>
      </c>
      <c r="O1066" s="13">
        <v>11155</v>
      </c>
      <c r="P1066">
        <v>762</v>
      </c>
      <c r="Q1066">
        <v>525</v>
      </c>
      <c r="R1066" s="13">
        <v>1456</v>
      </c>
      <c r="S1066" s="13">
        <v>1784</v>
      </c>
      <c r="T1066" s="13">
        <v>35837</v>
      </c>
      <c r="U1066">
        <v>554</v>
      </c>
      <c r="V1066">
        <v>845</v>
      </c>
      <c r="W1066" s="13">
        <v>26491</v>
      </c>
      <c r="X1066" s="13">
        <v>7043</v>
      </c>
      <c r="Y1066" s="239"/>
      <c r="Z1066" s="13">
        <v>15605</v>
      </c>
      <c r="AA1066" s="13">
        <v>15656</v>
      </c>
      <c r="AC1066" s="48">
        <f t="shared" si="107"/>
        <v>31261</v>
      </c>
      <c r="AD1066" s="48">
        <f t="shared" si="102"/>
        <v>95143</v>
      </c>
      <c r="AE1066" s="13">
        <v>2604</v>
      </c>
      <c r="AF1066" s="13">
        <v>3271</v>
      </c>
      <c r="AG1066" s="13">
        <v>18498</v>
      </c>
      <c r="AH1066" s="13">
        <v>17933</v>
      </c>
      <c r="AI1066" s="13">
        <v>2108</v>
      </c>
      <c r="AJ1066">
        <v>569</v>
      </c>
      <c r="AK1066" s="13">
        <v>1607</v>
      </c>
      <c r="AL1066" s="13">
        <v>23374</v>
      </c>
      <c r="AM1066" s="13">
        <v>22688</v>
      </c>
      <c r="AN1066" s="13">
        <v>5428</v>
      </c>
      <c r="AO1066" s="13">
        <v>4965</v>
      </c>
      <c r="BJ1066" s="214"/>
      <c r="BK1066" s="48">
        <f t="shared" si="103"/>
        <v>103045</v>
      </c>
      <c r="BL1066" s="13">
        <v>5592</v>
      </c>
      <c r="BM1066" s="13">
        <v>6012</v>
      </c>
      <c r="BN1066" s="214"/>
      <c r="BO1066" s="48">
        <f t="shared" si="106"/>
        <v>11604</v>
      </c>
      <c r="BP1066" s="214"/>
      <c r="BQ1066" s="48">
        <f t="shared" si="101"/>
        <v>132433</v>
      </c>
      <c r="BR1066" s="214"/>
      <c r="BS1066" s="48">
        <f t="shared" si="105"/>
        <v>373486</v>
      </c>
      <c r="BT1066" s="214"/>
    </row>
    <row r="1067" spans="1:72" x14ac:dyDescent="0.2">
      <c r="A1067" s="227" t="s">
        <v>58</v>
      </c>
      <c r="B1067" s="213">
        <v>44893</v>
      </c>
      <c r="C1067" s="214"/>
      <c r="D1067" s="13">
        <v>4057</v>
      </c>
      <c r="E1067" s="13">
        <v>2777</v>
      </c>
      <c r="F1067" s="13">
        <v>50589</v>
      </c>
      <c r="G1067">
        <v>940</v>
      </c>
      <c r="H1067">
        <v>771</v>
      </c>
      <c r="I1067" s="13">
        <v>27152</v>
      </c>
      <c r="J1067" s="13">
        <v>19828</v>
      </c>
      <c r="K1067" s="13">
        <v>77027</v>
      </c>
      <c r="L1067" s="13">
        <v>1508</v>
      </c>
      <c r="M1067" s="214"/>
      <c r="N1067" s="13">
        <v>11371</v>
      </c>
      <c r="O1067" s="13">
        <v>16284</v>
      </c>
      <c r="P1067" s="13">
        <v>1103</v>
      </c>
      <c r="Q1067">
        <v>736</v>
      </c>
      <c r="R1067" s="13">
        <v>2505</v>
      </c>
      <c r="S1067" s="13">
        <v>3096</v>
      </c>
      <c r="T1067" s="13">
        <v>46663</v>
      </c>
      <c r="U1067" s="13">
        <v>1294</v>
      </c>
      <c r="V1067" s="13">
        <v>1379</v>
      </c>
      <c r="W1067" s="13">
        <v>27554</v>
      </c>
      <c r="X1067" s="13">
        <v>12317</v>
      </c>
      <c r="Y1067" s="239"/>
      <c r="Z1067" s="13">
        <v>17703</v>
      </c>
      <c r="AA1067" s="13">
        <v>15734</v>
      </c>
      <c r="AC1067" s="48">
        <f t="shared" si="107"/>
        <v>33437</v>
      </c>
      <c r="AD1067" s="48">
        <f t="shared" si="102"/>
        <v>124302</v>
      </c>
      <c r="AE1067" s="13">
        <v>5257</v>
      </c>
      <c r="AF1067" s="13">
        <v>6543</v>
      </c>
      <c r="AG1067" s="13">
        <v>27602</v>
      </c>
      <c r="AH1067" s="13">
        <v>29243</v>
      </c>
      <c r="AI1067" s="13">
        <v>3240</v>
      </c>
      <c r="AJ1067" s="13">
        <v>1227</v>
      </c>
      <c r="AK1067" s="13">
        <v>3220</v>
      </c>
      <c r="AL1067" s="13">
        <v>33599</v>
      </c>
      <c r="AM1067" s="13">
        <v>36092</v>
      </c>
      <c r="AN1067" s="13">
        <v>11244</v>
      </c>
      <c r="AO1067" s="13">
        <v>10590</v>
      </c>
      <c r="BJ1067" s="214"/>
      <c r="BK1067" s="48">
        <f t="shared" si="103"/>
        <v>167857</v>
      </c>
      <c r="BL1067" s="13">
        <v>9791</v>
      </c>
      <c r="BM1067" s="13">
        <v>10581</v>
      </c>
      <c r="BN1067" s="214"/>
      <c r="BO1067" s="48">
        <f t="shared" si="106"/>
        <v>20372</v>
      </c>
      <c r="BP1067" s="214"/>
      <c r="BQ1067" s="48">
        <f t="shared" si="101"/>
        <v>184649</v>
      </c>
      <c r="BR1067" s="214"/>
      <c r="BS1067" s="48">
        <f t="shared" si="105"/>
        <v>530617</v>
      </c>
      <c r="BT1067" s="214"/>
    </row>
    <row r="1068" spans="1:72" x14ac:dyDescent="0.2">
      <c r="A1068" s="227" t="s">
        <v>59</v>
      </c>
      <c r="B1068" s="213">
        <v>44894</v>
      </c>
      <c r="C1068" s="214"/>
      <c r="D1068" s="13">
        <v>4324</v>
      </c>
      <c r="E1068" s="13">
        <v>3075</v>
      </c>
      <c r="F1068" s="13">
        <v>54175</v>
      </c>
      <c r="G1068">
        <v>863</v>
      </c>
      <c r="H1068">
        <v>814</v>
      </c>
      <c r="I1068" s="13">
        <v>29564</v>
      </c>
      <c r="J1068" s="13">
        <v>27084</v>
      </c>
      <c r="K1068" s="13">
        <v>83632</v>
      </c>
      <c r="L1068" s="13">
        <v>1743</v>
      </c>
      <c r="M1068" s="214"/>
      <c r="N1068" s="13">
        <v>12610</v>
      </c>
      <c r="O1068" s="13">
        <v>16781</v>
      </c>
      <c r="P1068" s="13">
        <v>1110</v>
      </c>
      <c r="Q1068">
        <v>861</v>
      </c>
      <c r="R1068" s="13">
        <v>2627</v>
      </c>
      <c r="S1068" s="13">
        <v>3303</v>
      </c>
      <c r="T1068" s="13">
        <v>50464</v>
      </c>
      <c r="U1068" s="13">
        <v>1464</v>
      </c>
      <c r="V1068" s="13">
        <v>1576</v>
      </c>
      <c r="W1068" s="13">
        <v>28078</v>
      </c>
      <c r="X1068" s="13">
        <v>13927</v>
      </c>
      <c r="Y1068" s="239"/>
      <c r="Z1068" s="13">
        <v>17578</v>
      </c>
      <c r="AA1068" s="13">
        <v>16672</v>
      </c>
      <c r="AC1068" s="48">
        <f t="shared" si="107"/>
        <v>34250</v>
      </c>
      <c r="AD1068" s="48">
        <f t="shared" si="102"/>
        <v>132801</v>
      </c>
      <c r="AE1068" s="13">
        <v>5592</v>
      </c>
      <c r="AF1068" s="13">
        <v>6927</v>
      </c>
      <c r="AG1068" s="13">
        <v>30003</v>
      </c>
      <c r="AH1068" s="13">
        <v>31441</v>
      </c>
      <c r="AI1068" s="13">
        <v>3368</v>
      </c>
      <c r="AJ1068" s="13">
        <v>1277</v>
      </c>
      <c r="AK1068" s="13">
        <v>3359</v>
      </c>
      <c r="AL1068" s="13">
        <v>36347</v>
      </c>
      <c r="AM1068" s="13">
        <v>38152</v>
      </c>
      <c r="AN1068" s="13">
        <v>12974</v>
      </c>
      <c r="AO1068" s="13">
        <v>13149</v>
      </c>
      <c r="BJ1068" s="214"/>
      <c r="BK1068" s="48">
        <f t="shared" si="103"/>
        <v>182589</v>
      </c>
      <c r="BL1068" s="13">
        <v>10507</v>
      </c>
      <c r="BM1068" s="13">
        <v>10949</v>
      </c>
      <c r="BN1068" s="214"/>
      <c r="BO1068" s="48">
        <f t="shared" si="106"/>
        <v>21456</v>
      </c>
      <c r="BP1068" s="214"/>
      <c r="BQ1068" s="48">
        <f t="shared" si="101"/>
        <v>205274</v>
      </c>
      <c r="BR1068" s="214"/>
      <c r="BS1068" s="48">
        <f t="shared" si="105"/>
        <v>576370</v>
      </c>
      <c r="BT1068" s="214"/>
    </row>
    <row r="1069" spans="1:72" x14ac:dyDescent="0.2">
      <c r="A1069" s="227" t="s">
        <v>53</v>
      </c>
      <c r="B1069" s="213">
        <v>44895</v>
      </c>
      <c r="C1069" s="238"/>
      <c r="D1069" s="13">
        <v>4294</v>
      </c>
      <c r="E1069" s="13">
        <v>3086</v>
      </c>
      <c r="F1069" s="13">
        <v>55334</v>
      </c>
      <c r="G1069">
        <v>937</v>
      </c>
      <c r="H1069">
        <v>713</v>
      </c>
      <c r="I1069" s="13">
        <v>29457</v>
      </c>
      <c r="J1069" s="13">
        <v>27246</v>
      </c>
      <c r="K1069" s="13">
        <v>85350</v>
      </c>
      <c r="L1069" s="13">
        <v>1759</v>
      </c>
      <c r="M1069" s="214"/>
      <c r="N1069" s="13">
        <v>12905</v>
      </c>
      <c r="O1069" s="13">
        <v>17489</v>
      </c>
      <c r="P1069" s="13">
        <v>1162</v>
      </c>
      <c r="Q1069">
        <v>931</v>
      </c>
      <c r="R1069" s="13">
        <v>2649</v>
      </c>
      <c r="S1069" s="13">
        <v>3335</v>
      </c>
      <c r="T1069" s="13">
        <v>51409</v>
      </c>
      <c r="U1069" s="13">
        <v>1524</v>
      </c>
      <c r="V1069" s="13">
        <v>1573</v>
      </c>
      <c r="W1069" s="13">
        <v>28927</v>
      </c>
      <c r="X1069" s="13">
        <v>13935</v>
      </c>
      <c r="Y1069" s="214"/>
      <c r="Z1069" s="13">
        <v>17473</v>
      </c>
      <c r="AA1069" s="13">
        <v>16981</v>
      </c>
      <c r="AC1069" s="48">
        <f t="shared" si="107"/>
        <v>34454</v>
      </c>
      <c r="AD1069" s="48">
        <f t="shared" si="102"/>
        <v>135839</v>
      </c>
      <c r="AE1069" s="13">
        <v>5955</v>
      </c>
      <c r="AF1069" s="13">
        <v>7246</v>
      </c>
      <c r="AG1069" s="13">
        <v>31632</v>
      </c>
      <c r="AH1069" s="13">
        <v>33390</v>
      </c>
      <c r="AI1069" s="13">
        <v>3650</v>
      </c>
      <c r="AJ1069" s="13">
        <v>1496</v>
      </c>
      <c r="AK1069" s="13">
        <v>3781</v>
      </c>
      <c r="AL1069" s="13">
        <v>38794</v>
      </c>
      <c r="AM1069" s="13">
        <v>40500</v>
      </c>
      <c r="AN1069" s="13">
        <v>14055</v>
      </c>
      <c r="AO1069" s="13">
        <v>14080</v>
      </c>
      <c r="BJ1069" s="214"/>
      <c r="BK1069" s="48">
        <f t="shared" si="103"/>
        <v>194579</v>
      </c>
      <c r="BL1069" s="13">
        <v>10658</v>
      </c>
      <c r="BM1069" s="13">
        <v>11131</v>
      </c>
      <c r="BN1069" s="214"/>
      <c r="BO1069" s="48">
        <f>BL1069+BM1069</f>
        <v>21789</v>
      </c>
      <c r="BP1069" s="214"/>
      <c r="BQ1069" s="48">
        <f t="shared" si="101"/>
        <v>208176</v>
      </c>
      <c r="BR1069" s="214"/>
      <c r="BS1069" s="48">
        <f>BO1069+BK1069+AC1069+AD1069+BQ1069</f>
        <v>594837</v>
      </c>
      <c r="BT1069" s="214"/>
    </row>
    <row r="1070" spans="1:72" x14ac:dyDescent="0.2">
      <c r="A1070" s="227" t="s">
        <v>54</v>
      </c>
      <c r="B1070" s="213">
        <v>44896</v>
      </c>
      <c r="D1070" s="13">
        <v>4354</v>
      </c>
      <c r="E1070" s="13">
        <v>3219</v>
      </c>
      <c r="F1070" s="13">
        <v>56708</v>
      </c>
      <c r="G1070">
        <v>862</v>
      </c>
      <c r="H1070">
        <v>812</v>
      </c>
      <c r="I1070" s="13">
        <v>30516</v>
      </c>
      <c r="J1070" s="13">
        <v>28241</v>
      </c>
      <c r="K1070" s="13">
        <v>87599</v>
      </c>
      <c r="L1070" s="13">
        <v>1456</v>
      </c>
      <c r="N1070" s="13">
        <v>13007</v>
      </c>
      <c r="O1070" s="13">
        <v>17587</v>
      </c>
      <c r="P1070" s="13">
        <v>1147</v>
      </c>
      <c r="Q1070">
        <v>952</v>
      </c>
      <c r="R1070" s="13">
        <v>2670</v>
      </c>
      <c r="S1070" s="13">
        <v>3283</v>
      </c>
      <c r="T1070" s="13">
        <v>51818</v>
      </c>
      <c r="U1070" s="13">
        <v>1494</v>
      </c>
      <c r="V1070" s="13">
        <v>1594</v>
      </c>
      <c r="W1070" s="13">
        <v>29951</v>
      </c>
      <c r="X1070" s="13">
        <v>13753</v>
      </c>
      <c r="Z1070" s="13">
        <v>17997</v>
      </c>
      <c r="AA1070" s="13">
        <v>17636</v>
      </c>
      <c r="AC1070" s="48">
        <f t="shared" si="107"/>
        <v>35633</v>
      </c>
      <c r="AD1070" s="48">
        <f t="shared" si="102"/>
        <v>137256</v>
      </c>
      <c r="AE1070" s="13">
        <v>5790</v>
      </c>
      <c r="AF1070" s="13">
        <v>6986</v>
      </c>
      <c r="AG1070" s="13">
        <v>30325</v>
      </c>
      <c r="AH1070" s="13">
        <v>32896</v>
      </c>
      <c r="AI1070" s="13">
        <v>3549</v>
      </c>
      <c r="AJ1070" s="13">
        <v>1423</v>
      </c>
      <c r="AK1070" s="13">
        <v>3831</v>
      </c>
      <c r="AL1070" s="13">
        <v>37274</v>
      </c>
      <c r="AM1070" s="13">
        <v>40979</v>
      </c>
      <c r="AN1070" s="13">
        <v>13854</v>
      </c>
      <c r="AO1070" s="13">
        <v>13506</v>
      </c>
      <c r="BJ1070" s="205"/>
      <c r="BK1070" s="48">
        <f t="shared" si="103"/>
        <v>190413</v>
      </c>
      <c r="BL1070" s="13">
        <v>11103</v>
      </c>
      <c r="BM1070" s="13">
        <v>11113</v>
      </c>
      <c r="BO1070" s="48">
        <f t="shared" ref="BO1070:BO1133" si="108">BL1070+BM1070</f>
        <v>22216</v>
      </c>
      <c r="BQ1070" s="48">
        <f t="shared" si="101"/>
        <v>213767</v>
      </c>
      <c r="BS1070" s="48">
        <f t="shared" ref="BS1070:BS1133" si="109">BO1070+BK1070+AC1070+AD1070+BQ1070</f>
        <v>599285</v>
      </c>
    </row>
    <row r="1071" spans="1:72" x14ac:dyDescent="0.2">
      <c r="A1071" s="227" t="s">
        <v>55</v>
      </c>
      <c r="B1071" s="213">
        <v>44897</v>
      </c>
      <c r="D1071" s="13">
        <v>4880</v>
      </c>
      <c r="E1071" s="13">
        <v>3773</v>
      </c>
      <c r="F1071" s="13">
        <v>59523</v>
      </c>
      <c r="G1071">
        <v>967</v>
      </c>
      <c r="H1071">
        <v>809</v>
      </c>
      <c r="I1071" s="13">
        <v>30520</v>
      </c>
      <c r="J1071" s="13">
        <v>29522</v>
      </c>
      <c r="K1071" s="13">
        <v>90346</v>
      </c>
      <c r="L1071" s="13">
        <v>1818</v>
      </c>
      <c r="N1071" s="13">
        <v>13594</v>
      </c>
      <c r="O1071" s="13">
        <v>18662</v>
      </c>
      <c r="P1071" s="13">
        <v>1180</v>
      </c>
      <c r="Q1071">
        <v>941</v>
      </c>
      <c r="R1071" s="13">
        <v>2746</v>
      </c>
      <c r="S1071" s="13">
        <v>3430</v>
      </c>
      <c r="T1071" s="13">
        <v>53847</v>
      </c>
      <c r="U1071" s="13">
        <v>1473</v>
      </c>
      <c r="V1071" s="13">
        <v>1632</v>
      </c>
      <c r="W1071" s="13">
        <v>32400</v>
      </c>
      <c r="X1071" s="13">
        <v>13816</v>
      </c>
      <c r="Z1071" s="13">
        <v>19123</v>
      </c>
      <c r="AA1071" s="13">
        <v>19454</v>
      </c>
      <c r="AC1071" s="48">
        <f t="shared" si="107"/>
        <v>38577</v>
      </c>
      <c r="AD1071" s="48">
        <f t="shared" si="102"/>
        <v>143721</v>
      </c>
      <c r="AE1071" s="13">
        <v>5639</v>
      </c>
      <c r="AF1071" s="13">
        <v>7225</v>
      </c>
      <c r="AG1071" s="13">
        <v>31663</v>
      </c>
      <c r="AH1071" s="13">
        <v>32443</v>
      </c>
      <c r="AI1071" s="13">
        <v>3744</v>
      </c>
      <c r="AJ1071" s="13">
        <v>1304</v>
      </c>
      <c r="AK1071" s="13">
        <v>3853</v>
      </c>
      <c r="AL1071" s="13">
        <v>38781</v>
      </c>
      <c r="AM1071" s="13">
        <v>41490</v>
      </c>
      <c r="AN1071" s="13">
        <v>13806</v>
      </c>
      <c r="AO1071" s="13">
        <v>14079</v>
      </c>
      <c r="BK1071" s="48">
        <f t="shared" si="103"/>
        <v>194027</v>
      </c>
      <c r="BL1071" s="13">
        <v>11010</v>
      </c>
      <c r="BM1071" s="13">
        <v>11568</v>
      </c>
      <c r="BO1071" s="48">
        <f t="shared" si="108"/>
        <v>22578</v>
      </c>
      <c r="BQ1071" s="48">
        <f t="shared" si="101"/>
        <v>222158</v>
      </c>
      <c r="BS1071" s="48">
        <f t="shared" si="109"/>
        <v>621061</v>
      </c>
    </row>
    <row r="1072" spans="1:72" x14ac:dyDescent="0.2">
      <c r="A1072" s="227" t="s">
        <v>56</v>
      </c>
      <c r="B1072" s="213">
        <v>44898</v>
      </c>
      <c r="D1072" s="13">
        <v>3132</v>
      </c>
      <c r="E1072" s="13">
        <v>2400</v>
      </c>
      <c r="F1072" s="13">
        <v>46663</v>
      </c>
      <c r="G1072">
        <v>796</v>
      </c>
      <c r="H1072">
        <v>700</v>
      </c>
      <c r="I1072" s="13">
        <v>26721</v>
      </c>
      <c r="J1072" s="13">
        <v>23766</v>
      </c>
      <c r="K1072" s="13">
        <v>71952</v>
      </c>
      <c r="L1072" s="13">
        <v>1948</v>
      </c>
      <c r="N1072" s="13">
        <v>9998</v>
      </c>
      <c r="O1072" s="13">
        <v>12918</v>
      </c>
      <c r="P1072" s="13">
        <v>1013</v>
      </c>
      <c r="Q1072">
        <v>708</v>
      </c>
      <c r="R1072" s="13">
        <v>1879</v>
      </c>
      <c r="S1072" s="13">
        <v>2313</v>
      </c>
      <c r="T1072" s="13">
        <v>37169</v>
      </c>
      <c r="U1072">
        <v>751</v>
      </c>
      <c r="V1072" s="13">
        <v>1003</v>
      </c>
      <c r="W1072" s="13">
        <v>25918</v>
      </c>
      <c r="X1072" s="13">
        <v>7694</v>
      </c>
      <c r="Z1072" s="13">
        <v>14598</v>
      </c>
      <c r="AA1072" s="13">
        <v>13296</v>
      </c>
      <c r="AC1072" s="48">
        <f t="shared" si="107"/>
        <v>27894</v>
      </c>
      <c r="AD1072" s="48">
        <f t="shared" si="102"/>
        <v>101364</v>
      </c>
      <c r="AE1072" s="13">
        <v>3671</v>
      </c>
      <c r="AF1072" s="13">
        <v>4728</v>
      </c>
      <c r="AG1072" s="13">
        <v>21970</v>
      </c>
      <c r="AH1072" s="13">
        <v>22861</v>
      </c>
      <c r="AI1072" s="13">
        <v>2712</v>
      </c>
      <c r="AJ1072">
        <v>719</v>
      </c>
      <c r="AK1072" s="13">
        <v>2643</v>
      </c>
      <c r="AL1072" s="13">
        <v>26824</v>
      </c>
      <c r="AM1072" s="13">
        <v>28522</v>
      </c>
      <c r="AN1072" s="13">
        <v>8734</v>
      </c>
      <c r="AO1072" s="13">
        <v>9355</v>
      </c>
      <c r="BK1072" s="48">
        <f t="shared" si="103"/>
        <v>132739</v>
      </c>
      <c r="BL1072" s="13">
        <v>9596</v>
      </c>
      <c r="BM1072" s="13">
        <v>8268</v>
      </c>
      <c r="BO1072" s="48">
        <f t="shared" si="108"/>
        <v>17864</v>
      </c>
      <c r="BQ1072" s="48">
        <f t="shared" si="101"/>
        <v>178078</v>
      </c>
      <c r="BS1072" s="48">
        <f t="shared" si="109"/>
        <v>457939</v>
      </c>
    </row>
    <row r="1073" spans="1:71" x14ac:dyDescent="0.2">
      <c r="A1073" s="227" t="s">
        <v>57</v>
      </c>
      <c r="B1073" s="213">
        <v>44899</v>
      </c>
      <c r="D1073" s="13">
        <v>2419</v>
      </c>
      <c r="E1073" s="13">
        <v>1735</v>
      </c>
      <c r="F1073" s="13">
        <v>35558</v>
      </c>
      <c r="G1073">
        <v>496</v>
      </c>
      <c r="H1073">
        <v>544</v>
      </c>
      <c r="I1073" s="13">
        <v>19761</v>
      </c>
      <c r="J1073" s="13">
        <v>18056</v>
      </c>
      <c r="K1073" s="13">
        <v>53479</v>
      </c>
      <c r="L1073" s="13">
        <v>1251</v>
      </c>
      <c r="N1073" s="13">
        <v>8161</v>
      </c>
      <c r="O1073" s="13">
        <v>9709</v>
      </c>
      <c r="P1073">
        <v>828</v>
      </c>
      <c r="Q1073">
        <v>523</v>
      </c>
      <c r="R1073" s="13">
        <v>1459</v>
      </c>
      <c r="S1073" s="13">
        <v>1793</v>
      </c>
      <c r="T1073" s="13">
        <v>30042</v>
      </c>
      <c r="U1073">
        <v>542</v>
      </c>
      <c r="V1073">
        <v>748</v>
      </c>
      <c r="W1073" s="13">
        <v>21908</v>
      </c>
      <c r="X1073" s="13">
        <v>5687</v>
      </c>
      <c r="Z1073" s="13">
        <v>14212</v>
      </c>
      <c r="AA1073" s="13">
        <v>12057</v>
      </c>
      <c r="AC1073" s="48">
        <f t="shared" si="107"/>
        <v>26269</v>
      </c>
      <c r="AD1073" s="48">
        <f t="shared" si="102"/>
        <v>81400</v>
      </c>
      <c r="AE1073" s="13">
        <v>2868</v>
      </c>
      <c r="AF1073" s="13">
        <v>3617</v>
      </c>
      <c r="AG1073" s="13">
        <v>18276</v>
      </c>
      <c r="AH1073" s="13">
        <v>18157</v>
      </c>
      <c r="AI1073" s="13">
        <v>2170</v>
      </c>
      <c r="AJ1073">
        <v>516</v>
      </c>
      <c r="AK1073" s="13">
        <v>1951</v>
      </c>
      <c r="AL1073" s="13">
        <v>22665</v>
      </c>
      <c r="AM1073" s="13">
        <v>23744</v>
      </c>
      <c r="AN1073" s="13">
        <v>6388</v>
      </c>
      <c r="AO1073" s="13">
        <v>5788</v>
      </c>
      <c r="BK1073" s="48">
        <f t="shared" si="103"/>
        <v>106140</v>
      </c>
      <c r="BL1073" s="13">
        <v>6675</v>
      </c>
      <c r="BM1073" s="13">
        <v>7505</v>
      </c>
      <c r="BO1073" s="48">
        <f t="shared" si="108"/>
        <v>14180</v>
      </c>
      <c r="BQ1073" s="48">
        <f t="shared" si="101"/>
        <v>133299</v>
      </c>
      <c r="BS1073" s="48">
        <f t="shared" si="109"/>
        <v>361288</v>
      </c>
    </row>
    <row r="1074" spans="1:71" x14ac:dyDescent="0.2">
      <c r="A1074" s="227" t="s">
        <v>58</v>
      </c>
      <c r="B1074" s="213">
        <v>44900</v>
      </c>
      <c r="D1074" s="13">
        <v>3879</v>
      </c>
      <c r="E1074" s="13">
        <v>2883</v>
      </c>
      <c r="F1074" s="13">
        <v>51401</v>
      </c>
      <c r="G1074">
        <v>827</v>
      </c>
      <c r="H1074">
        <v>736</v>
      </c>
      <c r="I1074" s="13">
        <v>26588</v>
      </c>
      <c r="J1074" s="13">
        <v>25192</v>
      </c>
      <c r="K1074" s="13">
        <v>78231</v>
      </c>
      <c r="L1074" s="13">
        <v>1617</v>
      </c>
      <c r="N1074" s="13">
        <v>11834</v>
      </c>
      <c r="O1074" s="13">
        <v>16179</v>
      </c>
      <c r="P1074" s="13">
        <v>1163</v>
      </c>
      <c r="Q1074">
        <v>846</v>
      </c>
      <c r="R1074" s="13">
        <v>2596</v>
      </c>
      <c r="S1074" s="13">
        <v>3203</v>
      </c>
      <c r="T1074" s="13">
        <v>47032</v>
      </c>
      <c r="U1074" s="13">
        <v>1392</v>
      </c>
      <c r="V1074" s="13">
        <v>1497</v>
      </c>
      <c r="W1074" s="13">
        <v>27907</v>
      </c>
      <c r="X1074" s="13">
        <v>12236</v>
      </c>
      <c r="Z1074" s="13">
        <v>17012</v>
      </c>
      <c r="AA1074" s="13">
        <v>16343</v>
      </c>
      <c r="AC1074" s="48">
        <f t="shared" si="107"/>
        <v>33355</v>
      </c>
      <c r="AD1074" s="48">
        <f t="shared" si="102"/>
        <v>125885</v>
      </c>
      <c r="AE1074" s="13">
        <v>5489</v>
      </c>
      <c r="AF1074" s="13">
        <v>6578</v>
      </c>
      <c r="AG1074" s="13">
        <v>29073</v>
      </c>
      <c r="AH1074" s="13">
        <v>29813</v>
      </c>
      <c r="AI1074" s="13">
        <v>3187</v>
      </c>
      <c r="AJ1074" s="13">
        <v>1188</v>
      </c>
      <c r="AK1074" s="13">
        <v>3427</v>
      </c>
      <c r="AL1074" s="13">
        <v>35157</v>
      </c>
      <c r="AM1074" s="13">
        <v>37685</v>
      </c>
      <c r="AN1074" s="13">
        <v>11961</v>
      </c>
      <c r="AO1074" s="13">
        <v>11817</v>
      </c>
      <c r="BK1074" s="48">
        <f t="shared" si="103"/>
        <v>175375</v>
      </c>
      <c r="BL1074" s="13">
        <v>10303</v>
      </c>
      <c r="BM1074" s="13">
        <v>10718</v>
      </c>
      <c r="BO1074" s="48">
        <f t="shared" si="108"/>
        <v>21021</v>
      </c>
      <c r="BQ1074" s="48">
        <f t="shared" si="101"/>
        <v>191354</v>
      </c>
      <c r="BS1074" s="48">
        <f t="shared" si="109"/>
        <v>546990</v>
      </c>
    </row>
    <row r="1075" spans="1:71" x14ac:dyDescent="0.2">
      <c r="A1075" s="227" t="s">
        <v>59</v>
      </c>
      <c r="B1075" s="213">
        <v>44901</v>
      </c>
      <c r="D1075" s="13">
        <v>4228</v>
      </c>
      <c r="E1075" s="13">
        <v>3107</v>
      </c>
      <c r="F1075" s="13">
        <v>53372</v>
      </c>
      <c r="G1075">
        <v>880</v>
      </c>
      <c r="H1075">
        <v>804</v>
      </c>
      <c r="I1075" s="13">
        <v>28970</v>
      </c>
      <c r="J1075" s="13">
        <v>27259</v>
      </c>
      <c r="K1075" s="13">
        <v>84068</v>
      </c>
      <c r="L1075" s="13">
        <v>1799</v>
      </c>
      <c r="N1075" s="13">
        <v>13186</v>
      </c>
      <c r="O1075" s="13">
        <v>17289</v>
      </c>
      <c r="P1075" s="13">
        <v>1348</v>
      </c>
      <c r="Q1075">
        <v>817</v>
      </c>
      <c r="R1075" s="13">
        <v>2680</v>
      </c>
      <c r="S1075" s="13">
        <v>3331</v>
      </c>
      <c r="T1075" s="13">
        <v>51868</v>
      </c>
      <c r="U1075" s="13">
        <v>1476</v>
      </c>
      <c r="V1075" s="13">
        <v>1528</v>
      </c>
      <c r="W1075" s="13">
        <v>29138</v>
      </c>
      <c r="X1075" s="13">
        <v>13912</v>
      </c>
      <c r="Z1075" s="13">
        <v>17637</v>
      </c>
      <c r="AA1075" s="13">
        <v>16856</v>
      </c>
      <c r="AC1075" s="48">
        <f t="shared" si="107"/>
        <v>34493</v>
      </c>
      <c r="AD1075" s="48">
        <f t="shared" si="102"/>
        <v>136573</v>
      </c>
      <c r="AE1075" s="13">
        <v>5714</v>
      </c>
      <c r="AF1075" s="13">
        <v>7364</v>
      </c>
      <c r="AG1075" s="13">
        <v>31130</v>
      </c>
      <c r="AH1075" s="13">
        <v>32795</v>
      </c>
      <c r="AI1075" s="13">
        <v>3817</v>
      </c>
      <c r="AJ1075" s="13">
        <v>1925</v>
      </c>
      <c r="AK1075" s="13">
        <v>3753</v>
      </c>
      <c r="AL1075" s="13">
        <v>37633</v>
      </c>
      <c r="AM1075" s="13">
        <v>39931</v>
      </c>
      <c r="AN1075" s="13">
        <v>13999</v>
      </c>
      <c r="AO1075" s="13">
        <v>13933</v>
      </c>
      <c r="BK1075" s="48">
        <f t="shared" si="103"/>
        <v>191994</v>
      </c>
      <c r="BL1075" s="13">
        <v>10615</v>
      </c>
      <c r="BM1075" s="13">
        <v>11193</v>
      </c>
      <c r="BO1075" s="48">
        <f t="shared" si="108"/>
        <v>21808</v>
      </c>
      <c r="BQ1075" s="48">
        <f t="shared" si="101"/>
        <v>204487</v>
      </c>
      <c r="BS1075" s="48">
        <f t="shared" si="109"/>
        <v>589355</v>
      </c>
    </row>
    <row r="1076" spans="1:71" x14ac:dyDescent="0.2">
      <c r="A1076" s="227" t="s">
        <v>53</v>
      </c>
      <c r="B1076" s="213">
        <v>44902</v>
      </c>
      <c r="D1076" s="13">
        <v>4402</v>
      </c>
      <c r="E1076" s="13">
        <v>3222</v>
      </c>
      <c r="F1076" s="13">
        <v>56460</v>
      </c>
      <c r="G1076">
        <v>890</v>
      </c>
      <c r="H1076">
        <v>821</v>
      </c>
      <c r="I1076" s="13">
        <v>30070</v>
      </c>
      <c r="J1076" s="13">
        <v>28858</v>
      </c>
      <c r="K1076" s="13">
        <v>88905</v>
      </c>
      <c r="L1076" s="13">
        <v>2488</v>
      </c>
      <c r="N1076" s="13">
        <v>13078</v>
      </c>
      <c r="O1076" s="13">
        <v>18122</v>
      </c>
      <c r="P1076" s="13">
        <v>1098</v>
      </c>
      <c r="Q1076">
        <v>921</v>
      </c>
      <c r="R1076" s="13">
        <v>2713</v>
      </c>
      <c r="S1076" s="13">
        <v>3435</v>
      </c>
      <c r="T1076" s="13">
        <v>53317</v>
      </c>
      <c r="U1076" s="13">
        <v>1410</v>
      </c>
      <c r="V1076" s="13">
        <v>1616</v>
      </c>
      <c r="W1076" s="13">
        <v>30138</v>
      </c>
      <c r="X1076" s="13">
        <v>14706</v>
      </c>
      <c r="Z1076" s="13">
        <v>18157</v>
      </c>
      <c r="AA1076" s="13">
        <v>17481</v>
      </c>
      <c r="AC1076" s="48">
        <f t="shared" si="107"/>
        <v>35638</v>
      </c>
      <c r="AD1076" s="48">
        <f t="shared" si="102"/>
        <v>140554</v>
      </c>
      <c r="AE1076" s="13">
        <v>6089</v>
      </c>
      <c r="AF1076" s="13">
        <v>7217</v>
      </c>
      <c r="AG1076" s="13">
        <v>32270</v>
      </c>
      <c r="AH1076" s="13">
        <v>33929</v>
      </c>
      <c r="AI1076" s="13">
        <v>3538</v>
      </c>
      <c r="AJ1076" s="13">
        <v>1384</v>
      </c>
      <c r="AK1076" s="13">
        <v>4048</v>
      </c>
      <c r="AL1076" s="13">
        <v>39337</v>
      </c>
      <c r="AM1076" s="13">
        <v>42081</v>
      </c>
      <c r="AN1076" s="13">
        <v>14866</v>
      </c>
      <c r="AO1076" s="13">
        <v>14760</v>
      </c>
      <c r="BK1076" s="48">
        <f t="shared" si="103"/>
        <v>199519</v>
      </c>
      <c r="BL1076" s="13">
        <v>11128</v>
      </c>
      <c r="BM1076" s="13">
        <v>11474</v>
      </c>
      <c r="BO1076" s="48">
        <f t="shared" si="108"/>
        <v>22602</v>
      </c>
      <c r="BQ1076" s="48">
        <f t="shared" si="101"/>
        <v>216116</v>
      </c>
      <c r="BS1076" s="48">
        <f t="shared" si="109"/>
        <v>614429</v>
      </c>
    </row>
    <row r="1077" spans="1:71" x14ac:dyDescent="0.2">
      <c r="A1077" s="227" t="s">
        <v>54</v>
      </c>
      <c r="B1077" s="213">
        <v>44903</v>
      </c>
      <c r="D1077" s="13">
        <v>4430</v>
      </c>
      <c r="E1077" s="13">
        <v>3255</v>
      </c>
      <c r="F1077" s="13">
        <v>58229</v>
      </c>
      <c r="G1077">
        <v>893</v>
      </c>
      <c r="H1077">
        <v>784</v>
      </c>
      <c r="I1077" s="13">
        <v>30452</v>
      </c>
      <c r="J1077" s="13">
        <v>29316</v>
      </c>
      <c r="K1077" s="13">
        <v>91326</v>
      </c>
      <c r="L1077" s="13">
        <v>2764</v>
      </c>
      <c r="N1077" s="13">
        <v>13782</v>
      </c>
      <c r="O1077" s="13">
        <v>18521</v>
      </c>
      <c r="P1077" s="13">
        <v>1160</v>
      </c>
      <c r="Q1077">
        <v>923</v>
      </c>
      <c r="R1077" s="13">
        <v>2845</v>
      </c>
      <c r="S1077" s="13">
        <v>3477</v>
      </c>
      <c r="T1077" s="13">
        <v>54670</v>
      </c>
      <c r="U1077" s="13">
        <v>1572</v>
      </c>
      <c r="V1077" s="13">
        <v>1633</v>
      </c>
      <c r="W1077" s="13">
        <v>30902</v>
      </c>
      <c r="X1077" s="13">
        <v>14760</v>
      </c>
      <c r="Z1077" s="13">
        <v>18516</v>
      </c>
      <c r="AA1077" s="13">
        <v>18005</v>
      </c>
      <c r="AC1077" s="48">
        <f t="shared" si="107"/>
        <v>36521</v>
      </c>
      <c r="AD1077" s="48">
        <f t="shared" si="102"/>
        <v>144245</v>
      </c>
      <c r="AE1077" s="13">
        <v>5950</v>
      </c>
      <c r="AF1077" s="13">
        <v>7614</v>
      </c>
      <c r="AG1077" s="13">
        <v>32286</v>
      </c>
      <c r="AH1077" s="13">
        <v>35704</v>
      </c>
      <c r="AI1077" s="13">
        <v>3930</v>
      </c>
      <c r="AJ1077" s="13">
        <v>1405</v>
      </c>
      <c r="AK1077" s="13">
        <v>4120</v>
      </c>
      <c r="AL1077" s="13">
        <v>39307</v>
      </c>
      <c r="AM1077" s="13">
        <v>36979</v>
      </c>
      <c r="AN1077" s="13">
        <v>15293</v>
      </c>
      <c r="AO1077" s="13">
        <v>14337</v>
      </c>
      <c r="BK1077" s="48">
        <f t="shared" si="103"/>
        <v>196925</v>
      </c>
      <c r="BL1077" s="13">
        <v>11520</v>
      </c>
      <c r="BM1077" s="13">
        <v>11924</v>
      </c>
      <c r="BO1077" s="48">
        <f t="shared" si="108"/>
        <v>23444</v>
      </c>
      <c r="BQ1077" s="48">
        <f t="shared" si="101"/>
        <v>221449</v>
      </c>
      <c r="BS1077" s="48">
        <f t="shared" si="109"/>
        <v>622584</v>
      </c>
    </row>
    <row r="1078" spans="1:71" x14ac:dyDescent="0.2">
      <c r="A1078" s="227" t="s">
        <v>55</v>
      </c>
      <c r="B1078" s="213">
        <v>44904</v>
      </c>
      <c r="D1078" s="13">
        <v>4292</v>
      </c>
      <c r="E1078" s="13">
        <v>3322</v>
      </c>
      <c r="F1078" s="13">
        <v>62003</v>
      </c>
      <c r="G1078" s="13">
        <v>1065</v>
      </c>
      <c r="H1078">
        <v>869</v>
      </c>
      <c r="I1078" s="13">
        <v>31671</v>
      </c>
      <c r="J1078" s="13">
        <v>30805</v>
      </c>
      <c r="K1078" s="13">
        <v>95738</v>
      </c>
      <c r="L1078" s="13">
        <v>2797</v>
      </c>
      <c r="N1078" s="13">
        <v>14649</v>
      </c>
      <c r="O1078" s="13">
        <v>19142</v>
      </c>
      <c r="P1078" s="13">
        <v>1277</v>
      </c>
      <c r="Q1078">
        <v>957</v>
      </c>
      <c r="R1078" s="13">
        <v>2700</v>
      </c>
      <c r="S1078" s="13">
        <v>3504</v>
      </c>
      <c r="T1078" s="13">
        <v>56215</v>
      </c>
      <c r="U1078" s="13">
        <v>1519</v>
      </c>
      <c r="V1078" s="13">
        <v>1651</v>
      </c>
      <c r="W1078" s="13">
        <v>33597</v>
      </c>
      <c r="X1078" s="13">
        <v>14037</v>
      </c>
      <c r="Z1078" s="13">
        <v>19818</v>
      </c>
      <c r="AA1078" s="13">
        <v>20726</v>
      </c>
      <c r="AC1078" s="48">
        <f t="shared" si="107"/>
        <v>40544</v>
      </c>
      <c r="AD1078" s="48">
        <f t="shared" si="102"/>
        <v>149248</v>
      </c>
      <c r="AE1078" s="13">
        <v>6043</v>
      </c>
      <c r="AF1078" s="13">
        <v>7426</v>
      </c>
      <c r="AG1078" s="13">
        <v>32556</v>
      </c>
      <c r="AH1078" s="13">
        <v>34772</v>
      </c>
      <c r="AI1078" s="13">
        <v>3848</v>
      </c>
      <c r="AJ1078" s="13">
        <v>2021</v>
      </c>
      <c r="AK1078" s="13">
        <v>4486</v>
      </c>
      <c r="AL1078" s="13">
        <v>41181</v>
      </c>
      <c r="AM1078" s="13">
        <v>44328</v>
      </c>
      <c r="AN1078" s="13">
        <v>14942</v>
      </c>
      <c r="AO1078" s="13">
        <v>14996</v>
      </c>
      <c r="BK1078" s="48">
        <f t="shared" si="103"/>
        <v>206599</v>
      </c>
      <c r="BL1078" s="13">
        <v>11859</v>
      </c>
      <c r="BM1078" s="13">
        <v>11865</v>
      </c>
      <c r="BO1078" s="48">
        <f t="shared" si="108"/>
        <v>23724</v>
      </c>
      <c r="BQ1078" s="48">
        <f t="shared" si="101"/>
        <v>232562</v>
      </c>
      <c r="BS1078" s="48">
        <f t="shared" si="109"/>
        <v>652677</v>
      </c>
    </row>
    <row r="1079" spans="1:71" x14ac:dyDescent="0.2">
      <c r="A1079" s="227" t="s">
        <v>56</v>
      </c>
      <c r="B1079" s="213">
        <v>44905</v>
      </c>
      <c r="D1079" s="13">
        <v>3273</v>
      </c>
      <c r="E1079" s="13">
        <v>2464</v>
      </c>
      <c r="F1079" s="13">
        <v>50097</v>
      </c>
      <c r="G1079">
        <v>879</v>
      </c>
      <c r="H1079">
        <v>825</v>
      </c>
      <c r="I1079" s="13">
        <v>28461</v>
      </c>
      <c r="J1079" s="13">
        <v>25620</v>
      </c>
      <c r="K1079" s="13">
        <v>78385</v>
      </c>
      <c r="L1079" s="13">
        <v>2506</v>
      </c>
      <c r="N1079" s="13">
        <v>10346</v>
      </c>
      <c r="O1079" s="13">
        <v>13874</v>
      </c>
      <c r="P1079" s="13">
        <v>1045</v>
      </c>
      <c r="Q1079">
        <v>679</v>
      </c>
      <c r="R1079" s="13">
        <v>1943</v>
      </c>
      <c r="S1079" s="13">
        <v>2344</v>
      </c>
      <c r="T1079" s="13">
        <v>39784</v>
      </c>
      <c r="U1079">
        <v>795</v>
      </c>
      <c r="V1079" s="13">
        <v>1020</v>
      </c>
      <c r="W1079" s="13">
        <v>27260</v>
      </c>
      <c r="X1079" s="13">
        <v>8424</v>
      </c>
      <c r="Z1079" s="13">
        <v>16266</v>
      </c>
      <c r="AA1079" s="13">
        <v>14865</v>
      </c>
      <c r="AC1079" s="48">
        <f t="shared" si="107"/>
        <v>31131</v>
      </c>
      <c r="AD1079" s="48">
        <f t="shared" si="102"/>
        <v>107514</v>
      </c>
      <c r="AE1079" s="13">
        <v>3838</v>
      </c>
      <c r="AF1079" s="13">
        <v>4892</v>
      </c>
      <c r="AG1079" s="13">
        <v>22297</v>
      </c>
      <c r="AH1079" s="13">
        <v>23867</v>
      </c>
      <c r="AI1079" s="13">
        <v>2813</v>
      </c>
      <c r="AJ1079" s="13">
        <v>1446</v>
      </c>
      <c r="AK1079" s="13">
        <v>3260</v>
      </c>
      <c r="AL1079" s="13">
        <v>28891</v>
      </c>
      <c r="AM1079" s="13">
        <v>30722</v>
      </c>
      <c r="AN1079" s="13">
        <v>10189</v>
      </c>
      <c r="AO1079" s="13">
        <v>10162</v>
      </c>
      <c r="BK1079" s="48">
        <f t="shared" si="103"/>
        <v>142377</v>
      </c>
      <c r="BL1079" s="13">
        <v>9023</v>
      </c>
      <c r="BM1079" s="13">
        <v>9545</v>
      </c>
      <c r="BO1079" s="48">
        <f t="shared" si="108"/>
        <v>18568</v>
      </c>
      <c r="BQ1079" s="48">
        <f t="shared" si="101"/>
        <v>192510</v>
      </c>
      <c r="BS1079" s="48">
        <f t="shared" si="109"/>
        <v>492100</v>
      </c>
    </row>
    <row r="1080" spans="1:71" x14ac:dyDescent="0.2">
      <c r="A1080" s="227" t="s">
        <v>57</v>
      </c>
      <c r="B1080" s="213">
        <v>44906</v>
      </c>
      <c r="D1080" s="13">
        <v>2636</v>
      </c>
      <c r="E1080" s="13">
        <v>1850</v>
      </c>
      <c r="F1080" s="13">
        <v>38162</v>
      </c>
      <c r="G1080">
        <v>599</v>
      </c>
      <c r="H1080">
        <v>582</v>
      </c>
      <c r="I1080" s="13">
        <v>22260</v>
      </c>
      <c r="J1080" s="13">
        <v>19949</v>
      </c>
      <c r="K1080" s="13">
        <v>59306</v>
      </c>
      <c r="L1080" s="13">
        <v>2355</v>
      </c>
      <c r="N1080" s="13">
        <v>8338</v>
      </c>
      <c r="O1080" s="13">
        <v>10244</v>
      </c>
      <c r="P1080">
        <v>835</v>
      </c>
      <c r="Q1080">
        <v>568</v>
      </c>
      <c r="R1080" s="13">
        <v>1545</v>
      </c>
      <c r="S1080" s="13">
        <v>1888</v>
      </c>
      <c r="T1080" s="13">
        <v>31232</v>
      </c>
      <c r="U1080">
        <v>565</v>
      </c>
      <c r="V1080">
        <v>773</v>
      </c>
      <c r="W1080" s="13">
        <v>22864</v>
      </c>
      <c r="X1080" s="13">
        <v>5709</v>
      </c>
      <c r="Z1080" s="13">
        <v>14956</v>
      </c>
      <c r="AA1080" s="13">
        <v>12774</v>
      </c>
      <c r="AC1080" s="48">
        <f t="shared" si="107"/>
        <v>27730</v>
      </c>
      <c r="AD1080" s="48">
        <f t="shared" si="102"/>
        <v>84561</v>
      </c>
      <c r="AE1080" s="13">
        <v>2848</v>
      </c>
      <c r="AF1080" s="13">
        <v>3620</v>
      </c>
      <c r="AG1080" s="13">
        <v>18064</v>
      </c>
      <c r="AH1080" s="13">
        <v>17918</v>
      </c>
      <c r="AI1080" s="13">
        <v>2262</v>
      </c>
      <c r="AJ1080" s="13">
        <v>1162</v>
      </c>
      <c r="AK1080" s="13">
        <v>2510</v>
      </c>
      <c r="AL1080" s="13">
        <v>23562</v>
      </c>
      <c r="AM1080" s="13">
        <v>24462</v>
      </c>
      <c r="AN1080" s="13">
        <v>6504</v>
      </c>
      <c r="AO1080" s="13">
        <v>5772</v>
      </c>
      <c r="BK1080" s="48">
        <f t="shared" si="103"/>
        <v>108684</v>
      </c>
      <c r="BL1080" s="13">
        <v>6696</v>
      </c>
      <c r="BM1080" s="13">
        <v>7309</v>
      </c>
      <c r="BO1080" s="48">
        <f t="shared" si="108"/>
        <v>14005</v>
      </c>
      <c r="BQ1080" s="48">
        <f t="shared" si="101"/>
        <v>147699</v>
      </c>
      <c r="BS1080" s="48">
        <f t="shared" si="109"/>
        <v>382679</v>
      </c>
    </row>
    <row r="1081" spans="1:71" x14ac:dyDescent="0.2">
      <c r="A1081" s="227" t="s">
        <v>58</v>
      </c>
      <c r="B1081" s="213">
        <v>44907</v>
      </c>
      <c r="D1081" s="13">
        <v>3925</v>
      </c>
      <c r="E1081" s="13">
        <v>2982</v>
      </c>
      <c r="F1081" s="13">
        <v>51770</v>
      </c>
      <c r="G1081">
        <v>846</v>
      </c>
      <c r="H1081">
        <v>702</v>
      </c>
      <c r="I1081" s="13">
        <v>26808</v>
      </c>
      <c r="J1081" s="13">
        <v>26070</v>
      </c>
      <c r="K1081" s="13">
        <v>79746</v>
      </c>
      <c r="L1081" s="13">
        <v>1632</v>
      </c>
      <c r="N1081" s="13">
        <v>12205</v>
      </c>
      <c r="O1081" s="13">
        <v>16534</v>
      </c>
      <c r="P1081" s="13">
        <v>1077</v>
      </c>
      <c r="Q1081">
        <v>800</v>
      </c>
      <c r="R1081" s="13">
        <v>2620</v>
      </c>
      <c r="S1081" s="13">
        <v>3141</v>
      </c>
      <c r="T1081" s="13">
        <v>49176</v>
      </c>
      <c r="U1081" s="13">
        <v>1410</v>
      </c>
      <c r="V1081" s="13">
        <v>1477</v>
      </c>
      <c r="W1081" s="13">
        <v>28734</v>
      </c>
      <c r="X1081" s="13">
        <v>12632</v>
      </c>
      <c r="Z1081" s="13">
        <v>17895</v>
      </c>
      <c r="AA1081" s="13">
        <v>16674</v>
      </c>
      <c r="AC1081" s="48">
        <f t="shared" si="107"/>
        <v>34569</v>
      </c>
      <c r="AD1081" s="48">
        <f t="shared" si="102"/>
        <v>129806</v>
      </c>
      <c r="AE1081" s="13">
        <v>5186</v>
      </c>
      <c r="AF1081" s="13">
        <v>6738</v>
      </c>
      <c r="AG1081" s="13">
        <v>28331</v>
      </c>
      <c r="AH1081" s="13">
        <v>29662</v>
      </c>
      <c r="AI1081" s="13">
        <v>3098</v>
      </c>
      <c r="AJ1081" s="13">
        <v>1782</v>
      </c>
      <c r="AK1081" s="13">
        <v>3752</v>
      </c>
      <c r="AL1081" s="13">
        <v>35038</v>
      </c>
      <c r="AM1081" s="13">
        <v>37272</v>
      </c>
      <c r="AN1081" s="13">
        <v>11967</v>
      </c>
      <c r="AO1081" s="13">
        <v>11837</v>
      </c>
      <c r="BK1081" s="48">
        <f t="shared" si="103"/>
        <v>174663</v>
      </c>
      <c r="BL1081" s="13">
        <v>10095</v>
      </c>
      <c r="BM1081" s="13">
        <v>10521</v>
      </c>
      <c r="BO1081" s="48">
        <f t="shared" si="108"/>
        <v>20616</v>
      </c>
      <c r="BQ1081" s="48">
        <f t="shared" si="101"/>
        <v>194481</v>
      </c>
      <c r="BS1081" s="48">
        <f t="shared" si="109"/>
        <v>554135</v>
      </c>
    </row>
    <row r="1082" spans="1:71" x14ac:dyDescent="0.2">
      <c r="A1082" s="227" t="s">
        <v>59</v>
      </c>
      <c r="B1082" s="213">
        <v>44908</v>
      </c>
      <c r="D1082" s="13">
        <v>4368</v>
      </c>
      <c r="E1082" s="13">
        <v>3155</v>
      </c>
      <c r="F1082" s="13">
        <v>54721</v>
      </c>
      <c r="G1082">
        <v>964</v>
      </c>
      <c r="H1082">
        <v>805</v>
      </c>
      <c r="I1082" s="13">
        <v>28746</v>
      </c>
      <c r="J1082" s="13">
        <v>27712</v>
      </c>
      <c r="K1082" s="13">
        <v>84774</v>
      </c>
      <c r="L1082" s="13">
        <v>1720</v>
      </c>
      <c r="N1082" s="13">
        <v>13058</v>
      </c>
      <c r="O1082" s="13">
        <v>17535</v>
      </c>
      <c r="P1082" s="13">
        <v>1214</v>
      </c>
      <c r="Q1082">
        <v>873</v>
      </c>
      <c r="R1082" s="13">
        <v>2721</v>
      </c>
      <c r="S1082" s="13">
        <v>3404</v>
      </c>
      <c r="T1082" s="13">
        <v>51191</v>
      </c>
      <c r="U1082" s="13">
        <v>1430</v>
      </c>
      <c r="V1082" s="13">
        <v>1507</v>
      </c>
      <c r="W1082" s="13">
        <v>29241</v>
      </c>
      <c r="X1082" s="13">
        <v>13548</v>
      </c>
      <c r="Z1082" s="13">
        <v>17880</v>
      </c>
      <c r="AA1082" s="13">
        <v>16666</v>
      </c>
      <c r="AC1082" s="48">
        <f t="shared" si="107"/>
        <v>34546</v>
      </c>
      <c r="AD1082" s="48">
        <f t="shared" si="102"/>
        <v>135722</v>
      </c>
      <c r="AE1082" s="13">
        <v>6584</v>
      </c>
      <c r="AF1082" s="13">
        <v>7026</v>
      </c>
      <c r="AG1082" s="13">
        <v>28973</v>
      </c>
      <c r="AH1082" s="13">
        <v>31425</v>
      </c>
      <c r="AI1082" s="13">
        <v>3350</v>
      </c>
      <c r="AJ1082" s="13">
        <v>1794</v>
      </c>
      <c r="AK1082" s="13">
        <v>4129</v>
      </c>
      <c r="AL1082" s="13">
        <v>36011</v>
      </c>
      <c r="AM1082" s="13">
        <v>38761</v>
      </c>
      <c r="AN1082" s="13">
        <v>13340</v>
      </c>
      <c r="AO1082" s="13">
        <v>13591</v>
      </c>
      <c r="BK1082" s="48">
        <f t="shared" si="103"/>
        <v>184984</v>
      </c>
      <c r="BL1082" s="13">
        <v>10461</v>
      </c>
      <c r="BM1082" s="13">
        <v>10821</v>
      </c>
      <c r="BO1082" s="48">
        <f t="shared" si="108"/>
        <v>21282</v>
      </c>
      <c r="BQ1082" s="48">
        <f t="shared" ref="BQ1082:BQ1145" si="110">D1082+E1082+F1082+G1082+H1082+I1082+J1082+K1082+L1082</f>
        <v>206965</v>
      </c>
      <c r="BS1082" s="48">
        <f t="shared" si="109"/>
        <v>583499</v>
      </c>
    </row>
    <row r="1083" spans="1:71" x14ac:dyDescent="0.2">
      <c r="A1083" s="227" t="s">
        <v>53</v>
      </c>
      <c r="B1083" s="213">
        <v>44909</v>
      </c>
      <c r="D1083" s="13">
        <v>4589</v>
      </c>
      <c r="E1083" s="13">
        <v>3308</v>
      </c>
      <c r="F1083" s="13">
        <v>58101</v>
      </c>
      <c r="G1083">
        <v>966</v>
      </c>
      <c r="H1083">
        <v>804</v>
      </c>
      <c r="I1083" s="13">
        <v>30121</v>
      </c>
      <c r="J1083" s="13">
        <v>28980</v>
      </c>
      <c r="K1083" s="13">
        <v>89968</v>
      </c>
      <c r="L1083" s="13">
        <v>1951</v>
      </c>
      <c r="N1083" s="13">
        <v>13715</v>
      </c>
      <c r="O1083" s="13">
        <v>18323</v>
      </c>
      <c r="P1083" s="13">
        <v>1181</v>
      </c>
      <c r="Q1083">
        <v>821</v>
      </c>
      <c r="R1083" s="13">
        <v>2719</v>
      </c>
      <c r="S1083" s="13">
        <v>3424</v>
      </c>
      <c r="T1083" s="13">
        <v>54440</v>
      </c>
      <c r="U1083" s="13">
        <v>1520</v>
      </c>
      <c r="V1083" s="13">
        <v>1573</v>
      </c>
      <c r="W1083" s="13">
        <v>30502</v>
      </c>
      <c r="X1083" s="13">
        <v>14364</v>
      </c>
      <c r="Z1083" s="13">
        <v>18854</v>
      </c>
      <c r="AA1083" s="13">
        <v>18098</v>
      </c>
      <c r="AC1083" s="48">
        <f t="shared" si="107"/>
        <v>36952</v>
      </c>
      <c r="AD1083" s="48">
        <f t="shared" si="102"/>
        <v>142582</v>
      </c>
      <c r="AE1083" s="13">
        <v>7270</v>
      </c>
      <c r="AF1083" s="13">
        <v>7274</v>
      </c>
      <c r="AG1083" s="13">
        <v>31302</v>
      </c>
      <c r="AH1083" s="13">
        <v>35115</v>
      </c>
      <c r="AI1083" s="13">
        <v>3596</v>
      </c>
      <c r="AJ1083" s="13">
        <v>2290</v>
      </c>
      <c r="AK1083" s="13">
        <v>4517</v>
      </c>
      <c r="AL1083" s="13">
        <v>39358</v>
      </c>
      <c r="AM1083" s="13">
        <v>43379</v>
      </c>
      <c r="AN1083" s="13">
        <v>15090</v>
      </c>
      <c r="AO1083" s="13">
        <v>14765</v>
      </c>
      <c r="BK1083" s="48">
        <f t="shared" si="103"/>
        <v>203956</v>
      </c>
      <c r="BL1083" s="13">
        <v>11231</v>
      </c>
      <c r="BM1083" s="13">
        <v>11609</v>
      </c>
      <c r="BO1083" s="48">
        <f t="shared" si="108"/>
        <v>22840</v>
      </c>
      <c r="BQ1083" s="48">
        <f t="shared" si="110"/>
        <v>218788</v>
      </c>
      <c r="BS1083" s="48">
        <f t="shared" si="109"/>
        <v>625118</v>
      </c>
    </row>
    <row r="1084" spans="1:71" x14ac:dyDescent="0.2">
      <c r="A1084" s="227" t="s">
        <v>54</v>
      </c>
      <c r="B1084" s="213">
        <v>44910</v>
      </c>
      <c r="D1084" s="13">
        <v>4450</v>
      </c>
      <c r="E1084" s="13">
        <v>3451</v>
      </c>
      <c r="F1084" s="13">
        <v>61364</v>
      </c>
      <c r="G1084" s="13">
        <v>1141</v>
      </c>
      <c r="H1084">
        <v>912</v>
      </c>
      <c r="I1084" s="13">
        <v>30424</v>
      </c>
      <c r="J1084" s="13">
        <v>30682</v>
      </c>
      <c r="K1084" s="13">
        <v>93617</v>
      </c>
      <c r="L1084" s="13">
        <v>1795</v>
      </c>
      <c r="N1084" s="13">
        <v>14155</v>
      </c>
      <c r="O1084" s="13">
        <v>18913</v>
      </c>
      <c r="P1084" s="13">
        <v>1199</v>
      </c>
      <c r="Q1084">
        <v>839</v>
      </c>
      <c r="R1084" s="13">
        <v>2838</v>
      </c>
      <c r="S1084" s="13">
        <v>3595</v>
      </c>
      <c r="T1084" s="13">
        <v>56945</v>
      </c>
      <c r="U1084" s="13">
        <v>1508</v>
      </c>
      <c r="V1084" s="13">
        <v>1622</v>
      </c>
      <c r="W1084" s="13">
        <v>31117</v>
      </c>
      <c r="X1084" s="13">
        <v>15817</v>
      </c>
      <c r="Z1084" s="13">
        <v>19272</v>
      </c>
      <c r="AA1084" s="13">
        <v>19207</v>
      </c>
      <c r="AC1084" s="48">
        <f t="shared" si="107"/>
        <v>38479</v>
      </c>
      <c r="AD1084" s="48">
        <f t="shared" si="102"/>
        <v>148548</v>
      </c>
      <c r="AE1084" s="13">
        <v>7359</v>
      </c>
      <c r="AF1084" s="13">
        <v>7074</v>
      </c>
      <c r="AG1084" s="13">
        <v>31989</v>
      </c>
      <c r="AH1084" s="13">
        <v>35908</v>
      </c>
      <c r="AI1084" s="13">
        <v>3706</v>
      </c>
      <c r="AJ1084" s="13">
        <v>1680</v>
      </c>
      <c r="AK1084" s="13">
        <v>4441</v>
      </c>
      <c r="AL1084" s="13">
        <v>39594</v>
      </c>
      <c r="AM1084" s="13">
        <v>43843</v>
      </c>
      <c r="AN1084" s="13">
        <v>15015</v>
      </c>
      <c r="AO1084" s="13">
        <v>14579</v>
      </c>
      <c r="BK1084" s="48">
        <f t="shared" si="103"/>
        <v>205188</v>
      </c>
      <c r="BL1084" s="13">
        <v>11243</v>
      </c>
      <c r="BM1084" s="13">
        <v>12592</v>
      </c>
      <c r="BO1084" s="48">
        <f t="shared" si="108"/>
        <v>23835</v>
      </c>
      <c r="BQ1084" s="48">
        <f t="shared" si="110"/>
        <v>227836</v>
      </c>
      <c r="BS1084" s="48">
        <f t="shared" si="109"/>
        <v>643886</v>
      </c>
    </row>
    <row r="1085" spans="1:71" x14ac:dyDescent="0.2">
      <c r="A1085" s="227" t="s">
        <v>55</v>
      </c>
      <c r="B1085" s="213">
        <v>44911</v>
      </c>
      <c r="D1085" s="13">
        <v>4381</v>
      </c>
      <c r="E1085" s="13">
        <v>3497</v>
      </c>
      <c r="F1085" s="13">
        <v>62445</v>
      </c>
      <c r="G1085">
        <v>897</v>
      </c>
      <c r="H1085">
        <v>786</v>
      </c>
      <c r="I1085" s="13">
        <v>31457</v>
      </c>
      <c r="J1085" s="13">
        <v>30335</v>
      </c>
      <c r="K1085" s="13">
        <v>94555</v>
      </c>
      <c r="L1085" s="13">
        <v>1976</v>
      </c>
      <c r="N1085" s="13">
        <v>14548</v>
      </c>
      <c r="O1085" s="13">
        <v>19390</v>
      </c>
      <c r="P1085" s="13">
        <v>1301</v>
      </c>
      <c r="Q1085">
        <v>905</v>
      </c>
      <c r="R1085" s="13">
        <v>2767</v>
      </c>
      <c r="S1085" s="13">
        <v>3511</v>
      </c>
      <c r="T1085" s="13">
        <v>55960</v>
      </c>
      <c r="U1085" s="13">
        <v>1446</v>
      </c>
      <c r="V1085" s="13">
        <v>1611</v>
      </c>
      <c r="W1085" s="13">
        <v>33036</v>
      </c>
      <c r="X1085" s="13">
        <v>14055</v>
      </c>
      <c r="Z1085" s="13">
        <v>20505</v>
      </c>
      <c r="AA1085" s="13">
        <v>21064</v>
      </c>
      <c r="AC1085" s="48">
        <f t="shared" si="107"/>
        <v>41569</v>
      </c>
      <c r="AD1085" s="48">
        <f t="shared" si="102"/>
        <v>148530</v>
      </c>
      <c r="AE1085" s="13">
        <v>7623</v>
      </c>
      <c r="AF1085" s="13">
        <v>7124</v>
      </c>
      <c r="AG1085" s="13">
        <v>32128</v>
      </c>
      <c r="AH1085" s="13">
        <v>36765</v>
      </c>
      <c r="AI1085" s="13">
        <v>3714</v>
      </c>
      <c r="AJ1085" s="13">
        <v>1259</v>
      </c>
      <c r="AK1085" s="13">
        <v>4478</v>
      </c>
      <c r="AL1085" s="13">
        <v>38625</v>
      </c>
      <c r="AM1085" s="13">
        <v>44989</v>
      </c>
      <c r="AN1085" s="13">
        <v>14998</v>
      </c>
      <c r="AO1085" s="13">
        <v>13793</v>
      </c>
      <c r="BK1085" s="48">
        <f t="shared" si="103"/>
        <v>205496</v>
      </c>
      <c r="BL1085" s="13">
        <v>11582</v>
      </c>
      <c r="BM1085" s="13">
        <v>13415</v>
      </c>
      <c r="BO1085" s="48">
        <f t="shared" si="108"/>
        <v>24997</v>
      </c>
      <c r="BQ1085" s="48">
        <f t="shared" si="110"/>
        <v>230329</v>
      </c>
      <c r="BS1085" s="48">
        <f t="shared" si="109"/>
        <v>650921</v>
      </c>
    </row>
    <row r="1086" spans="1:71" x14ac:dyDescent="0.2">
      <c r="A1086" s="227" t="s">
        <v>56</v>
      </c>
      <c r="B1086" s="213">
        <v>44912</v>
      </c>
      <c r="D1086" s="13">
        <v>3163</v>
      </c>
      <c r="E1086" s="13">
        <v>2369</v>
      </c>
      <c r="F1086" s="13">
        <v>49592</v>
      </c>
      <c r="G1086">
        <v>821</v>
      </c>
      <c r="H1086">
        <v>631</v>
      </c>
      <c r="I1086" s="13">
        <v>27139</v>
      </c>
      <c r="J1086" s="13">
        <v>24903</v>
      </c>
      <c r="K1086" s="13">
        <v>75363</v>
      </c>
      <c r="L1086" s="13">
        <v>1706</v>
      </c>
      <c r="N1086" s="13">
        <v>10598</v>
      </c>
      <c r="O1086" s="13">
        <v>14656</v>
      </c>
      <c r="P1086" s="13">
        <v>1082</v>
      </c>
      <c r="Q1086">
        <v>775</v>
      </c>
      <c r="R1086" s="13">
        <v>1956</v>
      </c>
      <c r="S1086" s="13">
        <v>2405</v>
      </c>
      <c r="T1086" s="13">
        <v>39471</v>
      </c>
      <c r="U1086">
        <v>824</v>
      </c>
      <c r="V1086" s="13">
        <v>1121</v>
      </c>
      <c r="W1086" s="13">
        <v>27794</v>
      </c>
      <c r="X1086" s="13">
        <v>8438</v>
      </c>
      <c r="Z1086" s="13">
        <v>17214</v>
      </c>
      <c r="AA1086" s="13">
        <v>15222</v>
      </c>
      <c r="AC1086" s="48">
        <f t="shared" si="107"/>
        <v>32436</v>
      </c>
      <c r="AD1086" s="48">
        <f t="shared" si="102"/>
        <v>109120</v>
      </c>
      <c r="AE1086" s="13">
        <v>5803</v>
      </c>
      <c r="AF1086" s="13">
        <v>4846</v>
      </c>
      <c r="AG1086" s="13">
        <v>22870</v>
      </c>
      <c r="AH1086" s="13">
        <v>28770</v>
      </c>
      <c r="AI1086" s="13">
        <v>2745</v>
      </c>
      <c r="AJ1086">
        <v>793</v>
      </c>
      <c r="AK1086" s="13">
        <v>3378</v>
      </c>
      <c r="AL1086" s="13">
        <v>27434</v>
      </c>
      <c r="AM1086" s="13">
        <v>34123</v>
      </c>
      <c r="AN1086" s="13">
        <v>11283</v>
      </c>
      <c r="AO1086" s="13">
        <v>8779</v>
      </c>
      <c r="BK1086" s="48">
        <f t="shared" si="103"/>
        <v>150824</v>
      </c>
      <c r="BL1086" s="13">
        <v>8633</v>
      </c>
      <c r="BM1086" s="13">
        <v>8984</v>
      </c>
      <c r="BO1086" s="48">
        <f t="shared" si="108"/>
        <v>17617</v>
      </c>
      <c r="BQ1086" s="48">
        <f t="shared" si="110"/>
        <v>185687</v>
      </c>
      <c r="BS1086" s="48">
        <f t="shared" si="109"/>
        <v>495684</v>
      </c>
    </row>
    <row r="1087" spans="1:71" x14ac:dyDescent="0.2">
      <c r="A1087" s="227" t="s">
        <v>57</v>
      </c>
      <c r="B1087" s="213">
        <v>44913</v>
      </c>
      <c r="D1087" s="13">
        <v>2537</v>
      </c>
      <c r="E1087" s="13">
        <v>1722</v>
      </c>
      <c r="F1087" s="13">
        <v>37670</v>
      </c>
      <c r="G1087">
        <v>525</v>
      </c>
      <c r="H1087">
        <v>508</v>
      </c>
      <c r="I1087" s="13">
        <v>21105</v>
      </c>
      <c r="J1087" s="13">
        <v>18951</v>
      </c>
      <c r="K1087" s="13">
        <v>56697</v>
      </c>
      <c r="L1087" s="13">
        <v>1386</v>
      </c>
      <c r="N1087" s="13">
        <v>8279</v>
      </c>
      <c r="O1087" s="13">
        <v>10402</v>
      </c>
      <c r="P1087">
        <v>859</v>
      </c>
      <c r="Q1087">
        <v>601</v>
      </c>
      <c r="R1087" s="13">
        <v>1496</v>
      </c>
      <c r="S1087" s="13">
        <v>1788</v>
      </c>
      <c r="T1087" s="13">
        <v>30951</v>
      </c>
      <c r="U1087">
        <v>572</v>
      </c>
      <c r="V1087">
        <v>817</v>
      </c>
      <c r="W1087" s="13">
        <v>22671</v>
      </c>
      <c r="X1087" s="13">
        <v>5790</v>
      </c>
      <c r="Z1087" s="13">
        <v>15212</v>
      </c>
      <c r="AA1087" s="13">
        <v>13616</v>
      </c>
      <c r="AC1087" s="48">
        <f t="shared" si="107"/>
        <v>28828</v>
      </c>
      <c r="AD1087" s="48">
        <f t="shared" si="102"/>
        <v>84226</v>
      </c>
      <c r="AE1087" s="13">
        <v>3508</v>
      </c>
      <c r="AF1087" s="13">
        <v>3512</v>
      </c>
      <c r="AG1087" s="13">
        <v>17488</v>
      </c>
      <c r="AH1087" s="13">
        <v>18613</v>
      </c>
      <c r="AI1087" s="13">
        <v>2061</v>
      </c>
      <c r="AJ1087">
        <v>528</v>
      </c>
      <c r="AK1087" s="13">
        <v>2420</v>
      </c>
      <c r="AL1087" s="13">
        <v>21112</v>
      </c>
      <c r="AM1087" s="13">
        <v>24108</v>
      </c>
      <c r="AN1087" s="13">
        <v>6369</v>
      </c>
      <c r="AO1087" s="13">
        <v>4916</v>
      </c>
      <c r="BK1087" s="48">
        <f t="shared" si="103"/>
        <v>104635</v>
      </c>
      <c r="BL1087" s="13">
        <v>6438</v>
      </c>
      <c r="BM1087" s="13">
        <v>6258</v>
      </c>
      <c r="BO1087" s="48">
        <f t="shared" si="108"/>
        <v>12696</v>
      </c>
      <c r="BQ1087" s="48">
        <f t="shared" si="110"/>
        <v>141101</v>
      </c>
      <c r="BS1087" s="48">
        <f t="shared" si="109"/>
        <v>371486</v>
      </c>
    </row>
    <row r="1088" spans="1:71" x14ac:dyDescent="0.2">
      <c r="A1088" s="227" t="s">
        <v>58</v>
      </c>
      <c r="B1088" s="213">
        <v>44914</v>
      </c>
      <c r="D1088" s="13">
        <v>3486</v>
      </c>
      <c r="E1088" s="13">
        <v>2572</v>
      </c>
      <c r="F1088" s="13">
        <v>48309</v>
      </c>
      <c r="G1088">
        <v>781</v>
      </c>
      <c r="H1088">
        <v>640</v>
      </c>
      <c r="I1088" s="13">
        <v>25441</v>
      </c>
      <c r="J1088" s="13">
        <v>24468</v>
      </c>
      <c r="K1088" s="13">
        <v>74572</v>
      </c>
      <c r="L1088" s="13">
        <v>1570</v>
      </c>
      <c r="N1088" s="13">
        <v>10806</v>
      </c>
      <c r="O1088" s="13">
        <v>14474</v>
      </c>
      <c r="P1088" s="13">
        <v>1145</v>
      </c>
      <c r="Q1088">
        <v>767</v>
      </c>
      <c r="R1088" s="13">
        <v>2339</v>
      </c>
      <c r="S1088" s="13">
        <v>2839</v>
      </c>
      <c r="T1088" s="13">
        <v>41593</v>
      </c>
      <c r="U1088" s="13">
        <v>1245</v>
      </c>
      <c r="V1088" s="13">
        <v>1324</v>
      </c>
      <c r="W1088" s="13">
        <v>25403</v>
      </c>
      <c r="X1088" s="13">
        <v>10117</v>
      </c>
      <c r="Z1088" s="13">
        <v>16358</v>
      </c>
      <c r="AA1088" s="13">
        <v>14771</v>
      </c>
      <c r="AC1088" s="48">
        <f t="shared" si="107"/>
        <v>31129</v>
      </c>
      <c r="AD1088" s="48">
        <f t="shared" si="102"/>
        <v>112052</v>
      </c>
      <c r="AE1088" s="13">
        <v>4233</v>
      </c>
      <c r="AF1088" s="13">
        <v>4881</v>
      </c>
      <c r="AG1088" s="13">
        <v>23793</v>
      </c>
      <c r="AH1088" s="13">
        <v>26136</v>
      </c>
      <c r="AI1088" s="13">
        <v>2539</v>
      </c>
      <c r="AJ1088" s="13">
        <v>1036</v>
      </c>
      <c r="AK1088" s="13">
        <v>3241</v>
      </c>
      <c r="AL1088" s="13">
        <v>28688</v>
      </c>
      <c r="AM1088" s="13">
        <v>32667</v>
      </c>
      <c r="AN1088" s="13">
        <v>9189</v>
      </c>
      <c r="AO1088" s="13">
        <v>9172</v>
      </c>
      <c r="BK1088" s="48">
        <f t="shared" si="103"/>
        <v>145575</v>
      </c>
      <c r="BL1088" s="13">
        <v>9461</v>
      </c>
      <c r="BM1088" s="13">
        <v>9698</v>
      </c>
      <c r="BO1088" s="48">
        <f t="shared" si="108"/>
        <v>19159</v>
      </c>
      <c r="BQ1088" s="48">
        <f t="shared" si="110"/>
        <v>181839</v>
      </c>
      <c r="BS1088" s="48">
        <f t="shared" si="109"/>
        <v>489754</v>
      </c>
    </row>
    <row r="1089" spans="1:71" x14ac:dyDescent="0.2">
      <c r="A1089" s="227" t="s">
        <v>59</v>
      </c>
      <c r="B1089" s="213">
        <v>44915</v>
      </c>
      <c r="D1089" s="13">
        <v>4073</v>
      </c>
      <c r="E1089" s="13">
        <v>3090</v>
      </c>
      <c r="F1089" s="13">
        <v>56324</v>
      </c>
      <c r="G1089">
        <v>885</v>
      </c>
      <c r="H1089">
        <v>683</v>
      </c>
      <c r="I1089" s="13">
        <v>29503</v>
      </c>
      <c r="J1089" s="13">
        <v>28420</v>
      </c>
      <c r="K1089" s="13">
        <v>88067</v>
      </c>
      <c r="L1089" s="13">
        <v>2243</v>
      </c>
      <c r="N1089" s="13">
        <v>12535</v>
      </c>
      <c r="O1089" s="13">
        <v>17046</v>
      </c>
      <c r="P1089" s="13">
        <v>1134</v>
      </c>
      <c r="Q1089">
        <v>768</v>
      </c>
      <c r="R1089" s="13">
        <v>2611</v>
      </c>
      <c r="S1089" s="13">
        <v>3298</v>
      </c>
      <c r="T1089" s="13">
        <v>47944</v>
      </c>
      <c r="U1089" s="13">
        <v>1413</v>
      </c>
      <c r="V1089" s="13">
        <v>1554</v>
      </c>
      <c r="W1089" s="13">
        <v>28704</v>
      </c>
      <c r="X1089" s="13">
        <v>12177</v>
      </c>
      <c r="Z1089" s="13">
        <v>18650</v>
      </c>
      <c r="AA1089" s="13">
        <v>17069</v>
      </c>
      <c r="AC1089" s="48">
        <f t="shared" si="107"/>
        <v>35719</v>
      </c>
      <c r="AD1089" s="48">
        <f t="shared" si="102"/>
        <v>129184</v>
      </c>
      <c r="AE1089" s="13">
        <v>5291</v>
      </c>
      <c r="AF1089" s="13">
        <v>6138</v>
      </c>
      <c r="AG1089" s="13">
        <v>28300</v>
      </c>
      <c r="AH1089" s="13">
        <v>30804</v>
      </c>
      <c r="AI1089" s="13">
        <v>3001</v>
      </c>
      <c r="AJ1089" s="13">
        <v>1180</v>
      </c>
      <c r="AK1089" s="13">
        <v>3687</v>
      </c>
      <c r="AL1089" s="13">
        <v>33589</v>
      </c>
      <c r="AM1089" s="13">
        <v>38189</v>
      </c>
      <c r="AN1089" s="13">
        <v>10919</v>
      </c>
      <c r="AO1089" s="13">
        <v>11679</v>
      </c>
      <c r="BK1089" s="48">
        <f t="shared" si="103"/>
        <v>172777</v>
      </c>
      <c r="BL1089" s="13">
        <v>10747</v>
      </c>
      <c r="BM1089" s="13">
        <v>11722</v>
      </c>
      <c r="BO1089" s="48">
        <f t="shared" si="108"/>
        <v>22469</v>
      </c>
      <c r="BQ1089" s="48">
        <f t="shared" si="110"/>
        <v>213288</v>
      </c>
      <c r="BS1089" s="48">
        <f t="shared" si="109"/>
        <v>573437</v>
      </c>
    </row>
    <row r="1090" spans="1:71" x14ac:dyDescent="0.2">
      <c r="A1090" s="227" t="s">
        <v>53</v>
      </c>
      <c r="B1090" s="213">
        <v>44916</v>
      </c>
      <c r="D1090" s="13">
        <v>4193</v>
      </c>
      <c r="E1090" s="13">
        <v>3164</v>
      </c>
      <c r="F1090" s="13">
        <v>58615</v>
      </c>
      <c r="G1090">
        <v>968</v>
      </c>
      <c r="H1090">
        <v>742</v>
      </c>
      <c r="I1090" s="13">
        <v>30759</v>
      </c>
      <c r="J1090" s="13">
        <v>28930</v>
      </c>
      <c r="K1090" s="13">
        <v>91044</v>
      </c>
      <c r="L1090" s="13">
        <v>2272</v>
      </c>
      <c r="N1090" s="13">
        <v>13210</v>
      </c>
      <c r="O1090" s="13">
        <v>17037</v>
      </c>
      <c r="P1090" s="13">
        <v>1190</v>
      </c>
      <c r="Q1090">
        <v>787</v>
      </c>
      <c r="R1090" s="13">
        <v>2604</v>
      </c>
      <c r="S1090" s="13">
        <v>3259</v>
      </c>
      <c r="T1090" s="13">
        <v>49715</v>
      </c>
      <c r="U1090" s="13">
        <v>1412</v>
      </c>
      <c r="V1090" s="13">
        <v>1502</v>
      </c>
      <c r="W1090" s="13">
        <v>30591</v>
      </c>
      <c r="X1090" s="13">
        <v>11865</v>
      </c>
      <c r="Z1090" s="13">
        <v>19661</v>
      </c>
      <c r="AA1090" s="13">
        <v>17144</v>
      </c>
      <c r="AC1090" s="48">
        <f t="shared" si="107"/>
        <v>36805</v>
      </c>
      <c r="AD1090" s="48">
        <f t="shared" si="102"/>
        <v>133172</v>
      </c>
      <c r="AE1090" s="13">
        <v>5133</v>
      </c>
      <c r="AF1090" s="13">
        <v>6250</v>
      </c>
      <c r="AG1090" s="13">
        <v>28940</v>
      </c>
      <c r="AH1090" s="13">
        <v>32062</v>
      </c>
      <c r="AI1090" s="13">
        <v>3068</v>
      </c>
      <c r="AJ1090" s="13">
        <v>1191</v>
      </c>
      <c r="AK1090" s="13">
        <v>3059</v>
      </c>
      <c r="AL1090" s="13">
        <v>34553</v>
      </c>
      <c r="AM1090" s="13">
        <v>38875</v>
      </c>
      <c r="AN1090" s="13">
        <v>12230</v>
      </c>
      <c r="AO1090" s="13">
        <v>12028</v>
      </c>
      <c r="BK1090" s="48">
        <f t="shared" si="103"/>
        <v>177389</v>
      </c>
      <c r="BL1090" s="13">
        <v>11415</v>
      </c>
      <c r="BM1090" s="13">
        <v>11519</v>
      </c>
      <c r="BO1090" s="48">
        <f t="shared" si="108"/>
        <v>22934</v>
      </c>
      <c r="BQ1090" s="48">
        <f t="shared" si="110"/>
        <v>220687</v>
      </c>
      <c r="BS1090" s="48">
        <f t="shared" si="109"/>
        <v>590987</v>
      </c>
    </row>
    <row r="1091" spans="1:71" x14ac:dyDescent="0.2">
      <c r="A1091" s="227" t="s">
        <v>54</v>
      </c>
      <c r="B1091" s="213">
        <v>44917</v>
      </c>
      <c r="D1091" s="13">
        <v>3671</v>
      </c>
      <c r="E1091" s="13">
        <v>2749</v>
      </c>
      <c r="F1091" s="13">
        <v>52771</v>
      </c>
      <c r="G1091">
        <v>962</v>
      </c>
      <c r="H1091">
        <v>689</v>
      </c>
      <c r="I1091" s="13">
        <v>28177</v>
      </c>
      <c r="J1091" s="13">
        <v>25414</v>
      </c>
      <c r="K1091" s="13">
        <v>81189</v>
      </c>
      <c r="L1091" s="13">
        <v>1888</v>
      </c>
      <c r="N1091" s="13">
        <v>12295</v>
      </c>
      <c r="O1091" s="13">
        <v>15260</v>
      </c>
      <c r="P1091" s="13">
        <v>1050</v>
      </c>
      <c r="Q1091">
        <v>717</v>
      </c>
      <c r="R1091" s="13">
        <v>2393</v>
      </c>
      <c r="S1091" s="13">
        <v>3085</v>
      </c>
      <c r="T1091" s="13">
        <v>44702</v>
      </c>
      <c r="U1091" s="13">
        <v>1293</v>
      </c>
      <c r="V1091" s="13">
        <v>1352</v>
      </c>
      <c r="W1091" s="13">
        <v>28512</v>
      </c>
      <c r="X1091" s="13">
        <v>10206</v>
      </c>
      <c r="Z1091" s="13">
        <v>17910</v>
      </c>
      <c r="AA1091" s="13">
        <v>15476</v>
      </c>
      <c r="AC1091" s="48">
        <f t="shared" si="107"/>
        <v>33386</v>
      </c>
      <c r="AD1091" s="48">
        <f t="shared" si="102"/>
        <v>120865</v>
      </c>
      <c r="AE1091" s="13">
        <v>4449</v>
      </c>
      <c r="AF1091" s="13">
        <v>5316</v>
      </c>
      <c r="AG1091" s="13">
        <v>24699</v>
      </c>
      <c r="AH1091" s="13">
        <v>28154</v>
      </c>
      <c r="AI1091" s="13">
        <v>2828</v>
      </c>
      <c r="AJ1091" s="13">
        <v>1015</v>
      </c>
      <c r="AK1091" s="13">
        <v>2716</v>
      </c>
      <c r="AL1091" s="13">
        <v>29135</v>
      </c>
      <c r="AM1091" s="13">
        <v>34563</v>
      </c>
      <c r="AN1091" s="13">
        <v>10286</v>
      </c>
      <c r="AO1091" s="13">
        <v>9895</v>
      </c>
      <c r="BK1091" s="48">
        <f t="shared" si="103"/>
        <v>153056</v>
      </c>
      <c r="BL1091" s="13">
        <v>10214</v>
      </c>
      <c r="BM1091" s="13">
        <v>9375</v>
      </c>
      <c r="BO1091" s="48">
        <f t="shared" si="108"/>
        <v>19589</v>
      </c>
      <c r="BQ1091" s="48">
        <f t="shared" si="110"/>
        <v>197510</v>
      </c>
      <c r="BS1091" s="48">
        <f t="shared" si="109"/>
        <v>524406</v>
      </c>
    </row>
    <row r="1092" spans="1:71" x14ac:dyDescent="0.2">
      <c r="A1092" s="227" t="s">
        <v>55</v>
      </c>
      <c r="B1092" s="213">
        <v>44918</v>
      </c>
      <c r="D1092" s="13">
        <v>2596</v>
      </c>
      <c r="E1092" s="13">
        <v>2052</v>
      </c>
      <c r="F1092" s="13">
        <v>42024</v>
      </c>
      <c r="G1092">
        <v>736</v>
      </c>
      <c r="H1092">
        <v>546</v>
      </c>
      <c r="I1092" s="13">
        <v>22421</v>
      </c>
      <c r="J1092" s="13">
        <v>20419</v>
      </c>
      <c r="K1092" s="13">
        <v>65847</v>
      </c>
      <c r="L1092" s="13">
        <v>1521</v>
      </c>
      <c r="N1092" s="13">
        <v>9655</v>
      </c>
      <c r="O1092" s="13">
        <v>11725</v>
      </c>
      <c r="P1092">
        <v>910</v>
      </c>
      <c r="Q1092">
        <v>647</v>
      </c>
      <c r="R1092" s="13">
        <v>1924</v>
      </c>
      <c r="S1092" s="13">
        <v>2431</v>
      </c>
      <c r="T1092" s="13">
        <v>33756</v>
      </c>
      <c r="U1092" s="13">
        <v>1021</v>
      </c>
      <c r="V1092" s="13">
        <v>1069</v>
      </c>
      <c r="W1092" s="13">
        <v>23340</v>
      </c>
      <c r="X1092" s="13">
        <v>6764</v>
      </c>
      <c r="Z1092" s="13">
        <v>15926</v>
      </c>
      <c r="AA1092" s="13">
        <v>12134</v>
      </c>
      <c r="AC1092" s="48">
        <f t="shared" si="107"/>
        <v>28060</v>
      </c>
      <c r="AD1092" s="48">
        <f t="shared" si="102"/>
        <v>93242</v>
      </c>
      <c r="AE1092" s="13">
        <v>3144</v>
      </c>
      <c r="AF1092" s="13">
        <v>3905</v>
      </c>
      <c r="AG1092" s="13">
        <v>18191</v>
      </c>
      <c r="AH1092" s="13">
        <v>20684</v>
      </c>
      <c r="AI1092" s="13">
        <v>2134</v>
      </c>
      <c r="AJ1092">
        <v>550</v>
      </c>
      <c r="AK1092" s="13">
        <v>2002</v>
      </c>
      <c r="AL1092" s="13">
        <v>21257</v>
      </c>
      <c r="AM1092" s="13">
        <v>25483</v>
      </c>
      <c r="AN1092" s="13">
        <v>6858</v>
      </c>
      <c r="AO1092" s="13">
        <v>6130</v>
      </c>
      <c r="BK1092" s="48">
        <f t="shared" si="103"/>
        <v>110338</v>
      </c>
      <c r="BL1092" s="13">
        <v>7111</v>
      </c>
      <c r="BM1092" s="13">
        <v>6818</v>
      </c>
      <c r="BO1092" s="48">
        <f t="shared" si="108"/>
        <v>13929</v>
      </c>
      <c r="BQ1092" s="48">
        <f t="shared" si="110"/>
        <v>158162</v>
      </c>
      <c r="BS1092" s="48">
        <f t="shared" si="109"/>
        <v>403731</v>
      </c>
    </row>
    <row r="1093" spans="1:71" x14ac:dyDescent="0.2">
      <c r="A1093" s="227" t="s">
        <v>56</v>
      </c>
      <c r="B1093" s="213">
        <v>44919</v>
      </c>
      <c r="D1093" s="13">
        <v>2225</v>
      </c>
      <c r="E1093" s="13">
        <v>1613</v>
      </c>
      <c r="F1093" s="13">
        <v>34981</v>
      </c>
      <c r="G1093">
        <v>519</v>
      </c>
      <c r="H1093">
        <v>549</v>
      </c>
      <c r="I1093" s="13">
        <v>18539</v>
      </c>
      <c r="J1093" s="13">
        <v>15784</v>
      </c>
      <c r="K1093" s="13">
        <v>51766</v>
      </c>
      <c r="L1093" s="13">
        <v>1301</v>
      </c>
      <c r="N1093" s="13">
        <v>7034</v>
      </c>
      <c r="O1093" s="13">
        <v>8260</v>
      </c>
      <c r="P1093">
        <v>729</v>
      </c>
      <c r="Q1093">
        <v>474</v>
      </c>
      <c r="R1093" s="13">
        <v>1201</v>
      </c>
      <c r="S1093" s="13">
        <v>1534</v>
      </c>
      <c r="T1093" s="13">
        <v>25760</v>
      </c>
      <c r="U1093">
        <v>570</v>
      </c>
      <c r="V1093">
        <v>690</v>
      </c>
      <c r="W1093" s="13">
        <v>19905</v>
      </c>
      <c r="X1093" s="13">
        <v>4268</v>
      </c>
      <c r="Z1093" s="13">
        <v>12600</v>
      </c>
      <c r="AA1093" s="13">
        <v>9889</v>
      </c>
      <c r="AC1093" s="48">
        <f t="shared" si="107"/>
        <v>22489</v>
      </c>
      <c r="AD1093" s="48">
        <f t="shared" si="102"/>
        <v>70425</v>
      </c>
      <c r="AE1093" s="13">
        <v>2559</v>
      </c>
      <c r="AF1093" s="13">
        <v>2946</v>
      </c>
      <c r="AG1093" s="13">
        <v>13097</v>
      </c>
      <c r="AH1093" s="13">
        <v>15630</v>
      </c>
      <c r="AI1093" s="13">
        <v>1684</v>
      </c>
      <c r="AJ1093">
        <v>378</v>
      </c>
      <c r="AK1093" s="13">
        <v>1464</v>
      </c>
      <c r="AL1093" s="13">
        <v>15253</v>
      </c>
      <c r="AM1093" s="13">
        <v>19166</v>
      </c>
      <c r="AN1093" s="13">
        <v>4497</v>
      </c>
      <c r="AO1093" s="13">
        <v>3044</v>
      </c>
      <c r="BK1093" s="48">
        <f t="shared" si="103"/>
        <v>79718</v>
      </c>
      <c r="BL1093" s="13">
        <v>5512</v>
      </c>
      <c r="BM1093" s="13">
        <v>5415</v>
      </c>
      <c r="BO1093" s="48">
        <f t="shared" si="108"/>
        <v>10927</v>
      </c>
      <c r="BQ1093" s="48">
        <f t="shared" si="110"/>
        <v>127277</v>
      </c>
      <c r="BS1093" s="48">
        <f t="shared" si="109"/>
        <v>310836</v>
      </c>
    </row>
    <row r="1094" spans="1:71" x14ac:dyDescent="0.2">
      <c r="A1094" s="227" t="s">
        <v>57</v>
      </c>
      <c r="B1094" s="213">
        <v>44920</v>
      </c>
      <c r="D1094" s="13">
        <v>1613</v>
      </c>
      <c r="E1094" s="13">
        <v>1272</v>
      </c>
      <c r="F1094" s="13">
        <v>26093</v>
      </c>
      <c r="G1094">
        <v>438</v>
      </c>
      <c r="H1094">
        <v>317</v>
      </c>
      <c r="I1094" s="13">
        <v>14082</v>
      </c>
      <c r="J1094" s="13">
        <v>12788</v>
      </c>
      <c r="K1094" s="13">
        <v>35643</v>
      </c>
      <c r="L1094">
        <v>664</v>
      </c>
      <c r="N1094" s="13">
        <v>5260</v>
      </c>
      <c r="O1094" s="13">
        <v>6701</v>
      </c>
      <c r="P1094">
        <v>513</v>
      </c>
      <c r="Q1094">
        <v>351</v>
      </c>
      <c r="R1094">
        <v>822</v>
      </c>
      <c r="S1094">
        <v>971</v>
      </c>
      <c r="T1094" s="13">
        <v>20878</v>
      </c>
      <c r="U1094">
        <v>437</v>
      </c>
      <c r="V1094">
        <v>601</v>
      </c>
      <c r="W1094" s="13">
        <v>16750</v>
      </c>
      <c r="X1094" s="13">
        <v>3484</v>
      </c>
      <c r="Z1094" s="13">
        <v>9685</v>
      </c>
      <c r="AA1094" s="13">
        <v>9927</v>
      </c>
      <c r="AC1094" s="48">
        <f t="shared" si="107"/>
        <v>19612</v>
      </c>
      <c r="AD1094" s="48">
        <f t="shared" si="102"/>
        <v>56768</v>
      </c>
      <c r="AE1094" s="13">
        <v>1946</v>
      </c>
      <c r="AF1094" s="13">
        <v>2245</v>
      </c>
      <c r="AG1094" s="13">
        <v>10903</v>
      </c>
      <c r="AH1094" s="13">
        <v>11868</v>
      </c>
      <c r="AI1094" s="13">
        <v>1484</v>
      </c>
      <c r="AJ1094">
        <v>345</v>
      </c>
      <c r="AK1094" s="13">
        <v>1181</v>
      </c>
      <c r="AL1094" s="13">
        <v>12821</v>
      </c>
      <c r="AM1094" s="13">
        <v>14184</v>
      </c>
      <c r="AN1094" s="13">
        <v>3212</v>
      </c>
      <c r="AO1094" s="13">
        <v>2222</v>
      </c>
      <c r="BK1094" s="48">
        <f t="shared" si="103"/>
        <v>62411</v>
      </c>
      <c r="BL1094" s="13">
        <v>4177</v>
      </c>
      <c r="BM1094" s="13">
        <v>4195</v>
      </c>
      <c r="BO1094" s="48">
        <f t="shared" si="108"/>
        <v>8372</v>
      </c>
      <c r="BQ1094" s="48">
        <f t="shared" si="110"/>
        <v>92910</v>
      </c>
      <c r="BS1094" s="48">
        <f t="shared" si="109"/>
        <v>240073</v>
      </c>
    </row>
    <row r="1095" spans="1:71" x14ac:dyDescent="0.2">
      <c r="A1095" s="227" t="s">
        <v>58</v>
      </c>
      <c r="B1095" s="213">
        <v>44921</v>
      </c>
      <c r="D1095" s="13">
        <v>2207</v>
      </c>
      <c r="E1095" s="13">
        <v>1616</v>
      </c>
      <c r="F1095" s="13">
        <v>38076</v>
      </c>
      <c r="G1095">
        <v>574</v>
      </c>
      <c r="H1095">
        <v>444</v>
      </c>
      <c r="I1095" s="13">
        <v>19803</v>
      </c>
      <c r="J1095" s="13">
        <v>18975</v>
      </c>
      <c r="K1095" s="13">
        <v>56130</v>
      </c>
      <c r="L1095" s="13">
        <v>1068</v>
      </c>
      <c r="N1095" s="13">
        <v>7905</v>
      </c>
      <c r="O1095" s="13">
        <v>10946</v>
      </c>
      <c r="P1095">
        <v>698</v>
      </c>
      <c r="Q1095">
        <v>460</v>
      </c>
      <c r="R1095" s="13">
        <v>1466</v>
      </c>
      <c r="S1095" s="13">
        <v>1701</v>
      </c>
      <c r="T1095" s="13">
        <v>29994</v>
      </c>
      <c r="U1095">
        <v>665</v>
      </c>
      <c r="V1095">
        <v>787</v>
      </c>
      <c r="W1095" s="13">
        <v>22305</v>
      </c>
      <c r="X1095" s="13">
        <v>6143</v>
      </c>
      <c r="Z1095" s="13">
        <v>13968</v>
      </c>
      <c r="AA1095" s="13">
        <v>15969</v>
      </c>
      <c r="AC1095" s="48">
        <f t="shared" si="107"/>
        <v>29937</v>
      </c>
      <c r="AD1095" s="48">
        <f t="shared" si="102"/>
        <v>83070</v>
      </c>
      <c r="AE1095" s="13">
        <v>2593</v>
      </c>
      <c r="AF1095" s="13">
        <v>3077</v>
      </c>
      <c r="AG1095" s="13">
        <v>16739</v>
      </c>
      <c r="AH1095" s="13">
        <v>16575</v>
      </c>
      <c r="AI1095" s="13">
        <v>1757</v>
      </c>
      <c r="AJ1095">
        <v>512</v>
      </c>
      <c r="AK1095" s="13">
        <v>1480</v>
      </c>
      <c r="AL1095" s="13">
        <v>19677</v>
      </c>
      <c r="AM1095" s="13">
        <v>19744</v>
      </c>
      <c r="AN1095" s="13">
        <v>5152</v>
      </c>
      <c r="AO1095" s="13">
        <v>4030</v>
      </c>
      <c r="BK1095" s="48">
        <f t="shared" si="103"/>
        <v>91336</v>
      </c>
      <c r="BL1095" s="13">
        <v>5408</v>
      </c>
      <c r="BM1095" s="13">
        <v>5857</v>
      </c>
      <c r="BO1095" s="48">
        <f t="shared" si="108"/>
        <v>11265</v>
      </c>
      <c r="BQ1095" s="48">
        <f t="shared" si="110"/>
        <v>138893</v>
      </c>
      <c r="BS1095" s="48">
        <f t="shared" si="109"/>
        <v>354501</v>
      </c>
    </row>
    <row r="1096" spans="1:71" x14ac:dyDescent="0.2">
      <c r="A1096" s="227" t="s">
        <v>59</v>
      </c>
      <c r="B1096" s="213">
        <v>44922</v>
      </c>
      <c r="D1096" s="13">
        <v>3065</v>
      </c>
      <c r="E1096" s="13">
        <v>2433</v>
      </c>
      <c r="F1096" s="13">
        <v>48500</v>
      </c>
      <c r="G1096">
        <v>813</v>
      </c>
      <c r="H1096">
        <v>634</v>
      </c>
      <c r="I1096" s="13">
        <v>25734</v>
      </c>
      <c r="J1096" s="13">
        <v>24350</v>
      </c>
      <c r="K1096" s="13">
        <v>73102</v>
      </c>
      <c r="L1096" s="13">
        <v>1441</v>
      </c>
      <c r="N1096" s="13">
        <v>10765</v>
      </c>
      <c r="O1096" s="13">
        <v>14563</v>
      </c>
      <c r="P1096" s="13">
        <v>1018</v>
      </c>
      <c r="Q1096">
        <v>649</v>
      </c>
      <c r="R1096" s="13">
        <v>2225</v>
      </c>
      <c r="S1096" s="13">
        <v>2633</v>
      </c>
      <c r="T1096" s="13">
        <v>40855</v>
      </c>
      <c r="U1096" s="13">
        <v>1171</v>
      </c>
      <c r="V1096" s="13">
        <v>1290</v>
      </c>
      <c r="W1096" s="13">
        <v>27515</v>
      </c>
      <c r="X1096" s="13">
        <v>9295</v>
      </c>
      <c r="Z1096" s="13">
        <v>16360</v>
      </c>
      <c r="AA1096" s="13">
        <v>17068</v>
      </c>
      <c r="AC1096" s="48">
        <f t="shared" si="107"/>
        <v>33428</v>
      </c>
      <c r="AD1096" s="48">
        <f t="shared" si="102"/>
        <v>111979</v>
      </c>
      <c r="AE1096" s="13">
        <v>4031</v>
      </c>
      <c r="AF1096" s="13">
        <v>4502</v>
      </c>
      <c r="AG1096" s="13">
        <v>22629</v>
      </c>
      <c r="AH1096" s="13">
        <v>23267</v>
      </c>
      <c r="AI1096" s="13">
        <v>2401</v>
      </c>
      <c r="AJ1096">
        <v>856</v>
      </c>
      <c r="AK1096" s="13">
        <v>2401</v>
      </c>
      <c r="AL1096" s="13">
        <v>26890</v>
      </c>
      <c r="AM1096" s="13">
        <v>28058</v>
      </c>
      <c r="AN1096" s="13">
        <v>8382</v>
      </c>
      <c r="AO1096" s="13">
        <v>7348</v>
      </c>
      <c r="BK1096" s="48">
        <f t="shared" si="103"/>
        <v>130765</v>
      </c>
      <c r="BL1096" s="13">
        <v>8608</v>
      </c>
      <c r="BM1096" s="13">
        <v>7813</v>
      </c>
      <c r="BO1096" s="48">
        <f t="shared" si="108"/>
        <v>16421</v>
      </c>
      <c r="BQ1096" s="48">
        <f t="shared" si="110"/>
        <v>180072</v>
      </c>
      <c r="BS1096" s="48">
        <f t="shared" si="109"/>
        <v>472665</v>
      </c>
    </row>
    <row r="1097" spans="1:71" x14ac:dyDescent="0.2">
      <c r="A1097" s="227" t="s">
        <v>53</v>
      </c>
      <c r="B1097" s="213">
        <v>44923</v>
      </c>
      <c r="D1097" s="13">
        <v>3319</v>
      </c>
      <c r="E1097" s="13">
        <v>2578</v>
      </c>
      <c r="F1097" s="13">
        <v>50819</v>
      </c>
      <c r="G1097">
        <v>824</v>
      </c>
      <c r="H1097">
        <v>646</v>
      </c>
      <c r="I1097" s="13">
        <v>26731</v>
      </c>
      <c r="J1097" s="13">
        <v>25478</v>
      </c>
      <c r="K1097" s="13">
        <v>76353</v>
      </c>
      <c r="L1097" s="13">
        <v>1608</v>
      </c>
      <c r="N1097" s="13">
        <v>11268</v>
      </c>
      <c r="O1097" s="13">
        <v>16902</v>
      </c>
      <c r="P1097" s="13">
        <v>1029</v>
      </c>
      <c r="Q1097">
        <v>716</v>
      </c>
      <c r="R1097" s="13">
        <v>2381</v>
      </c>
      <c r="S1097" s="13">
        <v>2806</v>
      </c>
      <c r="T1097" s="13">
        <v>44586</v>
      </c>
      <c r="U1097" s="13">
        <v>1177</v>
      </c>
      <c r="V1097" s="13">
        <v>1361</v>
      </c>
      <c r="W1097" s="13">
        <v>28000</v>
      </c>
      <c r="X1097" s="13">
        <v>11678</v>
      </c>
      <c r="Z1097" s="13">
        <v>17427</v>
      </c>
      <c r="AA1097" s="13">
        <v>16022</v>
      </c>
      <c r="AC1097" s="48">
        <f t="shared" si="107"/>
        <v>33449</v>
      </c>
      <c r="AD1097" s="48">
        <f t="shared" si="102"/>
        <v>121904</v>
      </c>
      <c r="AE1097" s="13">
        <v>4746</v>
      </c>
      <c r="AF1097" s="13">
        <v>4818</v>
      </c>
      <c r="AG1097" s="13">
        <v>24546</v>
      </c>
      <c r="AH1097" s="13">
        <v>28358</v>
      </c>
      <c r="AI1097" s="13">
        <v>2642</v>
      </c>
      <c r="AJ1097">
        <v>872</v>
      </c>
      <c r="AK1097" s="13">
        <v>2597</v>
      </c>
      <c r="AL1097" s="13">
        <v>29224</v>
      </c>
      <c r="AM1097" s="13">
        <v>33776</v>
      </c>
      <c r="AN1097" s="13">
        <v>10717</v>
      </c>
      <c r="AO1097" s="13">
        <v>8848</v>
      </c>
      <c r="BK1097" s="48">
        <f t="shared" si="103"/>
        <v>151144</v>
      </c>
      <c r="BL1097" s="13">
        <v>9845</v>
      </c>
      <c r="BM1097" s="13">
        <v>8414</v>
      </c>
      <c r="BO1097" s="48">
        <f t="shared" si="108"/>
        <v>18259</v>
      </c>
      <c r="BQ1097" s="48">
        <f t="shared" si="110"/>
        <v>188356</v>
      </c>
      <c r="BS1097" s="48">
        <f t="shared" si="109"/>
        <v>513112</v>
      </c>
    </row>
    <row r="1098" spans="1:71" x14ac:dyDescent="0.2">
      <c r="A1098" s="227" t="s">
        <v>54</v>
      </c>
      <c r="B1098" s="213">
        <v>44924</v>
      </c>
      <c r="D1098" s="13">
        <v>3293</v>
      </c>
      <c r="E1098" s="13">
        <v>2560</v>
      </c>
      <c r="F1098" s="13">
        <v>51197</v>
      </c>
      <c r="G1098">
        <v>816</v>
      </c>
      <c r="H1098">
        <v>657</v>
      </c>
      <c r="I1098" s="13">
        <v>26700</v>
      </c>
      <c r="J1098" s="13">
        <v>25836</v>
      </c>
      <c r="K1098" s="13">
        <v>77463</v>
      </c>
      <c r="L1098" s="13">
        <v>1843</v>
      </c>
      <c r="N1098" s="13">
        <v>11304</v>
      </c>
      <c r="O1098" s="13">
        <v>15312</v>
      </c>
      <c r="P1098" s="13">
        <v>1055</v>
      </c>
      <c r="Q1098">
        <v>688</v>
      </c>
      <c r="R1098" s="13">
        <v>2469</v>
      </c>
      <c r="S1098" s="13">
        <v>2901</v>
      </c>
      <c r="T1098" s="13">
        <v>41836</v>
      </c>
      <c r="U1098" s="13">
        <v>1278</v>
      </c>
      <c r="V1098" s="13">
        <v>1304</v>
      </c>
      <c r="W1098" s="13">
        <v>27665</v>
      </c>
      <c r="X1098" s="13">
        <v>9427</v>
      </c>
      <c r="Z1098" s="13">
        <v>17107</v>
      </c>
      <c r="AA1098" s="13">
        <v>16441</v>
      </c>
      <c r="AC1098" s="48">
        <f t="shared" si="107"/>
        <v>33548</v>
      </c>
      <c r="AD1098" s="48">
        <f t="shared" ref="AD1098:AD1161" si="111">N1098+O1098+P1098+Q1098+R1098+S1098+T1098+U1098+V1098+W1098+X1098</f>
        <v>115239</v>
      </c>
      <c r="AE1098" s="13">
        <v>4606</v>
      </c>
      <c r="AF1098" s="13">
        <v>5120</v>
      </c>
      <c r="AG1098" s="13">
        <v>24330</v>
      </c>
      <c r="AH1098" s="13">
        <v>26045</v>
      </c>
      <c r="AI1098" s="13">
        <v>2716</v>
      </c>
      <c r="AJ1098">
        <v>875</v>
      </c>
      <c r="AK1098" s="13">
        <v>2642</v>
      </c>
      <c r="AL1098" s="13">
        <v>28914</v>
      </c>
      <c r="AM1098" s="13">
        <v>31650</v>
      </c>
      <c r="AN1098" s="13">
        <v>9733</v>
      </c>
      <c r="AO1098" s="13">
        <v>9324</v>
      </c>
      <c r="BK1098" s="48">
        <f t="shared" ref="BK1098:BK1161" si="112">AE1098+AF1098+AG1098+AH1098+AI1098+AL1098+AM1098+AJ1098+AK1098+AN1098+AO1098</f>
        <v>145955</v>
      </c>
      <c r="BL1098" s="13">
        <v>9663</v>
      </c>
      <c r="BM1098" s="13">
        <v>8296</v>
      </c>
      <c r="BO1098" s="48">
        <f t="shared" si="108"/>
        <v>17959</v>
      </c>
      <c r="BQ1098" s="48">
        <f t="shared" si="110"/>
        <v>190365</v>
      </c>
      <c r="BS1098" s="48">
        <f t="shared" si="109"/>
        <v>503066</v>
      </c>
    </row>
    <row r="1099" spans="1:71" x14ac:dyDescent="0.2">
      <c r="A1099" s="227" t="s">
        <v>55</v>
      </c>
      <c r="B1099" s="213">
        <v>44925</v>
      </c>
      <c r="D1099" s="13">
        <v>3294</v>
      </c>
      <c r="E1099" s="13">
        <v>2472</v>
      </c>
      <c r="F1099" s="13">
        <v>52201</v>
      </c>
      <c r="G1099">
        <v>846</v>
      </c>
      <c r="H1099">
        <v>684</v>
      </c>
      <c r="I1099" s="13">
        <v>27871</v>
      </c>
      <c r="J1099" s="13">
        <v>26143</v>
      </c>
      <c r="K1099" s="13">
        <v>79739</v>
      </c>
      <c r="L1099" s="13">
        <v>2132</v>
      </c>
      <c r="N1099" s="13">
        <v>11544</v>
      </c>
      <c r="O1099" s="13">
        <v>15451</v>
      </c>
      <c r="P1099" s="13">
        <v>1083</v>
      </c>
      <c r="Q1099">
        <v>731</v>
      </c>
      <c r="R1099" s="13">
        <v>2227</v>
      </c>
      <c r="S1099" s="13">
        <v>2860</v>
      </c>
      <c r="T1099" s="13">
        <v>43035</v>
      </c>
      <c r="U1099" s="13">
        <v>1226</v>
      </c>
      <c r="V1099" s="13">
        <v>1309</v>
      </c>
      <c r="W1099" s="13">
        <v>29032</v>
      </c>
      <c r="X1099" s="13">
        <v>9615</v>
      </c>
      <c r="Z1099" s="13">
        <v>18574</v>
      </c>
      <c r="AA1099" s="13">
        <v>17745</v>
      </c>
      <c r="AC1099" s="48">
        <f t="shared" si="107"/>
        <v>36319</v>
      </c>
      <c r="AD1099" s="48">
        <f t="shared" si="111"/>
        <v>118113</v>
      </c>
      <c r="AE1099" s="13">
        <v>4730</v>
      </c>
      <c r="AF1099" s="13">
        <v>5009</v>
      </c>
      <c r="AG1099" s="13">
        <v>24505</v>
      </c>
      <c r="AH1099" s="13">
        <v>27680</v>
      </c>
      <c r="AI1099" s="13">
        <v>2876</v>
      </c>
      <c r="AJ1099">
        <v>880</v>
      </c>
      <c r="AK1099" s="13">
        <v>2548</v>
      </c>
      <c r="AL1099" s="13">
        <v>29825</v>
      </c>
      <c r="AM1099" s="13">
        <v>33501</v>
      </c>
      <c r="AN1099" s="13">
        <v>10424</v>
      </c>
      <c r="AO1099" s="13">
        <v>9121</v>
      </c>
      <c r="BK1099" s="48">
        <f t="shared" si="112"/>
        <v>151099</v>
      </c>
      <c r="BL1099" s="13">
        <v>9836</v>
      </c>
      <c r="BM1099" s="13">
        <v>9621</v>
      </c>
      <c r="BO1099" s="48">
        <f t="shared" si="108"/>
        <v>19457</v>
      </c>
      <c r="BQ1099" s="48">
        <f t="shared" si="110"/>
        <v>195382</v>
      </c>
      <c r="BS1099" s="48">
        <f t="shared" si="109"/>
        <v>520370</v>
      </c>
    </row>
    <row r="1100" spans="1:71" x14ac:dyDescent="0.2">
      <c r="A1100" s="227" t="s">
        <v>56</v>
      </c>
      <c r="B1100" s="213">
        <v>44926</v>
      </c>
      <c r="D1100" s="13">
        <v>2335</v>
      </c>
      <c r="E1100" s="13">
        <v>1783</v>
      </c>
      <c r="F1100" s="13">
        <v>37651</v>
      </c>
      <c r="G1100">
        <v>615</v>
      </c>
      <c r="H1100">
        <v>488</v>
      </c>
      <c r="I1100" s="13">
        <v>20332</v>
      </c>
      <c r="J1100" s="13">
        <v>19210</v>
      </c>
      <c r="K1100" s="13">
        <v>57315</v>
      </c>
      <c r="L1100" s="13">
        <v>1574</v>
      </c>
      <c r="N1100" s="13">
        <v>7968</v>
      </c>
      <c r="O1100" s="13">
        <v>10342</v>
      </c>
      <c r="P1100">
        <v>923</v>
      </c>
      <c r="Q1100">
        <v>622</v>
      </c>
      <c r="R1100" s="13">
        <v>1593</v>
      </c>
      <c r="S1100" s="13">
        <v>2055</v>
      </c>
      <c r="T1100" s="13">
        <v>30402</v>
      </c>
      <c r="U1100">
        <v>629</v>
      </c>
      <c r="V1100">
        <v>788</v>
      </c>
      <c r="W1100" s="13">
        <v>22257</v>
      </c>
      <c r="X1100" s="13">
        <v>5833</v>
      </c>
      <c r="Z1100" s="13">
        <v>13248</v>
      </c>
      <c r="AA1100" s="13">
        <v>11765</v>
      </c>
      <c r="AC1100" s="48">
        <f t="shared" si="107"/>
        <v>25013</v>
      </c>
      <c r="AD1100" s="48">
        <f t="shared" si="111"/>
        <v>83412</v>
      </c>
      <c r="AE1100" s="13">
        <v>3206</v>
      </c>
      <c r="AF1100" s="13">
        <v>3575</v>
      </c>
      <c r="AG1100" s="13">
        <v>15864</v>
      </c>
      <c r="AH1100" s="13">
        <v>17764</v>
      </c>
      <c r="AI1100" s="13">
        <v>2140</v>
      </c>
      <c r="AJ1100">
        <v>451</v>
      </c>
      <c r="AK1100" s="13">
        <v>1886</v>
      </c>
      <c r="AL1100" s="13">
        <v>19466</v>
      </c>
      <c r="AM1100" s="13">
        <v>22232</v>
      </c>
      <c r="AN1100" s="13">
        <v>6083</v>
      </c>
      <c r="AO1100" s="13">
        <v>5000</v>
      </c>
      <c r="BK1100" s="48">
        <f t="shared" si="112"/>
        <v>97667</v>
      </c>
      <c r="BL1100" s="13">
        <v>5989</v>
      </c>
      <c r="BM1100" s="13">
        <v>6101</v>
      </c>
      <c r="BO1100" s="48">
        <f t="shared" si="108"/>
        <v>12090</v>
      </c>
      <c r="BQ1100" s="48">
        <f t="shared" si="110"/>
        <v>141303</v>
      </c>
      <c r="BS1100" s="48">
        <f t="shared" si="109"/>
        <v>359485</v>
      </c>
    </row>
    <row r="1101" spans="1:71" x14ac:dyDescent="0.2">
      <c r="A1101" s="227" t="s">
        <v>57</v>
      </c>
      <c r="B1101" s="213">
        <v>44927</v>
      </c>
      <c r="C1101" s="214"/>
      <c r="D1101" s="13">
        <v>1883</v>
      </c>
      <c r="E1101" s="13">
        <v>1222</v>
      </c>
      <c r="F1101" s="13">
        <v>29096</v>
      </c>
      <c r="G1101">
        <v>449</v>
      </c>
      <c r="H1101">
        <v>418</v>
      </c>
      <c r="I1101" s="13">
        <v>16588</v>
      </c>
      <c r="J1101" s="13">
        <v>14209</v>
      </c>
      <c r="K1101" s="13">
        <v>42929</v>
      </c>
      <c r="L1101" s="13">
        <v>1161</v>
      </c>
      <c r="M1101" s="214"/>
      <c r="N1101" s="13">
        <v>6300</v>
      </c>
      <c r="O1101" s="13">
        <v>7900</v>
      </c>
      <c r="P1101">
        <v>699</v>
      </c>
      <c r="Q1101">
        <v>487</v>
      </c>
      <c r="R1101" s="13">
        <v>1154</v>
      </c>
      <c r="S1101" s="13">
        <v>1332</v>
      </c>
      <c r="T1101" s="13">
        <v>24709</v>
      </c>
      <c r="U1101">
        <v>409</v>
      </c>
      <c r="V1101">
        <v>600</v>
      </c>
      <c r="W1101" s="13">
        <v>18924</v>
      </c>
      <c r="X1101" s="13">
        <v>3936</v>
      </c>
      <c r="Y1101" s="214"/>
      <c r="Z1101" s="13">
        <v>12111</v>
      </c>
      <c r="AA1101" s="13">
        <v>10273</v>
      </c>
      <c r="AC1101" s="48">
        <f t="shared" si="107"/>
        <v>22384</v>
      </c>
      <c r="AD1101" s="48">
        <f t="shared" si="111"/>
        <v>66450</v>
      </c>
      <c r="AE1101" s="13">
        <v>2182</v>
      </c>
      <c r="AF1101" s="13">
        <v>2815</v>
      </c>
      <c r="AG1101" s="13">
        <v>13355</v>
      </c>
      <c r="AH1101" s="13">
        <v>12559</v>
      </c>
      <c r="AI1101" s="13">
        <v>1717</v>
      </c>
      <c r="AJ1101">
        <v>410</v>
      </c>
      <c r="AK1101" s="13">
        <v>1453</v>
      </c>
      <c r="AL1101" s="13">
        <v>16063</v>
      </c>
      <c r="AM1101" s="13">
        <v>16212</v>
      </c>
      <c r="AN1101" s="13">
        <v>4252</v>
      </c>
      <c r="AO1101" s="13">
        <v>3233</v>
      </c>
      <c r="BK1101" s="48">
        <f t="shared" si="112"/>
        <v>74251</v>
      </c>
      <c r="BL1101" s="13">
        <v>4254</v>
      </c>
      <c r="BM1101" s="13">
        <v>4382</v>
      </c>
      <c r="BO1101" s="48">
        <f t="shared" si="108"/>
        <v>8636</v>
      </c>
      <c r="BQ1101" s="48">
        <f t="shared" si="110"/>
        <v>107955</v>
      </c>
      <c r="BS1101" s="48">
        <f t="shared" si="109"/>
        <v>279676</v>
      </c>
    </row>
    <row r="1102" spans="1:71" x14ac:dyDescent="0.2">
      <c r="A1102" s="227" t="s">
        <v>58</v>
      </c>
      <c r="B1102" s="213">
        <v>44928</v>
      </c>
      <c r="C1102" s="214"/>
      <c r="D1102" s="13">
        <v>2298</v>
      </c>
      <c r="E1102" s="13">
        <v>1697</v>
      </c>
      <c r="F1102" s="13">
        <v>37666</v>
      </c>
      <c r="G1102">
        <v>655</v>
      </c>
      <c r="H1102">
        <v>616</v>
      </c>
      <c r="I1102" s="13">
        <v>19761</v>
      </c>
      <c r="J1102" s="13">
        <v>18601</v>
      </c>
      <c r="K1102" s="13">
        <v>56913</v>
      </c>
      <c r="L1102" s="13">
        <v>1300</v>
      </c>
      <c r="M1102" s="214"/>
      <c r="N1102" s="13">
        <v>7774</v>
      </c>
      <c r="O1102" s="13">
        <v>9826</v>
      </c>
      <c r="P1102">
        <v>811</v>
      </c>
      <c r="Q1102">
        <v>551</v>
      </c>
      <c r="R1102" s="13">
        <v>1709</v>
      </c>
      <c r="S1102" s="13">
        <v>1979</v>
      </c>
      <c r="T1102" s="13">
        <v>28121</v>
      </c>
      <c r="U1102">
        <v>825</v>
      </c>
      <c r="V1102">
        <v>872</v>
      </c>
      <c r="W1102" s="13">
        <v>20368</v>
      </c>
      <c r="X1102" s="13">
        <v>5551</v>
      </c>
      <c r="Y1102" s="214"/>
      <c r="Z1102" s="13">
        <v>13832</v>
      </c>
      <c r="AA1102" s="13">
        <v>12120</v>
      </c>
      <c r="AC1102" s="48">
        <f t="shared" si="107"/>
        <v>25952</v>
      </c>
      <c r="AD1102" s="48">
        <f t="shared" si="111"/>
        <v>78387</v>
      </c>
      <c r="AE1102" s="13">
        <v>2838</v>
      </c>
      <c r="AF1102" s="13">
        <v>3430</v>
      </c>
      <c r="AG1102" s="13">
        <v>17341</v>
      </c>
      <c r="AH1102" s="13">
        <v>16919</v>
      </c>
      <c r="AI1102" s="13">
        <v>1840</v>
      </c>
      <c r="AJ1102">
        <v>584</v>
      </c>
      <c r="AK1102" s="13">
        <v>1684</v>
      </c>
      <c r="AL1102" s="13">
        <v>20836</v>
      </c>
      <c r="AM1102" s="13">
        <v>21130</v>
      </c>
      <c r="AN1102" s="13">
        <v>5709</v>
      </c>
      <c r="AO1102" s="13">
        <v>5004</v>
      </c>
      <c r="BK1102" s="48">
        <f t="shared" si="112"/>
        <v>97315</v>
      </c>
      <c r="BL1102" s="13">
        <v>6374</v>
      </c>
      <c r="BM1102" s="13">
        <v>6712</v>
      </c>
      <c r="BO1102" s="48">
        <f t="shared" si="108"/>
        <v>13086</v>
      </c>
      <c r="BQ1102" s="48">
        <f t="shared" si="110"/>
        <v>139507</v>
      </c>
      <c r="BS1102" s="48">
        <f t="shared" si="109"/>
        <v>354247</v>
      </c>
    </row>
    <row r="1103" spans="1:71" x14ac:dyDescent="0.2">
      <c r="A1103" s="227" t="s">
        <v>59</v>
      </c>
      <c r="B1103" s="213">
        <v>44929</v>
      </c>
      <c r="C1103" s="214"/>
      <c r="D1103" s="13">
        <v>3934</v>
      </c>
      <c r="E1103" s="13">
        <v>2793</v>
      </c>
      <c r="F1103" s="13">
        <v>51086</v>
      </c>
      <c r="G1103">
        <v>945</v>
      </c>
      <c r="H1103">
        <v>750</v>
      </c>
      <c r="I1103" s="13">
        <v>27225</v>
      </c>
      <c r="J1103" s="13">
        <v>25305</v>
      </c>
      <c r="K1103" s="13">
        <v>78088</v>
      </c>
      <c r="L1103" s="13">
        <v>1554</v>
      </c>
      <c r="M1103" s="214"/>
      <c r="N1103" s="13">
        <v>11720</v>
      </c>
      <c r="O1103" s="13">
        <v>15310</v>
      </c>
      <c r="P1103" s="13">
        <v>1074</v>
      </c>
      <c r="Q1103">
        <v>728</v>
      </c>
      <c r="R1103" s="13">
        <v>2416</v>
      </c>
      <c r="S1103" s="13">
        <v>2982</v>
      </c>
      <c r="T1103" s="13">
        <v>44813</v>
      </c>
      <c r="U1103" s="13">
        <v>1338</v>
      </c>
      <c r="V1103" s="13">
        <v>1361</v>
      </c>
      <c r="W1103" s="13">
        <v>26930</v>
      </c>
      <c r="X1103" s="13">
        <v>10862</v>
      </c>
      <c r="Y1103" s="214"/>
      <c r="Z1103" s="13">
        <v>17171</v>
      </c>
      <c r="AA1103" s="13">
        <v>15666</v>
      </c>
      <c r="AC1103" s="48">
        <f t="shared" si="107"/>
        <v>32837</v>
      </c>
      <c r="AD1103" s="48">
        <f t="shared" si="111"/>
        <v>119534</v>
      </c>
      <c r="AE1103" s="13">
        <v>4877</v>
      </c>
      <c r="AF1103" s="13">
        <v>5858</v>
      </c>
      <c r="AG1103" s="13">
        <v>26744</v>
      </c>
      <c r="AH1103" s="13">
        <v>26843</v>
      </c>
      <c r="AI1103" s="13">
        <v>2839</v>
      </c>
      <c r="AJ1103" s="13">
        <v>1049</v>
      </c>
      <c r="AK1103" s="13">
        <v>2757</v>
      </c>
      <c r="AL1103" s="13">
        <v>31900</v>
      </c>
      <c r="AM1103" s="13">
        <v>32577</v>
      </c>
      <c r="AN1103" s="13">
        <v>10581</v>
      </c>
      <c r="AO1103" s="13">
        <v>10707</v>
      </c>
      <c r="BK1103" s="48">
        <f t="shared" si="112"/>
        <v>156732</v>
      </c>
      <c r="BL1103" s="13">
        <v>9716</v>
      </c>
      <c r="BM1103" s="13">
        <v>10173</v>
      </c>
      <c r="BO1103" s="48">
        <f t="shared" si="108"/>
        <v>19889</v>
      </c>
      <c r="BQ1103" s="48">
        <f t="shared" si="110"/>
        <v>191680</v>
      </c>
      <c r="BS1103" s="48">
        <f t="shared" si="109"/>
        <v>520672</v>
      </c>
    </row>
    <row r="1104" spans="1:71" x14ac:dyDescent="0.2">
      <c r="A1104" s="227" t="s">
        <v>53</v>
      </c>
      <c r="B1104" s="213">
        <v>44930</v>
      </c>
      <c r="C1104" s="214"/>
      <c r="D1104" s="13">
        <v>4104</v>
      </c>
      <c r="E1104" s="13">
        <v>2984</v>
      </c>
      <c r="F1104" s="13">
        <v>52471</v>
      </c>
      <c r="G1104">
        <v>882</v>
      </c>
      <c r="H1104">
        <v>812</v>
      </c>
      <c r="I1104" s="13">
        <v>27882</v>
      </c>
      <c r="J1104" s="13">
        <v>26232</v>
      </c>
      <c r="K1104" s="13">
        <v>80905</v>
      </c>
      <c r="L1104" s="13">
        <v>1755</v>
      </c>
      <c r="M1104" s="214"/>
      <c r="N1104" s="13">
        <v>12005</v>
      </c>
      <c r="O1104" s="13">
        <v>15874</v>
      </c>
      <c r="P1104" s="13">
        <v>1080</v>
      </c>
      <c r="Q1104">
        <v>743</v>
      </c>
      <c r="R1104" s="13">
        <v>2448</v>
      </c>
      <c r="S1104" s="13">
        <v>3120</v>
      </c>
      <c r="T1104" s="13">
        <v>46379</v>
      </c>
      <c r="U1104" s="13">
        <v>1379</v>
      </c>
      <c r="V1104" s="13">
        <v>1378</v>
      </c>
      <c r="W1104" s="13">
        <v>27195</v>
      </c>
      <c r="X1104" s="13">
        <v>11404</v>
      </c>
      <c r="Y1104" s="214"/>
      <c r="Z1104" s="13">
        <v>17048</v>
      </c>
      <c r="AA1104" s="13">
        <v>16022</v>
      </c>
      <c r="AC1104" s="48">
        <f t="shared" si="107"/>
        <v>33070</v>
      </c>
      <c r="AD1104" s="48">
        <f t="shared" si="111"/>
        <v>123005</v>
      </c>
      <c r="AE1104" s="13">
        <v>5013</v>
      </c>
      <c r="AF1104" s="13">
        <v>6041</v>
      </c>
      <c r="AG1104" s="13">
        <v>27150</v>
      </c>
      <c r="AH1104" s="13">
        <v>27539</v>
      </c>
      <c r="AI1104" s="13">
        <v>2853</v>
      </c>
      <c r="AJ1104" s="13">
        <v>1091</v>
      </c>
      <c r="AK1104" s="13">
        <v>2891</v>
      </c>
      <c r="AL1104" s="13">
        <v>31781</v>
      </c>
      <c r="AM1104" s="13">
        <v>33337</v>
      </c>
      <c r="AN1104" s="13">
        <v>11117</v>
      </c>
      <c r="AO1104" s="13">
        <v>11429</v>
      </c>
      <c r="BK1104" s="48">
        <f t="shared" si="112"/>
        <v>160242</v>
      </c>
      <c r="BL1104" s="13">
        <v>9843</v>
      </c>
      <c r="BM1104" s="13">
        <v>10323</v>
      </c>
      <c r="BO1104" s="48">
        <f t="shared" si="108"/>
        <v>20166</v>
      </c>
      <c r="BQ1104" s="48">
        <f t="shared" si="110"/>
        <v>198027</v>
      </c>
      <c r="BS1104" s="48">
        <f t="shared" si="109"/>
        <v>534510</v>
      </c>
    </row>
    <row r="1105" spans="1:71" x14ac:dyDescent="0.2">
      <c r="A1105" s="227" t="s">
        <v>54</v>
      </c>
      <c r="B1105" s="213">
        <v>44931</v>
      </c>
      <c r="C1105" s="214"/>
      <c r="D1105" s="13">
        <v>4182</v>
      </c>
      <c r="E1105" s="13">
        <v>2989</v>
      </c>
      <c r="F1105" s="13">
        <v>54202</v>
      </c>
      <c r="G1105">
        <v>981</v>
      </c>
      <c r="H1105">
        <v>785</v>
      </c>
      <c r="I1105" s="13">
        <v>27859</v>
      </c>
      <c r="J1105" s="13">
        <v>27000</v>
      </c>
      <c r="K1105" s="13">
        <v>82813</v>
      </c>
      <c r="L1105" s="13">
        <v>1735</v>
      </c>
      <c r="M1105" s="214"/>
      <c r="N1105" s="13">
        <v>12287</v>
      </c>
      <c r="O1105" s="13">
        <v>16462</v>
      </c>
      <c r="P1105" s="13">
        <v>1114</v>
      </c>
      <c r="Q1105">
        <v>816</v>
      </c>
      <c r="R1105" s="13">
        <v>2581</v>
      </c>
      <c r="S1105" s="13">
        <v>3193</v>
      </c>
      <c r="T1105" s="13">
        <v>47379</v>
      </c>
      <c r="U1105" s="13">
        <v>1428</v>
      </c>
      <c r="V1105" s="13">
        <v>1461</v>
      </c>
      <c r="W1105" s="13">
        <v>27812</v>
      </c>
      <c r="X1105" s="13">
        <v>11833</v>
      </c>
      <c r="Y1105" s="214"/>
      <c r="Z1105" s="13">
        <v>16898</v>
      </c>
      <c r="AA1105" s="13">
        <v>16400</v>
      </c>
      <c r="AC1105" s="48">
        <f t="shared" si="107"/>
        <v>33298</v>
      </c>
      <c r="AD1105" s="48">
        <f t="shared" si="111"/>
        <v>126366</v>
      </c>
      <c r="AE1105" s="13">
        <v>5373</v>
      </c>
      <c r="AF1105" s="13">
        <v>6423</v>
      </c>
      <c r="AG1105" s="13">
        <v>26351</v>
      </c>
      <c r="AH1105" s="13">
        <v>28177</v>
      </c>
      <c r="AI1105" s="13">
        <v>3192</v>
      </c>
      <c r="AJ1105" s="13">
        <v>1057</v>
      </c>
      <c r="AK1105" s="13">
        <v>3164</v>
      </c>
      <c r="AL1105" s="13">
        <v>31621</v>
      </c>
      <c r="AM1105" s="13">
        <v>34518</v>
      </c>
      <c r="AN1105" s="13">
        <v>11693</v>
      </c>
      <c r="AO1105" s="13">
        <v>11409</v>
      </c>
      <c r="BK1105" s="48">
        <f t="shared" si="112"/>
        <v>162978</v>
      </c>
      <c r="BL1105" s="13">
        <v>10147</v>
      </c>
      <c r="BM1105" s="13">
        <v>10465</v>
      </c>
      <c r="BO1105" s="48">
        <f t="shared" si="108"/>
        <v>20612</v>
      </c>
      <c r="BQ1105" s="48">
        <f t="shared" si="110"/>
        <v>202546</v>
      </c>
      <c r="BS1105" s="48">
        <f t="shared" si="109"/>
        <v>545800</v>
      </c>
    </row>
    <row r="1106" spans="1:71" x14ac:dyDescent="0.2">
      <c r="A1106" s="227" t="s">
        <v>55</v>
      </c>
      <c r="B1106" s="213">
        <v>44932</v>
      </c>
      <c r="C1106" s="214"/>
      <c r="D1106" s="13">
        <v>4220</v>
      </c>
      <c r="E1106" s="13">
        <v>3247</v>
      </c>
      <c r="F1106" s="13">
        <v>56850</v>
      </c>
      <c r="G1106">
        <v>976</v>
      </c>
      <c r="H1106">
        <v>847</v>
      </c>
      <c r="I1106" s="13">
        <v>5300</v>
      </c>
      <c r="J1106" s="13">
        <v>27920</v>
      </c>
      <c r="K1106" s="13">
        <v>85369</v>
      </c>
      <c r="L1106" s="13">
        <v>1772</v>
      </c>
      <c r="M1106" s="214"/>
      <c r="N1106" s="13">
        <v>12935</v>
      </c>
      <c r="O1106" s="13">
        <v>17212</v>
      </c>
      <c r="P1106" s="13">
        <v>1133</v>
      </c>
      <c r="Q1106">
        <v>816</v>
      </c>
      <c r="R1106" s="13">
        <v>2551</v>
      </c>
      <c r="S1106" s="13">
        <v>3264</v>
      </c>
      <c r="T1106" s="13">
        <v>49610</v>
      </c>
      <c r="U1106" s="13">
        <v>1360</v>
      </c>
      <c r="V1106" s="13">
        <v>1467</v>
      </c>
      <c r="W1106" s="13">
        <v>30268</v>
      </c>
      <c r="X1106" s="13">
        <v>11706</v>
      </c>
      <c r="Y1106" s="214"/>
      <c r="Z1106" s="13">
        <v>17879</v>
      </c>
      <c r="AA1106" s="13">
        <v>18102</v>
      </c>
      <c r="AC1106" s="48">
        <f t="shared" si="107"/>
        <v>35981</v>
      </c>
      <c r="AD1106" s="48">
        <f t="shared" si="111"/>
        <v>132322</v>
      </c>
      <c r="AE1106" s="13">
        <v>5704</v>
      </c>
      <c r="AF1106" s="13">
        <v>6588</v>
      </c>
      <c r="AG1106" s="13">
        <v>26906</v>
      </c>
      <c r="AH1106" s="13">
        <v>29436</v>
      </c>
      <c r="AI1106" s="13">
        <v>3278</v>
      </c>
      <c r="AJ1106" s="13">
        <v>1138</v>
      </c>
      <c r="AK1106" s="13">
        <v>3267</v>
      </c>
      <c r="AL1106" s="13">
        <v>32457</v>
      </c>
      <c r="AM1106" s="13">
        <v>35874</v>
      </c>
      <c r="AN1106" s="13">
        <v>12094</v>
      </c>
      <c r="AO1106" s="13">
        <v>11599</v>
      </c>
      <c r="BK1106" s="48">
        <f t="shared" si="112"/>
        <v>168341</v>
      </c>
      <c r="BL1106" s="13">
        <v>11383</v>
      </c>
      <c r="BM1106" s="13">
        <v>10731</v>
      </c>
      <c r="BO1106" s="48">
        <f t="shared" si="108"/>
        <v>22114</v>
      </c>
      <c r="BQ1106" s="48">
        <f t="shared" si="110"/>
        <v>186501</v>
      </c>
      <c r="BS1106" s="48">
        <f t="shared" si="109"/>
        <v>545259</v>
      </c>
    </row>
    <row r="1107" spans="1:71" x14ac:dyDescent="0.2">
      <c r="A1107" s="227" t="s">
        <v>56</v>
      </c>
      <c r="B1107" s="213">
        <v>44933</v>
      </c>
      <c r="C1107" s="214"/>
      <c r="D1107" s="13">
        <v>2794</v>
      </c>
      <c r="E1107" s="13">
        <v>2141</v>
      </c>
      <c r="F1107" s="13">
        <v>43629</v>
      </c>
      <c r="G1107">
        <v>717</v>
      </c>
      <c r="H1107">
        <v>641</v>
      </c>
      <c r="I1107" s="13">
        <v>14804</v>
      </c>
      <c r="J1107" s="13">
        <v>22181</v>
      </c>
      <c r="K1107" s="13">
        <v>66711</v>
      </c>
      <c r="L1107" s="13">
        <v>1757</v>
      </c>
      <c r="M1107" s="214"/>
      <c r="N1107" s="13">
        <v>8809</v>
      </c>
      <c r="O1107" s="13">
        <v>11865</v>
      </c>
      <c r="P1107">
        <v>881</v>
      </c>
      <c r="Q1107">
        <v>672</v>
      </c>
      <c r="R1107" s="13">
        <v>1729</v>
      </c>
      <c r="S1107" s="13">
        <v>2202</v>
      </c>
      <c r="T1107" s="13">
        <v>34154</v>
      </c>
      <c r="U1107">
        <v>651</v>
      </c>
      <c r="V1107">
        <v>845</v>
      </c>
      <c r="W1107" s="13">
        <v>24279</v>
      </c>
      <c r="X1107" s="13">
        <v>6814</v>
      </c>
      <c r="Y1107" s="214"/>
      <c r="Z1107" s="13">
        <v>13495</v>
      </c>
      <c r="AA1107" s="13">
        <v>13256</v>
      </c>
      <c r="AC1107" s="48">
        <f t="shared" si="107"/>
        <v>26751</v>
      </c>
      <c r="AD1107" s="48">
        <f t="shared" si="111"/>
        <v>92901</v>
      </c>
      <c r="AE1107" s="13">
        <v>3452</v>
      </c>
      <c r="AF1107" s="13">
        <v>4206</v>
      </c>
      <c r="AG1107" s="13">
        <v>18040</v>
      </c>
      <c r="AH1107" s="13">
        <v>18829</v>
      </c>
      <c r="AI1107" s="13">
        <v>2320</v>
      </c>
      <c r="AJ1107">
        <v>632</v>
      </c>
      <c r="AK1107" s="13">
        <v>2020</v>
      </c>
      <c r="AL1107" s="13">
        <v>22549</v>
      </c>
      <c r="AM1107" s="13">
        <v>23385</v>
      </c>
      <c r="AN1107" s="13">
        <v>7242</v>
      </c>
      <c r="AO1107" s="13">
        <v>7655</v>
      </c>
      <c r="BK1107" s="48">
        <f t="shared" si="112"/>
        <v>110330</v>
      </c>
      <c r="BL1107" s="13">
        <v>7539</v>
      </c>
      <c r="BM1107" s="13">
        <v>7819</v>
      </c>
      <c r="BO1107" s="48">
        <f t="shared" si="108"/>
        <v>15358</v>
      </c>
      <c r="BQ1107" s="48">
        <f t="shared" si="110"/>
        <v>155375</v>
      </c>
      <c r="BS1107" s="48">
        <f t="shared" si="109"/>
        <v>400715</v>
      </c>
    </row>
    <row r="1108" spans="1:71" x14ac:dyDescent="0.2">
      <c r="A1108" s="227" t="s">
        <v>57</v>
      </c>
      <c r="B1108" s="213">
        <v>44934</v>
      </c>
      <c r="C1108" s="214"/>
      <c r="D1108" s="13">
        <v>2479</v>
      </c>
      <c r="E1108" s="13">
        <v>1732</v>
      </c>
      <c r="F1108" s="13">
        <v>33986</v>
      </c>
      <c r="G1108">
        <v>544</v>
      </c>
      <c r="H1108">
        <v>573</v>
      </c>
      <c r="I1108" s="13">
        <v>19419</v>
      </c>
      <c r="J1108" s="13">
        <v>17371</v>
      </c>
      <c r="K1108" s="13">
        <v>51292</v>
      </c>
      <c r="L1108" s="13">
        <v>1227</v>
      </c>
      <c r="M1108" s="214"/>
      <c r="N1108" s="13">
        <v>7249</v>
      </c>
      <c r="O1108" s="13">
        <v>9181</v>
      </c>
      <c r="P1108">
        <v>833</v>
      </c>
      <c r="Q1108">
        <v>534</v>
      </c>
      <c r="R1108" s="13">
        <v>1528</v>
      </c>
      <c r="S1108" s="13">
        <v>1791</v>
      </c>
      <c r="T1108" s="13">
        <v>28566</v>
      </c>
      <c r="U1108">
        <v>509</v>
      </c>
      <c r="V1108">
        <v>691</v>
      </c>
      <c r="W1108" s="13">
        <v>20840</v>
      </c>
      <c r="X1108" s="13">
        <v>5112</v>
      </c>
      <c r="Y1108" s="214"/>
      <c r="Z1108" s="13">
        <v>13166</v>
      </c>
      <c r="AA1108" s="13">
        <v>12058</v>
      </c>
      <c r="AC1108" s="48">
        <f t="shared" si="107"/>
        <v>25224</v>
      </c>
      <c r="AD1108" s="48">
        <f t="shared" si="111"/>
        <v>76834</v>
      </c>
      <c r="AE1108" s="13">
        <v>2827</v>
      </c>
      <c r="AF1108" s="13">
        <v>3465</v>
      </c>
      <c r="AG1108" s="13">
        <v>15898</v>
      </c>
      <c r="AH1108" s="13">
        <v>16244</v>
      </c>
      <c r="AI1108" s="13">
        <v>2014</v>
      </c>
      <c r="AJ1108">
        <v>520</v>
      </c>
      <c r="AK1108" s="13">
        <v>1655</v>
      </c>
      <c r="AL1108" s="13">
        <v>20305</v>
      </c>
      <c r="AM1108" s="13">
        <v>20935</v>
      </c>
      <c r="AN1108" s="13">
        <v>5708</v>
      </c>
      <c r="AO1108" s="13">
        <v>4882</v>
      </c>
      <c r="BK1108" s="48">
        <f t="shared" si="112"/>
        <v>94453</v>
      </c>
      <c r="BL1108" s="13">
        <v>5619</v>
      </c>
      <c r="BM1108" s="13">
        <v>5989</v>
      </c>
      <c r="BO1108" s="48">
        <f t="shared" si="108"/>
        <v>11608</v>
      </c>
      <c r="BQ1108" s="48">
        <f t="shared" si="110"/>
        <v>128623</v>
      </c>
      <c r="BS1108" s="48">
        <f t="shared" si="109"/>
        <v>336742</v>
      </c>
    </row>
    <row r="1109" spans="1:71" x14ac:dyDescent="0.2">
      <c r="A1109" s="227" t="s">
        <v>58</v>
      </c>
      <c r="B1109" s="213">
        <v>44935</v>
      </c>
      <c r="C1109" s="214"/>
      <c r="D1109" s="13">
        <v>3783</v>
      </c>
      <c r="E1109" s="13">
        <v>2789</v>
      </c>
      <c r="F1109" s="13">
        <v>50734</v>
      </c>
      <c r="G1109">
        <v>909</v>
      </c>
      <c r="H1109">
        <v>812</v>
      </c>
      <c r="I1109" s="13">
        <v>27391</v>
      </c>
      <c r="J1109" s="13">
        <v>25061</v>
      </c>
      <c r="K1109" s="13">
        <v>76570</v>
      </c>
      <c r="L1109" s="13">
        <v>1591</v>
      </c>
      <c r="M1109" s="214"/>
      <c r="N1109" s="13">
        <v>11759</v>
      </c>
      <c r="O1109" s="13">
        <v>15414</v>
      </c>
      <c r="P1109" s="13">
        <v>1135</v>
      </c>
      <c r="Q1109">
        <v>690</v>
      </c>
      <c r="R1109" s="13">
        <v>2476</v>
      </c>
      <c r="S1109" s="13">
        <v>3027</v>
      </c>
      <c r="T1109" s="13">
        <v>45210</v>
      </c>
      <c r="U1109" s="13">
        <v>1343</v>
      </c>
      <c r="V1109" s="13">
        <v>1405</v>
      </c>
      <c r="W1109" s="13">
        <v>27157</v>
      </c>
      <c r="X1109" s="13">
        <v>11298</v>
      </c>
      <c r="Y1109" s="214"/>
      <c r="Z1109" s="13">
        <v>16177</v>
      </c>
      <c r="AA1109" s="13">
        <v>16022</v>
      </c>
      <c r="AC1109" s="48">
        <f t="shared" si="107"/>
        <v>32199</v>
      </c>
      <c r="AD1109" s="48">
        <f t="shared" si="111"/>
        <v>120914</v>
      </c>
      <c r="AE1109" s="13">
        <v>5633</v>
      </c>
      <c r="AF1109" s="13">
        <v>6539</v>
      </c>
      <c r="AG1109" s="13">
        <v>26692</v>
      </c>
      <c r="AH1109" s="13">
        <v>26714</v>
      </c>
      <c r="AI1109" s="13">
        <v>3020</v>
      </c>
      <c r="AJ1109" s="13">
        <v>1103</v>
      </c>
      <c r="AK1109" s="13">
        <v>3325</v>
      </c>
      <c r="AL1109" s="13">
        <v>31807</v>
      </c>
      <c r="AM1109" s="13">
        <v>33810</v>
      </c>
      <c r="AN1109" s="13">
        <v>10847</v>
      </c>
      <c r="AO1109" s="13">
        <v>11018</v>
      </c>
      <c r="BK1109" s="48">
        <f t="shared" si="112"/>
        <v>160508</v>
      </c>
      <c r="BL1109" s="13">
        <v>9650</v>
      </c>
      <c r="BM1109" s="13">
        <v>10295</v>
      </c>
      <c r="BO1109" s="48">
        <f t="shared" si="108"/>
        <v>19945</v>
      </c>
      <c r="BQ1109" s="48">
        <f t="shared" si="110"/>
        <v>189640</v>
      </c>
      <c r="BS1109" s="48">
        <f t="shared" si="109"/>
        <v>523206</v>
      </c>
    </row>
    <row r="1110" spans="1:71" x14ac:dyDescent="0.2">
      <c r="A1110" s="227" t="s">
        <v>59</v>
      </c>
      <c r="B1110" s="213">
        <v>44936</v>
      </c>
      <c r="C1110" s="214"/>
      <c r="D1110" s="13">
        <v>4379</v>
      </c>
      <c r="E1110" s="13">
        <v>2999</v>
      </c>
      <c r="F1110" s="13">
        <v>53773</v>
      </c>
      <c r="G1110">
        <v>940</v>
      </c>
      <c r="H1110">
        <v>779</v>
      </c>
      <c r="I1110" s="13">
        <v>28687</v>
      </c>
      <c r="J1110" s="13">
        <v>26073</v>
      </c>
      <c r="K1110" s="13">
        <v>82475</v>
      </c>
      <c r="L1110" s="13">
        <v>1725</v>
      </c>
      <c r="M1110" s="214"/>
      <c r="N1110" s="13">
        <v>12911</v>
      </c>
      <c r="O1110" s="13">
        <v>17486</v>
      </c>
      <c r="P1110" s="13">
        <v>1105</v>
      </c>
      <c r="Q1110">
        <v>932</v>
      </c>
      <c r="R1110" s="13">
        <v>2597</v>
      </c>
      <c r="S1110" s="13">
        <v>3233</v>
      </c>
      <c r="T1110" s="13">
        <v>51047</v>
      </c>
      <c r="U1110" s="13">
        <v>1537</v>
      </c>
      <c r="V1110" s="13">
        <v>1473</v>
      </c>
      <c r="W1110" s="13">
        <v>28613</v>
      </c>
      <c r="X1110" s="13">
        <v>13778</v>
      </c>
      <c r="Y1110" s="214"/>
      <c r="Z1110" s="13">
        <v>17187</v>
      </c>
      <c r="AA1110" s="13">
        <v>16479</v>
      </c>
      <c r="AC1110" s="48">
        <f t="shared" si="107"/>
        <v>33666</v>
      </c>
      <c r="AD1110" s="48">
        <f t="shared" si="111"/>
        <v>134712</v>
      </c>
      <c r="AE1110" s="13">
        <v>5819</v>
      </c>
      <c r="AF1110" s="13">
        <v>7357</v>
      </c>
      <c r="AG1110" s="13">
        <v>29581</v>
      </c>
      <c r="AH1110" s="13">
        <v>30921</v>
      </c>
      <c r="AI1110" s="13">
        <v>3372</v>
      </c>
      <c r="AJ1110" s="13">
        <v>1233</v>
      </c>
      <c r="AK1110" s="13">
        <v>3392</v>
      </c>
      <c r="AL1110" s="13">
        <v>35481</v>
      </c>
      <c r="AM1110" s="13">
        <v>37286</v>
      </c>
      <c r="AN1110" s="13">
        <v>13849</v>
      </c>
      <c r="AO1110" s="13">
        <v>14174</v>
      </c>
      <c r="BK1110" s="48">
        <f t="shared" si="112"/>
        <v>182465</v>
      </c>
      <c r="BL1110" s="13">
        <v>10446</v>
      </c>
      <c r="BM1110" s="13">
        <v>10845</v>
      </c>
      <c r="BO1110" s="48">
        <f t="shared" si="108"/>
        <v>21291</v>
      </c>
      <c r="BQ1110" s="48">
        <f t="shared" si="110"/>
        <v>201830</v>
      </c>
      <c r="BS1110" s="48">
        <f t="shared" si="109"/>
        <v>573964</v>
      </c>
    </row>
    <row r="1111" spans="1:71" x14ac:dyDescent="0.2">
      <c r="A1111" s="227" t="s">
        <v>53</v>
      </c>
      <c r="B1111" s="213">
        <v>44937</v>
      </c>
      <c r="C1111" s="214"/>
      <c r="D1111" s="13">
        <v>4389</v>
      </c>
      <c r="E1111" s="13">
        <v>3097</v>
      </c>
      <c r="F1111" s="13">
        <v>54796</v>
      </c>
      <c r="G1111">
        <v>924</v>
      </c>
      <c r="H1111">
        <v>832</v>
      </c>
      <c r="I1111" s="13">
        <v>30450</v>
      </c>
      <c r="J1111" s="13">
        <v>26636</v>
      </c>
      <c r="K1111" s="13">
        <v>84045</v>
      </c>
      <c r="L1111" s="13">
        <v>1850</v>
      </c>
      <c r="M1111" s="214"/>
      <c r="N1111" s="13">
        <v>13142</v>
      </c>
      <c r="O1111" s="13">
        <v>17625</v>
      </c>
      <c r="P1111" s="13">
        <v>1202</v>
      </c>
      <c r="Q1111">
        <v>865</v>
      </c>
      <c r="R1111" s="13">
        <v>2703</v>
      </c>
      <c r="S1111" s="13">
        <v>3444</v>
      </c>
      <c r="T1111" s="13">
        <v>51157</v>
      </c>
      <c r="U1111" s="13">
        <v>1472</v>
      </c>
      <c r="V1111" s="13">
        <v>1480</v>
      </c>
      <c r="W1111" s="13">
        <v>28871</v>
      </c>
      <c r="X1111" s="13">
        <v>13567</v>
      </c>
      <c r="Y1111" s="214"/>
      <c r="Z1111" s="13">
        <v>15859</v>
      </c>
      <c r="AA1111" s="13">
        <v>16571</v>
      </c>
      <c r="AC1111" s="48">
        <f t="shared" si="107"/>
        <v>32430</v>
      </c>
      <c r="AD1111" s="48">
        <f t="shared" si="111"/>
        <v>135528</v>
      </c>
      <c r="AE1111" s="13">
        <v>5841</v>
      </c>
      <c r="AF1111" s="13">
        <v>7096</v>
      </c>
      <c r="AG1111" s="13">
        <v>28975</v>
      </c>
      <c r="AH1111" s="13">
        <v>30818</v>
      </c>
      <c r="AI1111" s="13">
        <v>3388</v>
      </c>
      <c r="AJ1111" s="13">
        <v>1293</v>
      </c>
      <c r="AK1111" s="13">
        <v>3450</v>
      </c>
      <c r="AL1111" s="13">
        <v>35006</v>
      </c>
      <c r="AM1111" s="13">
        <v>37094</v>
      </c>
      <c r="AN1111" s="13">
        <v>13500</v>
      </c>
      <c r="AO1111" s="13">
        <v>13658</v>
      </c>
      <c r="BK1111" s="48">
        <f t="shared" si="112"/>
        <v>180119</v>
      </c>
      <c r="BL1111" s="13">
        <v>10416</v>
      </c>
      <c r="BM1111" s="13">
        <v>10856</v>
      </c>
      <c r="BO1111" s="48">
        <f t="shared" si="108"/>
        <v>21272</v>
      </c>
      <c r="BQ1111" s="48">
        <f t="shared" si="110"/>
        <v>207019</v>
      </c>
      <c r="BS1111" s="48">
        <f t="shared" si="109"/>
        <v>576368</v>
      </c>
    </row>
    <row r="1112" spans="1:71" x14ac:dyDescent="0.2">
      <c r="A1112" s="227" t="s">
        <v>54</v>
      </c>
      <c r="B1112" s="213">
        <v>44938</v>
      </c>
      <c r="C1112" s="214"/>
      <c r="D1112" s="13">
        <v>4448</v>
      </c>
      <c r="E1112" s="13">
        <v>3041</v>
      </c>
      <c r="F1112" s="13">
        <v>55849</v>
      </c>
      <c r="G1112">
        <v>927</v>
      </c>
      <c r="H1112">
        <v>826</v>
      </c>
      <c r="I1112" s="13">
        <v>31471</v>
      </c>
      <c r="J1112" s="13">
        <v>27548</v>
      </c>
      <c r="K1112" s="13">
        <v>86118</v>
      </c>
      <c r="L1112" s="13">
        <v>1743</v>
      </c>
      <c r="M1112" s="214"/>
      <c r="N1112" s="13">
        <v>13596</v>
      </c>
      <c r="O1112" s="13">
        <v>17812</v>
      </c>
      <c r="P1112" s="13">
        <v>1162</v>
      </c>
      <c r="Q1112">
        <v>905</v>
      </c>
      <c r="R1112" s="13">
        <v>2650</v>
      </c>
      <c r="S1112" s="13">
        <v>3402</v>
      </c>
      <c r="T1112" s="13">
        <v>52660</v>
      </c>
      <c r="U1112" s="13">
        <v>1545</v>
      </c>
      <c r="V1112" s="13">
        <v>1516</v>
      </c>
      <c r="W1112" s="13">
        <v>29510</v>
      </c>
      <c r="X1112" s="13">
        <v>13605</v>
      </c>
      <c r="Y1112" s="214"/>
      <c r="Z1112" s="13">
        <v>17821</v>
      </c>
      <c r="AA1112" s="13">
        <v>17918</v>
      </c>
      <c r="AC1112" s="48">
        <f t="shared" si="107"/>
        <v>35739</v>
      </c>
      <c r="AD1112" s="48">
        <f t="shared" si="111"/>
        <v>138363</v>
      </c>
      <c r="AE1112" s="13">
        <v>6220</v>
      </c>
      <c r="AF1112" s="13">
        <v>7322</v>
      </c>
      <c r="AG1112" s="13">
        <v>31051</v>
      </c>
      <c r="AH1112" s="13">
        <v>33673</v>
      </c>
      <c r="AI1112" s="13">
        <v>3639</v>
      </c>
      <c r="AJ1112" s="13">
        <v>1310</v>
      </c>
      <c r="AK1112" s="13">
        <v>3702</v>
      </c>
      <c r="AL1112" s="13">
        <v>37672</v>
      </c>
      <c r="AM1112" s="13">
        <v>41275</v>
      </c>
      <c r="AN1112" s="13">
        <v>14595</v>
      </c>
      <c r="AO1112" s="13">
        <v>14315</v>
      </c>
      <c r="BK1112" s="48">
        <f t="shared" si="112"/>
        <v>194774</v>
      </c>
      <c r="BL1112" s="13">
        <v>10650</v>
      </c>
      <c r="BM1112" s="13">
        <v>10695</v>
      </c>
      <c r="BO1112" s="48">
        <f t="shared" si="108"/>
        <v>21345</v>
      </c>
      <c r="BQ1112" s="48">
        <f t="shared" si="110"/>
        <v>211971</v>
      </c>
      <c r="BS1112" s="48">
        <f t="shared" si="109"/>
        <v>602192</v>
      </c>
    </row>
    <row r="1113" spans="1:71" x14ac:dyDescent="0.2">
      <c r="A1113" s="227" t="s">
        <v>55</v>
      </c>
      <c r="B1113" s="213">
        <v>44939</v>
      </c>
      <c r="C1113" s="214"/>
      <c r="D1113" s="13">
        <v>4307</v>
      </c>
      <c r="E1113" s="13">
        <v>3220</v>
      </c>
      <c r="F1113" s="13">
        <v>59294</v>
      </c>
      <c r="G1113" s="13">
        <v>1026</v>
      </c>
      <c r="H1113">
        <v>874</v>
      </c>
      <c r="I1113" s="13">
        <v>32705</v>
      </c>
      <c r="J1113" s="13">
        <v>29048</v>
      </c>
      <c r="K1113" s="13">
        <v>91046</v>
      </c>
      <c r="L1113" s="13">
        <v>2521</v>
      </c>
      <c r="M1113" s="214"/>
      <c r="N1113" s="13">
        <v>14423</v>
      </c>
      <c r="O1113" s="13">
        <v>18496</v>
      </c>
      <c r="P1113" s="13">
        <v>1237</v>
      </c>
      <c r="Q1113">
        <v>904</v>
      </c>
      <c r="R1113" s="13">
        <v>2707</v>
      </c>
      <c r="S1113" s="13">
        <v>3449</v>
      </c>
      <c r="T1113" s="13">
        <v>54432</v>
      </c>
      <c r="U1113" s="13">
        <v>1445</v>
      </c>
      <c r="V1113" s="13">
        <v>1535</v>
      </c>
      <c r="W1113" s="13">
        <v>32328</v>
      </c>
      <c r="X1113" s="13">
        <v>13022</v>
      </c>
      <c r="Y1113" s="214"/>
      <c r="Z1113" s="13">
        <v>19348</v>
      </c>
      <c r="AA1113" s="13">
        <v>20243</v>
      </c>
      <c r="AC1113" s="48">
        <f t="shared" si="107"/>
        <v>39591</v>
      </c>
      <c r="AD1113" s="48">
        <f t="shared" si="111"/>
        <v>143978</v>
      </c>
      <c r="AE1113" s="13">
        <v>6214</v>
      </c>
      <c r="AF1113" s="13">
        <v>7159</v>
      </c>
      <c r="AG1113" s="13">
        <v>30319</v>
      </c>
      <c r="AH1113" s="13">
        <v>33050</v>
      </c>
      <c r="AI1113" s="13">
        <v>3533</v>
      </c>
      <c r="AJ1113" s="13">
        <v>1199</v>
      </c>
      <c r="AK1113" s="13">
        <v>3645</v>
      </c>
      <c r="AL1113" s="13">
        <v>37029</v>
      </c>
      <c r="AM1113" s="13">
        <v>41059</v>
      </c>
      <c r="AN1113" s="13">
        <v>14052</v>
      </c>
      <c r="AO1113" s="13">
        <v>13312</v>
      </c>
      <c r="BK1113" s="48">
        <f t="shared" si="112"/>
        <v>190571</v>
      </c>
      <c r="BL1113" s="13">
        <v>11115</v>
      </c>
      <c r="BM1113" s="13">
        <v>10708</v>
      </c>
      <c r="BO1113" s="48">
        <f t="shared" si="108"/>
        <v>21823</v>
      </c>
      <c r="BQ1113" s="48">
        <f t="shared" si="110"/>
        <v>224041</v>
      </c>
      <c r="BS1113" s="48">
        <f t="shared" si="109"/>
        <v>620004</v>
      </c>
    </row>
    <row r="1114" spans="1:71" x14ac:dyDescent="0.2">
      <c r="A1114" s="227" t="s">
        <v>56</v>
      </c>
      <c r="B1114" s="213">
        <v>44940</v>
      </c>
      <c r="C1114" s="214"/>
      <c r="D1114" s="13">
        <v>2755</v>
      </c>
      <c r="E1114" s="13">
        <v>2110</v>
      </c>
      <c r="F1114" s="13">
        <v>46503</v>
      </c>
      <c r="G1114">
        <v>830</v>
      </c>
      <c r="H1114">
        <v>766</v>
      </c>
      <c r="I1114" s="13">
        <v>26788</v>
      </c>
      <c r="J1114" s="13">
        <v>23850</v>
      </c>
      <c r="K1114" s="13">
        <v>72011</v>
      </c>
      <c r="L1114" s="13">
        <v>2229</v>
      </c>
      <c r="M1114" s="214"/>
      <c r="N1114" s="13">
        <v>9828</v>
      </c>
      <c r="O1114" s="13">
        <v>12936</v>
      </c>
      <c r="P1114">
        <v>961</v>
      </c>
      <c r="Q1114">
        <v>638</v>
      </c>
      <c r="R1114" s="13">
        <v>1884</v>
      </c>
      <c r="S1114" s="13">
        <v>2358</v>
      </c>
      <c r="T1114" s="13">
        <v>36597</v>
      </c>
      <c r="U1114">
        <v>830</v>
      </c>
      <c r="V1114" s="13">
        <v>1081</v>
      </c>
      <c r="W1114" s="13">
        <v>25545</v>
      </c>
      <c r="X1114" s="13">
        <v>7765</v>
      </c>
      <c r="Y1114" s="214"/>
      <c r="Z1114" s="13">
        <v>15163</v>
      </c>
      <c r="AA1114" s="13">
        <v>14152</v>
      </c>
      <c r="AC1114" s="48">
        <f t="shared" si="107"/>
        <v>29315</v>
      </c>
      <c r="AD1114" s="48">
        <f t="shared" si="111"/>
        <v>100423</v>
      </c>
      <c r="AE1114" s="13">
        <v>3786</v>
      </c>
      <c r="AF1114" s="13">
        <v>4292</v>
      </c>
      <c r="AG1114" s="13">
        <v>20154</v>
      </c>
      <c r="AH1114" s="13">
        <v>22637</v>
      </c>
      <c r="AI1114" s="13">
        <v>2783</v>
      </c>
      <c r="AJ1114">
        <v>741</v>
      </c>
      <c r="AK1114" s="13">
        <v>2315</v>
      </c>
      <c r="AL1114" s="13">
        <v>24868</v>
      </c>
      <c r="AM1114" s="13">
        <v>27414</v>
      </c>
      <c r="AN1114" s="13">
        <v>9562</v>
      </c>
      <c r="AO1114" s="13">
        <v>8823</v>
      </c>
      <c r="BK1114" s="48">
        <f t="shared" si="112"/>
        <v>127375</v>
      </c>
      <c r="BL1114" s="13">
        <v>8097</v>
      </c>
      <c r="BM1114" s="13">
        <v>8086</v>
      </c>
      <c r="BO1114" s="48">
        <f t="shared" si="108"/>
        <v>16183</v>
      </c>
      <c r="BQ1114" s="48">
        <f t="shared" si="110"/>
        <v>177842</v>
      </c>
      <c r="BS1114" s="48">
        <f t="shared" si="109"/>
        <v>451138</v>
      </c>
    </row>
    <row r="1115" spans="1:71" x14ac:dyDescent="0.2">
      <c r="A1115" s="227" t="s">
        <v>57</v>
      </c>
      <c r="B1115" s="213">
        <v>44941</v>
      </c>
      <c r="C1115" s="214"/>
      <c r="D1115" s="13">
        <v>2341</v>
      </c>
      <c r="E1115" s="13">
        <v>1623</v>
      </c>
      <c r="F1115" s="13">
        <v>35837</v>
      </c>
      <c r="G1115">
        <v>524</v>
      </c>
      <c r="H1115">
        <v>620</v>
      </c>
      <c r="I1115" s="13">
        <v>21231</v>
      </c>
      <c r="J1115" s="13">
        <v>18318</v>
      </c>
      <c r="K1115" s="13">
        <v>54681</v>
      </c>
      <c r="L1115" s="13">
        <v>1780</v>
      </c>
      <c r="M1115" s="214"/>
      <c r="N1115" s="13">
        <v>8073</v>
      </c>
      <c r="O1115" s="13">
        <v>9833</v>
      </c>
      <c r="P1115">
        <v>827</v>
      </c>
      <c r="Q1115">
        <v>552</v>
      </c>
      <c r="R1115" s="13">
        <v>1541</v>
      </c>
      <c r="S1115" s="13">
        <v>1851</v>
      </c>
      <c r="T1115" s="13">
        <v>29729</v>
      </c>
      <c r="U1115">
        <v>512</v>
      </c>
      <c r="V1115">
        <v>774</v>
      </c>
      <c r="W1115" s="13">
        <v>21923</v>
      </c>
      <c r="X1115" s="13">
        <v>5376</v>
      </c>
      <c r="Y1115" s="214"/>
      <c r="Z1115" s="13">
        <v>14162</v>
      </c>
      <c r="AA1115" s="13">
        <v>11840</v>
      </c>
      <c r="AC1115" s="48">
        <f t="shared" ref="AC1115:AC1178" si="113">Z1115+AA1115</f>
        <v>26002</v>
      </c>
      <c r="AD1115" s="48">
        <f t="shared" si="111"/>
        <v>80991</v>
      </c>
      <c r="AE1115" s="13">
        <v>2899</v>
      </c>
      <c r="AF1115" s="13">
        <v>3614</v>
      </c>
      <c r="AG1115" s="13">
        <v>16551</v>
      </c>
      <c r="AH1115" s="13">
        <v>17042</v>
      </c>
      <c r="AI1115" s="13">
        <v>2164</v>
      </c>
      <c r="AJ1115">
        <v>535</v>
      </c>
      <c r="AK1115" s="13">
        <v>1875</v>
      </c>
      <c r="AL1115" s="13">
        <v>20474</v>
      </c>
      <c r="AM1115" s="13">
        <v>21852</v>
      </c>
      <c r="AN1115" s="13">
        <v>6430</v>
      </c>
      <c r="AO1115" s="13">
        <v>5457</v>
      </c>
      <c r="BK1115" s="48">
        <f t="shared" si="112"/>
        <v>98893</v>
      </c>
      <c r="BL1115" s="13">
        <v>6494</v>
      </c>
      <c r="BM1115" s="13">
        <v>6254</v>
      </c>
      <c r="BO1115" s="48">
        <f t="shared" si="108"/>
        <v>12748</v>
      </c>
      <c r="BQ1115" s="48">
        <f t="shared" si="110"/>
        <v>136955</v>
      </c>
      <c r="BS1115" s="48">
        <f t="shared" si="109"/>
        <v>355589</v>
      </c>
    </row>
    <row r="1116" spans="1:71" x14ac:dyDescent="0.2">
      <c r="A1116" s="227" t="s">
        <v>58</v>
      </c>
      <c r="B1116" s="213">
        <v>44942</v>
      </c>
      <c r="C1116" s="214"/>
      <c r="D1116" s="13">
        <v>3380</v>
      </c>
      <c r="E1116" s="13">
        <v>2649</v>
      </c>
      <c r="F1116" s="13">
        <v>49200</v>
      </c>
      <c r="G1116">
        <v>835</v>
      </c>
      <c r="H1116">
        <v>705</v>
      </c>
      <c r="I1116" s="13">
        <v>27144</v>
      </c>
      <c r="J1116" s="13">
        <v>24641</v>
      </c>
      <c r="K1116" s="13">
        <v>75409</v>
      </c>
      <c r="L1116" s="13">
        <v>1719</v>
      </c>
      <c r="M1116" s="214"/>
      <c r="N1116" s="13">
        <v>11519</v>
      </c>
      <c r="O1116" s="13">
        <v>15162</v>
      </c>
      <c r="P1116" s="13">
        <v>1064</v>
      </c>
      <c r="Q1116">
        <v>673</v>
      </c>
      <c r="R1116" s="13">
        <v>2260</v>
      </c>
      <c r="S1116" s="13">
        <v>2660</v>
      </c>
      <c r="T1116" s="13">
        <v>42042</v>
      </c>
      <c r="U1116" s="13">
        <v>1182</v>
      </c>
      <c r="V1116" s="13">
        <v>1239</v>
      </c>
      <c r="W1116" s="13">
        <v>27690</v>
      </c>
      <c r="X1116" s="13">
        <v>9583</v>
      </c>
      <c r="Y1116" s="214"/>
      <c r="Z1116" s="13">
        <v>16987</v>
      </c>
      <c r="AA1116" s="13">
        <v>15571</v>
      </c>
      <c r="AC1116" s="48">
        <f t="shared" si="113"/>
        <v>32558</v>
      </c>
      <c r="AD1116" s="48">
        <f t="shared" si="111"/>
        <v>115074</v>
      </c>
      <c r="AE1116" s="13">
        <v>4371</v>
      </c>
      <c r="AF1116" s="13">
        <v>5743</v>
      </c>
      <c r="AG1116" s="13">
        <v>26947</v>
      </c>
      <c r="AH1116" s="13">
        <v>24764</v>
      </c>
      <c r="AI1116" s="13">
        <v>2776</v>
      </c>
      <c r="AJ1116">
        <v>924</v>
      </c>
      <c r="AK1116" s="13">
        <v>2568</v>
      </c>
      <c r="AL1116" s="13">
        <v>31356</v>
      </c>
      <c r="AM1116" s="13">
        <v>30585</v>
      </c>
      <c r="AN1116" s="13">
        <v>9500</v>
      </c>
      <c r="AO1116" s="13">
        <v>10581</v>
      </c>
      <c r="BK1116" s="48">
        <f t="shared" si="112"/>
        <v>150115</v>
      </c>
      <c r="BL1116" s="13">
        <v>9244</v>
      </c>
      <c r="BM1116" s="13">
        <v>9856</v>
      </c>
      <c r="BO1116" s="48">
        <f t="shared" si="108"/>
        <v>19100</v>
      </c>
      <c r="BQ1116" s="48">
        <f t="shared" si="110"/>
        <v>185682</v>
      </c>
      <c r="BS1116" s="48">
        <f t="shared" si="109"/>
        <v>502529</v>
      </c>
    </row>
    <row r="1117" spans="1:71" x14ac:dyDescent="0.2">
      <c r="A1117" s="227" t="s">
        <v>59</v>
      </c>
      <c r="B1117" s="213">
        <v>44943</v>
      </c>
      <c r="C1117" s="214"/>
      <c r="D1117" s="13">
        <v>4394</v>
      </c>
      <c r="E1117" s="13">
        <v>3094</v>
      </c>
      <c r="F1117" s="13">
        <v>45530</v>
      </c>
      <c r="G1117">
        <v>897</v>
      </c>
      <c r="H1117">
        <v>776</v>
      </c>
      <c r="I1117" s="13">
        <v>29513</v>
      </c>
      <c r="J1117" s="13">
        <v>25877</v>
      </c>
      <c r="K1117" s="13">
        <v>81857</v>
      </c>
      <c r="L1117" s="13">
        <v>1790</v>
      </c>
      <c r="M1117" s="214"/>
      <c r="N1117" s="13">
        <v>13064</v>
      </c>
      <c r="O1117" s="13">
        <v>17506</v>
      </c>
      <c r="P1117" s="13">
        <v>1161</v>
      </c>
      <c r="Q1117">
        <v>842</v>
      </c>
      <c r="R1117" s="13">
        <v>2657</v>
      </c>
      <c r="S1117" s="13">
        <v>3359</v>
      </c>
      <c r="T1117" s="13">
        <v>52178</v>
      </c>
      <c r="U1117" s="13">
        <v>1428</v>
      </c>
      <c r="V1117" s="13">
        <v>1442</v>
      </c>
      <c r="W1117" s="13">
        <v>28863</v>
      </c>
      <c r="X1117" s="13">
        <v>14119</v>
      </c>
      <c r="Y1117" s="214"/>
      <c r="Z1117" s="13">
        <v>17823</v>
      </c>
      <c r="AA1117" s="13">
        <v>17001</v>
      </c>
      <c r="AC1117" s="48">
        <f t="shared" si="113"/>
        <v>34824</v>
      </c>
      <c r="AD1117" s="48">
        <f t="shared" si="111"/>
        <v>136619</v>
      </c>
      <c r="AE1117" s="13">
        <v>5842</v>
      </c>
      <c r="AF1117" s="13">
        <v>7258</v>
      </c>
      <c r="AG1117" s="13">
        <v>30297</v>
      </c>
      <c r="AH1117" s="13">
        <v>30935</v>
      </c>
      <c r="AI1117" s="13">
        <v>3427</v>
      </c>
      <c r="AJ1117" s="13">
        <v>1325</v>
      </c>
      <c r="AK1117" s="13">
        <v>3511</v>
      </c>
      <c r="AL1117" s="13">
        <v>36953</v>
      </c>
      <c r="AM1117" s="13">
        <v>37595</v>
      </c>
      <c r="AN1117" s="13">
        <v>13506</v>
      </c>
      <c r="AO1117" s="13">
        <v>14356</v>
      </c>
      <c r="BK1117" s="48">
        <f t="shared" si="112"/>
        <v>185005</v>
      </c>
      <c r="BL1117" s="13">
        <v>10813</v>
      </c>
      <c r="BM1117" s="13">
        <v>10961</v>
      </c>
      <c r="BO1117" s="48">
        <f t="shared" si="108"/>
        <v>21774</v>
      </c>
      <c r="BQ1117" s="48">
        <f t="shared" si="110"/>
        <v>193728</v>
      </c>
      <c r="BS1117" s="48">
        <f t="shared" si="109"/>
        <v>571950</v>
      </c>
    </row>
    <row r="1118" spans="1:71" x14ac:dyDescent="0.2">
      <c r="A1118" s="227" t="s">
        <v>53</v>
      </c>
      <c r="B1118" s="213">
        <v>44944</v>
      </c>
      <c r="C1118" s="214"/>
      <c r="D1118" s="13">
        <v>4440</v>
      </c>
      <c r="E1118" s="13">
        <v>3155</v>
      </c>
      <c r="F1118" s="13">
        <v>53252</v>
      </c>
      <c r="G1118">
        <v>914</v>
      </c>
      <c r="H1118">
        <v>800</v>
      </c>
      <c r="I1118" s="13">
        <v>30854</v>
      </c>
      <c r="J1118" s="13">
        <v>26984</v>
      </c>
      <c r="K1118" s="13">
        <v>83163</v>
      </c>
      <c r="L1118" s="13">
        <v>1768</v>
      </c>
      <c r="M1118" s="214"/>
      <c r="N1118" s="13">
        <v>12962</v>
      </c>
      <c r="O1118" s="13">
        <v>17880</v>
      </c>
      <c r="P1118" s="13">
        <v>1115</v>
      </c>
      <c r="Q1118">
        <v>834</v>
      </c>
      <c r="R1118" s="13">
        <v>2666</v>
      </c>
      <c r="S1118" s="13">
        <v>3427</v>
      </c>
      <c r="T1118" s="13">
        <v>51941</v>
      </c>
      <c r="U1118" s="13">
        <v>1415</v>
      </c>
      <c r="V1118" s="13">
        <v>1490</v>
      </c>
      <c r="W1118" s="13">
        <v>28411</v>
      </c>
      <c r="X1118" s="13">
        <v>14391</v>
      </c>
      <c r="Y1118" s="214"/>
      <c r="Z1118" s="13">
        <v>17486</v>
      </c>
      <c r="AA1118" s="13">
        <v>16528</v>
      </c>
      <c r="AC1118" s="48">
        <f t="shared" si="113"/>
        <v>34014</v>
      </c>
      <c r="AD1118" s="48">
        <f t="shared" si="111"/>
        <v>136532</v>
      </c>
      <c r="AE1118" s="13">
        <v>5856</v>
      </c>
      <c r="AF1118" s="13">
        <v>6995</v>
      </c>
      <c r="AG1118" s="13">
        <v>28997</v>
      </c>
      <c r="AH1118" s="13">
        <v>31280</v>
      </c>
      <c r="AI1118" s="13">
        <v>3397</v>
      </c>
      <c r="AJ1118" s="13">
        <v>1215</v>
      </c>
      <c r="AK1118" s="13">
        <v>3607</v>
      </c>
      <c r="AL1118" s="13">
        <v>26286</v>
      </c>
      <c r="AM1118" s="13">
        <v>22971</v>
      </c>
      <c r="AN1118" s="13">
        <v>14015</v>
      </c>
      <c r="AO1118" s="13">
        <v>13920</v>
      </c>
      <c r="BK1118" s="48">
        <f t="shared" si="112"/>
        <v>158539</v>
      </c>
      <c r="BL1118" s="13">
        <v>10670</v>
      </c>
      <c r="BM1118" s="13">
        <v>11064</v>
      </c>
      <c r="BO1118" s="48">
        <f t="shared" si="108"/>
        <v>21734</v>
      </c>
      <c r="BQ1118" s="48">
        <f t="shared" si="110"/>
        <v>205330</v>
      </c>
      <c r="BS1118" s="48">
        <f t="shared" si="109"/>
        <v>556149</v>
      </c>
    </row>
    <row r="1119" spans="1:71" x14ac:dyDescent="0.2">
      <c r="A1119" s="227" t="s">
        <v>54</v>
      </c>
      <c r="B1119" s="213">
        <v>44945</v>
      </c>
      <c r="C1119" s="214"/>
      <c r="D1119" s="13">
        <v>4346</v>
      </c>
      <c r="E1119" s="13">
        <v>3101</v>
      </c>
      <c r="F1119" s="13">
        <v>44206</v>
      </c>
      <c r="G1119">
        <v>907</v>
      </c>
      <c r="H1119">
        <v>825</v>
      </c>
      <c r="I1119" s="13">
        <v>30560</v>
      </c>
      <c r="J1119" s="13">
        <v>27559</v>
      </c>
      <c r="K1119" s="13">
        <v>85149</v>
      </c>
      <c r="L1119" s="13">
        <v>1754</v>
      </c>
      <c r="M1119" s="214"/>
      <c r="N1119" s="13">
        <v>13609</v>
      </c>
      <c r="O1119" s="13">
        <v>17915</v>
      </c>
      <c r="P1119" s="13">
        <v>1149</v>
      </c>
      <c r="Q1119">
        <v>869</v>
      </c>
      <c r="R1119" s="13">
        <v>2805</v>
      </c>
      <c r="S1119" s="13">
        <v>3607</v>
      </c>
      <c r="T1119" s="13">
        <v>52858</v>
      </c>
      <c r="U1119" s="13">
        <v>1539</v>
      </c>
      <c r="V1119" s="13">
        <v>1540</v>
      </c>
      <c r="W1119" s="13">
        <v>29703</v>
      </c>
      <c r="X1119" s="13">
        <v>13929</v>
      </c>
      <c r="Y1119" s="214"/>
      <c r="Z1119" s="13">
        <v>18344</v>
      </c>
      <c r="AA1119" s="13">
        <v>17758</v>
      </c>
      <c r="AC1119" s="48">
        <f t="shared" si="113"/>
        <v>36102</v>
      </c>
      <c r="AD1119" s="48">
        <f t="shared" si="111"/>
        <v>139523</v>
      </c>
      <c r="AE1119" s="13">
        <v>5914</v>
      </c>
      <c r="AF1119" s="13">
        <v>7410</v>
      </c>
      <c r="AG1119" s="13">
        <v>30606</v>
      </c>
      <c r="AH1119" s="13">
        <v>32600</v>
      </c>
      <c r="AI1119" s="13">
        <v>3484</v>
      </c>
      <c r="AJ1119" s="13">
        <v>1279</v>
      </c>
      <c r="AK1119" s="13">
        <v>3639</v>
      </c>
      <c r="AL1119" s="13">
        <v>36966</v>
      </c>
      <c r="AM1119" s="13">
        <v>31891</v>
      </c>
      <c r="AN1119" s="13">
        <v>14085</v>
      </c>
      <c r="AO1119" s="13">
        <v>14163</v>
      </c>
      <c r="BK1119" s="48">
        <f t="shared" si="112"/>
        <v>182037</v>
      </c>
      <c r="BL1119" s="13">
        <v>10974</v>
      </c>
      <c r="BM1119" s="13">
        <v>11216</v>
      </c>
      <c r="BO1119" s="48">
        <f t="shared" si="108"/>
        <v>22190</v>
      </c>
      <c r="BQ1119" s="48">
        <f t="shared" si="110"/>
        <v>198407</v>
      </c>
      <c r="BS1119" s="48">
        <f t="shared" si="109"/>
        <v>578259</v>
      </c>
    </row>
    <row r="1120" spans="1:71" x14ac:dyDescent="0.2">
      <c r="A1120" s="227" t="s">
        <v>55</v>
      </c>
      <c r="B1120" s="213">
        <v>44946</v>
      </c>
      <c r="C1120" s="214"/>
      <c r="D1120" s="13">
        <v>3561</v>
      </c>
      <c r="E1120" s="13">
        <v>2873</v>
      </c>
      <c r="F1120" s="13">
        <v>50449</v>
      </c>
      <c r="G1120">
        <v>830</v>
      </c>
      <c r="H1120">
        <v>760</v>
      </c>
      <c r="I1120" s="13">
        <v>25568</v>
      </c>
      <c r="J1120" s="13">
        <v>24708</v>
      </c>
      <c r="K1120" s="13">
        <v>76439</v>
      </c>
      <c r="L1120" s="13">
        <v>1596</v>
      </c>
      <c r="M1120" s="214"/>
      <c r="N1120" s="13">
        <v>12463</v>
      </c>
      <c r="O1120" s="13">
        <v>16434</v>
      </c>
      <c r="P1120" s="13">
        <v>1001</v>
      </c>
      <c r="Q1120">
        <v>768</v>
      </c>
      <c r="R1120" s="13">
        <v>2242</v>
      </c>
      <c r="S1120" s="13">
        <v>3082</v>
      </c>
      <c r="T1120" s="13">
        <v>47803</v>
      </c>
      <c r="U1120" s="13">
        <v>1264</v>
      </c>
      <c r="V1120" s="13">
        <v>1385</v>
      </c>
      <c r="W1120" s="13">
        <v>27674</v>
      </c>
      <c r="X1120" s="13">
        <v>12191</v>
      </c>
      <c r="Y1120" s="214"/>
      <c r="Z1120" s="13">
        <v>16903</v>
      </c>
      <c r="AA1120" s="13">
        <v>17455</v>
      </c>
      <c r="AC1120" s="48">
        <f t="shared" si="113"/>
        <v>34358</v>
      </c>
      <c r="AD1120" s="48">
        <f t="shared" si="111"/>
        <v>126307</v>
      </c>
      <c r="AE1120" s="13">
        <v>5248</v>
      </c>
      <c r="AF1120" s="13">
        <v>6690</v>
      </c>
      <c r="AG1120" s="13">
        <v>26330</v>
      </c>
      <c r="AH1120" s="13">
        <v>29014</v>
      </c>
      <c r="AI1120" s="13">
        <v>3141</v>
      </c>
      <c r="AJ1120" s="13">
        <v>1106</v>
      </c>
      <c r="AK1120" s="13">
        <v>3303</v>
      </c>
      <c r="AL1120" s="13">
        <v>32680</v>
      </c>
      <c r="AM1120" s="13">
        <v>35625</v>
      </c>
      <c r="AN1120" s="13">
        <v>12548</v>
      </c>
      <c r="AO1120" s="13">
        <v>12467</v>
      </c>
      <c r="BK1120" s="48">
        <f t="shared" si="112"/>
        <v>168152</v>
      </c>
      <c r="BL1120" s="13">
        <v>10028</v>
      </c>
      <c r="BM1120" s="13">
        <v>10616</v>
      </c>
      <c r="BO1120" s="48">
        <f t="shared" si="108"/>
        <v>20644</v>
      </c>
      <c r="BQ1120" s="48">
        <f t="shared" si="110"/>
        <v>186784</v>
      </c>
      <c r="BS1120" s="48">
        <f t="shared" si="109"/>
        <v>536245</v>
      </c>
    </row>
    <row r="1121" spans="1:71" x14ac:dyDescent="0.2">
      <c r="A1121" s="227" t="s">
        <v>56</v>
      </c>
      <c r="B1121" s="213">
        <v>44947</v>
      </c>
      <c r="C1121" s="214"/>
      <c r="D1121" s="13">
        <v>2851</v>
      </c>
      <c r="E1121" s="13">
        <v>2067</v>
      </c>
      <c r="F1121" s="13">
        <v>45194</v>
      </c>
      <c r="G1121">
        <v>780</v>
      </c>
      <c r="H1121">
        <v>734</v>
      </c>
      <c r="I1121" s="13">
        <v>26672</v>
      </c>
      <c r="J1121" s="13">
        <v>22802</v>
      </c>
      <c r="K1121" s="13">
        <v>70477</v>
      </c>
      <c r="L1121" s="13">
        <v>2156</v>
      </c>
      <c r="M1121" s="214"/>
      <c r="N1121" s="13">
        <v>9449</v>
      </c>
      <c r="O1121" s="13">
        <v>12562</v>
      </c>
      <c r="P1121">
        <v>908</v>
      </c>
      <c r="Q1121">
        <v>708</v>
      </c>
      <c r="R1121" s="13">
        <v>1834</v>
      </c>
      <c r="S1121" s="13">
        <v>2305</v>
      </c>
      <c r="T1121" s="13">
        <v>35972</v>
      </c>
      <c r="U1121">
        <v>728</v>
      </c>
      <c r="V1121">
        <v>929</v>
      </c>
      <c r="W1121" s="13">
        <v>25020</v>
      </c>
      <c r="X1121" s="13">
        <v>7368</v>
      </c>
      <c r="Y1121" s="214"/>
      <c r="Z1121" s="13">
        <v>14201</v>
      </c>
      <c r="AA1121" s="13">
        <v>13258</v>
      </c>
      <c r="AC1121" s="48">
        <f t="shared" si="113"/>
        <v>27459</v>
      </c>
      <c r="AD1121" s="48">
        <f t="shared" si="111"/>
        <v>97783</v>
      </c>
      <c r="AE1121" s="13">
        <v>3665</v>
      </c>
      <c r="AF1121" s="13">
        <v>4810</v>
      </c>
      <c r="AG1121" s="13">
        <v>19766</v>
      </c>
      <c r="AH1121" s="13">
        <v>20695</v>
      </c>
      <c r="AI1121" s="13">
        <v>2593</v>
      </c>
      <c r="AJ1121">
        <v>671</v>
      </c>
      <c r="AK1121" s="13">
        <v>2099</v>
      </c>
      <c r="AL1121" s="13">
        <v>24195</v>
      </c>
      <c r="AM1121" s="13">
        <v>25177</v>
      </c>
      <c r="AN1121" s="13">
        <v>8398</v>
      </c>
      <c r="AO1121" s="13">
        <v>8673</v>
      </c>
      <c r="BK1121" s="48">
        <f t="shared" si="112"/>
        <v>120742</v>
      </c>
      <c r="BL1121" s="13">
        <v>7898</v>
      </c>
      <c r="BM1121" s="13">
        <v>7995</v>
      </c>
      <c r="BO1121" s="48">
        <f t="shared" si="108"/>
        <v>15893</v>
      </c>
      <c r="BQ1121" s="48">
        <f t="shared" si="110"/>
        <v>173733</v>
      </c>
      <c r="BS1121" s="48">
        <f t="shared" si="109"/>
        <v>435610</v>
      </c>
    </row>
    <row r="1122" spans="1:71" x14ac:dyDescent="0.2">
      <c r="A1122" s="227" t="s">
        <v>57</v>
      </c>
      <c r="B1122" s="213">
        <v>44948</v>
      </c>
      <c r="C1122" s="214"/>
      <c r="D1122" s="13">
        <v>2531</v>
      </c>
      <c r="E1122" s="13">
        <v>1727</v>
      </c>
      <c r="F1122" s="13">
        <v>35270</v>
      </c>
      <c r="G1122">
        <v>580</v>
      </c>
      <c r="H1122">
        <v>654</v>
      </c>
      <c r="I1122" s="13">
        <v>21785</v>
      </c>
      <c r="J1122" s="13">
        <v>18296</v>
      </c>
      <c r="K1122" s="13">
        <v>55243</v>
      </c>
      <c r="L1122" s="13">
        <v>2332</v>
      </c>
      <c r="M1122" s="214"/>
      <c r="N1122" s="13">
        <v>7918</v>
      </c>
      <c r="O1122" s="13">
        <v>10160</v>
      </c>
      <c r="P1122">
        <v>773</v>
      </c>
      <c r="Q1122">
        <v>569</v>
      </c>
      <c r="R1122" s="13">
        <v>1528</v>
      </c>
      <c r="S1122" s="13">
        <v>1794</v>
      </c>
      <c r="T1122" s="13">
        <v>29671</v>
      </c>
      <c r="U1122">
        <v>521</v>
      </c>
      <c r="V1122">
        <v>763</v>
      </c>
      <c r="W1122" s="13">
        <v>21947</v>
      </c>
      <c r="X1122" s="13">
        <v>5199</v>
      </c>
      <c r="Y1122" s="214"/>
      <c r="Z1122" s="13">
        <v>14045</v>
      </c>
      <c r="AA1122" s="13">
        <v>12386</v>
      </c>
      <c r="AC1122" s="48">
        <f t="shared" si="113"/>
        <v>26431</v>
      </c>
      <c r="AD1122" s="48">
        <f t="shared" si="111"/>
        <v>80843</v>
      </c>
      <c r="AE1122" s="13">
        <v>3116</v>
      </c>
      <c r="AF1122" s="13">
        <v>3680</v>
      </c>
      <c r="AG1122" s="13">
        <v>17066</v>
      </c>
      <c r="AH1122" s="13">
        <v>17422</v>
      </c>
      <c r="AI1122" s="13">
        <v>2111</v>
      </c>
      <c r="AJ1122">
        <v>528</v>
      </c>
      <c r="AK1122" s="13">
        <v>1769</v>
      </c>
      <c r="AL1122" s="13">
        <v>21458</v>
      </c>
      <c r="AM1122" s="13">
        <v>22782</v>
      </c>
      <c r="AN1122" s="13">
        <v>6572</v>
      </c>
      <c r="AO1122" s="13">
        <v>5477</v>
      </c>
      <c r="BK1122" s="48">
        <f t="shared" si="112"/>
        <v>101981</v>
      </c>
      <c r="BL1122" s="13">
        <v>6388</v>
      </c>
      <c r="BM1122" s="13">
        <v>6297</v>
      </c>
      <c r="BO1122" s="48">
        <f t="shared" si="108"/>
        <v>12685</v>
      </c>
      <c r="BQ1122" s="48">
        <f t="shared" si="110"/>
        <v>138418</v>
      </c>
      <c r="BS1122" s="48">
        <f t="shared" si="109"/>
        <v>360358</v>
      </c>
    </row>
    <row r="1123" spans="1:71" x14ac:dyDescent="0.2">
      <c r="A1123" s="227" t="s">
        <v>58</v>
      </c>
      <c r="B1123" s="213">
        <v>44949</v>
      </c>
      <c r="C1123" s="214"/>
      <c r="D1123" s="13">
        <v>3763</v>
      </c>
      <c r="E1123" s="13">
        <v>2787</v>
      </c>
      <c r="F1123" s="13">
        <v>50129</v>
      </c>
      <c r="G1123">
        <v>920</v>
      </c>
      <c r="H1123">
        <v>824</v>
      </c>
      <c r="I1123" s="13">
        <v>27542</v>
      </c>
      <c r="J1123" s="13">
        <v>23992</v>
      </c>
      <c r="K1123" s="13">
        <v>75577</v>
      </c>
      <c r="L1123" s="13">
        <v>1482</v>
      </c>
      <c r="M1123" s="214"/>
      <c r="N1123" s="13">
        <v>11652</v>
      </c>
      <c r="O1123" s="13">
        <v>16088</v>
      </c>
      <c r="P1123" s="13">
        <v>1106</v>
      </c>
      <c r="Q1123">
        <v>761</v>
      </c>
      <c r="R1123" s="13">
        <v>2416</v>
      </c>
      <c r="S1123" s="13">
        <v>3099</v>
      </c>
      <c r="T1123" s="13">
        <v>46838</v>
      </c>
      <c r="U1123" s="13">
        <v>1365</v>
      </c>
      <c r="V1123" s="13">
        <v>1400</v>
      </c>
      <c r="W1123" s="13">
        <v>27540</v>
      </c>
      <c r="X1123" s="13">
        <v>12163</v>
      </c>
      <c r="Y1123" s="214"/>
      <c r="Z1123" s="13">
        <v>16734</v>
      </c>
      <c r="AA1123" s="13">
        <v>16489</v>
      </c>
      <c r="AC1123" s="48">
        <f t="shared" si="113"/>
        <v>33223</v>
      </c>
      <c r="AD1123" s="48">
        <f t="shared" si="111"/>
        <v>124428</v>
      </c>
      <c r="AE1123" s="13">
        <v>5395</v>
      </c>
      <c r="AF1123" s="13">
        <v>6643</v>
      </c>
      <c r="AG1123" s="13">
        <v>26547</v>
      </c>
      <c r="AH1123" s="13">
        <v>28457</v>
      </c>
      <c r="AI1123" s="13">
        <v>3208</v>
      </c>
      <c r="AJ1123" s="13">
        <v>1172</v>
      </c>
      <c r="AK1123" s="13">
        <v>3278</v>
      </c>
      <c r="AL1123" s="13">
        <v>32272</v>
      </c>
      <c r="AM1123" s="13">
        <v>35073</v>
      </c>
      <c r="AN1123" s="13">
        <v>11707</v>
      </c>
      <c r="AO1123" s="13">
        <v>10770</v>
      </c>
      <c r="BK1123" s="48">
        <f t="shared" si="112"/>
        <v>164522</v>
      </c>
      <c r="BL1123" s="13">
        <v>10495</v>
      </c>
      <c r="BM1123" s="13">
        <v>10465</v>
      </c>
      <c r="BO1123" s="48">
        <f t="shared" si="108"/>
        <v>20960</v>
      </c>
      <c r="BQ1123" s="48">
        <f t="shared" si="110"/>
        <v>187016</v>
      </c>
      <c r="BS1123" s="48">
        <f t="shared" si="109"/>
        <v>530149</v>
      </c>
    </row>
    <row r="1124" spans="1:71" x14ac:dyDescent="0.2">
      <c r="A1124" s="227" t="s">
        <v>59</v>
      </c>
      <c r="B1124" s="213">
        <v>44950</v>
      </c>
      <c r="C1124" s="214"/>
      <c r="D1124" s="13">
        <v>3918</v>
      </c>
      <c r="E1124" s="13">
        <v>2837</v>
      </c>
      <c r="F1124" s="13">
        <v>46405</v>
      </c>
      <c r="G1124">
        <v>835</v>
      </c>
      <c r="H1124">
        <v>721</v>
      </c>
      <c r="I1124" s="13">
        <v>27040</v>
      </c>
      <c r="J1124" s="13">
        <v>23962</v>
      </c>
      <c r="K1124" s="13">
        <v>73444</v>
      </c>
      <c r="L1124" s="13">
        <v>1639</v>
      </c>
      <c r="M1124" s="214"/>
      <c r="N1124" s="13">
        <v>10759</v>
      </c>
      <c r="O1124" s="13">
        <v>15084</v>
      </c>
      <c r="P1124">
        <v>993</v>
      </c>
      <c r="Q1124">
        <v>932</v>
      </c>
      <c r="R1124" s="13">
        <v>2279</v>
      </c>
      <c r="S1124" s="13">
        <v>3393</v>
      </c>
      <c r="T1124" s="13">
        <v>44548</v>
      </c>
      <c r="U1124" s="13">
        <v>1309</v>
      </c>
      <c r="V1124" s="13">
        <v>1666</v>
      </c>
      <c r="W1124" s="13">
        <v>25155</v>
      </c>
      <c r="X1124" s="13">
        <v>12090</v>
      </c>
      <c r="Y1124" s="214"/>
      <c r="Z1124" s="13">
        <v>14756</v>
      </c>
      <c r="AA1124" s="13">
        <v>13967</v>
      </c>
      <c r="AC1124" s="48">
        <f t="shared" si="113"/>
        <v>28723</v>
      </c>
      <c r="AD1124" s="48">
        <f t="shared" si="111"/>
        <v>118208</v>
      </c>
      <c r="AE1124" s="13">
        <v>4838</v>
      </c>
      <c r="AF1124" s="13">
        <v>5829</v>
      </c>
      <c r="AG1124" s="13">
        <v>24732</v>
      </c>
      <c r="AH1124" s="13">
        <v>26448</v>
      </c>
      <c r="AI1124" s="13">
        <v>2846</v>
      </c>
      <c r="AJ1124" s="13">
        <v>1073</v>
      </c>
      <c r="AK1124" s="13">
        <v>2962</v>
      </c>
      <c r="AL1124" s="13">
        <v>30354</v>
      </c>
      <c r="AM1124" s="13">
        <v>32131</v>
      </c>
      <c r="AN1124" s="13">
        <v>11568</v>
      </c>
      <c r="AO1124" s="13">
        <v>11164</v>
      </c>
      <c r="BK1124" s="48">
        <f t="shared" si="112"/>
        <v>153945</v>
      </c>
      <c r="BL1124" s="13">
        <v>10282</v>
      </c>
      <c r="BM1124" s="13">
        <v>10042</v>
      </c>
      <c r="BO1124" s="48">
        <f t="shared" si="108"/>
        <v>20324</v>
      </c>
      <c r="BQ1124" s="48">
        <f t="shared" si="110"/>
        <v>180801</v>
      </c>
      <c r="BS1124" s="48">
        <f t="shared" si="109"/>
        <v>502001</v>
      </c>
    </row>
    <row r="1125" spans="1:71" x14ac:dyDescent="0.2">
      <c r="A1125" s="227" t="s">
        <v>53</v>
      </c>
      <c r="B1125" s="213">
        <v>44951</v>
      </c>
      <c r="C1125" s="214"/>
      <c r="D1125" s="13">
        <v>4184</v>
      </c>
      <c r="E1125" s="13">
        <v>3005</v>
      </c>
      <c r="F1125" s="13">
        <v>53232</v>
      </c>
      <c r="G1125">
        <v>887</v>
      </c>
      <c r="H1125">
        <v>766</v>
      </c>
      <c r="I1125" s="13">
        <v>27832</v>
      </c>
      <c r="J1125" s="13">
        <v>26803</v>
      </c>
      <c r="K1125" s="13">
        <v>82335</v>
      </c>
      <c r="L1125" s="13">
        <v>1748</v>
      </c>
      <c r="M1125" s="214"/>
      <c r="N1125" s="13">
        <v>13013</v>
      </c>
      <c r="O1125" s="13">
        <v>16964</v>
      </c>
      <c r="P1125" s="13">
        <v>1079</v>
      </c>
      <c r="Q1125">
        <v>826</v>
      </c>
      <c r="R1125" s="13">
        <v>2606</v>
      </c>
      <c r="S1125" s="13">
        <v>3314</v>
      </c>
      <c r="T1125" s="13">
        <v>50875</v>
      </c>
      <c r="U1125" s="13">
        <v>1412</v>
      </c>
      <c r="V1125" s="13">
        <v>1413</v>
      </c>
      <c r="W1125" s="13">
        <v>28095</v>
      </c>
      <c r="X1125" s="13">
        <v>13365</v>
      </c>
      <c r="Y1125" s="214"/>
      <c r="Z1125" s="13">
        <v>17250</v>
      </c>
      <c r="AA1125" s="13">
        <v>16345</v>
      </c>
      <c r="AC1125" s="48">
        <f t="shared" si="113"/>
        <v>33595</v>
      </c>
      <c r="AD1125" s="48">
        <f t="shared" si="111"/>
        <v>132962</v>
      </c>
      <c r="AE1125" s="13">
        <v>5752</v>
      </c>
      <c r="AF1125" s="13">
        <v>6933</v>
      </c>
      <c r="AG1125" s="13">
        <v>28794</v>
      </c>
      <c r="AH1125" s="13">
        <v>31312</v>
      </c>
      <c r="AI1125" s="13">
        <v>3378</v>
      </c>
      <c r="AJ1125" s="13">
        <v>1257</v>
      </c>
      <c r="AK1125" s="13">
        <v>3495</v>
      </c>
      <c r="AL1125" s="13">
        <v>35016</v>
      </c>
      <c r="AM1125" s="13">
        <v>37973</v>
      </c>
      <c r="AN1125" s="13">
        <v>13763</v>
      </c>
      <c r="AO1125" s="13">
        <v>13715</v>
      </c>
      <c r="BK1125" s="48">
        <f t="shared" si="112"/>
        <v>181388</v>
      </c>
      <c r="BL1125" s="13">
        <v>10907</v>
      </c>
      <c r="BM1125" s="13">
        <v>11073</v>
      </c>
      <c r="BO1125" s="48">
        <f t="shared" si="108"/>
        <v>21980</v>
      </c>
      <c r="BQ1125" s="48">
        <f t="shared" si="110"/>
        <v>200792</v>
      </c>
      <c r="BS1125" s="48">
        <f t="shared" si="109"/>
        <v>570717</v>
      </c>
    </row>
    <row r="1126" spans="1:71" x14ac:dyDescent="0.2">
      <c r="A1126" s="227" t="s">
        <v>54</v>
      </c>
      <c r="B1126" s="213">
        <v>44952</v>
      </c>
      <c r="C1126" s="214"/>
      <c r="D1126" s="13">
        <v>4400</v>
      </c>
      <c r="E1126" s="13">
        <v>3131</v>
      </c>
      <c r="F1126" s="13">
        <v>54979</v>
      </c>
      <c r="G1126" s="13">
        <v>1038</v>
      </c>
      <c r="H1126">
        <v>904</v>
      </c>
      <c r="I1126" s="13">
        <v>30954</v>
      </c>
      <c r="J1126" s="13">
        <v>27339</v>
      </c>
      <c r="K1126" s="13">
        <v>86170</v>
      </c>
      <c r="L1126" s="13">
        <v>1972</v>
      </c>
      <c r="M1126" s="214"/>
      <c r="N1126" s="13">
        <v>13275</v>
      </c>
      <c r="O1126" s="13">
        <v>17794</v>
      </c>
      <c r="P1126" s="13">
        <v>1175</v>
      </c>
      <c r="Q1126">
        <v>868</v>
      </c>
      <c r="R1126" s="13">
        <v>2671</v>
      </c>
      <c r="S1126" s="13">
        <v>3458</v>
      </c>
      <c r="T1126" s="13">
        <v>51763</v>
      </c>
      <c r="U1126" s="13">
        <v>1447</v>
      </c>
      <c r="V1126" s="13">
        <v>1513</v>
      </c>
      <c r="W1126" s="13">
        <v>29421</v>
      </c>
      <c r="X1126" s="13">
        <v>13461</v>
      </c>
      <c r="Y1126" s="214"/>
      <c r="Z1126" s="13">
        <v>18331</v>
      </c>
      <c r="AA1126" s="13">
        <v>17330</v>
      </c>
      <c r="AC1126" s="48">
        <f t="shared" si="113"/>
        <v>35661</v>
      </c>
      <c r="AD1126" s="48">
        <f t="shared" si="111"/>
        <v>136846</v>
      </c>
      <c r="AE1126" s="13">
        <v>6003</v>
      </c>
      <c r="AF1126" s="13">
        <v>7018</v>
      </c>
      <c r="AG1126" s="13">
        <v>30395</v>
      </c>
      <c r="AH1126" s="13">
        <v>33024</v>
      </c>
      <c r="AI1126" s="13">
        <v>3567</v>
      </c>
      <c r="AJ1126" s="13">
        <v>1375</v>
      </c>
      <c r="AK1126" s="13">
        <v>3770</v>
      </c>
      <c r="AL1126" s="13">
        <v>37456</v>
      </c>
      <c r="AM1126" s="13">
        <v>40899</v>
      </c>
      <c r="AN1126" s="13">
        <v>14367</v>
      </c>
      <c r="AO1126" s="13">
        <v>13883</v>
      </c>
      <c r="BK1126" s="48">
        <f t="shared" si="112"/>
        <v>191757</v>
      </c>
      <c r="BL1126" s="13">
        <v>11094</v>
      </c>
      <c r="BM1126" s="13">
        <v>11289</v>
      </c>
      <c r="BO1126" s="48">
        <f t="shared" si="108"/>
        <v>22383</v>
      </c>
      <c r="BQ1126" s="48">
        <f t="shared" si="110"/>
        <v>210887</v>
      </c>
      <c r="BS1126" s="48">
        <f t="shared" si="109"/>
        <v>597534</v>
      </c>
    </row>
    <row r="1127" spans="1:71" x14ac:dyDescent="0.2">
      <c r="A1127" s="227" t="s">
        <v>55</v>
      </c>
      <c r="B1127" s="213">
        <v>44953</v>
      </c>
      <c r="C1127" s="214"/>
      <c r="D1127" s="13">
        <v>4241</v>
      </c>
      <c r="E1127" s="13">
        <v>3300</v>
      </c>
      <c r="F1127" s="13">
        <v>58371</v>
      </c>
      <c r="G1127" s="13">
        <v>1135</v>
      </c>
      <c r="H1127">
        <v>959</v>
      </c>
      <c r="I1127" s="13">
        <v>32021</v>
      </c>
      <c r="J1127" s="13">
        <v>28784</v>
      </c>
      <c r="K1127" s="13">
        <v>89064</v>
      </c>
      <c r="L1127" s="13">
        <v>2377</v>
      </c>
      <c r="M1127" s="214"/>
      <c r="N1127" s="13">
        <v>13523</v>
      </c>
      <c r="O1127" s="13">
        <v>18585</v>
      </c>
      <c r="P1127" s="13">
        <v>1206</v>
      </c>
      <c r="Q1127">
        <v>894</v>
      </c>
      <c r="R1127" s="13">
        <v>2683</v>
      </c>
      <c r="S1127" s="13">
        <v>3393</v>
      </c>
      <c r="T1127" s="13">
        <v>52824</v>
      </c>
      <c r="U1127" s="13">
        <v>1398</v>
      </c>
      <c r="V1127" s="13">
        <v>1485</v>
      </c>
      <c r="W1127" s="13">
        <v>31809</v>
      </c>
      <c r="X1127" s="13">
        <v>13073</v>
      </c>
      <c r="Y1127" s="214"/>
      <c r="Z1127" s="13">
        <v>19892</v>
      </c>
      <c r="AA1127" s="13">
        <v>19311</v>
      </c>
      <c r="AC1127" s="48">
        <f t="shared" si="113"/>
        <v>39203</v>
      </c>
      <c r="AD1127" s="48">
        <f t="shared" si="111"/>
        <v>140873</v>
      </c>
      <c r="AE1127" s="13">
        <v>6022</v>
      </c>
      <c r="AF1127" s="13">
        <v>7089</v>
      </c>
      <c r="AG1127" s="13">
        <v>29549</v>
      </c>
      <c r="AH1127" s="13">
        <v>33407</v>
      </c>
      <c r="AI1127" s="13">
        <v>3702</v>
      </c>
      <c r="AJ1127" s="13">
        <v>1244</v>
      </c>
      <c r="AK1127" s="13">
        <v>3685</v>
      </c>
      <c r="AL1127" s="13">
        <v>36510</v>
      </c>
      <c r="AM1127" s="13">
        <v>41022</v>
      </c>
      <c r="AN1127" s="13">
        <v>13635</v>
      </c>
      <c r="AO1127" s="13">
        <v>12900</v>
      </c>
      <c r="BK1127" s="48">
        <f t="shared" si="112"/>
        <v>188765</v>
      </c>
      <c r="BL1127" s="13">
        <v>11602</v>
      </c>
      <c r="BM1127" s="13">
        <v>11417</v>
      </c>
      <c r="BO1127" s="48">
        <f t="shared" si="108"/>
        <v>23019</v>
      </c>
      <c r="BQ1127" s="48">
        <f t="shared" si="110"/>
        <v>220252</v>
      </c>
      <c r="BS1127" s="48">
        <f t="shared" si="109"/>
        <v>612112</v>
      </c>
    </row>
    <row r="1128" spans="1:71" x14ac:dyDescent="0.2">
      <c r="A1128" s="227" t="s">
        <v>56</v>
      </c>
      <c r="B1128" s="213">
        <v>44954</v>
      </c>
      <c r="C1128" s="214"/>
      <c r="D1128" s="13">
        <v>2897</v>
      </c>
      <c r="E1128" s="13">
        <v>2128</v>
      </c>
      <c r="F1128" s="13">
        <v>45396</v>
      </c>
      <c r="G1128">
        <v>855</v>
      </c>
      <c r="H1128">
        <v>793</v>
      </c>
      <c r="I1128" s="13">
        <v>26404</v>
      </c>
      <c r="J1128" s="13">
        <v>22797</v>
      </c>
      <c r="K1128" s="13">
        <v>70274</v>
      </c>
      <c r="L1128" s="13">
        <v>2243</v>
      </c>
      <c r="M1128" s="214"/>
      <c r="N1128" s="13">
        <v>9079</v>
      </c>
      <c r="O1128" s="13">
        <v>12319</v>
      </c>
      <c r="P1128">
        <v>923</v>
      </c>
      <c r="Q1128">
        <v>633</v>
      </c>
      <c r="R1128" s="13">
        <v>1672</v>
      </c>
      <c r="S1128" s="13">
        <v>2164</v>
      </c>
      <c r="T1128" s="13">
        <v>34696</v>
      </c>
      <c r="U1128">
        <v>686</v>
      </c>
      <c r="V1128">
        <v>846</v>
      </c>
      <c r="W1128" s="13">
        <v>24774</v>
      </c>
      <c r="X1128" s="13">
        <v>6902</v>
      </c>
      <c r="Y1128" s="214"/>
      <c r="Z1128" s="13">
        <v>13326</v>
      </c>
      <c r="AA1128" s="13">
        <v>12979</v>
      </c>
      <c r="AC1128" s="48">
        <f t="shared" si="113"/>
        <v>26305</v>
      </c>
      <c r="AD1128" s="48">
        <f t="shared" si="111"/>
        <v>94694</v>
      </c>
      <c r="AE1128" s="13">
        <v>3619</v>
      </c>
      <c r="AF1128" s="13">
        <v>4312</v>
      </c>
      <c r="AG1128" s="13">
        <v>19171</v>
      </c>
      <c r="AH1128" s="13">
        <v>20757</v>
      </c>
      <c r="AI1128" s="13">
        <v>2346</v>
      </c>
      <c r="AJ1128">
        <v>493</v>
      </c>
      <c r="AK1128" s="13">
        <v>2031</v>
      </c>
      <c r="AL1128" s="13">
        <v>23198</v>
      </c>
      <c r="AM1128" s="13">
        <v>24920</v>
      </c>
      <c r="AN1128" s="13">
        <v>8515</v>
      </c>
      <c r="AO1128" s="13">
        <v>7985</v>
      </c>
      <c r="BK1128" s="48">
        <f t="shared" si="112"/>
        <v>117347</v>
      </c>
      <c r="BL1128" s="13">
        <v>7919</v>
      </c>
      <c r="BM1128" s="13">
        <v>7912</v>
      </c>
      <c r="BO1128" s="48">
        <f t="shared" si="108"/>
        <v>15831</v>
      </c>
      <c r="BQ1128" s="48">
        <f t="shared" si="110"/>
        <v>173787</v>
      </c>
      <c r="BS1128" s="48">
        <f t="shared" si="109"/>
        <v>427964</v>
      </c>
    </row>
    <row r="1129" spans="1:71" x14ac:dyDescent="0.2">
      <c r="A1129" s="227" t="s">
        <v>57</v>
      </c>
      <c r="B1129" s="213">
        <v>44955</v>
      </c>
      <c r="C1129" s="214"/>
      <c r="D1129" s="13">
        <v>2232</v>
      </c>
      <c r="E1129" s="13">
        <v>1540</v>
      </c>
      <c r="F1129" s="13">
        <v>32549</v>
      </c>
      <c r="G1129">
        <v>468</v>
      </c>
      <c r="H1129">
        <v>539</v>
      </c>
      <c r="I1129" s="13">
        <v>18833</v>
      </c>
      <c r="J1129" s="13">
        <v>16112</v>
      </c>
      <c r="K1129" s="13">
        <v>48589</v>
      </c>
      <c r="L1129" s="13">
        <v>1294</v>
      </c>
      <c r="M1129" s="214"/>
      <c r="N1129" s="13">
        <v>6946</v>
      </c>
      <c r="O1129" s="13">
        <v>9103</v>
      </c>
      <c r="P1129">
        <v>833</v>
      </c>
      <c r="Q1129">
        <v>517</v>
      </c>
      <c r="R1129" s="13">
        <v>1404</v>
      </c>
      <c r="S1129" s="13">
        <v>1680</v>
      </c>
      <c r="T1129" s="13">
        <v>27426</v>
      </c>
      <c r="U1129">
        <v>479</v>
      </c>
      <c r="V1129">
        <v>664</v>
      </c>
      <c r="W1129" s="13">
        <v>20636</v>
      </c>
      <c r="X1129" s="13">
        <v>4652</v>
      </c>
      <c r="Y1129" s="214"/>
      <c r="Z1129" s="13">
        <v>12756</v>
      </c>
      <c r="AA1129" s="13">
        <v>11656</v>
      </c>
      <c r="AC1129" s="48">
        <f t="shared" si="113"/>
        <v>24412</v>
      </c>
      <c r="AD1129" s="48">
        <f t="shared" si="111"/>
        <v>74340</v>
      </c>
      <c r="AE1129" s="13">
        <v>2797</v>
      </c>
      <c r="AF1129" s="13">
        <v>3463</v>
      </c>
      <c r="AG1129" s="13">
        <v>15537</v>
      </c>
      <c r="AH1129" s="13">
        <v>15679</v>
      </c>
      <c r="AI1129" s="13">
        <v>2032</v>
      </c>
      <c r="AJ1129">
        <v>461</v>
      </c>
      <c r="AK1129" s="13">
        <v>1667</v>
      </c>
      <c r="AL1129" s="13">
        <v>19591</v>
      </c>
      <c r="AM1129" s="13">
        <v>20707</v>
      </c>
      <c r="AN1129" s="13">
        <v>5940</v>
      </c>
      <c r="AO1129" s="13">
        <v>4664</v>
      </c>
      <c r="BK1129" s="48">
        <f t="shared" si="112"/>
        <v>92538</v>
      </c>
      <c r="BL1129" s="13">
        <v>5617</v>
      </c>
      <c r="BM1129" s="13">
        <v>5626</v>
      </c>
      <c r="BO1129" s="48">
        <f t="shared" si="108"/>
        <v>11243</v>
      </c>
      <c r="BQ1129" s="48">
        <f t="shared" si="110"/>
        <v>122156</v>
      </c>
      <c r="BS1129" s="48">
        <f t="shared" si="109"/>
        <v>324689</v>
      </c>
    </row>
    <row r="1130" spans="1:71" x14ac:dyDescent="0.2">
      <c r="A1130" s="227" t="s">
        <v>58</v>
      </c>
      <c r="B1130" s="213">
        <v>44956</v>
      </c>
      <c r="C1130" s="214"/>
      <c r="D1130" s="13">
        <v>3130</v>
      </c>
      <c r="E1130" s="13">
        <v>2360</v>
      </c>
      <c r="F1130" s="13">
        <v>40996</v>
      </c>
      <c r="G1130">
        <v>778</v>
      </c>
      <c r="H1130">
        <v>637</v>
      </c>
      <c r="I1130" s="13">
        <v>23511</v>
      </c>
      <c r="J1130" s="13">
        <v>20947</v>
      </c>
      <c r="K1130" s="13">
        <v>62731</v>
      </c>
      <c r="L1130" s="13">
        <v>1422</v>
      </c>
      <c r="M1130" s="214"/>
      <c r="N1130" s="13">
        <v>10253</v>
      </c>
      <c r="O1130" s="13">
        <v>13951</v>
      </c>
      <c r="P1130">
        <v>978</v>
      </c>
      <c r="Q1130">
        <v>693</v>
      </c>
      <c r="R1130" s="13">
        <v>2185</v>
      </c>
      <c r="S1130" s="13">
        <v>2821</v>
      </c>
      <c r="T1130" s="13">
        <v>41237</v>
      </c>
      <c r="U1130" s="13">
        <v>1119</v>
      </c>
      <c r="V1130" s="13">
        <v>1134</v>
      </c>
      <c r="W1130" s="13">
        <v>24982</v>
      </c>
      <c r="X1130" s="13">
        <v>10258</v>
      </c>
      <c r="Y1130" s="214"/>
      <c r="Z1130" s="13">
        <v>14668</v>
      </c>
      <c r="AA1130" s="13">
        <v>14591</v>
      </c>
      <c r="AC1130" s="48">
        <f t="shared" si="113"/>
        <v>29259</v>
      </c>
      <c r="AD1130" s="48">
        <f t="shared" si="111"/>
        <v>109611</v>
      </c>
      <c r="AE1130" s="13">
        <v>4577</v>
      </c>
      <c r="AF1130" s="13">
        <v>5656</v>
      </c>
      <c r="AG1130" s="13">
        <v>23781</v>
      </c>
      <c r="AH1130" s="13">
        <v>25387</v>
      </c>
      <c r="AI1130" s="13">
        <v>2795</v>
      </c>
      <c r="AJ1130" s="13">
        <v>1017</v>
      </c>
      <c r="AK1130" s="13">
        <v>2900</v>
      </c>
      <c r="AL1130" s="13">
        <v>28772</v>
      </c>
      <c r="AM1130" s="13">
        <v>31578</v>
      </c>
      <c r="AN1130" s="13">
        <v>10158</v>
      </c>
      <c r="AO1130" s="13">
        <v>9441</v>
      </c>
      <c r="BK1130" s="48">
        <f t="shared" si="112"/>
        <v>146062</v>
      </c>
      <c r="BL1130" s="13">
        <v>8643</v>
      </c>
      <c r="BM1130" s="13">
        <v>9009</v>
      </c>
      <c r="BO1130" s="48">
        <f t="shared" si="108"/>
        <v>17652</v>
      </c>
      <c r="BQ1130" s="48">
        <f t="shared" si="110"/>
        <v>156512</v>
      </c>
      <c r="BS1130" s="48">
        <f t="shared" si="109"/>
        <v>459096</v>
      </c>
    </row>
    <row r="1131" spans="1:71" x14ac:dyDescent="0.2">
      <c r="A1131" s="227" t="s">
        <v>59</v>
      </c>
      <c r="B1131" s="213">
        <v>44957</v>
      </c>
      <c r="C1131" s="214"/>
      <c r="D1131">
        <v>137</v>
      </c>
      <c r="E1131">
        <v>154</v>
      </c>
      <c r="F1131">
        <v>901</v>
      </c>
      <c r="G1131">
        <v>10</v>
      </c>
      <c r="H1131">
        <v>9</v>
      </c>
      <c r="I1131" s="13">
        <v>1025</v>
      </c>
      <c r="J1131">
        <v>718</v>
      </c>
      <c r="K1131" s="13">
        <v>1507</v>
      </c>
      <c r="L1131">
        <v>44</v>
      </c>
      <c r="M1131" s="214"/>
      <c r="N1131" s="13">
        <v>1732</v>
      </c>
      <c r="O1131" s="13">
        <v>1195</v>
      </c>
      <c r="P1131">
        <v>596</v>
      </c>
      <c r="Q1131">
        <v>108</v>
      </c>
      <c r="R1131">
        <v>634</v>
      </c>
      <c r="S1131" s="13">
        <v>1425</v>
      </c>
      <c r="T1131" s="13">
        <v>4262</v>
      </c>
      <c r="U1131">
        <v>20</v>
      </c>
      <c r="V1131">
        <v>493</v>
      </c>
      <c r="W1131" s="13">
        <v>2075</v>
      </c>
      <c r="X1131">
        <v>954</v>
      </c>
      <c r="Y1131" s="214"/>
      <c r="Z1131" s="13">
        <v>3665</v>
      </c>
      <c r="AA1131" s="13">
        <v>3165</v>
      </c>
      <c r="AC1131" s="48">
        <f t="shared" si="113"/>
        <v>6830</v>
      </c>
      <c r="AD1131" s="48">
        <f t="shared" si="111"/>
        <v>13494</v>
      </c>
      <c r="AE1131" s="13">
        <v>1120</v>
      </c>
      <c r="AF1131" s="13">
        <v>1527</v>
      </c>
      <c r="AG1131" s="13">
        <v>6968</v>
      </c>
      <c r="AH1131" s="13">
        <v>6967</v>
      </c>
      <c r="AI1131">
        <v>966</v>
      </c>
      <c r="AJ1131">
        <v>345</v>
      </c>
      <c r="AK1131" s="13">
        <v>1726</v>
      </c>
      <c r="AL1131" s="13">
        <v>8639</v>
      </c>
      <c r="AM1131" s="13">
        <v>8575</v>
      </c>
      <c r="AN1131" s="13">
        <v>1705</v>
      </c>
      <c r="AO1131" s="13">
        <v>1747</v>
      </c>
      <c r="BK1131" s="48">
        <f t="shared" si="112"/>
        <v>40285</v>
      </c>
      <c r="BL1131">
        <v>900</v>
      </c>
      <c r="BM1131">
        <v>623</v>
      </c>
      <c r="BO1131" s="48">
        <f t="shared" si="108"/>
        <v>1523</v>
      </c>
      <c r="BQ1131" s="48">
        <f t="shared" si="110"/>
        <v>4505</v>
      </c>
      <c r="BS1131" s="48">
        <f t="shared" si="109"/>
        <v>66637</v>
      </c>
    </row>
    <row r="1132" spans="1:71" x14ac:dyDescent="0.2">
      <c r="A1132" s="227" t="s">
        <v>53</v>
      </c>
      <c r="B1132" s="213">
        <v>44958</v>
      </c>
      <c r="D1132">
        <v>8</v>
      </c>
      <c r="E1132">
        <v>14</v>
      </c>
      <c r="F1132">
        <v>12</v>
      </c>
      <c r="G1132">
        <v>0</v>
      </c>
      <c r="H1132">
        <v>2</v>
      </c>
      <c r="I1132">
        <v>1</v>
      </c>
      <c r="J1132">
        <v>152</v>
      </c>
      <c r="K1132">
        <v>50</v>
      </c>
      <c r="L1132">
        <v>5</v>
      </c>
      <c r="N1132">
        <v>714</v>
      </c>
      <c r="O1132" s="13">
        <v>1033</v>
      </c>
      <c r="P1132">
        <v>190</v>
      </c>
      <c r="Q1132">
        <v>81</v>
      </c>
      <c r="R1132">
        <v>244</v>
      </c>
      <c r="S1132">
        <v>539</v>
      </c>
      <c r="T1132" s="13">
        <v>2906</v>
      </c>
      <c r="U1132">
        <v>15</v>
      </c>
      <c r="V1132">
        <v>72</v>
      </c>
      <c r="W1132" s="13">
        <v>1587</v>
      </c>
      <c r="X1132">
        <v>368</v>
      </c>
      <c r="Z1132" s="13">
        <v>2528</v>
      </c>
      <c r="AA1132" s="13">
        <v>1921</v>
      </c>
      <c r="AC1132" s="48">
        <f t="shared" si="113"/>
        <v>4449</v>
      </c>
      <c r="AD1132" s="48">
        <f t="shared" si="111"/>
        <v>7749</v>
      </c>
      <c r="AE1132">
        <v>701</v>
      </c>
      <c r="AF1132">
        <v>895</v>
      </c>
      <c r="AG1132" s="13">
        <v>3820</v>
      </c>
      <c r="AH1132" s="13">
        <v>4120</v>
      </c>
      <c r="AI1132">
        <v>607</v>
      </c>
      <c r="AJ1132">
        <v>95</v>
      </c>
      <c r="AK1132" s="13">
        <v>1200</v>
      </c>
      <c r="AL1132" s="13">
        <v>4895</v>
      </c>
      <c r="AM1132" s="13">
        <v>4960</v>
      </c>
      <c r="AN1132" s="13">
        <v>1119</v>
      </c>
      <c r="AO1132">
        <v>989</v>
      </c>
      <c r="BK1132" s="48">
        <f t="shared" si="112"/>
        <v>23401</v>
      </c>
      <c r="BL1132">
        <v>601</v>
      </c>
      <c r="BM1132">
        <v>322</v>
      </c>
      <c r="BO1132" s="48">
        <f t="shared" si="108"/>
        <v>923</v>
      </c>
      <c r="BQ1132" s="48">
        <f t="shared" si="110"/>
        <v>244</v>
      </c>
      <c r="BS1132" s="48">
        <f t="shared" si="109"/>
        <v>36766</v>
      </c>
    </row>
    <row r="1133" spans="1:71" x14ac:dyDescent="0.2">
      <c r="A1133" s="227" t="s">
        <v>54</v>
      </c>
      <c r="B1133" s="213">
        <v>44959</v>
      </c>
      <c r="D1133">
        <v>648</v>
      </c>
      <c r="E1133">
        <v>591</v>
      </c>
      <c r="F1133" s="13">
        <v>10571</v>
      </c>
      <c r="G1133">
        <v>303</v>
      </c>
      <c r="H1133">
        <v>188</v>
      </c>
      <c r="I1133" s="13">
        <v>7581</v>
      </c>
      <c r="J1133" s="13">
        <v>4988</v>
      </c>
      <c r="K1133" s="13">
        <v>16727</v>
      </c>
      <c r="L1133">
        <v>593</v>
      </c>
      <c r="N1133" s="13">
        <v>5186</v>
      </c>
      <c r="O1133" s="13">
        <v>6776</v>
      </c>
      <c r="P1133">
        <v>637</v>
      </c>
      <c r="Q1133">
        <v>548</v>
      </c>
      <c r="R1133" s="13">
        <v>1563</v>
      </c>
      <c r="S1133" s="13">
        <v>1925</v>
      </c>
      <c r="T1133" s="13">
        <v>19841</v>
      </c>
      <c r="U1133" s="13">
        <v>1354</v>
      </c>
      <c r="V1133">
        <v>561</v>
      </c>
      <c r="W1133" s="13">
        <v>12487</v>
      </c>
      <c r="X1133" s="13">
        <v>3121</v>
      </c>
      <c r="Z1133" s="13">
        <v>11089</v>
      </c>
      <c r="AA1133" s="13">
        <v>9408</v>
      </c>
      <c r="AC1133" s="48">
        <f t="shared" si="113"/>
        <v>20497</v>
      </c>
      <c r="AD1133" s="48">
        <f t="shared" si="111"/>
        <v>53999</v>
      </c>
      <c r="AE1133" s="13">
        <v>2678</v>
      </c>
      <c r="AF1133" s="13">
        <v>3152</v>
      </c>
      <c r="AG1133" s="13">
        <v>14884</v>
      </c>
      <c r="AH1133" s="13">
        <v>16526</v>
      </c>
      <c r="AI1133" s="13">
        <v>1852</v>
      </c>
      <c r="AJ1133">
        <v>340</v>
      </c>
      <c r="AK1133" s="13">
        <v>2164</v>
      </c>
      <c r="AL1133" s="13">
        <v>18693</v>
      </c>
      <c r="AM1133" s="13">
        <v>21215</v>
      </c>
      <c r="AN1133" s="13">
        <v>5480</v>
      </c>
      <c r="AO1133" s="13">
        <v>4710</v>
      </c>
      <c r="BK1133" s="48">
        <f t="shared" si="112"/>
        <v>91694</v>
      </c>
      <c r="BL1133" s="13">
        <v>5519</v>
      </c>
      <c r="BM1133" s="13">
        <v>4981</v>
      </c>
      <c r="BO1133" s="48">
        <f t="shared" si="108"/>
        <v>10500</v>
      </c>
      <c r="BQ1133" s="48">
        <f t="shared" si="110"/>
        <v>42190</v>
      </c>
      <c r="BS1133" s="48">
        <f t="shared" si="109"/>
        <v>218880</v>
      </c>
    </row>
    <row r="1134" spans="1:71" x14ac:dyDescent="0.2">
      <c r="A1134" s="227" t="s">
        <v>55</v>
      </c>
      <c r="B1134" s="213">
        <v>44960</v>
      </c>
      <c r="D1134" s="13">
        <v>3658</v>
      </c>
      <c r="E1134" s="13">
        <v>2813</v>
      </c>
      <c r="F1134" s="13">
        <v>50822</v>
      </c>
      <c r="G1134">
        <v>843</v>
      </c>
      <c r="H1134">
        <v>758</v>
      </c>
      <c r="I1134" s="13">
        <v>27673</v>
      </c>
      <c r="J1134" s="13">
        <v>25657</v>
      </c>
      <c r="K1134" s="13">
        <v>80352</v>
      </c>
      <c r="L1134" s="13">
        <v>2191</v>
      </c>
      <c r="N1134" s="13">
        <v>12047</v>
      </c>
      <c r="O1134" s="13">
        <v>16330</v>
      </c>
      <c r="P1134" s="13">
        <v>1209</v>
      </c>
      <c r="Q1134">
        <v>984</v>
      </c>
      <c r="R1134" s="13">
        <v>2584</v>
      </c>
      <c r="S1134" s="13">
        <v>3281</v>
      </c>
      <c r="T1134" s="13">
        <v>45881</v>
      </c>
      <c r="U1134" s="13">
        <v>1355</v>
      </c>
      <c r="V1134" s="13">
        <v>1443</v>
      </c>
      <c r="W1134" s="13">
        <v>29020</v>
      </c>
      <c r="X1134" s="13">
        <v>10902</v>
      </c>
      <c r="Z1134" s="13">
        <v>17871</v>
      </c>
      <c r="AA1134" s="13">
        <v>17772</v>
      </c>
      <c r="AC1134" s="48">
        <f t="shared" si="113"/>
        <v>35643</v>
      </c>
      <c r="AD1134" s="48">
        <f t="shared" si="111"/>
        <v>125036</v>
      </c>
      <c r="AE1134" s="13">
        <v>5154</v>
      </c>
      <c r="AF1134" s="13">
        <v>5968</v>
      </c>
      <c r="AG1134" s="13">
        <v>27367</v>
      </c>
      <c r="AH1134" s="13">
        <v>31819</v>
      </c>
      <c r="AI1134" s="13">
        <v>3051</v>
      </c>
      <c r="AJ1134" s="13">
        <v>1078</v>
      </c>
      <c r="AK1134" s="13">
        <v>3128</v>
      </c>
      <c r="AL1134" s="13">
        <v>33399</v>
      </c>
      <c r="AM1134" s="13">
        <v>38725</v>
      </c>
      <c r="AN1134" s="13">
        <v>12750</v>
      </c>
      <c r="AO1134" s="13">
        <v>11371</v>
      </c>
      <c r="BK1134" s="48">
        <f t="shared" si="112"/>
        <v>173810</v>
      </c>
      <c r="BL1134" s="13">
        <v>10918</v>
      </c>
      <c r="BM1134" s="13">
        <v>10581</v>
      </c>
      <c r="BO1134" s="48">
        <f t="shared" ref="BO1134:BO1197" si="114">BL1134+BM1134</f>
        <v>21499</v>
      </c>
      <c r="BQ1134" s="48">
        <f t="shared" si="110"/>
        <v>194767</v>
      </c>
      <c r="BS1134" s="48">
        <f t="shared" ref="BS1134:BS1197" si="115">BO1134+BK1134+AC1134+AD1134+BQ1134</f>
        <v>550755</v>
      </c>
    </row>
    <row r="1135" spans="1:71" x14ac:dyDescent="0.2">
      <c r="A1135" s="227" t="s">
        <v>56</v>
      </c>
      <c r="B1135" s="213">
        <v>44961</v>
      </c>
      <c r="D1135" s="13">
        <v>3092</v>
      </c>
      <c r="E1135" s="13">
        <v>2393</v>
      </c>
      <c r="F1135" s="13">
        <v>47024</v>
      </c>
      <c r="G1135">
        <v>800</v>
      </c>
      <c r="H1135">
        <v>742</v>
      </c>
      <c r="I1135" s="13">
        <v>28441</v>
      </c>
      <c r="J1135" s="13">
        <v>24310</v>
      </c>
      <c r="K1135" s="13">
        <v>75244</v>
      </c>
      <c r="L1135" s="13">
        <v>2548</v>
      </c>
      <c r="N1135" s="13">
        <v>9422</v>
      </c>
      <c r="O1135" s="13">
        <v>13247</v>
      </c>
      <c r="P1135">
        <v>990</v>
      </c>
      <c r="Q1135">
        <v>927</v>
      </c>
      <c r="R1135" s="13">
        <v>2127</v>
      </c>
      <c r="S1135" s="13">
        <v>2605</v>
      </c>
      <c r="T1135" s="13">
        <v>35752</v>
      </c>
      <c r="U1135">
        <v>812</v>
      </c>
      <c r="V1135" s="13">
        <v>1027</v>
      </c>
      <c r="W1135" s="13">
        <v>24388</v>
      </c>
      <c r="X1135" s="13">
        <v>8023</v>
      </c>
      <c r="Z1135" s="13">
        <v>13994</v>
      </c>
      <c r="AA1135" s="13">
        <v>13147</v>
      </c>
      <c r="AC1135" s="48">
        <f t="shared" si="113"/>
        <v>27141</v>
      </c>
      <c r="AD1135" s="48">
        <f t="shared" si="111"/>
        <v>99320</v>
      </c>
      <c r="AE1135" s="13">
        <v>4116</v>
      </c>
      <c r="AF1135" s="13">
        <v>4853</v>
      </c>
      <c r="AG1135" s="13">
        <v>20595</v>
      </c>
      <c r="AH1135" s="13">
        <v>21985</v>
      </c>
      <c r="AI1135" s="13">
        <v>2759</v>
      </c>
      <c r="AJ1135">
        <v>694</v>
      </c>
      <c r="AK1135" s="13">
        <v>2398</v>
      </c>
      <c r="AL1135" s="13">
        <v>25233</v>
      </c>
      <c r="AM1135" s="13">
        <v>26401</v>
      </c>
      <c r="AN1135" s="13">
        <v>9289</v>
      </c>
      <c r="AO1135" s="13">
        <v>9097</v>
      </c>
      <c r="BK1135" s="48">
        <f t="shared" si="112"/>
        <v>127420</v>
      </c>
      <c r="BL1135" s="13">
        <v>8488</v>
      </c>
      <c r="BM1135" s="13">
        <v>9139</v>
      </c>
      <c r="BO1135" s="48">
        <f t="shared" si="114"/>
        <v>17627</v>
      </c>
      <c r="BQ1135" s="48">
        <f t="shared" si="110"/>
        <v>184594</v>
      </c>
      <c r="BS1135" s="48">
        <f t="shared" si="115"/>
        <v>456102</v>
      </c>
    </row>
    <row r="1136" spans="1:71" x14ac:dyDescent="0.2">
      <c r="A1136" s="227" t="s">
        <v>57</v>
      </c>
      <c r="B1136" s="213">
        <v>44962</v>
      </c>
      <c r="D1136" s="13">
        <v>2480</v>
      </c>
      <c r="E1136" s="13">
        <v>1773</v>
      </c>
      <c r="F1136" s="13">
        <v>37047</v>
      </c>
      <c r="G1136">
        <v>587</v>
      </c>
      <c r="H1136">
        <v>664</v>
      </c>
      <c r="I1136" s="13">
        <v>22201</v>
      </c>
      <c r="J1136" s="13">
        <v>18980</v>
      </c>
      <c r="K1136" s="13">
        <v>56565</v>
      </c>
      <c r="L1136" s="13">
        <v>1780</v>
      </c>
      <c r="N1136" s="13">
        <v>7940</v>
      </c>
      <c r="O1136" s="13">
        <v>10417</v>
      </c>
      <c r="P1136">
        <v>821</v>
      </c>
      <c r="Q1136">
        <v>473</v>
      </c>
      <c r="R1136" s="13">
        <v>1742</v>
      </c>
      <c r="S1136" s="13">
        <v>1921</v>
      </c>
      <c r="T1136" s="13">
        <v>30577</v>
      </c>
      <c r="U1136">
        <v>539</v>
      </c>
      <c r="V1136">
        <v>752</v>
      </c>
      <c r="W1136" s="13">
        <v>22393</v>
      </c>
      <c r="X1136" s="13">
        <v>5540</v>
      </c>
      <c r="Z1136" s="13">
        <v>13956</v>
      </c>
      <c r="AA1136" s="13">
        <v>12600</v>
      </c>
      <c r="AC1136" s="48">
        <f t="shared" si="113"/>
        <v>26556</v>
      </c>
      <c r="AD1136" s="48">
        <f t="shared" si="111"/>
        <v>83115</v>
      </c>
      <c r="AE1136" s="13">
        <v>3176</v>
      </c>
      <c r="AF1136" s="13">
        <v>3799</v>
      </c>
      <c r="AG1136" s="13">
        <v>17981</v>
      </c>
      <c r="AH1136" s="13">
        <v>18342</v>
      </c>
      <c r="AI1136" s="13">
        <v>2352</v>
      </c>
      <c r="AJ1136">
        <v>560</v>
      </c>
      <c r="AK1136" s="13">
        <v>1993</v>
      </c>
      <c r="AL1136" s="13">
        <v>22403</v>
      </c>
      <c r="AM1136" s="13">
        <v>23357</v>
      </c>
      <c r="AN1136" s="13">
        <v>6983</v>
      </c>
      <c r="AO1136" s="13">
        <v>5930</v>
      </c>
      <c r="BK1136" s="48">
        <f t="shared" si="112"/>
        <v>106876</v>
      </c>
      <c r="BL1136" s="13">
        <v>6950</v>
      </c>
      <c r="BM1136" s="13">
        <v>6771</v>
      </c>
      <c r="BO1136" s="48">
        <f t="shared" si="114"/>
        <v>13721</v>
      </c>
      <c r="BQ1136" s="48">
        <f t="shared" si="110"/>
        <v>142077</v>
      </c>
      <c r="BS1136" s="48">
        <f t="shared" si="115"/>
        <v>372345</v>
      </c>
    </row>
    <row r="1137" spans="1:71" x14ac:dyDescent="0.2">
      <c r="A1137" s="227" t="s">
        <v>58</v>
      </c>
      <c r="B1137" s="213">
        <v>44963</v>
      </c>
      <c r="D1137" s="13">
        <v>4161</v>
      </c>
      <c r="E1137" s="13">
        <v>3129</v>
      </c>
      <c r="F1137" s="13">
        <v>45800</v>
      </c>
      <c r="G1137">
        <v>995</v>
      </c>
      <c r="H1137">
        <v>847</v>
      </c>
      <c r="I1137" s="13">
        <v>29502</v>
      </c>
      <c r="J1137" s="13">
        <v>26613</v>
      </c>
      <c r="K1137" s="13">
        <v>79277</v>
      </c>
      <c r="L1137" s="13">
        <v>1605</v>
      </c>
      <c r="N1137" s="13">
        <v>12706</v>
      </c>
      <c r="O1137" s="13">
        <v>17064</v>
      </c>
      <c r="P1137" s="13">
        <v>1234</v>
      </c>
      <c r="Q1137">
        <v>784</v>
      </c>
      <c r="R1137" s="13">
        <v>2662</v>
      </c>
      <c r="S1137" s="13">
        <v>3316</v>
      </c>
      <c r="T1137" s="13">
        <v>49424</v>
      </c>
      <c r="U1137" s="13">
        <v>1386</v>
      </c>
      <c r="V1137" s="13">
        <v>1494</v>
      </c>
      <c r="W1137" s="13">
        <v>28433</v>
      </c>
      <c r="X1137" s="13">
        <v>13017</v>
      </c>
      <c r="Z1137" s="13">
        <v>17439</v>
      </c>
      <c r="AA1137" s="13">
        <v>16791</v>
      </c>
      <c r="AC1137" s="48">
        <f t="shared" si="113"/>
        <v>34230</v>
      </c>
      <c r="AD1137" s="48">
        <f t="shared" si="111"/>
        <v>131520</v>
      </c>
      <c r="AE1137" s="13">
        <v>6301</v>
      </c>
      <c r="AF1137" s="13">
        <v>6440</v>
      </c>
      <c r="AG1137" s="13">
        <v>29972</v>
      </c>
      <c r="AH1137" s="13">
        <v>30880</v>
      </c>
      <c r="AI1137" s="13">
        <v>4180</v>
      </c>
      <c r="AJ1137" s="13">
        <v>1182</v>
      </c>
      <c r="AK1137" s="13">
        <v>3418</v>
      </c>
      <c r="AL1137" s="13">
        <v>34838</v>
      </c>
      <c r="AM1137" s="13">
        <v>36993</v>
      </c>
      <c r="AN1137" s="13">
        <v>12516</v>
      </c>
      <c r="AO1137" s="13">
        <v>12180</v>
      </c>
      <c r="BK1137" s="48">
        <f t="shared" si="112"/>
        <v>178900</v>
      </c>
      <c r="BL1137" s="13">
        <v>10823</v>
      </c>
      <c r="BM1137" s="13">
        <v>11165</v>
      </c>
      <c r="BO1137" s="48">
        <f t="shared" si="114"/>
        <v>21988</v>
      </c>
      <c r="BQ1137" s="48">
        <f t="shared" si="110"/>
        <v>191929</v>
      </c>
      <c r="BS1137" s="48">
        <f t="shared" si="115"/>
        <v>558567</v>
      </c>
    </row>
    <row r="1138" spans="1:71" x14ac:dyDescent="0.2">
      <c r="A1138" s="227" t="s">
        <v>59</v>
      </c>
      <c r="B1138" s="213">
        <v>44964</v>
      </c>
      <c r="D1138" s="13">
        <v>4626</v>
      </c>
      <c r="E1138" s="13">
        <v>3124</v>
      </c>
      <c r="F1138" s="13">
        <v>53264</v>
      </c>
      <c r="G1138">
        <v>876</v>
      </c>
      <c r="H1138">
        <v>759</v>
      </c>
      <c r="I1138" s="13">
        <v>29048</v>
      </c>
      <c r="J1138" s="13">
        <v>26372</v>
      </c>
      <c r="K1138" s="13">
        <v>82344</v>
      </c>
      <c r="L1138" s="13">
        <v>1717</v>
      </c>
      <c r="N1138" s="13">
        <v>12926</v>
      </c>
      <c r="O1138" s="13">
        <v>17119</v>
      </c>
      <c r="P1138" s="13">
        <v>1151</v>
      </c>
      <c r="Q1138">
        <v>884</v>
      </c>
      <c r="R1138" s="13">
        <v>2524</v>
      </c>
      <c r="S1138" s="13">
        <v>3238</v>
      </c>
      <c r="T1138" s="13">
        <v>51895</v>
      </c>
      <c r="U1138" s="13">
        <v>1457</v>
      </c>
      <c r="V1138" s="13">
        <v>1448</v>
      </c>
      <c r="W1138" s="13">
        <v>28455</v>
      </c>
      <c r="X1138" s="13">
        <v>13507</v>
      </c>
      <c r="Z1138" s="13">
        <v>17049</v>
      </c>
      <c r="AA1138" s="13">
        <v>16176</v>
      </c>
      <c r="AC1138" s="48">
        <f t="shared" si="113"/>
        <v>33225</v>
      </c>
      <c r="AD1138" s="48">
        <f t="shared" si="111"/>
        <v>134604</v>
      </c>
      <c r="AE1138" s="13">
        <v>5971</v>
      </c>
      <c r="AF1138" s="13">
        <v>7121</v>
      </c>
      <c r="AG1138" s="13">
        <v>29950</v>
      </c>
      <c r="AH1138" s="13">
        <v>31415</v>
      </c>
      <c r="AI1138" s="13">
        <v>3395</v>
      </c>
      <c r="AJ1138" s="13">
        <v>1308</v>
      </c>
      <c r="AK1138" s="13">
        <v>3362</v>
      </c>
      <c r="AL1138" s="13">
        <v>36032</v>
      </c>
      <c r="AM1138" s="13">
        <v>36759</v>
      </c>
      <c r="AN1138" s="13">
        <v>13477</v>
      </c>
      <c r="AO1138" s="13">
        <v>14684</v>
      </c>
      <c r="BK1138" s="48">
        <f t="shared" si="112"/>
        <v>183474</v>
      </c>
      <c r="BL1138" s="13">
        <v>10839</v>
      </c>
      <c r="BM1138" s="13">
        <v>11071</v>
      </c>
      <c r="BO1138" s="48">
        <f t="shared" si="114"/>
        <v>21910</v>
      </c>
      <c r="BQ1138" s="48">
        <f t="shared" si="110"/>
        <v>202130</v>
      </c>
      <c r="BS1138" s="48">
        <f t="shared" si="115"/>
        <v>575343</v>
      </c>
    </row>
    <row r="1139" spans="1:71" x14ac:dyDescent="0.2">
      <c r="A1139" s="227" t="s">
        <v>53</v>
      </c>
      <c r="B1139" s="213">
        <v>44965</v>
      </c>
      <c r="D1139" s="13">
        <v>4444</v>
      </c>
      <c r="E1139" s="13">
        <v>3110</v>
      </c>
      <c r="F1139" s="13">
        <v>52079</v>
      </c>
      <c r="G1139">
        <v>897</v>
      </c>
      <c r="H1139">
        <v>786</v>
      </c>
      <c r="I1139" s="13">
        <v>29018</v>
      </c>
      <c r="J1139" s="13">
        <v>26713</v>
      </c>
      <c r="K1139" s="13">
        <v>82075</v>
      </c>
      <c r="L1139" s="13">
        <v>2100</v>
      </c>
      <c r="N1139" s="13">
        <v>12320</v>
      </c>
      <c r="O1139" s="13">
        <v>17150</v>
      </c>
      <c r="P1139" s="13">
        <v>1153</v>
      </c>
      <c r="Q1139">
        <v>915</v>
      </c>
      <c r="R1139" s="13">
        <v>2503</v>
      </c>
      <c r="S1139" s="13">
        <v>3232</v>
      </c>
      <c r="T1139" s="13">
        <v>50561</v>
      </c>
      <c r="U1139" s="13">
        <v>1357</v>
      </c>
      <c r="V1139" s="13">
        <v>1383</v>
      </c>
      <c r="W1139" s="13">
        <v>27909</v>
      </c>
      <c r="X1139" s="13">
        <v>13978</v>
      </c>
      <c r="Z1139" s="13">
        <v>16954</v>
      </c>
      <c r="AA1139" s="13">
        <v>15707</v>
      </c>
      <c r="AC1139" s="48">
        <f t="shared" si="113"/>
        <v>32661</v>
      </c>
      <c r="AD1139" s="48">
        <f t="shared" si="111"/>
        <v>132461</v>
      </c>
      <c r="AE1139" s="13">
        <v>5620</v>
      </c>
      <c r="AF1139" s="13">
        <v>6475</v>
      </c>
      <c r="AG1139" s="13">
        <v>28616</v>
      </c>
      <c r="AH1139" s="13">
        <v>32125</v>
      </c>
      <c r="AI1139" s="13">
        <v>3167</v>
      </c>
      <c r="AJ1139">
        <v>947</v>
      </c>
      <c r="AK1139" s="13">
        <v>3278</v>
      </c>
      <c r="AL1139" s="13">
        <v>33935</v>
      </c>
      <c r="AM1139" s="13">
        <v>38259</v>
      </c>
      <c r="AN1139" s="13">
        <v>13636</v>
      </c>
      <c r="AO1139" s="13">
        <v>13323</v>
      </c>
      <c r="BK1139" s="48">
        <f t="shared" si="112"/>
        <v>179381</v>
      </c>
      <c r="BL1139" s="13">
        <v>10661</v>
      </c>
      <c r="BM1139" s="13">
        <v>10862</v>
      </c>
      <c r="BO1139" s="48">
        <f t="shared" si="114"/>
        <v>21523</v>
      </c>
      <c r="BQ1139" s="48">
        <f t="shared" si="110"/>
        <v>201222</v>
      </c>
      <c r="BS1139" s="48">
        <f t="shared" si="115"/>
        <v>567248</v>
      </c>
    </row>
    <row r="1140" spans="1:71" x14ac:dyDescent="0.2">
      <c r="A1140" s="227" t="s">
        <v>54</v>
      </c>
      <c r="B1140" s="213">
        <v>44966</v>
      </c>
      <c r="D1140" s="13">
        <v>4845</v>
      </c>
      <c r="E1140" s="13">
        <v>3379</v>
      </c>
      <c r="F1140" s="13">
        <v>58026</v>
      </c>
      <c r="G1140">
        <v>951</v>
      </c>
      <c r="H1140">
        <v>844</v>
      </c>
      <c r="I1140" s="13">
        <v>30952</v>
      </c>
      <c r="J1140" s="13">
        <v>27733</v>
      </c>
      <c r="K1140" s="13">
        <v>84078</v>
      </c>
      <c r="L1140" s="13">
        <v>1867</v>
      </c>
      <c r="N1140" s="13">
        <v>13581</v>
      </c>
      <c r="O1140" s="13">
        <v>18770</v>
      </c>
      <c r="P1140" s="13">
        <v>1141</v>
      </c>
      <c r="Q1140">
        <v>939</v>
      </c>
      <c r="R1140" s="13">
        <v>2691</v>
      </c>
      <c r="S1140" s="13">
        <v>3523</v>
      </c>
      <c r="T1140" s="13">
        <v>55741</v>
      </c>
      <c r="U1140" s="13">
        <v>1550</v>
      </c>
      <c r="V1140" s="13">
        <v>1651</v>
      </c>
      <c r="W1140" s="13">
        <v>30776</v>
      </c>
      <c r="X1140" s="13">
        <v>15593</v>
      </c>
      <c r="Z1140" s="13">
        <v>18612</v>
      </c>
      <c r="AA1140" s="13">
        <v>18433</v>
      </c>
      <c r="AC1140" s="48">
        <f t="shared" si="113"/>
        <v>37045</v>
      </c>
      <c r="AD1140" s="48">
        <f t="shared" si="111"/>
        <v>145956</v>
      </c>
      <c r="AE1140" s="13">
        <v>6270</v>
      </c>
      <c r="AF1140" s="13">
        <v>7527</v>
      </c>
      <c r="AG1140" s="13">
        <v>31668</v>
      </c>
      <c r="AH1140" s="13">
        <v>36138</v>
      </c>
      <c r="AI1140" s="13">
        <v>3667</v>
      </c>
      <c r="AJ1140" s="13">
        <v>1334</v>
      </c>
      <c r="AK1140" s="13">
        <v>3763</v>
      </c>
      <c r="AL1140" s="13">
        <v>38592</v>
      </c>
      <c r="AM1140" s="13">
        <v>36743</v>
      </c>
      <c r="AN1140" s="13">
        <v>15620</v>
      </c>
      <c r="AO1140" s="13">
        <v>14421</v>
      </c>
      <c r="BK1140" s="48">
        <f t="shared" si="112"/>
        <v>195743</v>
      </c>
      <c r="BL1140" s="13">
        <v>11848</v>
      </c>
      <c r="BM1140" s="13">
        <v>13913</v>
      </c>
      <c r="BO1140" s="48">
        <f t="shared" si="114"/>
        <v>25761</v>
      </c>
      <c r="BQ1140" s="48">
        <f t="shared" si="110"/>
        <v>212675</v>
      </c>
      <c r="BS1140" s="48">
        <f t="shared" si="115"/>
        <v>617180</v>
      </c>
    </row>
    <row r="1141" spans="1:71" x14ac:dyDescent="0.2">
      <c r="A1141" s="227" t="s">
        <v>55</v>
      </c>
      <c r="B1141" s="213">
        <v>44967</v>
      </c>
      <c r="D1141" s="13">
        <v>4418</v>
      </c>
      <c r="E1141" s="13">
        <v>3327</v>
      </c>
      <c r="F1141" s="13">
        <v>58791</v>
      </c>
      <c r="G1141" s="13">
        <v>1037</v>
      </c>
      <c r="H1141">
        <v>878</v>
      </c>
      <c r="I1141" s="13">
        <v>31429</v>
      </c>
      <c r="J1141" s="13">
        <v>28896</v>
      </c>
      <c r="K1141" s="13">
        <v>90263</v>
      </c>
      <c r="L1141" s="13">
        <v>2042</v>
      </c>
      <c r="N1141" s="13">
        <v>14258</v>
      </c>
      <c r="O1141" s="13">
        <v>18911</v>
      </c>
      <c r="P1141" s="13">
        <v>1171</v>
      </c>
      <c r="Q1141">
        <v>869</v>
      </c>
      <c r="R1141" s="13">
        <v>2751</v>
      </c>
      <c r="S1141" s="13">
        <v>3495</v>
      </c>
      <c r="T1141" s="13">
        <v>55508</v>
      </c>
      <c r="U1141" s="13">
        <v>1401</v>
      </c>
      <c r="V1141" s="13">
        <v>1427</v>
      </c>
      <c r="W1141" s="13">
        <v>32449</v>
      </c>
      <c r="X1141" s="13">
        <v>13172</v>
      </c>
      <c r="Z1141" s="13">
        <v>19608</v>
      </c>
      <c r="AA1141" s="13">
        <v>19156</v>
      </c>
      <c r="AC1141" s="48">
        <f t="shared" si="113"/>
        <v>38764</v>
      </c>
      <c r="AD1141" s="48">
        <f t="shared" si="111"/>
        <v>145412</v>
      </c>
      <c r="AE1141" s="13">
        <v>6294</v>
      </c>
      <c r="AF1141" s="13">
        <v>7592</v>
      </c>
      <c r="AG1141" s="13">
        <v>31311</v>
      </c>
      <c r="AH1141" s="13">
        <v>35104</v>
      </c>
      <c r="AI1141" s="13">
        <v>3739</v>
      </c>
      <c r="AJ1141" s="13">
        <v>1272</v>
      </c>
      <c r="AK1141" s="13">
        <v>3666</v>
      </c>
      <c r="AL1141" s="13">
        <v>38227</v>
      </c>
      <c r="AM1141" s="13">
        <v>42255</v>
      </c>
      <c r="AN1141" s="13">
        <v>14799</v>
      </c>
      <c r="AO1141" s="13">
        <v>14336</v>
      </c>
      <c r="BK1141" s="48">
        <f t="shared" si="112"/>
        <v>198595</v>
      </c>
      <c r="BL1141" s="13">
        <v>11704</v>
      </c>
      <c r="BM1141" s="13">
        <v>11909</v>
      </c>
      <c r="BO1141" s="48">
        <f t="shared" si="114"/>
        <v>23613</v>
      </c>
      <c r="BQ1141" s="48">
        <f t="shared" si="110"/>
        <v>221081</v>
      </c>
      <c r="BS1141" s="48">
        <f t="shared" si="115"/>
        <v>627465</v>
      </c>
    </row>
    <row r="1142" spans="1:71" x14ac:dyDescent="0.2">
      <c r="A1142" s="227" t="s">
        <v>56</v>
      </c>
      <c r="B1142" s="213">
        <v>44968</v>
      </c>
      <c r="D1142" s="13">
        <v>3099</v>
      </c>
      <c r="E1142" s="13">
        <v>2270</v>
      </c>
      <c r="F1142" s="13">
        <v>48755</v>
      </c>
      <c r="G1142">
        <v>907</v>
      </c>
      <c r="H1142">
        <v>725</v>
      </c>
      <c r="I1142" s="13">
        <v>27640</v>
      </c>
      <c r="J1142" s="13">
        <v>24198</v>
      </c>
      <c r="K1142" s="13">
        <v>74581</v>
      </c>
      <c r="L1142" s="13">
        <v>1968</v>
      </c>
      <c r="N1142" s="13">
        <v>10178</v>
      </c>
      <c r="O1142" s="13">
        <v>13917</v>
      </c>
      <c r="P1142" s="13">
        <v>1019</v>
      </c>
      <c r="Q1142">
        <v>731</v>
      </c>
      <c r="R1142" s="13">
        <v>1897</v>
      </c>
      <c r="S1142" s="13">
        <v>2420</v>
      </c>
      <c r="T1142" s="13">
        <v>38669</v>
      </c>
      <c r="U1142">
        <v>727</v>
      </c>
      <c r="V1142">
        <v>991</v>
      </c>
      <c r="W1142" s="13">
        <v>26723</v>
      </c>
      <c r="X1142" s="13">
        <v>8045</v>
      </c>
      <c r="Z1142" s="13">
        <v>15128</v>
      </c>
      <c r="AA1142" s="13">
        <v>13678</v>
      </c>
      <c r="AC1142" s="48">
        <f t="shared" si="113"/>
        <v>28806</v>
      </c>
      <c r="AD1142" s="48">
        <f t="shared" si="111"/>
        <v>105317</v>
      </c>
      <c r="AE1142" s="13">
        <v>4602</v>
      </c>
      <c r="AF1142" s="13">
        <v>5433</v>
      </c>
      <c r="AG1142" s="13">
        <v>21925</v>
      </c>
      <c r="AH1142" s="13">
        <v>23910</v>
      </c>
      <c r="AI1142" s="13">
        <v>2989</v>
      </c>
      <c r="AJ1142">
        <v>769</v>
      </c>
      <c r="AK1142" s="13">
        <v>2490</v>
      </c>
      <c r="AL1142" s="13">
        <v>27006</v>
      </c>
      <c r="AM1142" s="13">
        <v>28435</v>
      </c>
      <c r="AN1142" s="13">
        <v>9993</v>
      </c>
      <c r="AO1142" s="13">
        <v>9910</v>
      </c>
      <c r="BK1142" s="48">
        <f t="shared" si="112"/>
        <v>137462</v>
      </c>
      <c r="BL1142" s="13">
        <v>8797</v>
      </c>
      <c r="BM1142" s="13">
        <v>9487</v>
      </c>
      <c r="BO1142" s="48">
        <f t="shared" si="114"/>
        <v>18284</v>
      </c>
      <c r="BQ1142" s="48">
        <f t="shared" si="110"/>
        <v>184143</v>
      </c>
      <c r="BS1142" s="48">
        <f t="shared" si="115"/>
        <v>474012</v>
      </c>
    </row>
    <row r="1143" spans="1:71" x14ac:dyDescent="0.2">
      <c r="A1143" s="227" t="s">
        <v>57</v>
      </c>
      <c r="B1143" s="213">
        <v>44969</v>
      </c>
      <c r="D1143" s="13">
        <v>2510</v>
      </c>
      <c r="E1143" s="13">
        <v>1711</v>
      </c>
      <c r="F1143" s="13">
        <v>35019</v>
      </c>
      <c r="G1143">
        <v>561</v>
      </c>
      <c r="H1143">
        <v>562</v>
      </c>
      <c r="I1143" s="13">
        <v>20295</v>
      </c>
      <c r="J1143" s="13">
        <v>17062</v>
      </c>
      <c r="K1143" s="13">
        <v>52139</v>
      </c>
      <c r="L1143" s="13">
        <v>1209</v>
      </c>
      <c r="N1143" s="13">
        <v>7913</v>
      </c>
      <c r="O1143" s="13">
        <v>9803</v>
      </c>
      <c r="P1143">
        <v>810</v>
      </c>
      <c r="Q1143">
        <v>532</v>
      </c>
      <c r="R1143" s="13">
        <v>1527</v>
      </c>
      <c r="S1143" s="13">
        <v>1859</v>
      </c>
      <c r="T1143" s="13">
        <v>29900</v>
      </c>
      <c r="U1143">
        <v>510</v>
      </c>
      <c r="V1143">
        <v>740</v>
      </c>
      <c r="W1143" s="13">
        <v>21752</v>
      </c>
      <c r="X1143" s="13">
        <v>5343</v>
      </c>
      <c r="Z1143" s="13">
        <v>13441</v>
      </c>
      <c r="AA1143" s="13">
        <v>11462</v>
      </c>
      <c r="AC1143" s="48">
        <f t="shared" si="113"/>
        <v>24903</v>
      </c>
      <c r="AD1143" s="48">
        <f t="shared" si="111"/>
        <v>80689</v>
      </c>
      <c r="AE1143" s="13">
        <v>3154</v>
      </c>
      <c r="AF1143" s="13">
        <v>4104</v>
      </c>
      <c r="AG1143" s="13">
        <v>16887</v>
      </c>
      <c r="AH1143" s="13">
        <v>17182</v>
      </c>
      <c r="AI1143" s="13">
        <v>2466</v>
      </c>
      <c r="AJ1143">
        <v>597</v>
      </c>
      <c r="AK1143" s="13">
        <v>2082</v>
      </c>
      <c r="AL1143" s="13">
        <v>21232</v>
      </c>
      <c r="AM1143" s="13">
        <v>21936</v>
      </c>
      <c r="AN1143" s="13">
        <v>6261</v>
      </c>
      <c r="AO1143" s="13">
        <v>5620</v>
      </c>
      <c r="BK1143" s="48">
        <f t="shared" si="112"/>
        <v>101521</v>
      </c>
      <c r="BL1143" s="13">
        <v>6407</v>
      </c>
      <c r="BM1143" s="13">
        <v>6453</v>
      </c>
      <c r="BO1143" s="48">
        <f t="shared" si="114"/>
        <v>12860</v>
      </c>
      <c r="BQ1143" s="48">
        <f t="shared" si="110"/>
        <v>131068</v>
      </c>
      <c r="BS1143" s="48">
        <f t="shared" si="115"/>
        <v>351041</v>
      </c>
    </row>
    <row r="1144" spans="1:71" x14ac:dyDescent="0.2">
      <c r="A1144" s="227" t="s">
        <v>58</v>
      </c>
      <c r="B1144" s="213">
        <v>44970</v>
      </c>
      <c r="D1144" s="13">
        <v>3905</v>
      </c>
      <c r="E1144" s="13">
        <v>2817</v>
      </c>
      <c r="F1144" s="13">
        <v>51450</v>
      </c>
      <c r="G1144">
        <v>897</v>
      </c>
      <c r="H1144">
        <v>797</v>
      </c>
      <c r="I1144" s="13">
        <v>27920</v>
      </c>
      <c r="J1144" s="13">
        <v>24354</v>
      </c>
      <c r="K1144" s="13">
        <v>78346</v>
      </c>
      <c r="L1144" s="13">
        <v>1625</v>
      </c>
      <c r="N1144" s="13">
        <v>12076</v>
      </c>
      <c r="O1144" s="13">
        <v>16774</v>
      </c>
      <c r="P1144" s="13">
        <v>1047</v>
      </c>
      <c r="Q1144">
        <v>776</v>
      </c>
      <c r="R1144" s="13">
        <v>2568</v>
      </c>
      <c r="S1144" s="13">
        <v>3248</v>
      </c>
      <c r="T1144" s="13">
        <v>48161</v>
      </c>
      <c r="U1144" s="13">
        <v>1315</v>
      </c>
      <c r="V1144" s="13">
        <v>1368</v>
      </c>
      <c r="W1144" s="13">
        <v>29178</v>
      </c>
      <c r="X1144" s="13">
        <v>11911</v>
      </c>
      <c r="Z1144" s="13">
        <v>17244</v>
      </c>
      <c r="AA1144" s="13">
        <v>16486</v>
      </c>
      <c r="AC1144" s="48">
        <f t="shared" si="113"/>
        <v>33730</v>
      </c>
      <c r="AD1144" s="48">
        <f t="shared" si="111"/>
        <v>128422</v>
      </c>
      <c r="AE1144" s="13">
        <v>5496</v>
      </c>
      <c r="AF1144" s="13">
        <v>6708</v>
      </c>
      <c r="AG1144" s="13">
        <v>27404</v>
      </c>
      <c r="AH1144" s="13">
        <v>28818</v>
      </c>
      <c r="AI1144" s="13">
        <v>3177</v>
      </c>
      <c r="AJ1144" s="13">
        <v>1177</v>
      </c>
      <c r="AK1144" s="13">
        <v>3267</v>
      </c>
      <c r="AL1144" s="13">
        <v>33105</v>
      </c>
      <c r="AM1144" s="13">
        <v>34722</v>
      </c>
      <c r="AN1144" s="13">
        <v>11980</v>
      </c>
      <c r="AO1144" s="13">
        <v>11385</v>
      </c>
      <c r="BK1144" s="48">
        <f t="shared" si="112"/>
        <v>167239</v>
      </c>
      <c r="BL1144" s="13">
        <v>10267</v>
      </c>
      <c r="BM1144" s="13">
        <v>10571</v>
      </c>
      <c r="BO1144" s="48">
        <f t="shared" si="114"/>
        <v>20838</v>
      </c>
      <c r="BQ1144" s="48">
        <f t="shared" si="110"/>
        <v>192111</v>
      </c>
      <c r="BS1144" s="48">
        <f t="shared" si="115"/>
        <v>542340</v>
      </c>
    </row>
    <row r="1145" spans="1:71" x14ac:dyDescent="0.2">
      <c r="A1145" s="227" t="s">
        <v>59</v>
      </c>
      <c r="B1145" s="213">
        <v>44971</v>
      </c>
      <c r="D1145" s="13">
        <v>4692</v>
      </c>
      <c r="E1145" s="13">
        <v>3357</v>
      </c>
      <c r="F1145" s="13">
        <v>56762</v>
      </c>
      <c r="G1145">
        <v>969</v>
      </c>
      <c r="H1145">
        <v>790</v>
      </c>
      <c r="I1145" s="13">
        <v>30516</v>
      </c>
      <c r="J1145" s="13">
        <v>27798</v>
      </c>
      <c r="K1145" s="13">
        <v>86661</v>
      </c>
      <c r="L1145" s="13">
        <v>1702</v>
      </c>
      <c r="N1145" s="13">
        <v>13532</v>
      </c>
      <c r="O1145" s="13">
        <v>18447</v>
      </c>
      <c r="P1145" s="13">
        <v>1219</v>
      </c>
      <c r="Q1145">
        <v>966</v>
      </c>
      <c r="R1145" s="13">
        <v>2645</v>
      </c>
      <c r="S1145" s="13">
        <v>3405</v>
      </c>
      <c r="T1145" s="13">
        <v>55781</v>
      </c>
      <c r="U1145" s="13">
        <v>1506</v>
      </c>
      <c r="V1145" s="13">
        <v>1561</v>
      </c>
      <c r="W1145" s="13">
        <v>30534</v>
      </c>
      <c r="X1145" s="13">
        <v>15543</v>
      </c>
      <c r="Z1145" s="13">
        <v>17671</v>
      </c>
      <c r="AA1145" s="13">
        <v>16302</v>
      </c>
      <c r="AC1145" s="48">
        <f t="shared" si="113"/>
        <v>33973</v>
      </c>
      <c r="AD1145" s="48">
        <f t="shared" si="111"/>
        <v>145139</v>
      </c>
      <c r="AE1145" s="13">
        <v>5948</v>
      </c>
      <c r="AF1145" s="13">
        <v>7131</v>
      </c>
      <c r="AG1145" s="13">
        <v>31354</v>
      </c>
      <c r="AH1145" s="13">
        <v>32721</v>
      </c>
      <c r="AI1145" s="13">
        <v>5473</v>
      </c>
      <c r="AJ1145" s="13">
        <v>1252</v>
      </c>
      <c r="AK1145" s="13">
        <v>3536</v>
      </c>
      <c r="AL1145" s="13">
        <v>36616</v>
      </c>
      <c r="AM1145" s="13">
        <v>37845</v>
      </c>
      <c r="AN1145" s="13">
        <v>14550</v>
      </c>
      <c r="AO1145" s="13">
        <v>14712</v>
      </c>
      <c r="BK1145" s="48">
        <f t="shared" si="112"/>
        <v>191138</v>
      </c>
      <c r="BL1145" s="13">
        <v>11616</v>
      </c>
      <c r="BM1145" s="13">
        <v>11821</v>
      </c>
      <c r="BO1145" s="48">
        <f t="shared" si="114"/>
        <v>23437</v>
      </c>
      <c r="BQ1145" s="48">
        <f t="shared" si="110"/>
        <v>213247</v>
      </c>
      <c r="BS1145" s="48">
        <f t="shared" si="115"/>
        <v>606934</v>
      </c>
    </row>
    <row r="1146" spans="1:71" x14ac:dyDescent="0.2">
      <c r="A1146" s="227" t="s">
        <v>53</v>
      </c>
      <c r="B1146" s="213">
        <v>44972</v>
      </c>
      <c r="D1146" s="13">
        <v>4495</v>
      </c>
      <c r="E1146" s="13">
        <v>3244</v>
      </c>
      <c r="F1146" s="13">
        <v>55769</v>
      </c>
      <c r="G1146">
        <v>990</v>
      </c>
      <c r="H1146">
        <v>855</v>
      </c>
      <c r="I1146" s="13">
        <v>30584</v>
      </c>
      <c r="J1146" s="13">
        <v>28118</v>
      </c>
      <c r="K1146" s="13">
        <v>87025</v>
      </c>
      <c r="L1146" s="13">
        <v>1753</v>
      </c>
      <c r="N1146" s="13">
        <v>13412</v>
      </c>
      <c r="O1146" s="13">
        <v>18137</v>
      </c>
      <c r="P1146" s="13">
        <v>1237</v>
      </c>
      <c r="Q1146">
        <v>826</v>
      </c>
      <c r="R1146" s="13">
        <v>2663</v>
      </c>
      <c r="S1146" s="13">
        <v>3375</v>
      </c>
      <c r="T1146" s="13">
        <v>54304</v>
      </c>
      <c r="U1146" s="13">
        <v>1497</v>
      </c>
      <c r="V1146" s="13">
        <v>1579</v>
      </c>
      <c r="W1146" s="13">
        <v>30295</v>
      </c>
      <c r="X1146" s="13">
        <v>14730</v>
      </c>
      <c r="Z1146" s="13">
        <v>18578</v>
      </c>
      <c r="AA1146" s="13">
        <v>17392</v>
      </c>
      <c r="AC1146" s="48">
        <f t="shared" si="113"/>
        <v>35970</v>
      </c>
      <c r="AD1146" s="48">
        <f t="shared" si="111"/>
        <v>142055</v>
      </c>
      <c r="AE1146" s="13">
        <v>6231</v>
      </c>
      <c r="AF1146" s="13">
        <v>7177</v>
      </c>
      <c r="AG1146" s="13">
        <v>30166</v>
      </c>
      <c r="AH1146" s="13">
        <v>33577</v>
      </c>
      <c r="AI1146" s="13">
        <v>3545</v>
      </c>
      <c r="AJ1146" s="13">
        <v>1227</v>
      </c>
      <c r="AK1146" s="13">
        <v>3666</v>
      </c>
      <c r="AL1146" s="13">
        <v>36604</v>
      </c>
      <c r="AM1146" s="13">
        <v>39703</v>
      </c>
      <c r="AN1146" s="13">
        <v>14692</v>
      </c>
      <c r="AO1146" s="13">
        <v>14077</v>
      </c>
      <c r="BK1146" s="48">
        <f t="shared" si="112"/>
        <v>190665</v>
      </c>
      <c r="BL1146" s="13">
        <v>11490</v>
      </c>
      <c r="BM1146" s="13">
        <v>11963</v>
      </c>
      <c r="BO1146" s="48">
        <f t="shared" si="114"/>
        <v>23453</v>
      </c>
      <c r="BQ1146" s="48">
        <f t="shared" ref="BQ1146:BQ1189" si="116">D1146+E1146+F1146+G1146+H1146+I1146+J1146+K1146+L1146</f>
        <v>212833</v>
      </c>
      <c r="BS1146" s="48">
        <f t="shared" si="115"/>
        <v>604976</v>
      </c>
    </row>
    <row r="1147" spans="1:71" x14ac:dyDescent="0.2">
      <c r="A1147" s="227" t="s">
        <v>54</v>
      </c>
      <c r="B1147" s="213">
        <v>44973</v>
      </c>
      <c r="D1147" s="13">
        <v>4518</v>
      </c>
      <c r="E1147" s="13">
        <v>3204</v>
      </c>
      <c r="F1147" s="13">
        <v>56238</v>
      </c>
      <c r="G1147">
        <v>918</v>
      </c>
      <c r="H1147">
        <v>791</v>
      </c>
      <c r="I1147" s="13">
        <v>30689</v>
      </c>
      <c r="J1147" s="13">
        <v>28229</v>
      </c>
      <c r="K1147" s="13">
        <v>82531</v>
      </c>
      <c r="L1147" s="13">
        <v>1723</v>
      </c>
      <c r="N1147" s="13">
        <v>13667</v>
      </c>
      <c r="O1147" s="13">
        <v>18044</v>
      </c>
      <c r="P1147" s="13">
        <v>1196</v>
      </c>
      <c r="Q1147">
        <v>785</v>
      </c>
      <c r="R1147" s="13">
        <v>2587</v>
      </c>
      <c r="S1147" s="13">
        <v>3385</v>
      </c>
      <c r="T1147" s="13">
        <v>54331</v>
      </c>
      <c r="U1147" s="13">
        <v>1466</v>
      </c>
      <c r="V1147" s="13">
        <v>1531</v>
      </c>
      <c r="W1147" s="13">
        <v>30349</v>
      </c>
      <c r="X1147" s="13">
        <v>14503</v>
      </c>
      <c r="Z1147" s="13">
        <v>18879</v>
      </c>
      <c r="AA1147" s="13">
        <v>18286</v>
      </c>
      <c r="AC1147" s="48">
        <f t="shared" si="113"/>
        <v>37165</v>
      </c>
      <c r="AD1147" s="48">
        <f t="shared" si="111"/>
        <v>141844</v>
      </c>
      <c r="AE1147" s="13">
        <v>6485</v>
      </c>
      <c r="AF1147" s="13">
        <v>7143</v>
      </c>
      <c r="AG1147" s="13">
        <v>30962</v>
      </c>
      <c r="AH1147" s="13">
        <v>34420</v>
      </c>
      <c r="AI1147" s="13">
        <v>3644</v>
      </c>
      <c r="AJ1147" s="13">
        <v>1254</v>
      </c>
      <c r="AK1147" s="13">
        <v>3587</v>
      </c>
      <c r="AL1147" s="13">
        <v>37536</v>
      </c>
      <c r="AM1147" s="13">
        <v>40991</v>
      </c>
      <c r="AN1147" s="13">
        <v>14553</v>
      </c>
      <c r="AO1147" s="13">
        <v>14369</v>
      </c>
      <c r="BK1147" s="48">
        <f t="shared" si="112"/>
        <v>194944</v>
      </c>
      <c r="BL1147" s="13">
        <v>11279</v>
      </c>
      <c r="BM1147" s="13">
        <v>11617</v>
      </c>
      <c r="BO1147" s="48">
        <f t="shared" si="114"/>
        <v>22896</v>
      </c>
      <c r="BQ1147" s="48">
        <f t="shared" si="116"/>
        <v>208841</v>
      </c>
      <c r="BS1147" s="48">
        <f t="shared" si="115"/>
        <v>605690</v>
      </c>
    </row>
    <row r="1148" spans="1:71" x14ac:dyDescent="0.2">
      <c r="A1148" s="227" t="s">
        <v>55</v>
      </c>
      <c r="B1148" s="213">
        <v>44974</v>
      </c>
      <c r="D1148" s="13">
        <v>4281</v>
      </c>
      <c r="E1148" s="13">
        <v>3243</v>
      </c>
      <c r="F1148" s="13">
        <v>59523</v>
      </c>
      <c r="G1148">
        <v>999</v>
      </c>
      <c r="H1148">
        <v>783</v>
      </c>
      <c r="I1148" s="13">
        <v>31510</v>
      </c>
      <c r="J1148" s="13">
        <v>28964</v>
      </c>
      <c r="K1148" s="13">
        <v>90559</v>
      </c>
      <c r="L1148" s="13">
        <v>1969</v>
      </c>
      <c r="N1148" s="13">
        <v>14474</v>
      </c>
      <c r="O1148" s="13">
        <v>19043</v>
      </c>
      <c r="P1148" s="13">
        <v>1249</v>
      </c>
      <c r="Q1148">
        <v>910</v>
      </c>
      <c r="R1148" s="13">
        <v>2638</v>
      </c>
      <c r="S1148" s="13">
        <v>3396</v>
      </c>
      <c r="T1148" s="13">
        <v>55956</v>
      </c>
      <c r="U1148" s="13">
        <v>1442</v>
      </c>
      <c r="V1148" s="13">
        <v>1544</v>
      </c>
      <c r="W1148" s="13">
        <v>33173</v>
      </c>
      <c r="X1148" s="13">
        <v>13599</v>
      </c>
      <c r="Z1148" s="13">
        <v>20527</v>
      </c>
      <c r="AA1148" s="13">
        <v>20241</v>
      </c>
      <c r="AC1148" s="48">
        <f t="shared" si="113"/>
        <v>40768</v>
      </c>
      <c r="AD1148" s="48">
        <f t="shared" si="111"/>
        <v>147424</v>
      </c>
      <c r="AE1148" s="13">
        <v>5892</v>
      </c>
      <c r="AF1148" s="13">
        <v>6997</v>
      </c>
      <c r="AG1148" s="13">
        <v>31685</v>
      </c>
      <c r="AH1148" s="13">
        <v>35640</v>
      </c>
      <c r="AI1148" s="13">
        <v>3796</v>
      </c>
      <c r="AJ1148" s="13">
        <v>1201</v>
      </c>
      <c r="AK1148" s="13">
        <v>3703</v>
      </c>
      <c r="AL1148" s="13">
        <v>38092</v>
      </c>
      <c r="AM1148" s="13">
        <v>42889</v>
      </c>
      <c r="AN1148" s="13">
        <v>15259</v>
      </c>
      <c r="AO1148" s="13">
        <v>13874</v>
      </c>
      <c r="BK1148" s="48">
        <f t="shared" si="112"/>
        <v>199028</v>
      </c>
      <c r="BL1148" s="13">
        <v>12071</v>
      </c>
      <c r="BM1148" s="13">
        <v>11905</v>
      </c>
      <c r="BO1148" s="48">
        <f t="shared" si="114"/>
        <v>23976</v>
      </c>
      <c r="BQ1148" s="48">
        <f t="shared" si="116"/>
        <v>221831</v>
      </c>
      <c r="BS1148" s="48">
        <f t="shared" si="115"/>
        <v>633027</v>
      </c>
    </row>
    <row r="1149" spans="1:71" x14ac:dyDescent="0.2">
      <c r="A1149" s="227" t="s">
        <v>56</v>
      </c>
      <c r="B1149" s="213">
        <v>44975</v>
      </c>
      <c r="D1149" s="13">
        <v>2966</v>
      </c>
      <c r="E1149" s="13">
        <v>2232</v>
      </c>
      <c r="F1149" s="13">
        <v>47683</v>
      </c>
      <c r="G1149">
        <v>777</v>
      </c>
      <c r="H1149">
        <v>699</v>
      </c>
      <c r="I1149" s="13">
        <v>27935</v>
      </c>
      <c r="J1149" s="13">
        <v>24605</v>
      </c>
      <c r="K1149" s="13">
        <v>75088</v>
      </c>
      <c r="L1149" s="13">
        <v>2046</v>
      </c>
      <c r="N1149" s="13">
        <v>10250</v>
      </c>
      <c r="O1149" s="13">
        <v>13889</v>
      </c>
      <c r="P1149" s="13">
        <v>1039</v>
      </c>
      <c r="Q1149">
        <v>695</v>
      </c>
      <c r="R1149" s="13">
        <v>1821</v>
      </c>
      <c r="S1149" s="13">
        <v>2352</v>
      </c>
      <c r="T1149" s="13">
        <v>39319</v>
      </c>
      <c r="U1149">
        <v>723</v>
      </c>
      <c r="V1149">
        <v>901</v>
      </c>
      <c r="W1149" s="13">
        <v>27018</v>
      </c>
      <c r="X1149" s="13">
        <v>8463</v>
      </c>
      <c r="Z1149" s="13">
        <v>15753</v>
      </c>
      <c r="AA1149" s="13">
        <v>15189</v>
      </c>
      <c r="AC1149" s="48">
        <f t="shared" si="113"/>
        <v>30942</v>
      </c>
      <c r="AD1149" s="48">
        <f t="shared" si="111"/>
        <v>106470</v>
      </c>
      <c r="AE1149" s="13">
        <v>4165</v>
      </c>
      <c r="AF1149" s="13">
        <v>4851</v>
      </c>
      <c r="AG1149" s="13">
        <v>21906</v>
      </c>
      <c r="AH1149" s="13">
        <v>24988</v>
      </c>
      <c r="AI1149" s="13">
        <v>2902</v>
      </c>
      <c r="AJ1149">
        <v>663</v>
      </c>
      <c r="AK1149" s="13">
        <v>2454</v>
      </c>
      <c r="AL1149" s="13">
        <v>26754</v>
      </c>
      <c r="AM1149" s="13">
        <v>29289</v>
      </c>
      <c r="AN1149" s="13">
        <v>10735</v>
      </c>
      <c r="AO1149" s="13">
        <v>9559</v>
      </c>
      <c r="BK1149" s="48">
        <f t="shared" si="112"/>
        <v>138266</v>
      </c>
      <c r="BL1149" s="13">
        <v>9030</v>
      </c>
      <c r="BM1149" s="13">
        <v>9836</v>
      </c>
      <c r="BO1149" s="48">
        <f t="shared" si="114"/>
        <v>18866</v>
      </c>
      <c r="BQ1149" s="48">
        <f t="shared" si="116"/>
        <v>184031</v>
      </c>
      <c r="BS1149" s="48">
        <f t="shared" si="115"/>
        <v>478575</v>
      </c>
    </row>
    <row r="1150" spans="1:71" x14ac:dyDescent="0.2">
      <c r="A1150" s="227" t="s">
        <v>57</v>
      </c>
      <c r="B1150" s="213">
        <v>44976</v>
      </c>
      <c r="D1150" s="13">
        <v>2565</v>
      </c>
      <c r="E1150" s="13">
        <v>1810</v>
      </c>
      <c r="F1150" s="13">
        <v>37351</v>
      </c>
      <c r="G1150">
        <v>558</v>
      </c>
      <c r="H1150">
        <v>624</v>
      </c>
      <c r="I1150" s="13">
        <v>22103</v>
      </c>
      <c r="J1150" s="13">
        <v>18902</v>
      </c>
      <c r="K1150" s="13">
        <v>56358</v>
      </c>
      <c r="L1150" s="13">
        <v>1241</v>
      </c>
      <c r="N1150" s="13">
        <v>8796</v>
      </c>
      <c r="O1150" s="13">
        <v>10849</v>
      </c>
      <c r="P1150">
        <v>920</v>
      </c>
      <c r="Q1150">
        <v>548</v>
      </c>
      <c r="R1150" s="13">
        <v>1636</v>
      </c>
      <c r="S1150" s="13">
        <v>1941</v>
      </c>
      <c r="T1150" s="13">
        <v>32846</v>
      </c>
      <c r="U1150">
        <v>534</v>
      </c>
      <c r="V1150">
        <v>788</v>
      </c>
      <c r="W1150" s="13">
        <v>23851</v>
      </c>
      <c r="X1150" s="13">
        <v>6028</v>
      </c>
      <c r="Z1150" s="13">
        <v>15289</v>
      </c>
      <c r="AA1150" s="13">
        <v>13319</v>
      </c>
      <c r="AC1150" s="48">
        <f t="shared" si="113"/>
        <v>28608</v>
      </c>
      <c r="AD1150" s="48">
        <f t="shared" si="111"/>
        <v>88737</v>
      </c>
      <c r="AE1150" s="13">
        <v>3127</v>
      </c>
      <c r="AF1150" s="13">
        <v>4040</v>
      </c>
      <c r="AG1150" s="13">
        <v>19429</v>
      </c>
      <c r="AH1150" s="13">
        <v>19726</v>
      </c>
      <c r="AI1150" s="13">
        <v>2461</v>
      </c>
      <c r="AJ1150">
        <v>636</v>
      </c>
      <c r="AK1150" s="13">
        <v>2260</v>
      </c>
      <c r="AL1150" s="13">
        <v>23902</v>
      </c>
      <c r="AM1150" s="13">
        <v>26786</v>
      </c>
      <c r="AN1150" s="13">
        <v>9076</v>
      </c>
      <c r="AO1150" s="13">
        <v>7333</v>
      </c>
      <c r="BK1150" s="48">
        <f t="shared" si="112"/>
        <v>118776</v>
      </c>
      <c r="BL1150" s="13">
        <v>7839</v>
      </c>
      <c r="BM1150" s="13">
        <v>7681</v>
      </c>
      <c r="BO1150" s="48">
        <f t="shared" si="114"/>
        <v>15520</v>
      </c>
      <c r="BQ1150" s="48">
        <f t="shared" si="116"/>
        <v>141512</v>
      </c>
      <c r="BS1150" s="48">
        <f t="shared" si="115"/>
        <v>393153</v>
      </c>
    </row>
    <row r="1151" spans="1:71" x14ac:dyDescent="0.2">
      <c r="A1151" s="227" t="s">
        <v>58</v>
      </c>
      <c r="B1151" s="213">
        <v>44977</v>
      </c>
      <c r="D1151" s="13">
        <v>3850</v>
      </c>
      <c r="E1151" s="13">
        <v>2724</v>
      </c>
      <c r="F1151" s="13">
        <v>51990</v>
      </c>
      <c r="G1151">
        <v>848</v>
      </c>
      <c r="H1151">
        <v>756</v>
      </c>
      <c r="I1151" s="13">
        <v>28447</v>
      </c>
      <c r="J1151" s="13">
        <v>25661</v>
      </c>
      <c r="K1151" s="13">
        <v>79438</v>
      </c>
      <c r="L1151" s="13">
        <v>1566</v>
      </c>
      <c r="N1151" s="13">
        <v>11989</v>
      </c>
      <c r="O1151" s="13">
        <v>15957</v>
      </c>
      <c r="P1151" s="13">
        <v>1099</v>
      </c>
      <c r="Q1151">
        <v>696</v>
      </c>
      <c r="R1151" s="13">
        <v>2161</v>
      </c>
      <c r="S1151" s="13">
        <v>2858</v>
      </c>
      <c r="T1151" s="13">
        <v>44845</v>
      </c>
      <c r="U1151" s="13">
        <v>1232</v>
      </c>
      <c r="V1151" s="13">
        <v>1300</v>
      </c>
      <c r="W1151" s="13">
        <v>28814</v>
      </c>
      <c r="X1151" s="13">
        <v>10329</v>
      </c>
      <c r="Z1151" s="13">
        <v>17398</v>
      </c>
      <c r="AA1151" s="13">
        <v>16556</v>
      </c>
      <c r="AC1151" s="48">
        <f t="shared" si="113"/>
        <v>33954</v>
      </c>
      <c r="AD1151" s="48">
        <f t="shared" si="111"/>
        <v>121280</v>
      </c>
      <c r="AE1151" s="13">
        <v>4795</v>
      </c>
      <c r="AF1151" s="13">
        <v>5689</v>
      </c>
      <c r="AG1151" s="13">
        <v>26729</v>
      </c>
      <c r="AH1151" s="13">
        <v>27555</v>
      </c>
      <c r="AI1151" s="13">
        <v>3037</v>
      </c>
      <c r="AJ1151">
        <v>917</v>
      </c>
      <c r="AK1151" s="13">
        <v>3019</v>
      </c>
      <c r="AL1151" s="13">
        <v>31891</v>
      </c>
      <c r="AM1151" s="13">
        <v>33878</v>
      </c>
      <c r="AN1151" s="13">
        <v>11650</v>
      </c>
      <c r="AO1151" s="13">
        <v>10626</v>
      </c>
      <c r="BK1151" s="48">
        <f t="shared" si="112"/>
        <v>159786</v>
      </c>
      <c r="BL1151" s="13">
        <v>9808</v>
      </c>
      <c r="BM1151" s="13">
        <v>9877</v>
      </c>
      <c r="BO1151" s="48">
        <f t="shared" si="114"/>
        <v>19685</v>
      </c>
      <c r="BQ1151" s="48">
        <f t="shared" si="116"/>
        <v>195280</v>
      </c>
      <c r="BS1151" s="48">
        <f t="shared" si="115"/>
        <v>529985</v>
      </c>
    </row>
    <row r="1152" spans="1:71" x14ac:dyDescent="0.2">
      <c r="A1152" s="227" t="s">
        <v>59</v>
      </c>
      <c r="B1152" s="213">
        <v>44978</v>
      </c>
      <c r="D1152" s="13">
        <v>4526</v>
      </c>
      <c r="E1152" s="13">
        <v>3210</v>
      </c>
      <c r="F1152" s="13">
        <v>55048</v>
      </c>
      <c r="G1152">
        <v>984</v>
      </c>
      <c r="H1152">
        <v>812</v>
      </c>
      <c r="I1152" s="13">
        <v>30386</v>
      </c>
      <c r="J1152" s="13">
        <v>26975</v>
      </c>
      <c r="K1152" s="13">
        <v>85517</v>
      </c>
      <c r="L1152" s="13">
        <v>1715</v>
      </c>
      <c r="N1152" s="13">
        <v>13079</v>
      </c>
      <c r="O1152" s="13">
        <v>18168</v>
      </c>
      <c r="P1152" s="13">
        <v>1206</v>
      </c>
      <c r="Q1152">
        <v>925</v>
      </c>
      <c r="R1152" s="13">
        <v>2590</v>
      </c>
      <c r="S1152" s="13">
        <v>3420</v>
      </c>
      <c r="T1152" s="13">
        <v>53760</v>
      </c>
      <c r="U1152" s="13">
        <v>1478</v>
      </c>
      <c r="V1152" s="13">
        <v>1543</v>
      </c>
      <c r="W1152" s="13">
        <v>29726</v>
      </c>
      <c r="X1152" s="13">
        <v>14906</v>
      </c>
      <c r="Z1152" s="13">
        <v>17969</v>
      </c>
      <c r="AA1152" s="13">
        <v>17333</v>
      </c>
      <c r="AC1152" s="48">
        <f t="shared" si="113"/>
        <v>35302</v>
      </c>
      <c r="AD1152" s="48">
        <f t="shared" si="111"/>
        <v>140801</v>
      </c>
      <c r="AE1152" s="13">
        <v>6058</v>
      </c>
      <c r="AF1152" s="13">
        <v>7224</v>
      </c>
      <c r="AG1152" s="13">
        <v>31415</v>
      </c>
      <c r="AH1152" s="13">
        <v>33111</v>
      </c>
      <c r="AI1152" s="13">
        <v>3661</v>
      </c>
      <c r="AJ1152" s="13">
        <v>1229</v>
      </c>
      <c r="AK1152" s="13">
        <v>3639</v>
      </c>
      <c r="AL1152" s="13">
        <v>37852</v>
      </c>
      <c r="AM1152" s="13">
        <v>39623</v>
      </c>
      <c r="AN1152" s="13">
        <v>14481</v>
      </c>
      <c r="AO1152" s="13">
        <v>13709</v>
      </c>
      <c r="BK1152" s="48">
        <f t="shared" si="112"/>
        <v>192002</v>
      </c>
      <c r="BL1152" s="13">
        <v>11097</v>
      </c>
      <c r="BM1152" s="13">
        <v>11643</v>
      </c>
      <c r="BO1152" s="48">
        <f t="shared" si="114"/>
        <v>22740</v>
      </c>
      <c r="BQ1152" s="48">
        <f t="shared" si="116"/>
        <v>209173</v>
      </c>
      <c r="BS1152" s="48">
        <f t="shared" si="115"/>
        <v>600018</v>
      </c>
    </row>
    <row r="1153" spans="1:72" x14ac:dyDescent="0.2">
      <c r="A1153" s="227" t="s">
        <v>53</v>
      </c>
      <c r="B1153" s="213">
        <v>44979</v>
      </c>
      <c r="D1153" s="13">
        <v>4751</v>
      </c>
      <c r="E1153" s="13">
        <v>3320</v>
      </c>
      <c r="F1153" s="13">
        <v>56497</v>
      </c>
      <c r="G1153" s="13">
        <v>1035</v>
      </c>
      <c r="H1153">
        <v>895</v>
      </c>
      <c r="I1153" s="13">
        <v>30871</v>
      </c>
      <c r="J1153" s="13">
        <v>28072</v>
      </c>
      <c r="K1153" s="13">
        <v>87768</v>
      </c>
      <c r="L1153" s="13">
        <v>1908</v>
      </c>
      <c r="N1153" s="13">
        <v>13910</v>
      </c>
      <c r="O1153" s="13">
        <v>18837</v>
      </c>
      <c r="P1153" s="13">
        <v>1257</v>
      </c>
      <c r="Q1153">
        <v>942</v>
      </c>
      <c r="R1153" s="13">
        <v>2635</v>
      </c>
      <c r="S1153" s="13">
        <v>3457</v>
      </c>
      <c r="T1153" s="13">
        <v>56206</v>
      </c>
      <c r="U1153" s="13">
        <v>1508</v>
      </c>
      <c r="V1153" s="13">
        <v>1605</v>
      </c>
      <c r="W1153" s="13">
        <v>30449</v>
      </c>
      <c r="X1153" s="13">
        <v>15771</v>
      </c>
      <c r="Z1153" s="13">
        <v>18688</v>
      </c>
      <c r="AA1153" s="13">
        <v>17562</v>
      </c>
      <c r="AC1153" s="48">
        <f t="shared" si="113"/>
        <v>36250</v>
      </c>
      <c r="AD1153" s="48">
        <f t="shared" si="111"/>
        <v>146577</v>
      </c>
      <c r="AE1153" s="13">
        <v>6101</v>
      </c>
      <c r="AF1153" s="13">
        <v>7560</v>
      </c>
      <c r="AG1153" s="13">
        <v>32840</v>
      </c>
      <c r="AH1153" s="13">
        <v>35287</v>
      </c>
      <c r="AI1153" s="13">
        <v>3872</v>
      </c>
      <c r="AJ1153" s="13">
        <v>1323</v>
      </c>
      <c r="AK1153" s="13">
        <v>3877</v>
      </c>
      <c r="AL1153" s="13">
        <v>40240</v>
      </c>
      <c r="AM1153" s="13">
        <v>41998</v>
      </c>
      <c r="AN1153" s="13">
        <v>16029</v>
      </c>
      <c r="AO1153" s="13">
        <v>15907</v>
      </c>
      <c r="BK1153" s="48">
        <f t="shared" si="112"/>
        <v>205034</v>
      </c>
      <c r="BL1153" s="13">
        <v>11383</v>
      </c>
      <c r="BM1153" s="13">
        <v>11794</v>
      </c>
      <c r="BO1153" s="48">
        <f t="shared" si="114"/>
        <v>23177</v>
      </c>
      <c r="BQ1153" s="48">
        <f t="shared" si="116"/>
        <v>215117</v>
      </c>
      <c r="BS1153" s="48">
        <f t="shared" si="115"/>
        <v>626155</v>
      </c>
    </row>
    <row r="1154" spans="1:72" x14ac:dyDescent="0.2">
      <c r="A1154" s="227" t="s">
        <v>54</v>
      </c>
      <c r="B1154" s="213">
        <v>44980</v>
      </c>
      <c r="D1154" s="13">
        <v>4920</v>
      </c>
      <c r="E1154" s="13">
        <v>3259</v>
      </c>
      <c r="F1154" s="13">
        <v>57928</v>
      </c>
      <c r="G1154" s="13">
        <v>1046</v>
      </c>
      <c r="H1154">
        <v>888</v>
      </c>
      <c r="I1154" s="13">
        <v>31280</v>
      </c>
      <c r="J1154" s="13">
        <v>27736</v>
      </c>
      <c r="K1154" s="13">
        <v>89101</v>
      </c>
      <c r="L1154" s="13">
        <v>1770</v>
      </c>
      <c r="N1154" s="13">
        <v>14066</v>
      </c>
      <c r="O1154" s="13">
        <v>18955</v>
      </c>
      <c r="P1154" s="13">
        <v>1270</v>
      </c>
      <c r="Q1154">
        <v>900</v>
      </c>
      <c r="R1154" s="13">
        <v>2740</v>
      </c>
      <c r="S1154" s="13">
        <v>3538</v>
      </c>
      <c r="T1154" s="13">
        <v>55242</v>
      </c>
      <c r="U1154" s="13">
        <v>1609</v>
      </c>
      <c r="V1154" s="13">
        <v>1617</v>
      </c>
      <c r="W1154" s="13">
        <v>31055</v>
      </c>
      <c r="X1154" s="13">
        <v>14766</v>
      </c>
      <c r="Z1154" s="13">
        <v>19638</v>
      </c>
      <c r="AA1154" s="13">
        <v>18049</v>
      </c>
      <c r="AC1154" s="48">
        <f t="shared" si="113"/>
        <v>37687</v>
      </c>
      <c r="AD1154" s="48">
        <f t="shared" si="111"/>
        <v>145758</v>
      </c>
      <c r="AE1154" s="13">
        <v>6266</v>
      </c>
      <c r="AF1154" s="13">
        <v>7610</v>
      </c>
      <c r="AG1154" s="13">
        <v>33191</v>
      </c>
      <c r="AH1154" s="13">
        <v>35774</v>
      </c>
      <c r="AI1154" s="13">
        <v>3886</v>
      </c>
      <c r="AJ1154" s="13">
        <v>1338</v>
      </c>
      <c r="AK1154" s="13">
        <v>3934</v>
      </c>
      <c r="AL1154" s="13">
        <v>40632</v>
      </c>
      <c r="AM1154" s="13">
        <v>43557</v>
      </c>
      <c r="AN1154" s="13">
        <v>15415</v>
      </c>
      <c r="AO1154" s="13">
        <v>15437</v>
      </c>
      <c r="BK1154" s="48">
        <f t="shared" si="112"/>
        <v>207040</v>
      </c>
      <c r="BL1154" s="13">
        <v>11623</v>
      </c>
      <c r="BM1154" s="13">
        <v>12125</v>
      </c>
      <c r="BO1154" s="48">
        <f t="shared" si="114"/>
        <v>23748</v>
      </c>
      <c r="BQ1154" s="48">
        <f t="shared" si="116"/>
        <v>217928</v>
      </c>
      <c r="BS1154" s="48">
        <f t="shared" si="115"/>
        <v>632161</v>
      </c>
    </row>
    <row r="1155" spans="1:72" x14ac:dyDescent="0.2">
      <c r="A1155" s="227" t="s">
        <v>55</v>
      </c>
      <c r="B1155" s="213">
        <v>44981</v>
      </c>
      <c r="D1155" s="13">
        <v>4420</v>
      </c>
      <c r="E1155" s="13">
        <v>3302</v>
      </c>
      <c r="F1155" s="13">
        <v>59904</v>
      </c>
      <c r="G1155" s="13">
        <v>1001</v>
      </c>
      <c r="H1155">
        <v>850</v>
      </c>
      <c r="I1155" s="13">
        <v>32083</v>
      </c>
      <c r="J1155" s="13">
        <v>29299</v>
      </c>
      <c r="K1155" s="13">
        <v>91525</v>
      </c>
      <c r="L1155" s="13">
        <v>2318</v>
      </c>
      <c r="N1155" s="13">
        <v>14714</v>
      </c>
      <c r="O1155" s="13">
        <v>19609</v>
      </c>
      <c r="P1155" s="13">
        <v>1353</v>
      </c>
      <c r="Q1155">
        <v>865</v>
      </c>
      <c r="R1155" s="13">
        <v>2739</v>
      </c>
      <c r="S1155" s="13">
        <v>3446</v>
      </c>
      <c r="T1155" s="13">
        <v>56424</v>
      </c>
      <c r="U1155" s="13">
        <v>1454</v>
      </c>
      <c r="V1155" s="13">
        <v>1583</v>
      </c>
      <c r="W1155" s="13">
        <v>33479</v>
      </c>
      <c r="X1155" s="13">
        <v>13806</v>
      </c>
      <c r="Z1155" s="13">
        <v>20350</v>
      </c>
      <c r="AA1155" s="13">
        <v>20515</v>
      </c>
      <c r="AC1155" s="48">
        <f t="shared" si="113"/>
        <v>40865</v>
      </c>
      <c r="AD1155" s="48">
        <f t="shared" si="111"/>
        <v>149472</v>
      </c>
      <c r="AE1155" s="13">
        <v>6337</v>
      </c>
      <c r="AF1155" s="13">
        <v>8206</v>
      </c>
      <c r="AG1155" s="13">
        <v>34241</v>
      </c>
      <c r="AH1155" s="13">
        <v>36441</v>
      </c>
      <c r="AI1155" s="13">
        <v>3964</v>
      </c>
      <c r="AJ1155" s="13">
        <v>1358</v>
      </c>
      <c r="AK1155" s="13">
        <v>3911</v>
      </c>
      <c r="AL1155" s="13">
        <v>40696</v>
      </c>
      <c r="AM1155" s="13">
        <v>44185</v>
      </c>
      <c r="AN1155" s="13">
        <v>15398</v>
      </c>
      <c r="AO1155" s="13">
        <v>14990</v>
      </c>
      <c r="BK1155" s="48">
        <f t="shared" si="112"/>
        <v>209727</v>
      </c>
      <c r="BL1155" s="13">
        <v>11517</v>
      </c>
      <c r="BM1155" s="13">
        <v>12021</v>
      </c>
      <c r="BO1155" s="48">
        <f t="shared" si="114"/>
        <v>23538</v>
      </c>
      <c r="BQ1155" s="48">
        <f t="shared" si="116"/>
        <v>224702</v>
      </c>
      <c r="BS1155" s="48">
        <f t="shared" si="115"/>
        <v>648304</v>
      </c>
    </row>
    <row r="1156" spans="1:72" x14ac:dyDescent="0.2">
      <c r="A1156" s="227" t="s">
        <v>56</v>
      </c>
      <c r="B1156" s="213">
        <v>44982</v>
      </c>
      <c r="D1156" s="13">
        <v>3451</v>
      </c>
      <c r="E1156" s="13">
        <v>2449</v>
      </c>
      <c r="F1156" s="13">
        <v>50138</v>
      </c>
      <c r="G1156">
        <v>798</v>
      </c>
      <c r="H1156">
        <v>719</v>
      </c>
      <c r="I1156" s="13">
        <v>29425</v>
      </c>
      <c r="J1156" s="13">
        <v>25446</v>
      </c>
      <c r="K1156" s="13">
        <v>77066</v>
      </c>
      <c r="L1156" s="13">
        <v>2230</v>
      </c>
      <c r="N1156" s="13">
        <v>10570</v>
      </c>
      <c r="O1156" s="13">
        <v>15119</v>
      </c>
      <c r="P1156" s="13">
        <v>1140</v>
      </c>
      <c r="Q1156">
        <v>749</v>
      </c>
      <c r="R1156" s="13">
        <v>1867</v>
      </c>
      <c r="S1156" s="13">
        <v>2585</v>
      </c>
      <c r="T1156" s="13">
        <v>41468</v>
      </c>
      <c r="U1156">
        <v>750</v>
      </c>
      <c r="V1156" s="13">
        <v>1071</v>
      </c>
      <c r="W1156" s="13">
        <v>27493</v>
      </c>
      <c r="X1156" s="13">
        <v>9800</v>
      </c>
      <c r="Z1156" s="13">
        <v>16050</v>
      </c>
      <c r="AA1156" s="13">
        <v>15304</v>
      </c>
      <c r="AC1156" s="48">
        <f t="shared" si="113"/>
        <v>31354</v>
      </c>
      <c r="AD1156" s="48">
        <f t="shared" si="111"/>
        <v>112612</v>
      </c>
      <c r="AE1156" s="13">
        <v>4401</v>
      </c>
      <c r="AF1156" s="13">
        <v>5201</v>
      </c>
      <c r="AG1156" s="13">
        <v>22878</v>
      </c>
      <c r="AH1156" s="13">
        <v>25475</v>
      </c>
      <c r="AI1156" s="13">
        <v>2920</v>
      </c>
      <c r="AJ1156">
        <v>717</v>
      </c>
      <c r="AK1156" s="13">
        <v>2625</v>
      </c>
      <c r="AL1156" s="13">
        <v>27879</v>
      </c>
      <c r="AM1156" s="13">
        <v>30142</v>
      </c>
      <c r="AN1156" s="13">
        <v>10787</v>
      </c>
      <c r="AO1156" s="13">
        <v>10023</v>
      </c>
      <c r="BK1156" s="48">
        <f t="shared" si="112"/>
        <v>143048</v>
      </c>
      <c r="BL1156" s="13">
        <v>9043</v>
      </c>
      <c r="BM1156" s="13">
        <v>9692</v>
      </c>
      <c r="BO1156" s="48">
        <f t="shared" si="114"/>
        <v>18735</v>
      </c>
      <c r="BQ1156" s="48">
        <f t="shared" si="116"/>
        <v>191722</v>
      </c>
      <c r="BS1156" s="48">
        <f t="shared" si="115"/>
        <v>497471</v>
      </c>
    </row>
    <row r="1157" spans="1:72" x14ac:dyDescent="0.2">
      <c r="A1157" s="227" t="s">
        <v>57</v>
      </c>
      <c r="B1157" s="213">
        <v>44983</v>
      </c>
      <c r="D1157" s="13">
        <v>2516</v>
      </c>
      <c r="E1157" s="13">
        <v>1735</v>
      </c>
      <c r="F1157" s="13">
        <v>36922</v>
      </c>
      <c r="G1157">
        <v>576</v>
      </c>
      <c r="H1157">
        <v>593</v>
      </c>
      <c r="I1157" s="13">
        <v>21625</v>
      </c>
      <c r="J1157" s="13">
        <v>18496</v>
      </c>
      <c r="K1157" s="13">
        <v>53327</v>
      </c>
      <c r="L1157" s="13">
        <v>1630</v>
      </c>
      <c r="N1157" s="13">
        <v>9037</v>
      </c>
      <c r="O1157" s="13">
        <v>10974</v>
      </c>
      <c r="P1157" s="13">
        <v>1041</v>
      </c>
      <c r="Q1157">
        <v>632</v>
      </c>
      <c r="R1157" s="13">
        <v>1658</v>
      </c>
      <c r="S1157" s="13">
        <v>2040</v>
      </c>
      <c r="T1157" s="13">
        <v>32721</v>
      </c>
      <c r="U1157">
        <v>581</v>
      </c>
      <c r="V1157">
        <v>816</v>
      </c>
      <c r="W1157" s="13">
        <v>23758</v>
      </c>
      <c r="X1157" s="13">
        <v>5966</v>
      </c>
      <c r="Z1157" s="13">
        <v>15347</v>
      </c>
      <c r="AA1157" s="13">
        <v>13325</v>
      </c>
      <c r="AC1157" s="48">
        <f t="shared" si="113"/>
        <v>28672</v>
      </c>
      <c r="AD1157" s="48">
        <f t="shared" si="111"/>
        <v>89224</v>
      </c>
      <c r="AE1157" s="13">
        <v>3164</v>
      </c>
      <c r="AF1157" s="13">
        <v>4063</v>
      </c>
      <c r="AG1157" s="13">
        <v>18791</v>
      </c>
      <c r="AH1157" s="13">
        <v>18811</v>
      </c>
      <c r="AI1157" s="13">
        <v>2416</v>
      </c>
      <c r="AJ1157">
        <v>535</v>
      </c>
      <c r="AK1157" s="13">
        <v>2156</v>
      </c>
      <c r="AL1157" s="13">
        <v>23548</v>
      </c>
      <c r="AM1157" s="13">
        <v>24479</v>
      </c>
      <c r="AN1157" s="13">
        <v>7237</v>
      </c>
      <c r="AO1157" s="13">
        <v>6419</v>
      </c>
      <c r="BK1157" s="48">
        <f t="shared" si="112"/>
        <v>111619</v>
      </c>
      <c r="BL1157" s="13">
        <v>7224</v>
      </c>
      <c r="BM1157" s="13">
        <v>6675</v>
      </c>
      <c r="BO1157" s="48">
        <f t="shared" si="114"/>
        <v>13899</v>
      </c>
      <c r="BQ1157" s="48">
        <f t="shared" si="116"/>
        <v>137420</v>
      </c>
      <c r="BS1157" s="48">
        <f t="shared" si="115"/>
        <v>380834</v>
      </c>
    </row>
    <row r="1158" spans="1:72" x14ac:dyDescent="0.2">
      <c r="A1158" s="227" t="s">
        <v>58</v>
      </c>
      <c r="B1158" s="213">
        <v>44984</v>
      </c>
      <c r="D1158" s="13">
        <v>4085</v>
      </c>
      <c r="E1158" s="13">
        <v>2976</v>
      </c>
      <c r="F1158" s="13">
        <v>52514</v>
      </c>
      <c r="G1158">
        <v>943</v>
      </c>
      <c r="H1158">
        <v>797</v>
      </c>
      <c r="I1158" s="13">
        <v>28535</v>
      </c>
      <c r="J1158" s="13">
        <v>25050</v>
      </c>
      <c r="K1158" s="13">
        <v>80033</v>
      </c>
      <c r="L1158" s="13">
        <v>1584</v>
      </c>
      <c r="N1158" s="13">
        <v>12404</v>
      </c>
      <c r="O1158" s="13">
        <v>17016</v>
      </c>
      <c r="P1158" s="13">
        <v>1256</v>
      </c>
      <c r="Q1158">
        <v>845</v>
      </c>
      <c r="R1158" s="13">
        <v>2564</v>
      </c>
      <c r="S1158" s="13">
        <v>3339</v>
      </c>
      <c r="T1158" s="13">
        <v>49769</v>
      </c>
      <c r="U1158" s="13">
        <v>1469</v>
      </c>
      <c r="V1158" s="13">
        <v>1493</v>
      </c>
      <c r="W1158" s="13">
        <v>29351</v>
      </c>
      <c r="X1158" s="13">
        <v>13040</v>
      </c>
      <c r="Z1158" s="13">
        <v>17758</v>
      </c>
      <c r="AA1158" s="13">
        <v>17175</v>
      </c>
      <c r="AC1158" s="48">
        <f t="shared" si="113"/>
        <v>34933</v>
      </c>
      <c r="AD1158" s="48">
        <f t="shared" si="111"/>
        <v>132546</v>
      </c>
      <c r="AE1158" s="13">
        <v>5697</v>
      </c>
      <c r="AF1158" s="13">
        <v>7010</v>
      </c>
      <c r="AG1158" s="13">
        <v>28105</v>
      </c>
      <c r="AH1158" s="13">
        <v>30111</v>
      </c>
      <c r="AI1158" s="13">
        <v>3509</v>
      </c>
      <c r="AJ1158" s="13">
        <v>1174</v>
      </c>
      <c r="AK1158" s="13">
        <v>3529</v>
      </c>
      <c r="AL1158" s="13">
        <v>34508</v>
      </c>
      <c r="AM1158" s="13">
        <v>26770</v>
      </c>
      <c r="AN1158" s="13">
        <v>12332</v>
      </c>
      <c r="AO1158" s="13">
        <v>11353</v>
      </c>
      <c r="BK1158" s="48">
        <f t="shared" si="112"/>
        <v>164098</v>
      </c>
      <c r="BL1158" s="13">
        <v>10700</v>
      </c>
      <c r="BM1158" s="13">
        <v>10871</v>
      </c>
      <c r="BO1158" s="48">
        <f t="shared" si="114"/>
        <v>21571</v>
      </c>
      <c r="BQ1158" s="48">
        <f t="shared" si="116"/>
        <v>196517</v>
      </c>
      <c r="BS1158" s="48">
        <f t="shared" si="115"/>
        <v>549665</v>
      </c>
    </row>
    <row r="1159" spans="1:72" x14ac:dyDescent="0.2">
      <c r="A1159" s="227" t="s">
        <v>59</v>
      </c>
      <c r="B1159" s="213">
        <v>44985</v>
      </c>
      <c r="D1159" s="13">
        <v>4595</v>
      </c>
      <c r="E1159" s="13">
        <v>3287</v>
      </c>
      <c r="F1159" s="13">
        <v>56191</v>
      </c>
      <c r="G1159">
        <v>964</v>
      </c>
      <c r="H1159">
        <v>815</v>
      </c>
      <c r="I1159" s="13">
        <v>30092</v>
      </c>
      <c r="J1159" s="13">
        <v>27886</v>
      </c>
      <c r="K1159" s="13">
        <v>83363</v>
      </c>
      <c r="L1159" s="13">
        <v>1667</v>
      </c>
      <c r="N1159" s="13">
        <v>13284</v>
      </c>
      <c r="O1159" s="13">
        <v>18222</v>
      </c>
      <c r="P1159" s="13">
        <v>1265</v>
      </c>
      <c r="Q1159">
        <v>937</v>
      </c>
      <c r="R1159" s="13">
        <v>2654</v>
      </c>
      <c r="S1159" s="13">
        <v>3540</v>
      </c>
      <c r="T1159" s="13">
        <v>54183</v>
      </c>
      <c r="U1159" s="13">
        <v>1536</v>
      </c>
      <c r="V1159" s="13">
        <v>1552</v>
      </c>
      <c r="W1159" s="13">
        <v>29677</v>
      </c>
      <c r="X1159" s="13">
        <v>15001</v>
      </c>
      <c r="Z1159" s="13">
        <v>18222</v>
      </c>
      <c r="AA1159" s="13">
        <v>17444</v>
      </c>
      <c r="AC1159" s="48">
        <f t="shared" si="113"/>
        <v>35666</v>
      </c>
      <c r="AD1159" s="48">
        <f t="shared" si="111"/>
        <v>141851</v>
      </c>
      <c r="AE1159" s="13">
        <v>6247</v>
      </c>
      <c r="AF1159" s="13">
        <v>7515</v>
      </c>
      <c r="AG1159" s="13">
        <v>31206</v>
      </c>
      <c r="AH1159" s="13">
        <v>33165</v>
      </c>
      <c r="AI1159" s="13">
        <v>3733</v>
      </c>
      <c r="AJ1159" s="13">
        <v>1297</v>
      </c>
      <c r="AK1159" s="13">
        <v>3790</v>
      </c>
      <c r="AL1159" s="13">
        <v>38081</v>
      </c>
      <c r="AM1159" s="13">
        <v>28862</v>
      </c>
      <c r="AN1159" s="13">
        <v>14779</v>
      </c>
      <c r="AO1159" s="13">
        <v>14857</v>
      </c>
      <c r="BK1159" s="48">
        <f t="shared" si="112"/>
        <v>183532</v>
      </c>
      <c r="BL1159" s="13">
        <v>11399</v>
      </c>
      <c r="BM1159" s="13">
        <v>11902</v>
      </c>
      <c r="BO1159" s="48">
        <f t="shared" si="114"/>
        <v>23301</v>
      </c>
      <c r="BQ1159" s="48">
        <f t="shared" si="116"/>
        <v>208860</v>
      </c>
      <c r="BS1159" s="48">
        <f t="shared" si="115"/>
        <v>593210</v>
      </c>
    </row>
    <row r="1160" spans="1:72" x14ac:dyDescent="0.2">
      <c r="A1160" s="227" t="s">
        <v>53</v>
      </c>
      <c r="B1160" s="213">
        <v>44986</v>
      </c>
      <c r="C1160" s="246"/>
      <c r="D1160" s="13">
        <v>4687</v>
      </c>
      <c r="E1160" s="13">
        <v>3221</v>
      </c>
      <c r="F1160" s="13">
        <v>56853</v>
      </c>
      <c r="G1160">
        <v>942</v>
      </c>
      <c r="H1160">
        <v>853</v>
      </c>
      <c r="I1160" s="13">
        <v>30595</v>
      </c>
      <c r="J1160" s="13">
        <v>27650</v>
      </c>
      <c r="K1160" s="13">
        <v>87025</v>
      </c>
      <c r="L1160" s="13">
        <v>1693</v>
      </c>
      <c r="M1160" s="246"/>
      <c r="N1160" s="13">
        <v>13798</v>
      </c>
      <c r="O1160" s="13">
        <v>18796</v>
      </c>
      <c r="P1160" s="13">
        <v>1374</v>
      </c>
      <c r="Q1160">
        <v>976</v>
      </c>
      <c r="R1160" s="13">
        <v>2606</v>
      </c>
      <c r="S1160" s="13">
        <v>3584</v>
      </c>
      <c r="T1160" s="13">
        <v>55253</v>
      </c>
      <c r="U1160" s="13">
        <v>1545</v>
      </c>
      <c r="V1160" s="13">
        <v>1584</v>
      </c>
      <c r="W1160" s="13">
        <v>30348</v>
      </c>
      <c r="X1160" s="13">
        <v>15176</v>
      </c>
      <c r="Y1160" s="247"/>
      <c r="Z1160" s="13">
        <v>18653</v>
      </c>
      <c r="AA1160" s="13">
        <v>17603</v>
      </c>
      <c r="AC1160" s="48">
        <f t="shared" si="113"/>
        <v>36256</v>
      </c>
      <c r="AD1160" s="48">
        <f t="shared" si="111"/>
        <v>145040</v>
      </c>
      <c r="AE1160" s="13">
        <v>6368</v>
      </c>
      <c r="AF1160" s="13">
        <v>7918</v>
      </c>
      <c r="AG1160" s="13">
        <v>31262</v>
      </c>
      <c r="AH1160" s="13">
        <v>34814</v>
      </c>
      <c r="AI1160" s="13">
        <v>3836</v>
      </c>
      <c r="AJ1160" s="13">
        <v>1348</v>
      </c>
      <c r="AK1160" s="13">
        <v>3903</v>
      </c>
      <c r="AL1160" s="13">
        <v>38243</v>
      </c>
      <c r="AM1160" s="13">
        <v>41611</v>
      </c>
      <c r="AN1160" s="13">
        <v>15500</v>
      </c>
      <c r="AO1160" s="13">
        <v>14719</v>
      </c>
      <c r="BJ1160" s="246"/>
      <c r="BK1160" s="48">
        <f t="shared" si="112"/>
        <v>199522</v>
      </c>
      <c r="BL1160" s="13">
        <v>11551</v>
      </c>
      <c r="BM1160" s="13">
        <v>11668</v>
      </c>
      <c r="BN1160" s="246"/>
      <c r="BO1160" s="48">
        <f t="shared" si="114"/>
        <v>23219</v>
      </c>
      <c r="BP1160" s="246"/>
      <c r="BQ1160" s="48">
        <f t="shared" si="116"/>
        <v>213519</v>
      </c>
      <c r="BR1160" s="246"/>
      <c r="BS1160" s="48">
        <f t="shared" si="115"/>
        <v>617556</v>
      </c>
      <c r="BT1160" s="246"/>
    </row>
    <row r="1161" spans="1:72" x14ac:dyDescent="0.2">
      <c r="A1161" s="227" t="s">
        <v>54</v>
      </c>
      <c r="B1161" s="213">
        <v>44987</v>
      </c>
      <c r="C1161" s="246"/>
      <c r="D1161" s="13">
        <v>4318</v>
      </c>
      <c r="E1161" s="13">
        <v>2993</v>
      </c>
      <c r="F1161" s="13">
        <v>53513</v>
      </c>
      <c r="G1161">
        <v>877</v>
      </c>
      <c r="H1161">
        <v>783</v>
      </c>
      <c r="I1161" s="13">
        <v>29290</v>
      </c>
      <c r="J1161" s="13">
        <v>26859</v>
      </c>
      <c r="K1161" s="13">
        <v>82094</v>
      </c>
      <c r="L1161" s="13">
        <v>1683</v>
      </c>
      <c r="M1161" s="246"/>
      <c r="N1161" s="13">
        <v>13729</v>
      </c>
      <c r="O1161" s="13">
        <v>18215</v>
      </c>
      <c r="P1161" s="13">
        <v>1267</v>
      </c>
      <c r="Q1161">
        <v>841</v>
      </c>
      <c r="R1161" s="13">
        <v>2560</v>
      </c>
      <c r="S1161" s="13">
        <v>3406</v>
      </c>
      <c r="T1161" s="13">
        <v>53064</v>
      </c>
      <c r="U1161" s="13">
        <v>1537</v>
      </c>
      <c r="V1161" s="13">
        <v>1584</v>
      </c>
      <c r="W1161" s="13">
        <v>29861</v>
      </c>
      <c r="X1161" s="13">
        <v>14275</v>
      </c>
      <c r="Y1161" s="247"/>
      <c r="Z1161" s="13">
        <v>18686</v>
      </c>
      <c r="AA1161" s="13">
        <v>17872</v>
      </c>
      <c r="AC1161" s="48">
        <f t="shared" si="113"/>
        <v>36558</v>
      </c>
      <c r="AD1161" s="48">
        <f t="shared" si="111"/>
        <v>140339</v>
      </c>
      <c r="AE1161" s="13">
        <v>5777</v>
      </c>
      <c r="AF1161" s="13">
        <v>7336</v>
      </c>
      <c r="AG1161" s="13">
        <v>33784</v>
      </c>
      <c r="AH1161" s="13">
        <v>34568</v>
      </c>
      <c r="AI1161" s="13">
        <v>3922</v>
      </c>
      <c r="AJ1161" s="13">
        <v>1388</v>
      </c>
      <c r="AK1161" s="13">
        <v>3799</v>
      </c>
      <c r="AL1161" s="13">
        <v>41348</v>
      </c>
      <c r="AM1161" s="13">
        <v>41746</v>
      </c>
      <c r="AN1161" s="13">
        <v>15022</v>
      </c>
      <c r="AO1161" s="13">
        <v>16696</v>
      </c>
      <c r="BJ1161" s="246"/>
      <c r="BK1161" s="48">
        <f t="shared" si="112"/>
        <v>205386</v>
      </c>
      <c r="BL1161" s="13">
        <v>10739</v>
      </c>
      <c r="BM1161" s="13">
        <v>11349</v>
      </c>
      <c r="BN1161" s="246"/>
      <c r="BO1161" s="48">
        <f t="shared" si="114"/>
        <v>22088</v>
      </c>
      <c r="BP1161" s="246"/>
      <c r="BQ1161" s="48">
        <f t="shared" si="116"/>
        <v>202410</v>
      </c>
      <c r="BR1161" s="246"/>
      <c r="BS1161" s="48">
        <f t="shared" si="115"/>
        <v>606781</v>
      </c>
      <c r="BT1161" s="246"/>
    </row>
    <row r="1162" spans="1:72" x14ac:dyDescent="0.2">
      <c r="A1162" s="227" t="s">
        <v>55</v>
      </c>
      <c r="B1162" s="213">
        <v>44988</v>
      </c>
      <c r="C1162" s="246"/>
      <c r="D1162" s="13">
        <v>4653</v>
      </c>
      <c r="E1162" s="13">
        <v>3284</v>
      </c>
      <c r="F1162" s="13">
        <v>60112</v>
      </c>
      <c r="G1162" s="13">
        <v>1036</v>
      </c>
      <c r="H1162">
        <v>867</v>
      </c>
      <c r="I1162" s="13">
        <v>31975</v>
      </c>
      <c r="J1162" s="13">
        <v>29124</v>
      </c>
      <c r="K1162" s="13">
        <v>92475</v>
      </c>
      <c r="L1162" s="13">
        <v>2162</v>
      </c>
      <c r="M1162" s="246"/>
      <c r="N1162" s="13">
        <v>15466</v>
      </c>
      <c r="O1162" s="13">
        <v>19952</v>
      </c>
      <c r="P1162" s="13">
        <v>1418</v>
      </c>
      <c r="Q1162">
        <v>926</v>
      </c>
      <c r="R1162" s="13">
        <v>2826</v>
      </c>
      <c r="S1162" s="13">
        <v>3581</v>
      </c>
      <c r="T1162" s="13">
        <v>58577</v>
      </c>
      <c r="U1162" s="13">
        <v>1525</v>
      </c>
      <c r="V1162" s="13">
        <v>1712</v>
      </c>
      <c r="W1162" s="13">
        <v>34041</v>
      </c>
      <c r="X1162" s="13">
        <v>14663</v>
      </c>
      <c r="Y1162" s="247"/>
      <c r="Z1162" s="13">
        <v>20297</v>
      </c>
      <c r="AA1162" s="13">
        <v>20336</v>
      </c>
      <c r="AC1162" s="48">
        <f t="shared" si="113"/>
        <v>40633</v>
      </c>
      <c r="AD1162" s="48">
        <f t="shared" ref="AD1162:AD1189" si="117">N1162+O1162+P1162+Q1162+R1162+S1162+T1162+U1162+V1162+W1162+X1162</f>
        <v>154687</v>
      </c>
      <c r="AE1162" s="13">
        <v>7017</v>
      </c>
      <c r="AF1162" s="13">
        <v>7624</v>
      </c>
      <c r="AG1162" s="13">
        <v>33562</v>
      </c>
      <c r="AH1162" s="13">
        <v>36954</v>
      </c>
      <c r="AI1162" s="13">
        <v>4362</v>
      </c>
      <c r="AJ1162" s="13">
        <v>1371</v>
      </c>
      <c r="AK1162" s="13">
        <v>4304</v>
      </c>
      <c r="AL1162" s="13">
        <v>41706</v>
      </c>
      <c r="AM1162" s="13">
        <v>44667</v>
      </c>
      <c r="AN1162" s="13">
        <v>16020</v>
      </c>
      <c r="AO1162" s="13">
        <v>15717</v>
      </c>
      <c r="BJ1162" s="246"/>
      <c r="BK1162" s="48">
        <f t="shared" ref="BK1162:BK1220" si="118">AE1162+AF1162+AG1162+AH1162+AI1162+AL1162+AM1162+AJ1162+AK1162+AN1162+AO1162</f>
        <v>213304</v>
      </c>
      <c r="BL1162" s="13">
        <v>11820</v>
      </c>
      <c r="BM1162" s="13">
        <v>12220</v>
      </c>
      <c r="BN1162" s="246"/>
      <c r="BO1162" s="48">
        <f t="shared" si="114"/>
        <v>24040</v>
      </c>
      <c r="BP1162" s="246"/>
      <c r="BQ1162" s="48">
        <f t="shared" si="116"/>
        <v>225688</v>
      </c>
      <c r="BR1162" s="246"/>
      <c r="BS1162" s="48">
        <f t="shared" si="115"/>
        <v>658352</v>
      </c>
      <c r="BT1162" s="246"/>
    </row>
    <row r="1163" spans="1:72" x14ac:dyDescent="0.2">
      <c r="A1163" s="227" t="s">
        <v>56</v>
      </c>
      <c r="B1163" s="213">
        <v>44989</v>
      </c>
      <c r="C1163" s="246"/>
      <c r="D1163" s="13">
        <v>3217</v>
      </c>
      <c r="E1163" s="13">
        <v>2544</v>
      </c>
      <c r="F1163" s="13">
        <v>51215</v>
      </c>
      <c r="G1163">
        <v>851</v>
      </c>
      <c r="H1163">
        <v>764</v>
      </c>
      <c r="I1163" s="13">
        <v>28795</v>
      </c>
      <c r="J1163" s="13">
        <v>25418</v>
      </c>
      <c r="K1163" s="13">
        <v>78916</v>
      </c>
      <c r="L1163" s="13">
        <v>2166</v>
      </c>
      <c r="M1163" s="246"/>
      <c r="N1163" s="13">
        <v>11858</v>
      </c>
      <c r="O1163" s="13">
        <v>15723</v>
      </c>
      <c r="P1163" s="13">
        <v>1297</v>
      </c>
      <c r="Q1163">
        <v>802</v>
      </c>
      <c r="R1163" s="13">
        <v>1949</v>
      </c>
      <c r="S1163" s="13">
        <v>2620</v>
      </c>
      <c r="T1163" s="13">
        <v>43156</v>
      </c>
      <c r="U1163">
        <v>846</v>
      </c>
      <c r="V1163" s="13">
        <v>1240</v>
      </c>
      <c r="W1163" s="13">
        <v>28892</v>
      </c>
      <c r="X1163" s="13">
        <v>8903</v>
      </c>
      <c r="Y1163" s="247"/>
      <c r="Z1163" s="13">
        <v>16590</v>
      </c>
      <c r="AA1163" s="13">
        <v>15491</v>
      </c>
      <c r="AC1163" s="48">
        <f t="shared" si="113"/>
        <v>32081</v>
      </c>
      <c r="AD1163" s="48">
        <f t="shared" si="117"/>
        <v>117286</v>
      </c>
      <c r="AE1163" s="13">
        <v>4613</v>
      </c>
      <c r="AF1163" s="13">
        <v>5418</v>
      </c>
      <c r="AG1163" s="13">
        <v>24596</v>
      </c>
      <c r="AH1163" s="13">
        <v>27303</v>
      </c>
      <c r="AI1163" s="13">
        <v>3917</v>
      </c>
      <c r="AJ1163">
        <v>836</v>
      </c>
      <c r="AK1163" s="13">
        <v>3432</v>
      </c>
      <c r="AL1163" s="13">
        <v>30588</v>
      </c>
      <c r="AM1163" s="13">
        <v>32712</v>
      </c>
      <c r="AN1163" s="13">
        <v>12420</v>
      </c>
      <c r="AO1163" s="13">
        <v>11575</v>
      </c>
      <c r="BJ1163" s="246"/>
      <c r="BK1163" s="48">
        <f t="shared" si="118"/>
        <v>157410</v>
      </c>
      <c r="BL1163" s="13">
        <v>9920</v>
      </c>
      <c r="BM1163" s="13">
        <v>10679</v>
      </c>
      <c r="BN1163" s="246"/>
      <c r="BO1163" s="48">
        <f t="shared" si="114"/>
        <v>20599</v>
      </c>
      <c r="BP1163" s="246"/>
      <c r="BQ1163" s="48">
        <f t="shared" si="116"/>
        <v>193886</v>
      </c>
      <c r="BR1163" s="246"/>
      <c r="BS1163" s="48">
        <f t="shared" si="115"/>
        <v>521262</v>
      </c>
      <c r="BT1163" s="246"/>
    </row>
    <row r="1164" spans="1:72" x14ac:dyDescent="0.2">
      <c r="A1164" s="227" t="s">
        <v>57</v>
      </c>
      <c r="B1164" s="213">
        <v>44990</v>
      </c>
      <c r="C1164" s="246"/>
      <c r="D1164" s="13">
        <v>2609</v>
      </c>
      <c r="E1164" s="13">
        <v>1841</v>
      </c>
      <c r="F1164" s="13">
        <v>39265</v>
      </c>
      <c r="G1164">
        <v>598</v>
      </c>
      <c r="H1164">
        <v>651</v>
      </c>
      <c r="I1164" s="13">
        <v>22957</v>
      </c>
      <c r="J1164" s="13">
        <v>19609</v>
      </c>
      <c r="K1164" s="13">
        <v>58971</v>
      </c>
      <c r="L1164" s="13">
        <v>1347</v>
      </c>
      <c r="M1164" s="246"/>
      <c r="N1164" s="13">
        <v>9274</v>
      </c>
      <c r="O1164" s="13">
        <v>11857</v>
      </c>
      <c r="P1164" s="13">
        <v>1131</v>
      </c>
      <c r="Q1164">
        <v>683</v>
      </c>
      <c r="R1164" s="13">
        <v>1607</v>
      </c>
      <c r="S1164" s="13">
        <v>2173</v>
      </c>
      <c r="T1164" s="13">
        <v>34519</v>
      </c>
      <c r="U1164">
        <v>547</v>
      </c>
      <c r="V1164">
        <v>813</v>
      </c>
      <c r="W1164" s="13">
        <v>25043</v>
      </c>
      <c r="X1164" s="13">
        <v>6190</v>
      </c>
      <c r="Y1164" s="247"/>
      <c r="Z1164" s="13">
        <v>15696</v>
      </c>
      <c r="AA1164" s="13">
        <v>14324</v>
      </c>
      <c r="AC1164" s="48">
        <f t="shared" si="113"/>
        <v>30020</v>
      </c>
      <c r="AD1164" s="48">
        <f t="shared" si="117"/>
        <v>93837</v>
      </c>
      <c r="AE1164" s="13">
        <v>3227</v>
      </c>
      <c r="AF1164" s="13">
        <v>3941</v>
      </c>
      <c r="AG1164" s="13">
        <v>19177</v>
      </c>
      <c r="AH1164" s="13">
        <v>19709</v>
      </c>
      <c r="AI1164" s="13">
        <v>2516</v>
      </c>
      <c r="AJ1164">
        <v>616</v>
      </c>
      <c r="AK1164" s="13">
        <v>2274</v>
      </c>
      <c r="AL1164" s="13">
        <v>24558</v>
      </c>
      <c r="AM1164" s="13">
        <v>25653</v>
      </c>
      <c r="AN1164" s="13">
        <v>7669</v>
      </c>
      <c r="AO1164" s="13">
        <v>6087</v>
      </c>
      <c r="BJ1164" s="246"/>
      <c r="BK1164" s="48">
        <f t="shared" si="118"/>
        <v>115427</v>
      </c>
      <c r="BL1164" s="13">
        <v>7426</v>
      </c>
      <c r="BM1164" s="13">
        <v>7285</v>
      </c>
      <c r="BN1164" s="246"/>
      <c r="BO1164" s="48">
        <f t="shared" si="114"/>
        <v>14711</v>
      </c>
      <c r="BP1164" s="246"/>
      <c r="BQ1164" s="48">
        <f t="shared" si="116"/>
        <v>147848</v>
      </c>
      <c r="BR1164" s="246"/>
      <c r="BS1164" s="48">
        <f t="shared" si="115"/>
        <v>401843</v>
      </c>
      <c r="BT1164" s="246"/>
    </row>
    <row r="1165" spans="1:72" x14ac:dyDescent="0.2">
      <c r="A1165" s="227" t="s">
        <v>58</v>
      </c>
      <c r="B1165" s="213">
        <v>44991</v>
      </c>
      <c r="C1165" s="246"/>
      <c r="D1165" s="13">
        <v>4130</v>
      </c>
      <c r="E1165" s="13">
        <v>2933</v>
      </c>
      <c r="F1165" s="13">
        <v>52000</v>
      </c>
      <c r="G1165">
        <v>902</v>
      </c>
      <c r="H1165">
        <v>828</v>
      </c>
      <c r="I1165" s="13">
        <v>28032</v>
      </c>
      <c r="J1165" s="13">
        <v>26126</v>
      </c>
      <c r="K1165" s="13">
        <v>79959</v>
      </c>
      <c r="L1165" s="13">
        <v>1653</v>
      </c>
      <c r="M1165" s="246"/>
      <c r="N1165" s="13">
        <v>12841</v>
      </c>
      <c r="O1165" s="13">
        <v>16936</v>
      </c>
      <c r="P1165" s="13">
        <v>1331</v>
      </c>
      <c r="Q1165">
        <v>832</v>
      </c>
      <c r="R1165" s="13">
        <v>2535</v>
      </c>
      <c r="S1165" s="13">
        <v>3407</v>
      </c>
      <c r="T1165" s="13">
        <v>49971</v>
      </c>
      <c r="U1165" s="13">
        <v>1423</v>
      </c>
      <c r="V1165" s="13">
        <v>1430</v>
      </c>
      <c r="W1165" s="13">
        <v>29216</v>
      </c>
      <c r="X1165" s="13">
        <v>13009</v>
      </c>
      <c r="Y1165" s="247"/>
      <c r="Z1165" s="13">
        <v>18065</v>
      </c>
      <c r="AA1165" s="13">
        <v>17536</v>
      </c>
      <c r="AC1165" s="48">
        <f t="shared" si="113"/>
        <v>35601</v>
      </c>
      <c r="AD1165" s="48">
        <f t="shared" si="117"/>
        <v>132931</v>
      </c>
      <c r="AE1165" s="13">
        <v>5589</v>
      </c>
      <c r="AF1165" s="13">
        <v>7002</v>
      </c>
      <c r="AG1165" s="13">
        <v>29281</v>
      </c>
      <c r="AH1165" s="13">
        <v>30452</v>
      </c>
      <c r="AI1165" s="13">
        <v>3542</v>
      </c>
      <c r="AJ1165" s="13">
        <v>1217</v>
      </c>
      <c r="AK1165" s="13">
        <v>3462</v>
      </c>
      <c r="AL1165" s="13">
        <v>35914</v>
      </c>
      <c r="AM1165" s="13">
        <v>37252</v>
      </c>
      <c r="AN1165" s="13">
        <v>12556</v>
      </c>
      <c r="AO1165" s="13">
        <v>12286</v>
      </c>
      <c r="BJ1165" s="246"/>
      <c r="BK1165" s="48">
        <f t="shared" si="118"/>
        <v>178553</v>
      </c>
      <c r="BL1165" s="13">
        <v>10449</v>
      </c>
      <c r="BM1165" s="13">
        <v>10770</v>
      </c>
      <c r="BN1165" s="246"/>
      <c r="BO1165" s="48">
        <f t="shared" si="114"/>
        <v>21219</v>
      </c>
      <c r="BP1165" s="246"/>
      <c r="BQ1165" s="48">
        <f t="shared" si="116"/>
        <v>196563</v>
      </c>
      <c r="BR1165" s="246"/>
      <c r="BS1165" s="48">
        <f t="shared" si="115"/>
        <v>564867</v>
      </c>
      <c r="BT1165" s="246"/>
    </row>
    <row r="1166" spans="1:72" x14ac:dyDescent="0.2">
      <c r="A1166" s="227" t="s">
        <v>59</v>
      </c>
      <c r="B1166" s="213">
        <v>44992</v>
      </c>
      <c r="C1166" s="246"/>
      <c r="D1166" s="13">
        <v>4768</v>
      </c>
      <c r="E1166" s="13">
        <v>3381</v>
      </c>
      <c r="F1166" s="13">
        <v>55756</v>
      </c>
      <c r="G1166">
        <v>961</v>
      </c>
      <c r="H1166">
        <v>603</v>
      </c>
      <c r="I1166" s="13">
        <v>30615</v>
      </c>
      <c r="J1166" s="13">
        <v>28095</v>
      </c>
      <c r="K1166" s="13">
        <v>87090</v>
      </c>
      <c r="L1166" s="13">
        <v>1656</v>
      </c>
      <c r="M1166" s="246"/>
      <c r="N1166" s="13">
        <v>13777</v>
      </c>
      <c r="O1166" s="13">
        <v>18477</v>
      </c>
      <c r="P1166" s="13">
        <v>1334</v>
      </c>
      <c r="Q1166">
        <v>934</v>
      </c>
      <c r="R1166" s="13">
        <v>2568</v>
      </c>
      <c r="S1166" s="13">
        <v>3613</v>
      </c>
      <c r="T1166" s="13">
        <v>54862</v>
      </c>
      <c r="U1166" s="13">
        <v>1595</v>
      </c>
      <c r="V1166" s="13">
        <v>1580</v>
      </c>
      <c r="W1166" s="13">
        <v>29753</v>
      </c>
      <c r="X1166" s="13">
        <v>15402</v>
      </c>
      <c r="Y1166" s="247"/>
      <c r="Z1166" s="13">
        <v>18618</v>
      </c>
      <c r="AA1166" s="13">
        <v>17476</v>
      </c>
      <c r="AC1166" s="48">
        <f t="shared" si="113"/>
        <v>36094</v>
      </c>
      <c r="AD1166" s="48">
        <f t="shared" si="117"/>
        <v>143895</v>
      </c>
      <c r="AE1166" s="13">
        <v>5916</v>
      </c>
      <c r="AF1166" s="13">
        <v>7406</v>
      </c>
      <c r="AG1166" s="13">
        <v>30727</v>
      </c>
      <c r="AH1166" s="13">
        <v>32327</v>
      </c>
      <c r="AI1166" s="13">
        <v>3653</v>
      </c>
      <c r="AJ1166" s="13">
        <v>1281</v>
      </c>
      <c r="AK1166" s="13">
        <v>3680</v>
      </c>
      <c r="AL1166" s="13">
        <v>37269</v>
      </c>
      <c r="AM1166" s="13">
        <v>38404</v>
      </c>
      <c r="AN1166" s="13">
        <v>14060</v>
      </c>
      <c r="AO1166" s="13">
        <v>14144</v>
      </c>
      <c r="BJ1166" s="246"/>
      <c r="BK1166" s="48">
        <f t="shared" si="118"/>
        <v>188867</v>
      </c>
      <c r="BL1166" s="13">
        <v>11206</v>
      </c>
      <c r="BM1166" s="13">
        <v>11850</v>
      </c>
      <c r="BN1166" s="246"/>
      <c r="BO1166" s="48">
        <f t="shared" si="114"/>
        <v>23056</v>
      </c>
      <c r="BP1166" s="246"/>
      <c r="BQ1166" s="48">
        <f t="shared" si="116"/>
        <v>212925</v>
      </c>
      <c r="BR1166" s="246"/>
      <c r="BS1166" s="48">
        <f t="shared" si="115"/>
        <v>604837</v>
      </c>
      <c r="BT1166" s="246"/>
    </row>
    <row r="1167" spans="1:72" x14ac:dyDescent="0.2">
      <c r="A1167" s="227" t="s">
        <v>53</v>
      </c>
      <c r="B1167" s="213">
        <v>44993</v>
      </c>
      <c r="C1167" s="246"/>
      <c r="D1167" s="13">
        <v>4648</v>
      </c>
      <c r="E1167" s="13">
        <v>3308</v>
      </c>
      <c r="F1167" s="13">
        <v>57647</v>
      </c>
      <c r="G1167" s="13">
        <v>1027</v>
      </c>
      <c r="H1167">
        <v>897</v>
      </c>
      <c r="I1167" s="13">
        <v>31213</v>
      </c>
      <c r="J1167" s="13">
        <v>27893</v>
      </c>
      <c r="K1167" s="13">
        <v>88730</v>
      </c>
      <c r="L1167" s="13">
        <v>1810</v>
      </c>
      <c r="M1167" s="246"/>
      <c r="N1167" s="13">
        <v>13709</v>
      </c>
      <c r="O1167" s="13">
        <v>18368</v>
      </c>
      <c r="P1167" s="13">
        <v>1334</v>
      </c>
      <c r="Q1167" s="13">
        <v>1008</v>
      </c>
      <c r="R1167" s="13">
        <v>2566</v>
      </c>
      <c r="S1167" s="13">
        <v>3567</v>
      </c>
      <c r="T1167" s="13">
        <v>55285</v>
      </c>
      <c r="U1167" s="13">
        <v>1613</v>
      </c>
      <c r="V1167" s="13">
        <v>1640</v>
      </c>
      <c r="W1167" s="13">
        <v>30309</v>
      </c>
      <c r="X1167" s="13">
        <v>15307</v>
      </c>
      <c r="Y1167" s="247"/>
      <c r="Z1167" s="13">
        <v>18654</v>
      </c>
      <c r="AA1167" s="13">
        <v>17703</v>
      </c>
      <c r="AC1167" s="48">
        <f t="shared" si="113"/>
        <v>36357</v>
      </c>
      <c r="AD1167" s="48">
        <f t="shared" si="117"/>
        <v>144706</v>
      </c>
      <c r="AE1167" s="13">
        <v>6009</v>
      </c>
      <c r="AF1167" s="13">
        <v>7522</v>
      </c>
      <c r="AG1167" s="13">
        <v>31558</v>
      </c>
      <c r="AH1167" s="13">
        <v>34003</v>
      </c>
      <c r="AI1167" s="13">
        <v>3824</v>
      </c>
      <c r="AJ1167" s="13">
        <v>1329</v>
      </c>
      <c r="AK1167" s="13">
        <v>3863</v>
      </c>
      <c r="AL1167" s="13">
        <v>38612</v>
      </c>
      <c r="AM1167" s="13">
        <v>40921</v>
      </c>
      <c r="AN1167" s="13">
        <v>14884</v>
      </c>
      <c r="AO1167" s="13">
        <v>14491</v>
      </c>
      <c r="BJ1167" s="246"/>
      <c r="BK1167" s="48">
        <f t="shared" si="118"/>
        <v>197016</v>
      </c>
      <c r="BL1167" s="13">
        <v>11736</v>
      </c>
      <c r="BM1167" s="13">
        <v>12261</v>
      </c>
      <c r="BN1167" s="246"/>
      <c r="BO1167" s="48">
        <f t="shared" si="114"/>
        <v>23997</v>
      </c>
      <c r="BP1167" s="246"/>
      <c r="BQ1167" s="48">
        <f t="shared" si="116"/>
        <v>217173</v>
      </c>
      <c r="BR1167" s="246"/>
      <c r="BS1167" s="48">
        <f t="shared" si="115"/>
        <v>619249</v>
      </c>
      <c r="BT1167" s="246"/>
    </row>
    <row r="1168" spans="1:72" x14ac:dyDescent="0.2">
      <c r="A1168" s="227" t="s">
        <v>54</v>
      </c>
      <c r="B1168" s="213">
        <v>44994</v>
      </c>
      <c r="C1168" s="246"/>
      <c r="D1168" s="13">
        <v>4784</v>
      </c>
      <c r="E1168" s="13">
        <v>3329</v>
      </c>
      <c r="F1168" s="13">
        <v>59639</v>
      </c>
      <c r="G1168" s="13">
        <v>1012</v>
      </c>
      <c r="H1168">
        <v>916</v>
      </c>
      <c r="I1168" s="13">
        <v>32226</v>
      </c>
      <c r="J1168" s="13">
        <v>29613</v>
      </c>
      <c r="K1168" s="13">
        <v>91702</v>
      </c>
      <c r="L1168" s="13">
        <v>1731</v>
      </c>
      <c r="M1168" s="246"/>
      <c r="N1168" s="13">
        <v>14336</v>
      </c>
      <c r="O1168" s="13">
        <v>19541</v>
      </c>
      <c r="P1168" s="13">
        <v>1338</v>
      </c>
      <c r="Q1168">
        <v>953</v>
      </c>
      <c r="R1168" s="13">
        <v>2642</v>
      </c>
      <c r="S1168" s="13">
        <v>3555</v>
      </c>
      <c r="T1168" s="13">
        <v>57205</v>
      </c>
      <c r="U1168" s="13">
        <v>1505</v>
      </c>
      <c r="V1168" s="13">
        <v>1602</v>
      </c>
      <c r="W1168" s="13">
        <v>31800</v>
      </c>
      <c r="X1168" s="13">
        <v>15417</v>
      </c>
      <c r="Y1168" s="247"/>
      <c r="Z1168" s="13">
        <v>19227</v>
      </c>
      <c r="AA1168" s="13">
        <v>18704</v>
      </c>
      <c r="AC1168" s="48">
        <f t="shared" si="113"/>
        <v>37931</v>
      </c>
      <c r="AD1168" s="48">
        <f t="shared" si="117"/>
        <v>149894</v>
      </c>
      <c r="AE1168" s="13">
        <v>6097</v>
      </c>
      <c r="AF1168" s="13">
        <v>7667</v>
      </c>
      <c r="AG1168" s="13">
        <v>32833</v>
      </c>
      <c r="AH1168" s="13">
        <v>35518</v>
      </c>
      <c r="AI1168" s="13">
        <v>3864</v>
      </c>
      <c r="AJ1168" s="13">
        <v>1364</v>
      </c>
      <c r="AK1168" s="13">
        <v>3846</v>
      </c>
      <c r="AL1168" s="13">
        <v>40085</v>
      </c>
      <c r="AM1168" s="13">
        <v>44508</v>
      </c>
      <c r="AN1168" s="13">
        <v>15790</v>
      </c>
      <c r="AO1168" s="13">
        <v>15245</v>
      </c>
      <c r="BJ1168" s="246"/>
      <c r="BK1168" s="48">
        <f t="shared" si="118"/>
        <v>206817</v>
      </c>
      <c r="BL1168" s="13">
        <v>12230</v>
      </c>
      <c r="BM1168" s="13">
        <v>12399</v>
      </c>
      <c r="BN1168" s="246"/>
      <c r="BO1168" s="48">
        <f t="shared" si="114"/>
        <v>24629</v>
      </c>
      <c r="BP1168" s="246"/>
      <c r="BQ1168" s="48">
        <f t="shared" si="116"/>
        <v>224952</v>
      </c>
      <c r="BR1168" s="246"/>
      <c r="BS1168" s="48">
        <f t="shared" si="115"/>
        <v>644223</v>
      </c>
      <c r="BT1168" s="246"/>
    </row>
    <row r="1169" spans="1:72" x14ac:dyDescent="0.2">
      <c r="A1169" s="227" t="s">
        <v>55</v>
      </c>
      <c r="B1169" s="213">
        <v>44995</v>
      </c>
      <c r="C1169" s="246"/>
      <c r="D1169" s="13">
        <v>4485</v>
      </c>
      <c r="E1169" s="13">
        <v>3344</v>
      </c>
      <c r="F1169" s="13">
        <v>61879</v>
      </c>
      <c r="G1169" s="13">
        <v>1068</v>
      </c>
      <c r="H1169">
        <v>849</v>
      </c>
      <c r="I1169" s="13">
        <v>32795</v>
      </c>
      <c r="J1169" s="13">
        <v>30262</v>
      </c>
      <c r="K1169" s="13">
        <v>93355</v>
      </c>
      <c r="L1169" s="13">
        <v>1898</v>
      </c>
      <c r="M1169" s="246"/>
      <c r="N1169" s="13">
        <v>15609</v>
      </c>
      <c r="O1169" s="13">
        <v>20950</v>
      </c>
      <c r="P1169" s="13">
        <v>1379</v>
      </c>
      <c r="Q1169">
        <v>978</v>
      </c>
      <c r="R1169" s="13">
        <v>2703</v>
      </c>
      <c r="S1169" s="13">
        <v>3753</v>
      </c>
      <c r="T1169" s="13">
        <v>60487</v>
      </c>
      <c r="U1169" s="13">
        <v>1554</v>
      </c>
      <c r="V1169" s="13">
        <v>1707</v>
      </c>
      <c r="W1169" s="13">
        <v>35241</v>
      </c>
      <c r="X1169" s="13">
        <v>14573</v>
      </c>
      <c r="Y1169" s="247"/>
      <c r="Z1169" s="13">
        <v>21461</v>
      </c>
      <c r="AA1169" s="13">
        <v>21229</v>
      </c>
      <c r="AC1169" s="48">
        <f t="shared" si="113"/>
        <v>42690</v>
      </c>
      <c r="AD1169" s="48">
        <f t="shared" si="117"/>
        <v>158934</v>
      </c>
      <c r="AE1169" s="13">
        <v>6052</v>
      </c>
      <c r="AF1169" s="13">
        <v>7153</v>
      </c>
      <c r="AG1169" s="13">
        <v>34738</v>
      </c>
      <c r="AH1169" s="13">
        <v>37796</v>
      </c>
      <c r="AI1169" s="13">
        <v>4042</v>
      </c>
      <c r="AJ1169" s="13">
        <v>1273</v>
      </c>
      <c r="AK1169" s="13">
        <v>3942</v>
      </c>
      <c r="AL1169" s="13">
        <v>42291</v>
      </c>
      <c r="AM1169" s="13">
        <v>46742</v>
      </c>
      <c r="AN1169" s="13">
        <v>16270</v>
      </c>
      <c r="AO1169" s="13">
        <v>15461</v>
      </c>
      <c r="BJ1169" s="246"/>
      <c r="BK1169" s="48">
        <f t="shared" si="118"/>
        <v>215760</v>
      </c>
      <c r="BL1169" s="13">
        <v>12325</v>
      </c>
      <c r="BM1169" s="13">
        <v>12417</v>
      </c>
      <c r="BN1169" s="246"/>
      <c r="BO1169" s="48">
        <f t="shared" si="114"/>
        <v>24742</v>
      </c>
      <c r="BP1169" s="246"/>
      <c r="BQ1169" s="48">
        <f t="shared" si="116"/>
        <v>229935</v>
      </c>
      <c r="BR1169" s="246"/>
      <c r="BS1169" s="48">
        <f t="shared" si="115"/>
        <v>672061</v>
      </c>
      <c r="BT1169" s="246"/>
    </row>
    <row r="1170" spans="1:72" x14ac:dyDescent="0.2">
      <c r="A1170" s="227" t="s">
        <v>56</v>
      </c>
      <c r="B1170" s="213">
        <v>44996</v>
      </c>
      <c r="C1170" s="246"/>
      <c r="D1170" s="13">
        <v>2962</v>
      </c>
      <c r="E1170" s="13">
        <v>2232</v>
      </c>
      <c r="F1170" s="13">
        <v>49243</v>
      </c>
      <c r="G1170">
        <v>810</v>
      </c>
      <c r="H1170">
        <v>630</v>
      </c>
      <c r="I1170" s="13">
        <v>27874</v>
      </c>
      <c r="J1170" s="13">
        <v>24551</v>
      </c>
      <c r="K1170" s="13">
        <v>75164</v>
      </c>
      <c r="L1170" s="13">
        <v>2149</v>
      </c>
      <c r="M1170" s="246"/>
      <c r="N1170" s="13">
        <v>11454</v>
      </c>
      <c r="O1170" s="13">
        <v>15321</v>
      </c>
      <c r="P1170" s="13">
        <v>1172</v>
      </c>
      <c r="Q1170">
        <v>749</v>
      </c>
      <c r="R1170" s="13">
        <v>1946</v>
      </c>
      <c r="S1170" s="13">
        <v>2590</v>
      </c>
      <c r="T1170" s="13">
        <v>42034</v>
      </c>
      <c r="U1170">
        <v>848</v>
      </c>
      <c r="V1170" s="13">
        <v>1193</v>
      </c>
      <c r="W1170" s="13">
        <v>28830</v>
      </c>
      <c r="X1170" s="13">
        <v>8557</v>
      </c>
      <c r="Y1170" s="247"/>
      <c r="Z1170" s="13">
        <v>17748</v>
      </c>
      <c r="AA1170" s="13">
        <v>15966</v>
      </c>
      <c r="AC1170" s="48">
        <f t="shared" si="113"/>
        <v>33714</v>
      </c>
      <c r="AD1170" s="48">
        <f t="shared" si="117"/>
        <v>114694</v>
      </c>
      <c r="AE1170" s="13">
        <v>4413</v>
      </c>
      <c r="AF1170" s="13">
        <v>5184</v>
      </c>
      <c r="AG1170" s="13">
        <v>23105</v>
      </c>
      <c r="AH1170" s="13">
        <v>26960</v>
      </c>
      <c r="AI1170" s="13">
        <v>3656</v>
      </c>
      <c r="AJ1170">
        <v>796</v>
      </c>
      <c r="AK1170" s="13">
        <v>3077</v>
      </c>
      <c r="AL1170" s="13">
        <v>28768</v>
      </c>
      <c r="AM1170" s="13">
        <v>33224</v>
      </c>
      <c r="AN1170" s="13">
        <v>11293</v>
      </c>
      <c r="AO1170" s="13">
        <v>9694</v>
      </c>
      <c r="BJ1170" s="246"/>
      <c r="BK1170" s="48">
        <f t="shared" si="118"/>
        <v>150170</v>
      </c>
      <c r="BL1170" s="13">
        <v>8828</v>
      </c>
      <c r="BM1170" s="13">
        <v>8507</v>
      </c>
      <c r="BN1170" s="246"/>
      <c r="BO1170" s="48">
        <f t="shared" si="114"/>
        <v>17335</v>
      </c>
      <c r="BP1170" s="246"/>
      <c r="BQ1170" s="48">
        <f t="shared" si="116"/>
        <v>185615</v>
      </c>
      <c r="BR1170" s="246"/>
      <c r="BS1170" s="48">
        <f t="shared" si="115"/>
        <v>501528</v>
      </c>
      <c r="BT1170" s="246"/>
    </row>
    <row r="1171" spans="1:72" x14ac:dyDescent="0.2">
      <c r="A1171" s="227" t="s">
        <v>57</v>
      </c>
      <c r="B1171" s="213">
        <v>44997</v>
      </c>
      <c r="C1171" s="246"/>
      <c r="D1171" s="13">
        <v>2347</v>
      </c>
      <c r="E1171" s="13">
        <v>1611</v>
      </c>
      <c r="F1171" s="13">
        <v>36425</v>
      </c>
      <c r="G1171">
        <v>527</v>
      </c>
      <c r="H1171">
        <v>522</v>
      </c>
      <c r="I1171" s="13">
        <v>21709</v>
      </c>
      <c r="J1171" s="13">
        <v>18678</v>
      </c>
      <c r="K1171" s="13">
        <v>54831</v>
      </c>
      <c r="L1171" s="13">
        <v>1097</v>
      </c>
      <c r="M1171" s="246"/>
      <c r="N1171" s="13">
        <v>9320</v>
      </c>
      <c r="O1171" s="13">
        <v>12022</v>
      </c>
      <c r="P1171" s="13">
        <v>1042</v>
      </c>
      <c r="Q1171">
        <v>606</v>
      </c>
      <c r="R1171" s="13">
        <v>1607</v>
      </c>
      <c r="S1171" s="13">
        <v>2144</v>
      </c>
      <c r="T1171" s="13">
        <v>34244</v>
      </c>
      <c r="U1171">
        <v>640</v>
      </c>
      <c r="V1171">
        <v>978</v>
      </c>
      <c r="W1171" s="13">
        <v>24688</v>
      </c>
      <c r="X1171" s="13">
        <v>6208</v>
      </c>
      <c r="Y1171" s="247"/>
      <c r="Z1171" s="13">
        <v>15848</v>
      </c>
      <c r="AA1171" s="13">
        <v>14126</v>
      </c>
      <c r="AC1171" s="48">
        <f t="shared" si="113"/>
        <v>29974</v>
      </c>
      <c r="AD1171" s="48">
        <f t="shared" si="117"/>
        <v>93499</v>
      </c>
      <c r="AE1171" s="13">
        <v>3255</v>
      </c>
      <c r="AF1171" s="13">
        <v>4077</v>
      </c>
      <c r="AG1171" s="13">
        <v>19898</v>
      </c>
      <c r="AH1171" s="13">
        <v>20965</v>
      </c>
      <c r="AI1171" s="13">
        <v>2971</v>
      </c>
      <c r="AJ1171">
        <v>582</v>
      </c>
      <c r="AK1171" s="13">
        <v>2538</v>
      </c>
      <c r="AL1171" s="13">
        <v>25000</v>
      </c>
      <c r="AM1171" s="13">
        <v>27317</v>
      </c>
      <c r="AN1171" s="13">
        <v>7910</v>
      </c>
      <c r="AO1171" s="13">
        <v>6011</v>
      </c>
      <c r="BJ1171" s="246"/>
      <c r="BK1171" s="48">
        <f t="shared" si="118"/>
        <v>120524</v>
      </c>
      <c r="BL1171" s="13">
        <v>6322</v>
      </c>
      <c r="BM1171" s="13">
        <v>6823</v>
      </c>
      <c r="BN1171" s="246"/>
      <c r="BO1171" s="48">
        <f t="shared" si="114"/>
        <v>13145</v>
      </c>
      <c r="BP1171" s="246"/>
      <c r="BQ1171" s="48">
        <f t="shared" si="116"/>
        <v>137747</v>
      </c>
      <c r="BR1171" s="246"/>
      <c r="BS1171" s="48">
        <f t="shared" si="115"/>
        <v>394889</v>
      </c>
      <c r="BT1171" s="246"/>
    </row>
    <row r="1172" spans="1:72" x14ac:dyDescent="0.2">
      <c r="A1172" s="227" t="s">
        <v>58</v>
      </c>
      <c r="B1172" s="213">
        <v>44998</v>
      </c>
      <c r="C1172" s="246"/>
      <c r="D1172" s="13">
        <v>3593</v>
      </c>
      <c r="E1172" s="13">
        <v>2671</v>
      </c>
      <c r="F1172" s="13">
        <v>51010</v>
      </c>
      <c r="G1172">
        <v>822</v>
      </c>
      <c r="H1172">
        <v>700</v>
      </c>
      <c r="I1172" s="13">
        <v>28168</v>
      </c>
      <c r="J1172" s="13">
        <v>26031</v>
      </c>
      <c r="K1172" s="13">
        <v>77894</v>
      </c>
      <c r="L1172" s="13">
        <v>1510</v>
      </c>
      <c r="M1172" s="246"/>
      <c r="N1172" s="13">
        <v>12564</v>
      </c>
      <c r="O1172" s="13">
        <v>16890</v>
      </c>
      <c r="P1172" s="13">
        <v>1247</v>
      </c>
      <c r="Q1172">
        <v>760</v>
      </c>
      <c r="R1172" s="13">
        <v>2326</v>
      </c>
      <c r="S1172" s="13">
        <v>3127</v>
      </c>
      <c r="T1172" s="13">
        <v>47459</v>
      </c>
      <c r="U1172" s="13">
        <v>1364</v>
      </c>
      <c r="V1172" s="13">
        <v>1465</v>
      </c>
      <c r="W1172" s="13">
        <v>28662</v>
      </c>
      <c r="X1172" s="13">
        <v>11323</v>
      </c>
      <c r="Y1172" s="247"/>
      <c r="Z1172" s="13">
        <v>18187</v>
      </c>
      <c r="AA1172" s="13">
        <v>15992</v>
      </c>
      <c r="AC1172" s="48">
        <f t="shared" si="113"/>
        <v>34179</v>
      </c>
      <c r="AD1172" s="48">
        <f t="shared" si="117"/>
        <v>127187</v>
      </c>
      <c r="AE1172" s="13">
        <v>5044</v>
      </c>
      <c r="AF1172" s="13">
        <v>6439</v>
      </c>
      <c r="AG1172" s="13">
        <v>28060</v>
      </c>
      <c r="AH1172" s="13">
        <v>29920</v>
      </c>
      <c r="AI1172" s="13">
        <v>3508</v>
      </c>
      <c r="AJ1172" s="13">
        <v>1099</v>
      </c>
      <c r="AK1172" s="13">
        <v>3399</v>
      </c>
      <c r="AL1172" s="13">
        <v>33572</v>
      </c>
      <c r="AM1172" s="13">
        <v>37429</v>
      </c>
      <c r="AN1172" s="13">
        <v>12559</v>
      </c>
      <c r="AO1172" s="13">
        <v>11585</v>
      </c>
      <c r="BJ1172" s="246"/>
      <c r="BK1172" s="48">
        <f t="shared" si="118"/>
        <v>172614</v>
      </c>
      <c r="BL1172" s="13">
        <v>9944</v>
      </c>
      <c r="BM1172" s="13">
        <v>9896</v>
      </c>
      <c r="BN1172" s="246"/>
      <c r="BO1172" s="48">
        <f t="shared" si="114"/>
        <v>19840</v>
      </c>
      <c r="BP1172" s="246"/>
      <c r="BQ1172" s="48">
        <f t="shared" si="116"/>
        <v>192399</v>
      </c>
      <c r="BR1172" s="246"/>
      <c r="BS1172" s="48">
        <f t="shared" si="115"/>
        <v>546219</v>
      </c>
      <c r="BT1172" s="246"/>
    </row>
    <row r="1173" spans="1:72" x14ac:dyDescent="0.2">
      <c r="A1173" s="227" t="s">
        <v>59</v>
      </c>
      <c r="B1173" s="213">
        <v>44999</v>
      </c>
      <c r="C1173" s="246"/>
      <c r="D1173" s="13">
        <v>3959</v>
      </c>
      <c r="E1173" s="13">
        <v>2877</v>
      </c>
      <c r="F1173" s="13">
        <v>54452</v>
      </c>
      <c r="G1173">
        <v>864</v>
      </c>
      <c r="H1173">
        <v>725</v>
      </c>
      <c r="I1173" s="13">
        <v>30185</v>
      </c>
      <c r="J1173" s="13">
        <v>27825</v>
      </c>
      <c r="K1173" s="13">
        <v>83776</v>
      </c>
      <c r="L1173" s="13">
        <v>1646</v>
      </c>
      <c r="M1173" s="246"/>
      <c r="N1173" s="13">
        <v>13096</v>
      </c>
      <c r="O1173" s="13">
        <v>17912</v>
      </c>
      <c r="P1173" s="13">
        <v>1337</v>
      </c>
      <c r="Q1173">
        <v>740</v>
      </c>
      <c r="R1173" s="13">
        <v>2497</v>
      </c>
      <c r="S1173" s="13">
        <v>3299</v>
      </c>
      <c r="T1173" s="13">
        <v>49829</v>
      </c>
      <c r="U1173" s="13">
        <v>1468</v>
      </c>
      <c r="V1173" s="13">
        <v>1593</v>
      </c>
      <c r="W1173" s="13">
        <v>29430</v>
      </c>
      <c r="X1173" s="13">
        <v>12389</v>
      </c>
      <c r="Y1173" s="247"/>
      <c r="Z1173" s="13">
        <v>18656</v>
      </c>
      <c r="AA1173" s="13">
        <v>17483</v>
      </c>
      <c r="AC1173" s="48">
        <f t="shared" si="113"/>
        <v>36139</v>
      </c>
      <c r="AD1173" s="48">
        <f t="shared" si="117"/>
        <v>133590</v>
      </c>
      <c r="AE1173" s="13">
        <v>5334</v>
      </c>
      <c r="AF1173" s="13">
        <v>6681</v>
      </c>
      <c r="AG1173" s="13">
        <v>29913</v>
      </c>
      <c r="AH1173" s="13">
        <v>31806</v>
      </c>
      <c r="AI1173" s="13">
        <v>3677</v>
      </c>
      <c r="AJ1173" s="13">
        <v>1085</v>
      </c>
      <c r="AK1173" s="13">
        <v>3571</v>
      </c>
      <c r="AL1173" s="13">
        <v>36034</v>
      </c>
      <c r="AM1173" s="13">
        <v>38968</v>
      </c>
      <c r="AN1173" s="13">
        <v>13642</v>
      </c>
      <c r="AO1173" s="13">
        <v>13024</v>
      </c>
      <c r="BJ1173" s="246"/>
      <c r="BK1173" s="48">
        <f t="shared" si="118"/>
        <v>183735</v>
      </c>
      <c r="BL1173" s="13">
        <v>10526</v>
      </c>
      <c r="BM1173" s="13">
        <v>10466</v>
      </c>
      <c r="BN1173" s="246"/>
      <c r="BO1173" s="48">
        <f t="shared" si="114"/>
        <v>20992</v>
      </c>
      <c r="BP1173" s="246"/>
      <c r="BQ1173" s="48">
        <f t="shared" si="116"/>
        <v>206309</v>
      </c>
      <c r="BR1173" s="246"/>
      <c r="BS1173" s="48">
        <f t="shared" si="115"/>
        <v>580765</v>
      </c>
      <c r="BT1173" s="246"/>
    </row>
    <row r="1174" spans="1:72" x14ac:dyDescent="0.2">
      <c r="A1174" s="227" t="s">
        <v>53</v>
      </c>
      <c r="B1174" s="213">
        <v>45000</v>
      </c>
      <c r="C1174" s="246"/>
      <c r="D1174" s="13">
        <v>3930</v>
      </c>
      <c r="E1174" s="13">
        <v>2859</v>
      </c>
      <c r="F1174" s="13">
        <v>56017</v>
      </c>
      <c r="G1174">
        <v>884</v>
      </c>
      <c r="H1174">
        <v>696</v>
      </c>
      <c r="I1174" s="13">
        <v>30790</v>
      </c>
      <c r="J1174" s="13">
        <v>28381</v>
      </c>
      <c r="K1174" s="13">
        <v>85725</v>
      </c>
      <c r="L1174" s="13">
        <v>1890</v>
      </c>
      <c r="M1174" s="246"/>
      <c r="N1174" s="13">
        <v>13786</v>
      </c>
      <c r="O1174" s="13">
        <v>18180</v>
      </c>
      <c r="P1174" s="13">
        <v>1280</v>
      </c>
      <c r="Q1174">
        <v>785</v>
      </c>
      <c r="R1174" s="13">
        <v>2531</v>
      </c>
      <c r="S1174" s="13">
        <v>3277</v>
      </c>
      <c r="T1174" s="13">
        <v>51794</v>
      </c>
      <c r="U1174" s="13">
        <v>1417</v>
      </c>
      <c r="V1174" s="13">
        <v>1633</v>
      </c>
      <c r="W1174" s="13">
        <v>30688</v>
      </c>
      <c r="X1174" s="13">
        <v>12542</v>
      </c>
      <c r="Y1174" s="247"/>
      <c r="Z1174" s="13">
        <v>19481</v>
      </c>
      <c r="AA1174" s="13">
        <v>18201</v>
      </c>
      <c r="AC1174" s="48">
        <f t="shared" si="113"/>
        <v>37682</v>
      </c>
      <c r="AD1174" s="48">
        <f t="shared" si="117"/>
        <v>137913</v>
      </c>
      <c r="AE1174" s="13">
        <v>5506</v>
      </c>
      <c r="AF1174" s="13">
        <v>6690</v>
      </c>
      <c r="AG1174" s="13">
        <v>30533</v>
      </c>
      <c r="AH1174" s="13">
        <v>33868</v>
      </c>
      <c r="AI1174" s="13">
        <v>3929</v>
      </c>
      <c r="AJ1174" s="13">
        <v>1205</v>
      </c>
      <c r="AK1174" s="13">
        <v>3946</v>
      </c>
      <c r="AL1174" s="13">
        <v>37249</v>
      </c>
      <c r="AM1174" s="13">
        <v>41250</v>
      </c>
      <c r="AN1174" s="13">
        <v>14614</v>
      </c>
      <c r="AO1174" s="13">
        <v>13419</v>
      </c>
      <c r="BJ1174" s="246"/>
      <c r="BK1174" s="48">
        <f t="shared" si="118"/>
        <v>192209</v>
      </c>
      <c r="BL1174" s="13">
        <v>10947</v>
      </c>
      <c r="BM1174" s="13">
        <v>10990</v>
      </c>
      <c r="BN1174" s="246"/>
      <c r="BO1174" s="48">
        <f t="shared" si="114"/>
        <v>21937</v>
      </c>
      <c r="BP1174" s="246"/>
      <c r="BQ1174" s="48">
        <f t="shared" si="116"/>
        <v>211172</v>
      </c>
      <c r="BR1174" s="246"/>
      <c r="BS1174" s="48">
        <f t="shared" si="115"/>
        <v>600913</v>
      </c>
      <c r="BT1174" s="246"/>
    </row>
    <row r="1175" spans="1:72" x14ac:dyDescent="0.2">
      <c r="A1175" s="227" t="s">
        <v>54</v>
      </c>
      <c r="B1175" s="213">
        <v>45001</v>
      </c>
      <c r="C1175" s="246"/>
      <c r="D1175" s="13">
        <v>3692</v>
      </c>
      <c r="E1175" s="13">
        <v>2763</v>
      </c>
      <c r="F1175" s="13">
        <v>53080</v>
      </c>
      <c r="G1175">
        <v>876</v>
      </c>
      <c r="H1175">
        <v>674</v>
      </c>
      <c r="I1175" s="13">
        <v>29186</v>
      </c>
      <c r="J1175" s="13">
        <v>27330</v>
      </c>
      <c r="K1175" s="13">
        <v>81965</v>
      </c>
      <c r="L1175" s="13">
        <v>1742</v>
      </c>
      <c r="M1175" s="246"/>
      <c r="N1175" s="13">
        <v>13363</v>
      </c>
      <c r="O1175" s="13">
        <v>17680</v>
      </c>
      <c r="P1175" s="13">
        <v>1234</v>
      </c>
      <c r="Q1175">
        <v>772</v>
      </c>
      <c r="R1175" s="13">
        <v>2400</v>
      </c>
      <c r="S1175" s="13">
        <v>3146</v>
      </c>
      <c r="T1175" s="13">
        <v>50197</v>
      </c>
      <c r="U1175" s="13">
        <v>1403</v>
      </c>
      <c r="V1175" s="13">
        <v>1541</v>
      </c>
      <c r="W1175" s="13">
        <v>30217</v>
      </c>
      <c r="X1175" s="13">
        <v>12413</v>
      </c>
      <c r="Y1175" s="247"/>
      <c r="Z1175" s="13">
        <v>18309</v>
      </c>
      <c r="AA1175" s="13">
        <v>17962</v>
      </c>
      <c r="AC1175" s="48">
        <f t="shared" si="113"/>
        <v>36271</v>
      </c>
      <c r="AD1175" s="48">
        <f t="shared" si="117"/>
        <v>134366</v>
      </c>
      <c r="AE1175" s="13">
        <v>5093</v>
      </c>
      <c r="AF1175" s="13">
        <v>5969</v>
      </c>
      <c r="AG1175" s="13">
        <v>28023</v>
      </c>
      <c r="AH1175" s="13">
        <v>32057</v>
      </c>
      <c r="AI1175" s="13">
        <v>3606</v>
      </c>
      <c r="AJ1175" s="13">
        <v>1077</v>
      </c>
      <c r="AK1175" s="13">
        <v>3450</v>
      </c>
      <c r="AL1175" s="13">
        <v>34183</v>
      </c>
      <c r="AM1175" s="13">
        <v>38546</v>
      </c>
      <c r="AN1175" s="13">
        <v>13320</v>
      </c>
      <c r="AO1175" s="13">
        <v>11792</v>
      </c>
      <c r="BJ1175" s="246"/>
      <c r="BK1175" s="48">
        <f t="shared" si="118"/>
        <v>177116</v>
      </c>
      <c r="BL1175" s="13">
        <v>10528</v>
      </c>
      <c r="BM1175" s="13">
        <v>10173</v>
      </c>
      <c r="BN1175" s="246"/>
      <c r="BO1175" s="48">
        <f t="shared" si="114"/>
        <v>20701</v>
      </c>
      <c r="BP1175" s="246"/>
      <c r="BQ1175" s="48">
        <f t="shared" si="116"/>
        <v>201308</v>
      </c>
      <c r="BR1175" s="246"/>
      <c r="BS1175" s="48">
        <f t="shared" si="115"/>
        <v>569762</v>
      </c>
      <c r="BT1175" s="246"/>
    </row>
    <row r="1176" spans="1:72" x14ac:dyDescent="0.2">
      <c r="A1176" s="227" t="s">
        <v>55</v>
      </c>
      <c r="B1176" s="213">
        <v>45002</v>
      </c>
      <c r="C1176" s="246"/>
      <c r="D1176" s="13">
        <v>3745</v>
      </c>
      <c r="E1176" s="13">
        <v>2740</v>
      </c>
      <c r="F1176" s="13">
        <v>54588</v>
      </c>
      <c r="G1176">
        <v>908</v>
      </c>
      <c r="H1176">
        <v>663</v>
      </c>
      <c r="I1176" s="13">
        <v>29732</v>
      </c>
      <c r="J1176" s="13">
        <v>27737</v>
      </c>
      <c r="K1176" s="13">
        <v>82978</v>
      </c>
      <c r="L1176" s="13">
        <v>1685</v>
      </c>
      <c r="M1176" s="246"/>
      <c r="N1176" s="13">
        <v>13463</v>
      </c>
      <c r="O1176" s="13">
        <v>18905</v>
      </c>
      <c r="P1176" s="13">
        <v>1301</v>
      </c>
      <c r="Q1176">
        <v>912</v>
      </c>
      <c r="R1176" s="13">
        <v>2368</v>
      </c>
      <c r="S1176" s="13">
        <v>3141</v>
      </c>
      <c r="T1176" s="13">
        <v>51514</v>
      </c>
      <c r="U1176" s="13">
        <v>1589</v>
      </c>
      <c r="V1176" s="13">
        <v>1643</v>
      </c>
      <c r="W1176" s="13">
        <v>32661</v>
      </c>
      <c r="X1176" s="13">
        <v>12243</v>
      </c>
      <c r="Y1176" s="247"/>
      <c r="Z1176" s="13">
        <v>19986</v>
      </c>
      <c r="AA1176" s="13">
        <v>19289</v>
      </c>
      <c r="AC1176" s="48">
        <f t="shared" si="113"/>
        <v>39275</v>
      </c>
      <c r="AD1176" s="48">
        <f t="shared" si="117"/>
        <v>139740</v>
      </c>
      <c r="AE1176" s="13">
        <v>5338</v>
      </c>
      <c r="AF1176" s="13">
        <v>6237</v>
      </c>
      <c r="AG1176" s="13">
        <v>30007</v>
      </c>
      <c r="AH1176" s="13">
        <v>32643</v>
      </c>
      <c r="AI1176" s="13">
        <v>4043</v>
      </c>
      <c r="AJ1176">
        <v>993</v>
      </c>
      <c r="AK1176" s="13">
        <v>3705</v>
      </c>
      <c r="AL1176" s="13">
        <v>36766</v>
      </c>
      <c r="AM1176" s="13">
        <v>39732</v>
      </c>
      <c r="AN1176" s="13">
        <v>13896</v>
      </c>
      <c r="AO1176" s="13">
        <v>12955</v>
      </c>
      <c r="BJ1176" s="246"/>
      <c r="BK1176" s="48">
        <f t="shared" si="118"/>
        <v>186315</v>
      </c>
      <c r="BL1176" s="13">
        <v>9921</v>
      </c>
      <c r="BM1176" s="13">
        <v>10468</v>
      </c>
      <c r="BN1176" s="246"/>
      <c r="BO1176" s="48">
        <f t="shared" si="114"/>
        <v>20389</v>
      </c>
      <c r="BP1176" s="246"/>
      <c r="BQ1176" s="48">
        <f t="shared" si="116"/>
        <v>204776</v>
      </c>
      <c r="BR1176" s="246"/>
      <c r="BS1176" s="48">
        <f t="shared" si="115"/>
        <v>590495</v>
      </c>
      <c r="BT1176" s="246"/>
    </row>
    <row r="1177" spans="1:72" x14ac:dyDescent="0.2">
      <c r="A1177" s="227" t="s">
        <v>56</v>
      </c>
      <c r="B1177" s="213">
        <v>45003</v>
      </c>
      <c r="C1177" s="246"/>
      <c r="D1177" s="13">
        <v>2758</v>
      </c>
      <c r="E1177" s="13">
        <v>1963</v>
      </c>
      <c r="F1177" s="13">
        <v>45011</v>
      </c>
      <c r="G1177">
        <v>636</v>
      </c>
      <c r="H1177">
        <v>533</v>
      </c>
      <c r="I1177" s="13">
        <v>26669</v>
      </c>
      <c r="J1177" s="13">
        <v>23746</v>
      </c>
      <c r="K1177" s="13">
        <v>70212</v>
      </c>
      <c r="L1177" s="13">
        <v>2162</v>
      </c>
      <c r="M1177" s="246"/>
      <c r="N1177" s="13">
        <v>10715</v>
      </c>
      <c r="O1177" s="13">
        <v>14284</v>
      </c>
      <c r="P1177" s="13">
        <v>1100</v>
      </c>
      <c r="Q1177">
        <v>773</v>
      </c>
      <c r="R1177" s="13">
        <v>1939</v>
      </c>
      <c r="S1177" s="13">
        <v>2432</v>
      </c>
      <c r="T1177" s="13">
        <v>39673</v>
      </c>
      <c r="U1177">
        <v>972</v>
      </c>
      <c r="V1177" s="13">
        <v>1119</v>
      </c>
      <c r="W1177" s="13">
        <v>28140</v>
      </c>
      <c r="X1177" s="13">
        <v>8045</v>
      </c>
      <c r="Y1177" s="247"/>
      <c r="Z1177" s="13">
        <v>16761</v>
      </c>
      <c r="AA1177" s="13">
        <v>15561</v>
      </c>
      <c r="AC1177" s="48">
        <f t="shared" si="113"/>
        <v>32322</v>
      </c>
      <c r="AD1177" s="48">
        <f t="shared" si="117"/>
        <v>109192</v>
      </c>
      <c r="AE1177" s="13">
        <v>4035</v>
      </c>
      <c r="AF1177" s="13">
        <v>4801</v>
      </c>
      <c r="AG1177" s="13">
        <v>22597</v>
      </c>
      <c r="AH1177" s="13">
        <v>23070</v>
      </c>
      <c r="AI1177" s="13">
        <v>3435</v>
      </c>
      <c r="AJ1177">
        <v>654</v>
      </c>
      <c r="AK1177" s="13">
        <v>2863</v>
      </c>
      <c r="AL1177" s="13">
        <v>28070</v>
      </c>
      <c r="AM1177" s="13">
        <v>29389</v>
      </c>
      <c r="AN1177" s="13">
        <v>9518</v>
      </c>
      <c r="AO1177" s="13">
        <v>9172</v>
      </c>
      <c r="BJ1177" s="246"/>
      <c r="BK1177" s="48">
        <f t="shared" si="118"/>
        <v>137604</v>
      </c>
      <c r="BL1177" s="13">
        <v>7263</v>
      </c>
      <c r="BM1177" s="13">
        <v>7968</v>
      </c>
      <c r="BN1177" s="246"/>
      <c r="BO1177" s="48">
        <f t="shared" si="114"/>
        <v>15231</v>
      </c>
      <c r="BP1177" s="246"/>
      <c r="BQ1177" s="48">
        <f t="shared" si="116"/>
        <v>173690</v>
      </c>
      <c r="BR1177" s="246"/>
      <c r="BS1177" s="48">
        <f t="shared" si="115"/>
        <v>468039</v>
      </c>
      <c r="BT1177" s="246"/>
    </row>
    <row r="1178" spans="1:72" x14ac:dyDescent="0.2">
      <c r="A1178" s="227" t="s">
        <v>57</v>
      </c>
      <c r="B1178" s="213">
        <v>45004</v>
      </c>
      <c r="C1178" s="246"/>
      <c r="D1178" s="13">
        <v>2377</v>
      </c>
      <c r="E1178" s="13">
        <v>1585</v>
      </c>
      <c r="F1178" s="13">
        <v>37202</v>
      </c>
      <c r="G1178">
        <v>529</v>
      </c>
      <c r="H1178">
        <v>555</v>
      </c>
      <c r="I1178" s="13">
        <v>21622</v>
      </c>
      <c r="J1178" s="13">
        <v>18583</v>
      </c>
      <c r="K1178" s="13">
        <v>55115</v>
      </c>
      <c r="L1178" s="13">
        <v>1139</v>
      </c>
      <c r="M1178" s="246"/>
      <c r="N1178" s="13">
        <v>9588</v>
      </c>
      <c r="O1178" s="13">
        <v>12095</v>
      </c>
      <c r="P1178" s="13">
        <v>1017</v>
      </c>
      <c r="Q1178">
        <v>689</v>
      </c>
      <c r="R1178" s="13">
        <v>1632</v>
      </c>
      <c r="S1178" s="13">
        <v>2018</v>
      </c>
      <c r="T1178" s="13">
        <v>36943</v>
      </c>
      <c r="U1178">
        <v>640</v>
      </c>
      <c r="V1178">
        <v>935</v>
      </c>
      <c r="W1178" s="13">
        <v>26931</v>
      </c>
      <c r="X1178" s="13">
        <v>6333</v>
      </c>
      <c r="Y1178" s="247"/>
      <c r="Z1178" s="13">
        <v>17108</v>
      </c>
      <c r="AA1178" s="13">
        <v>14585</v>
      </c>
      <c r="AC1178" s="48">
        <f t="shared" si="113"/>
        <v>31693</v>
      </c>
      <c r="AD1178" s="48">
        <f t="shared" si="117"/>
        <v>98821</v>
      </c>
      <c r="AE1178" s="13">
        <v>3499</v>
      </c>
      <c r="AF1178" s="13">
        <v>4194</v>
      </c>
      <c r="AG1178" s="13">
        <v>19967</v>
      </c>
      <c r="AH1178" s="13">
        <v>19850</v>
      </c>
      <c r="AI1178" s="13">
        <v>3062</v>
      </c>
      <c r="AJ1178">
        <v>590</v>
      </c>
      <c r="AK1178" s="13">
        <v>2450</v>
      </c>
      <c r="AL1178" s="13">
        <v>25706</v>
      </c>
      <c r="AM1178" s="13">
        <v>26251</v>
      </c>
      <c r="AN1178" s="13">
        <v>7509</v>
      </c>
      <c r="AO1178" s="13">
        <v>6532</v>
      </c>
      <c r="BJ1178" s="246"/>
      <c r="BK1178" s="48">
        <f t="shared" si="118"/>
        <v>119610</v>
      </c>
      <c r="BL1178" s="13">
        <v>6810</v>
      </c>
      <c r="BM1178" s="13">
        <v>7303</v>
      </c>
      <c r="BN1178" s="246"/>
      <c r="BO1178" s="48">
        <f t="shared" si="114"/>
        <v>14113</v>
      </c>
      <c r="BP1178" s="246"/>
      <c r="BQ1178" s="48">
        <f t="shared" si="116"/>
        <v>138707</v>
      </c>
      <c r="BR1178" s="246"/>
      <c r="BS1178" s="48">
        <f t="shared" si="115"/>
        <v>402944</v>
      </c>
      <c r="BT1178" s="246"/>
    </row>
    <row r="1179" spans="1:72" x14ac:dyDescent="0.2">
      <c r="A1179" s="227" t="s">
        <v>58</v>
      </c>
      <c r="B1179" s="213">
        <v>45005</v>
      </c>
      <c r="C1179" s="246"/>
      <c r="D1179" s="13">
        <v>3889</v>
      </c>
      <c r="E1179" s="13">
        <v>2847</v>
      </c>
      <c r="F1179" s="13">
        <v>52054</v>
      </c>
      <c r="G1179">
        <v>884</v>
      </c>
      <c r="H1179">
        <v>676</v>
      </c>
      <c r="I1179" s="13">
        <v>28905</v>
      </c>
      <c r="J1179" s="13">
        <v>26242</v>
      </c>
      <c r="K1179" s="13">
        <v>79323</v>
      </c>
      <c r="L1179" s="13">
        <v>1612</v>
      </c>
      <c r="M1179" s="246"/>
      <c r="N1179" s="13">
        <v>12559</v>
      </c>
      <c r="O1179" s="13">
        <v>16960</v>
      </c>
      <c r="P1179" s="13">
        <v>1205</v>
      </c>
      <c r="Q1179">
        <v>803</v>
      </c>
      <c r="R1179" s="13">
        <v>2500</v>
      </c>
      <c r="S1179" s="13">
        <v>3191</v>
      </c>
      <c r="T1179" s="13">
        <v>49498</v>
      </c>
      <c r="U1179" s="13">
        <v>1343</v>
      </c>
      <c r="V1179" s="13">
        <v>1448</v>
      </c>
      <c r="W1179" s="13">
        <v>29285</v>
      </c>
      <c r="X1179" s="13">
        <v>12249</v>
      </c>
      <c r="Y1179" s="247"/>
      <c r="Z1179" s="13">
        <v>17589</v>
      </c>
      <c r="AA1179" s="13">
        <v>16420</v>
      </c>
      <c r="AC1179" s="48">
        <f t="shared" ref="AC1179:AC1220" si="119">Z1179+AA1179</f>
        <v>34009</v>
      </c>
      <c r="AD1179" s="48">
        <f t="shared" si="117"/>
        <v>131041</v>
      </c>
      <c r="AE1179" s="13">
        <v>5684</v>
      </c>
      <c r="AF1179" s="13">
        <v>6978</v>
      </c>
      <c r="AG1179" s="13">
        <v>29821</v>
      </c>
      <c r="AH1179" s="13">
        <v>30785</v>
      </c>
      <c r="AI1179" s="13">
        <v>3669</v>
      </c>
      <c r="AJ1179" s="13">
        <v>1248</v>
      </c>
      <c r="AK1179" s="13">
        <v>3573</v>
      </c>
      <c r="AL1179" s="13">
        <v>36320</v>
      </c>
      <c r="AM1179" s="13">
        <v>37356</v>
      </c>
      <c r="AN1179" s="13">
        <v>12556</v>
      </c>
      <c r="AO1179" s="13">
        <v>11524</v>
      </c>
      <c r="BJ1179" s="246"/>
      <c r="BK1179" s="48">
        <f t="shared" si="118"/>
        <v>179514</v>
      </c>
      <c r="BL1179" s="13">
        <v>10326</v>
      </c>
      <c r="BM1179" s="13">
        <v>10493</v>
      </c>
      <c r="BN1179" s="246"/>
      <c r="BO1179" s="48">
        <f t="shared" si="114"/>
        <v>20819</v>
      </c>
      <c r="BP1179" s="246"/>
      <c r="BQ1179" s="48">
        <f t="shared" si="116"/>
        <v>196432</v>
      </c>
      <c r="BR1179" s="246"/>
      <c r="BS1179" s="48">
        <f t="shared" si="115"/>
        <v>561815</v>
      </c>
      <c r="BT1179" s="246"/>
    </row>
    <row r="1180" spans="1:72" x14ac:dyDescent="0.2">
      <c r="A1180" s="227" t="s">
        <v>59</v>
      </c>
      <c r="B1180" s="213">
        <v>45006</v>
      </c>
      <c r="C1180" s="246"/>
      <c r="D1180" s="13">
        <v>4460</v>
      </c>
      <c r="E1180" s="13">
        <v>3139</v>
      </c>
      <c r="F1180" s="13">
        <v>55282</v>
      </c>
      <c r="G1180">
        <v>851</v>
      </c>
      <c r="H1180">
        <v>786</v>
      </c>
      <c r="I1180" s="13">
        <v>29710</v>
      </c>
      <c r="J1180" s="13">
        <v>27107</v>
      </c>
      <c r="K1180" s="13">
        <v>85344</v>
      </c>
      <c r="L1180" s="13">
        <v>2009</v>
      </c>
      <c r="M1180" s="246"/>
      <c r="N1180" s="13">
        <v>13320</v>
      </c>
      <c r="O1180" s="13">
        <v>18008</v>
      </c>
      <c r="P1180" s="13">
        <v>1183</v>
      </c>
      <c r="Q1180">
        <v>961</v>
      </c>
      <c r="R1180" s="13">
        <v>2508</v>
      </c>
      <c r="S1180" s="13">
        <v>3180</v>
      </c>
      <c r="T1180" s="13">
        <v>54571</v>
      </c>
      <c r="U1180" s="13">
        <v>1510</v>
      </c>
      <c r="V1180" s="13">
        <v>1586</v>
      </c>
      <c r="W1180" s="13">
        <v>29117</v>
      </c>
      <c r="X1180" s="13">
        <v>14974</v>
      </c>
      <c r="Y1180" s="247"/>
      <c r="Z1180" s="13">
        <v>17970</v>
      </c>
      <c r="AA1180" s="13">
        <v>16206</v>
      </c>
      <c r="AC1180" s="48">
        <f t="shared" si="119"/>
        <v>34176</v>
      </c>
      <c r="AD1180" s="48">
        <f t="shared" si="117"/>
        <v>140918</v>
      </c>
      <c r="AE1180" s="13">
        <v>6069</v>
      </c>
      <c r="AF1180" s="13">
        <v>7622</v>
      </c>
      <c r="AG1180" s="13">
        <v>30685</v>
      </c>
      <c r="AH1180" s="13">
        <v>32964</v>
      </c>
      <c r="AI1180" s="13">
        <v>3884</v>
      </c>
      <c r="AJ1180" s="13">
        <v>1324</v>
      </c>
      <c r="AK1180" s="13">
        <v>3846</v>
      </c>
      <c r="AL1180" s="13">
        <v>37524</v>
      </c>
      <c r="AM1180" s="13">
        <v>38986</v>
      </c>
      <c r="AN1180" s="13">
        <v>14286</v>
      </c>
      <c r="AO1180" s="13">
        <v>14214</v>
      </c>
      <c r="BJ1180" s="246"/>
      <c r="BK1180" s="48">
        <f t="shared" si="118"/>
        <v>191404</v>
      </c>
      <c r="BL1180" s="13">
        <v>10947</v>
      </c>
      <c r="BM1180" s="13">
        <v>11317</v>
      </c>
      <c r="BN1180" s="246"/>
      <c r="BO1180" s="48">
        <f t="shared" si="114"/>
        <v>22264</v>
      </c>
      <c r="BP1180" s="246"/>
      <c r="BQ1180" s="48">
        <f t="shared" si="116"/>
        <v>208688</v>
      </c>
      <c r="BR1180" s="246"/>
      <c r="BS1180" s="48">
        <f t="shared" si="115"/>
        <v>597450</v>
      </c>
      <c r="BT1180" s="246"/>
    </row>
    <row r="1181" spans="1:72" x14ac:dyDescent="0.2">
      <c r="A1181" s="227" t="s">
        <v>53</v>
      </c>
      <c r="B1181" s="213">
        <v>45007</v>
      </c>
      <c r="C1181" s="246"/>
      <c r="D1181" s="13">
        <v>4779</v>
      </c>
      <c r="E1181" s="13">
        <v>3242</v>
      </c>
      <c r="F1181" s="13">
        <v>56923</v>
      </c>
      <c r="G1181">
        <v>937</v>
      </c>
      <c r="H1181">
        <v>837</v>
      </c>
      <c r="I1181" s="13">
        <v>31484</v>
      </c>
      <c r="J1181" s="13">
        <v>28740</v>
      </c>
      <c r="K1181" s="13">
        <v>89351</v>
      </c>
      <c r="L1181" s="13">
        <v>2171</v>
      </c>
      <c r="M1181" s="246"/>
      <c r="N1181" s="13">
        <v>13502</v>
      </c>
      <c r="O1181" s="13">
        <v>18694</v>
      </c>
      <c r="P1181" s="13">
        <v>1187</v>
      </c>
      <c r="Q1181" s="13">
        <v>1019</v>
      </c>
      <c r="R1181" s="13">
        <v>2592</v>
      </c>
      <c r="S1181" s="13">
        <v>3347</v>
      </c>
      <c r="T1181" s="13">
        <v>55419</v>
      </c>
      <c r="U1181" s="13">
        <v>1470</v>
      </c>
      <c r="V1181" s="13">
        <v>1572</v>
      </c>
      <c r="W1181" s="13">
        <v>30138</v>
      </c>
      <c r="X1181" s="13">
        <v>15026</v>
      </c>
      <c r="Y1181" s="247"/>
      <c r="Z1181" s="13">
        <v>18461</v>
      </c>
      <c r="AA1181" s="13">
        <v>17477</v>
      </c>
      <c r="AC1181" s="48">
        <f t="shared" si="119"/>
        <v>35938</v>
      </c>
      <c r="AD1181" s="48">
        <f t="shared" si="117"/>
        <v>143966</v>
      </c>
      <c r="AE1181" s="13">
        <v>6358</v>
      </c>
      <c r="AF1181" s="13">
        <v>7580</v>
      </c>
      <c r="AG1181" s="13">
        <v>30861</v>
      </c>
      <c r="AH1181" s="13">
        <v>34368</v>
      </c>
      <c r="AI1181" s="13">
        <v>3929</v>
      </c>
      <c r="AJ1181" s="13">
        <v>1261</v>
      </c>
      <c r="AK1181" s="13">
        <v>3940</v>
      </c>
      <c r="AL1181" s="13">
        <v>37441</v>
      </c>
      <c r="AM1181" s="13">
        <v>40762</v>
      </c>
      <c r="AN1181" s="13">
        <v>15251</v>
      </c>
      <c r="AO1181" s="13">
        <v>14075</v>
      </c>
      <c r="BJ1181" s="246"/>
      <c r="BK1181" s="48">
        <f t="shared" si="118"/>
        <v>195826</v>
      </c>
      <c r="BL1181" s="13">
        <v>11318</v>
      </c>
      <c r="BM1181" s="13">
        <v>11921</v>
      </c>
      <c r="BN1181" s="246"/>
      <c r="BO1181" s="48">
        <f t="shared" si="114"/>
        <v>23239</v>
      </c>
      <c r="BP1181" s="246"/>
      <c r="BQ1181" s="48">
        <f t="shared" si="116"/>
        <v>218464</v>
      </c>
      <c r="BR1181" s="246"/>
      <c r="BS1181" s="48">
        <f t="shared" si="115"/>
        <v>617433</v>
      </c>
      <c r="BT1181" s="246"/>
    </row>
    <row r="1182" spans="1:72" x14ac:dyDescent="0.2">
      <c r="A1182" s="227" t="s">
        <v>54</v>
      </c>
      <c r="B1182" s="213">
        <v>45008</v>
      </c>
      <c r="C1182" s="246"/>
      <c r="D1182" s="13">
        <v>4708</v>
      </c>
      <c r="E1182" s="13">
        <v>3311</v>
      </c>
      <c r="F1182" s="13">
        <v>59155</v>
      </c>
      <c r="G1182" s="13">
        <v>1033</v>
      </c>
      <c r="H1182">
        <v>855</v>
      </c>
      <c r="I1182" s="13">
        <v>32251</v>
      </c>
      <c r="J1182" s="13">
        <v>27827</v>
      </c>
      <c r="K1182" s="13">
        <v>91730</v>
      </c>
      <c r="L1182" s="13">
        <v>1901</v>
      </c>
      <c r="M1182" s="246"/>
      <c r="N1182" s="13">
        <v>14545</v>
      </c>
      <c r="O1182" s="13">
        <v>18910</v>
      </c>
      <c r="P1182" s="13">
        <v>1254</v>
      </c>
      <c r="Q1182" s="13">
        <v>1048</v>
      </c>
      <c r="R1182" s="13">
        <v>2709</v>
      </c>
      <c r="S1182" s="13">
        <v>3460</v>
      </c>
      <c r="T1182" s="13">
        <v>57534</v>
      </c>
      <c r="U1182" s="13">
        <v>1516</v>
      </c>
      <c r="V1182" s="13">
        <v>1671</v>
      </c>
      <c r="W1182" s="13">
        <v>31309</v>
      </c>
      <c r="X1182" s="13">
        <v>15495</v>
      </c>
      <c r="Y1182" s="247"/>
      <c r="Z1182" s="13">
        <v>18708</v>
      </c>
      <c r="AA1182" s="13">
        <v>18127</v>
      </c>
      <c r="AC1182" s="48">
        <f t="shared" si="119"/>
        <v>36835</v>
      </c>
      <c r="AD1182" s="48">
        <f t="shared" si="117"/>
        <v>149451</v>
      </c>
      <c r="AE1182" s="13">
        <v>6316</v>
      </c>
      <c r="AF1182" s="13">
        <v>7617</v>
      </c>
      <c r="AG1182" s="13">
        <v>32490</v>
      </c>
      <c r="AH1182" s="13">
        <v>35747</v>
      </c>
      <c r="AI1182" s="13">
        <v>4219</v>
      </c>
      <c r="AJ1182" s="13">
        <v>1408</v>
      </c>
      <c r="AK1182" s="13">
        <v>4137</v>
      </c>
      <c r="AL1182" s="13">
        <v>39586</v>
      </c>
      <c r="AM1182" s="13">
        <v>42954</v>
      </c>
      <c r="AN1182" s="13">
        <v>15502</v>
      </c>
      <c r="AO1182" s="13">
        <v>14737</v>
      </c>
      <c r="BJ1182" s="246"/>
      <c r="BK1182" s="48">
        <f t="shared" si="118"/>
        <v>204713</v>
      </c>
      <c r="BL1182" s="13">
        <v>12160</v>
      </c>
      <c r="BM1182" s="13">
        <v>12462</v>
      </c>
      <c r="BN1182" s="246"/>
      <c r="BO1182" s="48">
        <f t="shared" si="114"/>
        <v>24622</v>
      </c>
      <c r="BP1182" s="246"/>
      <c r="BQ1182" s="48">
        <f t="shared" si="116"/>
        <v>222771</v>
      </c>
      <c r="BR1182" s="246"/>
      <c r="BS1182" s="48">
        <f t="shared" si="115"/>
        <v>638392</v>
      </c>
      <c r="BT1182" s="246"/>
    </row>
    <row r="1183" spans="1:72" x14ac:dyDescent="0.2">
      <c r="A1183" s="227" t="s">
        <v>55</v>
      </c>
      <c r="B1183" s="213">
        <v>45009</v>
      </c>
      <c r="C1183" s="246"/>
      <c r="D1183" s="13">
        <v>4605</v>
      </c>
      <c r="E1183" s="13">
        <v>3440</v>
      </c>
      <c r="F1183" s="13">
        <v>61110</v>
      </c>
      <c r="G1183" s="13">
        <v>1086</v>
      </c>
      <c r="H1183">
        <v>910</v>
      </c>
      <c r="I1183" s="13">
        <v>32403</v>
      </c>
      <c r="J1183" s="13">
        <v>29600</v>
      </c>
      <c r="K1183" s="13">
        <v>92732</v>
      </c>
      <c r="L1183" s="13">
        <v>1827</v>
      </c>
      <c r="M1183" s="246"/>
      <c r="N1183" s="13">
        <v>14668</v>
      </c>
      <c r="O1183" s="13">
        <v>19911</v>
      </c>
      <c r="P1183" s="13">
        <v>1274</v>
      </c>
      <c r="Q1183">
        <v>989</v>
      </c>
      <c r="R1183" s="13">
        <v>2569</v>
      </c>
      <c r="S1183" s="13">
        <v>3394</v>
      </c>
      <c r="T1183" s="13">
        <v>58028</v>
      </c>
      <c r="U1183" s="13">
        <v>1466</v>
      </c>
      <c r="V1183" s="13">
        <v>1657</v>
      </c>
      <c r="W1183" s="13">
        <v>33585</v>
      </c>
      <c r="X1183" s="13">
        <v>14294</v>
      </c>
      <c r="Y1183" s="247"/>
      <c r="Z1183" s="13">
        <v>20125</v>
      </c>
      <c r="AA1183" s="13">
        <v>20054</v>
      </c>
      <c r="AC1183" s="48">
        <f t="shared" si="119"/>
        <v>40179</v>
      </c>
      <c r="AD1183" s="48">
        <f t="shared" si="117"/>
        <v>151835</v>
      </c>
      <c r="AE1183" s="13">
        <v>6539</v>
      </c>
      <c r="AF1183" s="13">
        <v>7474</v>
      </c>
      <c r="AG1183" s="13">
        <v>32488</v>
      </c>
      <c r="AH1183" s="13">
        <v>36259</v>
      </c>
      <c r="AI1183" s="13">
        <v>4492</v>
      </c>
      <c r="AJ1183" s="13">
        <v>1304</v>
      </c>
      <c r="AK1183" s="13">
        <v>4161</v>
      </c>
      <c r="AL1183" s="13">
        <v>39829</v>
      </c>
      <c r="AM1183" s="13">
        <v>44516</v>
      </c>
      <c r="AN1183" s="13">
        <v>15824</v>
      </c>
      <c r="AO1183" s="13">
        <v>14503</v>
      </c>
      <c r="BJ1183" s="246"/>
      <c r="BK1183" s="48">
        <f t="shared" si="118"/>
        <v>207389</v>
      </c>
      <c r="BL1183" s="13">
        <v>12118</v>
      </c>
      <c r="BM1183" s="13">
        <v>12709</v>
      </c>
      <c r="BN1183" s="246"/>
      <c r="BO1183" s="48">
        <f t="shared" si="114"/>
        <v>24827</v>
      </c>
      <c r="BP1183" s="246"/>
      <c r="BQ1183" s="48">
        <f t="shared" si="116"/>
        <v>227713</v>
      </c>
      <c r="BR1183" s="246"/>
      <c r="BS1183" s="48">
        <f t="shared" si="115"/>
        <v>651943</v>
      </c>
      <c r="BT1183" s="246"/>
    </row>
    <row r="1184" spans="1:72" x14ac:dyDescent="0.2">
      <c r="A1184" s="227" t="s">
        <v>56</v>
      </c>
      <c r="B1184" s="213">
        <v>45010</v>
      </c>
      <c r="C1184" s="246"/>
      <c r="D1184" s="13">
        <v>3419</v>
      </c>
      <c r="E1184" s="13">
        <v>2507</v>
      </c>
      <c r="F1184" s="13">
        <v>52102</v>
      </c>
      <c r="G1184">
        <v>835</v>
      </c>
      <c r="H1184">
        <v>757</v>
      </c>
      <c r="I1184" s="13">
        <v>29788</v>
      </c>
      <c r="J1184" s="13">
        <v>26306</v>
      </c>
      <c r="K1184" s="13">
        <v>79873</v>
      </c>
      <c r="L1184" s="13">
        <v>2188</v>
      </c>
      <c r="M1184" s="246"/>
      <c r="N1184" s="13">
        <v>11663</v>
      </c>
      <c r="O1184" s="13">
        <v>15713</v>
      </c>
      <c r="P1184" s="13">
        <v>1052</v>
      </c>
      <c r="Q1184">
        <v>736</v>
      </c>
      <c r="R1184" s="13">
        <v>1868</v>
      </c>
      <c r="S1184" s="13">
        <v>2492</v>
      </c>
      <c r="T1184" s="13">
        <v>43656</v>
      </c>
      <c r="U1184">
        <v>878</v>
      </c>
      <c r="V1184" s="13">
        <v>1233</v>
      </c>
      <c r="W1184" s="13">
        <v>29278</v>
      </c>
      <c r="X1184" s="13">
        <v>9236</v>
      </c>
      <c r="Y1184" s="247"/>
      <c r="Z1184" s="13">
        <v>16200</v>
      </c>
      <c r="AA1184" s="13">
        <v>15864</v>
      </c>
      <c r="AC1184" s="48">
        <f t="shared" si="119"/>
        <v>32064</v>
      </c>
      <c r="AD1184" s="48">
        <f t="shared" si="117"/>
        <v>117805</v>
      </c>
      <c r="AE1184" s="13">
        <v>4603</v>
      </c>
      <c r="AF1184" s="13">
        <v>5345</v>
      </c>
      <c r="AG1184" s="13">
        <v>25544</v>
      </c>
      <c r="AH1184" s="13">
        <v>28175</v>
      </c>
      <c r="AI1184" s="13">
        <v>3972</v>
      </c>
      <c r="AJ1184">
        <v>760</v>
      </c>
      <c r="AK1184" s="13">
        <v>3291</v>
      </c>
      <c r="AL1184" s="13">
        <v>31719</v>
      </c>
      <c r="AM1184" s="13">
        <v>33961</v>
      </c>
      <c r="AN1184" s="13">
        <v>12618</v>
      </c>
      <c r="AO1184" s="13">
        <v>11991</v>
      </c>
      <c r="BJ1184" s="246"/>
      <c r="BK1184" s="48">
        <f t="shared" si="118"/>
        <v>161979</v>
      </c>
      <c r="BL1184" s="13">
        <v>10003</v>
      </c>
      <c r="BM1184" s="13">
        <v>10488</v>
      </c>
      <c r="BN1184" s="246"/>
      <c r="BO1184" s="48">
        <f t="shared" si="114"/>
        <v>20491</v>
      </c>
      <c r="BP1184" s="246"/>
      <c r="BQ1184" s="48">
        <f t="shared" si="116"/>
        <v>197775</v>
      </c>
      <c r="BR1184" s="246"/>
      <c r="BS1184" s="48">
        <f t="shared" si="115"/>
        <v>530114</v>
      </c>
      <c r="BT1184" s="246"/>
    </row>
    <row r="1185" spans="1:72" x14ac:dyDescent="0.2">
      <c r="A1185" s="227" t="s">
        <v>57</v>
      </c>
      <c r="B1185" s="213">
        <v>45011</v>
      </c>
      <c r="C1185" s="246"/>
      <c r="D1185" s="13">
        <v>2596</v>
      </c>
      <c r="E1185" s="13">
        <v>1711</v>
      </c>
      <c r="F1185" s="13">
        <v>39611</v>
      </c>
      <c r="G1185">
        <v>592</v>
      </c>
      <c r="H1185">
        <v>652</v>
      </c>
      <c r="I1185" s="13">
        <v>23436</v>
      </c>
      <c r="J1185" s="13">
        <v>20388</v>
      </c>
      <c r="K1185" s="13">
        <v>60036</v>
      </c>
      <c r="L1185" s="13">
        <v>1703</v>
      </c>
      <c r="M1185" s="246"/>
      <c r="N1185" s="13">
        <v>9455</v>
      </c>
      <c r="O1185" s="13">
        <v>11921</v>
      </c>
      <c r="P1185">
        <v>919</v>
      </c>
      <c r="Q1185">
        <v>676</v>
      </c>
      <c r="R1185" s="13">
        <v>1635</v>
      </c>
      <c r="S1185" s="13">
        <v>2007</v>
      </c>
      <c r="T1185" s="13">
        <v>35462</v>
      </c>
      <c r="U1185">
        <v>654</v>
      </c>
      <c r="V1185">
        <v>947</v>
      </c>
      <c r="W1185" s="13">
        <v>25575</v>
      </c>
      <c r="X1185" s="13">
        <v>6788</v>
      </c>
      <c r="Y1185" s="247"/>
      <c r="Z1185" s="13">
        <v>15856</v>
      </c>
      <c r="AA1185" s="13">
        <v>13887</v>
      </c>
      <c r="AC1185" s="48">
        <f t="shared" si="119"/>
        <v>29743</v>
      </c>
      <c r="AD1185" s="48">
        <f t="shared" si="117"/>
        <v>96039</v>
      </c>
      <c r="AE1185" s="13">
        <v>3311</v>
      </c>
      <c r="AF1185" s="13">
        <v>4116</v>
      </c>
      <c r="AG1185" s="13">
        <v>20286</v>
      </c>
      <c r="AH1185" s="13">
        <v>20510</v>
      </c>
      <c r="AI1185" s="13">
        <v>2497</v>
      </c>
      <c r="AJ1185">
        <v>581</v>
      </c>
      <c r="AK1185" s="13">
        <v>2239</v>
      </c>
      <c r="AL1185" s="13">
        <v>25278</v>
      </c>
      <c r="AM1185" s="13">
        <v>26833</v>
      </c>
      <c r="AN1185" s="13">
        <v>7608</v>
      </c>
      <c r="AO1185" s="13">
        <v>6233</v>
      </c>
      <c r="BJ1185" s="246"/>
      <c r="BK1185" s="48">
        <f t="shared" si="118"/>
        <v>119492</v>
      </c>
      <c r="BL1185" s="13">
        <v>7498</v>
      </c>
      <c r="BM1185" s="13">
        <v>8040</v>
      </c>
      <c r="BN1185" s="246"/>
      <c r="BO1185" s="48">
        <f t="shared" si="114"/>
        <v>15538</v>
      </c>
      <c r="BP1185" s="246"/>
      <c r="BQ1185" s="48">
        <f t="shared" si="116"/>
        <v>150725</v>
      </c>
      <c r="BR1185" s="246"/>
      <c r="BS1185" s="48">
        <f t="shared" si="115"/>
        <v>411537</v>
      </c>
      <c r="BT1185" s="246"/>
    </row>
    <row r="1186" spans="1:72" x14ac:dyDescent="0.2">
      <c r="A1186" s="227" t="s">
        <v>58</v>
      </c>
      <c r="B1186" s="213">
        <v>45012</v>
      </c>
      <c r="C1186" s="246"/>
      <c r="D1186" s="13">
        <v>4128</v>
      </c>
      <c r="E1186" s="13">
        <v>2938</v>
      </c>
      <c r="F1186" s="13">
        <v>52754</v>
      </c>
      <c r="G1186">
        <v>900</v>
      </c>
      <c r="H1186">
        <v>780</v>
      </c>
      <c r="I1186" s="13">
        <v>28660</v>
      </c>
      <c r="J1186" s="13">
        <v>26567</v>
      </c>
      <c r="K1186" s="13">
        <v>80970</v>
      </c>
      <c r="L1186" s="13">
        <v>1646</v>
      </c>
      <c r="M1186" s="246"/>
      <c r="N1186" s="13">
        <v>12971</v>
      </c>
      <c r="O1186" s="13">
        <v>17197</v>
      </c>
      <c r="P1186" s="13">
        <v>1154</v>
      </c>
      <c r="Q1186">
        <v>825</v>
      </c>
      <c r="R1186" s="13">
        <v>2491</v>
      </c>
      <c r="S1186" s="13">
        <v>3206</v>
      </c>
      <c r="T1186" s="13">
        <v>50452</v>
      </c>
      <c r="U1186" s="13">
        <v>1417</v>
      </c>
      <c r="V1186" s="13">
        <v>1453</v>
      </c>
      <c r="W1186" s="13">
        <v>29306</v>
      </c>
      <c r="X1186" s="13">
        <v>11626</v>
      </c>
      <c r="Y1186" s="247"/>
      <c r="Z1186" s="13">
        <v>18364</v>
      </c>
      <c r="AA1186" s="13">
        <v>17313</v>
      </c>
      <c r="AC1186" s="48">
        <f t="shared" si="119"/>
        <v>35677</v>
      </c>
      <c r="AD1186" s="48">
        <f t="shared" si="117"/>
        <v>132098</v>
      </c>
      <c r="AE1186" s="13">
        <v>5823</v>
      </c>
      <c r="AF1186" s="13">
        <v>7059</v>
      </c>
      <c r="AG1186" s="13">
        <v>29461</v>
      </c>
      <c r="AH1186" s="13">
        <v>31526</v>
      </c>
      <c r="AI1186" s="13">
        <v>3510</v>
      </c>
      <c r="AJ1186" s="13">
        <v>1329</v>
      </c>
      <c r="AK1186" s="13">
        <v>3558</v>
      </c>
      <c r="AL1186" s="13">
        <v>36181</v>
      </c>
      <c r="AM1186" s="13">
        <v>38802</v>
      </c>
      <c r="AN1186" s="13">
        <v>13024</v>
      </c>
      <c r="AO1186" s="13">
        <v>11930</v>
      </c>
      <c r="BJ1186" s="246"/>
      <c r="BK1186" s="48">
        <f t="shared" si="118"/>
        <v>182203</v>
      </c>
      <c r="BL1186" s="13">
        <v>10892</v>
      </c>
      <c r="BM1186" s="13">
        <v>10994</v>
      </c>
      <c r="BN1186" s="246"/>
      <c r="BO1186" s="48">
        <f t="shared" si="114"/>
        <v>21886</v>
      </c>
      <c r="BP1186" s="246"/>
      <c r="BQ1186" s="48">
        <f t="shared" si="116"/>
        <v>199343</v>
      </c>
      <c r="BR1186" s="246"/>
      <c r="BS1186" s="48">
        <f t="shared" si="115"/>
        <v>571207</v>
      </c>
      <c r="BT1186" s="246"/>
    </row>
    <row r="1187" spans="1:72" x14ac:dyDescent="0.2">
      <c r="A1187" s="227" t="s">
        <v>59</v>
      </c>
      <c r="B1187" s="213">
        <v>45013</v>
      </c>
      <c r="C1187" s="246"/>
      <c r="D1187" s="13">
        <v>4837</v>
      </c>
      <c r="E1187" s="13">
        <v>3346</v>
      </c>
      <c r="F1187" s="13">
        <v>56308</v>
      </c>
      <c r="G1187">
        <v>901</v>
      </c>
      <c r="H1187">
        <v>812</v>
      </c>
      <c r="I1187" s="13">
        <v>30937</v>
      </c>
      <c r="J1187" s="13">
        <v>28227</v>
      </c>
      <c r="K1187" s="13">
        <v>87663</v>
      </c>
      <c r="L1187" s="13">
        <v>1717</v>
      </c>
      <c r="M1187" s="246"/>
      <c r="N1187" s="13">
        <v>13397</v>
      </c>
      <c r="O1187" s="13">
        <v>18362</v>
      </c>
      <c r="P1187" s="13">
        <v>1287</v>
      </c>
      <c r="Q1187">
        <v>937</v>
      </c>
      <c r="R1187" s="13">
        <v>2594</v>
      </c>
      <c r="S1187" s="13">
        <v>3408</v>
      </c>
      <c r="T1187" s="13">
        <v>53856</v>
      </c>
      <c r="U1187" s="13">
        <v>1518</v>
      </c>
      <c r="V1187" s="13">
        <v>1509</v>
      </c>
      <c r="W1187" s="13">
        <v>29758</v>
      </c>
      <c r="X1187" s="13">
        <v>14909</v>
      </c>
      <c r="Y1187" s="247"/>
      <c r="Z1187" s="13">
        <v>18607</v>
      </c>
      <c r="AA1187" s="13">
        <v>17328</v>
      </c>
      <c r="AC1187" s="48">
        <f t="shared" si="119"/>
        <v>35935</v>
      </c>
      <c r="AD1187" s="48">
        <f t="shared" si="117"/>
        <v>141535</v>
      </c>
      <c r="AE1187" s="13">
        <v>6129</v>
      </c>
      <c r="AF1187" s="13">
        <v>7732</v>
      </c>
      <c r="AG1187" s="13">
        <v>31916</v>
      </c>
      <c r="AH1187" s="13">
        <v>33874</v>
      </c>
      <c r="AI1187" s="13">
        <v>3673</v>
      </c>
      <c r="AJ1187" s="13">
        <v>1304</v>
      </c>
      <c r="AK1187" s="13">
        <v>3615</v>
      </c>
      <c r="AL1187" s="13">
        <v>39108</v>
      </c>
      <c r="AM1187" s="13">
        <v>40481</v>
      </c>
      <c r="AN1187" s="13">
        <v>14824</v>
      </c>
      <c r="AO1187" s="13">
        <v>14567</v>
      </c>
      <c r="BJ1187" s="246"/>
      <c r="BK1187" s="48">
        <f t="shared" si="118"/>
        <v>197223</v>
      </c>
      <c r="BL1187" s="13">
        <v>11475</v>
      </c>
      <c r="BM1187" s="13">
        <v>11725</v>
      </c>
      <c r="BN1187" s="246"/>
      <c r="BO1187" s="48">
        <f t="shared" si="114"/>
        <v>23200</v>
      </c>
      <c r="BP1187" s="246"/>
      <c r="BQ1187" s="48">
        <f t="shared" si="116"/>
        <v>214748</v>
      </c>
      <c r="BR1187" s="246"/>
      <c r="BS1187" s="48">
        <f t="shared" si="115"/>
        <v>612641</v>
      </c>
      <c r="BT1187" s="246"/>
    </row>
    <row r="1188" spans="1:72" x14ac:dyDescent="0.2">
      <c r="A1188" s="227" t="s">
        <v>53</v>
      </c>
      <c r="B1188" s="213">
        <v>45014</v>
      </c>
      <c r="C1188" s="246"/>
      <c r="D1188" s="13">
        <v>4721</v>
      </c>
      <c r="E1188" s="13">
        <v>3210</v>
      </c>
      <c r="F1188" s="13">
        <v>57838</v>
      </c>
      <c r="G1188">
        <v>933</v>
      </c>
      <c r="H1188">
        <v>857</v>
      </c>
      <c r="I1188" s="13">
        <v>31560</v>
      </c>
      <c r="J1188" s="13">
        <v>28588</v>
      </c>
      <c r="K1188" s="13">
        <v>89556</v>
      </c>
      <c r="L1188" s="13">
        <v>1860</v>
      </c>
      <c r="M1188" s="246"/>
      <c r="N1188" s="13">
        <v>13944</v>
      </c>
      <c r="O1188" s="13">
        <v>19190</v>
      </c>
      <c r="P1188" s="13">
        <v>1377</v>
      </c>
      <c r="Q1188" s="13">
        <v>1340</v>
      </c>
      <c r="R1188" s="13">
        <v>2601</v>
      </c>
      <c r="S1188" s="13">
        <v>3615</v>
      </c>
      <c r="T1188" s="13">
        <v>55403</v>
      </c>
      <c r="U1188" s="13">
        <v>1509</v>
      </c>
      <c r="V1188" s="13">
        <v>1941</v>
      </c>
      <c r="W1188" s="13">
        <v>30684</v>
      </c>
      <c r="X1188" s="13">
        <v>15215</v>
      </c>
      <c r="Y1188" s="247"/>
      <c r="Z1188" s="13">
        <v>19219</v>
      </c>
      <c r="AA1188" s="13">
        <v>16495</v>
      </c>
      <c r="AC1188" s="48">
        <f t="shared" si="119"/>
        <v>35714</v>
      </c>
      <c r="AD1188" s="48">
        <f t="shared" si="117"/>
        <v>146819</v>
      </c>
      <c r="AE1188" s="13">
        <v>6246</v>
      </c>
      <c r="AF1188" s="13">
        <v>7535</v>
      </c>
      <c r="AG1188" s="13">
        <v>28692</v>
      </c>
      <c r="AH1188" s="13">
        <v>34957</v>
      </c>
      <c r="AI1188" s="13">
        <v>3870</v>
      </c>
      <c r="AJ1188" s="13">
        <v>1381</v>
      </c>
      <c r="AK1188" s="13">
        <v>3869</v>
      </c>
      <c r="AL1188" s="13">
        <v>39409</v>
      </c>
      <c r="AM1188" s="13">
        <v>42533</v>
      </c>
      <c r="AN1188" s="13">
        <v>15236</v>
      </c>
      <c r="AO1188" s="13">
        <v>15169</v>
      </c>
      <c r="BJ1188" s="246"/>
      <c r="BK1188" s="48">
        <f t="shared" si="118"/>
        <v>198897</v>
      </c>
      <c r="BL1188" s="13">
        <v>11860</v>
      </c>
      <c r="BM1188" s="13">
        <v>12259</v>
      </c>
      <c r="BN1188" s="246"/>
      <c r="BO1188" s="48">
        <f t="shared" si="114"/>
        <v>24119</v>
      </c>
      <c r="BP1188" s="246"/>
      <c r="BQ1188" s="48">
        <f t="shared" si="116"/>
        <v>219123</v>
      </c>
      <c r="BR1188" s="246"/>
      <c r="BS1188" s="48">
        <f t="shared" si="115"/>
        <v>624672</v>
      </c>
      <c r="BT1188" s="246"/>
    </row>
    <row r="1189" spans="1:72" x14ac:dyDescent="0.2">
      <c r="A1189" s="227" t="s">
        <v>54</v>
      </c>
      <c r="B1189" s="213">
        <v>45015</v>
      </c>
      <c r="C1189" s="246"/>
      <c r="D1189" s="13">
        <v>4570</v>
      </c>
      <c r="E1189" s="13">
        <v>3285</v>
      </c>
      <c r="F1189" s="13">
        <v>58515</v>
      </c>
      <c r="G1189" s="13">
        <v>1017</v>
      </c>
      <c r="H1189" s="13">
        <v>1022</v>
      </c>
      <c r="I1189" s="13">
        <v>30953</v>
      </c>
      <c r="J1189" s="13">
        <v>28391</v>
      </c>
      <c r="K1189" s="13">
        <v>90578</v>
      </c>
      <c r="L1189" s="13">
        <v>1800</v>
      </c>
      <c r="M1189" s="246"/>
      <c r="N1189" s="13">
        <v>14160</v>
      </c>
      <c r="O1189" s="13">
        <v>18897</v>
      </c>
      <c r="P1189" s="13">
        <v>1215</v>
      </c>
      <c r="Q1189" s="13">
        <v>1130</v>
      </c>
      <c r="R1189" s="13">
        <v>2572</v>
      </c>
      <c r="S1189" s="13">
        <v>3399</v>
      </c>
      <c r="T1189" s="13">
        <v>56931</v>
      </c>
      <c r="U1189" s="13">
        <v>1540</v>
      </c>
      <c r="V1189" s="13">
        <v>1629</v>
      </c>
      <c r="W1189" s="13">
        <v>31039</v>
      </c>
      <c r="X1189" s="13">
        <v>15496</v>
      </c>
      <c r="Y1189" s="247"/>
      <c r="Z1189" s="13">
        <v>18389</v>
      </c>
      <c r="AA1189" s="13">
        <v>18802</v>
      </c>
      <c r="AC1189" s="48">
        <f t="shared" si="119"/>
        <v>37191</v>
      </c>
      <c r="AD1189" s="48">
        <f t="shared" si="117"/>
        <v>148008</v>
      </c>
      <c r="AE1189" s="13">
        <v>6211</v>
      </c>
      <c r="AF1189" s="13">
        <v>7314</v>
      </c>
      <c r="AG1189" s="13">
        <v>33076</v>
      </c>
      <c r="AH1189" s="13">
        <v>36088</v>
      </c>
      <c r="AI1189" s="13">
        <v>3889</v>
      </c>
      <c r="AJ1189" s="13">
        <v>1439</v>
      </c>
      <c r="AK1189" s="13">
        <v>3745</v>
      </c>
      <c r="AL1189" s="13">
        <v>40638</v>
      </c>
      <c r="AM1189" s="13">
        <v>43784</v>
      </c>
      <c r="AN1189" s="13">
        <v>15490</v>
      </c>
      <c r="AO1189" s="13">
        <v>14683</v>
      </c>
      <c r="BJ1189" s="246"/>
      <c r="BK1189" s="48">
        <f t="shared" si="118"/>
        <v>206357</v>
      </c>
      <c r="BL1189" s="13">
        <v>11313</v>
      </c>
      <c r="BM1189" s="13">
        <v>11770</v>
      </c>
      <c r="BN1189" s="246"/>
      <c r="BO1189" s="48">
        <f t="shared" si="114"/>
        <v>23083</v>
      </c>
      <c r="BP1189" s="246"/>
      <c r="BQ1189" s="48">
        <f t="shared" si="116"/>
        <v>220131</v>
      </c>
      <c r="BR1189" s="246"/>
      <c r="BS1189" s="48">
        <f t="shared" si="115"/>
        <v>634770</v>
      </c>
      <c r="BT1189" s="246"/>
    </row>
    <row r="1190" spans="1:72" s="286" customFormat="1" x14ac:dyDescent="0.2">
      <c r="A1190" s="290" t="s">
        <v>55</v>
      </c>
      <c r="B1190" s="291">
        <v>45016</v>
      </c>
      <c r="D1190" s="287">
        <v>4579</v>
      </c>
      <c r="E1190" s="287">
        <v>3336</v>
      </c>
      <c r="F1190" s="287">
        <v>62171</v>
      </c>
      <c r="G1190" s="287">
        <v>1052</v>
      </c>
      <c r="H1190" s="286">
        <v>902</v>
      </c>
      <c r="I1190" s="287">
        <v>32603</v>
      </c>
      <c r="J1190" s="287">
        <v>28941</v>
      </c>
      <c r="K1190" s="287">
        <v>95048</v>
      </c>
      <c r="L1190" s="287">
        <v>2263</v>
      </c>
      <c r="N1190" s="287">
        <v>14850</v>
      </c>
      <c r="O1190" s="287">
        <v>20660</v>
      </c>
      <c r="P1190" s="287">
        <v>1388</v>
      </c>
      <c r="Q1190" s="287">
        <v>1003</v>
      </c>
      <c r="R1190" s="287">
        <v>2624</v>
      </c>
      <c r="S1190" s="287">
        <v>3393</v>
      </c>
      <c r="T1190" s="287">
        <v>58990</v>
      </c>
      <c r="U1190" s="287">
        <v>1466</v>
      </c>
      <c r="V1190" s="287">
        <v>1581</v>
      </c>
      <c r="W1190" s="287">
        <v>34585</v>
      </c>
      <c r="X1190" s="287">
        <v>15117</v>
      </c>
      <c r="Y1190" s="292"/>
      <c r="Z1190" s="287">
        <v>20388</v>
      </c>
      <c r="AA1190" s="287">
        <v>21484</v>
      </c>
      <c r="AB1190" s="2"/>
      <c r="AC1190" s="289">
        <f t="shared" si="119"/>
        <v>41872</v>
      </c>
      <c r="AD1190" s="289">
        <f>N1190+O1190+P1190+Q1190+R1190+S1190+T1190+U1190+V1190+W1190+X1190</f>
        <v>155657</v>
      </c>
      <c r="AE1190" s="287">
        <v>6555</v>
      </c>
      <c r="AF1190" s="287">
        <v>7575</v>
      </c>
      <c r="AG1190" s="287">
        <v>33537</v>
      </c>
      <c r="AH1190" s="287">
        <v>39646</v>
      </c>
      <c r="AI1190" s="287">
        <v>3753</v>
      </c>
      <c r="AJ1190" s="287">
        <v>1232</v>
      </c>
      <c r="AK1190" s="287">
        <v>3850</v>
      </c>
      <c r="AL1190" s="287">
        <v>40529</v>
      </c>
      <c r="AM1190" s="287">
        <v>46627</v>
      </c>
      <c r="AN1190" s="287">
        <v>17237</v>
      </c>
      <c r="AO1190" s="287">
        <v>14625</v>
      </c>
      <c r="BK1190" s="289">
        <f t="shared" si="118"/>
        <v>215166</v>
      </c>
      <c r="BL1190" s="287">
        <v>11957</v>
      </c>
      <c r="BM1190" s="287">
        <v>12771</v>
      </c>
      <c r="BO1190" s="289">
        <f t="shared" si="114"/>
        <v>24728</v>
      </c>
      <c r="BQ1190" s="289">
        <f>D1190+E1190+F1190+G1190+H1190+I1190+J1190+K1190+L1190</f>
        <v>230895</v>
      </c>
      <c r="BS1190" s="289">
        <f t="shared" si="115"/>
        <v>668318</v>
      </c>
    </row>
    <row r="1191" spans="1:72" x14ac:dyDescent="0.2">
      <c r="A1191" s="227" t="s">
        <v>56</v>
      </c>
      <c r="B1191" s="213">
        <v>45017</v>
      </c>
      <c r="D1191" s="13">
        <v>3374</v>
      </c>
      <c r="E1191" s="13">
        <v>2523</v>
      </c>
      <c r="F1191" s="13">
        <v>49966</v>
      </c>
      <c r="G1191">
        <v>981</v>
      </c>
      <c r="H1191">
        <v>880</v>
      </c>
      <c r="I1191" s="13">
        <v>28290</v>
      </c>
      <c r="J1191" s="13">
        <v>25387</v>
      </c>
      <c r="K1191" s="13">
        <v>78486</v>
      </c>
      <c r="L1191" s="13">
        <v>2644</v>
      </c>
      <c r="N1191" s="13">
        <v>11649</v>
      </c>
      <c r="O1191" s="13">
        <v>15550</v>
      </c>
      <c r="P1191" s="13">
        <v>1099</v>
      </c>
      <c r="Q1191">
        <v>753</v>
      </c>
      <c r="R1191" s="13">
        <v>1950</v>
      </c>
      <c r="S1191" s="13">
        <v>2590</v>
      </c>
      <c r="T1191" s="13">
        <v>44021</v>
      </c>
      <c r="U1191">
        <v>841</v>
      </c>
      <c r="V1191" s="13">
        <v>1102</v>
      </c>
      <c r="W1191" s="13">
        <v>29261</v>
      </c>
      <c r="X1191" s="13">
        <v>9581</v>
      </c>
      <c r="Z1191" s="13">
        <v>16756</v>
      </c>
      <c r="AA1191" s="13">
        <v>16256</v>
      </c>
      <c r="AC1191" s="48">
        <f t="shared" si="119"/>
        <v>33012</v>
      </c>
      <c r="AD1191" s="48">
        <f t="shared" ref="AD1191:AD1220" si="120">N1191+O1191+P1191+Q1191+R1191+S1191+T1191+U1191+V1191+W1191+X1191</f>
        <v>118397</v>
      </c>
      <c r="AE1191" s="13">
        <v>4852</v>
      </c>
      <c r="AF1191" s="13">
        <v>5764</v>
      </c>
      <c r="AG1191" s="13">
        <v>24437</v>
      </c>
      <c r="AH1191" s="13">
        <v>30182</v>
      </c>
      <c r="AI1191" s="13">
        <v>3236</v>
      </c>
      <c r="AJ1191">
        <v>824</v>
      </c>
      <c r="AK1191" s="13">
        <v>3018</v>
      </c>
      <c r="AL1191" s="13">
        <v>29775</v>
      </c>
      <c r="AM1191" s="13">
        <v>35811</v>
      </c>
      <c r="AN1191" s="13">
        <v>14436</v>
      </c>
      <c r="AO1191" s="13">
        <v>11168</v>
      </c>
      <c r="BK1191" s="48">
        <f t="shared" si="118"/>
        <v>163503</v>
      </c>
      <c r="BL1191" s="13">
        <v>9083</v>
      </c>
      <c r="BM1191" s="13">
        <v>9812</v>
      </c>
      <c r="BO1191" s="48">
        <f t="shared" si="114"/>
        <v>18895</v>
      </c>
      <c r="BP1191" s="248"/>
      <c r="BQ1191" s="48">
        <f t="shared" ref="BQ1191:BQ1220" si="121">D1191+E1191+F1191+G1191+H1191+I1191+J1191+K1191+L1191</f>
        <v>192531</v>
      </c>
      <c r="BS1191" s="48">
        <f t="shared" si="115"/>
        <v>526338</v>
      </c>
    </row>
    <row r="1192" spans="1:72" x14ac:dyDescent="0.2">
      <c r="A1192" s="227" t="s">
        <v>57</v>
      </c>
      <c r="B1192" s="213">
        <v>45018</v>
      </c>
      <c r="D1192" s="13">
        <v>2561</v>
      </c>
      <c r="E1192" s="13">
        <v>1734</v>
      </c>
      <c r="F1192" s="13">
        <v>38601</v>
      </c>
      <c r="G1192">
        <v>587</v>
      </c>
      <c r="H1192">
        <v>682</v>
      </c>
      <c r="I1192" s="13">
        <v>21588</v>
      </c>
      <c r="J1192" s="13">
        <v>19191</v>
      </c>
      <c r="K1192" s="13">
        <v>57103</v>
      </c>
      <c r="L1192" s="13">
        <v>1329</v>
      </c>
      <c r="N1192" s="13">
        <v>9332</v>
      </c>
      <c r="O1192" s="13">
        <v>12075</v>
      </c>
      <c r="P1192">
        <v>902</v>
      </c>
      <c r="Q1192">
        <v>670</v>
      </c>
      <c r="R1192" s="13">
        <v>1700</v>
      </c>
      <c r="S1192" s="13">
        <v>2065</v>
      </c>
      <c r="T1192" s="13">
        <v>35726</v>
      </c>
      <c r="U1192">
        <v>662</v>
      </c>
      <c r="V1192">
        <v>888</v>
      </c>
      <c r="W1192" s="13">
        <v>25501</v>
      </c>
      <c r="X1192" s="13">
        <v>7025</v>
      </c>
      <c r="Z1192" s="13">
        <v>14938</v>
      </c>
      <c r="AA1192" s="13">
        <v>14526</v>
      </c>
      <c r="AC1192" s="48">
        <f t="shared" si="119"/>
        <v>29464</v>
      </c>
      <c r="AD1192" s="48">
        <f t="shared" si="120"/>
        <v>96546</v>
      </c>
      <c r="AE1192" s="13">
        <v>3341</v>
      </c>
      <c r="AF1192" s="13">
        <v>4281</v>
      </c>
      <c r="AG1192" s="13">
        <v>19031</v>
      </c>
      <c r="AH1192" s="13">
        <v>18713</v>
      </c>
      <c r="AI1192" s="13">
        <v>2382</v>
      </c>
      <c r="AJ1192">
        <v>568</v>
      </c>
      <c r="AK1192" s="13">
        <v>2038</v>
      </c>
      <c r="AL1192" s="13">
        <v>23718</v>
      </c>
      <c r="AM1192" s="13">
        <v>24529</v>
      </c>
      <c r="AN1192" s="13">
        <v>6802</v>
      </c>
      <c r="AO1192" s="13">
        <v>5880</v>
      </c>
      <c r="BK1192" s="48">
        <f t="shared" si="118"/>
        <v>111283</v>
      </c>
      <c r="BL1192" s="13">
        <v>7051</v>
      </c>
      <c r="BM1192" s="13">
        <v>6954</v>
      </c>
      <c r="BO1192" s="48">
        <f t="shared" si="114"/>
        <v>14005</v>
      </c>
      <c r="BQ1192" s="48">
        <f t="shared" si="121"/>
        <v>143376</v>
      </c>
      <c r="BS1192" s="48">
        <f t="shared" si="115"/>
        <v>394674</v>
      </c>
    </row>
    <row r="1193" spans="1:72" x14ac:dyDescent="0.2">
      <c r="A1193" s="227" t="s">
        <v>58</v>
      </c>
      <c r="B1193" s="213">
        <v>45019</v>
      </c>
      <c r="D1193" s="13">
        <v>4155</v>
      </c>
      <c r="E1193" s="13">
        <v>3003</v>
      </c>
      <c r="F1193" s="13">
        <v>52580</v>
      </c>
      <c r="G1193">
        <v>974</v>
      </c>
      <c r="H1193">
        <v>823</v>
      </c>
      <c r="I1193" s="13">
        <v>28968</v>
      </c>
      <c r="J1193" s="13">
        <v>26653</v>
      </c>
      <c r="K1193" s="13">
        <v>81903</v>
      </c>
      <c r="L1193" s="13">
        <v>1590</v>
      </c>
      <c r="N1193" s="13">
        <v>12764</v>
      </c>
      <c r="O1193" s="13">
        <v>17111</v>
      </c>
      <c r="P1193" s="13">
        <v>1215</v>
      </c>
      <c r="Q1193">
        <v>872</v>
      </c>
      <c r="R1193" s="13">
        <v>2514</v>
      </c>
      <c r="S1193" s="13">
        <v>3233</v>
      </c>
      <c r="T1193" s="13">
        <v>51216</v>
      </c>
      <c r="U1193" s="13">
        <v>1420</v>
      </c>
      <c r="V1193" s="13">
        <v>1428</v>
      </c>
      <c r="W1193" s="13">
        <v>29585</v>
      </c>
      <c r="X1193" s="13">
        <v>13432</v>
      </c>
      <c r="Z1193" s="13">
        <v>17779</v>
      </c>
      <c r="AA1193" s="13">
        <v>17195</v>
      </c>
      <c r="AC1193" s="48">
        <f t="shared" si="119"/>
        <v>34974</v>
      </c>
      <c r="AD1193" s="48">
        <f t="shared" si="120"/>
        <v>134790</v>
      </c>
      <c r="AE1193" s="13">
        <v>5707</v>
      </c>
      <c r="AF1193" s="13">
        <v>7199</v>
      </c>
      <c r="AG1193" s="13">
        <v>29417</v>
      </c>
      <c r="AH1193" s="13">
        <v>30363</v>
      </c>
      <c r="AI1193" s="13">
        <v>3547</v>
      </c>
      <c r="AJ1193" s="13">
        <v>1218</v>
      </c>
      <c r="AK1193" s="13">
        <v>3283</v>
      </c>
      <c r="AL1193" s="13">
        <v>35772</v>
      </c>
      <c r="AM1193" s="13">
        <v>37145</v>
      </c>
      <c r="AN1193" s="13">
        <v>12495</v>
      </c>
      <c r="AO1193" s="13">
        <v>11591</v>
      </c>
      <c r="BK1193" s="48">
        <f t="shared" si="118"/>
        <v>177737</v>
      </c>
      <c r="BL1193" s="13">
        <v>10852</v>
      </c>
      <c r="BM1193" s="13">
        <v>11167</v>
      </c>
      <c r="BO1193" s="48">
        <f t="shared" si="114"/>
        <v>22019</v>
      </c>
      <c r="BQ1193" s="48">
        <f t="shared" si="121"/>
        <v>200649</v>
      </c>
      <c r="BS1193" s="48">
        <f t="shared" si="115"/>
        <v>570169</v>
      </c>
    </row>
    <row r="1194" spans="1:72" x14ac:dyDescent="0.2">
      <c r="A1194" s="227" t="s">
        <v>59</v>
      </c>
      <c r="B1194" s="213">
        <v>45020</v>
      </c>
      <c r="D1194" s="13">
        <v>4711</v>
      </c>
      <c r="E1194" s="13">
        <v>3332</v>
      </c>
      <c r="F1194" s="13">
        <v>56915</v>
      </c>
      <c r="G1194" s="13">
        <v>1008</v>
      </c>
      <c r="H1194">
        <v>877</v>
      </c>
      <c r="I1194" s="13">
        <v>30787</v>
      </c>
      <c r="J1194" s="13">
        <v>27673</v>
      </c>
      <c r="K1194" s="13">
        <v>87550</v>
      </c>
      <c r="L1194" s="13">
        <v>1735</v>
      </c>
      <c r="N1194" s="13">
        <v>13872</v>
      </c>
      <c r="O1194" s="13">
        <v>18843</v>
      </c>
      <c r="P1194" s="13">
        <v>1244</v>
      </c>
      <c r="Q1194">
        <v>912</v>
      </c>
      <c r="R1194" s="13">
        <v>2602</v>
      </c>
      <c r="S1194" s="13">
        <v>3456</v>
      </c>
      <c r="T1194" s="13">
        <v>55541</v>
      </c>
      <c r="U1194" s="13">
        <v>1559</v>
      </c>
      <c r="V1194" s="13">
        <v>1551</v>
      </c>
      <c r="W1194" s="13">
        <v>30279</v>
      </c>
      <c r="X1194" s="13">
        <v>15395</v>
      </c>
      <c r="Z1194" s="13">
        <v>18070</v>
      </c>
      <c r="AA1194" s="13">
        <v>17505</v>
      </c>
      <c r="AC1194" s="48">
        <f t="shared" si="119"/>
        <v>35575</v>
      </c>
      <c r="AD1194" s="48">
        <f t="shared" si="120"/>
        <v>145254</v>
      </c>
      <c r="AE1194" s="13">
        <v>6298</v>
      </c>
      <c r="AF1194" s="13">
        <v>7460</v>
      </c>
      <c r="AG1194" s="13">
        <v>31338</v>
      </c>
      <c r="AH1194" s="13">
        <v>33828</v>
      </c>
      <c r="AI1194" s="13">
        <v>3693</v>
      </c>
      <c r="AJ1194" s="13">
        <v>1250</v>
      </c>
      <c r="AK1194" s="13">
        <v>3919</v>
      </c>
      <c r="AL1194" s="13">
        <v>38229</v>
      </c>
      <c r="AM1194" s="13">
        <v>40052</v>
      </c>
      <c r="AN1194" s="13">
        <v>14933</v>
      </c>
      <c r="AO1194" s="13">
        <v>14587</v>
      </c>
      <c r="BK1194" s="48">
        <f t="shared" si="118"/>
        <v>195587</v>
      </c>
      <c r="BL1194" s="13">
        <v>11456</v>
      </c>
      <c r="BM1194" s="13">
        <v>11803</v>
      </c>
      <c r="BO1194" s="48">
        <f t="shared" si="114"/>
        <v>23259</v>
      </c>
      <c r="BQ1194" s="48">
        <f t="shared" si="121"/>
        <v>214588</v>
      </c>
      <c r="BS1194" s="48">
        <f t="shared" si="115"/>
        <v>614263</v>
      </c>
    </row>
    <row r="1195" spans="1:72" x14ac:dyDescent="0.2">
      <c r="A1195" s="227" t="s">
        <v>53</v>
      </c>
      <c r="B1195" s="213">
        <v>45021</v>
      </c>
      <c r="D1195" s="13">
        <v>4667</v>
      </c>
      <c r="E1195" s="13">
        <v>3130</v>
      </c>
      <c r="F1195" s="13">
        <v>57398</v>
      </c>
      <c r="G1195">
        <v>958</v>
      </c>
      <c r="H1195">
        <v>851</v>
      </c>
      <c r="I1195" s="13">
        <v>30932</v>
      </c>
      <c r="J1195" s="13">
        <v>27797</v>
      </c>
      <c r="K1195" s="13">
        <v>88210</v>
      </c>
      <c r="L1195" s="13">
        <v>1877</v>
      </c>
      <c r="N1195" s="13">
        <v>14233</v>
      </c>
      <c r="O1195" s="13">
        <v>18847</v>
      </c>
      <c r="P1195" s="13">
        <v>1236</v>
      </c>
      <c r="Q1195">
        <v>961</v>
      </c>
      <c r="R1195" s="13">
        <v>2662</v>
      </c>
      <c r="S1195" s="13">
        <v>3502</v>
      </c>
      <c r="T1195" s="13">
        <v>55973</v>
      </c>
      <c r="U1195" s="13">
        <v>1562</v>
      </c>
      <c r="V1195" s="13">
        <v>1521</v>
      </c>
      <c r="W1195" s="13">
        <v>30296</v>
      </c>
      <c r="X1195" s="13">
        <v>15487</v>
      </c>
      <c r="Z1195" s="13">
        <v>17668</v>
      </c>
      <c r="AA1195" s="13">
        <v>16359</v>
      </c>
      <c r="AC1195" s="48">
        <f t="shared" si="119"/>
        <v>34027</v>
      </c>
      <c r="AD1195" s="48">
        <f t="shared" si="120"/>
        <v>146280</v>
      </c>
      <c r="AE1195" s="13">
        <v>6180</v>
      </c>
      <c r="AF1195" s="13">
        <v>7428</v>
      </c>
      <c r="AG1195" s="13">
        <v>31441</v>
      </c>
      <c r="AH1195" s="13">
        <v>34310</v>
      </c>
      <c r="AI1195" s="13">
        <v>3715</v>
      </c>
      <c r="AJ1195" s="13">
        <v>1336</v>
      </c>
      <c r="AK1195" s="13">
        <v>3802</v>
      </c>
      <c r="AL1195" s="13">
        <v>38672</v>
      </c>
      <c r="AM1195" s="13">
        <v>41085</v>
      </c>
      <c r="AN1195" s="13">
        <v>15329</v>
      </c>
      <c r="AO1195" s="13">
        <v>14939</v>
      </c>
      <c r="BK1195" s="48">
        <f t="shared" si="118"/>
        <v>198237</v>
      </c>
      <c r="BL1195" s="13">
        <v>11665</v>
      </c>
      <c r="BM1195" s="13">
        <v>11990</v>
      </c>
      <c r="BO1195" s="48">
        <f t="shared" si="114"/>
        <v>23655</v>
      </c>
      <c r="BQ1195" s="48">
        <f t="shared" si="121"/>
        <v>215820</v>
      </c>
      <c r="BS1195" s="48">
        <f t="shared" si="115"/>
        <v>618019</v>
      </c>
    </row>
    <row r="1196" spans="1:72" x14ac:dyDescent="0.2">
      <c r="A1196" s="227" t="s">
        <v>54</v>
      </c>
      <c r="B1196" s="213">
        <v>45022</v>
      </c>
      <c r="D1196" s="13">
        <v>4167</v>
      </c>
      <c r="E1196" s="13">
        <v>2928</v>
      </c>
      <c r="F1196" s="13">
        <v>53304</v>
      </c>
      <c r="G1196">
        <v>873</v>
      </c>
      <c r="H1196">
        <v>778</v>
      </c>
      <c r="I1196" s="13">
        <v>28931</v>
      </c>
      <c r="J1196" s="13">
        <v>25968</v>
      </c>
      <c r="K1196" s="13">
        <v>81682</v>
      </c>
      <c r="L1196" s="13">
        <v>1624</v>
      </c>
      <c r="N1196" s="13">
        <v>12240</v>
      </c>
      <c r="O1196" s="13">
        <v>16764</v>
      </c>
      <c r="P1196" s="13">
        <v>1065</v>
      </c>
      <c r="Q1196">
        <v>860</v>
      </c>
      <c r="R1196" s="13">
        <v>2341</v>
      </c>
      <c r="S1196" s="13">
        <v>3093</v>
      </c>
      <c r="T1196" s="13">
        <v>50468</v>
      </c>
      <c r="U1196" s="13">
        <v>1399</v>
      </c>
      <c r="V1196" s="13">
        <v>1393</v>
      </c>
      <c r="W1196" s="13">
        <v>28618</v>
      </c>
      <c r="X1196" s="13">
        <v>13242</v>
      </c>
      <c r="Z1196" s="13">
        <v>16845</v>
      </c>
      <c r="AA1196" s="13">
        <v>16770</v>
      </c>
      <c r="AC1196" s="48">
        <f t="shared" si="119"/>
        <v>33615</v>
      </c>
      <c r="AD1196" s="48">
        <f t="shared" si="120"/>
        <v>131483</v>
      </c>
      <c r="AE1196" s="13">
        <v>5058</v>
      </c>
      <c r="AF1196" s="13">
        <v>6105</v>
      </c>
      <c r="AG1196" s="13">
        <v>28276</v>
      </c>
      <c r="AH1196" s="13">
        <v>31774</v>
      </c>
      <c r="AI1196" s="13">
        <v>3282</v>
      </c>
      <c r="AJ1196" s="13">
        <v>1174</v>
      </c>
      <c r="AK1196" s="13">
        <v>3308</v>
      </c>
      <c r="AL1196" s="13">
        <v>34639</v>
      </c>
      <c r="AM1196" s="13">
        <v>38829</v>
      </c>
      <c r="AN1196" s="13">
        <v>13495</v>
      </c>
      <c r="AO1196" s="13">
        <v>12605</v>
      </c>
      <c r="BK1196" s="48">
        <f t="shared" si="118"/>
        <v>178545</v>
      </c>
      <c r="BL1196" s="13">
        <v>10230</v>
      </c>
      <c r="BM1196" s="13">
        <v>10794</v>
      </c>
      <c r="BO1196" s="48">
        <f t="shared" si="114"/>
        <v>21024</v>
      </c>
      <c r="BQ1196" s="48">
        <f t="shared" si="121"/>
        <v>200255</v>
      </c>
      <c r="BS1196" s="48">
        <f t="shared" si="115"/>
        <v>564922</v>
      </c>
    </row>
    <row r="1197" spans="1:72" x14ac:dyDescent="0.2">
      <c r="A1197" s="227" t="s">
        <v>55</v>
      </c>
      <c r="B1197" s="213">
        <v>45023</v>
      </c>
      <c r="D1197" s="13">
        <v>3424</v>
      </c>
      <c r="E1197" s="13">
        <v>2455</v>
      </c>
      <c r="F1197" s="13">
        <v>50467</v>
      </c>
      <c r="G1197">
        <v>733</v>
      </c>
      <c r="H1197">
        <v>583</v>
      </c>
      <c r="I1197" s="13">
        <v>27706</v>
      </c>
      <c r="J1197" s="13">
        <v>24723</v>
      </c>
      <c r="K1197" s="13">
        <v>76932</v>
      </c>
      <c r="L1197" s="13">
        <v>1490</v>
      </c>
      <c r="N1197" s="13">
        <v>11794</v>
      </c>
      <c r="O1197" s="13">
        <v>16097</v>
      </c>
      <c r="P1197" s="13">
        <v>1077</v>
      </c>
      <c r="Q1197">
        <v>749</v>
      </c>
      <c r="R1197" s="13">
        <v>2277</v>
      </c>
      <c r="S1197" s="13">
        <v>2834</v>
      </c>
      <c r="T1197" s="13">
        <v>46536</v>
      </c>
      <c r="U1197" s="13">
        <v>1220</v>
      </c>
      <c r="V1197" s="13">
        <v>1240</v>
      </c>
      <c r="W1197" s="13">
        <v>29212</v>
      </c>
      <c r="X1197" s="13">
        <v>10784</v>
      </c>
      <c r="Z1197" s="13">
        <v>16988</v>
      </c>
      <c r="AA1197" s="13">
        <v>16360</v>
      </c>
      <c r="AC1197" s="48">
        <f t="shared" si="119"/>
        <v>33348</v>
      </c>
      <c r="AD1197" s="48">
        <f t="shared" si="120"/>
        <v>123820</v>
      </c>
      <c r="AE1197" s="13">
        <v>4476</v>
      </c>
      <c r="AF1197" s="13">
        <v>5407</v>
      </c>
      <c r="AG1197" s="13">
        <v>25924</v>
      </c>
      <c r="AH1197" s="13">
        <v>29237</v>
      </c>
      <c r="AI1197" s="13">
        <v>2825</v>
      </c>
      <c r="AJ1197">
        <v>899</v>
      </c>
      <c r="AK1197" s="13">
        <v>2805</v>
      </c>
      <c r="AL1197" s="13">
        <v>31263</v>
      </c>
      <c r="AM1197" s="13">
        <v>35579</v>
      </c>
      <c r="AN1197" s="13">
        <v>11979</v>
      </c>
      <c r="AO1197" s="13">
        <v>11146</v>
      </c>
      <c r="BK1197" s="48">
        <f t="shared" si="118"/>
        <v>161540</v>
      </c>
      <c r="BL1197" s="13">
        <v>9371</v>
      </c>
      <c r="BM1197" s="13">
        <v>9718</v>
      </c>
      <c r="BO1197" s="48">
        <f t="shared" si="114"/>
        <v>19089</v>
      </c>
      <c r="BQ1197" s="48">
        <f t="shared" si="121"/>
        <v>188513</v>
      </c>
      <c r="BS1197" s="48">
        <f t="shared" si="115"/>
        <v>526310</v>
      </c>
    </row>
    <row r="1198" spans="1:72" x14ac:dyDescent="0.2">
      <c r="A1198" s="227" t="s">
        <v>56</v>
      </c>
      <c r="B1198" s="213">
        <v>45024</v>
      </c>
      <c r="D1198" s="13">
        <v>2741</v>
      </c>
      <c r="E1198" s="13">
        <v>1973</v>
      </c>
      <c r="F1198" s="13">
        <v>45099</v>
      </c>
      <c r="G1198">
        <v>658</v>
      </c>
      <c r="H1198">
        <v>609</v>
      </c>
      <c r="I1198" s="13">
        <v>25844</v>
      </c>
      <c r="J1198" s="13">
        <v>22572</v>
      </c>
      <c r="K1198" s="13">
        <v>68730</v>
      </c>
      <c r="L1198" s="13">
        <v>1353</v>
      </c>
      <c r="N1198" s="13">
        <v>9826</v>
      </c>
      <c r="O1198" s="13">
        <v>12343</v>
      </c>
      <c r="P1198">
        <v>980</v>
      </c>
      <c r="Q1198">
        <v>745</v>
      </c>
      <c r="R1198" s="13">
        <v>1765</v>
      </c>
      <c r="S1198" s="13">
        <v>2215</v>
      </c>
      <c r="T1198" s="13">
        <v>36228</v>
      </c>
      <c r="U1198">
        <v>724</v>
      </c>
      <c r="V1198">
        <v>903</v>
      </c>
      <c r="W1198" s="13">
        <v>25811</v>
      </c>
      <c r="X1198" s="13">
        <v>7000</v>
      </c>
      <c r="Z1198" s="13">
        <v>14193</v>
      </c>
      <c r="AA1198" s="13">
        <v>13366</v>
      </c>
      <c r="AC1198" s="48">
        <f t="shared" si="119"/>
        <v>27559</v>
      </c>
      <c r="AD1198" s="48">
        <f t="shared" si="120"/>
        <v>98540</v>
      </c>
      <c r="AE1198" s="13">
        <v>3562</v>
      </c>
      <c r="AF1198" s="13">
        <v>4415</v>
      </c>
      <c r="AG1198" s="13">
        <v>18503</v>
      </c>
      <c r="AH1198" s="13">
        <v>20084</v>
      </c>
      <c r="AI1198" s="13">
        <v>2463</v>
      </c>
      <c r="AJ1198">
        <v>574</v>
      </c>
      <c r="AK1198" s="13">
        <v>2267</v>
      </c>
      <c r="AL1198" s="13">
        <v>22345</v>
      </c>
      <c r="AM1198" s="13">
        <v>24623</v>
      </c>
      <c r="AN1198" s="13">
        <v>7864</v>
      </c>
      <c r="AO1198" s="13">
        <v>7149</v>
      </c>
      <c r="BK1198" s="48">
        <f t="shared" si="118"/>
        <v>113849</v>
      </c>
      <c r="BL1198" s="13">
        <v>7637</v>
      </c>
      <c r="BM1198" s="13">
        <v>7586</v>
      </c>
      <c r="BO1198" s="48">
        <f t="shared" ref="BO1198:BO1220" si="122">BL1198+BM1198</f>
        <v>15223</v>
      </c>
      <c r="BQ1198" s="48">
        <f t="shared" si="121"/>
        <v>169579</v>
      </c>
      <c r="BS1198" s="48">
        <f t="shared" ref="BS1198:BS1221" si="123">BO1198+BK1198+AC1198+AD1198+BQ1198</f>
        <v>424750</v>
      </c>
    </row>
    <row r="1199" spans="1:72" x14ac:dyDescent="0.2">
      <c r="A1199" s="227" t="s">
        <v>57</v>
      </c>
      <c r="B1199" s="213">
        <v>45025</v>
      </c>
      <c r="D1199" s="13">
        <v>2338</v>
      </c>
      <c r="E1199" s="13">
        <v>1617</v>
      </c>
      <c r="F1199" s="13">
        <v>36380</v>
      </c>
      <c r="G1199">
        <v>592</v>
      </c>
      <c r="H1199">
        <v>568</v>
      </c>
      <c r="I1199" s="13">
        <v>20389</v>
      </c>
      <c r="J1199" s="13">
        <v>18433</v>
      </c>
      <c r="K1199" s="13">
        <v>51775</v>
      </c>
      <c r="L1199" s="13">
        <v>1063</v>
      </c>
      <c r="N1199" s="13">
        <v>8484</v>
      </c>
      <c r="O1199" s="13">
        <v>10744</v>
      </c>
      <c r="P1199">
        <v>804</v>
      </c>
      <c r="Q1199">
        <v>584</v>
      </c>
      <c r="R1199" s="13">
        <v>1344</v>
      </c>
      <c r="S1199" s="13">
        <v>1623</v>
      </c>
      <c r="T1199" s="13">
        <v>33143</v>
      </c>
      <c r="U1199">
        <v>584</v>
      </c>
      <c r="V1199">
        <v>775</v>
      </c>
      <c r="W1199" s="13">
        <v>25385</v>
      </c>
      <c r="X1199" s="13">
        <v>5723</v>
      </c>
      <c r="Z1199" s="13">
        <v>14802</v>
      </c>
      <c r="AA1199" s="13">
        <v>14657</v>
      </c>
      <c r="AC1199" s="48">
        <f t="shared" si="119"/>
        <v>29459</v>
      </c>
      <c r="AD1199" s="48">
        <f t="shared" si="120"/>
        <v>89193</v>
      </c>
      <c r="AE1199" s="13">
        <v>3219</v>
      </c>
      <c r="AF1199" s="13">
        <v>3826</v>
      </c>
      <c r="AG1199" s="13">
        <v>17103</v>
      </c>
      <c r="AH1199" s="13">
        <v>16746</v>
      </c>
      <c r="AI1199" s="13">
        <v>2240</v>
      </c>
      <c r="AJ1199">
        <v>491</v>
      </c>
      <c r="AK1199" s="13">
        <v>1924</v>
      </c>
      <c r="AL1199" s="13">
        <v>20998</v>
      </c>
      <c r="AM1199" s="13">
        <v>21745</v>
      </c>
      <c r="AN1199" s="13">
        <v>5852</v>
      </c>
      <c r="AO1199" s="13">
        <v>4370</v>
      </c>
      <c r="BK1199" s="48">
        <f t="shared" si="118"/>
        <v>98514</v>
      </c>
      <c r="BL1199" s="13">
        <v>6499</v>
      </c>
      <c r="BM1199" s="13">
        <v>6647</v>
      </c>
      <c r="BO1199" s="48">
        <f t="shared" si="122"/>
        <v>13146</v>
      </c>
      <c r="BQ1199" s="48">
        <f t="shared" si="121"/>
        <v>133155</v>
      </c>
      <c r="BS1199" s="48">
        <f t="shared" si="123"/>
        <v>363467</v>
      </c>
    </row>
    <row r="1200" spans="1:72" x14ac:dyDescent="0.2">
      <c r="A1200" s="227" t="s">
        <v>58</v>
      </c>
      <c r="B1200" s="213">
        <v>45026</v>
      </c>
      <c r="D1200" s="13">
        <v>3986</v>
      </c>
      <c r="E1200" s="13">
        <v>2814</v>
      </c>
      <c r="F1200" s="13">
        <v>53605</v>
      </c>
      <c r="G1200">
        <v>929</v>
      </c>
      <c r="H1200">
        <v>719</v>
      </c>
      <c r="I1200" s="13">
        <v>29429</v>
      </c>
      <c r="J1200" s="13">
        <v>26899</v>
      </c>
      <c r="K1200" s="13">
        <v>81711</v>
      </c>
      <c r="L1200" s="13">
        <v>1606</v>
      </c>
      <c r="N1200" s="13">
        <v>12489</v>
      </c>
      <c r="O1200" s="13">
        <v>16769</v>
      </c>
      <c r="P1200" s="13">
        <v>1183</v>
      </c>
      <c r="Q1200">
        <v>827</v>
      </c>
      <c r="R1200" s="13">
        <v>2396</v>
      </c>
      <c r="S1200" s="13">
        <v>3030</v>
      </c>
      <c r="T1200" s="13">
        <v>48647</v>
      </c>
      <c r="U1200" s="13">
        <v>1297</v>
      </c>
      <c r="V1200" s="13">
        <v>1331</v>
      </c>
      <c r="W1200" s="13">
        <v>29288</v>
      </c>
      <c r="X1200" s="13">
        <v>12106</v>
      </c>
      <c r="Z1200" s="13">
        <v>17807</v>
      </c>
      <c r="AA1200" s="13">
        <v>17542</v>
      </c>
      <c r="AC1200" s="48">
        <f t="shared" si="119"/>
        <v>35349</v>
      </c>
      <c r="AD1200" s="48">
        <f t="shared" si="120"/>
        <v>129363</v>
      </c>
      <c r="AE1200" s="13">
        <v>5221</v>
      </c>
      <c r="AF1200" s="13">
        <v>6565</v>
      </c>
      <c r="AG1200" s="13">
        <v>29453</v>
      </c>
      <c r="AH1200" s="13">
        <v>29509</v>
      </c>
      <c r="AI1200" s="13">
        <v>3158</v>
      </c>
      <c r="AJ1200" s="13">
        <v>1153</v>
      </c>
      <c r="AK1200" s="13">
        <v>3223</v>
      </c>
      <c r="AL1200" s="13">
        <v>35550</v>
      </c>
      <c r="AM1200" s="13">
        <v>35782</v>
      </c>
      <c r="AN1200" s="13">
        <v>11832</v>
      </c>
      <c r="AO1200" s="13">
        <v>11618</v>
      </c>
      <c r="BK1200" s="48">
        <f t="shared" si="118"/>
        <v>173064</v>
      </c>
      <c r="BL1200" s="13">
        <v>10891</v>
      </c>
      <c r="BM1200" s="13">
        <v>11334</v>
      </c>
      <c r="BO1200" s="48">
        <f t="shared" si="122"/>
        <v>22225</v>
      </c>
      <c r="BQ1200" s="48">
        <f t="shared" si="121"/>
        <v>201698</v>
      </c>
      <c r="BS1200" s="48">
        <f t="shared" si="123"/>
        <v>561699</v>
      </c>
    </row>
    <row r="1201" spans="1:71" x14ac:dyDescent="0.2">
      <c r="A1201" s="227" t="s">
        <v>59</v>
      </c>
      <c r="B1201" s="213">
        <v>45027</v>
      </c>
      <c r="D1201" s="13">
        <v>4690</v>
      </c>
      <c r="E1201" s="13">
        <v>3500</v>
      </c>
      <c r="F1201" s="13">
        <v>57573</v>
      </c>
      <c r="G1201">
        <v>937</v>
      </c>
      <c r="H1201">
        <v>815</v>
      </c>
      <c r="I1201" s="13">
        <v>30972</v>
      </c>
      <c r="J1201" s="13">
        <v>28183</v>
      </c>
      <c r="K1201" s="13">
        <v>89561</v>
      </c>
      <c r="L1201" s="13">
        <v>2050</v>
      </c>
      <c r="N1201" s="13">
        <v>13425</v>
      </c>
      <c r="O1201" s="13">
        <v>18459</v>
      </c>
      <c r="P1201" s="13">
        <v>1217</v>
      </c>
      <c r="Q1201">
        <v>983</v>
      </c>
      <c r="R1201" s="13">
        <v>2554</v>
      </c>
      <c r="S1201" s="13">
        <v>3298</v>
      </c>
      <c r="T1201" s="13">
        <v>54038</v>
      </c>
      <c r="U1201" s="13">
        <v>1525</v>
      </c>
      <c r="V1201" s="13">
        <v>1477</v>
      </c>
      <c r="W1201" s="13">
        <v>29474</v>
      </c>
      <c r="X1201" s="13">
        <v>15158</v>
      </c>
      <c r="Z1201" s="13">
        <v>17991</v>
      </c>
      <c r="AA1201" s="13">
        <v>17183</v>
      </c>
      <c r="AC1201" s="48">
        <f t="shared" si="119"/>
        <v>35174</v>
      </c>
      <c r="AD1201" s="48">
        <f t="shared" si="120"/>
        <v>141608</v>
      </c>
      <c r="AE1201" s="13">
        <v>6068</v>
      </c>
      <c r="AF1201" s="13">
        <v>7252</v>
      </c>
      <c r="AG1201" s="13">
        <v>31807</v>
      </c>
      <c r="AH1201" s="13">
        <v>33785</v>
      </c>
      <c r="AI1201" s="13">
        <v>3794</v>
      </c>
      <c r="AJ1201" s="13">
        <v>1365</v>
      </c>
      <c r="AK1201" s="13">
        <v>3726</v>
      </c>
      <c r="AL1201" s="13">
        <v>39464</v>
      </c>
      <c r="AM1201" s="13">
        <v>40366</v>
      </c>
      <c r="AN1201" s="13">
        <v>14559</v>
      </c>
      <c r="AO1201" s="13">
        <v>14535</v>
      </c>
      <c r="BK1201" s="48">
        <f t="shared" si="118"/>
        <v>196721</v>
      </c>
      <c r="BL1201" s="13">
        <v>11476</v>
      </c>
      <c r="BM1201" s="13">
        <v>11947</v>
      </c>
      <c r="BO1201" s="48">
        <f t="shared" si="122"/>
        <v>23423</v>
      </c>
      <c r="BQ1201" s="48">
        <f t="shared" si="121"/>
        <v>218281</v>
      </c>
      <c r="BS1201" s="48">
        <f t="shared" si="123"/>
        <v>615207</v>
      </c>
    </row>
    <row r="1202" spans="1:71" x14ac:dyDescent="0.2">
      <c r="A1202" s="227" t="s">
        <v>53</v>
      </c>
      <c r="B1202" s="213">
        <v>45028</v>
      </c>
      <c r="D1202" s="13">
        <v>4784</v>
      </c>
      <c r="E1202" s="13">
        <v>4062</v>
      </c>
      <c r="F1202" s="13">
        <v>59502</v>
      </c>
      <c r="G1202">
        <v>992</v>
      </c>
      <c r="H1202">
        <v>872</v>
      </c>
      <c r="I1202" s="13">
        <v>32346</v>
      </c>
      <c r="J1202" s="13">
        <v>30215</v>
      </c>
      <c r="K1202" s="13">
        <v>93082</v>
      </c>
      <c r="L1202" s="13">
        <v>2312</v>
      </c>
      <c r="N1202" s="13">
        <v>13921</v>
      </c>
      <c r="O1202" s="13">
        <v>19044</v>
      </c>
      <c r="P1202" s="13">
        <v>1216</v>
      </c>
      <c r="Q1202" s="13">
        <v>1071</v>
      </c>
      <c r="R1202" s="13">
        <v>2627</v>
      </c>
      <c r="S1202" s="13">
        <v>3416</v>
      </c>
      <c r="T1202" s="13">
        <v>56478</v>
      </c>
      <c r="U1202" s="13">
        <v>1590</v>
      </c>
      <c r="V1202" s="13">
        <v>1676</v>
      </c>
      <c r="W1202" s="13">
        <v>30879</v>
      </c>
      <c r="X1202" s="13">
        <v>15996</v>
      </c>
      <c r="Z1202" s="13">
        <v>18150</v>
      </c>
      <c r="AA1202" s="13">
        <v>17311</v>
      </c>
      <c r="AC1202" s="48">
        <f t="shared" si="119"/>
        <v>35461</v>
      </c>
      <c r="AD1202" s="48">
        <f t="shared" si="120"/>
        <v>147914</v>
      </c>
      <c r="AE1202" s="13">
        <v>6154</v>
      </c>
      <c r="AF1202" s="13">
        <v>7684</v>
      </c>
      <c r="AG1202" s="13">
        <v>33195</v>
      </c>
      <c r="AH1202" s="13">
        <v>34318</v>
      </c>
      <c r="AI1202" s="13">
        <v>3751</v>
      </c>
      <c r="AJ1202" s="13">
        <v>1456</v>
      </c>
      <c r="AK1202" s="13">
        <v>3783</v>
      </c>
      <c r="AL1202" s="13">
        <v>40401</v>
      </c>
      <c r="AM1202" s="13">
        <v>42119</v>
      </c>
      <c r="AN1202" s="13">
        <v>15507</v>
      </c>
      <c r="AO1202" s="13">
        <v>15366</v>
      </c>
      <c r="BK1202" s="48">
        <f t="shared" si="118"/>
        <v>203734</v>
      </c>
      <c r="BL1202" s="13">
        <v>12007</v>
      </c>
      <c r="BM1202" s="13">
        <v>12086</v>
      </c>
      <c r="BO1202" s="48">
        <f t="shared" si="122"/>
        <v>24093</v>
      </c>
      <c r="BQ1202" s="48">
        <f t="shared" si="121"/>
        <v>228167</v>
      </c>
      <c r="BS1202" s="48">
        <f t="shared" si="123"/>
        <v>639369</v>
      </c>
    </row>
    <row r="1203" spans="1:71" x14ac:dyDescent="0.2">
      <c r="A1203" s="227" t="s">
        <v>54</v>
      </c>
      <c r="B1203" s="213">
        <v>45029</v>
      </c>
      <c r="D1203" s="13">
        <v>4827</v>
      </c>
      <c r="E1203" s="13">
        <v>3395</v>
      </c>
      <c r="F1203" s="13">
        <v>60100</v>
      </c>
      <c r="G1203" s="13">
        <v>1010</v>
      </c>
      <c r="H1203">
        <v>909</v>
      </c>
      <c r="I1203" s="13">
        <v>32143</v>
      </c>
      <c r="J1203" s="13">
        <v>29475</v>
      </c>
      <c r="K1203" s="13">
        <v>92516</v>
      </c>
      <c r="L1203" s="13">
        <v>1925</v>
      </c>
      <c r="N1203" s="13">
        <v>14519</v>
      </c>
      <c r="O1203" s="13">
        <v>19514</v>
      </c>
      <c r="P1203" s="13">
        <v>1239</v>
      </c>
      <c r="Q1203">
        <v>965</v>
      </c>
      <c r="R1203" s="13">
        <v>2686</v>
      </c>
      <c r="S1203" s="13">
        <v>3431</v>
      </c>
      <c r="T1203" s="13">
        <v>57591</v>
      </c>
      <c r="U1203" s="13">
        <v>1485</v>
      </c>
      <c r="V1203" s="13">
        <v>1548</v>
      </c>
      <c r="W1203" s="13">
        <v>32134</v>
      </c>
      <c r="X1203" s="13">
        <v>15820</v>
      </c>
      <c r="Z1203" s="13">
        <v>18613</v>
      </c>
      <c r="AA1203" s="13">
        <v>19076</v>
      </c>
      <c r="AC1203" s="48">
        <f t="shared" si="119"/>
        <v>37689</v>
      </c>
      <c r="AD1203" s="48">
        <f t="shared" si="120"/>
        <v>150932</v>
      </c>
      <c r="AE1203" s="13">
        <v>6282</v>
      </c>
      <c r="AF1203" s="13">
        <v>7625</v>
      </c>
      <c r="AG1203" s="13">
        <v>33500</v>
      </c>
      <c r="AH1203" s="13">
        <v>37632</v>
      </c>
      <c r="AI1203" s="13">
        <v>4025</v>
      </c>
      <c r="AJ1203" s="13">
        <v>1441</v>
      </c>
      <c r="AK1203" s="13">
        <v>3983</v>
      </c>
      <c r="AL1203" s="13">
        <v>41885</v>
      </c>
      <c r="AM1203" s="13">
        <v>45820</v>
      </c>
      <c r="AN1203" s="13">
        <v>16371</v>
      </c>
      <c r="AO1203" s="13">
        <v>15478</v>
      </c>
      <c r="BK1203" s="48">
        <f t="shared" si="118"/>
        <v>214042</v>
      </c>
      <c r="BL1203" s="13">
        <v>12506</v>
      </c>
      <c r="BM1203" s="13">
        <v>12237</v>
      </c>
      <c r="BO1203" s="48">
        <f t="shared" si="122"/>
        <v>24743</v>
      </c>
      <c r="BQ1203" s="48">
        <f t="shared" si="121"/>
        <v>226300</v>
      </c>
      <c r="BS1203" s="48">
        <f t="shared" si="123"/>
        <v>653706</v>
      </c>
    </row>
    <row r="1204" spans="1:71" x14ac:dyDescent="0.2">
      <c r="A1204" s="227" t="s">
        <v>55</v>
      </c>
      <c r="B1204" s="213">
        <v>45030</v>
      </c>
      <c r="D1204" s="13">
        <v>4419</v>
      </c>
      <c r="E1204" s="13">
        <v>3289</v>
      </c>
      <c r="F1204" s="13">
        <v>61936</v>
      </c>
      <c r="G1204" s="13">
        <v>1058</v>
      </c>
      <c r="H1204">
        <v>818</v>
      </c>
      <c r="I1204" s="13">
        <v>32369</v>
      </c>
      <c r="J1204" s="13">
        <v>30499</v>
      </c>
      <c r="K1204" s="13">
        <v>94171</v>
      </c>
      <c r="L1204" s="13">
        <v>1733</v>
      </c>
      <c r="N1204" s="13">
        <v>14708</v>
      </c>
      <c r="O1204" s="13">
        <v>20406</v>
      </c>
      <c r="P1204" s="13">
        <v>1305</v>
      </c>
      <c r="Q1204">
        <v>952</v>
      </c>
      <c r="R1204" s="13">
        <v>2668</v>
      </c>
      <c r="S1204" s="13">
        <v>3436</v>
      </c>
      <c r="T1204" s="13">
        <v>60273</v>
      </c>
      <c r="U1204" s="13">
        <v>1480</v>
      </c>
      <c r="V1204" s="13">
        <v>1633</v>
      </c>
      <c r="W1204" s="13">
        <v>35383</v>
      </c>
      <c r="X1204" s="13">
        <v>16080</v>
      </c>
      <c r="Z1204" s="13">
        <v>21430</v>
      </c>
      <c r="AA1204" s="13">
        <v>22135</v>
      </c>
      <c r="AC1204" s="48">
        <f t="shared" si="119"/>
        <v>43565</v>
      </c>
      <c r="AD1204" s="48">
        <f t="shared" si="120"/>
        <v>158324</v>
      </c>
      <c r="AE1204" s="13">
        <v>6534</v>
      </c>
      <c r="AF1204" s="13">
        <v>8175</v>
      </c>
      <c r="AG1204" s="13">
        <v>33969</v>
      </c>
      <c r="AH1204" s="13">
        <v>37103</v>
      </c>
      <c r="AI1204" s="13">
        <v>3982</v>
      </c>
      <c r="AJ1204" s="13">
        <v>1329</v>
      </c>
      <c r="AK1204" s="13">
        <v>3968</v>
      </c>
      <c r="AL1204" s="13">
        <v>42661</v>
      </c>
      <c r="AM1204" s="13">
        <v>45780</v>
      </c>
      <c r="AN1204" s="13">
        <v>15521</v>
      </c>
      <c r="AO1204" s="13">
        <v>14641</v>
      </c>
      <c r="BK1204" s="48">
        <f t="shared" si="118"/>
        <v>213663</v>
      </c>
      <c r="BL1204" s="13">
        <v>12483</v>
      </c>
      <c r="BM1204" s="13">
        <v>12410</v>
      </c>
      <c r="BO1204" s="48">
        <f t="shared" si="122"/>
        <v>24893</v>
      </c>
      <c r="BQ1204" s="48">
        <f t="shared" si="121"/>
        <v>230292</v>
      </c>
      <c r="BS1204" s="48">
        <f t="shared" si="123"/>
        <v>670737</v>
      </c>
    </row>
    <row r="1205" spans="1:71" x14ac:dyDescent="0.2">
      <c r="A1205" s="227" t="s">
        <v>56</v>
      </c>
      <c r="B1205" s="213">
        <v>45031</v>
      </c>
      <c r="D1205" s="13">
        <v>3292</v>
      </c>
      <c r="E1205" s="13">
        <v>2433</v>
      </c>
      <c r="F1205" s="13">
        <v>52387</v>
      </c>
      <c r="G1205">
        <v>869</v>
      </c>
      <c r="H1205">
        <v>801</v>
      </c>
      <c r="I1205" s="13">
        <v>29580</v>
      </c>
      <c r="J1205" s="13">
        <v>26388</v>
      </c>
      <c r="K1205" s="13">
        <v>80929</v>
      </c>
      <c r="L1205" s="13">
        <v>2388</v>
      </c>
      <c r="N1205" s="13">
        <v>11704</v>
      </c>
      <c r="O1205" s="13">
        <v>16244</v>
      </c>
      <c r="P1205" s="13">
        <v>1076</v>
      </c>
      <c r="Q1205">
        <v>816</v>
      </c>
      <c r="R1205" s="13">
        <v>2013</v>
      </c>
      <c r="S1205" s="13">
        <v>2486</v>
      </c>
      <c r="T1205" s="13">
        <v>46008</v>
      </c>
      <c r="U1205">
        <v>900</v>
      </c>
      <c r="V1205" s="13">
        <v>1119</v>
      </c>
      <c r="W1205" s="13">
        <v>30819</v>
      </c>
      <c r="X1205" s="13">
        <v>10400</v>
      </c>
      <c r="Z1205" s="13">
        <v>17516</v>
      </c>
      <c r="AA1205" s="13">
        <v>17948</v>
      </c>
      <c r="AC1205" s="48">
        <f t="shared" si="119"/>
        <v>35464</v>
      </c>
      <c r="AD1205" s="48">
        <f t="shared" si="120"/>
        <v>123585</v>
      </c>
      <c r="AE1205" s="13">
        <v>4503</v>
      </c>
      <c r="AF1205" s="13">
        <v>5634</v>
      </c>
      <c r="AG1205" s="13">
        <v>26740</v>
      </c>
      <c r="AH1205" s="13">
        <v>28693</v>
      </c>
      <c r="AI1205" s="13">
        <v>3288</v>
      </c>
      <c r="AJ1205">
        <v>848</v>
      </c>
      <c r="AK1205" s="13">
        <v>2895</v>
      </c>
      <c r="AL1205" s="13">
        <v>33333</v>
      </c>
      <c r="AM1205" s="13">
        <v>35111</v>
      </c>
      <c r="AN1205" s="13">
        <v>12592</v>
      </c>
      <c r="AO1205" s="13">
        <v>11896</v>
      </c>
      <c r="BK1205" s="48">
        <f t="shared" si="118"/>
        <v>165533</v>
      </c>
      <c r="BL1205" s="13">
        <v>9772</v>
      </c>
      <c r="BM1205" s="13">
        <v>10452</v>
      </c>
      <c r="BO1205" s="48">
        <f t="shared" si="122"/>
        <v>20224</v>
      </c>
      <c r="BQ1205" s="48">
        <f t="shared" si="121"/>
        <v>199067</v>
      </c>
      <c r="BS1205" s="48">
        <f t="shared" si="123"/>
        <v>543873</v>
      </c>
    </row>
    <row r="1206" spans="1:71" x14ac:dyDescent="0.2">
      <c r="A1206" s="227" t="s">
        <v>57</v>
      </c>
      <c r="B1206" s="213">
        <v>45032</v>
      </c>
      <c r="D1206" s="13">
        <v>2795</v>
      </c>
      <c r="E1206" s="13">
        <v>1804</v>
      </c>
      <c r="F1206" s="13">
        <v>41762</v>
      </c>
      <c r="G1206">
        <v>611</v>
      </c>
      <c r="H1206">
        <v>642</v>
      </c>
      <c r="I1206" s="13">
        <v>24580</v>
      </c>
      <c r="J1206" s="13">
        <v>21049</v>
      </c>
      <c r="K1206" s="13">
        <v>63139</v>
      </c>
      <c r="L1206" s="13">
        <v>1911</v>
      </c>
      <c r="N1206" s="13">
        <v>9885</v>
      </c>
      <c r="O1206" s="13">
        <v>12695</v>
      </c>
      <c r="P1206">
        <v>975</v>
      </c>
      <c r="Q1206">
        <v>618</v>
      </c>
      <c r="R1206" s="13">
        <v>1688</v>
      </c>
      <c r="S1206" s="13">
        <v>2089</v>
      </c>
      <c r="T1206" s="13">
        <v>38895</v>
      </c>
      <c r="U1206">
        <v>628</v>
      </c>
      <c r="V1206">
        <v>889</v>
      </c>
      <c r="W1206" s="13">
        <v>27152</v>
      </c>
      <c r="X1206" s="13">
        <v>8042</v>
      </c>
      <c r="Z1206" s="13">
        <v>16565</v>
      </c>
      <c r="AA1206" s="13">
        <v>16082</v>
      </c>
      <c r="AC1206" s="48">
        <f t="shared" si="119"/>
        <v>32647</v>
      </c>
      <c r="AD1206" s="48">
        <f t="shared" si="120"/>
        <v>103556</v>
      </c>
      <c r="AE1206" s="13">
        <v>3242</v>
      </c>
      <c r="AF1206" s="13">
        <v>4284</v>
      </c>
      <c r="AG1206" s="13">
        <v>20906</v>
      </c>
      <c r="AH1206" s="13">
        <v>21089</v>
      </c>
      <c r="AI1206" s="13">
        <v>2646</v>
      </c>
      <c r="AJ1206">
        <v>679</v>
      </c>
      <c r="AK1206" s="13">
        <v>2342</v>
      </c>
      <c r="AL1206" s="13">
        <v>26913</v>
      </c>
      <c r="AM1206" s="13">
        <v>28209</v>
      </c>
      <c r="AN1206" s="13">
        <v>8094</v>
      </c>
      <c r="AO1206" s="13">
        <v>6867</v>
      </c>
      <c r="BK1206" s="48">
        <f t="shared" si="118"/>
        <v>125271</v>
      </c>
      <c r="BL1206" s="13">
        <v>7164</v>
      </c>
      <c r="BM1206" s="13">
        <v>7638</v>
      </c>
      <c r="BO1206" s="48">
        <f t="shared" si="122"/>
        <v>14802</v>
      </c>
      <c r="BQ1206" s="48">
        <f t="shared" si="121"/>
        <v>158293</v>
      </c>
      <c r="BS1206" s="48">
        <f t="shared" si="123"/>
        <v>434569</v>
      </c>
    </row>
    <row r="1207" spans="1:71" x14ac:dyDescent="0.2">
      <c r="A1207" s="227" t="s">
        <v>58</v>
      </c>
      <c r="B1207" s="213">
        <v>45033</v>
      </c>
      <c r="D1207" s="13">
        <v>4163</v>
      </c>
      <c r="E1207" s="13">
        <v>2995</v>
      </c>
      <c r="F1207" s="13">
        <v>54176</v>
      </c>
      <c r="G1207" s="13">
        <v>1037</v>
      </c>
      <c r="H1207">
        <v>909</v>
      </c>
      <c r="I1207" s="13">
        <v>28768</v>
      </c>
      <c r="J1207" s="13">
        <v>26714</v>
      </c>
      <c r="K1207" s="13">
        <v>82435</v>
      </c>
      <c r="L1207" s="13">
        <v>1622</v>
      </c>
      <c r="N1207" s="13">
        <v>12117</v>
      </c>
      <c r="O1207" s="13">
        <v>17065</v>
      </c>
      <c r="P1207" s="13">
        <v>1225</v>
      </c>
      <c r="Q1207">
        <v>804</v>
      </c>
      <c r="R1207" s="13">
        <v>2496</v>
      </c>
      <c r="S1207" s="13">
        <v>3194</v>
      </c>
      <c r="T1207" s="13">
        <v>50333</v>
      </c>
      <c r="U1207" s="13">
        <v>1393</v>
      </c>
      <c r="V1207" s="13">
        <v>1401</v>
      </c>
      <c r="W1207" s="13">
        <v>29883</v>
      </c>
      <c r="X1207" s="13">
        <v>13196</v>
      </c>
      <c r="Z1207" s="13">
        <v>17414</v>
      </c>
      <c r="AA1207" s="13">
        <v>16922</v>
      </c>
      <c r="AC1207" s="48">
        <f t="shared" si="119"/>
        <v>34336</v>
      </c>
      <c r="AD1207" s="48">
        <f t="shared" si="120"/>
        <v>133107</v>
      </c>
      <c r="AE1207" s="13">
        <v>5493</v>
      </c>
      <c r="AF1207" s="13">
        <v>6683</v>
      </c>
      <c r="AG1207" s="13">
        <v>28699</v>
      </c>
      <c r="AH1207" s="13">
        <v>32128</v>
      </c>
      <c r="AI1207" s="13">
        <v>3225</v>
      </c>
      <c r="AJ1207" s="13">
        <v>1382</v>
      </c>
      <c r="AK1207" s="13">
        <v>3507</v>
      </c>
      <c r="AL1207" s="13">
        <v>34830</v>
      </c>
      <c r="AM1207" s="13">
        <v>40528</v>
      </c>
      <c r="AN1207" s="13">
        <v>12976</v>
      </c>
      <c r="AO1207" s="13">
        <v>9480</v>
      </c>
      <c r="BK1207" s="48">
        <f t="shared" si="118"/>
        <v>178931</v>
      </c>
      <c r="BL1207" s="13">
        <v>11462</v>
      </c>
      <c r="BM1207" s="13">
        <v>11145</v>
      </c>
      <c r="BO1207" s="48">
        <f t="shared" si="122"/>
        <v>22607</v>
      </c>
      <c r="BQ1207" s="48">
        <f t="shared" si="121"/>
        <v>202819</v>
      </c>
      <c r="BS1207" s="48">
        <f t="shared" si="123"/>
        <v>571800</v>
      </c>
    </row>
    <row r="1208" spans="1:71" x14ac:dyDescent="0.2">
      <c r="A1208" s="227" t="s">
        <v>59</v>
      </c>
      <c r="B1208" s="213">
        <v>45034</v>
      </c>
      <c r="D1208" s="13">
        <v>4237</v>
      </c>
      <c r="E1208" s="13">
        <v>3382</v>
      </c>
      <c r="F1208" s="13">
        <v>56053</v>
      </c>
      <c r="G1208" s="13">
        <v>1110</v>
      </c>
      <c r="H1208">
        <v>976</v>
      </c>
      <c r="I1208" s="13">
        <v>30978</v>
      </c>
      <c r="J1208" s="13">
        <v>28140</v>
      </c>
      <c r="K1208" s="13">
        <v>86941</v>
      </c>
      <c r="L1208" s="13">
        <v>1673</v>
      </c>
      <c r="N1208" s="13">
        <v>13137</v>
      </c>
      <c r="O1208" s="13">
        <v>18234</v>
      </c>
      <c r="P1208" s="13">
        <v>1216</v>
      </c>
      <c r="Q1208">
        <v>909</v>
      </c>
      <c r="R1208" s="13">
        <v>2695</v>
      </c>
      <c r="S1208" s="13">
        <v>3419</v>
      </c>
      <c r="T1208" s="13">
        <v>53749</v>
      </c>
      <c r="U1208" s="13">
        <v>1537</v>
      </c>
      <c r="V1208" s="13">
        <v>1606</v>
      </c>
      <c r="W1208" s="13">
        <v>29840</v>
      </c>
      <c r="X1208" s="13">
        <v>15365</v>
      </c>
      <c r="Z1208" s="13">
        <v>18226</v>
      </c>
      <c r="AA1208" s="13">
        <v>17588</v>
      </c>
      <c r="AC1208" s="48">
        <f t="shared" si="119"/>
        <v>35814</v>
      </c>
      <c r="AD1208" s="48">
        <f t="shared" si="120"/>
        <v>141707</v>
      </c>
      <c r="AE1208" s="13">
        <v>5934</v>
      </c>
      <c r="AF1208" s="13">
        <v>7321</v>
      </c>
      <c r="AG1208" s="13">
        <v>31152</v>
      </c>
      <c r="AH1208" s="13">
        <v>33207</v>
      </c>
      <c r="AI1208" s="13">
        <v>3278</v>
      </c>
      <c r="AJ1208" s="13">
        <v>1645</v>
      </c>
      <c r="AK1208" s="13">
        <v>3608</v>
      </c>
      <c r="AL1208" s="13">
        <v>38700</v>
      </c>
      <c r="AM1208" s="13">
        <v>40275</v>
      </c>
      <c r="AN1208" s="13">
        <v>13568</v>
      </c>
      <c r="AO1208" s="13">
        <v>13643</v>
      </c>
      <c r="BK1208" s="48">
        <f t="shared" si="118"/>
        <v>192331</v>
      </c>
      <c r="BL1208" s="13">
        <v>11789</v>
      </c>
      <c r="BM1208" s="13">
        <v>11956</v>
      </c>
      <c r="BO1208" s="48">
        <f t="shared" si="122"/>
        <v>23745</v>
      </c>
      <c r="BQ1208" s="48">
        <f t="shared" si="121"/>
        <v>213490</v>
      </c>
      <c r="BS1208" s="48">
        <f t="shared" si="123"/>
        <v>607087</v>
      </c>
    </row>
    <row r="1209" spans="1:71" x14ac:dyDescent="0.2">
      <c r="A1209" s="227" t="s">
        <v>53</v>
      </c>
      <c r="B1209" s="213">
        <v>45035</v>
      </c>
      <c r="D1209" s="13">
        <v>4663</v>
      </c>
      <c r="E1209" s="13">
        <v>3416</v>
      </c>
      <c r="F1209" s="13">
        <v>57942</v>
      </c>
      <c r="G1209" s="13">
        <v>1117</v>
      </c>
      <c r="H1209">
        <v>968</v>
      </c>
      <c r="I1209" s="13">
        <v>31626</v>
      </c>
      <c r="J1209" s="13">
        <v>29101</v>
      </c>
      <c r="K1209" s="13">
        <v>89656</v>
      </c>
      <c r="L1209" s="13">
        <v>1869</v>
      </c>
      <c r="N1209" s="13">
        <v>13485</v>
      </c>
      <c r="O1209" s="13">
        <v>18700</v>
      </c>
      <c r="P1209" s="13">
        <v>1210</v>
      </c>
      <c r="Q1209">
        <v>963</v>
      </c>
      <c r="R1209" s="13">
        <v>2677</v>
      </c>
      <c r="S1209" s="13">
        <v>3423</v>
      </c>
      <c r="T1209" s="13">
        <v>54885</v>
      </c>
      <c r="U1209" s="13">
        <v>1520</v>
      </c>
      <c r="V1209" s="13">
        <v>1483</v>
      </c>
      <c r="W1209" s="13">
        <v>30905</v>
      </c>
      <c r="X1209" s="13">
        <v>15296</v>
      </c>
      <c r="Z1209" s="13">
        <v>19021</v>
      </c>
      <c r="AA1209" s="13">
        <v>17844</v>
      </c>
      <c r="AC1209" s="48">
        <f t="shared" si="119"/>
        <v>36865</v>
      </c>
      <c r="AD1209" s="48">
        <f t="shared" si="120"/>
        <v>144547</v>
      </c>
      <c r="AE1209" s="13">
        <v>6215</v>
      </c>
      <c r="AF1209" s="13">
        <v>7257</v>
      </c>
      <c r="AG1209" s="13">
        <v>31333</v>
      </c>
      <c r="AH1209" s="13">
        <v>35351</v>
      </c>
      <c r="AI1209" s="13">
        <v>3449</v>
      </c>
      <c r="AJ1209" s="13">
        <v>1721</v>
      </c>
      <c r="AK1209" s="13">
        <v>3836</v>
      </c>
      <c r="AL1209" s="13">
        <v>38905</v>
      </c>
      <c r="AM1209" s="13">
        <v>43036</v>
      </c>
      <c r="AN1209" s="13">
        <v>15169</v>
      </c>
      <c r="AO1209" s="13">
        <v>14028</v>
      </c>
      <c r="BK1209" s="48">
        <f t="shared" si="118"/>
        <v>200300</v>
      </c>
      <c r="BL1209" s="13">
        <v>12623</v>
      </c>
      <c r="BM1209" s="13">
        <v>12099</v>
      </c>
      <c r="BO1209" s="48">
        <f t="shared" si="122"/>
        <v>24722</v>
      </c>
      <c r="BQ1209" s="48">
        <f t="shared" si="121"/>
        <v>220358</v>
      </c>
      <c r="BS1209" s="48">
        <f t="shared" si="123"/>
        <v>626792</v>
      </c>
    </row>
    <row r="1210" spans="1:71" x14ac:dyDescent="0.2">
      <c r="A1210" s="227" t="s">
        <v>54</v>
      </c>
      <c r="B1210" s="213">
        <v>45036</v>
      </c>
      <c r="D1210" s="13">
        <v>4448</v>
      </c>
      <c r="E1210" s="13">
        <v>3131</v>
      </c>
      <c r="F1210" s="13">
        <v>55584</v>
      </c>
      <c r="G1210">
        <v>983</v>
      </c>
      <c r="H1210">
        <v>845</v>
      </c>
      <c r="I1210" s="13">
        <v>30708</v>
      </c>
      <c r="J1210" s="13">
        <v>27192</v>
      </c>
      <c r="K1210" s="13">
        <v>86063</v>
      </c>
      <c r="L1210" s="13">
        <v>1755</v>
      </c>
      <c r="N1210" s="13">
        <v>13709</v>
      </c>
      <c r="O1210" s="13">
        <v>18890</v>
      </c>
      <c r="P1210" s="13">
        <v>1182</v>
      </c>
      <c r="Q1210">
        <v>960</v>
      </c>
      <c r="R1210" s="13">
        <v>2639</v>
      </c>
      <c r="S1210" s="13">
        <v>3420</v>
      </c>
      <c r="T1210" s="13">
        <v>55336</v>
      </c>
      <c r="U1210" s="13">
        <v>1460</v>
      </c>
      <c r="V1210" s="13">
        <v>1581</v>
      </c>
      <c r="W1210" s="13">
        <v>31397</v>
      </c>
      <c r="X1210" s="13">
        <v>14702</v>
      </c>
      <c r="Z1210" s="13">
        <v>18961</v>
      </c>
      <c r="AA1210" s="13">
        <v>18193</v>
      </c>
      <c r="AC1210" s="48">
        <f t="shared" si="119"/>
        <v>37154</v>
      </c>
      <c r="AD1210" s="48">
        <f t="shared" si="120"/>
        <v>145276</v>
      </c>
      <c r="AE1210" s="13">
        <v>6117</v>
      </c>
      <c r="AF1210" s="13">
        <v>7151</v>
      </c>
      <c r="AG1210" s="13">
        <v>31554</v>
      </c>
      <c r="AH1210" s="13">
        <v>35798</v>
      </c>
      <c r="AI1210" s="13">
        <v>3449</v>
      </c>
      <c r="AJ1210" s="13">
        <v>1737</v>
      </c>
      <c r="AK1210" s="13">
        <v>3882</v>
      </c>
      <c r="AL1210" s="13">
        <v>39311</v>
      </c>
      <c r="AM1210" s="13">
        <v>44296</v>
      </c>
      <c r="AN1210" s="13">
        <v>15340</v>
      </c>
      <c r="AO1210" s="13">
        <v>14103</v>
      </c>
      <c r="BK1210" s="48">
        <f t="shared" si="118"/>
        <v>202738</v>
      </c>
      <c r="BL1210" s="13">
        <v>11936</v>
      </c>
      <c r="BM1210" s="13">
        <v>11620</v>
      </c>
      <c r="BO1210" s="48">
        <f t="shared" si="122"/>
        <v>23556</v>
      </c>
      <c r="BQ1210" s="48">
        <f t="shared" si="121"/>
        <v>210709</v>
      </c>
      <c r="BS1210" s="48">
        <f t="shared" si="123"/>
        <v>619433</v>
      </c>
    </row>
    <row r="1211" spans="1:71" x14ac:dyDescent="0.2">
      <c r="A1211" s="227" t="s">
        <v>55</v>
      </c>
      <c r="B1211" s="213">
        <v>45037</v>
      </c>
      <c r="D1211" s="13">
        <v>4525</v>
      </c>
      <c r="E1211" s="13">
        <v>3303</v>
      </c>
      <c r="F1211" s="13">
        <v>60554</v>
      </c>
      <c r="G1211" s="13">
        <v>1041</v>
      </c>
      <c r="H1211">
        <v>874</v>
      </c>
      <c r="I1211" s="13">
        <v>32347</v>
      </c>
      <c r="J1211" s="13">
        <v>28932</v>
      </c>
      <c r="K1211" s="13">
        <v>92304</v>
      </c>
      <c r="L1211" s="13">
        <v>1918</v>
      </c>
      <c r="N1211" s="13">
        <v>14801</v>
      </c>
      <c r="O1211" s="13">
        <v>19956</v>
      </c>
      <c r="P1211" s="13">
        <v>1268</v>
      </c>
      <c r="Q1211">
        <v>956</v>
      </c>
      <c r="R1211" s="13">
        <v>2657</v>
      </c>
      <c r="S1211" s="13">
        <v>3409</v>
      </c>
      <c r="T1211" s="13">
        <v>58806</v>
      </c>
      <c r="U1211" s="13">
        <v>1595</v>
      </c>
      <c r="V1211" s="13">
        <v>1770</v>
      </c>
      <c r="W1211" s="13">
        <v>35567</v>
      </c>
      <c r="X1211" s="13">
        <v>14610</v>
      </c>
      <c r="Z1211" s="13">
        <v>21592</v>
      </c>
      <c r="AA1211" s="13">
        <v>20213</v>
      </c>
      <c r="AC1211" s="48">
        <f t="shared" si="119"/>
        <v>41805</v>
      </c>
      <c r="AD1211" s="48">
        <f t="shared" si="120"/>
        <v>155395</v>
      </c>
      <c r="AE1211" s="13">
        <v>6046</v>
      </c>
      <c r="AF1211" s="13">
        <v>7298</v>
      </c>
      <c r="AG1211" s="13">
        <v>33052</v>
      </c>
      <c r="AH1211" s="13">
        <v>36580</v>
      </c>
      <c r="AI1211" s="13">
        <v>3739</v>
      </c>
      <c r="AJ1211" s="13">
        <v>1797</v>
      </c>
      <c r="AK1211" s="13">
        <v>4139</v>
      </c>
      <c r="AL1211" s="13">
        <v>41789</v>
      </c>
      <c r="AM1211" s="13">
        <v>45742</v>
      </c>
      <c r="AN1211" s="13">
        <v>15229</v>
      </c>
      <c r="AO1211" s="13">
        <v>14687</v>
      </c>
      <c r="BK1211" s="48">
        <f t="shared" si="118"/>
        <v>210098</v>
      </c>
      <c r="BL1211" s="13">
        <v>12380</v>
      </c>
      <c r="BM1211" s="13">
        <v>12186</v>
      </c>
      <c r="BO1211" s="48">
        <f t="shared" si="122"/>
        <v>24566</v>
      </c>
      <c r="BQ1211" s="48">
        <f t="shared" si="121"/>
        <v>225798</v>
      </c>
      <c r="BS1211" s="48">
        <f t="shared" si="123"/>
        <v>657662</v>
      </c>
    </row>
    <row r="1212" spans="1:71" x14ac:dyDescent="0.2">
      <c r="A1212" s="227" t="s">
        <v>56</v>
      </c>
      <c r="B1212" s="213">
        <v>45038</v>
      </c>
      <c r="D1212" s="13">
        <v>3168</v>
      </c>
      <c r="E1212" s="13">
        <v>2334</v>
      </c>
      <c r="F1212" s="13">
        <v>52229</v>
      </c>
      <c r="G1212">
        <v>828</v>
      </c>
      <c r="H1212">
        <v>732</v>
      </c>
      <c r="I1212" s="13">
        <v>27920</v>
      </c>
      <c r="J1212" s="13">
        <v>25069</v>
      </c>
      <c r="K1212" s="13">
        <v>78824</v>
      </c>
      <c r="L1212" s="13">
        <v>1904</v>
      </c>
      <c r="N1212" s="13">
        <v>10978</v>
      </c>
      <c r="O1212" s="13">
        <v>15176</v>
      </c>
      <c r="P1212" s="13">
        <v>1148</v>
      </c>
      <c r="Q1212">
        <v>805</v>
      </c>
      <c r="R1212" s="13">
        <v>1892</v>
      </c>
      <c r="S1212" s="13">
        <v>2490</v>
      </c>
      <c r="T1212" s="13">
        <v>42857</v>
      </c>
      <c r="U1212">
        <v>870</v>
      </c>
      <c r="V1212" s="13">
        <v>1136</v>
      </c>
      <c r="W1212" s="13">
        <v>29458</v>
      </c>
      <c r="X1212" s="13">
        <v>9170</v>
      </c>
      <c r="Z1212" s="13">
        <v>17525</v>
      </c>
      <c r="AA1212" s="13">
        <v>16869</v>
      </c>
      <c r="AC1212" s="48">
        <f t="shared" si="119"/>
        <v>34394</v>
      </c>
      <c r="AD1212" s="48">
        <f t="shared" si="120"/>
        <v>115980</v>
      </c>
      <c r="AE1212" s="13">
        <v>4275</v>
      </c>
      <c r="AF1212" s="13">
        <v>5289</v>
      </c>
      <c r="AG1212" s="13">
        <v>22828</v>
      </c>
      <c r="AH1212" s="13">
        <v>25872</v>
      </c>
      <c r="AI1212" s="13">
        <v>3217</v>
      </c>
      <c r="AJ1212" s="13">
        <v>1395</v>
      </c>
      <c r="AK1212" s="13">
        <v>3488</v>
      </c>
      <c r="AL1212" s="13">
        <v>29128</v>
      </c>
      <c r="AM1212" s="13">
        <v>32271</v>
      </c>
      <c r="AN1212" s="13">
        <v>11472</v>
      </c>
      <c r="AO1212" s="13">
        <v>9520</v>
      </c>
      <c r="BK1212" s="48">
        <f t="shared" si="118"/>
        <v>148755</v>
      </c>
      <c r="BL1212" s="13">
        <v>9812</v>
      </c>
      <c r="BM1212" s="13">
        <v>10085</v>
      </c>
      <c r="BO1212" s="48">
        <f t="shared" si="122"/>
        <v>19897</v>
      </c>
      <c r="BQ1212" s="48">
        <f t="shared" si="121"/>
        <v>193008</v>
      </c>
      <c r="BS1212" s="48">
        <f t="shared" si="123"/>
        <v>512034</v>
      </c>
    </row>
    <row r="1213" spans="1:71" x14ac:dyDescent="0.2">
      <c r="A1213" s="227" t="s">
        <v>57</v>
      </c>
      <c r="B1213" s="213">
        <v>45039</v>
      </c>
      <c r="D1213" s="13">
        <v>2341</v>
      </c>
      <c r="E1213" s="13">
        <v>1601</v>
      </c>
      <c r="F1213" s="13">
        <v>36280</v>
      </c>
      <c r="G1213">
        <v>545</v>
      </c>
      <c r="H1213">
        <v>600</v>
      </c>
      <c r="I1213" s="13">
        <v>21306</v>
      </c>
      <c r="J1213" s="13">
        <v>18303</v>
      </c>
      <c r="K1213" s="13">
        <v>54898</v>
      </c>
      <c r="L1213" s="13">
        <v>1361</v>
      </c>
      <c r="N1213" s="13">
        <v>8752</v>
      </c>
      <c r="O1213" s="13">
        <v>10696</v>
      </c>
      <c r="P1213">
        <v>889</v>
      </c>
      <c r="Q1213">
        <v>597</v>
      </c>
      <c r="R1213" s="13">
        <v>1564</v>
      </c>
      <c r="S1213" s="13">
        <v>1770</v>
      </c>
      <c r="T1213" s="13">
        <v>32689</v>
      </c>
      <c r="U1213">
        <v>559</v>
      </c>
      <c r="V1213">
        <v>760</v>
      </c>
      <c r="W1213" s="13">
        <v>24425</v>
      </c>
      <c r="X1213" s="13">
        <v>5619</v>
      </c>
      <c r="Z1213" s="13">
        <v>15371</v>
      </c>
      <c r="AA1213" s="13">
        <v>14544</v>
      </c>
      <c r="AC1213" s="48">
        <f t="shared" si="119"/>
        <v>29915</v>
      </c>
      <c r="AD1213" s="48">
        <f t="shared" si="120"/>
        <v>88320</v>
      </c>
      <c r="AE1213" s="13">
        <v>3004</v>
      </c>
      <c r="AF1213" s="13">
        <v>3814</v>
      </c>
      <c r="AG1213" s="13">
        <v>18258</v>
      </c>
      <c r="AH1213" s="13">
        <v>17996</v>
      </c>
      <c r="AI1213" s="13">
        <v>2019</v>
      </c>
      <c r="AJ1213">
        <v>746</v>
      </c>
      <c r="AK1213" s="13">
        <v>1925</v>
      </c>
      <c r="AL1213" s="13">
        <v>23038</v>
      </c>
      <c r="AM1213" s="13">
        <v>23769</v>
      </c>
      <c r="AN1213" s="13">
        <v>6211</v>
      </c>
      <c r="AO1213" s="13">
        <v>5121</v>
      </c>
      <c r="BK1213" s="48">
        <f t="shared" si="118"/>
        <v>105901</v>
      </c>
      <c r="BL1213">
        <v>6768</v>
      </c>
      <c r="BM1213">
        <v>6188</v>
      </c>
      <c r="BO1213" s="48">
        <f t="shared" si="122"/>
        <v>12956</v>
      </c>
      <c r="BQ1213" s="48">
        <f t="shared" si="121"/>
        <v>137235</v>
      </c>
      <c r="BS1213" s="48">
        <f t="shared" si="123"/>
        <v>374327</v>
      </c>
    </row>
    <row r="1214" spans="1:71" x14ac:dyDescent="0.2">
      <c r="A1214" s="227" t="s">
        <v>58</v>
      </c>
      <c r="B1214" s="213">
        <v>45040</v>
      </c>
      <c r="D1214" s="13">
        <v>4094</v>
      </c>
      <c r="E1214" s="13">
        <v>2998</v>
      </c>
      <c r="F1214" s="13">
        <v>52517</v>
      </c>
      <c r="G1214">
        <v>925</v>
      </c>
      <c r="H1214">
        <v>778</v>
      </c>
      <c r="I1214" s="13">
        <v>28542</v>
      </c>
      <c r="J1214" s="13">
        <v>26095</v>
      </c>
      <c r="K1214" s="13">
        <v>80234</v>
      </c>
      <c r="L1214" s="13">
        <v>1665</v>
      </c>
      <c r="N1214" s="13">
        <v>12420</v>
      </c>
      <c r="O1214" s="13">
        <v>17119</v>
      </c>
      <c r="P1214" s="13">
        <v>1156</v>
      </c>
      <c r="Q1214">
        <v>856</v>
      </c>
      <c r="R1214" s="13">
        <v>2484</v>
      </c>
      <c r="S1214" s="13">
        <v>3205</v>
      </c>
      <c r="T1214" s="13">
        <v>49053</v>
      </c>
      <c r="U1214" s="13">
        <v>1345</v>
      </c>
      <c r="V1214" s="13">
        <v>1375</v>
      </c>
      <c r="W1214" s="13">
        <v>29648</v>
      </c>
      <c r="X1214" s="13">
        <v>12546</v>
      </c>
      <c r="Z1214" s="13">
        <v>17852</v>
      </c>
      <c r="AA1214" s="13">
        <v>18479</v>
      </c>
      <c r="AC1214" s="48">
        <f t="shared" si="119"/>
        <v>36331</v>
      </c>
      <c r="AD1214" s="48">
        <f t="shared" si="120"/>
        <v>131207</v>
      </c>
      <c r="AE1214" s="13">
        <v>5642</v>
      </c>
      <c r="AF1214" s="13">
        <v>6963</v>
      </c>
      <c r="AG1214" s="13">
        <v>29604</v>
      </c>
      <c r="AH1214" s="13">
        <v>31132</v>
      </c>
      <c r="AI1214" s="13">
        <v>3108</v>
      </c>
      <c r="AJ1214" s="13">
        <v>1558</v>
      </c>
      <c r="AK1214" s="13">
        <v>3545</v>
      </c>
      <c r="AL1214" s="13">
        <v>36613</v>
      </c>
      <c r="AM1214" s="13">
        <v>39106</v>
      </c>
      <c r="AN1214" s="13">
        <v>12330</v>
      </c>
      <c r="AO1214" s="13">
        <v>11532</v>
      </c>
      <c r="BK1214" s="48">
        <f t="shared" si="118"/>
        <v>181133</v>
      </c>
      <c r="BL1214" s="13">
        <v>11474</v>
      </c>
      <c r="BM1214" s="13">
        <v>10826</v>
      </c>
      <c r="BO1214" s="48">
        <f t="shared" si="122"/>
        <v>22300</v>
      </c>
      <c r="BQ1214" s="48">
        <f t="shared" si="121"/>
        <v>197848</v>
      </c>
      <c r="BS1214" s="48">
        <f t="shared" si="123"/>
        <v>568819</v>
      </c>
    </row>
    <row r="1215" spans="1:71" x14ac:dyDescent="0.2">
      <c r="A1215" s="227" t="s">
        <v>59</v>
      </c>
      <c r="B1215" s="213">
        <v>45041</v>
      </c>
      <c r="D1215" s="13">
        <v>4540</v>
      </c>
      <c r="E1215" s="13">
        <v>3188</v>
      </c>
      <c r="F1215" s="13">
        <v>54721</v>
      </c>
      <c r="G1215">
        <v>865</v>
      </c>
      <c r="H1215">
        <v>815</v>
      </c>
      <c r="I1215" s="13">
        <v>29780</v>
      </c>
      <c r="J1215" s="13">
        <v>26750</v>
      </c>
      <c r="K1215" s="13">
        <v>84211</v>
      </c>
      <c r="L1215" s="13">
        <v>1688</v>
      </c>
      <c r="N1215" s="13">
        <v>12985</v>
      </c>
      <c r="O1215" s="13">
        <v>18039</v>
      </c>
      <c r="P1215" s="13">
        <v>1219</v>
      </c>
      <c r="Q1215">
        <v>953</v>
      </c>
      <c r="R1215" s="13">
        <v>2564</v>
      </c>
      <c r="S1215" s="13">
        <v>3205</v>
      </c>
      <c r="T1215" s="13">
        <v>53629</v>
      </c>
      <c r="U1215" s="13">
        <v>1493</v>
      </c>
      <c r="V1215" s="13">
        <v>1498</v>
      </c>
      <c r="W1215" s="13">
        <v>29404</v>
      </c>
      <c r="X1215" s="13">
        <v>15047</v>
      </c>
      <c r="Z1215" s="13">
        <v>17906</v>
      </c>
      <c r="AA1215" s="13">
        <v>16947</v>
      </c>
      <c r="AC1215" s="48">
        <f t="shared" si="119"/>
        <v>34853</v>
      </c>
      <c r="AD1215" s="48">
        <f t="shared" si="120"/>
        <v>140036</v>
      </c>
      <c r="AE1215" s="13">
        <v>5693</v>
      </c>
      <c r="AF1215" s="13">
        <v>6900</v>
      </c>
      <c r="AG1215" s="13">
        <v>29533</v>
      </c>
      <c r="AH1215" s="13">
        <v>32597</v>
      </c>
      <c r="AI1215" s="13">
        <v>3266</v>
      </c>
      <c r="AJ1215" s="13">
        <v>1604</v>
      </c>
      <c r="AK1215" s="13">
        <v>3990</v>
      </c>
      <c r="AL1215" s="13">
        <v>36928</v>
      </c>
      <c r="AM1215" s="13">
        <v>40017</v>
      </c>
      <c r="AN1215" s="13">
        <v>14070</v>
      </c>
      <c r="AO1215" s="13">
        <v>13081</v>
      </c>
      <c r="BK1215" s="48">
        <f t="shared" si="118"/>
        <v>187679</v>
      </c>
      <c r="BL1215" s="13">
        <v>11528</v>
      </c>
      <c r="BM1215" s="13">
        <v>11339</v>
      </c>
      <c r="BO1215" s="48">
        <f t="shared" si="122"/>
        <v>22867</v>
      </c>
      <c r="BQ1215" s="48">
        <f t="shared" si="121"/>
        <v>206558</v>
      </c>
      <c r="BS1215" s="48">
        <f t="shared" si="123"/>
        <v>591993</v>
      </c>
    </row>
    <row r="1216" spans="1:71" x14ac:dyDescent="0.2">
      <c r="A1216" s="227" t="s">
        <v>53</v>
      </c>
      <c r="B1216" s="213">
        <v>45042</v>
      </c>
      <c r="D1216" s="13">
        <v>4632</v>
      </c>
      <c r="E1216" s="13">
        <v>3232</v>
      </c>
      <c r="F1216" s="13">
        <v>55818</v>
      </c>
      <c r="G1216">
        <v>943</v>
      </c>
      <c r="H1216">
        <v>831</v>
      </c>
      <c r="I1216" s="13">
        <v>30827</v>
      </c>
      <c r="J1216" s="13">
        <v>27700</v>
      </c>
      <c r="K1216" s="13">
        <v>87828</v>
      </c>
      <c r="L1216" s="13">
        <v>2132</v>
      </c>
      <c r="N1216" s="13">
        <v>13129</v>
      </c>
      <c r="O1216" s="13">
        <v>18310</v>
      </c>
      <c r="P1216" s="13">
        <v>1142</v>
      </c>
      <c r="Q1216" s="13">
        <v>1025</v>
      </c>
      <c r="R1216" s="13">
        <v>2593</v>
      </c>
      <c r="S1216" s="13">
        <v>3288</v>
      </c>
      <c r="T1216" s="13">
        <v>53797</v>
      </c>
      <c r="U1216" s="13">
        <v>1409</v>
      </c>
      <c r="V1216" s="13">
        <v>1556</v>
      </c>
      <c r="W1216" s="13">
        <v>29659</v>
      </c>
      <c r="X1216" s="13">
        <v>15200</v>
      </c>
      <c r="Z1216" s="13">
        <v>18175</v>
      </c>
      <c r="AA1216" s="13">
        <v>17194</v>
      </c>
      <c r="AC1216" s="48">
        <f t="shared" si="119"/>
        <v>35369</v>
      </c>
      <c r="AD1216" s="48">
        <f t="shared" si="120"/>
        <v>141108</v>
      </c>
      <c r="AE1216" s="13">
        <v>5879</v>
      </c>
      <c r="AF1216" s="13">
        <v>6707</v>
      </c>
      <c r="AG1216" s="13">
        <v>31354</v>
      </c>
      <c r="AH1216" s="13">
        <v>31986</v>
      </c>
      <c r="AI1216" s="13">
        <v>3685</v>
      </c>
      <c r="AJ1216" s="13">
        <v>1657</v>
      </c>
      <c r="AK1216" s="13">
        <v>3895</v>
      </c>
      <c r="AL1216" s="13">
        <v>38466</v>
      </c>
      <c r="AM1216" s="13">
        <v>41077</v>
      </c>
      <c r="AN1216" s="13">
        <v>14121</v>
      </c>
      <c r="AO1216" s="13">
        <v>13596</v>
      </c>
      <c r="BK1216" s="48">
        <f t="shared" si="118"/>
        <v>192423</v>
      </c>
      <c r="BL1216" s="13">
        <v>12112</v>
      </c>
      <c r="BM1216" s="13">
        <v>11636</v>
      </c>
      <c r="BO1216" s="48">
        <f t="shared" si="122"/>
        <v>23748</v>
      </c>
      <c r="BQ1216" s="48">
        <f t="shared" si="121"/>
        <v>213943</v>
      </c>
      <c r="BS1216" s="48">
        <f t="shared" si="123"/>
        <v>606591</v>
      </c>
    </row>
    <row r="1217" spans="1:71" x14ac:dyDescent="0.2">
      <c r="A1217" s="227" t="s">
        <v>54</v>
      </c>
      <c r="B1217" s="213">
        <v>45043</v>
      </c>
      <c r="D1217" s="13">
        <v>4862</v>
      </c>
      <c r="E1217" s="13">
        <v>3411</v>
      </c>
      <c r="F1217" s="13">
        <v>58902</v>
      </c>
      <c r="G1217">
        <v>966</v>
      </c>
      <c r="H1217">
        <v>829</v>
      </c>
      <c r="I1217" s="13">
        <v>32252</v>
      </c>
      <c r="J1217" s="13">
        <v>29095</v>
      </c>
      <c r="K1217" s="13">
        <v>92108</v>
      </c>
      <c r="L1217" s="13">
        <v>2240</v>
      </c>
      <c r="N1217" s="13">
        <v>14161</v>
      </c>
      <c r="O1217" s="13">
        <v>18787</v>
      </c>
      <c r="P1217" s="13">
        <v>1231</v>
      </c>
      <c r="Q1217">
        <v>938</v>
      </c>
      <c r="R1217" s="13">
        <v>2732</v>
      </c>
      <c r="S1217" s="13">
        <v>3475</v>
      </c>
      <c r="T1217" s="13">
        <v>55397</v>
      </c>
      <c r="U1217" s="13">
        <v>1477</v>
      </c>
      <c r="V1217" s="13">
        <v>1518</v>
      </c>
      <c r="W1217" s="13">
        <v>31160</v>
      </c>
      <c r="X1217" s="13">
        <v>14681</v>
      </c>
      <c r="Z1217" s="13">
        <v>18983</v>
      </c>
      <c r="AA1217" s="13">
        <v>18367</v>
      </c>
      <c r="AC1217" s="48">
        <f t="shared" si="119"/>
        <v>37350</v>
      </c>
      <c r="AD1217" s="48">
        <f t="shared" si="120"/>
        <v>145557</v>
      </c>
      <c r="AE1217" s="13">
        <v>5974</v>
      </c>
      <c r="AF1217" s="13">
        <v>7167</v>
      </c>
      <c r="AG1217" s="13">
        <v>32676</v>
      </c>
      <c r="AH1217" s="13">
        <v>35586</v>
      </c>
      <c r="AI1217" s="13">
        <v>3561</v>
      </c>
      <c r="AJ1217" s="13">
        <v>1727</v>
      </c>
      <c r="AK1217" s="13">
        <v>3978</v>
      </c>
      <c r="AL1217" s="13">
        <v>40434</v>
      </c>
      <c r="AM1217" s="13">
        <v>43287</v>
      </c>
      <c r="AN1217" s="13">
        <v>14881</v>
      </c>
      <c r="AO1217" s="13">
        <v>14654</v>
      </c>
      <c r="BK1217" s="48">
        <f t="shared" si="118"/>
        <v>203925</v>
      </c>
      <c r="BL1217" s="13">
        <v>12260</v>
      </c>
      <c r="BM1217" s="13">
        <v>11738</v>
      </c>
      <c r="BO1217" s="48">
        <f t="shared" si="122"/>
        <v>23998</v>
      </c>
      <c r="BQ1217" s="48">
        <f t="shared" si="121"/>
        <v>224665</v>
      </c>
      <c r="BS1217" s="48">
        <f t="shared" si="123"/>
        <v>635495</v>
      </c>
    </row>
    <row r="1218" spans="1:71" x14ac:dyDescent="0.2">
      <c r="A1218" s="227" t="s">
        <v>55</v>
      </c>
      <c r="B1218" s="213">
        <v>45044</v>
      </c>
      <c r="D1218" s="13">
        <v>4448</v>
      </c>
      <c r="E1218" s="13">
        <v>3150</v>
      </c>
      <c r="F1218" s="13">
        <v>57270</v>
      </c>
      <c r="G1218">
        <v>955</v>
      </c>
      <c r="H1218">
        <v>785</v>
      </c>
      <c r="I1218" s="13">
        <v>30896</v>
      </c>
      <c r="J1218" s="13">
        <v>27910</v>
      </c>
      <c r="K1218" s="13">
        <v>87771</v>
      </c>
      <c r="L1218" s="13">
        <v>2140</v>
      </c>
      <c r="N1218" s="13">
        <v>14618</v>
      </c>
      <c r="O1218" s="13">
        <v>18647</v>
      </c>
      <c r="P1218" s="13">
        <v>1230</v>
      </c>
      <c r="Q1218">
        <v>938</v>
      </c>
      <c r="R1218" s="13">
        <v>2674</v>
      </c>
      <c r="S1218" s="13">
        <v>3172</v>
      </c>
      <c r="T1218" s="13">
        <v>56487</v>
      </c>
      <c r="U1218" s="13">
        <v>1565</v>
      </c>
      <c r="V1218" s="13">
        <v>1619</v>
      </c>
      <c r="W1218" s="13">
        <v>33237</v>
      </c>
      <c r="X1218" s="13">
        <v>14053</v>
      </c>
      <c r="Z1218" s="13">
        <v>19895</v>
      </c>
      <c r="AA1218" s="13">
        <v>19936</v>
      </c>
      <c r="AC1218" s="48">
        <f t="shared" si="119"/>
        <v>39831</v>
      </c>
      <c r="AD1218" s="48">
        <f t="shared" si="120"/>
        <v>148240</v>
      </c>
      <c r="AE1218" s="13">
        <v>6285</v>
      </c>
      <c r="AF1218" s="13">
        <v>7041</v>
      </c>
      <c r="AG1218" s="13">
        <v>31776</v>
      </c>
      <c r="AH1218" s="13">
        <v>35796</v>
      </c>
      <c r="AI1218" s="13">
        <v>3515</v>
      </c>
      <c r="AJ1218" s="13">
        <v>1642</v>
      </c>
      <c r="AK1218" s="13">
        <v>4010</v>
      </c>
      <c r="AL1218" s="13">
        <v>39067</v>
      </c>
      <c r="AM1218" s="13">
        <v>45182</v>
      </c>
      <c r="AN1218" s="13">
        <v>14978</v>
      </c>
      <c r="AO1218" s="13">
        <v>13333</v>
      </c>
      <c r="BK1218" s="48">
        <f t="shared" si="118"/>
        <v>202625</v>
      </c>
      <c r="BL1218" s="13">
        <v>12281</v>
      </c>
      <c r="BM1218" s="13">
        <v>11626</v>
      </c>
      <c r="BO1218" s="48">
        <f t="shared" si="122"/>
        <v>23907</v>
      </c>
      <c r="BQ1218" s="48">
        <f t="shared" si="121"/>
        <v>215325</v>
      </c>
      <c r="BS1218" s="48">
        <f t="shared" si="123"/>
        <v>629928</v>
      </c>
    </row>
    <row r="1219" spans="1:71" x14ac:dyDescent="0.2">
      <c r="A1219" s="227" t="s">
        <v>56</v>
      </c>
      <c r="B1219" s="213">
        <v>45045</v>
      </c>
      <c r="D1219" s="13">
        <v>3341</v>
      </c>
      <c r="E1219" s="13">
        <v>2472</v>
      </c>
      <c r="F1219" s="13">
        <v>50505</v>
      </c>
      <c r="G1219">
        <v>861</v>
      </c>
      <c r="H1219">
        <v>732</v>
      </c>
      <c r="I1219" s="13">
        <v>29128</v>
      </c>
      <c r="J1219" s="13">
        <v>25590</v>
      </c>
      <c r="K1219" s="13">
        <v>79469</v>
      </c>
      <c r="L1219" s="13">
        <v>2982</v>
      </c>
      <c r="N1219" s="13">
        <v>10673</v>
      </c>
      <c r="O1219" s="13">
        <v>14636</v>
      </c>
      <c r="P1219" s="13">
        <v>1022</v>
      </c>
      <c r="Q1219">
        <v>809</v>
      </c>
      <c r="R1219" s="13">
        <v>1897</v>
      </c>
      <c r="S1219" s="13">
        <v>2313</v>
      </c>
      <c r="T1219" s="13">
        <v>41404</v>
      </c>
      <c r="U1219">
        <v>775</v>
      </c>
      <c r="V1219" s="13">
        <v>1020</v>
      </c>
      <c r="W1219" s="13">
        <v>28715</v>
      </c>
      <c r="X1219" s="13">
        <v>8809</v>
      </c>
      <c r="Z1219" s="13">
        <v>16126</v>
      </c>
      <c r="AA1219" s="13">
        <v>15646</v>
      </c>
      <c r="AC1219" s="48">
        <f t="shared" si="119"/>
        <v>31772</v>
      </c>
      <c r="AD1219" s="48">
        <f t="shared" si="120"/>
        <v>112073</v>
      </c>
      <c r="AE1219" s="13">
        <v>4184</v>
      </c>
      <c r="AF1219" s="13">
        <v>5436</v>
      </c>
      <c r="AG1219" s="13">
        <v>24742</v>
      </c>
      <c r="AH1219" s="13">
        <v>25790</v>
      </c>
      <c r="AI1219" s="13">
        <v>2664</v>
      </c>
      <c r="AJ1219" s="13">
        <v>1142</v>
      </c>
      <c r="AK1219" s="13">
        <v>2720</v>
      </c>
      <c r="AL1219" s="13">
        <v>31005</v>
      </c>
      <c r="AM1219" s="13">
        <v>32495</v>
      </c>
      <c r="AN1219" s="13">
        <v>11148</v>
      </c>
      <c r="AO1219" s="13">
        <v>10855</v>
      </c>
      <c r="BK1219" s="48">
        <f t="shared" si="118"/>
        <v>152181</v>
      </c>
      <c r="BL1219" s="13">
        <v>9665</v>
      </c>
      <c r="BM1219" s="13">
        <v>10119</v>
      </c>
      <c r="BO1219" s="48">
        <f t="shared" si="122"/>
        <v>19784</v>
      </c>
      <c r="BQ1219" s="48">
        <f t="shared" si="121"/>
        <v>195080</v>
      </c>
      <c r="BS1219" s="48">
        <f t="shared" si="123"/>
        <v>510890</v>
      </c>
    </row>
    <row r="1220" spans="1:71" x14ac:dyDescent="0.2">
      <c r="A1220" s="227" t="s">
        <v>57</v>
      </c>
      <c r="B1220" s="213">
        <v>45046</v>
      </c>
      <c r="D1220" s="13">
        <v>2622</v>
      </c>
      <c r="E1220" s="13">
        <v>1820</v>
      </c>
      <c r="F1220" s="13">
        <v>40780</v>
      </c>
      <c r="G1220">
        <v>646</v>
      </c>
      <c r="H1220">
        <v>707</v>
      </c>
      <c r="I1220" s="13">
        <v>23714</v>
      </c>
      <c r="J1220" s="13">
        <v>20747</v>
      </c>
      <c r="K1220" s="13">
        <v>63354</v>
      </c>
      <c r="L1220" s="13">
        <v>2878</v>
      </c>
      <c r="N1220" s="13">
        <v>9168</v>
      </c>
      <c r="O1220" s="13">
        <v>11717</v>
      </c>
      <c r="P1220">
        <v>919</v>
      </c>
      <c r="Q1220">
        <v>620</v>
      </c>
      <c r="R1220" s="13">
        <v>1707</v>
      </c>
      <c r="S1220" s="13">
        <v>1983</v>
      </c>
      <c r="T1220" s="13">
        <v>34732</v>
      </c>
      <c r="U1220">
        <v>618</v>
      </c>
      <c r="V1220">
        <v>918</v>
      </c>
      <c r="W1220" s="13">
        <v>25232</v>
      </c>
      <c r="X1220" s="13">
        <v>6531</v>
      </c>
      <c r="Z1220" s="13">
        <v>15663</v>
      </c>
      <c r="AA1220" s="13">
        <v>14352</v>
      </c>
      <c r="AC1220" s="48">
        <f t="shared" si="119"/>
        <v>30015</v>
      </c>
      <c r="AD1220" s="48">
        <f t="shared" si="120"/>
        <v>94145</v>
      </c>
      <c r="AE1220" s="13">
        <v>3288</v>
      </c>
      <c r="AF1220" s="13">
        <v>4119</v>
      </c>
      <c r="AG1220" s="13">
        <v>19593</v>
      </c>
      <c r="AH1220" s="13">
        <v>19812</v>
      </c>
      <c r="AI1220" s="13">
        <v>2169</v>
      </c>
      <c r="AJ1220">
        <v>852</v>
      </c>
      <c r="AK1220" s="13">
        <v>2168</v>
      </c>
      <c r="AL1220" s="13">
        <v>24601</v>
      </c>
      <c r="AM1220" s="13">
        <v>26358</v>
      </c>
      <c r="AN1220" s="13">
        <v>7576</v>
      </c>
      <c r="AO1220" s="13">
        <v>5935</v>
      </c>
      <c r="BK1220" s="48">
        <f t="shared" si="118"/>
        <v>116471</v>
      </c>
      <c r="BL1220" s="13">
        <v>8329</v>
      </c>
      <c r="BM1220" s="13">
        <v>7920</v>
      </c>
      <c r="BO1220" s="48">
        <f t="shared" si="122"/>
        <v>16249</v>
      </c>
      <c r="BQ1220" s="48">
        <f t="shared" si="121"/>
        <v>157268</v>
      </c>
      <c r="BS1220" s="48">
        <f t="shared" si="123"/>
        <v>414148</v>
      </c>
    </row>
    <row r="1221" spans="1:71" s="286" customFormat="1" x14ac:dyDescent="0.2">
      <c r="D1221" s="287"/>
      <c r="E1221" s="287"/>
      <c r="F1221" s="287"/>
      <c r="H1221" s="287"/>
      <c r="I1221" s="287"/>
      <c r="J1221" s="287"/>
      <c r="K1221" s="287"/>
      <c r="L1221" s="287"/>
      <c r="N1221" s="287"/>
      <c r="O1221" s="287"/>
      <c r="P1221" s="287"/>
      <c r="R1221" s="287"/>
      <c r="S1221" s="287"/>
      <c r="T1221" s="287"/>
      <c r="U1221" s="287"/>
      <c r="V1221" s="287"/>
      <c r="W1221" s="287"/>
      <c r="X1221" s="287"/>
      <c r="Z1221" s="287"/>
      <c r="AA1221" s="287"/>
      <c r="AB1221" s="2"/>
      <c r="AC1221" s="288"/>
      <c r="AD1221" s="288"/>
      <c r="AE1221" s="287"/>
      <c r="AF1221" s="287"/>
      <c r="AG1221" s="287"/>
      <c r="AH1221" s="287"/>
      <c r="AI1221" s="287"/>
      <c r="AJ1221" s="287"/>
      <c r="AK1221" s="287"/>
      <c r="AL1221" s="287"/>
      <c r="AM1221" s="287"/>
      <c r="AN1221" s="287"/>
      <c r="AO1221" s="287"/>
      <c r="BK1221" s="288"/>
      <c r="BL1221" s="287"/>
      <c r="BM1221" s="287"/>
      <c r="BO1221" s="288"/>
      <c r="BQ1221" s="288"/>
      <c r="BS1221" s="289"/>
    </row>
  </sheetData>
  <sheetProtection algorithmName="SHA-512" hashValue="SgsL+HhU6JLs+ed0WKY5IUwj59Sldahdn6d1vFbjEVWewOlbLBcSIOcvzr4QJ3+INl84gqBRp9MwJ87UhaF30A==" saltValue="CP4Pcwd3oKRdlpI1RVGOVA==" spinCount="100000" sheet="1" objects="1" scenarios="1"/>
  <mergeCells count="40">
    <mergeCell ref="BA1:BD1"/>
    <mergeCell ref="BF1:BI1"/>
    <mergeCell ref="AP1:AQ1"/>
    <mergeCell ref="AS1:AT1"/>
    <mergeCell ref="AV1:AY1"/>
    <mergeCell ref="BY3:BZ3"/>
    <mergeCell ref="CA3:CB3"/>
    <mergeCell ref="CC3:CD3"/>
    <mergeCell ref="AP2:AQ2"/>
    <mergeCell ref="BA2:BD2"/>
    <mergeCell ref="BF2:BI2"/>
    <mergeCell ref="BY2:BZ2"/>
    <mergeCell ref="CA2:CB2"/>
    <mergeCell ref="CC2:CD2"/>
    <mergeCell ref="AL2:AM2"/>
    <mergeCell ref="AN2:AO2"/>
    <mergeCell ref="Z2:AA2"/>
    <mergeCell ref="BU3:BV3"/>
    <mergeCell ref="BW3:BX3"/>
    <mergeCell ref="AE2:AH2"/>
    <mergeCell ref="AJ2:AK2"/>
    <mergeCell ref="BU2:BV2"/>
    <mergeCell ref="BW2:BX2"/>
    <mergeCell ref="BH3:BI3"/>
    <mergeCell ref="AP3:AQ3"/>
    <mergeCell ref="AV3:AW3"/>
    <mergeCell ref="AX3:AY3"/>
    <mergeCell ref="BA3:BB3"/>
    <mergeCell ref="BC3:BD3"/>
    <mergeCell ref="BF3:BG3"/>
    <mergeCell ref="BU5:BV5"/>
    <mergeCell ref="BW5:BX5"/>
    <mergeCell ref="BY5:BZ5"/>
    <mergeCell ref="CA5:CB5"/>
    <mergeCell ref="CC5:CD5"/>
    <mergeCell ref="BU4:BV4"/>
    <mergeCell ref="BW4:BX4"/>
    <mergeCell ref="BY4:BZ4"/>
    <mergeCell ref="CA4:CB4"/>
    <mergeCell ref="CC4:CD4"/>
  </mergeCells>
  <phoneticPr fontId="26" type="noConversion"/>
  <pageMargins left="0.7" right="0.7" top="0.75" bottom="0.75" header="0.3" footer="0.3"/>
  <pageSetup paperSize="22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V205"/>
  <sheetViews>
    <sheetView workbookViewId="0">
      <selection activeCell="S8" sqref="S8"/>
    </sheetView>
  </sheetViews>
  <sheetFormatPr baseColWidth="10" defaultColWidth="8.83203125" defaultRowHeight="15" x14ac:dyDescent="0.2"/>
  <cols>
    <col min="2" max="2" width="12.83203125" customWidth="1"/>
    <col min="3" max="3" width="11.83203125" customWidth="1"/>
    <col min="4" max="4" width="11.1640625" customWidth="1"/>
    <col min="5" max="5" width="12.83203125" customWidth="1"/>
    <col min="6" max="6" width="11.5" customWidth="1"/>
    <col min="7" max="7" width="15.83203125" customWidth="1"/>
    <col min="8" max="9" width="11.5" customWidth="1"/>
    <col min="10" max="10" width="11.83203125" customWidth="1"/>
    <col min="11" max="11" width="12.83203125" customWidth="1"/>
    <col min="12" max="13" width="11.1640625" bestFit="1" customWidth="1"/>
    <col min="15" max="15" width="12.1640625" customWidth="1"/>
    <col min="16" max="17" width="11.83203125" customWidth="1"/>
    <col min="18" max="19" width="12" customWidth="1"/>
  </cols>
  <sheetData>
    <row r="3" spans="2:19" x14ac:dyDescent="0.2">
      <c r="C3" s="15">
        <v>2007</v>
      </c>
      <c r="D3" s="15">
        <v>2008</v>
      </c>
      <c r="E3" s="15">
        <v>2009</v>
      </c>
      <c r="F3" s="15">
        <v>2010</v>
      </c>
      <c r="G3" s="15">
        <v>2011</v>
      </c>
      <c r="H3" s="15">
        <v>2012</v>
      </c>
      <c r="I3" s="15">
        <v>2013</v>
      </c>
      <c r="J3" s="15">
        <v>2014</v>
      </c>
      <c r="K3" s="15">
        <v>2015</v>
      </c>
      <c r="L3" s="15">
        <v>2016</v>
      </c>
      <c r="M3" s="15">
        <v>2017</v>
      </c>
      <c r="N3" s="15">
        <v>2018</v>
      </c>
      <c r="O3" s="15">
        <v>2019</v>
      </c>
      <c r="P3" s="15">
        <v>2020</v>
      </c>
      <c r="Q3" s="15">
        <v>2021</v>
      </c>
      <c r="R3" s="15">
        <v>2022</v>
      </c>
      <c r="S3" s="15">
        <v>2023</v>
      </c>
    </row>
    <row r="4" spans="2:19" x14ac:dyDescent="0.2">
      <c r="B4" t="s">
        <v>280</v>
      </c>
      <c r="C4" s="30"/>
      <c r="D4" s="30">
        <v>55757.590909090912</v>
      </c>
      <c r="E4" s="30">
        <v>62891.190476190473</v>
      </c>
      <c r="F4" s="30">
        <v>65649.894736842107</v>
      </c>
      <c r="G4" s="30">
        <v>66802</v>
      </c>
      <c r="H4" s="30">
        <v>68574.333333333328</v>
      </c>
      <c r="I4" s="34">
        <v>115119.31818181818</v>
      </c>
      <c r="J4" s="34">
        <v>123484.36363636363</v>
      </c>
      <c r="K4" s="34">
        <v>177096.09523809524</v>
      </c>
      <c r="L4" s="34">
        <v>208716.10526315789</v>
      </c>
      <c r="M4" s="34">
        <v>222007.19047619047</v>
      </c>
      <c r="N4" s="34">
        <v>253179</v>
      </c>
      <c r="O4" s="34">
        <v>283472.90909090912</v>
      </c>
      <c r="P4" s="34">
        <f>'[5]183A'!AV10+'[5]290E'!D48+'[5]71E'!Q4+'[5]183S'!L4+'[5]45SW'!K4</f>
        <v>343672.33333333337</v>
      </c>
      <c r="Q4" s="34">
        <f>'183A'!J51+'290E'!J51+'71E'!J51+'183S'!J51+'45SW'!J51</f>
        <v>332871.2</v>
      </c>
      <c r="R4" s="13">
        <f>'183A'!J134+'290E'!J134+'71E'!J134+'183S'!J134+'45SW'!J134</f>
        <v>452545.1428571429</v>
      </c>
      <c r="S4" s="13">
        <f>'183A'!J216+'290E'!J216+'71E'!J216+'183S'!J216+'45SW'!J216</f>
        <v>521799.99999999994</v>
      </c>
    </row>
    <row r="5" spans="2:19" x14ac:dyDescent="0.2">
      <c r="B5" t="s">
        <v>281</v>
      </c>
      <c r="C5" s="30"/>
      <c r="D5" s="30">
        <v>59765</v>
      </c>
      <c r="E5" s="30">
        <v>65251.75</v>
      </c>
      <c r="F5" s="30">
        <v>65282.526315789473</v>
      </c>
      <c r="G5" s="30">
        <v>65186.473684210527</v>
      </c>
      <c r="H5" s="30">
        <v>71365.75</v>
      </c>
      <c r="I5" s="34">
        <v>120597.31578947368</v>
      </c>
      <c r="J5" s="34">
        <v>131727.36842105264</v>
      </c>
      <c r="K5" s="34">
        <v>184089.52631578947</v>
      </c>
      <c r="L5" s="34">
        <v>215827</v>
      </c>
      <c r="M5" s="34">
        <v>237707.26315789475</v>
      </c>
      <c r="N5" s="34">
        <v>272427</v>
      </c>
      <c r="O5" s="34">
        <v>294247.65000000002</v>
      </c>
      <c r="P5" s="34">
        <f>'[5]183A'!J78+'[5]290E'!D73+'[5]71E'!D68+'[5]183S'!D71+'[5]45SW'!D73</f>
        <v>386391.19281045749</v>
      </c>
      <c r="Q5" s="34">
        <f>'45SW'!F5+'183S'!H6+'71E'!H6+'290E'!L5+'183A'!O50</f>
        <v>272464.34999999998</v>
      </c>
      <c r="R5" s="13">
        <f>'183A'!O134+'290E'!O134+'71E'!O134+'183S'!O134+'45SW'!O134</f>
        <v>472899.75</v>
      </c>
      <c r="S5" s="13">
        <f>'183A'!O216+'290E'!O216+'71E'!O216+'183S'!O216+'45SW'!O216</f>
        <v>548746.6</v>
      </c>
    </row>
    <row r="6" spans="2:19" x14ac:dyDescent="0.2">
      <c r="B6" t="s">
        <v>282</v>
      </c>
      <c r="C6" s="30"/>
      <c r="D6" s="30">
        <v>59383.095238095237</v>
      </c>
      <c r="E6" s="30">
        <v>64891.727272727272</v>
      </c>
      <c r="F6" s="30">
        <v>67679.173913043473</v>
      </c>
      <c r="G6" s="30">
        <v>69528.130434782608</v>
      </c>
      <c r="H6" s="30">
        <v>72746.727272727279</v>
      </c>
      <c r="I6" s="34">
        <v>124116.38095238095</v>
      </c>
      <c r="J6" s="34">
        <v>138291.76190476189</v>
      </c>
      <c r="K6" s="34">
        <v>190497.27272727274</v>
      </c>
      <c r="L6" s="34">
        <v>218574.52173913043</v>
      </c>
      <c r="M6" s="34">
        <v>271749.82608695654</v>
      </c>
      <c r="N6" s="34">
        <v>289617</v>
      </c>
      <c r="O6" s="34">
        <v>305178.09523809527</v>
      </c>
      <c r="P6" s="34">
        <f>'[5]183A'!J105+'[5]290E'!D102+'[5]71E'!D95+'[5]183S'!D98+'[5]45SW'!D100</f>
        <v>279751.81818181818</v>
      </c>
      <c r="Q6" s="34">
        <f>'45SW'!F6+'183S'!H7+'71E'!H7+'290E'!L6+'183A'!T53</f>
        <v>330765.533632287</v>
      </c>
      <c r="R6" s="13">
        <f>'183A'!T135+'290E'!T135+'71E'!T135+'183S'!T135+'45SW'!T135</f>
        <v>543815.21739130432</v>
      </c>
      <c r="S6" s="13">
        <f>'183A'!T216+'290E'!T216+'71E'!T216+'183S'!T216+'45SW'!T216</f>
        <v>611074.82608695654</v>
      </c>
    </row>
    <row r="7" spans="2:19" x14ac:dyDescent="0.2">
      <c r="B7" t="s">
        <v>283</v>
      </c>
      <c r="C7" s="30"/>
      <c r="D7" s="30">
        <v>61648.727272727272</v>
      </c>
      <c r="E7" s="30">
        <v>67034.272727272721</v>
      </c>
      <c r="F7" s="30">
        <v>69471.954545454544</v>
      </c>
      <c r="G7" s="30">
        <v>70376.571428571435</v>
      </c>
      <c r="H7" s="30">
        <v>87895.523809523816</v>
      </c>
      <c r="I7" s="34">
        <v>123068.27272727272</v>
      </c>
      <c r="J7" s="34">
        <v>143098.36363636365</v>
      </c>
      <c r="K7" s="34">
        <v>201779.90909090909</v>
      </c>
      <c r="L7" s="34">
        <v>222672.47619047618</v>
      </c>
      <c r="M7" s="34">
        <v>275110.55</v>
      </c>
      <c r="N7" s="34">
        <v>291103</v>
      </c>
      <c r="O7" s="34">
        <v>306972.90909090912</v>
      </c>
      <c r="P7" s="34">
        <f>'[5]183A'!X20+'[5]290E'!I8+'[5]71E'!Q7+'[5]183S'!L7+'[5]45SW'!K7</f>
        <v>179183.36363636362</v>
      </c>
      <c r="Q7" s="34">
        <f>'45SW'!Y52+'183S'!H8+'71E'!H8+'290E'!L7+'183A'!Y52</f>
        <v>449150</v>
      </c>
      <c r="R7" s="13">
        <f>'183A'!Y135+'290E'!Y135+'71E'!Y135+'183S'!Y135+'45SW'!Y135</f>
        <v>573613.28571428568</v>
      </c>
      <c r="S7" s="13">
        <f>'183A'!Y216+'290E'!Y216+'71E'!Y216+'183S'!Y216+'45SW'!Y216</f>
        <v>528260.91304347827</v>
      </c>
    </row>
    <row r="8" spans="2:19" x14ac:dyDescent="0.2">
      <c r="B8" t="s">
        <v>284</v>
      </c>
      <c r="C8" s="30"/>
      <c r="D8" s="30">
        <v>64064.904761904763</v>
      </c>
      <c r="E8" s="30">
        <v>69034.850000000006</v>
      </c>
      <c r="F8" s="30">
        <v>69740.149999999994</v>
      </c>
      <c r="G8" s="30">
        <v>68753.619047619053</v>
      </c>
      <c r="H8" s="30">
        <v>92316.363636363632</v>
      </c>
      <c r="I8" s="34">
        <v>126506.09090909091</v>
      </c>
      <c r="J8" s="34">
        <v>154764.57142857142</v>
      </c>
      <c r="K8" s="34">
        <v>200917.9</v>
      </c>
      <c r="L8" s="42">
        <v>220748.18181818182</v>
      </c>
      <c r="M8" s="34">
        <v>278433.31818181818</v>
      </c>
      <c r="N8" s="34">
        <v>295817</v>
      </c>
      <c r="O8" s="34">
        <v>307417.18181818182</v>
      </c>
      <c r="P8" s="34">
        <f>'[5]183A'!AV14+'[5]290E'!I9+'[5]71E'!Q8+'[5]183S'!L8+'[5]45SW'!K8</f>
        <v>233634.05</v>
      </c>
      <c r="Q8" s="34">
        <f>'45SW'!F8+'183S'!H9+'71E'!H9+'290E'!L8+'183A'!S16</f>
        <v>459445.61904761905</v>
      </c>
      <c r="R8" s="13">
        <f>'183A'!J162+'290E'!J162+'71E'!J162+'183S'!J162+'45SW'!J162</f>
        <v>563973.31818181812</v>
      </c>
      <c r="S8" s="13"/>
    </row>
    <row r="9" spans="2:19" x14ac:dyDescent="0.2">
      <c r="B9" t="s">
        <v>285</v>
      </c>
      <c r="C9" s="30"/>
      <c r="D9" s="30">
        <v>63474.238095238092</v>
      </c>
      <c r="E9" s="30">
        <v>68688.954545454544</v>
      </c>
      <c r="F9" s="30">
        <v>69467.545454545456</v>
      </c>
      <c r="G9" s="30">
        <v>69524.428571428565</v>
      </c>
      <c r="H9" s="30">
        <v>92718.571428571435</v>
      </c>
      <c r="I9" s="34">
        <v>126606.85</v>
      </c>
      <c r="J9" s="34">
        <v>169204.90476190476</v>
      </c>
      <c r="K9" s="34">
        <v>203123.95454545456</v>
      </c>
      <c r="L9" s="42">
        <v>227841.31818181818</v>
      </c>
      <c r="M9" s="34">
        <v>277447.90909090912</v>
      </c>
      <c r="N9" s="34">
        <v>293037</v>
      </c>
      <c r="O9" s="34">
        <v>305528.15000000002</v>
      </c>
      <c r="P9" s="34">
        <f>'[5]183A'!AV15+'[5]290E'!H75+'[5]71E'!Q9+'[5]183S'!L9+'[5]45SW'!I74</f>
        <v>268141.13636363635</v>
      </c>
      <c r="Q9" s="34">
        <f>'45SW'!F9+'183S'!H10+'71E'!H10+'290E'!L9+'183A'!O80</f>
        <v>490004.68181818182</v>
      </c>
      <c r="R9" s="13">
        <f>'183A'!O162+'290E'!O162+'71E'!O162+'183S'!O162+'45SW'!O162</f>
        <v>556030.18181818177</v>
      </c>
      <c r="S9" s="13"/>
    </row>
    <row r="10" spans="2:19" x14ac:dyDescent="0.2">
      <c r="B10" t="s">
        <v>274</v>
      </c>
      <c r="C10" s="30">
        <v>56667.681818181816</v>
      </c>
      <c r="D10" s="30">
        <v>63188.727272727272</v>
      </c>
      <c r="E10" s="30">
        <v>67680.545454545456</v>
      </c>
      <c r="F10" s="30">
        <v>67724.71428571429</v>
      </c>
      <c r="G10" s="30">
        <v>68055.649999999994</v>
      </c>
      <c r="H10" s="30">
        <v>91008.190476190473</v>
      </c>
      <c r="I10" s="34">
        <v>122305.40909090909</v>
      </c>
      <c r="J10" s="34">
        <v>170770.95454545456</v>
      </c>
      <c r="K10" s="34">
        <v>202850.73913043478</v>
      </c>
      <c r="L10" s="42">
        <v>226673.75</v>
      </c>
      <c r="M10" s="34">
        <v>271605.94736842107</v>
      </c>
      <c r="N10" s="34">
        <v>284498</v>
      </c>
      <c r="O10" s="34">
        <v>301766.09090909088</v>
      </c>
      <c r="P10" s="34">
        <f>'[5]45SW'!O50+'[5]183S'!N49+'[5]71E'!N46+'[5]290E'!M52+'[5]183A'!O56</f>
        <v>270213.13636363635</v>
      </c>
      <c r="Q10" s="34">
        <f>'45SW'!F10+'183S'!H11+'71E'!H11+'290E'!L10+'183A'!S6</f>
        <v>500139.19047619047</v>
      </c>
      <c r="R10" s="13">
        <f>'183A'!T162+'290E'!T162+'71E'!T162+'183S'!T162+'45SW'!T162</f>
        <v>535481.80952380947</v>
      </c>
      <c r="S10" s="13"/>
    </row>
    <row r="11" spans="2:19" x14ac:dyDescent="0.2">
      <c r="B11" t="s">
        <v>275</v>
      </c>
      <c r="C11" s="30">
        <v>58560.608695652176</v>
      </c>
      <c r="D11" s="30">
        <v>64176.05</v>
      </c>
      <c r="E11" s="30">
        <v>68255.904761904763</v>
      </c>
      <c r="F11" s="30">
        <v>68386.136363636368</v>
      </c>
      <c r="G11" s="30">
        <v>68208.260869565216</v>
      </c>
      <c r="H11" s="30">
        <v>94070.173913043473</v>
      </c>
      <c r="I11" s="34">
        <v>128698.81818181818</v>
      </c>
      <c r="J11" s="34">
        <v>176531.28571428571</v>
      </c>
      <c r="K11" s="34">
        <v>204697</v>
      </c>
      <c r="L11" s="42">
        <v>224309.47826086957</v>
      </c>
      <c r="M11" s="34">
        <v>269757</v>
      </c>
      <c r="N11" s="34">
        <v>292907</v>
      </c>
      <c r="O11" s="34">
        <v>348856.22727272729</v>
      </c>
      <c r="P11" s="34">
        <f>'[5]45SW'!K11+'[5]183S'!N75+'[5]71E'!N72+'[5]290E'!M78+'[5]183A'!O82</f>
        <v>285097.04761904757</v>
      </c>
      <c r="Q11" s="34">
        <f>'45SW'!F11+'183S'!H12+'71E'!H12+'290E'!L11+'183A'!S7</f>
        <v>487547.22727272729</v>
      </c>
      <c r="R11" s="13">
        <f>'183A'!Y162+'290E'!Y162+'71E'!Y162+'183S'!Y162+'45SW'!Y162</f>
        <v>554270.86956521741</v>
      </c>
      <c r="S11" s="13"/>
    </row>
    <row r="12" spans="2:19" x14ac:dyDescent="0.2">
      <c r="B12" t="s">
        <v>276</v>
      </c>
      <c r="C12" s="30">
        <v>56668.3</v>
      </c>
      <c r="D12" s="30">
        <v>64763.35</v>
      </c>
      <c r="E12" s="30">
        <v>67907.71428571429</v>
      </c>
      <c r="F12" s="30">
        <v>69116.523809523816</v>
      </c>
      <c r="G12" s="30">
        <v>69258.380952380947</v>
      </c>
      <c r="H12" s="30">
        <v>94488.473684210519</v>
      </c>
      <c r="I12" s="34">
        <v>128871.4</v>
      </c>
      <c r="J12" s="34">
        <v>178508.28571428571</v>
      </c>
      <c r="K12" s="34">
        <v>207519.47619047618</v>
      </c>
      <c r="L12" s="42">
        <v>233639.09523809524</v>
      </c>
      <c r="M12" s="34">
        <v>277601.25</v>
      </c>
      <c r="N12" s="34">
        <v>289296</v>
      </c>
      <c r="O12" s="34">
        <v>344442</v>
      </c>
      <c r="P12" s="34">
        <f>'[5]45SW'!K12+'[5]183S'!L12+'[5]71E'!Q12+'[5]290E'!I13+'[5]183A'!X13</f>
        <v>287531.76190476189</v>
      </c>
      <c r="Q12" s="34">
        <f>'45SW'!J107+'183S'!J107+'71E'!J107+'290E'!J107+'183A'!J107</f>
        <v>512013.14285714284</v>
      </c>
      <c r="R12" s="13">
        <f>'183A'!J189+'290E'!J189+'71E'!J189+'183S'!J189+'45SW'!J189</f>
        <v>581752.95454545459</v>
      </c>
      <c r="S12" s="13"/>
    </row>
    <row r="13" spans="2:19" x14ac:dyDescent="0.2">
      <c r="B13" t="s">
        <v>277</v>
      </c>
      <c r="C13" s="30">
        <v>57872.65217391304</v>
      </c>
      <c r="D13" s="30">
        <v>64813.521739130432</v>
      </c>
      <c r="E13" s="30">
        <v>68015.727272727279</v>
      </c>
      <c r="F13" s="30">
        <v>69433.809523809527</v>
      </c>
      <c r="G13" s="30">
        <v>69587.571428571435</v>
      </c>
      <c r="H13" s="30">
        <v>95429.695652173919</v>
      </c>
      <c r="I13" s="34">
        <v>127620.60869565218</v>
      </c>
      <c r="J13" s="34">
        <v>185456.21739130435</v>
      </c>
      <c r="K13" s="34">
        <v>210457.40909090909</v>
      </c>
      <c r="L13" s="42">
        <v>233947.66666666666</v>
      </c>
      <c r="M13" s="34">
        <v>281371.90909090912</v>
      </c>
      <c r="N13" s="34">
        <v>290283</v>
      </c>
      <c r="O13" s="34">
        <v>343822</v>
      </c>
      <c r="P13" s="34">
        <f>'[5]183A'!O136+'[5]290E'!I14+'[5]71E'!Q13+'[5]183S'!L13+'[5]45SW'!K13</f>
        <v>314185.63636363641</v>
      </c>
      <c r="Q13" s="34">
        <f>'45SW'!F13+'183S'!H14+'71E'!H14+'290E'!L13+'183A'!S9</f>
        <v>534346.23809523811</v>
      </c>
      <c r="R13" s="13">
        <f>'183A'!O189+'290E'!O189+'71E'!O189+'183S'!O189+'45SW'!O189</f>
        <v>597861.42857142852</v>
      </c>
      <c r="S13" s="13"/>
    </row>
    <row r="14" spans="2:19" x14ac:dyDescent="0.2">
      <c r="B14" t="s">
        <v>278</v>
      </c>
      <c r="C14" s="30">
        <v>58351.25</v>
      </c>
      <c r="D14" s="30">
        <v>64901.833333333336</v>
      </c>
      <c r="E14" s="30">
        <v>68460.526315789481</v>
      </c>
      <c r="F14" s="30">
        <v>68916.95</v>
      </c>
      <c r="G14" s="30">
        <v>69860.5</v>
      </c>
      <c r="H14" s="30">
        <v>97566.95</v>
      </c>
      <c r="I14" s="34">
        <v>133972.52631578947</v>
      </c>
      <c r="J14" s="34">
        <v>184662.88888888888</v>
      </c>
      <c r="K14" s="34">
        <v>211778.26315789475</v>
      </c>
      <c r="L14" s="42">
        <v>233055.45</v>
      </c>
      <c r="M14" s="34">
        <v>280952</v>
      </c>
      <c r="N14" s="34">
        <v>299148</v>
      </c>
      <c r="O14" s="34">
        <v>344218.63157894736</v>
      </c>
      <c r="P14" s="34">
        <f>'[5]45SW'!K14+'[5]183S'!L14+'[5]71E'!Q14+'[5]290E'!I15+'[5]183A'!AV20</f>
        <v>319037.42105263157</v>
      </c>
      <c r="Q14" s="209">
        <f>'45SW'!T107+'183S'!T107+'71E'!T107+'290E'!T107+'183A'!F202</f>
        <v>517142.40909090906</v>
      </c>
      <c r="R14" s="13">
        <f>'183A'!T189+'290E'!T189+'71E'!T189+'183S'!T189+'45SW'!T189</f>
        <v>557939.63636363635</v>
      </c>
      <c r="S14" s="13"/>
    </row>
    <row r="15" spans="2:19" x14ac:dyDescent="0.2">
      <c r="B15" t="s">
        <v>279</v>
      </c>
      <c r="C15" s="30">
        <v>58963.647058823532</v>
      </c>
      <c r="D15" s="30">
        <v>64810.809523809527</v>
      </c>
      <c r="E15" s="30">
        <v>66879.238095238092</v>
      </c>
      <c r="F15" s="30">
        <v>68104.727272727279</v>
      </c>
      <c r="G15" s="30">
        <v>69815.75</v>
      </c>
      <c r="H15" s="30">
        <v>98490.789473684214</v>
      </c>
      <c r="I15" s="34">
        <v>130015.15</v>
      </c>
      <c r="J15" s="34">
        <v>182336</v>
      </c>
      <c r="K15" s="34">
        <v>209858</v>
      </c>
      <c r="L15" s="42">
        <v>230082</v>
      </c>
      <c r="M15" s="34">
        <v>270287</v>
      </c>
      <c r="N15" s="34">
        <v>284610</v>
      </c>
      <c r="O15" s="34">
        <v>342824</v>
      </c>
      <c r="P15" s="34">
        <v>313060</v>
      </c>
      <c r="Q15" s="208">
        <f>'183A'!Y108+'290E'!Y108+'71E'!Y108+'183S'!Y108+'45SW'!Y108</f>
        <v>512456.82608695648</v>
      </c>
      <c r="R15" s="13">
        <f>'183A'!Y189+'290E'!Y189+'71E'!Y189+'183S'!Y189+'45SW'!Y189</f>
        <v>556816.77272727282</v>
      </c>
      <c r="S15" s="13"/>
    </row>
    <row r="16" spans="2:19" x14ac:dyDescent="0.2">
      <c r="P16" s="34"/>
    </row>
    <row r="19" spans="2:22" x14ac:dyDescent="0.2">
      <c r="B19" s="68"/>
      <c r="C19" s="68"/>
      <c r="D19" s="68"/>
      <c r="G19" s="68"/>
      <c r="H19" s="68"/>
      <c r="I19" s="68"/>
    </row>
    <row r="20" spans="2:22" x14ac:dyDescent="0.2">
      <c r="C20" s="29"/>
      <c r="D20" s="60"/>
      <c r="H20" s="29"/>
      <c r="I20" s="60"/>
    </row>
    <row r="21" spans="2:22" x14ac:dyDescent="0.2">
      <c r="C21" s="29"/>
      <c r="D21" s="60"/>
      <c r="H21" s="29"/>
      <c r="I21" s="60"/>
    </row>
    <row r="22" spans="2:22" x14ac:dyDescent="0.2">
      <c r="C22" s="29"/>
      <c r="D22" s="60"/>
      <c r="H22" s="29"/>
      <c r="I22" s="60"/>
      <c r="J22" s="61"/>
    </row>
    <row r="23" spans="2:22" x14ac:dyDescent="0.2">
      <c r="C23" s="29"/>
      <c r="D23" s="60"/>
      <c r="E23" s="68"/>
      <c r="H23" s="29"/>
      <c r="I23" s="60"/>
      <c r="J23" s="29"/>
      <c r="L23" s="29"/>
      <c r="V23" t="s">
        <v>306</v>
      </c>
    </row>
    <row r="24" spans="2:22" x14ac:dyDescent="0.2">
      <c r="C24" s="29"/>
      <c r="D24" s="60"/>
      <c r="H24" s="29"/>
      <c r="I24" s="60"/>
      <c r="J24" s="29"/>
    </row>
    <row r="25" spans="2:22" x14ac:dyDescent="0.2">
      <c r="C25" s="29"/>
      <c r="D25" s="60"/>
      <c r="E25" s="29"/>
      <c r="H25" s="29"/>
      <c r="I25" s="60"/>
      <c r="J25" s="29"/>
      <c r="O25" s="269"/>
      <c r="P25" s="269"/>
      <c r="Q25" s="269"/>
      <c r="R25" s="269"/>
    </row>
    <row r="26" spans="2:22" x14ac:dyDescent="0.2">
      <c r="C26" s="29"/>
      <c r="D26" s="60"/>
      <c r="E26" s="29"/>
      <c r="H26" s="29"/>
      <c r="I26" s="60"/>
      <c r="J26" s="29"/>
      <c r="P26" s="29"/>
      <c r="Q26" s="29"/>
      <c r="R26" s="60"/>
    </row>
    <row r="27" spans="2:22" x14ac:dyDescent="0.2">
      <c r="C27" s="29"/>
      <c r="D27" s="60"/>
      <c r="E27" s="29"/>
      <c r="H27" s="29"/>
      <c r="I27" s="60"/>
      <c r="J27" s="29"/>
      <c r="P27" s="29"/>
      <c r="Q27" s="29"/>
      <c r="R27" s="60"/>
    </row>
    <row r="28" spans="2:22" x14ac:dyDescent="0.2">
      <c r="C28" s="29"/>
      <c r="D28" s="60"/>
      <c r="E28" s="29"/>
      <c r="H28" s="29"/>
      <c r="I28" s="60"/>
      <c r="J28" s="29"/>
      <c r="P28" s="29"/>
      <c r="Q28" s="29"/>
      <c r="R28" s="60"/>
    </row>
    <row r="29" spans="2:22" x14ac:dyDescent="0.2">
      <c r="C29" s="43"/>
      <c r="D29" s="60"/>
      <c r="E29" s="29"/>
      <c r="H29" s="29"/>
      <c r="I29" s="60"/>
      <c r="J29" s="29"/>
      <c r="P29" s="29"/>
      <c r="Q29" s="29"/>
      <c r="R29" s="60"/>
    </row>
    <row r="30" spans="2:22" x14ac:dyDescent="0.2">
      <c r="C30" s="29"/>
      <c r="D30" s="60"/>
      <c r="E30" s="29"/>
      <c r="H30" s="29"/>
      <c r="I30" s="60"/>
      <c r="J30" s="29"/>
      <c r="P30" s="29"/>
      <c r="Q30" s="29"/>
      <c r="R30" s="60"/>
    </row>
    <row r="31" spans="2:22" x14ac:dyDescent="0.2">
      <c r="C31" s="29"/>
      <c r="D31" s="60"/>
      <c r="E31" s="29"/>
      <c r="H31" s="29"/>
      <c r="I31" s="60"/>
      <c r="J31" s="29"/>
      <c r="P31" s="29"/>
      <c r="Q31" s="29"/>
      <c r="R31" s="60"/>
    </row>
    <row r="32" spans="2:22" x14ac:dyDescent="0.2">
      <c r="C32" s="29"/>
      <c r="D32" s="60"/>
      <c r="E32" s="29"/>
      <c r="H32" s="29"/>
      <c r="I32" s="60"/>
      <c r="J32" s="29"/>
      <c r="P32" s="29"/>
      <c r="Q32" s="29"/>
      <c r="R32" s="60"/>
    </row>
    <row r="33" spans="2:18" x14ac:dyDescent="0.2">
      <c r="C33" s="29"/>
      <c r="D33" s="60"/>
      <c r="E33" s="29"/>
      <c r="H33" s="29"/>
      <c r="I33" s="60"/>
      <c r="J33" s="29"/>
      <c r="P33" s="29"/>
      <c r="Q33" s="29"/>
      <c r="R33" s="60"/>
    </row>
    <row r="34" spans="2:18" x14ac:dyDescent="0.2">
      <c r="C34" s="29"/>
      <c r="D34" s="60"/>
      <c r="E34" s="43"/>
      <c r="H34" s="29"/>
      <c r="I34" s="60"/>
      <c r="J34" s="29"/>
      <c r="P34" s="29"/>
      <c r="Q34" s="29"/>
      <c r="R34" s="60"/>
    </row>
    <row r="35" spans="2:18" x14ac:dyDescent="0.2">
      <c r="C35" s="29"/>
      <c r="D35" s="60"/>
      <c r="E35" s="29"/>
      <c r="H35" s="29"/>
      <c r="I35" s="60"/>
      <c r="J35" s="29"/>
      <c r="P35" s="29"/>
      <c r="Q35" s="29"/>
      <c r="R35" s="60"/>
    </row>
    <row r="36" spans="2:18" x14ac:dyDescent="0.2">
      <c r="C36" s="29"/>
      <c r="D36" s="60"/>
      <c r="E36" s="29"/>
      <c r="H36" s="29"/>
      <c r="I36" s="60"/>
      <c r="J36" s="29"/>
      <c r="P36" s="29"/>
      <c r="Q36" s="29"/>
      <c r="R36" s="60"/>
    </row>
    <row r="37" spans="2:18" x14ac:dyDescent="0.2">
      <c r="C37" s="29"/>
      <c r="D37" s="60"/>
      <c r="E37" s="29"/>
      <c r="H37" s="29"/>
      <c r="I37" s="60"/>
      <c r="J37" s="29"/>
      <c r="P37" s="29"/>
      <c r="Q37" s="29"/>
      <c r="R37" s="60"/>
    </row>
    <row r="38" spans="2:18" x14ac:dyDescent="0.2">
      <c r="C38" s="29"/>
      <c r="D38" s="60"/>
      <c r="E38" s="29"/>
      <c r="H38" s="29"/>
      <c r="I38" s="60"/>
      <c r="J38" s="29"/>
      <c r="P38" s="29"/>
      <c r="Q38" s="29"/>
      <c r="R38" s="60"/>
    </row>
    <row r="39" spans="2:18" x14ac:dyDescent="0.2">
      <c r="C39" s="29"/>
      <c r="D39" s="60"/>
      <c r="E39" s="29"/>
      <c r="H39" s="29"/>
      <c r="I39" s="60"/>
      <c r="J39" s="29"/>
      <c r="P39" s="29"/>
      <c r="Q39" s="29"/>
      <c r="R39" s="60"/>
    </row>
    <row r="40" spans="2:18" x14ac:dyDescent="0.2">
      <c r="C40" s="29"/>
      <c r="D40" s="60"/>
      <c r="E40" s="29"/>
      <c r="H40" s="29"/>
      <c r="I40" s="60"/>
      <c r="J40" s="29"/>
      <c r="P40" s="29"/>
      <c r="Q40" s="29"/>
      <c r="R40" s="60"/>
    </row>
    <row r="41" spans="2:18" x14ac:dyDescent="0.2">
      <c r="C41" s="29"/>
      <c r="D41" s="60"/>
      <c r="E41" s="29"/>
      <c r="H41" s="29"/>
      <c r="I41" s="60"/>
      <c r="J41" s="29"/>
    </row>
    <row r="42" spans="2:18" x14ac:dyDescent="0.2">
      <c r="D42" s="69"/>
      <c r="E42" s="29"/>
      <c r="F42" s="60"/>
      <c r="I42" s="69"/>
      <c r="J42" s="29"/>
    </row>
    <row r="43" spans="2:18" x14ac:dyDescent="0.2">
      <c r="B43" s="61"/>
      <c r="C43" s="69"/>
      <c r="E43" s="29"/>
      <c r="F43" s="60"/>
      <c r="G43" s="61"/>
      <c r="H43" s="69"/>
      <c r="J43" s="29"/>
    </row>
    <row r="44" spans="2:18" x14ac:dyDescent="0.2">
      <c r="E44" s="29"/>
      <c r="F44" s="60"/>
      <c r="J44" s="29"/>
    </row>
    <row r="45" spans="2:18" x14ac:dyDescent="0.2">
      <c r="E45" s="29"/>
      <c r="F45" s="60"/>
    </row>
    <row r="46" spans="2:18" x14ac:dyDescent="0.2">
      <c r="B46" s="70"/>
      <c r="C46" s="70"/>
      <c r="D46" s="70"/>
      <c r="G46" s="68"/>
      <c r="H46" s="68"/>
      <c r="I46" s="68"/>
      <c r="J46" s="60"/>
    </row>
    <row r="47" spans="2:18" x14ac:dyDescent="0.2">
      <c r="C47" s="29"/>
      <c r="D47" s="60"/>
      <c r="F47" s="71"/>
      <c r="H47" s="29"/>
      <c r="I47" s="60"/>
    </row>
    <row r="48" spans="2:18" x14ac:dyDescent="0.2">
      <c r="C48" s="29"/>
      <c r="D48" s="60"/>
      <c r="E48" s="60"/>
      <c r="F48" s="71"/>
      <c r="H48" s="29"/>
      <c r="I48" s="60"/>
    </row>
    <row r="49" spans="3:17" x14ac:dyDescent="0.2">
      <c r="C49" s="29"/>
      <c r="D49" s="60"/>
      <c r="F49" s="71"/>
      <c r="H49" s="29"/>
      <c r="I49" s="60"/>
      <c r="J49" s="61"/>
    </row>
    <row r="50" spans="3:17" x14ac:dyDescent="0.2">
      <c r="C50" s="29"/>
      <c r="D50" s="60"/>
      <c r="F50" s="71"/>
      <c r="H50" s="29"/>
      <c r="I50" s="60"/>
      <c r="J50" s="29"/>
    </row>
    <row r="51" spans="3:17" x14ac:dyDescent="0.2">
      <c r="C51" s="29"/>
      <c r="D51" s="60"/>
      <c r="E51" s="46"/>
      <c r="F51" s="71"/>
      <c r="H51" s="29"/>
      <c r="I51" s="60"/>
      <c r="J51" s="29"/>
    </row>
    <row r="52" spans="3:17" x14ac:dyDescent="0.2">
      <c r="C52" s="29"/>
      <c r="D52" s="60"/>
      <c r="E52" s="29"/>
      <c r="F52" s="71"/>
      <c r="H52" s="29"/>
      <c r="I52" s="60"/>
      <c r="J52" s="29"/>
    </row>
    <row r="53" spans="3:17" x14ac:dyDescent="0.2">
      <c r="C53" s="29"/>
      <c r="D53" s="60"/>
      <c r="E53" s="29"/>
      <c r="F53" s="71"/>
      <c r="H53" s="29"/>
      <c r="I53" s="60"/>
      <c r="J53" s="29"/>
    </row>
    <row r="54" spans="3:17" x14ac:dyDescent="0.2">
      <c r="C54" s="29"/>
      <c r="D54" s="60"/>
      <c r="E54" s="29"/>
      <c r="F54" s="71"/>
      <c r="H54" s="29"/>
      <c r="I54" s="60"/>
      <c r="J54" s="29"/>
    </row>
    <row r="55" spans="3:17" x14ac:dyDescent="0.2">
      <c r="C55" s="29"/>
      <c r="D55" s="60"/>
      <c r="E55" s="29"/>
      <c r="F55" s="71"/>
      <c r="H55" s="29"/>
      <c r="I55" s="60"/>
      <c r="J55" s="29"/>
      <c r="P55" s="29"/>
      <c r="Q55" s="29"/>
    </row>
    <row r="56" spans="3:17" x14ac:dyDescent="0.2">
      <c r="C56" s="29"/>
      <c r="D56" s="60"/>
      <c r="E56" s="29"/>
      <c r="F56" s="72"/>
      <c r="H56" s="29"/>
      <c r="I56" s="60"/>
      <c r="J56" s="29"/>
      <c r="P56" s="29"/>
      <c r="Q56" s="29"/>
    </row>
    <row r="57" spans="3:17" x14ac:dyDescent="0.2">
      <c r="C57" s="29"/>
      <c r="D57" s="60"/>
      <c r="E57" s="29"/>
      <c r="F57" s="72"/>
      <c r="H57" s="29"/>
      <c r="I57" s="60"/>
      <c r="J57" s="29"/>
      <c r="P57" s="29"/>
      <c r="Q57" s="29"/>
    </row>
    <row r="58" spans="3:17" x14ac:dyDescent="0.2">
      <c r="C58" s="43"/>
      <c r="D58" s="60"/>
      <c r="E58" s="29"/>
      <c r="F58" s="72"/>
      <c r="H58" s="29"/>
      <c r="I58" s="60"/>
      <c r="J58" s="29"/>
      <c r="P58" s="29"/>
      <c r="Q58" s="29"/>
    </row>
    <row r="59" spans="3:17" x14ac:dyDescent="0.2">
      <c r="C59" s="29"/>
      <c r="D59" s="60"/>
      <c r="E59" s="29"/>
      <c r="F59" s="72"/>
      <c r="H59" s="29"/>
      <c r="I59" s="60"/>
      <c r="J59" s="29"/>
      <c r="P59" s="29"/>
      <c r="Q59" s="29"/>
    </row>
    <row r="60" spans="3:17" x14ac:dyDescent="0.2">
      <c r="C60" s="43"/>
      <c r="D60" s="60"/>
      <c r="E60" s="29"/>
      <c r="F60" s="72"/>
      <c r="H60" s="29"/>
      <c r="I60" s="60"/>
      <c r="J60" s="29"/>
      <c r="P60" s="29"/>
      <c r="Q60" s="29"/>
    </row>
    <row r="61" spans="3:17" x14ac:dyDescent="0.2">
      <c r="C61" s="43"/>
      <c r="D61" s="60"/>
      <c r="E61" s="29"/>
      <c r="F61" s="72"/>
      <c r="H61" s="29"/>
      <c r="I61" s="60"/>
      <c r="J61" s="29"/>
      <c r="P61" s="29"/>
      <c r="Q61" s="29"/>
    </row>
    <row r="62" spans="3:17" x14ac:dyDescent="0.2">
      <c r="C62" s="43"/>
      <c r="D62" s="60"/>
      <c r="E62" s="29"/>
      <c r="F62" s="72"/>
      <c r="H62" s="29"/>
      <c r="I62" s="60"/>
      <c r="J62" s="29"/>
      <c r="P62" s="29"/>
      <c r="Q62" s="29"/>
    </row>
    <row r="63" spans="3:17" x14ac:dyDescent="0.2">
      <c r="C63" s="29"/>
      <c r="D63" s="60"/>
      <c r="E63" s="29"/>
      <c r="F63" s="72"/>
      <c r="H63" s="29"/>
      <c r="I63" s="60"/>
      <c r="J63" s="29"/>
      <c r="P63" s="29"/>
      <c r="Q63" s="29"/>
    </row>
    <row r="64" spans="3:17" x14ac:dyDescent="0.2">
      <c r="C64" s="29"/>
      <c r="D64" s="60"/>
      <c r="E64" s="29"/>
      <c r="F64" s="72"/>
      <c r="H64" s="29"/>
      <c r="I64" s="60"/>
      <c r="J64" s="29"/>
    </row>
    <row r="65" spans="2:10" x14ac:dyDescent="0.2">
      <c r="C65" s="29"/>
      <c r="D65" s="60"/>
      <c r="E65" s="29"/>
      <c r="F65" s="72"/>
      <c r="H65" s="29"/>
      <c r="I65" s="60"/>
      <c r="J65" s="29"/>
    </row>
    <row r="66" spans="2:10" x14ac:dyDescent="0.2">
      <c r="C66" s="29"/>
      <c r="D66" s="60"/>
      <c r="E66" s="29"/>
      <c r="F66" s="72"/>
      <c r="H66" s="29"/>
      <c r="I66" s="60"/>
      <c r="J66" s="29"/>
    </row>
    <row r="67" spans="2:10" x14ac:dyDescent="0.2">
      <c r="D67" s="69"/>
      <c r="E67" s="29"/>
      <c r="F67" s="72"/>
      <c r="H67" s="29"/>
      <c r="I67" s="60"/>
      <c r="J67" s="29"/>
    </row>
    <row r="68" spans="2:10" x14ac:dyDescent="0.2">
      <c r="B68" s="61"/>
      <c r="C68" s="69"/>
      <c r="E68" s="29"/>
      <c r="F68" s="72"/>
      <c r="H68" s="29"/>
      <c r="I68" s="60"/>
      <c r="J68" s="29"/>
    </row>
    <row r="69" spans="2:10" x14ac:dyDescent="0.2">
      <c r="E69" s="29"/>
      <c r="F69" s="72"/>
      <c r="H69" s="29"/>
      <c r="I69" s="60"/>
    </row>
    <row r="70" spans="2:10" x14ac:dyDescent="0.2">
      <c r="E70" s="29"/>
      <c r="F70" s="60"/>
      <c r="I70" s="69"/>
      <c r="J70" s="73"/>
    </row>
    <row r="71" spans="2:10" x14ac:dyDescent="0.2">
      <c r="B71" s="68"/>
      <c r="C71" s="68"/>
      <c r="D71" s="68"/>
      <c r="F71" s="60"/>
      <c r="G71" s="61"/>
      <c r="H71" s="69"/>
      <c r="J71" s="29"/>
    </row>
    <row r="72" spans="2:10" x14ac:dyDescent="0.2">
      <c r="C72" s="29"/>
      <c r="D72" s="60"/>
      <c r="E72" s="60"/>
    </row>
    <row r="73" spans="2:10" x14ac:dyDescent="0.2">
      <c r="C73" s="29"/>
      <c r="D73" s="60"/>
    </row>
    <row r="74" spans="2:10" x14ac:dyDescent="0.2">
      <c r="C74" s="29"/>
      <c r="D74" s="60"/>
      <c r="G74" s="68"/>
      <c r="H74" s="68"/>
      <c r="I74" s="68"/>
    </row>
    <row r="75" spans="2:10" x14ac:dyDescent="0.2">
      <c r="C75" s="43"/>
      <c r="D75" s="60"/>
      <c r="H75" s="29"/>
      <c r="I75" s="60"/>
    </row>
    <row r="76" spans="2:10" x14ac:dyDescent="0.2">
      <c r="C76" s="29"/>
      <c r="D76" s="60"/>
      <c r="E76" s="61"/>
      <c r="F76" s="61"/>
      <c r="H76" s="29"/>
      <c r="I76" s="60"/>
    </row>
    <row r="77" spans="2:10" x14ac:dyDescent="0.2">
      <c r="C77" s="43"/>
      <c r="D77" s="60"/>
      <c r="E77" s="29"/>
      <c r="H77" s="29"/>
      <c r="I77" s="60"/>
    </row>
    <row r="78" spans="2:10" x14ac:dyDescent="0.2">
      <c r="C78" s="29"/>
      <c r="D78" s="60"/>
      <c r="E78" s="29"/>
      <c r="F78" s="61"/>
      <c r="H78" s="29"/>
      <c r="I78" s="60"/>
      <c r="J78" s="61"/>
    </row>
    <row r="79" spans="2:10" x14ac:dyDescent="0.2">
      <c r="C79" s="29"/>
      <c r="D79" s="60"/>
      <c r="E79" s="29"/>
      <c r="H79" s="29"/>
      <c r="I79" s="60"/>
      <c r="J79" s="29"/>
    </row>
    <row r="80" spans="2:10" x14ac:dyDescent="0.2">
      <c r="C80" s="29"/>
      <c r="D80" s="60"/>
      <c r="E80" s="29"/>
      <c r="F80" s="61"/>
      <c r="H80" s="29"/>
      <c r="I80" s="60"/>
      <c r="J80" s="29"/>
    </row>
    <row r="81" spans="2:18" x14ac:dyDescent="0.2">
      <c r="C81" s="29"/>
      <c r="D81" s="60"/>
      <c r="E81" s="29"/>
      <c r="H81" s="29"/>
      <c r="I81" s="60"/>
      <c r="J81" s="29"/>
    </row>
    <row r="82" spans="2:18" x14ac:dyDescent="0.2">
      <c r="C82" s="29"/>
      <c r="D82" s="60"/>
      <c r="E82" s="29"/>
      <c r="F82" s="61"/>
      <c r="H82" s="29"/>
      <c r="I82" s="60"/>
      <c r="J82" s="29"/>
    </row>
    <row r="83" spans="2:18" x14ac:dyDescent="0.2">
      <c r="C83" s="29"/>
      <c r="D83" s="60"/>
      <c r="E83" s="29"/>
      <c r="H83" s="29"/>
      <c r="I83" s="60"/>
      <c r="J83" s="29"/>
      <c r="L83" s="29"/>
    </row>
    <row r="84" spans="2:18" x14ac:dyDescent="0.2">
      <c r="C84" s="29"/>
      <c r="D84" s="60"/>
      <c r="E84" s="29"/>
      <c r="F84" s="61"/>
      <c r="H84" s="29"/>
      <c r="I84" s="60"/>
      <c r="J84" s="29"/>
    </row>
    <row r="85" spans="2:18" x14ac:dyDescent="0.2">
      <c r="C85" s="29"/>
      <c r="D85" s="60"/>
      <c r="E85" s="29"/>
      <c r="H85" s="29"/>
      <c r="I85" s="60"/>
      <c r="J85" s="29"/>
    </row>
    <row r="86" spans="2:18" x14ac:dyDescent="0.2">
      <c r="C86" s="29"/>
      <c r="D86" s="60"/>
      <c r="E86" s="29"/>
      <c r="F86" s="61"/>
      <c r="H86" s="29"/>
      <c r="I86" s="60"/>
      <c r="J86" s="29"/>
    </row>
    <row r="87" spans="2:18" x14ac:dyDescent="0.2">
      <c r="C87" s="29"/>
      <c r="D87" s="60"/>
      <c r="E87" s="43"/>
      <c r="H87" s="29"/>
      <c r="I87" s="60"/>
      <c r="J87" s="29"/>
    </row>
    <row r="88" spans="2:18" x14ac:dyDescent="0.2">
      <c r="C88" s="29"/>
      <c r="D88" s="60"/>
      <c r="E88" s="43"/>
      <c r="F88" s="61"/>
      <c r="H88" s="29"/>
      <c r="I88" s="60"/>
      <c r="J88" s="29"/>
    </row>
    <row r="89" spans="2:18" x14ac:dyDescent="0.2">
      <c r="C89" s="29"/>
      <c r="D89" s="60"/>
      <c r="E89" s="43"/>
      <c r="H89" s="29"/>
      <c r="I89" s="60"/>
      <c r="J89" s="29"/>
    </row>
    <row r="90" spans="2:18" x14ac:dyDescent="0.2">
      <c r="C90" s="29"/>
      <c r="D90" s="60"/>
      <c r="E90" s="29"/>
      <c r="F90" s="61"/>
      <c r="H90" s="29"/>
      <c r="I90" s="60"/>
      <c r="J90" s="29"/>
    </row>
    <row r="91" spans="2:18" x14ac:dyDescent="0.2">
      <c r="C91" s="29"/>
      <c r="D91" s="60"/>
      <c r="E91" s="29"/>
      <c r="H91" s="29"/>
      <c r="I91" s="60"/>
      <c r="J91" s="29"/>
    </row>
    <row r="92" spans="2:18" x14ac:dyDescent="0.2">
      <c r="C92" s="29"/>
      <c r="D92" s="60"/>
      <c r="E92" s="29"/>
      <c r="F92" s="61"/>
      <c r="H92" s="29"/>
      <c r="I92" s="60"/>
      <c r="J92" s="29"/>
    </row>
    <row r="93" spans="2:18" x14ac:dyDescent="0.2">
      <c r="C93" s="29"/>
      <c r="D93" s="60"/>
      <c r="E93" s="29"/>
      <c r="H93" s="29"/>
      <c r="I93" s="60"/>
      <c r="J93" s="29"/>
    </row>
    <row r="94" spans="2:18" x14ac:dyDescent="0.2">
      <c r="D94" s="69"/>
      <c r="E94" s="29"/>
      <c r="F94" s="61"/>
      <c r="H94" s="29"/>
      <c r="I94" s="60"/>
      <c r="J94" s="29"/>
      <c r="P94" s="29"/>
      <c r="Q94" s="29"/>
      <c r="R94" s="60"/>
    </row>
    <row r="95" spans="2:18" x14ac:dyDescent="0.2">
      <c r="B95" s="61"/>
      <c r="C95" s="69"/>
      <c r="E95" s="29"/>
      <c r="F95" s="60"/>
      <c r="I95" s="69"/>
      <c r="J95" s="29"/>
      <c r="P95" s="29"/>
      <c r="Q95" s="29"/>
      <c r="R95" s="60"/>
    </row>
    <row r="96" spans="2:18" x14ac:dyDescent="0.2">
      <c r="E96" s="29"/>
      <c r="F96" s="60"/>
      <c r="G96" s="74"/>
      <c r="H96" s="69"/>
      <c r="J96" s="29"/>
      <c r="P96" s="29"/>
      <c r="Q96" s="29"/>
      <c r="R96" s="60"/>
    </row>
    <row r="97" spans="2:18" x14ac:dyDescent="0.2">
      <c r="E97" s="29"/>
      <c r="F97" s="60"/>
      <c r="J97" s="29"/>
      <c r="P97" s="29"/>
      <c r="Q97" s="29"/>
      <c r="R97" s="60"/>
    </row>
    <row r="98" spans="2:18" x14ac:dyDescent="0.2">
      <c r="B98" s="68"/>
      <c r="C98" s="68"/>
      <c r="D98" s="68"/>
      <c r="E98" s="29"/>
      <c r="F98" s="60"/>
      <c r="G98" s="69"/>
      <c r="H98" s="69"/>
      <c r="I98" s="69"/>
      <c r="J98" s="29"/>
    </row>
    <row r="99" spans="2:18" x14ac:dyDescent="0.2">
      <c r="C99" s="29"/>
      <c r="D99" s="60"/>
      <c r="E99" s="29"/>
      <c r="F99" s="60"/>
      <c r="H99" s="29"/>
      <c r="I99" s="60"/>
      <c r="J99" s="29"/>
    </row>
    <row r="100" spans="2:18" x14ac:dyDescent="0.2">
      <c r="C100" s="29"/>
      <c r="D100" s="60"/>
      <c r="F100" s="60"/>
      <c r="H100" s="29"/>
      <c r="I100" s="60"/>
      <c r="J100" s="29"/>
    </row>
    <row r="101" spans="2:18" x14ac:dyDescent="0.2">
      <c r="C101" s="29"/>
      <c r="D101" s="60"/>
      <c r="E101" s="60"/>
      <c r="F101" s="60"/>
      <c r="H101" s="29"/>
      <c r="I101" s="60"/>
      <c r="J101" s="29"/>
    </row>
    <row r="102" spans="2:18" x14ac:dyDescent="0.2">
      <c r="C102" s="29"/>
      <c r="D102" s="60"/>
      <c r="F102" s="60"/>
      <c r="H102" s="29"/>
      <c r="I102" s="60"/>
    </row>
    <row r="103" spans="2:18" x14ac:dyDescent="0.2">
      <c r="C103" s="29"/>
      <c r="D103" s="60"/>
      <c r="F103" s="60"/>
      <c r="H103" s="29"/>
      <c r="I103" s="60"/>
      <c r="J103" s="60"/>
    </row>
    <row r="104" spans="2:18" x14ac:dyDescent="0.2">
      <c r="C104" s="29"/>
      <c r="D104" s="60"/>
      <c r="E104" s="61"/>
      <c r="F104" s="60"/>
      <c r="H104" s="29"/>
      <c r="I104" s="60"/>
    </row>
    <row r="105" spans="2:18" x14ac:dyDescent="0.2">
      <c r="C105" s="29"/>
      <c r="D105" s="60"/>
      <c r="E105" s="29"/>
      <c r="F105" s="60"/>
      <c r="H105" s="29"/>
      <c r="I105" s="60"/>
      <c r="J105" s="61"/>
    </row>
    <row r="106" spans="2:18" x14ac:dyDescent="0.2">
      <c r="C106" s="29"/>
      <c r="D106" s="60"/>
      <c r="E106" s="29"/>
      <c r="F106" s="60"/>
      <c r="H106" s="29"/>
      <c r="I106" s="60"/>
      <c r="J106" s="29"/>
    </row>
    <row r="107" spans="2:18" x14ac:dyDescent="0.2">
      <c r="C107" s="29"/>
      <c r="D107" s="60"/>
      <c r="E107" s="29"/>
      <c r="F107" s="60"/>
      <c r="H107" s="29"/>
      <c r="I107" s="60"/>
      <c r="J107" s="29"/>
    </row>
    <row r="108" spans="2:18" x14ac:dyDescent="0.2">
      <c r="C108" s="29"/>
      <c r="D108" s="60"/>
      <c r="E108" s="29"/>
      <c r="F108" s="60"/>
      <c r="H108" s="29"/>
      <c r="I108" s="60"/>
      <c r="J108" s="29"/>
    </row>
    <row r="109" spans="2:18" x14ac:dyDescent="0.2">
      <c r="C109" s="29"/>
      <c r="D109" s="60"/>
      <c r="E109" s="29"/>
      <c r="F109" s="60"/>
      <c r="H109" s="29"/>
      <c r="I109" s="60"/>
      <c r="J109" s="29"/>
    </row>
    <row r="110" spans="2:18" x14ac:dyDescent="0.2">
      <c r="C110" s="29"/>
      <c r="D110" s="60"/>
      <c r="E110" s="29"/>
      <c r="F110" s="60"/>
      <c r="H110" s="29"/>
      <c r="I110" s="60"/>
      <c r="J110" s="29"/>
    </row>
    <row r="111" spans="2:18" x14ac:dyDescent="0.2">
      <c r="C111" s="29"/>
      <c r="D111" s="60"/>
      <c r="E111" s="29"/>
      <c r="F111" s="60"/>
      <c r="H111" s="29"/>
      <c r="I111" s="60"/>
      <c r="J111" s="29"/>
    </row>
    <row r="112" spans="2:18" x14ac:dyDescent="0.2">
      <c r="C112" s="29"/>
      <c r="D112" s="60"/>
      <c r="E112" s="29"/>
      <c r="F112" s="60"/>
      <c r="H112" s="29"/>
      <c r="I112" s="60"/>
      <c r="J112" s="29"/>
    </row>
    <row r="113" spans="2:10" x14ac:dyDescent="0.2">
      <c r="C113" s="29"/>
      <c r="D113" s="60"/>
      <c r="E113" s="29"/>
      <c r="F113" s="60"/>
      <c r="H113" s="29"/>
      <c r="I113" s="60"/>
      <c r="J113" s="29"/>
    </row>
    <row r="114" spans="2:10" x14ac:dyDescent="0.2">
      <c r="C114" s="29"/>
      <c r="D114" s="60"/>
      <c r="E114" s="29"/>
      <c r="F114" s="60"/>
      <c r="H114" s="29"/>
      <c r="I114" s="60"/>
      <c r="J114" s="29"/>
    </row>
    <row r="115" spans="2:10" x14ac:dyDescent="0.2">
      <c r="C115" s="29"/>
      <c r="D115" s="60"/>
      <c r="E115" s="29"/>
      <c r="F115" s="60"/>
      <c r="H115" s="29"/>
      <c r="I115" s="60"/>
      <c r="J115" s="29"/>
    </row>
    <row r="116" spans="2:10" x14ac:dyDescent="0.2">
      <c r="C116" s="29"/>
      <c r="D116" s="60"/>
      <c r="E116" s="29"/>
      <c r="F116" s="60"/>
      <c r="H116" s="29"/>
      <c r="I116" s="60"/>
      <c r="J116" s="29"/>
    </row>
    <row r="117" spans="2:10" x14ac:dyDescent="0.2">
      <c r="C117" s="29"/>
      <c r="D117" s="60"/>
      <c r="E117" s="29"/>
      <c r="F117" s="60"/>
      <c r="H117" s="29"/>
      <c r="I117" s="60"/>
      <c r="J117" s="29"/>
    </row>
    <row r="118" spans="2:10" x14ac:dyDescent="0.2">
      <c r="C118" s="29"/>
      <c r="D118" s="60"/>
      <c r="E118" s="29"/>
      <c r="F118" s="60"/>
      <c r="H118" s="29"/>
      <c r="I118" s="60"/>
    </row>
    <row r="119" spans="2:10" x14ac:dyDescent="0.2">
      <c r="C119" s="29"/>
      <c r="D119" s="60"/>
      <c r="E119" s="29"/>
      <c r="F119" s="60"/>
      <c r="H119" s="29"/>
      <c r="I119" s="60"/>
    </row>
    <row r="120" spans="2:10" x14ac:dyDescent="0.2">
      <c r="C120" s="29"/>
      <c r="D120" s="60"/>
      <c r="E120" s="29"/>
      <c r="F120" s="60"/>
      <c r="H120" s="29"/>
      <c r="I120" s="60"/>
    </row>
    <row r="121" spans="2:10" x14ac:dyDescent="0.2">
      <c r="D121" s="69"/>
      <c r="E121" s="29"/>
      <c r="F121" s="60"/>
      <c r="H121" s="29"/>
      <c r="I121" s="60"/>
    </row>
    <row r="122" spans="2:10" x14ac:dyDescent="0.2">
      <c r="B122" s="61"/>
      <c r="C122" s="69"/>
      <c r="E122" s="29"/>
      <c r="F122" s="60"/>
      <c r="I122" s="69"/>
      <c r="J122" s="29"/>
    </row>
    <row r="123" spans="2:10" x14ac:dyDescent="0.2">
      <c r="E123" s="29"/>
      <c r="F123" s="60"/>
      <c r="G123" s="61"/>
      <c r="H123" s="69"/>
      <c r="J123" s="29"/>
    </row>
    <row r="124" spans="2:10" x14ac:dyDescent="0.2">
      <c r="B124" s="68"/>
      <c r="C124" s="68"/>
      <c r="D124" s="68"/>
      <c r="E124" s="29"/>
      <c r="F124" s="60"/>
      <c r="G124" s="29"/>
      <c r="H124" s="29"/>
      <c r="J124" s="29"/>
    </row>
    <row r="125" spans="2:10" x14ac:dyDescent="0.2">
      <c r="C125" s="29"/>
      <c r="D125" s="60"/>
      <c r="F125" s="60"/>
      <c r="J125" s="29"/>
    </row>
    <row r="126" spans="2:10" x14ac:dyDescent="0.2">
      <c r="C126" s="29"/>
      <c r="D126" s="60"/>
      <c r="E126" s="60"/>
      <c r="G126" s="68"/>
      <c r="H126" s="68"/>
      <c r="I126" s="68"/>
    </row>
    <row r="127" spans="2:10" x14ac:dyDescent="0.2">
      <c r="C127" s="29"/>
      <c r="D127" s="60"/>
      <c r="H127" s="29"/>
      <c r="J127" s="60"/>
    </row>
    <row r="128" spans="2:10" x14ac:dyDescent="0.2">
      <c r="C128" s="29"/>
      <c r="D128" s="60"/>
      <c r="H128" s="29"/>
    </row>
    <row r="129" spans="3:10" x14ac:dyDescent="0.2">
      <c r="C129" s="29"/>
      <c r="D129" s="60"/>
      <c r="E129" s="61"/>
      <c r="H129" s="29"/>
    </row>
    <row r="130" spans="3:10" x14ac:dyDescent="0.2">
      <c r="C130" s="29"/>
      <c r="D130" s="60"/>
      <c r="E130" s="29"/>
      <c r="H130" s="29"/>
      <c r="J130" s="29"/>
    </row>
    <row r="131" spans="3:10" x14ac:dyDescent="0.2">
      <c r="C131" s="29"/>
      <c r="D131" s="60"/>
      <c r="E131" s="29"/>
      <c r="H131" s="29"/>
      <c r="J131" s="29"/>
    </row>
    <row r="132" spans="3:10" x14ac:dyDescent="0.2">
      <c r="C132" s="29"/>
      <c r="D132" s="60"/>
      <c r="E132" s="29"/>
      <c r="H132" s="29"/>
      <c r="J132" s="61"/>
    </row>
    <row r="133" spans="3:10" x14ac:dyDescent="0.2">
      <c r="C133" s="29"/>
      <c r="D133" s="60"/>
      <c r="E133" s="29"/>
      <c r="H133" s="29"/>
      <c r="J133" s="29"/>
    </row>
    <row r="134" spans="3:10" x14ac:dyDescent="0.2">
      <c r="C134" s="29"/>
      <c r="D134" s="60"/>
      <c r="E134" s="29"/>
      <c r="H134" s="29"/>
      <c r="J134" s="29"/>
    </row>
    <row r="135" spans="3:10" x14ac:dyDescent="0.2">
      <c r="C135" s="29"/>
      <c r="D135" s="60"/>
      <c r="E135" s="29"/>
      <c r="H135" s="29"/>
      <c r="J135" s="29"/>
    </row>
    <row r="136" spans="3:10" x14ac:dyDescent="0.2">
      <c r="C136" s="29"/>
      <c r="D136" s="60"/>
      <c r="E136" s="29"/>
      <c r="H136" s="29"/>
      <c r="J136" s="29"/>
    </row>
    <row r="137" spans="3:10" x14ac:dyDescent="0.2">
      <c r="C137" s="29"/>
      <c r="D137" s="60"/>
      <c r="E137" s="29"/>
      <c r="H137" s="29"/>
      <c r="J137" s="29"/>
    </row>
    <row r="138" spans="3:10" x14ac:dyDescent="0.2">
      <c r="C138" s="29"/>
      <c r="D138" s="60"/>
      <c r="E138" s="29"/>
      <c r="H138" s="29"/>
      <c r="J138" s="29"/>
    </row>
    <row r="139" spans="3:10" x14ac:dyDescent="0.2">
      <c r="C139" s="29"/>
      <c r="D139" s="60"/>
      <c r="E139" s="29"/>
      <c r="H139" s="29"/>
      <c r="J139" s="29"/>
    </row>
    <row r="140" spans="3:10" x14ac:dyDescent="0.2">
      <c r="C140" s="29"/>
      <c r="D140" s="60"/>
      <c r="E140" s="29"/>
      <c r="H140" s="29"/>
      <c r="J140" s="29"/>
    </row>
    <row r="141" spans="3:10" x14ac:dyDescent="0.2">
      <c r="C141" s="29"/>
      <c r="D141" s="60"/>
      <c r="E141" s="29"/>
      <c r="H141" s="29"/>
      <c r="J141" s="29"/>
    </row>
    <row r="142" spans="3:10" x14ac:dyDescent="0.2">
      <c r="C142" s="29"/>
      <c r="D142" s="60"/>
      <c r="E142" s="29"/>
      <c r="H142" s="29"/>
      <c r="J142" s="29"/>
    </row>
    <row r="143" spans="3:10" x14ac:dyDescent="0.2">
      <c r="C143" s="29"/>
      <c r="D143" s="60"/>
      <c r="E143" s="29"/>
      <c r="H143" s="29"/>
      <c r="J143" s="29"/>
    </row>
    <row r="144" spans="3:10" x14ac:dyDescent="0.2">
      <c r="C144" s="29"/>
      <c r="D144" s="60"/>
      <c r="E144" s="29"/>
      <c r="H144" s="29"/>
      <c r="J144" s="29"/>
    </row>
    <row r="145" spans="2:10" x14ac:dyDescent="0.2">
      <c r="C145" s="29"/>
      <c r="D145" s="60"/>
      <c r="E145" s="29"/>
      <c r="H145" s="29"/>
      <c r="J145" s="29"/>
    </row>
    <row r="146" spans="2:10" x14ac:dyDescent="0.2">
      <c r="C146" s="29"/>
      <c r="D146" s="60"/>
      <c r="E146" s="29"/>
      <c r="H146" s="29"/>
      <c r="J146" s="29"/>
    </row>
    <row r="147" spans="2:10" x14ac:dyDescent="0.2">
      <c r="E147" s="29"/>
      <c r="H147" s="29"/>
      <c r="J147" s="29"/>
    </row>
    <row r="148" spans="2:10" x14ac:dyDescent="0.2">
      <c r="D148" s="69"/>
      <c r="E148" s="29"/>
      <c r="J148" s="29"/>
    </row>
    <row r="149" spans="2:10" x14ac:dyDescent="0.2">
      <c r="B149" s="61"/>
      <c r="C149" s="69"/>
      <c r="E149" s="29"/>
      <c r="F149" s="60"/>
      <c r="I149" s="69"/>
      <c r="J149" s="29"/>
    </row>
    <row r="150" spans="2:10" x14ac:dyDescent="0.2">
      <c r="E150" s="29"/>
      <c r="F150" s="60"/>
      <c r="G150" s="61"/>
      <c r="H150" s="69"/>
      <c r="J150" s="29"/>
    </row>
    <row r="151" spans="2:10" x14ac:dyDescent="0.2">
      <c r="E151" s="29"/>
      <c r="F151" s="60"/>
      <c r="J151" s="29"/>
    </row>
    <row r="152" spans="2:10" x14ac:dyDescent="0.2">
      <c r="B152" s="68"/>
      <c r="C152" s="68"/>
      <c r="D152" s="68"/>
      <c r="J152" s="29"/>
    </row>
    <row r="153" spans="2:10" x14ac:dyDescent="0.2">
      <c r="C153" s="29"/>
      <c r="D153" s="60"/>
      <c r="F153" s="60"/>
      <c r="G153" s="68"/>
      <c r="H153" s="68"/>
      <c r="I153" s="68"/>
      <c r="J153" s="29"/>
    </row>
    <row r="154" spans="2:10" x14ac:dyDescent="0.2">
      <c r="C154" s="29"/>
      <c r="D154" s="60"/>
      <c r="E154" s="60"/>
      <c r="H154" s="29"/>
      <c r="J154" s="29"/>
    </row>
    <row r="155" spans="2:10" x14ac:dyDescent="0.2">
      <c r="C155" s="29"/>
      <c r="D155" s="60"/>
      <c r="E155" s="29"/>
      <c r="H155" s="29"/>
    </row>
    <row r="156" spans="2:10" x14ac:dyDescent="0.2">
      <c r="C156" s="29"/>
      <c r="D156" s="60"/>
      <c r="E156" s="29"/>
      <c r="H156" s="29"/>
      <c r="J156" s="60"/>
    </row>
    <row r="157" spans="2:10" x14ac:dyDescent="0.2">
      <c r="C157" s="29"/>
      <c r="D157" s="60"/>
      <c r="E157" s="29"/>
      <c r="H157" s="29"/>
    </row>
    <row r="158" spans="2:10" x14ac:dyDescent="0.2">
      <c r="C158" s="29"/>
      <c r="D158" s="60"/>
      <c r="E158" s="29"/>
      <c r="H158" s="29"/>
    </row>
    <row r="159" spans="2:10" x14ac:dyDescent="0.2">
      <c r="C159" s="29"/>
      <c r="D159" s="60"/>
      <c r="E159" s="29"/>
      <c r="H159" s="29"/>
    </row>
    <row r="160" spans="2:10" x14ac:dyDescent="0.2">
      <c r="C160" s="29"/>
      <c r="D160" s="60"/>
      <c r="E160" s="29"/>
      <c r="H160" s="29"/>
    </row>
    <row r="161" spans="2:10" x14ac:dyDescent="0.2">
      <c r="C161" s="29"/>
      <c r="D161" s="60"/>
      <c r="E161" s="29"/>
      <c r="H161" s="29"/>
    </row>
    <row r="162" spans="2:10" x14ac:dyDescent="0.2">
      <c r="C162" s="29"/>
      <c r="D162" s="60"/>
      <c r="E162" s="29"/>
      <c r="H162" s="29"/>
    </row>
    <row r="163" spans="2:10" x14ac:dyDescent="0.2">
      <c r="C163" s="29"/>
      <c r="D163" s="60"/>
      <c r="H163" s="29"/>
    </row>
    <row r="164" spans="2:10" x14ac:dyDescent="0.2">
      <c r="C164" s="29"/>
      <c r="D164" s="60"/>
      <c r="H164" s="29"/>
    </row>
    <row r="165" spans="2:10" x14ac:dyDescent="0.2">
      <c r="C165" s="29"/>
      <c r="D165" s="60"/>
      <c r="H165" s="29"/>
    </row>
    <row r="166" spans="2:10" x14ac:dyDescent="0.2">
      <c r="C166" s="29"/>
      <c r="D166" s="60"/>
      <c r="H166" s="29"/>
      <c r="J166" s="29"/>
    </row>
    <row r="167" spans="2:10" x14ac:dyDescent="0.2">
      <c r="C167" s="29"/>
      <c r="D167" s="60"/>
      <c r="H167" s="29"/>
    </row>
    <row r="168" spans="2:10" x14ac:dyDescent="0.2">
      <c r="C168" s="29"/>
      <c r="D168" s="60"/>
      <c r="H168" s="29"/>
    </row>
    <row r="169" spans="2:10" x14ac:dyDescent="0.2">
      <c r="C169" s="29"/>
      <c r="D169" s="60"/>
      <c r="H169" s="29"/>
    </row>
    <row r="170" spans="2:10" x14ac:dyDescent="0.2">
      <c r="C170" s="29"/>
      <c r="D170" s="60"/>
      <c r="H170" s="29"/>
    </row>
    <row r="171" spans="2:10" x14ac:dyDescent="0.2">
      <c r="C171" s="29"/>
      <c r="D171" s="60"/>
      <c r="H171" s="29"/>
    </row>
    <row r="172" spans="2:10" x14ac:dyDescent="0.2">
      <c r="C172" s="29"/>
      <c r="D172" s="60"/>
      <c r="H172" s="29"/>
    </row>
    <row r="173" spans="2:10" x14ac:dyDescent="0.2">
      <c r="C173" s="29"/>
      <c r="D173" s="60"/>
      <c r="H173" s="29"/>
    </row>
    <row r="174" spans="2:10" x14ac:dyDescent="0.2">
      <c r="D174" s="69"/>
      <c r="H174" s="29"/>
    </row>
    <row r="175" spans="2:10" x14ac:dyDescent="0.2">
      <c r="B175" s="61"/>
      <c r="C175" s="69"/>
      <c r="I175" s="69"/>
    </row>
    <row r="176" spans="2:10" x14ac:dyDescent="0.2">
      <c r="G176" s="61"/>
      <c r="H176" s="69"/>
    </row>
    <row r="199" spans="5:10" x14ac:dyDescent="0.2">
      <c r="E199" s="29"/>
    </row>
    <row r="200" spans="5:10" x14ac:dyDescent="0.2">
      <c r="E200" s="29"/>
    </row>
    <row r="201" spans="5:10" x14ac:dyDescent="0.2">
      <c r="E201" s="29"/>
      <c r="J201" s="29"/>
    </row>
    <row r="202" spans="5:10" x14ac:dyDescent="0.2">
      <c r="E202" s="29"/>
      <c r="J202" s="29"/>
    </row>
    <row r="203" spans="5:10" x14ac:dyDescent="0.2">
      <c r="E203" s="29"/>
      <c r="J203" s="29"/>
    </row>
    <row r="204" spans="5:10" x14ac:dyDescent="0.2">
      <c r="J204" s="29"/>
    </row>
    <row r="205" spans="5:10" x14ac:dyDescent="0.2">
      <c r="J205" s="29"/>
    </row>
  </sheetData>
  <sheetProtection algorithmName="SHA-512" hashValue="O8bhX9kw/J1JhzOwZGFOPH3qZ/Yy2QnrR+qbbSi6zmJqtT3fVyOCHN+f+1ZCIa/yg0LH4Cf3l+tCSaLBSnugDw==" saltValue="EfbHLTCOzaMyKLO4/jnRhA==" spinCount="100000" sheet="1" objects="1" scenarios="1"/>
  <mergeCells count="1">
    <mergeCell ref="O25:R2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BQ63"/>
  <sheetViews>
    <sheetView topLeftCell="AS1" workbookViewId="0">
      <selection activeCell="BQ25" sqref="BQ25"/>
    </sheetView>
  </sheetViews>
  <sheetFormatPr baseColWidth="10" defaultColWidth="8.83203125" defaultRowHeight="15" x14ac:dyDescent="0.2"/>
  <cols>
    <col min="1" max="1" width="2.83203125" customWidth="1"/>
    <col min="2" max="2" width="12.1640625" customWidth="1"/>
    <col min="3" max="3" width="11.1640625" customWidth="1"/>
    <col min="5" max="5" width="2.5" customWidth="1"/>
    <col min="7" max="7" width="12.5" customWidth="1"/>
    <col min="9" max="9" width="1.83203125" customWidth="1"/>
    <col min="10" max="10" width="12" customWidth="1"/>
    <col min="13" max="13" width="1.83203125" customWidth="1"/>
    <col min="14" max="14" width="11.83203125" customWidth="1"/>
    <col min="17" max="17" width="1.83203125" customWidth="1"/>
    <col min="18" max="18" width="11.5" customWidth="1"/>
    <col min="21" max="21" width="1.1640625" customWidth="1"/>
    <col min="22" max="22" width="10.5" customWidth="1"/>
    <col min="25" max="25" width="1.83203125" customWidth="1"/>
    <col min="26" max="26" width="12" customWidth="1"/>
    <col min="29" max="29" width="2" customWidth="1"/>
    <col min="30" max="30" width="11" customWidth="1"/>
    <col min="33" max="33" width="2" customWidth="1"/>
    <col min="34" max="34" width="12.5" customWidth="1"/>
    <col min="37" max="37" width="3.1640625" customWidth="1"/>
    <col min="38" max="39" width="11.5" customWidth="1"/>
    <col min="41" max="41" width="2" customWidth="1"/>
    <col min="42" max="42" width="11.1640625" customWidth="1"/>
    <col min="43" max="43" width="12.1640625" customWidth="1"/>
    <col min="45" max="45" width="2.83203125" customWidth="1"/>
    <col min="46" max="46" width="10.5" bestFit="1" customWidth="1"/>
    <col min="47" max="47" width="10.5" customWidth="1"/>
    <col min="48" max="48" width="12.5" customWidth="1"/>
    <col min="49" max="49" width="2" customWidth="1"/>
    <col min="50" max="50" width="3.83203125" customWidth="1"/>
    <col min="51" max="51" width="12.1640625" customWidth="1"/>
    <col min="53" max="53" width="14.5" customWidth="1"/>
    <col min="54" max="54" width="1.1640625" customWidth="1"/>
    <col min="55" max="55" width="11" customWidth="1"/>
    <col min="56" max="57" width="10.1640625" customWidth="1"/>
    <col min="58" max="58" width="1.1640625" customWidth="1"/>
    <col min="59" max="59" width="12.1640625" customWidth="1"/>
    <col min="60" max="60" width="10.5" bestFit="1" customWidth="1"/>
    <col min="62" max="62" width="1.5" customWidth="1"/>
    <col min="63" max="65" width="13.33203125" customWidth="1"/>
    <col min="66" max="66" width="1.5" style="2" customWidth="1"/>
    <col min="67" max="69" width="12.5" customWidth="1"/>
  </cols>
  <sheetData>
    <row r="1" spans="2:69" x14ac:dyDescent="0.2">
      <c r="B1" s="63"/>
      <c r="C1" s="63"/>
      <c r="D1" s="63"/>
      <c r="E1" s="2"/>
      <c r="G1" s="63"/>
      <c r="H1" s="63"/>
      <c r="I1" s="75"/>
      <c r="J1" s="63"/>
      <c r="K1" s="63"/>
      <c r="M1" s="2"/>
      <c r="N1" s="63"/>
      <c r="O1" s="63"/>
      <c r="P1" s="63"/>
      <c r="Q1" s="2"/>
      <c r="R1" s="63"/>
      <c r="S1" s="63"/>
      <c r="T1" s="63"/>
      <c r="U1" s="2"/>
      <c r="V1" s="63"/>
      <c r="W1" s="63"/>
      <c r="X1" s="63"/>
      <c r="Y1" s="2"/>
      <c r="AC1" s="2"/>
      <c r="AG1" s="2"/>
      <c r="AK1" s="2"/>
      <c r="AO1" s="2"/>
      <c r="AS1" s="2"/>
      <c r="AW1" s="2"/>
      <c r="BB1" s="2"/>
      <c r="BF1" s="2"/>
      <c r="BJ1" s="2"/>
    </row>
    <row r="2" spans="2:69" x14ac:dyDescent="0.2">
      <c r="D2" s="46"/>
      <c r="E2" s="76"/>
      <c r="F2" s="251" t="s">
        <v>310</v>
      </c>
      <c r="G2" s="251"/>
      <c r="H2" s="251"/>
      <c r="I2" s="76"/>
      <c r="J2" s="251" t="s">
        <v>310</v>
      </c>
      <c r="K2" s="251"/>
      <c r="L2" s="251"/>
      <c r="M2" s="2"/>
      <c r="N2" s="251" t="s">
        <v>310</v>
      </c>
      <c r="O2" s="251"/>
      <c r="P2" s="251"/>
      <c r="Q2" s="76"/>
      <c r="R2" s="251" t="s">
        <v>310</v>
      </c>
      <c r="S2" s="251"/>
      <c r="T2" s="251"/>
      <c r="U2" s="76"/>
      <c r="V2" s="251" t="s">
        <v>310</v>
      </c>
      <c r="W2" s="251"/>
      <c r="X2" s="251"/>
      <c r="Y2" s="76"/>
      <c r="Z2" s="251" t="s">
        <v>310</v>
      </c>
      <c r="AA2" s="251"/>
      <c r="AB2" s="251"/>
      <c r="AC2" s="76"/>
      <c r="AD2" s="251" t="s">
        <v>310</v>
      </c>
      <c r="AE2" s="251"/>
      <c r="AF2" s="251"/>
      <c r="AG2" s="76"/>
      <c r="AH2" s="251" t="s">
        <v>310</v>
      </c>
      <c r="AI2" s="251"/>
      <c r="AJ2" s="251"/>
      <c r="AK2" s="76"/>
      <c r="AL2" s="251" t="s">
        <v>310</v>
      </c>
      <c r="AM2" s="251"/>
      <c r="AN2" s="251"/>
      <c r="AO2" s="76"/>
      <c r="AP2" s="251" t="s">
        <v>310</v>
      </c>
      <c r="AQ2" s="251"/>
      <c r="AR2" s="251"/>
      <c r="AS2" s="2"/>
      <c r="AT2" s="251" t="s">
        <v>310</v>
      </c>
      <c r="AU2" s="251"/>
      <c r="AV2" s="251"/>
      <c r="AW2" s="76"/>
      <c r="AX2" s="46"/>
      <c r="AY2" s="251" t="s">
        <v>310</v>
      </c>
      <c r="AZ2" s="251"/>
      <c r="BA2" s="251"/>
      <c r="BB2" s="76"/>
      <c r="BC2" s="46"/>
      <c r="BD2" s="46" t="s">
        <v>310</v>
      </c>
      <c r="BE2" s="46"/>
      <c r="BF2" s="76"/>
      <c r="BG2" s="46"/>
      <c r="BH2" s="46" t="s">
        <v>310</v>
      </c>
      <c r="BI2" s="46"/>
      <c r="BJ2" s="2"/>
      <c r="BK2" s="46"/>
      <c r="BL2" s="46" t="s">
        <v>310</v>
      </c>
      <c r="BM2" s="46"/>
      <c r="BO2" s="46"/>
      <c r="BP2" s="46" t="s">
        <v>310</v>
      </c>
      <c r="BQ2" s="46"/>
    </row>
    <row r="3" spans="2:69" x14ac:dyDescent="0.2">
      <c r="E3" s="2"/>
      <c r="F3" s="251">
        <v>2008</v>
      </c>
      <c r="G3" s="251"/>
      <c r="H3" s="251"/>
      <c r="I3" s="76"/>
      <c r="J3" s="251">
        <v>2009</v>
      </c>
      <c r="K3" s="251"/>
      <c r="L3" s="251"/>
      <c r="M3" s="76"/>
      <c r="N3" s="251">
        <v>2010</v>
      </c>
      <c r="O3" s="251"/>
      <c r="P3" s="251"/>
      <c r="Q3" s="76"/>
      <c r="R3" s="251">
        <v>2011</v>
      </c>
      <c r="S3" s="251"/>
      <c r="T3" s="251"/>
      <c r="U3" s="76"/>
      <c r="V3" s="251">
        <v>2012</v>
      </c>
      <c r="W3" s="251"/>
      <c r="X3" s="251"/>
      <c r="Y3" s="76"/>
      <c r="Z3" s="251">
        <v>2013</v>
      </c>
      <c r="AA3" s="251"/>
      <c r="AB3" s="251"/>
      <c r="AC3" s="2"/>
      <c r="AD3" s="251">
        <v>2014</v>
      </c>
      <c r="AE3" s="251"/>
      <c r="AF3" s="251"/>
      <c r="AG3" s="2"/>
      <c r="AH3" s="251">
        <v>2015</v>
      </c>
      <c r="AI3" s="251"/>
      <c r="AJ3" s="251"/>
      <c r="AK3" s="2"/>
      <c r="AO3" s="2"/>
      <c r="AP3" s="251">
        <v>2017</v>
      </c>
      <c r="AQ3" s="251"/>
      <c r="AR3" s="251"/>
      <c r="AS3" s="2"/>
      <c r="AT3" s="251">
        <v>2018</v>
      </c>
      <c r="AU3" s="251"/>
      <c r="AV3" s="251"/>
      <c r="AW3" s="76"/>
      <c r="AX3" s="46"/>
      <c r="AY3" s="251">
        <v>2019</v>
      </c>
      <c r="AZ3" s="251"/>
      <c r="BA3" s="251"/>
      <c r="BB3" s="76"/>
      <c r="BC3" s="251">
        <v>2020</v>
      </c>
      <c r="BD3" s="251"/>
      <c r="BE3" s="251"/>
      <c r="BF3" s="2"/>
      <c r="BG3" s="251">
        <v>2021</v>
      </c>
      <c r="BH3" s="251"/>
      <c r="BI3" s="251"/>
      <c r="BJ3" s="2"/>
      <c r="BK3" s="251">
        <v>2022</v>
      </c>
      <c r="BL3" s="251"/>
      <c r="BM3" s="251"/>
      <c r="BO3" s="251">
        <v>2023</v>
      </c>
      <c r="BP3" s="251"/>
      <c r="BQ3" s="251"/>
    </row>
    <row r="4" spans="2:69" x14ac:dyDescent="0.2">
      <c r="E4" s="2"/>
      <c r="F4" t="s">
        <v>59</v>
      </c>
      <c r="G4" s="29">
        <v>39448</v>
      </c>
      <c r="H4" s="30">
        <v>24598</v>
      </c>
      <c r="I4" s="2"/>
      <c r="J4" t="s">
        <v>54</v>
      </c>
      <c r="K4">
        <v>39814</v>
      </c>
      <c r="L4" s="30">
        <v>30842</v>
      </c>
      <c r="M4" s="2"/>
      <c r="N4" t="s">
        <v>55</v>
      </c>
      <c r="O4" s="29">
        <v>40179</v>
      </c>
      <c r="P4" s="30">
        <v>33572</v>
      </c>
      <c r="Q4" s="2"/>
      <c r="R4" t="s">
        <v>56</v>
      </c>
      <c r="S4" s="29">
        <v>40544</v>
      </c>
      <c r="T4" s="30">
        <v>34463</v>
      </c>
      <c r="U4" s="2"/>
      <c r="V4" t="s">
        <v>57</v>
      </c>
      <c r="W4" s="29">
        <v>40909</v>
      </c>
      <c r="X4" s="30">
        <v>34480</v>
      </c>
      <c r="Y4" s="2"/>
      <c r="Z4" t="s">
        <v>59</v>
      </c>
      <c r="AA4" s="29">
        <v>41275</v>
      </c>
      <c r="AB4" s="30">
        <v>44831</v>
      </c>
      <c r="AC4" s="2"/>
      <c r="AD4" t="s">
        <v>53</v>
      </c>
      <c r="AE4" s="29">
        <v>41640</v>
      </c>
      <c r="AF4" s="30">
        <v>63745</v>
      </c>
      <c r="AG4" s="2"/>
      <c r="AH4" t="s">
        <v>54</v>
      </c>
      <c r="AI4" s="29">
        <v>42005</v>
      </c>
      <c r="AJ4" s="30">
        <v>72827</v>
      </c>
      <c r="AK4" s="2"/>
      <c r="AL4" t="s">
        <v>55</v>
      </c>
      <c r="AM4" s="29">
        <v>42370</v>
      </c>
      <c r="AN4" s="30">
        <v>107613</v>
      </c>
      <c r="AO4" s="2"/>
      <c r="AP4" t="s">
        <v>57</v>
      </c>
      <c r="AQ4" s="29">
        <v>42736</v>
      </c>
      <c r="AR4" s="30">
        <f>[2]Summary!BX371</f>
        <v>120258</v>
      </c>
      <c r="AS4" s="2"/>
      <c r="AT4" t="s">
        <v>58</v>
      </c>
      <c r="AU4" s="29">
        <v>43101</v>
      </c>
      <c r="AV4" s="30">
        <f>[3]Summary!BX401</f>
        <v>112406</v>
      </c>
      <c r="AW4" s="2"/>
      <c r="AY4" t="s">
        <v>59</v>
      </c>
      <c r="AZ4" s="29">
        <v>43466</v>
      </c>
      <c r="BA4" s="30">
        <f>[4]summary!CM766</f>
        <v>134227</v>
      </c>
      <c r="BB4" s="2"/>
      <c r="BC4" t="s">
        <v>53</v>
      </c>
      <c r="BD4" s="29">
        <v>43831</v>
      </c>
      <c r="BE4" s="30">
        <f>[5]Summary!ED5</f>
        <v>157082</v>
      </c>
      <c r="BF4" s="2"/>
      <c r="BG4" t="s">
        <v>55</v>
      </c>
      <c r="BH4" s="29">
        <v>44197</v>
      </c>
      <c r="BI4" s="30">
        <f>'Detailed Summary'!BS371</f>
        <v>170323</v>
      </c>
      <c r="BJ4" s="2"/>
      <c r="BK4" t="s">
        <v>56</v>
      </c>
      <c r="BL4" s="29">
        <v>44562</v>
      </c>
      <c r="BM4" s="30">
        <f>'Detailed Summary'!BS736</f>
        <v>236753</v>
      </c>
      <c r="BO4" t="s">
        <v>57</v>
      </c>
      <c r="BP4" s="29">
        <v>44927</v>
      </c>
      <c r="BQ4" s="30">
        <f>'Detailed Summary'!BS1101</f>
        <v>279676</v>
      </c>
    </row>
    <row r="5" spans="2:69" ht="16" x14ac:dyDescent="0.2">
      <c r="D5" s="77"/>
      <c r="E5" s="78"/>
      <c r="F5" s="77"/>
      <c r="G5" s="77"/>
      <c r="H5" s="77"/>
      <c r="I5" s="78"/>
      <c r="J5" s="77"/>
      <c r="K5" s="77"/>
      <c r="L5" s="77"/>
      <c r="M5" s="78"/>
      <c r="Q5" s="2"/>
      <c r="U5" s="2"/>
      <c r="V5" t="s">
        <v>58</v>
      </c>
      <c r="W5" s="29">
        <v>40910</v>
      </c>
      <c r="X5" s="30">
        <v>44680</v>
      </c>
      <c r="Y5" s="2"/>
      <c r="AC5" s="2"/>
      <c r="AG5" s="2"/>
      <c r="AK5" s="2"/>
      <c r="AO5" s="2"/>
      <c r="AS5" s="2"/>
      <c r="AW5" s="2"/>
      <c r="BB5" s="2"/>
      <c r="BF5" s="2"/>
      <c r="BJ5" s="2"/>
    </row>
    <row r="6" spans="2:69" ht="16" x14ac:dyDescent="0.2">
      <c r="B6" s="63"/>
      <c r="C6" s="63"/>
      <c r="D6" s="63"/>
      <c r="E6" s="2"/>
      <c r="G6" s="63"/>
      <c r="H6" s="63"/>
      <c r="I6" s="75"/>
      <c r="J6" s="63"/>
      <c r="K6" s="63"/>
      <c r="L6" s="77"/>
      <c r="M6" s="78"/>
      <c r="Q6" s="2"/>
      <c r="R6" s="63"/>
      <c r="S6" s="63"/>
      <c r="T6" s="63"/>
      <c r="U6" s="2"/>
      <c r="V6" s="63"/>
      <c r="W6" s="63"/>
      <c r="X6" s="63"/>
      <c r="Y6" s="2"/>
      <c r="AC6" s="2"/>
      <c r="AG6" s="2"/>
      <c r="AK6" s="2"/>
      <c r="AO6" s="2"/>
      <c r="AS6" s="2"/>
      <c r="AW6" s="2"/>
      <c r="BB6" s="2"/>
      <c r="BF6" s="2"/>
      <c r="BJ6" s="2"/>
    </row>
    <row r="7" spans="2:69" x14ac:dyDescent="0.2">
      <c r="E7" s="76"/>
      <c r="F7" s="251" t="s">
        <v>311</v>
      </c>
      <c r="G7" s="251"/>
      <c r="H7" s="251"/>
      <c r="I7" s="76"/>
      <c r="J7" s="251" t="s">
        <v>311</v>
      </c>
      <c r="K7" s="251"/>
      <c r="L7" s="251"/>
      <c r="M7" s="76"/>
      <c r="N7" s="251" t="s">
        <v>311</v>
      </c>
      <c r="O7" s="251"/>
      <c r="P7" s="251"/>
      <c r="Q7" s="2"/>
      <c r="R7" s="251" t="s">
        <v>311</v>
      </c>
      <c r="S7" s="251"/>
      <c r="T7" s="251"/>
      <c r="U7" s="76"/>
      <c r="V7" s="251" t="s">
        <v>311</v>
      </c>
      <c r="W7" s="251"/>
      <c r="X7" s="251"/>
      <c r="Y7" s="76"/>
      <c r="Z7" s="251" t="s">
        <v>311</v>
      </c>
      <c r="AA7" s="251"/>
      <c r="AB7" s="251"/>
      <c r="AC7" s="76"/>
      <c r="AD7" s="251" t="s">
        <v>311</v>
      </c>
      <c r="AE7" s="251"/>
      <c r="AF7" s="251"/>
      <c r="AG7" s="2"/>
      <c r="AH7" s="251" t="s">
        <v>311</v>
      </c>
      <c r="AI7" s="251"/>
      <c r="AJ7" s="251"/>
      <c r="AK7" s="76"/>
      <c r="AL7" s="251" t="s">
        <v>311</v>
      </c>
      <c r="AM7" s="251"/>
      <c r="AN7" s="251"/>
      <c r="AO7" s="76"/>
      <c r="AP7" s="251" t="s">
        <v>311</v>
      </c>
      <c r="AQ7" s="251"/>
      <c r="AR7" s="251"/>
      <c r="AS7" s="76"/>
      <c r="AT7" s="251" t="s">
        <v>311</v>
      </c>
      <c r="AU7" s="251"/>
      <c r="AV7" s="251"/>
      <c r="AW7" s="76"/>
      <c r="AX7" s="46"/>
      <c r="AY7" s="251" t="s">
        <v>311</v>
      </c>
      <c r="AZ7" s="251"/>
      <c r="BA7" s="251"/>
      <c r="BB7" s="76"/>
      <c r="BC7" s="251" t="s">
        <v>311</v>
      </c>
      <c r="BD7" s="251"/>
      <c r="BE7" s="251"/>
      <c r="BF7" s="76"/>
      <c r="BG7" s="251" t="s">
        <v>311</v>
      </c>
      <c r="BH7" s="251"/>
      <c r="BI7" s="251"/>
      <c r="BJ7" s="2"/>
      <c r="BK7" s="251" t="s">
        <v>311</v>
      </c>
      <c r="BL7" s="251"/>
      <c r="BM7" s="251"/>
      <c r="BO7" s="251" t="s">
        <v>311</v>
      </c>
      <c r="BP7" s="251"/>
      <c r="BQ7" s="251"/>
    </row>
    <row r="8" spans="2:69" x14ac:dyDescent="0.2">
      <c r="E8" s="2"/>
      <c r="F8" s="251">
        <v>2008</v>
      </c>
      <c r="G8" s="251">
        <v>2008</v>
      </c>
      <c r="H8" s="251"/>
      <c r="I8" s="2"/>
      <c r="J8" s="251">
        <v>2009</v>
      </c>
      <c r="K8" s="251"/>
      <c r="L8" s="251"/>
      <c r="M8" s="2"/>
      <c r="N8" s="251">
        <v>2010</v>
      </c>
      <c r="O8" s="251"/>
      <c r="P8" s="251"/>
      <c r="Q8" s="2"/>
      <c r="R8" s="251">
        <v>2011</v>
      </c>
      <c r="S8" s="251"/>
      <c r="T8" s="251"/>
      <c r="U8" s="2"/>
      <c r="V8" s="251">
        <v>2012</v>
      </c>
      <c r="W8" s="251"/>
      <c r="X8" s="251"/>
      <c r="Y8" s="2"/>
      <c r="Z8" s="251">
        <v>2013</v>
      </c>
      <c r="AA8" s="251"/>
      <c r="AB8" s="251"/>
      <c r="AC8" s="76"/>
      <c r="AD8" s="251">
        <v>2014</v>
      </c>
      <c r="AE8" s="251"/>
      <c r="AF8" s="251"/>
      <c r="AG8" s="2"/>
      <c r="AH8" s="251">
        <v>2015</v>
      </c>
      <c r="AI8" s="251"/>
      <c r="AJ8" s="251"/>
      <c r="AK8" s="2"/>
      <c r="AO8" s="2"/>
      <c r="AP8" s="251">
        <v>2017</v>
      </c>
      <c r="AQ8" s="251"/>
      <c r="AR8" s="251"/>
      <c r="AS8" s="2"/>
      <c r="AT8" s="251">
        <v>2018</v>
      </c>
      <c r="AU8" s="251"/>
      <c r="AV8" s="251"/>
      <c r="AW8" s="76"/>
      <c r="AX8" s="46"/>
      <c r="AY8" s="251">
        <v>2019</v>
      </c>
      <c r="AZ8" s="251"/>
      <c r="BA8" s="251"/>
      <c r="BB8" s="2"/>
      <c r="BC8" s="251">
        <v>2020</v>
      </c>
      <c r="BD8" s="251"/>
      <c r="BE8" s="251"/>
      <c r="BF8" s="2"/>
      <c r="BG8" s="251">
        <v>2021</v>
      </c>
      <c r="BH8" s="251"/>
      <c r="BI8" s="251"/>
      <c r="BJ8" s="2"/>
      <c r="BK8" s="251">
        <v>2022</v>
      </c>
      <c r="BL8" s="251"/>
      <c r="BM8" s="251"/>
      <c r="BO8" s="251">
        <v>2023</v>
      </c>
      <c r="BP8" s="251"/>
      <c r="BQ8" s="251"/>
    </row>
    <row r="9" spans="2:69" x14ac:dyDescent="0.2">
      <c r="E9" s="2"/>
      <c r="G9" s="29">
        <v>39468</v>
      </c>
      <c r="H9" s="30">
        <v>48005</v>
      </c>
      <c r="I9" s="2"/>
      <c r="J9" s="29">
        <v>39832</v>
      </c>
      <c r="K9" s="30">
        <v>56881</v>
      </c>
      <c r="M9" s="2"/>
      <c r="N9" s="29">
        <v>40196</v>
      </c>
      <c r="O9" s="30">
        <v>59624</v>
      </c>
      <c r="Q9" s="2"/>
      <c r="R9">
        <v>40560</v>
      </c>
      <c r="S9" s="30">
        <v>61663</v>
      </c>
      <c r="U9" s="2"/>
      <c r="V9" s="29">
        <v>40924</v>
      </c>
      <c r="W9" s="30">
        <v>61638</v>
      </c>
      <c r="Y9" s="2"/>
      <c r="Z9" s="29">
        <v>41290</v>
      </c>
      <c r="AA9" s="30">
        <v>113008</v>
      </c>
      <c r="AC9" s="2"/>
      <c r="AD9" s="29">
        <v>41659</v>
      </c>
      <c r="AE9" s="30">
        <v>112675</v>
      </c>
      <c r="AG9" s="2"/>
      <c r="AH9" s="29">
        <v>42023</v>
      </c>
      <c r="AI9" s="30">
        <v>163600</v>
      </c>
      <c r="AK9" s="2"/>
      <c r="AL9" s="29">
        <v>42387</v>
      </c>
      <c r="AM9" s="30">
        <v>183589</v>
      </c>
      <c r="AO9" s="2"/>
      <c r="AP9" s="29">
        <v>42751</v>
      </c>
      <c r="AQ9" s="30">
        <f>[2]Summary!BX386</f>
        <v>189431</v>
      </c>
      <c r="AS9" s="2"/>
      <c r="AU9" s="29">
        <v>43115</v>
      </c>
      <c r="AV9" s="30">
        <f>[3]Summary!BX415</f>
        <v>239472</v>
      </c>
      <c r="AW9" s="2"/>
      <c r="AY9" s="29">
        <v>43486</v>
      </c>
      <c r="BA9" s="30">
        <f>[4]summary!CM786</f>
        <v>248859</v>
      </c>
      <c r="BB9" s="2"/>
      <c r="BC9" t="s">
        <v>58</v>
      </c>
      <c r="BD9" s="33">
        <v>43850</v>
      </c>
      <c r="BE9" s="30">
        <f>[5]Summary!ED24</f>
        <v>300053</v>
      </c>
      <c r="BF9" s="2"/>
      <c r="BG9" t="s">
        <v>58</v>
      </c>
      <c r="BH9" s="33">
        <v>44214</v>
      </c>
      <c r="BI9" s="30">
        <f>'Detailed Summary'!BS388</f>
        <v>327985</v>
      </c>
      <c r="BJ9" s="2"/>
      <c r="BK9" t="s">
        <v>58</v>
      </c>
      <c r="BL9" s="33">
        <v>44578</v>
      </c>
      <c r="BM9" s="30">
        <f>'Detailed Summary'!BS752</f>
        <v>424311</v>
      </c>
      <c r="BO9" t="s">
        <v>58</v>
      </c>
      <c r="BP9" s="33">
        <v>44942</v>
      </c>
      <c r="BQ9" s="30">
        <f>'Detailed Summary'!BS1116</f>
        <v>502529</v>
      </c>
    </row>
    <row r="10" spans="2:69" ht="16" x14ac:dyDescent="0.2">
      <c r="D10" s="77"/>
      <c r="E10" s="78"/>
      <c r="F10" s="77"/>
      <c r="G10" s="77"/>
      <c r="H10" s="77"/>
      <c r="I10" s="78"/>
      <c r="J10" s="77"/>
      <c r="K10" s="77"/>
      <c r="L10" s="77"/>
      <c r="M10" s="78"/>
      <c r="N10" s="77"/>
      <c r="O10" s="77"/>
      <c r="P10" s="77"/>
      <c r="Q10" s="78"/>
      <c r="R10" s="77"/>
      <c r="S10" s="77"/>
      <c r="T10" s="77"/>
      <c r="U10" s="78"/>
      <c r="V10" s="77"/>
      <c r="W10" s="77"/>
      <c r="X10" s="77"/>
      <c r="Y10" s="78"/>
      <c r="Z10" s="77"/>
      <c r="AC10" s="2"/>
      <c r="AG10" s="2"/>
      <c r="AK10" s="2"/>
      <c r="AO10" s="2"/>
      <c r="AS10" s="2"/>
      <c r="AW10" s="2"/>
      <c r="BB10" s="2"/>
      <c r="BF10" s="2"/>
      <c r="BJ10" s="2"/>
    </row>
    <row r="11" spans="2:69" x14ac:dyDescent="0.2">
      <c r="B11" s="63"/>
      <c r="C11" s="63"/>
      <c r="D11" s="63"/>
      <c r="E11" s="2"/>
      <c r="F11" s="251" t="s">
        <v>312</v>
      </c>
      <c r="G11" s="251"/>
      <c r="H11" s="251"/>
      <c r="I11" s="76"/>
      <c r="J11" s="251" t="s">
        <v>312</v>
      </c>
      <c r="K11" s="251"/>
      <c r="L11" s="251"/>
      <c r="M11" s="76"/>
      <c r="N11" s="251" t="s">
        <v>312</v>
      </c>
      <c r="O11" s="251"/>
      <c r="P11" s="251"/>
      <c r="Q11" s="2"/>
      <c r="R11" s="251" t="s">
        <v>312</v>
      </c>
      <c r="S11" s="251"/>
      <c r="T11" s="251"/>
      <c r="U11" s="76"/>
      <c r="V11" s="251" t="s">
        <v>312</v>
      </c>
      <c r="W11" s="251"/>
      <c r="X11" s="251"/>
      <c r="Y11" s="76"/>
      <c r="Z11" s="251" t="s">
        <v>312</v>
      </c>
      <c r="AA11" s="251"/>
      <c r="AB11" s="251"/>
      <c r="AC11" s="2"/>
      <c r="AD11" s="251" t="s">
        <v>312</v>
      </c>
      <c r="AE11" s="251"/>
      <c r="AF11" s="251"/>
      <c r="AG11" s="76"/>
      <c r="AH11" s="251" t="s">
        <v>312</v>
      </c>
      <c r="AI11" s="251"/>
      <c r="AJ11" s="251"/>
      <c r="AK11" s="76"/>
      <c r="AL11" s="251" t="s">
        <v>312</v>
      </c>
      <c r="AM11" s="251"/>
      <c r="AN11" s="251"/>
      <c r="AO11" s="2"/>
      <c r="AP11" s="251" t="s">
        <v>312</v>
      </c>
      <c r="AQ11" s="251"/>
      <c r="AR11" s="251"/>
      <c r="AS11" s="2"/>
      <c r="AU11" s="46" t="s">
        <v>312</v>
      </c>
      <c r="AV11" s="46"/>
      <c r="AW11" s="2"/>
      <c r="AY11" s="251" t="s">
        <v>312</v>
      </c>
      <c r="AZ11" s="251"/>
      <c r="BA11" s="251"/>
      <c r="BB11" s="76"/>
      <c r="BC11" s="251" t="s">
        <v>312</v>
      </c>
      <c r="BD11" s="251"/>
      <c r="BE11" s="251"/>
      <c r="BF11" s="2"/>
      <c r="BG11" s="251" t="s">
        <v>312</v>
      </c>
      <c r="BH11" s="251"/>
      <c r="BI11" s="251"/>
      <c r="BJ11" s="2"/>
      <c r="BK11" s="251" t="s">
        <v>312</v>
      </c>
      <c r="BL11" s="251"/>
      <c r="BM11" s="251"/>
      <c r="BO11" s="251" t="s">
        <v>312</v>
      </c>
      <c r="BP11" s="251"/>
      <c r="BQ11" s="251"/>
    </row>
    <row r="12" spans="2:69" x14ac:dyDescent="0.2">
      <c r="E12" s="2"/>
      <c r="F12" s="251">
        <v>2008</v>
      </c>
      <c r="G12" s="251"/>
      <c r="H12" s="251"/>
      <c r="I12" s="2"/>
      <c r="K12" s="30"/>
      <c r="L12" s="57"/>
      <c r="M12" s="2"/>
      <c r="O12" s="30"/>
      <c r="Q12" s="2"/>
      <c r="R12" s="66"/>
      <c r="S12" s="30"/>
      <c r="U12" s="2"/>
      <c r="V12" s="79"/>
      <c r="W12" s="30"/>
      <c r="Y12" s="2"/>
      <c r="AC12" s="2"/>
      <c r="AG12" s="2"/>
      <c r="AK12" s="2"/>
      <c r="AO12" s="2"/>
      <c r="AS12" s="2"/>
      <c r="AW12" s="2"/>
      <c r="BB12" s="2"/>
      <c r="BF12" s="2"/>
      <c r="BJ12" s="2"/>
    </row>
    <row r="13" spans="2:69" x14ac:dyDescent="0.2">
      <c r="E13" s="2"/>
      <c r="F13" s="251"/>
      <c r="G13" s="251">
        <v>2008</v>
      </c>
      <c r="H13" s="251"/>
      <c r="I13" s="2"/>
      <c r="J13" s="251">
        <v>2009</v>
      </c>
      <c r="K13" s="251"/>
      <c r="L13" s="251"/>
      <c r="M13" s="2"/>
      <c r="N13" s="251">
        <v>2010</v>
      </c>
      <c r="O13" s="251"/>
      <c r="P13" s="251"/>
      <c r="Q13" s="2"/>
      <c r="R13" s="251">
        <v>2011</v>
      </c>
      <c r="S13" s="251"/>
      <c r="T13" s="251"/>
      <c r="U13" s="2"/>
      <c r="V13" s="251">
        <v>2012</v>
      </c>
      <c r="W13" s="251"/>
      <c r="X13" s="251"/>
      <c r="Y13" s="2"/>
      <c r="Z13" s="251">
        <v>2013</v>
      </c>
      <c r="AA13" s="251"/>
      <c r="AB13" s="251"/>
      <c r="AC13" s="2"/>
      <c r="AD13" s="251">
        <v>2014</v>
      </c>
      <c r="AE13" s="251"/>
      <c r="AF13" s="251"/>
      <c r="AG13" s="2"/>
      <c r="AH13" s="251">
        <v>2015</v>
      </c>
      <c r="AI13" s="251"/>
      <c r="AJ13" s="251"/>
      <c r="AK13" s="2"/>
      <c r="AL13" s="251">
        <v>2016</v>
      </c>
      <c r="AM13" s="251"/>
      <c r="AN13" s="251"/>
      <c r="AO13" s="2"/>
      <c r="AP13" s="251">
        <v>2017</v>
      </c>
      <c r="AQ13" s="251"/>
      <c r="AR13" s="251"/>
      <c r="AS13" s="2"/>
      <c r="AT13" s="251">
        <v>2018</v>
      </c>
      <c r="AU13" s="251"/>
      <c r="AV13" s="251"/>
      <c r="AW13" s="76"/>
      <c r="AX13" s="46"/>
      <c r="AY13" s="251">
        <v>2019</v>
      </c>
      <c r="AZ13" s="251"/>
      <c r="BA13" s="251"/>
      <c r="BB13" s="2"/>
      <c r="BC13" s="251">
        <v>2020</v>
      </c>
      <c r="BD13" s="251"/>
      <c r="BE13" s="251"/>
      <c r="BF13" s="2"/>
      <c r="BG13" s="251">
        <v>2021</v>
      </c>
      <c r="BH13" s="251"/>
      <c r="BI13" s="251"/>
      <c r="BJ13" s="2"/>
      <c r="BK13" s="251">
        <v>2022</v>
      </c>
      <c r="BL13" s="251"/>
      <c r="BM13" s="251"/>
      <c r="BO13" s="251">
        <v>2023</v>
      </c>
      <c r="BP13" s="251"/>
      <c r="BQ13" s="251"/>
    </row>
    <row r="14" spans="2:69" x14ac:dyDescent="0.2">
      <c r="E14" s="2"/>
      <c r="G14" s="29">
        <v>39496</v>
      </c>
      <c r="H14" s="30">
        <v>53880</v>
      </c>
      <c r="I14" s="2"/>
      <c r="J14" s="29">
        <v>39860</v>
      </c>
      <c r="K14" s="30">
        <v>58502</v>
      </c>
      <c r="M14" s="2"/>
      <c r="N14" s="29">
        <v>40224</v>
      </c>
      <c r="O14" s="30">
        <v>49490</v>
      </c>
      <c r="Q14" s="2"/>
      <c r="R14">
        <v>40595</v>
      </c>
      <c r="S14" s="30">
        <v>60958</v>
      </c>
      <c r="U14" s="2"/>
      <c r="V14" s="29">
        <v>40959</v>
      </c>
      <c r="W14" s="30">
        <v>62715</v>
      </c>
      <c r="Y14" s="2"/>
      <c r="Z14" s="29">
        <v>41323</v>
      </c>
      <c r="AA14" s="30">
        <v>106572</v>
      </c>
      <c r="AC14" s="2"/>
      <c r="AD14" s="29">
        <v>41687</v>
      </c>
      <c r="AE14" s="30">
        <v>118135</v>
      </c>
      <c r="AG14" s="2"/>
      <c r="AH14" s="29">
        <v>42051</v>
      </c>
      <c r="AI14" s="30">
        <v>157044</v>
      </c>
      <c r="AK14" s="2"/>
      <c r="AL14" s="29">
        <v>42415</v>
      </c>
      <c r="AM14" s="30">
        <v>191236</v>
      </c>
      <c r="AO14" s="2"/>
      <c r="AP14" s="29">
        <v>42786</v>
      </c>
      <c r="AQ14" s="30">
        <f>[2]Summary!BX421</f>
        <v>194762</v>
      </c>
      <c r="AS14" s="2"/>
      <c r="AU14" s="29">
        <v>43150</v>
      </c>
      <c r="AV14" s="30">
        <f>[3]Summary!BX450</f>
        <v>243592</v>
      </c>
      <c r="AW14" s="2"/>
      <c r="AY14" s="29">
        <v>43514</v>
      </c>
      <c r="BA14" s="30">
        <f>[4]summary!CM814</f>
        <v>261004</v>
      </c>
      <c r="BB14" s="2"/>
      <c r="BC14" t="s">
        <v>58</v>
      </c>
      <c r="BD14" s="33">
        <v>43878</v>
      </c>
      <c r="BE14" s="30">
        <f>[5]Summary!ED52</f>
        <v>323845</v>
      </c>
      <c r="BF14" s="2"/>
      <c r="BG14" t="s">
        <v>58</v>
      </c>
      <c r="BH14" s="33">
        <v>44242</v>
      </c>
      <c r="BI14" s="30">
        <f>'Detailed Summary'!BS416</f>
        <v>0</v>
      </c>
      <c r="BJ14" s="2"/>
      <c r="BK14" t="s">
        <v>58</v>
      </c>
      <c r="BL14" s="33">
        <v>44613</v>
      </c>
      <c r="BM14" s="30">
        <f>'Detailed Summary'!BS787</f>
        <v>491077</v>
      </c>
      <c r="BO14" t="s">
        <v>58</v>
      </c>
      <c r="BP14" s="33">
        <v>44977</v>
      </c>
      <c r="BQ14" s="30">
        <f>'Detailed Summary'!BS1151</f>
        <v>529985</v>
      </c>
    </row>
    <row r="15" spans="2:69" x14ac:dyDescent="0.2">
      <c r="E15" s="2"/>
      <c r="G15" s="29"/>
      <c r="I15" s="2"/>
      <c r="M15" s="2"/>
      <c r="Q15" s="2"/>
      <c r="U15" s="2"/>
      <c r="V15" s="29"/>
      <c r="W15" s="30"/>
      <c r="Y15" s="2"/>
      <c r="AC15" s="2"/>
      <c r="AG15" s="2"/>
      <c r="AK15" s="2"/>
      <c r="AO15" s="2"/>
      <c r="AS15" s="2"/>
      <c r="AW15" s="2"/>
      <c r="BB15" s="2"/>
      <c r="BF15" s="2"/>
      <c r="BJ15" s="2"/>
    </row>
    <row r="16" spans="2:69" ht="16" x14ac:dyDescent="0.2">
      <c r="D16" s="77"/>
      <c r="E16" s="78"/>
      <c r="F16" s="77"/>
      <c r="G16" s="77"/>
      <c r="H16" s="77"/>
      <c r="I16" s="78"/>
      <c r="J16" s="77"/>
      <c r="K16" s="77"/>
      <c r="L16" s="77"/>
      <c r="M16" s="78"/>
      <c r="N16" s="77"/>
      <c r="O16" s="77"/>
      <c r="P16" s="77"/>
      <c r="Q16" s="78"/>
      <c r="R16" s="77"/>
      <c r="S16" s="77"/>
      <c r="T16" s="77"/>
      <c r="U16" s="78"/>
      <c r="V16" s="77"/>
      <c r="W16" s="77"/>
      <c r="X16" s="77"/>
      <c r="Y16" s="2"/>
      <c r="AC16" s="2"/>
      <c r="AG16" s="2"/>
      <c r="AK16" s="2"/>
      <c r="AO16" s="2"/>
      <c r="AS16" s="2"/>
      <c r="AW16" s="2"/>
      <c r="BB16" s="2"/>
      <c r="BF16" s="2"/>
      <c r="BJ16" s="2"/>
    </row>
    <row r="17" spans="2:69" x14ac:dyDescent="0.2">
      <c r="B17" s="63"/>
      <c r="C17" s="63"/>
      <c r="E17" s="2"/>
      <c r="F17" s="270" t="s">
        <v>313</v>
      </c>
      <c r="G17" s="270"/>
      <c r="H17" s="270"/>
      <c r="I17" s="80"/>
      <c r="J17" s="270" t="s">
        <v>313</v>
      </c>
      <c r="K17" s="270"/>
      <c r="L17" s="270"/>
      <c r="M17" s="80"/>
      <c r="N17" s="270" t="s">
        <v>313</v>
      </c>
      <c r="O17" s="270"/>
      <c r="P17" s="270"/>
      <c r="Q17" s="2"/>
      <c r="R17" s="270" t="s">
        <v>313</v>
      </c>
      <c r="S17" s="270"/>
      <c r="T17" s="270"/>
      <c r="U17" s="80"/>
      <c r="V17" s="270" t="s">
        <v>313</v>
      </c>
      <c r="W17" s="270"/>
      <c r="X17" s="270"/>
      <c r="Y17" s="80"/>
      <c r="Z17" s="270" t="s">
        <v>313</v>
      </c>
      <c r="AA17" s="270"/>
      <c r="AB17" s="270"/>
      <c r="AC17" s="2"/>
      <c r="AD17" s="270" t="s">
        <v>313</v>
      </c>
      <c r="AE17" s="270"/>
      <c r="AF17" s="270"/>
      <c r="AG17" s="80"/>
      <c r="AH17" s="270" t="s">
        <v>313</v>
      </c>
      <c r="AI17" s="270"/>
      <c r="AJ17" s="270"/>
      <c r="AK17" s="80"/>
      <c r="AL17" s="270" t="s">
        <v>313</v>
      </c>
      <c r="AM17" s="270"/>
      <c r="AN17" s="270"/>
      <c r="AO17" s="2"/>
      <c r="AP17" s="270" t="s">
        <v>313</v>
      </c>
      <c r="AQ17" s="270"/>
      <c r="AR17" s="270"/>
      <c r="AS17" s="2"/>
      <c r="AT17" s="270" t="s">
        <v>313</v>
      </c>
      <c r="AU17" s="270"/>
      <c r="AV17" s="270"/>
      <c r="AW17" s="80"/>
      <c r="AX17" s="81"/>
      <c r="AY17" s="270" t="s">
        <v>313</v>
      </c>
      <c r="AZ17" s="270"/>
      <c r="BA17" s="270"/>
      <c r="BB17" s="80"/>
      <c r="BC17" s="270" t="s">
        <v>313</v>
      </c>
      <c r="BD17" s="270"/>
      <c r="BE17" s="270"/>
      <c r="BF17" s="2"/>
      <c r="BG17" s="270" t="s">
        <v>313</v>
      </c>
      <c r="BH17" s="270"/>
      <c r="BI17" s="270"/>
      <c r="BJ17" s="2"/>
      <c r="BK17" s="270" t="s">
        <v>313</v>
      </c>
      <c r="BL17" s="270"/>
      <c r="BM17" s="270"/>
    </row>
    <row r="18" spans="2:69" x14ac:dyDescent="0.2">
      <c r="E18" s="2"/>
      <c r="F18" s="251">
        <v>2008</v>
      </c>
      <c r="G18" s="251">
        <v>2008</v>
      </c>
      <c r="H18" s="251"/>
      <c r="I18" s="2"/>
      <c r="J18" s="251">
        <v>2009</v>
      </c>
      <c r="K18" s="251"/>
      <c r="L18" s="251"/>
      <c r="M18" s="2"/>
      <c r="N18" s="251">
        <v>2010</v>
      </c>
      <c r="O18" s="251"/>
      <c r="P18" s="251"/>
      <c r="Q18" s="2"/>
      <c r="R18" s="251">
        <v>2011</v>
      </c>
      <c r="S18" s="251"/>
      <c r="T18" s="251"/>
      <c r="U18" s="2"/>
      <c r="V18" s="251">
        <v>2012</v>
      </c>
      <c r="W18" s="251"/>
      <c r="X18" s="251"/>
      <c r="Y18" s="2"/>
      <c r="Z18" s="251">
        <v>2013</v>
      </c>
      <c r="AA18" s="251"/>
      <c r="AB18" s="251"/>
      <c r="AC18" s="2"/>
      <c r="AD18" s="251">
        <v>2014</v>
      </c>
      <c r="AE18" s="251"/>
      <c r="AF18" s="251"/>
      <c r="AG18" s="2"/>
      <c r="AH18" s="251">
        <v>2015</v>
      </c>
      <c r="AI18" s="251"/>
      <c r="AJ18" s="251"/>
      <c r="AK18" s="2"/>
      <c r="AL18" s="251">
        <v>2016</v>
      </c>
      <c r="AM18" s="251"/>
      <c r="AN18" s="251"/>
      <c r="AO18" s="2"/>
      <c r="AP18" s="251">
        <v>2017</v>
      </c>
      <c r="AQ18" s="251"/>
      <c r="AR18" s="251"/>
      <c r="AS18" s="2"/>
      <c r="AT18" s="251">
        <v>2018</v>
      </c>
      <c r="AU18" s="251"/>
      <c r="AV18" s="251"/>
      <c r="AW18" s="76"/>
      <c r="AX18" s="46"/>
      <c r="AY18" s="251">
        <v>2019</v>
      </c>
      <c r="AZ18" s="251"/>
      <c r="BA18" s="251"/>
      <c r="BB18" s="2"/>
      <c r="BC18" s="251">
        <v>2020</v>
      </c>
      <c r="BD18" s="251"/>
      <c r="BE18" s="251"/>
      <c r="BF18" s="2"/>
      <c r="BG18" s="251">
        <v>2021</v>
      </c>
      <c r="BH18" s="251"/>
      <c r="BI18" s="251"/>
      <c r="BJ18" s="2"/>
      <c r="BK18" s="251">
        <v>2022</v>
      </c>
      <c r="BL18" s="251"/>
      <c r="BM18" s="251"/>
    </row>
    <row r="19" spans="2:69" x14ac:dyDescent="0.2">
      <c r="E19" s="2"/>
      <c r="G19" t="s">
        <v>314</v>
      </c>
      <c r="H19" s="30">
        <v>303586</v>
      </c>
      <c r="I19" s="2"/>
      <c r="J19" t="s">
        <v>315</v>
      </c>
      <c r="K19" s="30">
        <v>316451</v>
      </c>
      <c r="M19" s="2"/>
      <c r="N19" t="s">
        <v>316</v>
      </c>
      <c r="O19" s="30">
        <v>326522</v>
      </c>
      <c r="Q19" s="2"/>
      <c r="R19" t="s">
        <v>317</v>
      </c>
      <c r="S19" s="30">
        <v>338508</v>
      </c>
      <c r="U19" s="2"/>
      <c r="V19" s="29" t="s">
        <v>318</v>
      </c>
      <c r="W19" s="30">
        <v>352394</v>
      </c>
      <c r="Y19" s="2"/>
      <c r="Z19" t="s">
        <v>319</v>
      </c>
      <c r="AA19" s="30">
        <v>607151</v>
      </c>
      <c r="AC19" s="2"/>
      <c r="AD19" t="s">
        <v>320</v>
      </c>
      <c r="AE19" s="30">
        <v>675572</v>
      </c>
      <c r="AG19" s="2"/>
      <c r="AH19" t="s">
        <v>321</v>
      </c>
      <c r="AI19" s="30">
        <v>932577</v>
      </c>
      <c r="AK19" s="2"/>
      <c r="AL19" t="s">
        <v>322</v>
      </c>
      <c r="AM19" s="30">
        <v>1083136</v>
      </c>
      <c r="AO19" s="2"/>
      <c r="AP19" s="66" t="s">
        <v>323</v>
      </c>
      <c r="AQ19" s="30">
        <f>SUM([2]Summary!BX442:BX446)</f>
        <v>1322496</v>
      </c>
      <c r="AS19" s="2"/>
      <c r="AT19" t="s">
        <v>318</v>
      </c>
      <c r="AV19" s="30">
        <f>SUM([3]Summary!BX471:BX475)</f>
        <v>1413503</v>
      </c>
      <c r="AW19" s="2"/>
      <c r="AY19" t="s">
        <v>324</v>
      </c>
      <c r="BA19" s="30">
        <f>SUM([4]summary!CM842:CM846)</f>
        <v>1437963</v>
      </c>
      <c r="BB19" s="2"/>
      <c r="BF19" s="2"/>
      <c r="BJ19" s="2"/>
    </row>
    <row r="20" spans="2:69" x14ac:dyDescent="0.2">
      <c r="E20" s="2"/>
      <c r="I20" s="2"/>
      <c r="K20" s="30"/>
      <c r="M20" s="2"/>
      <c r="Q20" s="2"/>
      <c r="U20" s="2"/>
      <c r="Y20" s="2"/>
      <c r="AC20" s="2"/>
      <c r="AG20" s="2"/>
      <c r="AK20" s="2"/>
      <c r="AO20" s="2"/>
      <c r="AS20" s="2"/>
      <c r="AW20" s="2"/>
      <c r="BB20" s="2"/>
      <c r="BF20" s="2"/>
      <c r="BJ20" s="2"/>
    </row>
    <row r="21" spans="2:69" x14ac:dyDescent="0.2">
      <c r="E21" s="2"/>
      <c r="I21" s="2"/>
      <c r="K21" s="30"/>
      <c r="M21" s="2"/>
      <c r="Q21" s="2"/>
      <c r="U21" s="2"/>
      <c r="Y21" s="2"/>
      <c r="AC21" s="2"/>
      <c r="AG21" s="2"/>
      <c r="AK21" s="2"/>
      <c r="AO21" s="2"/>
      <c r="AS21" s="2"/>
      <c r="AW21" s="2"/>
      <c r="BB21" s="2"/>
      <c r="BF21" s="2"/>
      <c r="BJ21" s="2"/>
    </row>
    <row r="22" spans="2:69" ht="16" x14ac:dyDescent="0.2">
      <c r="D22" s="77"/>
      <c r="E22" s="78"/>
      <c r="F22" s="77"/>
      <c r="G22" s="77"/>
      <c r="H22" s="77"/>
      <c r="I22" s="78"/>
      <c r="J22" s="77"/>
      <c r="K22" s="30"/>
      <c r="L22" s="77"/>
      <c r="M22" s="78"/>
      <c r="Q22" s="2"/>
      <c r="U22" s="2"/>
      <c r="Y22" s="2"/>
      <c r="AC22" s="2"/>
      <c r="AG22" s="2"/>
      <c r="AK22" s="2"/>
      <c r="AO22" s="2"/>
      <c r="AS22" s="2"/>
      <c r="AW22" s="2"/>
      <c r="BB22" s="2"/>
      <c r="BF22" s="2"/>
      <c r="BJ22" s="2"/>
    </row>
    <row r="23" spans="2:69" ht="16" x14ac:dyDescent="0.2">
      <c r="B23" s="63"/>
      <c r="C23" s="63"/>
      <c r="E23" s="2"/>
      <c r="F23" s="270" t="s">
        <v>325</v>
      </c>
      <c r="G23" s="270"/>
      <c r="H23" s="270"/>
      <c r="I23" s="80"/>
      <c r="J23" s="270" t="s">
        <v>325</v>
      </c>
      <c r="K23" s="270"/>
      <c r="L23" s="270"/>
      <c r="M23" s="78"/>
      <c r="N23" s="270" t="s">
        <v>325</v>
      </c>
      <c r="O23" s="270"/>
      <c r="P23" s="270"/>
      <c r="Q23" s="80"/>
      <c r="R23" s="270" t="s">
        <v>325</v>
      </c>
      <c r="S23" s="270"/>
      <c r="T23" s="270"/>
      <c r="U23" s="2"/>
      <c r="V23" s="270" t="s">
        <v>325</v>
      </c>
      <c r="W23" s="270"/>
      <c r="X23" s="270"/>
      <c r="Y23" s="80"/>
      <c r="Z23" s="270" t="s">
        <v>325</v>
      </c>
      <c r="AA23" s="270"/>
      <c r="AB23" s="270"/>
      <c r="AC23" s="2"/>
      <c r="AD23" s="270" t="s">
        <v>325</v>
      </c>
      <c r="AE23" s="270"/>
      <c r="AF23" s="270"/>
      <c r="AG23" s="80"/>
      <c r="AH23" s="270" t="s">
        <v>325</v>
      </c>
      <c r="AI23" s="270"/>
      <c r="AJ23" s="270"/>
      <c r="AK23" s="2"/>
      <c r="AL23" s="270" t="s">
        <v>325</v>
      </c>
      <c r="AM23" s="270"/>
      <c r="AN23" s="270"/>
      <c r="AO23" s="2"/>
      <c r="AP23" s="270" t="s">
        <v>325</v>
      </c>
      <c r="AQ23" s="270"/>
      <c r="AR23" s="270"/>
      <c r="AS23" s="2"/>
      <c r="AT23" s="270" t="s">
        <v>325</v>
      </c>
      <c r="AU23" s="270"/>
      <c r="AV23" s="270"/>
      <c r="AW23" s="80"/>
      <c r="AX23" s="81"/>
      <c r="AY23" s="270" t="s">
        <v>325</v>
      </c>
      <c r="AZ23" s="270"/>
      <c r="BA23" s="270"/>
      <c r="BB23" s="2"/>
      <c r="BC23" s="270" t="s">
        <v>325</v>
      </c>
      <c r="BD23" s="270"/>
      <c r="BE23" s="270"/>
      <c r="BF23" s="2"/>
      <c r="BG23" s="270" t="s">
        <v>325</v>
      </c>
      <c r="BH23" s="270"/>
      <c r="BI23" s="270"/>
      <c r="BJ23" s="2"/>
      <c r="BK23" s="270" t="s">
        <v>325</v>
      </c>
      <c r="BL23" s="270"/>
      <c r="BM23" s="270"/>
      <c r="BO23" s="270" t="s">
        <v>325</v>
      </c>
      <c r="BP23" s="270"/>
      <c r="BQ23" s="270"/>
    </row>
    <row r="24" spans="2:69" x14ac:dyDescent="0.2">
      <c r="E24" s="2"/>
      <c r="F24" s="251">
        <v>2008</v>
      </c>
      <c r="G24" s="251">
        <v>2008</v>
      </c>
      <c r="H24" s="251"/>
      <c r="I24" s="2"/>
      <c r="J24" s="251">
        <v>2009</v>
      </c>
      <c r="K24" s="251"/>
      <c r="L24" s="251"/>
      <c r="M24" s="2"/>
      <c r="N24" s="251">
        <v>2010</v>
      </c>
      <c r="O24" s="251"/>
      <c r="P24" s="251"/>
      <c r="Q24" s="2"/>
      <c r="R24" s="251">
        <v>2011</v>
      </c>
      <c r="S24" s="251"/>
      <c r="T24" s="251"/>
      <c r="U24" s="2"/>
      <c r="V24" s="251">
        <v>2012</v>
      </c>
      <c r="W24" s="251"/>
      <c r="X24" s="251"/>
      <c r="Y24" s="2"/>
      <c r="Z24" s="251">
        <v>2013</v>
      </c>
      <c r="AA24" s="251"/>
      <c r="AB24" s="251"/>
      <c r="AC24" s="2"/>
      <c r="AD24" s="251">
        <v>2014</v>
      </c>
      <c r="AE24" s="251"/>
      <c r="AF24" s="251"/>
      <c r="AG24" s="2"/>
      <c r="AH24" s="251">
        <v>2015</v>
      </c>
      <c r="AI24" s="251"/>
      <c r="AJ24" s="251"/>
      <c r="AK24" s="2"/>
      <c r="AL24" s="251">
        <v>2016</v>
      </c>
      <c r="AM24" s="251"/>
      <c r="AN24" s="251"/>
      <c r="AO24" s="2"/>
      <c r="AP24" s="251">
        <v>2017</v>
      </c>
      <c r="AQ24" s="251"/>
      <c r="AR24" s="251"/>
      <c r="AS24" s="2"/>
      <c r="AT24" s="251">
        <v>2018</v>
      </c>
      <c r="AU24" s="251"/>
      <c r="AV24" s="251"/>
      <c r="AW24" s="76"/>
      <c r="AX24" s="46"/>
      <c r="AY24" s="251">
        <v>2019</v>
      </c>
      <c r="AZ24" s="251"/>
      <c r="BA24" s="251"/>
      <c r="BB24" s="2"/>
      <c r="BD24" s="15">
        <v>2020</v>
      </c>
      <c r="BF24" s="2"/>
      <c r="BG24" s="251">
        <v>2021</v>
      </c>
      <c r="BH24" s="251"/>
      <c r="BI24" s="251"/>
      <c r="BJ24" s="2"/>
      <c r="BK24" s="251">
        <v>2022</v>
      </c>
      <c r="BL24" s="251"/>
      <c r="BM24" s="251"/>
      <c r="BP24" s="15">
        <v>2023</v>
      </c>
    </row>
    <row r="25" spans="2:69" x14ac:dyDescent="0.2">
      <c r="E25" s="2"/>
      <c r="G25" s="29">
        <v>39528</v>
      </c>
      <c r="H25" s="30">
        <v>62142</v>
      </c>
      <c r="I25" s="2"/>
      <c r="J25" s="29">
        <v>39913</v>
      </c>
      <c r="K25" s="30">
        <v>67458</v>
      </c>
      <c r="M25" s="2"/>
      <c r="N25" s="29">
        <v>40270</v>
      </c>
      <c r="O25" s="30">
        <v>70707</v>
      </c>
      <c r="Q25" s="2"/>
      <c r="R25" s="29">
        <v>40655</v>
      </c>
      <c r="S25" s="30">
        <v>70578</v>
      </c>
      <c r="U25" s="2"/>
      <c r="V25" s="29">
        <v>41005</v>
      </c>
      <c r="W25" s="30">
        <v>85466</v>
      </c>
      <c r="Y25" s="2"/>
      <c r="Z25" s="29">
        <v>41362</v>
      </c>
      <c r="AA25" s="30">
        <v>130523</v>
      </c>
      <c r="AC25" s="2"/>
      <c r="AD25" s="29">
        <v>41747</v>
      </c>
      <c r="AE25" s="30">
        <v>148443</v>
      </c>
      <c r="AG25" s="2"/>
      <c r="AH25" s="29">
        <v>42097</v>
      </c>
      <c r="AI25" s="30">
        <v>209232</v>
      </c>
      <c r="AK25" s="2"/>
      <c r="AL25" s="29">
        <v>42454</v>
      </c>
      <c r="AM25" s="30">
        <v>232196</v>
      </c>
      <c r="AO25" s="2"/>
      <c r="AP25" s="29">
        <v>42839</v>
      </c>
      <c r="AQ25" s="30">
        <f>[2]Summary!BX474</f>
        <v>284684</v>
      </c>
      <c r="AS25" s="2"/>
      <c r="AT25" s="29">
        <v>43190</v>
      </c>
      <c r="AV25" s="30">
        <f>[3]Summary!BX489</f>
        <v>305195</v>
      </c>
      <c r="AW25" s="2"/>
      <c r="AY25" s="29">
        <v>43574</v>
      </c>
      <c r="BA25" s="30">
        <f>[4]summary!CM874</f>
        <v>315920</v>
      </c>
      <c r="BB25" s="2"/>
      <c r="BC25" s="29">
        <v>43931</v>
      </c>
      <c r="BE25" s="30">
        <f>[5]Summary!ED105</f>
        <v>174276</v>
      </c>
      <c r="BF25" s="2"/>
      <c r="BG25" s="29">
        <v>44288</v>
      </c>
      <c r="BI25" s="30">
        <f>'Detailed Summary'!BS462</f>
        <v>476388</v>
      </c>
      <c r="BJ25" s="2"/>
      <c r="BK25" s="29">
        <v>44666</v>
      </c>
      <c r="BM25" s="30">
        <f>'Detailed Summary'!BS840</f>
        <v>573970</v>
      </c>
      <c r="BO25" s="249">
        <v>45023</v>
      </c>
      <c r="BQ25" s="13">
        <f>Summary!K5883</f>
        <v>526310</v>
      </c>
    </row>
    <row r="26" spans="2:69" x14ac:dyDescent="0.2">
      <c r="E26" s="2"/>
      <c r="H26" s="30"/>
      <c r="I26" s="2"/>
      <c r="K26" s="30"/>
      <c r="M26" s="2"/>
      <c r="Q26" s="2"/>
      <c r="U26" s="2"/>
      <c r="Y26" s="2"/>
      <c r="AC26" s="2"/>
      <c r="AG26" s="2"/>
      <c r="AK26" s="2"/>
      <c r="AO26" s="2"/>
      <c r="AS26" s="2"/>
      <c r="AW26" s="2"/>
      <c r="BB26" s="2"/>
      <c r="BF26" s="2"/>
      <c r="BJ26" s="2"/>
    </row>
    <row r="27" spans="2:69" ht="16" x14ac:dyDescent="0.2">
      <c r="D27" s="77"/>
      <c r="E27" s="78"/>
      <c r="F27" s="77"/>
      <c r="G27" s="77"/>
      <c r="H27" s="30"/>
      <c r="I27" s="78"/>
      <c r="J27" s="77"/>
      <c r="K27" s="30"/>
      <c r="L27" s="77"/>
      <c r="M27" s="78"/>
      <c r="Q27" s="2"/>
      <c r="U27" s="2"/>
      <c r="Y27" s="2"/>
      <c r="AC27" s="2"/>
      <c r="AG27" s="2"/>
      <c r="AK27" s="2"/>
      <c r="AO27" s="2"/>
      <c r="AS27" s="2"/>
      <c r="AW27" s="2"/>
      <c r="BB27" s="2"/>
      <c r="BF27" s="2"/>
      <c r="BJ27" s="2"/>
    </row>
    <row r="28" spans="2:69" ht="16" x14ac:dyDescent="0.2">
      <c r="B28" s="63"/>
      <c r="C28" s="63"/>
      <c r="D28" s="63"/>
      <c r="E28" s="2"/>
      <c r="G28" s="63"/>
      <c r="H28" s="30"/>
      <c r="I28" s="75"/>
      <c r="J28" s="63"/>
      <c r="K28" s="30"/>
      <c r="L28" s="77"/>
      <c r="M28" s="78"/>
      <c r="N28" s="63"/>
      <c r="O28" s="63"/>
      <c r="Q28" s="2"/>
      <c r="R28" s="63"/>
      <c r="S28" s="63"/>
      <c r="T28" s="63"/>
      <c r="U28" s="2"/>
      <c r="V28" s="63"/>
      <c r="W28" s="63"/>
      <c r="X28" s="63"/>
      <c r="Y28" s="2"/>
      <c r="AC28" s="2"/>
      <c r="AG28" s="2"/>
      <c r="AK28" s="2"/>
      <c r="AO28" s="2"/>
      <c r="AS28" s="2"/>
      <c r="AW28" s="2"/>
      <c r="BB28" s="2"/>
      <c r="BF28" s="2"/>
      <c r="BJ28" s="2"/>
    </row>
    <row r="29" spans="2:69" ht="16" x14ac:dyDescent="0.2">
      <c r="E29" s="2"/>
      <c r="F29" s="271" t="s">
        <v>326</v>
      </c>
      <c r="G29" s="271"/>
      <c r="H29" s="271"/>
      <c r="I29" s="82"/>
      <c r="J29" s="271" t="s">
        <v>326</v>
      </c>
      <c r="K29" s="271"/>
      <c r="L29" s="271"/>
      <c r="M29" s="2"/>
      <c r="N29" s="271" t="s">
        <v>326</v>
      </c>
      <c r="O29" s="271"/>
      <c r="P29" s="271"/>
      <c r="Q29" s="82"/>
      <c r="R29" s="271" t="s">
        <v>326</v>
      </c>
      <c r="S29" s="271"/>
      <c r="T29" s="271"/>
      <c r="U29" s="2"/>
      <c r="V29" s="271" t="s">
        <v>326</v>
      </c>
      <c r="W29" s="271"/>
      <c r="X29" s="271"/>
      <c r="Y29" s="82"/>
      <c r="Z29" s="271" t="s">
        <v>326</v>
      </c>
      <c r="AA29" s="271"/>
      <c r="AB29" s="271"/>
      <c r="AC29" s="2"/>
      <c r="AD29" s="271" t="s">
        <v>326</v>
      </c>
      <c r="AE29" s="271"/>
      <c r="AF29" s="271"/>
      <c r="AG29" s="82"/>
      <c r="AH29" s="271" t="s">
        <v>326</v>
      </c>
      <c r="AI29" s="271"/>
      <c r="AJ29" s="271"/>
      <c r="AK29" s="2"/>
      <c r="AL29" s="271" t="s">
        <v>326</v>
      </c>
      <c r="AM29" s="271"/>
      <c r="AN29" s="271"/>
      <c r="AO29" s="2"/>
      <c r="AP29" s="271" t="s">
        <v>326</v>
      </c>
      <c r="AQ29" s="271"/>
      <c r="AR29" s="271"/>
      <c r="AS29" s="2"/>
      <c r="AT29" s="271" t="s">
        <v>326</v>
      </c>
      <c r="AU29" s="271"/>
      <c r="AV29" s="271"/>
      <c r="AW29" s="82"/>
      <c r="AX29" s="83"/>
      <c r="AY29" s="271" t="s">
        <v>326</v>
      </c>
      <c r="AZ29" s="271"/>
      <c r="BA29" s="271"/>
      <c r="BB29" s="2"/>
      <c r="BC29" s="271" t="s">
        <v>326</v>
      </c>
      <c r="BD29" s="271"/>
      <c r="BE29" s="271"/>
      <c r="BF29" s="2"/>
      <c r="BG29" s="271" t="s">
        <v>326</v>
      </c>
      <c r="BH29" s="271"/>
      <c r="BI29" s="271"/>
      <c r="BJ29" s="2"/>
      <c r="BK29" s="271" t="s">
        <v>326</v>
      </c>
      <c r="BL29" s="271"/>
      <c r="BM29" s="271"/>
    </row>
    <row r="30" spans="2:69" x14ac:dyDescent="0.2">
      <c r="E30" s="2"/>
      <c r="F30" s="251">
        <v>2008</v>
      </c>
      <c r="G30" s="251">
        <v>2008</v>
      </c>
      <c r="H30" s="251"/>
      <c r="I30" s="2"/>
      <c r="J30" s="251">
        <v>2009</v>
      </c>
      <c r="K30" s="251"/>
      <c r="L30" s="251"/>
      <c r="M30" s="2"/>
      <c r="N30" s="251">
        <v>2010</v>
      </c>
      <c r="O30" s="251"/>
      <c r="P30" s="251"/>
      <c r="Q30" s="2"/>
      <c r="R30" s="251">
        <v>2011</v>
      </c>
      <c r="S30" s="251"/>
      <c r="T30" s="251"/>
      <c r="U30" s="2"/>
      <c r="V30" s="251">
        <v>2012</v>
      </c>
      <c r="W30" s="251"/>
      <c r="X30" s="251"/>
      <c r="Y30" s="2"/>
      <c r="Z30" s="251">
        <v>2013</v>
      </c>
      <c r="AA30" s="251"/>
      <c r="AB30" s="251"/>
      <c r="AC30" s="2"/>
      <c r="AD30" s="251">
        <v>2014</v>
      </c>
      <c r="AE30" s="251"/>
      <c r="AF30" s="251"/>
      <c r="AG30" s="2"/>
      <c r="AH30" s="251">
        <v>2015</v>
      </c>
      <c r="AI30" s="251"/>
      <c r="AJ30" s="251"/>
      <c r="AK30" s="2"/>
      <c r="AL30" s="251">
        <v>2016</v>
      </c>
      <c r="AM30" s="251"/>
      <c r="AN30" s="251"/>
      <c r="AO30" s="2"/>
      <c r="AP30" s="251">
        <v>2017</v>
      </c>
      <c r="AQ30" s="251"/>
      <c r="AR30" s="251"/>
      <c r="AS30" s="2"/>
      <c r="AT30" s="251">
        <v>2018</v>
      </c>
      <c r="AU30" s="251"/>
      <c r="AV30" s="251"/>
      <c r="AW30" s="76"/>
      <c r="AX30" s="46"/>
      <c r="AY30" s="251">
        <v>2019</v>
      </c>
      <c r="AZ30" s="251"/>
      <c r="BA30" s="251"/>
      <c r="BB30" s="2"/>
      <c r="BD30" s="15">
        <v>2020</v>
      </c>
      <c r="BF30" s="2"/>
      <c r="BG30" s="251">
        <v>2021</v>
      </c>
      <c r="BH30" s="251"/>
      <c r="BI30" s="251"/>
      <c r="BJ30" s="2"/>
      <c r="BK30" s="251">
        <v>2022</v>
      </c>
      <c r="BL30" s="251"/>
      <c r="BM30" s="251"/>
    </row>
    <row r="31" spans="2:69" x14ac:dyDescent="0.2">
      <c r="E31" s="2"/>
      <c r="G31" s="29">
        <v>39530</v>
      </c>
      <c r="H31" s="30">
        <v>32891</v>
      </c>
      <c r="I31" s="2"/>
      <c r="J31" s="29">
        <v>39915</v>
      </c>
      <c r="K31" s="30">
        <v>37597</v>
      </c>
      <c r="M31" s="2"/>
      <c r="N31" s="29">
        <v>40272</v>
      </c>
      <c r="O31" s="30">
        <v>41052</v>
      </c>
      <c r="Q31" s="2"/>
      <c r="R31" s="29">
        <v>40657</v>
      </c>
      <c r="S31" s="30">
        <v>41289</v>
      </c>
      <c r="U31" s="2"/>
      <c r="V31" s="29">
        <v>41007</v>
      </c>
      <c r="W31" s="30">
        <v>56583</v>
      </c>
      <c r="Y31" s="2"/>
      <c r="Z31" s="29">
        <v>41364</v>
      </c>
      <c r="AA31" s="30">
        <v>80407</v>
      </c>
      <c r="AC31" s="2"/>
      <c r="AD31" s="29">
        <v>41749</v>
      </c>
      <c r="AE31" s="30">
        <v>91509</v>
      </c>
      <c r="AG31" s="2"/>
      <c r="AH31" s="29">
        <v>42099</v>
      </c>
      <c r="AI31" s="30">
        <v>127805</v>
      </c>
      <c r="AK31" s="2"/>
      <c r="AL31" s="29">
        <v>42456</v>
      </c>
      <c r="AM31" s="30">
        <v>144896</v>
      </c>
      <c r="AO31" s="2"/>
      <c r="AP31" s="29">
        <v>42841</v>
      </c>
      <c r="AQ31" s="30">
        <f>[2]Summary!BX476</f>
        <v>178796</v>
      </c>
      <c r="AS31" s="2"/>
      <c r="AT31" s="29">
        <v>43191</v>
      </c>
      <c r="AV31" s="30">
        <f>[3]Summary!BX491</f>
        <v>188798</v>
      </c>
      <c r="AW31" s="2"/>
      <c r="AY31" s="29">
        <v>43576</v>
      </c>
      <c r="BA31" s="30">
        <f>[4]summary!CM876</f>
        <v>199321</v>
      </c>
      <c r="BB31" s="2"/>
      <c r="BC31" s="29">
        <v>43933</v>
      </c>
      <c r="BE31" s="30">
        <f>[5]Summary!ED107</f>
        <v>89280</v>
      </c>
      <c r="BF31" s="2"/>
      <c r="BG31" s="29">
        <v>44290</v>
      </c>
      <c r="BI31" s="30">
        <f>'Detailed Summary'!BS464</f>
        <v>287360</v>
      </c>
      <c r="BJ31" s="2"/>
      <c r="BK31" s="29">
        <v>44668</v>
      </c>
      <c r="BM31" s="30">
        <f>'Detailed Summary'!BS842</f>
        <v>360359</v>
      </c>
    </row>
    <row r="32" spans="2:69" ht="16" x14ac:dyDescent="0.2">
      <c r="D32" s="77"/>
      <c r="E32" s="78"/>
      <c r="F32" s="77"/>
      <c r="G32" s="77"/>
      <c r="H32" s="77"/>
      <c r="I32" s="78"/>
      <c r="J32" s="77"/>
      <c r="K32" s="30"/>
      <c r="L32" s="77"/>
      <c r="M32" s="78"/>
      <c r="Q32" s="2"/>
      <c r="U32" s="2"/>
      <c r="Y32" s="2"/>
      <c r="AC32" s="2"/>
      <c r="AG32" s="2"/>
      <c r="AK32" s="2"/>
      <c r="AO32" s="2"/>
      <c r="AS32" s="2"/>
      <c r="AW32" s="2"/>
      <c r="BB32" s="2"/>
      <c r="BF32" s="2"/>
      <c r="BJ32" s="2"/>
    </row>
    <row r="33" spans="2:65" x14ac:dyDescent="0.2">
      <c r="B33" s="63"/>
      <c r="C33" s="63"/>
      <c r="D33" s="63"/>
      <c r="E33" s="2"/>
      <c r="G33" s="63"/>
      <c r="H33" s="63"/>
      <c r="I33" s="75"/>
      <c r="J33" s="63"/>
      <c r="K33" s="30"/>
      <c r="M33" s="2"/>
      <c r="N33" s="63"/>
      <c r="O33" s="63"/>
      <c r="Q33" s="2"/>
      <c r="R33" s="63"/>
      <c r="S33" s="63"/>
      <c r="T33" s="63"/>
      <c r="U33" s="2"/>
      <c r="V33" s="63"/>
      <c r="W33" s="63"/>
      <c r="X33" s="63"/>
      <c r="Y33" s="2"/>
      <c r="AC33" s="2"/>
      <c r="AG33" s="2"/>
      <c r="AK33" s="2"/>
      <c r="AO33" s="2"/>
      <c r="AS33" s="2"/>
      <c r="AW33" s="2"/>
      <c r="BB33" s="2"/>
      <c r="BF33" s="2"/>
      <c r="BJ33" s="2"/>
    </row>
    <row r="34" spans="2:65" ht="16" x14ac:dyDescent="0.2">
      <c r="D34" s="84"/>
      <c r="E34" s="85"/>
      <c r="F34" s="272" t="s">
        <v>327</v>
      </c>
      <c r="G34" s="272"/>
      <c r="H34" s="272"/>
      <c r="I34" s="85"/>
      <c r="J34" s="272" t="s">
        <v>327</v>
      </c>
      <c r="K34" s="272"/>
      <c r="L34" s="272"/>
      <c r="M34" s="2"/>
      <c r="N34" s="271" t="s">
        <v>327</v>
      </c>
      <c r="O34" s="271"/>
      <c r="P34" s="271"/>
      <c r="Q34" s="82"/>
      <c r="R34" s="271" t="s">
        <v>327</v>
      </c>
      <c r="S34" s="271"/>
      <c r="T34" s="271"/>
      <c r="U34" s="2"/>
      <c r="V34" s="271" t="s">
        <v>327</v>
      </c>
      <c r="W34" s="271"/>
      <c r="X34" s="271"/>
      <c r="Y34" s="82"/>
      <c r="Z34" s="271" t="s">
        <v>327</v>
      </c>
      <c r="AA34" s="271"/>
      <c r="AB34" s="271"/>
      <c r="AC34" s="2"/>
      <c r="AD34" s="271" t="s">
        <v>327</v>
      </c>
      <c r="AE34" s="271"/>
      <c r="AF34" s="271"/>
      <c r="AG34" s="82"/>
      <c r="AH34" s="271" t="s">
        <v>327</v>
      </c>
      <c r="AI34" s="271"/>
      <c r="AJ34" s="271"/>
      <c r="AK34" s="2"/>
      <c r="AL34" s="271" t="s">
        <v>327</v>
      </c>
      <c r="AM34" s="271"/>
      <c r="AN34" s="271"/>
      <c r="AO34" s="2"/>
      <c r="AP34" s="271" t="s">
        <v>327</v>
      </c>
      <c r="AQ34" s="271"/>
      <c r="AR34" s="271"/>
      <c r="AS34" s="82"/>
      <c r="AT34" s="271" t="s">
        <v>327</v>
      </c>
      <c r="AU34" s="271"/>
      <c r="AV34" s="271"/>
      <c r="AW34" s="2"/>
      <c r="AX34" s="83"/>
      <c r="AY34" s="271" t="s">
        <v>327</v>
      </c>
      <c r="AZ34" s="271"/>
      <c r="BA34" s="271"/>
      <c r="BB34" s="82"/>
      <c r="BC34" s="271" t="s">
        <v>327</v>
      </c>
      <c r="BD34" s="271"/>
      <c r="BE34" s="271"/>
      <c r="BF34" s="2"/>
      <c r="BG34" s="271" t="s">
        <v>327</v>
      </c>
      <c r="BH34" s="271"/>
      <c r="BI34" s="271"/>
      <c r="BJ34" s="2"/>
      <c r="BK34" s="271" t="s">
        <v>327</v>
      </c>
      <c r="BL34" s="271"/>
      <c r="BM34" s="271"/>
    </row>
    <row r="35" spans="2:65" x14ac:dyDescent="0.2">
      <c r="E35" s="2"/>
      <c r="F35" s="251">
        <v>2008</v>
      </c>
      <c r="G35" s="251">
        <v>2008</v>
      </c>
      <c r="H35" s="251"/>
      <c r="I35" s="2"/>
      <c r="J35" s="251">
        <v>2009</v>
      </c>
      <c r="K35" s="251"/>
      <c r="L35" s="251"/>
      <c r="M35" s="2"/>
      <c r="N35" s="251">
        <v>2010</v>
      </c>
      <c r="O35" s="251"/>
      <c r="P35" s="251"/>
      <c r="Q35" s="2"/>
      <c r="R35" s="251">
        <v>2011</v>
      </c>
      <c r="S35" s="251"/>
      <c r="T35" s="251"/>
      <c r="U35" s="2"/>
      <c r="V35" s="251">
        <v>2012</v>
      </c>
      <c r="W35" s="251"/>
      <c r="X35" s="251"/>
      <c r="Y35" s="2"/>
      <c r="Z35" s="251">
        <v>2013</v>
      </c>
      <c r="AA35" s="251"/>
      <c r="AB35" s="251"/>
      <c r="AC35" s="2"/>
      <c r="AD35" s="251">
        <v>2014</v>
      </c>
      <c r="AE35" s="251"/>
      <c r="AF35" s="251"/>
      <c r="AG35" s="2"/>
      <c r="AH35" s="251">
        <v>2015</v>
      </c>
      <c r="AI35" s="251"/>
      <c r="AJ35" s="251"/>
      <c r="AK35" s="2"/>
      <c r="AL35" s="251">
        <v>2016</v>
      </c>
      <c r="AM35" s="251"/>
      <c r="AN35" s="251"/>
      <c r="AO35" s="2"/>
      <c r="AP35" s="251">
        <v>2017</v>
      </c>
      <c r="AQ35" s="251"/>
      <c r="AR35" s="251"/>
      <c r="AS35" s="2"/>
      <c r="AT35" s="251">
        <v>2018</v>
      </c>
      <c r="AU35" s="251"/>
      <c r="AV35" s="251"/>
      <c r="AW35" s="76"/>
      <c r="AX35" s="46"/>
      <c r="AY35" s="251">
        <v>2019</v>
      </c>
      <c r="AZ35" s="251"/>
      <c r="BA35" s="251"/>
      <c r="BB35" s="2"/>
      <c r="BD35" s="15">
        <v>2020</v>
      </c>
      <c r="BF35" s="2"/>
      <c r="BG35" s="251">
        <v>2021</v>
      </c>
      <c r="BH35" s="251"/>
      <c r="BI35" s="251"/>
      <c r="BJ35" s="2"/>
      <c r="BK35" s="251">
        <v>2022</v>
      </c>
      <c r="BL35" s="251"/>
      <c r="BM35" s="251"/>
    </row>
    <row r="36" spans="2:65" x14ac:dyDescent="0.2">
      <c r="E36" s="2"/>
      <c r="G36" s="29">
        <v>39594</v>
      </c>
      <c r="H36" s="30">
        <v>34713</v>
      </c>
      <c r="I36" s="2"/>
      <c r="J36" s="29">
        <v>39958</v>
      </c>
      <c r="K36" s="30">
        <v>39623</v>
      </c>
      <c r="M36" s="2"/>
      <c r="N36" s="29">
        <v>40329</v>
      </c>
      <c r="O36" s="30">
        <v>40678</v>
      </c>
      <c r="Q36" s="2"/>
      <c r="R36" s="29">
        <v>40693</v>
      </c>
      <c r="S36" s="30">
        <v>40297</v>
      </c>
      <c r="U36" s="2"/>
      <c r="V36" s="29">
        <v>41057</v>
      </c>
      <c r="W36" s="30">
        <v>54293</v>
      </c>
      <c r="Y36" s="2"/>
      <c r="Z36" s="29">
        <v>41421</v>
      </c>
      <c r="AA36" s="30">
        <v>72529</v>
      </c>
      <c r="AC36" s="2"/>
      <c r="AD36" s="29">
        <v>41785</v>
      </c>
      <c r="AE36" s="30">
        <v>94820</v>
      </c>
      <c r="AG36" s="2"/>
      <c r="AH36" s="29">
        <v>42149</v>
      </c>
      <c r="AI36" s="30">
        <v>107914</v>
      </c>
      <c r="AK36" s="2"/>
      <c r="AL36" s="29">
        <v>42520</v>
      </c>
      <c r="AM36" s="30">
        <v>136153</v>
      </c>
      <c r="AO36" s="2"/>
      <c r="AP36" s="29">
        <v>42884</v>
      </c>
      <c r="AQ36" s="30">
        <f>[2]Summary!BX519</f>
        <v>166880</v>
      </c>
      <c r="AS36" s="2"/>
      <c r="AT36" s="29">
        <f>[3]Summary!C548</f>
        <v>43248</v>
      </c>
      <c r="AV36" s="30">
        <f>[3]Summary!BX548</f>
        <v>182562</v>
      </c>
      <c r="AW36" s="2"/>
      <c r="AY36" s="29">
        <f>[4]summary!C912</f>
        <v>43612</v>
      </c>
      <c r="BA36" s="30">
        <f>[4]summary!CM912</f>
        <v>190047</v>
      </c>
      <c r="BB36" s="2"/>
      <c r="BC36" s="29">
        <v>43976</v>
      </c>
      <c r="BE36" s="30">
        <f>[5]Summary!ED150</f>
        <v>162595</v>
      </c>
      <c r="BF36" s="2"/>
      <c r="BG36" s="29">
        <v>44347</v>
      </c>
      <c r="BI36" s="30">
        <f>'Detailed Summary'!BS521</f>
        <v>317838</v>
      </c>
      <c r="BJ36" s="2"/>
      <c r="BK36" s="29">
        <v>44711</v>
      </c>
      <c r="BM36" s="30">
        <f>'Detailed Summary'!BS885</f>
        <v>350230</v>
      </c>
    </row>
    <row r="37" spans="2:65" ht="16" x14ac:dyDescent="0.2">
      <c r="D37" s="77"/>
      <c r="E37" s="78"/>
      <c r="F37" s="77"/>
      <c r="G37" s="77"/>
      <c r="H37" s="77"/>
      <c r="I37" s="78"/>
      <c r="J37" s="77"/>
      <c r="K37" s="30"/>
      <c r="L37" s="77"/>
      <c r="M37" s="78"/>
      <c r="N37" s="77"/>
      <c r="O37" s="77"/>
      <c r="P37" s="77"/>
      <c r="Q37" s="78"/>
      <c r="R37" s="77"/>
      <c r="S37" s="77"/>
      <c r="T37" s="77"/>
      <c r="U37" s="78"/>
      <c r="V37" s="77"/>
      <c r="W37" s="77"/>
      <c r="X37" s="77"/>
      <c r="Y37" s="78"/>
      <c r="Z37" s="77"/>
      <c r="AC37" s="2"/>
      <c r="AG37" s="2"/>
      <c r="AK37" s="2"/>
      <c r="AO37" s="2"/>
      <c r="AS37" s="2"/>
      <c r="AW37" s="2"/>
      <c r="BB37" s="2"/>
      <c r="BF37" s="2"/>
      <c r="BJ37" s="2"/>
    </row>
    <row r="38" spans="2:65" x14ac:dyDescent="0.2">
      <c r="B38" s="63"/>
      <c r="C38" s="63"/>
      <c r="D38" s="63"/>
      <c r="E38" s="2"/>
      <c r="G38" s="63"/>
      <c r="H38" s="63"/>
      <c r="I38" s="75"/>
      <c r="J38" s="63"/>
      <c r="K38" s="30"/>
      <c r="M38" s="2"/>
      <c r="N38" s="63"/>
      <c r="O38" s="63"/>
      <c r="Q38" s="2"/>
      <c r="R38" s="63"/>
      <c r="S38" s="63"/>
      <c r="T38" s="63"/>
      <c r="U38" s="2"/>
      <c r="V38" s="63"/>
      <c r="W38" s="63"/>
      <c r="X38" s="63"/>
      <c r="Y38" s="2"/>
      <c r="AC38" s="2"/>
      <c r="AG38" s="2"/>
      <c r="AK38" s="2"/>
      <c r="AO38" s="2"/>
      <c r="AS38" s="2"/>
      <c r="AW38" s="2"/>
      <c r="BB38" s="2"/>
      <c r="BF38" s="2"/>
      <c r="BJ38" s="2"/>
    </row>
    <row r="39" spans="2:65" ht="16" x14ac:dyDescent="0.2">
      <c r="B39" s="63"/>
      <c r="C39" s="63"/>
      <c r="D39" s="63"/>
      <c r="E39" s="2"/>
      <c r="G39" s="63"/>
      <c r="H39" s="63"/>
      <c r="I39" s="75"/>
      <c r="J39" s="63"/>
      <c r="K39" s="30"/>
      <c r="M39" s="2"/>
      <c r="N39" s="63"/>
      <c r="O39" s="63"/>
      <c r="Q39" s="2"/>
      <c r="R39" s="63"/>
      <c r="S39" s="63"/>
      <c r="T39" s="63"/>
      <c r="U39" s="2"/>
      <c r="V39" s="63"/>
      <c r="W39" s="63"/>
      <c r="X39" s="63"/>
      <c r="Y39" s="2"/>
      <c r="AC39" s="2"/>
      <c r="AG39" s="2"/>
      <c r="AK39" s="2"/>
      <c r="AO39" s="2"/>
      <c r="AS39" s="2"/>
      <c r="AW39" s="2"/>
      <c r="BB39" s="2"/>
      <c r="BF39" s="2"/>
      <c r="BJ39" s="2"/>
      <c r="BL39" s="236" t="s">
        <v>552</v>
      </c>
    </row>
    <row r="40" spans="2:65" ht="16" x14ac:dyDescent="0.2">
      <c r="B40" s="63"/>
      <c r="C40" s="63"/>
      <c r="D40" s="63"/>
      <c r="E40" s="2"/>
      <c r="G40" s="63"/>
      <c r="H40" s="63"/>
      <c r="I40" s="75"/>
      <c r="J40" s="63"/>
      <c r="K40" s="30"/>
      <c r="M40" s="2"/>
      <c r="N40" s="63"/>
      <c r="O40" s="63"/>
      <c r="Q40" s="2"/>
      <c r="R40" s="63"/>
      <c r="S40" s="63"/>
      <c r="T40" s="63"/>
      <c r="U40" s="2"/>
      <c r="V40" s="63"/>
      <c r="W40" s="63"/>
      <c r="X40" s="63"/>
      <c r="Y40" s="2"/>
      <c r="AC40" s="2"/>
      <c r="AG40" s="2"/>
      <c r="AK40" s="2"/>
      <c r="AO40" s="2"/>
      <c r="AS40" s="2"/>
      <c r="AW40" s="2"/>
      <c r="BB40" s="2"/>
      <c r="BF40" s="2"/>
      <c r="BJ40" s="2"/>
      <c r="BL40" s="236">
        <v>2022</v>
      </c>
    </row>
    <row r="41" spans="2:65" x14ac:dyDescent="0.2">
      <c r="B41" s="63"/>
      <c r="C41" s="63"/>
      <c r="D41" s="63"/>
      <c r="E41" s="2"/>
      <c r="G41" s="63"/>
      <c r="H41" s="63"/>
      <c r="I41" s="75"/>
      <c r="J41" s="63"/>
      <c r="K41" s="30"/>
      <c r="M41" s="2"/>
      <c r="N41" s="63"/>
      <c r="O41" s="63"/>
      <c r="Q41" s="2"/>
      <c r="R41" s="63"/>
      <c r="S41" s="63"/>
      <c r="T41" s="63"/>
      <c r="U41" s="2"/>
      <c r="V41" s="63"/>
      <c r="W41" s="63"/>
      <c r="X41" s="63"/>
      <c r="Y41" s="2"/>
      <c r="AC41" s="2"/>
      <c r="AG41" s="2"/>
      <c r="AK41" s="2"/>
      <c r="AO41" s="2"/>
      <c r="AS41" s="2"/>
      <c r="AW41" s="2"/>
      <c r="BB41" s="2"/>
      <c r="BF41" s="2"/>
      <c r="BJ41" s="2"/>
      <c r="BK41" s="29">
        <v>44732</v>
      </c>
      <c r="BM41" s="13">
        <f>Summary!K5592</f>
        <v>503275</v>
      </c>
    </row>
    <row r="42" spans="2:65" x14ac:dyDescent="0.2">
      <c r="B42" s="63"/>
      <c r="C42" s="63"/>
      <c r="D42" s="63"/>
      <c r="E42" s="2"/>
      <c r="G42" s="63"/>
      <c r="H42" s="63"/>
      <c r="I42" s="75"/>
      <c r="J42" s="63"/>
      <c r="K42" s="30"/>
      <c r="M42" s="2"/>
      <c r="N42" s="63"/>
      <c r="O42" s="63"/>
      <c r="Q42" s="2"/>
      <c r="R42" s="63"/>
      <c r="S42" s="63"/>
      <c r="T42" s="63"/>
      <c r="U42" s="2"/>
      <c r="V42" s="63"/>
      <c r="W42" s="63"/>
      <c r="X42" s="63"/>
      <c r="Y42" s="2"/>
      <c r="AC42" s="2"/>
      <c r="AG42" s="2"/>
      <c r="AK42" s="2"/>
      <c r="AO42" s="2"/>
      <c r="AS42" s="2"/>
      <c r="AW42" s="2"/>
      <c r="BB42" s="2"/>
      <c r="BF42" s="2"/>
      <c r="BJ42" s="2"/>
    </row>
    <row r="43" spans="2:65" ht="16" x14ac:dyDescent="0.2">
      <c r="B43" s="272" t="s">
        <v>328</v>
      </c>
      <c r="C43" s="272"/>
      <c r="D43" s="272"/>
      <c r="E43" s="85"/>
      <c r="F43" s="272" t="s">
        <v>328</v>
      </c>
      <c r="G43" s="272"/>
      <c r="H43" s="272"/>
      <c r="I43" s="85"/>
      <c r="J43" s="272" t="s">
        <v>328</v>
      </c>
      <c r="K43" s="272"/>
      <c r="L43" s="272"/>
      <c r="M43" s="2"/>
      <c r="N43" s="273" t="s">
        <v>328</v>
      </c>
      <c r="O43" s="273"/>
      <c r="P43" s="273"/>
      <c r="Q43" s="86"/>
      <c r="R43" s="273" t="s">
        <v>328</v>
      </c>
      <c r="S43" s="273"/>
      <c r="T43" s="273"/>
      <c r="U43" s="2"/>
      <c r="V43" s="273" t="s">
        <v>328</v>
      </c>
      <c r="W43" s="273"/>
      <c r="X43" s="273"/>
      <c r="Y43" s="86"/>
      <c r="Z43" s="273" t="s">
        <v>328</v>
      </c>
      <c r="AA43" s="273"/>
      <c r="AB43" s="273"/>
      <c r="AC43" s="2"/>
      <c r="AD43" s="273" t="s">
        <v>328</v>
      </c>
      <c r="AE43" s="273"/>
      <c r="AF43" s="273"/>
      <c r="AG43" s="86"/>
      <c r="AH43" s="273" t="s">
        <v>328</v>
      </c>
      <c r="AI43" s="273"/>
      <c r="AJ43" s="273"/>
      <c r="AK43" s="2"/>
      <c r="AL43" s="273" t="s">
        <v>328</v>
      </c>
      <c r="AM43" s="273"/>
      <c r="AN43" s="273"/>
      <c r="AO43" s="2"/>
      <c r="AP43" s="273" t="s">
        <v>328</v>
      </c>
      <c r="AQ43" s="273"/>
      <c r="AR43" s="273"/>
      <c r="AS43" s="2"/>
      <c r="AT43" s="273" t="s">
        <v>328</v>
      </c>
      <c r="AU43" s="273"/>
      <c r="AV43" s="273"/>
      <c r="AW43" s="86"/>
      <c r="AX43" s="87"/>
      <c r="AY43" s="273" t="s">
        <v>328</v>
      </c>
      <c r="AZ43" s="273"/>
      <c r="BA43" s="273"/>
      <c r="BB43" s="2"/>
      <c r="BC43" s="273" t="s">
        <v>328</v>
      </c>
      <c r="BD43" s="273"/>
      <c r="BE43" s="273"/>
      <c r="BF43" s="2"/>
      <c r="BG43" s="273" t="s">
        <v>328</v>
      </c>
      <c r="BH43" s="273"/>
      <c r="BI43" s="273"/>
      <c r="BJ43" s="2"/>
      <c r="BK43" s="273" t="s">
        <v>328</v>
      </c>
      <c r="BL43" s="273"/>
      <c r="BM43" s="273"/>
    </row>
    <row r="44" spans="2:65" x14ac:dyDescent="0.2">
      <c r="B44" s="251">
        <v>2007</v>
      </c>
      <c r="C44" s="251"/>
      <c r="D44" s="251"/>
      <c r="E44" s="2"/>
      <c r="F44" s="251">
        <v>2008</v>
      </c>
      <c r="G44" s="251">
        <v>2008</v>
      </c>
      <c r="H44" s="251"/>
      <c r="I44" s="2"/>
      <c r="J44" s="251">
        <v>2009</v>
      </c>
      <c r="K44" s="251"/>
      <c r="L44" s="251"/>
      <c r="M44" s="2"/>
      <c r="N44" s="251">
        <v>2010</v>
      </c>
      <c r="O44" s="251"/>
      <c r="P44" s="251"/>
      <c r="Q44" s="2"/>
      <c r="R44" s="251">
        <v>2011</v>
      </c>
      <c r="S44" s="251"/>
      <c r="T44" s="251"/>
      <c r="U44" s="2"/>
      <c r="V44" s="251">
        <v>2012</v>
      </c>
      <c r="W44" s="251"/>
      <c r="X44" s="251"/>
      <c r="Y44" s="2"/>
      <c r="Z44" s="251">
        <v>2013</v>
      </c>
      <c r="AA44" s="251"/>
      <c r="AB44" s="251"/>
      <c r="AC44" s="2"/>
      <c r="AD44" s="251">
        <v>2014</v>
      </c>
      <c r="AE44" s="251"/>
      <c r="AF44" s="251"/>
      <c r="AG44" s="2"/>
      <c r="AH44" s="251">
        <v>2015</v>
      </c>
      <c r="AI44" s="251"/>
      <c r="AJ44" s="251"/>
      <c r="AK44" s="2"/>
      <c r="AL44" s="251">
        <v>2016</v>
      </c>
      <c r="AM44" s="251"/>
      <c r="AN44" s="251"/>
      <c r="AO44" s="2"/>
      <c r="AP44" s="251">
        <v>2017</v>
      </c>
      <c r="AQ44" s="251"/>
      <c r="AR44" s="251"/>
      <c r="AS44" s="2"/>
      <c r="AT44" s="251">
        <v>2018</v>
      </c>
      <c r="AU44" s="251"/>
      <c r="AV44" s="251"/>
      <c r="AW44" s="76"/>
      <c r="AX44" s="46"/>
      <c r="AY44" s="251">
        <v>2019</v>
      </c>
      <c r="AZ44" s="251"/>
      <c r="BA44" s="251"/>
      <c r="BB44" s="2"/>
      <c r="BD44" s="15">
        <v>2020</v>
      </c>
      <c r="BF44" s="2"/>
      <c r="BG44" s="251">
        <v>2021</v>
      </c>
      <c r="BH44" s="251"/>
      <c r="BI44" s="251"/>
      <c r="BJ44" s="2"/>
      <c r="BK44" s="251">
        <v>2022</v>
      </c>
      <c r="BL44" s="251"/>
      <c r="BM44" s="251"/>
    </row>
    <row r="45" spans="2:65" x14ac:dyDescent="0.2">
      <c r="B45" t="s">
        <v>53</v>
      </c>
      <c r="C45" s="30">
        <v>29686</v>
      </c>
      <c r="E45" s="2"/>
      <c r="F45" t="s">
        <v>55</v>
      </c>
      <c r="G45" s="29">
        <v>39633</v>
      </c>
      <c r="H45" s="30">
        <v>33996</v>
      </c>
      <c r="I45" s="2"/>
      <c r="J45" t="s">
        <v>329</v>
      </c>
      <c r="K45" s="30">
        <v>56356</v>
      </c>
      <c r="M45" s="2"/>
      <c r="N45" t="s">
        <v>330</v>
      </c>
      <c r="O45" s="30">
        <v>36010</v>
      </c>
      <c r="Q45" s="2"/>
      <c r="R45" t="s">
        <v>58</v>
      </c>
      <c r="S45" s="30">
        <v>35511</v>
      </c>
      <c r="U45" s="2"/>
      <c r="V45" t="s">
        <v>53</v>
      </c>
      <c r="W45" s="30">
        <v>48361</v>
      </c>
      <c r="Y45" s="2"/>
      <c r="Z45" t="s">
        <v>54</v>
      </c>
      <c r="AA45" s="30">
        <v>68930</v>
      </c>
      <c r="AC45" s="2"/>
      <c r="AD45" t="s">
        <v>55</v>
      </c>
      <c r="AE45" s="30">
        <v>104794</v>
      </c>
      <c r="AG45" s="2"/>
      <c r="AH45" t="s">
        <v>56</v>
      </c>
      <c r="AI45" s="30">
        <v>117216</v>
      </c>
      <c r="AK45" s="2"/>
      <c r="AL45" t="s">
        <v>58</v>
      </c>
      <c r="AM45" s="30">
        <v>127782</v>
      </c>
      <c r="AO45" s="2"/>
      <c r="AP45" s="29">
        <v>42919</v>
      </c>
      <c r="AQ45" s="30">
        <f>[2]Summary!BX554</f>
        <v>224225</v>
      </c>
      <c r="AS45" s="2"/>
      <c r="AT45" s="29">
        <v>43285</v>
      </c>
      <c r="AV45" s="30">
        <f>[3]Monthly!MM8</f>
        <v>143456</v>
      </c>
      <c r="AW45" s="2"/>
      <c r="AY45" s="29">
        <v>43650</v>
      </c>
      <c r="BA45" s="30">
        <f>[4]summary!CM950</f>
        <v>168080</v>
      </c>
      <c r="BB45" s="2"/>
      <c r="BC45" s="29">
        <v>44015</v>
      </c>
      <c r="BE45" s="30">
        <f>[5]Summary!ED189</f>
        <v>249225</v>
      </c>
      <c r="BF45" s="2"/>
      <c r="BG45" s="29"/>
      <c r="BI45" s="30"/>
      <c r="BJ45" s="2"/>
      <c r="BK45" s="29"/>
      <c r="BM45" s="30"/>
    </row>
    <row r="46" spans="2:65" ht="16" x14ac:dyDescent="0.2">
      <c r="D46" s="77"/>
      <c r="E46" s="78"/>
      <c r="F46" s="77"/>
      <c r="G46" s="77"/>
      <c r="H46" s="77"/>
      <c r="I46" s="78"/>
      <c r="J46" t="s">
        <v>331</v>
      </c>
      <c r="K46" s="30">
        <v>37043</v>
      </c>
      <c r="L46" s="77"/>
      <c r="M46" s="78"/>
      <c r="N46" t="s">
        <v>332</v>
      </c>
      <c r="O46" s="30">
        <v>45829</v>
      </c>
      <c r="P46" s="77"/>
      <c r="Q46" s="78"/>
      <c r="R46" s="77"/>
      <c r="S46" s="77"/>
      <c r="T46" s="77"/>
      <c r="U46" s="78"/>
      <c r="V46" s="77"/>
      <c r="W46" s="77"/>
      <c r="X46" s="77"/>
      <c r="Y46" s="78"/>
      <c r="Z46" s="77"/>
      <c r="AC46" s="2"/>
      <c r="AG46" s="2"/>
      <c r="AK46" s="2"/>
      <c r="AO46" s="2"/>
      <c r="AP46" s="29">
        <v>42920</v>
      </c>
      <c r="AQ46" s="30">
        <f>[2]Summary!BX555</f>
        <v>144000</v>
      </c>
      <c r="AS46" s="2"/>
      <c r="AW46" s="2"/>
      <c r="BB46" s="2"/>
      <c r="BC46" s="29">
        <v>44016</v>
      </c>
      <c r="BE46" s="30">
        <f>[5]Summary!ED190</f>
        <v>159172</v>
      </c>
      <c r="BF46" s="2"/>
      <c r="BG46" s="29">
        <v>44381</v>
      </c>
      <c r="BI46" s="30">
        <f>'Detailed Summary'!BS555</f>
        <v>266940</v>
      </c>
      <c r="BJ46" s="2"/>
      <c r="BK46" s="29">
        <v>44746</v>
      </c>
      <c r="BM46" s="30">
        <f>'Detailed Summary'!BS920</f>
        <v>292178</v>
      </c>
    </row>
    <row r="47" spans="2:65" x14ac:dyDescent="0.2">
      <c r="B47" s="63"/>
      <c r="C47" s="63"/>
      <c r="D47" s="63"/>
      <c r="E47" s="2"/>
      <c r="G47" s="63"/>
      <c r="H47" s="63"/>
      <c r="I47" s="75"/>
      <c r="J47" s="63"/>
      <c r="K47" s="30"/>
      <c r="M47" s="2"/>
      <c r="N47" s="63"/>
      <c r="O47" s="63"/>
      <c r="Q47" s="2"/>
      <c r="R47" s="63"/>
      <c r="S47" s="63"/>
      <c r="T47" s="63"/>
      <c r="U47" s="2"/>
      <c r="V47" s="63"/>
      <c r="W47" s="63"/>
      <c r="X47" s="63"/>
      <c r="Y47" s="2"/>
      <c r="AC47" s="2"/>
      <c r="AG47" s="2"/>
      <c r="AK47" s="2"/>
      <c r="AO47" s="2"/>
      <c r="AS47" s="2"/>
      <c r="AW47" s="2"/>
      <c r="BB47" s="2"/>
      <c r="BF47" s="2"/>
      <c r="BG47" s="29">
        <v>44382</v>
      </c>
      <c r="BI47" s="30">
        <f>'Detailed Summary'!BS556</f>
        <v>343551</v>
      </c>
      <c r="BJ47" s="2"/>
      <c r="BK47" s="29"/>
      <c r="BM47" s="30"/>
    </row>
    <row r="48" spans="2:65" ht="16" x14ac:dyDescent="0.2">
      <c r="B48" s="272" t="s">
        <v>333</v>
      </c>
      <c r="C48" s="272"/>
      <c r="D48" s="272"/>
      <c r="E48" s="85"/>
      <c r="F48" s="272" t="s">
        <v>333</v>
      </c>
      <c r="G48" s="272"/>
      <c r="H48" s="272"/>
      <c r="I48" s="85"/>
      <c r="J48" s="272" t="s">
        <v>333</v>
      </c>
      <c r="K48" s="272"/>
      <c r="L48" s="272"/>
      <c r="M48" s="2"/>
      <c r="N48" s="274" t="s">
        <v>333</v>
      </c>
      <c r="O48" s="274"/>
      <c r="P48" s="274"/>
      <c r="Q48" s="88"/>
      <c r="R48" s="274" t="s">
        <v>333</v>
      </c>
      <c r="S48" s="274"/>
      <c r="T48" s="274"/>
      <c r="U48" s="2"/>
      <c r="V48" s="274" t="s">
        <v>333</v>
      </c>
      <c r="W48" s="274"/>
      <c r="X48" s="274"/>
      <c r="Y48" s="88"/>
      <c r="Z48" s="274" t="s">
        <v>333</v>
      </c>
      <c r="AA48" s="274"/>
      <c r="AB48" s="274"/>
      <c r="AC48" s="2"/>
      <c r="AD48" s="274" t="s">
        <v>333</v>
      </c>
      <c r="AE48" s="274"/>
      <c r="AF48" s="274"/>
      <c r="AG48" s="88"/>
      <c r="AH48" s="274" t="s">
        <v>333</v>
      </c>
      <c r="AI48" s="274"/>
      <c r="AJ48" s="274"/>
      <c r="AK48" s="2"/>
      <c r="AL48" s="274" t="s">
        <v>333</v>
      </c>
      <c r="AM48" s="274"/>
      <c r="AN48" s="274"/>
      <c r="AO48" s="2"/>
      <c r="AP48" s="274" t="s">
        <v>333</v>
      </c>
      <c r="AQ48" s="274"/>
      <c r="AR48" s="274"/>
      <c r="AS48" s="2"/>
      <c r="AT48" s="274" t="s">
        <v>333</v>
      </c>
      <c r="AU48" s="274"/>
      <c r="AV48" s="274"/>
      <c r="AW48" s="88"/>
      <c r="AX48" s="89"/>
      <c r="AY48" s="274" t="s">
        <v>333</v>
      </c>
      <c r="AZ48" s="274"/>
      <c r="BA48" s="274"/>
      <c r="BB48" s="2"/>
      <c r="BC48" s="274" t="s">
        <v>333</v>
      </c>
      <c r="BD48" s="274"/>
      <c r="BE48" s="274"/>
      <c r="BF48" s="2"/>
      <c r="BG48" s="274" t="s">
        <v>333</v>
      </c>
      <c r="BH48" s="274"/>
      <c r="BI48" s="274"/>
      <c r="BJ48" s="2"/>
      <c r="BK48" s="274" t="s">
        <v>333</v>
      </c>
      <c r="BL48" s="274"/>
      <c r="BM48" s="274"/>
    </row>
    <row r="49" spans="2:65" x14ac:dyDescent="0.2">
      <c r="B49" s="251">
        <v>2007</v>
      </c>
      <c r="C49" s="251"/>
      <c r="D49" s="251"/>
      <c r="E49" s="2"/>
      <c r="F49" s="251">
        <v>2008</v>
      </c>
      <c r="G49" s="251">
        <v>2008</v>
      </c>
      <c r="H49" s="251"/>
      <c r="I49" s="2"/>
      <c r="J49" s="251">
        <v>2009</v>
      </c>
      <c r="K49" s="251"/>
      <c r="L49" s="251"/>
      <c r="M49" s="2"/>
      <c r="N49" s="251">
        <v>2010</v>
      </c>
      <c r="O49" s="251"/>
      <c r="P49" s="251"/>
      <c r="Q49" s="2"/>
      <c r="R49" s="251">
        <v>2011</v>
      </c>
      <c r="S49" s="251"/>
      <c r="T49" s="251"/>
      <c r="U49" s="2"/>
      <c r="V49" s="251">
        <v>2012</v>
      </c>
      <c r="W49" s="251"/>
      <c r="X49" s="251"/>
      <c r="Y49" s="2"/>
      <c r="Z49" s="251">
        <v>2013</v>
      </c>
      <c r="AA49" s="251"/>
      <c r="AB49" s="251"/>
      <c r="AC49" s="2"/>
      <c r="AD49" s="251">
        <v>2014</v>
      </c>
      <c r="AE49" s="251"/>
      <c r="AF49" s="251"/>
      <c r="AG49" s="2"/>
      <c r="AH49" s="251">
        <v>2015</v>
      </c>
      <c r="AI49" s="251"/>
      <c r="AJ49" s="251"/>
      <c r="AK49" s="2"/>
      <c r="AL49" s="251">
        <v>2016</v>
      </c>
      <c r="AM49" s="251"/>
      <c r="AN49" s="251"/>
      <c r="AO49" s="2"/>
      <c r="AP49" s="251">
        <v>2017</v>
      </c>
      <c r="AQ49" s="251"/>
      <c r="AR49" s="251"/>
      <c r="AS49" s="2"/>
      <c r="AT49" s="251">
        <v>2018</v>
      </c>
      <c r="AU49" s="251"/>
      <c r="AV49" s="251"/>
      <c r="AW49" s="76"/>
      <c r="AX49" s="46"/>
      <c r="AY49" s="251">
        <v>2019</v>
      </c>
      <c r="AZ49" s="251"/>
      <c r="BA49" s="251"/>
      <c r="BB49" s="2"/>
      <c r="BD49" s="15">
        <v>2020</v>
      </c>
      <c r="BF49" s="2"/>
      <c r="BG49" s="251">
        <v>2021</v>
      </c>
      <c r="BH49" s="251"/>
      <c r="BI49" s="251"/>
      <c r="BJ49" s="2"/>
      <c r="BK49" s="251">
        <v>2022</v>
      </c>
      <c r="BL49" s="251"/>
      <c r="BM49" s="251"/>
    </row>
    <row r="50" spans="2:65" x14ac:dyDescent="0.2">
      <c r="C50" s="29">
        <v>40059</v>
      </c>
      <c r="D50" s="30">
        <v>30990</v>
      </c>
      <c r="E50" s="2"/>
      <c r="G50" s="29">
        <v>39692</v>
      </c>
      <c r="H50" s="30">
        <v>36677</v>
      </c>
      <c r="I50" s="2"/>
      <c r="J50" s="29">
        <v>40063</v>
      </c>
      <c r="K50" s="30">
        <v>39376</v>
      </c>
      <c r="M50" s="2"/>
      <c r="N50" s="29">
        <v>40427</v>
      </c>
      <c r="O50" s="30">
        <v>39566</v>
      </c>
      <c r="Q50" s="2"/>
      <c r="R50" s="29">
        <v>40791</v>
      </c>
      <c r="S50" s="30">
        <v>42070</v>
      </c>
      <c r="U50" s="2"/>
      <c r="V50" s="29">
        <v>41155</v>
      </c>
      <c r="W50" s="30">
        <v>55272</v>
      </c>
      <c r="Y50" s="2"/>
      <c r="Z50" s="29">
        <v>41519</v>
      </c>
      <c r="AA50" s="30">
        <v>79522</v>
      </c>
      <c r="AC50" s="2"/>
      <c r="AD50" s="29">
        <v>41883</v>
      </c>
      <c r="AE50" s="30">
        <v>113113</v>
      </c>
      <c r="AG50" s="2"/>
      <c r="AH50" s="29">
        <v>42254</v>
      </c>
      <c r="AI50" s="30">
        <v>131411</v>
      </c>
      <c r="AK50" s="2"/>
      <c r="AL50" s="29">
        <v>42618</v>
      </c>
      <c r="AM50" s="30">
        <v>144799</v>
      </c>
      <c r="AO50" s="2"/>
      <c r="AP50" s="29">
        <v>42982</v>
      </c>
      <c r="AQ50" s="30">
        <f>[2]Summary!BX617</f>
        <v>161457</v>
      </c>
      <c r="AS50" s="2"/>
      <c r="AT50" s="29">
        <v>43346</v>
      </c>
      <c r="AV50" s="30">
        <f>[3]Summary!BX646</f>
        <v>166093</v>
      </c>
      <c r="AW50" s="2"/>
      <c r="AY50" s="29">
        <v>43710</v>
      </c>
      <c r="BA50" s="30">
        <f>[4]summary!CM1010</f>
        <v>213479</v>
      </c>
      <c r="BB50" s="2"/>
      <c r="BC50" s="29">
        <v>44081</v>
      </c>
      <c r="BE50" s="30">
        <f>[5]Summary!ED255</f>
        <v>212164</v>
      </c>
      <c r="BF50" s="2"/>
      <c r="BG50" s="29">
        <v>44445</v>
      </c>
      <c r="BI50" s="30">
        <f>'Detailed Summary'!BS619</f>
        <v>319824</v>
      </c>
      <c r="BJ50" s="2"/>
      <c r="BK50" s="29">
        <v>44809</v>
      </c>
      <c r="BM50" s="30">
        <f>'Detailed Summary'!BS981</f>
        <v>418893</v>
      </c>
    </row>
    <row r="51" spans="2:65" ht="16" x14ac:dyDescent="0.2">
      <c r="D51" s="77"/>
      <c r="E51" s="78"/>
      <c r="F51" s="77"/>
      <c r="G51" s="77"/>
      <c r="H51" s="30"/>
      <c r="I51" s="78"/>
      <c r="J51" s="29"/>
      <c r="K51" s="30"/>
      <c r="L51" s="77"/>
      <c r="M51" s="78"/>
      <c r="N51" s="77"/>
      <c r="O51" s="77"/>
      <c r="P51" s="77"/>
      <c r="Q51" s="78"/>
      <c r="R51" s="77"/>
      <c r="S51" s="77"/>
      <c r="T51" s="77"/>
      <c r="U51" s="78"/>
      <c r="V51" s="77"/>
      <c r="W51" s="77"/>
      <c r="X51" s="77"/>
      <c r="Y51" s="78"/>
      <c r="Z51" s="77"/>
      <c r="AA51" s="77"/>
      <c r="AC51" s="2"/>
      <c r="AG51" s="2"/>
      <c r="AK51" s="2"/>
      <c r="AO51" s="2"/>
      <c r="AS51" s="2"/>
      <c r="AW51" s="2"/>
      <c r="BB51" s="2"/>
      <c r="BF51" s="2"/>
      <c r="BJ51" s="2"/>
    </row>
    <row r="52" spans="2:65" x14ac:dyDescent="0.2">
      <c r="B52" s="63"/>
      <c r="C52" s="63"/>
      <c r="D52" s="63"/>
      <c r="E52" s="2"/>
      <c r="G52" s="63"/>
      <c r="H52" s="30"/>
      <c r="I52" s="75"/>
      <c r="J52" s="63"/>
      <c r="K52" s="30"/>
      <c r="M52" s="2"/>
      <c r="N52" s="63"/>
      <c r="O52" s="63"/>
      <c r="Q52" s="2"/>
      <c r="R52" s="63"/>
      <c r="S52" s="63"/>
      <c r="T52" s="63"/>
      <c r="U52" s="2"/>
      <c r="V52" s="63"/>
      <c r="W52" s="63"/>
      <c r="X52" s="63"/>
      <c r="Y52" s="2"/>
      <c r="AC52" s="2"/>
      <c r="AG52" s="2"/>
      <c r="AK52" s="2"/>
      <c r="AO52" s="2"/>
      <c r="AS52" s="2"/>
      <c r="AW52" s="2"/>
      <c r="BB52" s="2"/>
      <c r="BF52" s="2"/>
      <c r="BJ52" s="2"/>
    </row>
    <row r="53" spans="2:65" ht="16" x14ac:dyDescent="0.2">
      <c r="B53" s="272" t="s">
        <v>334</v>
      </c>
      <c r="C53" s="272"/>
      <c r="D53" s="272"/>
      <c r="E53" s="85"/>
      <c r="F53" s="272" t="s">
        <v>334</v>
      </c>
      <c r="G53" s="272"/>
      <c r="H53" s="272"/>
      <c r="I53" s="85"/>
      <c r="J53" s="272" t="s">
        <v>334</v>
      </c>
      <c r="K53" s="272"/>
      <c r="L53" s="272"/>
      <c r="M53" s="2"/>
      <c r="N53" s="274" t="s">
        <v>334</v>
      </c>
      <c r="O53" s="274"/>
      <c r="P53" s="274"/>
      <c r="Q53" s="88"/>
      <c r="R53" s="274" t="s">
        <v>334</v>
      </c>
      <c r="S53" s="274"/>
      <c r="T53" s="274"/>
      <c r="U53" s="2"/>
      <c r="V53" s="274" t="s">
        <v>334</v>
      </c>
      <c r="W53" s="274"/>
      <c r="X53" s="274"/>
      <c r="Y53" s="88"/>
      <c r="Z53" s="274" t="s">
        <v>334</v>
      </c>
      <c r="AA53" s="274"/>
      <c r="AB53" s="274"/>
      <c r="AC53" s="2"/>
      <c r="AD53" s="274" t="s">
        <v>334</v>
      </c>
      <c r="AE53" s="274"/>
      <c r="AF53" s="274"/>
      <c r="AG53" s="88"/>
      <c r="AH53" s="274" t="s">
        <v>334</v>
      </c>
      <c r="AI53" s="274"/>
      <c r="AJ53" s="274"/>
      <c r="AK53" s="2"/>
      <c r="AL53" s="274" t="s">
        <v>334</v>
      </c>
      <c r="AM53" s="274"/>
      <c r="AN53" s="274"/>
      <c r="AO53" s="2"/>
      <c r="AP53" s="274" t="s">
        <v>334</v>
      </c>
      <c r="AQ53" s="274"/>
      <c r="AR53" s="274"/>
      <c r="AS53" s="2"/>
      <c r="AT53" s="274" t="s">
        <v>334</v>
      </c>
      <c r="AU53" s="274"/>
      <c r="AV53" s="274"/>
      <c r="AW53" s="88"/>
      <c r="AX53" s="89"/>
      <c r="AY53" s="274" t="s">
        <v>334</v>
      </c>
      <c r="AZ53" s="274"/>
      <c r="BA53" s="274"/>
      <c r="BB53" s="2"/>
      <c r="BC53" s="274" t="s">
        <v>334</v>
      </c>
      <c r="BD53" s="274"/>
      <c r="BE53" s="274"/>
      <c r="BF53" s="2"/>
      <c r="BG53" s="274" t="s">
        <v>334</v>
      </c>
      <c r="BH53" s="274"/>
      <c r="BI53" s="274"/>
      <c r="BJ53" s="2"/>
      <c r="BK53" s="274" t="s">
        <v>334</v>
      </c>
      <c r="BL53" s="274"/>
      <c r="BM53" s="274"/>
    </row>
    <row r="54" spans="2:65" x14ac:dyDescent="0.2">
      <c r="B54" s="251">
        <v>2007</v>
      </c>
      <c r="C54" s="251"/>
      <c r="D54" s="251"/>
      <c r="E54" s="2"/>
      <c r="F54" s="251">
        <v>2008</v>
      </c>
      <c r="G54" s="251">
        <v>2008</v>
      </c>
      <c r="H54" s="251"/>
      <c r="I54" s="2"/>
      <c r="J54" s="251">
        <v>2009</v>
      </c>
      <c r="K54" s="251"/>
      <c r="L54" s="251"/>
      <c r="M54" s="2"/>
      <c r="N54" s="251">
        <v>2010</v>
      </c>
      <c r="O54" s="251"/>
      <c r="P54" s="251"/>
      <c r="Q54" s="2"/>
      <c r="R54" s="251">
        <v>2011</v>
      </c>
      <c r="S54" s="251"/>
      <c r="T54" s="251"/>
      <c r="U54" s="2"/>
      <c r="V54" s="251">
        <v>2012</v>
      </c>
      <c r="W54" s="251"/>
      <c r="X54" s="251"/>
      <c r="Y54" s="2"/>
      <c r="Z54" s="251">
        <v>2013</v>
      </c>
      <c r="AA54" s="251"/>
      <c r="AB54" s="251"/>
      <c r="AC54" s="2"/>
      <c r="AD54" s="251">
        <v>2014</v>
      </c>
      <c r="AE54" s="251"/>
      <c r="AF54" s="251"/>
      <c r="AG54" s="2"/>
      <c r="AH54" s="251">
        <v>2015</v>
      </c>
      <c r="AI54" s="251"/>
      <c r="AJ54" s="251"/>
      <c r="AK54" s="2"/>
      <c r="AL54" s="251">
        <v>2016</v>
      </c>
      <c r="AM54" s="251"/>
      <c r="AN54" s="251"/>
      <c r="AO54" s="2"/>
      <c r="AP54" s="251">
        <v>2017</v>
      </c>
      <c r="AQ54" s="251"/>
      <c r="AR54" s="251"/>
      <c r="AS54" s="2"/>
      <c r="AT54" s="46">
        <v>2018</v>
      </c>
      <c r="AU54" s="46"/>
      <c r="AV54" s="46"/>
      <c r="AW54" s="76"/>
      <c r="AX54" s="46"/>
      <c r="AY54" s="251">
        <v>2019</v>
      </c>
      <c r="AZ54" s="251"/>
      <c r="BA54" s="251"/>
      <c r="BB54" s="2"/>
      <c r="BD54" s="15">
        <v>2020</v>
      </c>
      <c r="BF54" s="2"/>
      <c r="BG54" s="251">
        <v>2021</v>
      </c>
      <c r="BH54" s="251"/>
      <c r="BI54" s="251"/>
      <c r="BJ54" s="2"/>
      <c r="BK54" s="251">
        <v>2022</v>
      </c>
      <c r="BL54" s="251"/>
      <c r="BM54" s="251"/>
    </row>
    <row r="55" spans="2:65" x14ac:dyDescent="0.2">
      <c r="B55" t="s">
        <v>54</v>
      </c>
      <c r="C55" s="29">
        <v>39408</v>
      </c>
      <c r="D55" s="30">
        <v>27436</v>
      </c>
      <c r="E55" s="2"/>
      <c r="F55" t="s">
        <v>54</v>
      </c>
      <c r="G55" s="29">
        <v>39779</v>
      </c>
      <c r="H55" s="30">
        <v>35312</v>
      </c>
      <c r="I55" s="2"/>
      <c r="J55" s="29">
        <v>40143</v>
      </c>
      <c r="K55" s="30">
        <v>34727</v>
      </c>
      <c r="M55" s="2"/>
      <c r="N55" s="29">
        <v>40507</v>
      </c>
      <c r="O55" s="30">
        <v>38594</v>
      </c>
      <c r="Q55" s="2"/>
      <c r="R55" s="29">
        <v>40871</v>
      </c>
      <c r="S55" s="30">
        <v>36178</v>
      </c>
      <c r="U55" s="2"/>
      <c r="V55" s="29">
        <v>41235</v>
      </c>
      <c r="W55" s="30">
        <v>57588</v>
      </c>
      <c r="Y55" s="2"/>
      <c r="Z55" s="29">
        <v>41606</v>
      </c>
      <c r="AA55" s="30">
        <v>80399</v>
      </c>
      <c r="AC55" s="2"/>
      <c r="AD55" s="29">
        <v>41970</v>
      </c>
      <c r="AE55" s="30">
        <v>115231</v>
      </c>
      <c r="AG55" s="2"/>
      <c r="AH55" s="29">
        <v>42334</v>
      </c>
      <c r="AI55" s="30">
        <v>126122</v>
      </c>
      <c r="AK55" s="2"/>
      <c r="AL55" s="29">
        <v>42698</v>
      </c>
      <c r="AM55" s="30">
        <v>133118</v>
      </c>
      <c r="AO55" s="2"/>
      <c r="AP55" s="29">
        <v>43062</v>
      </c>
      <c r="AQ55" s="30">
        <v>163156</v>
      </c>
      <c r="AS55" s="2"/>
      <c r="AT55" s="29">
        <v>43426</v>
      </c>
      <c r="AV55" s="30">
        <f>[3]Summary!BX726</f>
        <v>166896</v>
      </c>
      <c r="AW55" s="2"/>
      <c r="AY55" s="33">
        <v>43797</v>
      </c>
      <c r="BA55" s="30">
        <f>[4]summary!CM1097</f>
        <v>197573</v>
      </c>
      <c r="BB55" s="2"/>
      <c r="BC55" s="29">
        <v>44161</v>
      </c>
      <c r="BE55" s="30">
        <v>172940</v>
      </c>
      <c r="BF55" s="2"/>
      <c r="BG55" s="29">
        <v>44525</v>
      </c>
      <c r="BI55" s="30">
        <f>'Detailed Summary'!BS699</f>
        <v>280886</v>
      </c>
      <c r="BJ55" s="2"/>
      <c r="BK55" s="29">
        <v>44889</v>
      </c>
      <c r="BM55" s="30">
        <f>'Detailed Summary'!BS1063</f>
        <v>290009</v>
      </c>
    </row>
    <row r="56" spans="2:65" x14ac:dyDescent="0.2">
      <c r="B56" t="s">
        <v>55</v>
      </c>
      <c r="C56" s="29">
        <v>39409</v>
      </c>
      <c r="D56" s="30">
        <v>35037</v>
      </c>
      <c r="E56" s="2"/>
      <c r="F56" t="s">
        <v>55</v>
      </c>
      <c r="G56" s="29">
        <v>39780</v>
      </c>
      <c r="H56" s="30">
        <v>45346</v>
      </c>
      <c r="I56" s="2"/>
      <c r="J56" s="29">
        <v>40144</v>
      </c>
      <c r="K56" s="30">
        <v>45082</v>
      </c>
      <c r="M56" s="2"/>
      <c r="N56" s="29">
        <v>40508</v>
      </c>
      <c r="O56" s="30">
        <v>48895</v>
      </c>
      <c r="Q56" s="2"/>
      <c r="R56" s="29">
        <v>40872</v>
      </c>
      <c r="S56" s="30">
        <v>45650</v>
      </c>
      <c r="U56" s="2"/>
      <c r="V56" s="29">
        <v>41236</v>
      </c>
      <c r="W56" s="30">
        <v>70141</v>
      </c>
      <c r="Y56" s="2"/>
      <c r="Z56" s="29">
        <v>41607</v>
      </c>
      <c r="AA56" s="30">
        <v>106404</v>
      </c>
      <c r="AC56" s="2"/>
      <c r="AD56" s="29">
        <v>41971</v>
      </c>
      <c r="AE56" s="30">
        <v>139372</v>
      </c>
      <c r="AG56" s="2"/>
      <c r="AH56" s="29">
        <v>42335</v>
      </c>
      <c r="AI56" s="30">
        <v>146596</v>
      </c>
      <c r="AK56" s="2"/>
      <c r="AL56" s="29">
        <v>42698</v>
      </c>
      <c r="AM56" s="30">
        <v>165150</v>
      </c>
      <c r="AO56" s="2"/>
      <c r="AP56" s="29">
        <v>43063</v>
      </c>
      <c r="AQ56" s="30">
        <v>207342</v>
      </c>
      <c r="AS56" s="2"/>
      <c r="AT56" s="29">
        <v>43427</v>
      </c>
      <c r="AV56" s="30">
        <f>[3]Summary!BX727</f>
        <v>212268</v>
      </c>
      <c r="AW56" s="2"/>
      <c r="AY56" s="29">
        <v>43798</v>
      </c>
      <c r="BA56" s="30">
        <f>[4]summary!CM1098</f>
        <v>235968</v>
      </c>
      <c r="BB56" s="2"/>
      <c r="BC56" s="29">
        <v>44162</v>
      </c>
      <c r="BE56" s="30">
        <v>230450</v>
      </c>
      <c r="BF56" s="2"/>
      <c r="BG56" s="29">
        <v>44526</v>
      </c>
      <c r="BI56" s="30">
        <f>'Detailed Summary'!BS700</f>
        <v>374438</v>
      </c>
      <c r="BJ56" s="2"/>
      <c r="BK56" s="29">
        <v>44890</v>
      </c>
      <c r="BM56" s="30">
        <f>'Detailed Summary'!BS1064</f>
        <v>376184</v>
      </c>
    </row>
    <row r="57" spans="2:65" x14ac:dyDescent="0.2">
      <c r="E57" s="2"/>
      <c r="H57" s="30"/>
      <c r="I57" s="2"/>
      <c r="M57" s="2"/>
      <c r="N57" s="29"/>
      <c r="Q57" s="2"/>
      <c r="U57" s="2"/>
      <c r="Y57" s="2"/>
      <c r="AC57" s="2"/>
      <c r="AG57" s="2"/>
      <c r="AK57" s="2"/>
      <c r="AO57" s="2"/>
      <c r="AS57" s="2"/>
      <c r="AV57" s="30"/>
      <c r="AW57" s="2"/>
      <c r="BB57" s="2"/>
      <c r="BF57" s="2"/>
      <c r="BJ57" s="2"/>
    </row>
    <row r="58" spans="2:65" ht="16" x14ac:dyDescent="0.2">
      <c r="B58" s="271" t="s">
        <v>335</v>
      </c>
      <c r="C58" s="271"/>
      <c r="D58" s="271"/>
      <c r="E58" s="82"/>
      <c r="F58" s="271" t="s">
        <v>335</v>
      </c>
      <c r="G58" s="271"/>
      <c r="H58" s="271"/>
      <c r="I58" s="82"/>
      <c r="J58" s="271" t="s">
        <v>335</v>
      </c>
      <c r="K58" s="271"/>
      <c r="L58" s="271"/>
      <c r="M58" s="2"/>
      <c r="N58" s="271" t="s">
        <v>335</v>
      </c>
      <c r="O58" s="271"/>
      <c r="P58" s="271"/>
      <c r="Q58" s="82"/>
      <c r="R58" s="271" t="s">
        <v>335</v>
      </c>
      <c r="S58" s="271"/>
      <c r="T58" s="271"/>
      <c r="U58" s="2"/>
      <c r="V58" s="271" t="s">
        <v>335</v>
      </c>
      <c r="W58" s="271"/>
      <c r="X58" s="271"/>
      <c r="Y58" s="82"/>
      <c r="Z58" s="271" t="s">
        <v>335</v>
      </c>
      <c r="AA58" s="271"/>
      <c r="AB58" s="271"/>
      <c r="AC58" s="2"/>
      <c r="AD58" s="271" t="s">
        <v>335</v>
      </c>
      <c r="AE58" s="271"/>
      <c r="AF58" s="271"/>
      <c r="AG58" s="82"/>
      <c r="AH58" s="271" t="s">
        <v>335</v>
      </c>
      <c r="AI58" s="271"/>
      <c r="AJ58" s="271"/>
      <c r="AK58" s="2"/>
      <c r="AL58" s="271" t="s">
        <v>335</v>
      </c>
      <c r="AM58" s="271"/>
      <c r="AN58" s="271"/>
      <c r="AO58" s="2"/>
      <c r="AP58" s="271" t="s">
        <v>335</v>
      </c>
      <c r="AQ58" s="271"/>
      <c r="AR58" s="271"/>
      <c r="AS58" s="2"/>
      <c r="AT58" s="271" t="s">
        <v>335</v>
      </c>
      <c r="AU58" s="271"/>
      <c r="AV58" s="271"/>
      <c r="AW58" s="82"/>
      <c r="AX58" s="83"/>
      <c r="AY58" s="271" t="s">
        <v>335</v>
      </c>
      <c r="AZ58" s="271"/>
      <c r="BA58" s="271"/>
      <c r="BB58" s="2"/>
      <c r="BC58" s="271" t="s">
        <v>335</v>
      </c>
      <c r="BD58" s="271"/>
      <c r="BE58" s="271"/>
      <c r="BF58" s="2"/>
      <c r="BG58" s="271" t="s">
        <v>335</v>
      </c>
      <c r="BH58" s="271"/>
      <c r="BI58" s="271"/>
      <c r="BJ58" s="2"/>
      <c r="BK58" s="271" t="s">
        <v>335</v>
      </c>
      <c r="BL58" s="271"/>
      <c r="BM58" s="271"/>
    </row>
    <row r="59" spans="2:65" x14ac:dyDescent="0.2">
      <c r="B59" s="251">
        <v>2007</v>
      </c>
      <c r="C59" s="251"/>
      <c r="D59" s="251"/>
      <c r="E59" s="2"/>
      <c r="F59" s="251">
        <v>2008</v>
      </c>
      <c r="G59" s="251">
        <v>2008</v>
      </c>
      <c r="H59" s="251"/>
      <c r="I59" s="2"/>
      <c r="J59" s="251">
        <v>2009</v>
      </c>
      <c r="K59" s="251"/>
      <c r="L59" s="251"/>
      <c r="M59" s="2"/>
      <c r="N59" s="251">
        <v>2010</v>
      </c>
      <c r="O59" s="251"/>
      <c r="P59" s="251"/>
      <c r="Q59" s="2"/>
      <c r="R59" s="251">
        <v>2011</v>
      </c>
      <c r="S59" s="251"/>
      <c r="T59" s="251"/>
      <c r="U59" s="2"/>
      <c r="V59" s="251">
        <v>2012</v>
      </c>
      <c r="W59" s="251"/>
      <c r="X59" s="251"/>
      <c r="Y59" s="2"/>
      <c r="Z59" s="251">
        <v>2013</v>
      </c>
      <c r="AA59" s="251"/>
      <c r="AB59" s="251"/>
      <c r="AC59" s="2"/>
      <c r="AD59" s="251">
        <v>2014</v>
      </c>
      <c r="AE59" s="251"/>
      <c r="AF59" s="251"/>
      <c r="AG59" s="2"/>
      <c r="AH59" s="251">
        <v>2015</v>
      </c>
      <c r="AI59" s="251"/>
      <c r="AJ59" s="251"/>
      <c r="AK59" s="2"/>
      <c r="AL59" s="251">
        <v>2016</v>
      </c>
      <c r="AM59" s="251"/>
      <c r="AN59" s="251"/>
      <c r="AO59" s="2"/>
      <c r="AP59" s="251">
        <v>2017</v>
      </c>
      <c r="AQ59" s="251"/>
      <c r="AR59" s="251"/>
      <c r="AS59" s="2"/>
      <c r="AT59" s="251">
        <v>2018</v>
      </c>
      <c r="AU59" s="251"/>
      <c r="AV59" s="251"/>
      <c r="AW59" s="76"/>
      <c r="AX59" s="46"/>
      <c r="AY59" s="251">
        <v>2019</v>
      </c>
      <c r="AZ59" s="251"/>
      <c r="BA59" s="251"/>
      <c r="BB59" s="2"/>
      <c r="BD59" s="15">
        <v>2020</v>
      </c>
      <c r="BF59" s="2"/>
      <c r="BG59" s="251">
        <v>2021</v>
      </c>
      <c r="BH59" s="251"/>
      <c r="BI59" s="251"/>
      <c r="BJ59" s="2"/>
      <c r="BK59" s="251">
        <v>2022</v>
      </c>
      <c r="BL59" s="251"/>
      <c r="BM59" s="251"/>
    </row>
    <row r="60" spans="2:65" x14ac:dyDescent="0.2">
      <c r="B60" t="s">
        <v>58</v>
      </c>
      <c r="C60" s="29">
        <v>39440</v>
      </c>
      <c r="D60" s="30">
        <v>37108</v>
      </c>
      <c r="E60" s="2"/>
      <c r="F60" t="s">
        <v>53</v>
      </c>
      <c r="G60" s="29">
        <v>39806</v>
      </c>
      <c r="H60" s="30">
        <v>54901</v>
      </c>
      <c r="I60" s="2"/>
      <c r="J60" s="29">
        <v>40536</v>
      </c>
      <c r="K60" t="s">
        <v>54</v>
      </c>
      <c r="L60" s="30">
        <v>49049</v>
      </c>
      <c r="M60" s="2"/>
      <c r="N60" s="29">
        <v>40536</v>
      </c>
      <c r="O60" t="s">
        <v>55</v>
      </c>
      <c r="P60" s="30">
        <v>44643</v>
      </c>
      <c r="Q60" s="2"/>
      <c r="R60" s="29">
        <v>40902</v>
      </c>
      <c r="S60" t="s">
        <v>57</v>
      </c>
      <c r="T60" s="30">
        <v>30298</v>
      </c>
      <c r="U60" s="2"/>
      <c r="V60" s="29">
        <v>41267</v>
      </c>
      <c r="W60" t="s">
        <v>58</v>
      </c>
      <c r="X60" s="30">
        <v>67501</v>
      </c>
      <c r="Y60" s="2"/>
      <c r="Z60" s="29">
        <v>41633</v>
      </c>
      <c r="AA60" t="s">
        <v>53</v>
      </c>
      <c r="AB60" s="30">
        <v>60554</v>
      </c>
      <c r="AC60" s="2"/>
      <c r="AD60" s="29">
        <v>41997</v>
      </c>
      <c r="AE60" t="s">
        <v>53</v>
      </c>
      <c r="AF60" s="30">
        <v>152153</v>
      </c>
      <c r="AG60" s="2"/>
      <c r="AH60" s="29">
        <v>42363</v>
      </c>
      <c r="AI60" t="s">
        <v>55</v>
      </c>
      <c r="AJ60" s="30">
        <v>98338</v>
      </c>
      <c r="AK60" s="2"/>
      <c r="AL60" s="29">
        <v>42729</v>
      </c>
      <c r="AM60" t="s">
        <v>57</v>
      </c>
      <c r="AN60">
        <v>0</v>
      </c>
      <c r="AO60" s="2"/>
      <c r="AP60" s="29">
        <v>43094</v>
      </c>
      <c r="AQ60" t="s">
        <v>58</v>
      </c>
      <c r="AR60" s="30">
        <v>125876</v>
      </c>
      <c r="AS60" s="2"/>
      <c r="AT60" s="29">
        <v>43459</v>
      </c>
      <c r="AV60" s="30">
        <v>135375</v>
      </c>
      <c r="AW60" s="2"/>
      <c r="AY60" s="29">
        <v>43824</v>
      </c>
      <c r="BA60" s="34">
        <v>150962</v>
      </c>
      <c r="BB60" s="2"/>
      <c r="BC60" s="29">
        <v>44190</v>
      </c>
      <c r="BE60" s="34">
        <v>150859</v>
      </c>
      <c r="BF60" s="2"/>
      <c r="BG60" s="29">
        <v>44555</v>
      </c>
      <c r="BI60" s="34">
        <f>'Detailed Summary'!BS729</f>
        <v>223419</v>
      </c>
      <c r="BJ60" s="2"/>
      <c r="BK60" s="29">
        <v>44920</v>
      </c>
      <c r="BM60" s="34">
        <f>'Detailed Summary'!BS1094</f>
        <v>240073</v>
      </c>
    </row>
    <row r="61" spans="2:65" x14ac:dyDescent="0.2">
      <c r="B61" t="s">
        <v>59</v>
      </c>
      <c r="C61" s="29">
        <v>39441</v>
      </c>
      <c r="D61" s="30">
        <v>24157</v>
      </c>
      <c r="E61" s="2"/>
      <c r="F61" t="s">
        <v>54</v>
      </c>
      <c r="G61" s="29">
        <v>39807</v>
      </c>
      <c r="H61" s="30">
        <v>28382</v>
      </c>
      <c r="I61" s="2"/>
      <c r="J61" s="29">
        <v>40537</v>
      </c>
      <c r="K61" t="s">
        <v>55</v>
      </c>
      <c r="L61" s="30">
        <v>29220</v>
      </c>
      <c r="M61" s="2"/>
      <c r="N61" s="29">
        <v>40537</v>
      </c>
      <c r="O61" t="s">
        <v>56</v>
      </c>
      <c r="P61" s="30">
        <v>29137</v>
      </c>
      <c r="Q61" s="2"/>
      <c r="R61" s="29">
        <v>40903</v>
      </c>
      <c r="S61" t="s">
        <v>58</v>
      </c>
      <c r="T61" s="30">
        <v>44466</v>
      </c>
      <c r="U61" s="2"/>
      <c r="V61" s="29">
        <v>41268</v>
      </c>
      <c r="W61" t="s">
        <v>59</v>
      </c>
      <c r="X61" s="30">
        <v>45071</v>
      </c>
      <c r="Y61" s="2"/>
      <c r="AC61" s="2"/>
      <c r="AD61" s="29">
        <v>41998</v>
      </c>
      <c r="AE61" t="s">
        <v>54</v>
      </c>
      <c r="AF61" s="30">
        <v>85198</v>
      </c>
      <c r="AG61" s="2"/>
      <c r="AK61" s="2"/>
      <c r="AO61" s="2"/>
      <c r="AS61" s="2"/>
      <c r="AW61" s="2"/>
      <c r="BB61" s="2"/>
      <c r="BF61" s="2"/>
    </row>
    <row r="62" spans="2:65" x14ac:dyDescent="0.2">
      <c r="E62" s="2"/>
      <c r="I62" s="2"/>
      <c r="M62" s="2"/>
      <c r="N62" s="29"/>
      <c r="Q62" s="2"/>
      <c r="U62" s="2"/>
      <c r="V62" t="s">
        <v>306</v>
      </c>
      <c r="Y62" s="2"/>
      <c r="AC62" s="2"/>
      <c r="AG62" s="2"/>
      <c r="AK62" s="2"/>
      <c r="AO62" s="2"/>
      <c r="AS62" s="2"/>
      <c r="AW62" s="2"/>
      <c r="BB62" s="2"/>
    </row>
    <row r="63" spans="2:65" x14ac:dyDescent="0.2">
      <c r="E63" s="2"/>
      <c r="I63" s="2"/>
      <c r="M63" s="2"/>
      <c r="Q63" s="2"/>
      <c r="U63" s="2"/>
      <c r="Y63" s="2"/>
      <c r="AC63" s="2"/>
      <c r="AG63" s="2"/>
      <c r="AK63" s="2"/>
      <c r="AO63" s="2"/>
    </row>
  </sheetData>
  <sheetProtection algorithmName="SHA-512" hashValue="we5o3/CX0Jx/5BHEfzyNYsL+lrOvqrVqPQAtbMyo0+ljTQuU2m2TamxIlvcEvyZQOVdyGT1isgSzLGdWPO3zsQ==" saltValue="GLa3UjS5QxAa187DsckwKw==" spinCount="100000" sheet="1" objects="1" scenarios="1"/>
  <mergeCells count="331">
    <mergeCell ref="BO23:BQ23"/>
    <mergeCell ref="BK54:BM54"/>
    <mergeCell ref="BK58:BM58"/>
    <mergeCell ref="BK59:BM59"/>
    <mergeCell ref="BK29:BM29"/>
    <mergeCell ref="BK30:BM30"/>
    <mergeCell ref="BK34:BM34"/>
    <mergeCell ref="BK35:BM35"/>
    <mergeCell ref="BK43:BM43"/>
    <mergeCell ref="BK44:BM44"/>
    <mergeCell ref="BK48:BM48"/>
    <mergeCell ref="BK49:BM49"/>
    <mergeCell ref="BK53:BM53"/>
    <mergeCell ref="BK3:BM3"/>
    <mergeCell ref="BK7:BM7"/>
    <mergeCell ref="BK8:BM8"/>
    <mergeCell ref="BK11:BM11"/>
    <mergeCell ref="BK13:BM13"/>
    <mergeCell ref="BK17:BM17"/>
    <mergeCell ref="BK18:BM18"/>
    <mergeCell ref="BK23:BM23"/>
    <mergeCell ref="BK24:BM24"/>
    <mergeCell ref="BG59:BI59"/>
    <mergeCell ref="BG34:BI34"/>
    <mergeCell ref="BG43:BI43"/>
    <mergeCell ref="BG48:BI48"/>
    <mergeCell ref="BG53:BI53"/>
    <mergeCell ref="BG58:BI58"/>
    <mergeCell ref="BG24:BI24"/>
    <mergeCell ref="BG30:BI30"/>
    <mergeCell ref="BG35:BI35"/>
    <mergeCell ref="BG44:BI44"/>
    <mergeCell ref="BG49:BI49"/>
    <mergeCell ref="BG54:BI54"/>
    <mergeCell ref="BG3:BI3"/>
    <mergeCell ref="BG7:BI7"/>
    <mergeCell ref="BG8:BI8"/>
    <mergeCell ref="BG11:BI11"/>
    <mergeCell ref="BG13:BI13"/>
    <mergeCell ref="BG17:BI17"/>
    <mergeCell ref="BG18:BI18"/>
    <mergeCell ref="BG23:BI23"/>
    <mergeCell ref="BG29:BI29"/>
    <mergeCell ref="AH59:AJ59"/>
    <mergeCell ref="AL59:AN59"/>
    <mergeCell ref="AP59:AR59"/>
    <mergeCell ref="AT59:AV59"/>
    <mergeCell ref="AY59:BA59"/>
    <mergeCell ref="AY58:BA58"/>
    <mergeCell ref="BC58:BE58"/>
    <mergeCell ref="B59:D59"/>
    <mergeCell ref="F59:H59"/>
    <mergeCell ref="J59:L59"/>
    <mergeCell ref="N59:P59"/>
    <mergeCell ref="R59:T59"/>
    <mergeCell ref="V59:X59"/>
    <mergeCell ref="Z59:AB59"/>
    <mergeCell ref="AD59:AF59"/>
    <mergeCell ref="Z58:AB58"/>
    <mergeCell ref="AD58:AF58"/>
    <mergeCell ref="AH58:AJ58"/>
    <mergeCell ref="AL58:AN58"/>
    <mergeCell ref="AP58:AR58"/>
    <mergeCell ref="AT58:AV58"/>
    <mergeCell ref="J53:L53"/>
    <mergeCell ref="N53:P53"/>
    <mergeCell ref="R53:T53"/>
    <mergeCell ref="V53:X53"/>
    <mergeCell ref="AH54:AJ54"/>
    <mergeCell ref="AL54:AN54"/>
    <mergeCell ref="AP54:AR54"/>
    <mergeCell ref="AY54:BA54"/>
    <mergeCell ref="B58:D58"/>
    <mergeCell ref="F58:H58"/>
    <mergeCell ref="J58:L58"/>
    <mergeCell ref="N58:P58"/>
    <mergeCell ref="R58:T58"/>
    <mergeCell ref="V58:X58"/>
    <mergeCell ref="AY48:BA48"/>
    <mergeCell ref="BC48:BE48"/>
    <mergeCell ref="AD48:AF48"/>
    <mergeCell ref="AH48:AJ48"/>
    <mergeCell ref="AL48:AN48"/>
    <mergeCell ref="AP48:AR48"/>
    <mergeCell ref="AY53:BA53"/>
    <mergeCell ref="BC53:BE53"/>
    <mergeCell ref="B54:D54"/>
    <mergeCell ref="F54:H54"/>
    <mergeCell ref="J54:L54"/>
    <mergeCell ref="N54:P54"/>
    <mergeCell ref="R54:T54"/>
    <mergeCell ref="V54:X54"/>
    <mergeCell ref="Z54:AB54"/>
    <mergeCell ref="AD54:AF54"/>
    <mergeCell ref="Z53:AB53"/>
    <mergeCell ref="AD53:AF53"/>
    <mergeCell ref="AH53:AJ53"/>
    <mergeCell ref="AL53:AN53"/>
    <mergeCell ref="AP53:AR53"/>
    <mergeCell ref="AT53:AV53"/>
    <mergeCell ref="B53:D53"/>
    <mergeCell ref="F53:H53"/>
    <mergeCell ref="AP44:AR44"/>
    <mergeCell ref="AT44:AV44"/>
    <mergeCell ref="AY44:BA44"/>
    <mergeCell ref="B48:D48"/>
    <mergeCell ref="F48:H48"/>
    <mergeCell ref="J48:L48"/>
    <mergeCell ref="N48:P48"/>
    <mergeCell ref="R48:T48"/>
    <mergeCell ref="B49:D49"/>
    <mergeCell ref="F49:H49"/>
    <mergeCell ref="J49:L49"/>
    <mergeCell ref="N49:P49"/>
    <mergeCell ref="R49:T49"/>
    <mergeCell ref="V49:X49"/>
    <mergeCell ref="Z49:AB49"/>
    <mergeCell ref="V48:X48"/>
    <mergeCell ref="Z48:AB48"/>
    <mergeCell ref="AD49:AF49"/>
    <mergeCell ref="AH49:AJ49"/>
    <mergeCell ref="AL49:AN49"/>
    <mergeCell ref="AP49:AR49"/>
    <mergeCell ref="AT49:AV49"/>
    <mergeCell ref="AY49:BA49"/>
    <mergeCell ref="AT48:AV48"/>
    <mergeCell ref="AY43:BA43"/>
    <mergeCell ref="BC43:BE43"/>
    <mergeCell ref="B44:D44"/>
    <mergeCell ref="F44:H44"/>
    <mergeCell ref="J44:L44"/>
    <mergeCell ref="N44:P44"/>
    <mergeCell ref="R44:T44"/>
    <mergeCell ref="V44:X44"/>
    <mergeCell ref="Z44:AB44"/>
    <mergeCell ref="AD44:AF44"/>
    <mergeCell ref="Z43:AB43"/>
    <mergeCell ref="AD43:AF43"/>
    <mergeCell ref="AH43:AJ43"/>
    <mergeCell ref="AL43:AN43"/>
    <mergeCell ref="AP43:AR43"/>
    <mergeCell ref="AT43:AV43"/>
    <mergeCell ref="B43:D43"/>
    <mergeCell ref="F43:H43"/>
    <mergeCell ref="J43:L43"/>
    <mergeCell ref="N43:P43"/>
    <mergeCell ref="R43:T43"/>
    <mergeCell ref="V43:X43"/>
    <mergeCell ref="AH44:AJ44"/>
    <mergeCell ref="AL44:AN44"/>
    <mergeCell ref="AD35:AF35"/>
    <mergeCell ref="AH35:AJ35"/>
    <mergeCell ref="AL35:AN35"/>
    <mergeCell ref="AP35:AR35"/>
    <mergeCell ref="AT35:AV35"/>
    <mergeCell ref="AY35:BA35"/>
    <mergeCell ref="F35:H35"/>
    <mergeCell ref="J35:L35"/>
    <mergeCell ref="N35:P35"/>
    <mergeCell ref="R35:T35"/>
    <mergeCell ref="V35:X35"/>
    <mergeCell ref="Z35:AB35"/>
    <mergeCell ref="AH34:AJ34"/>
    <mergeCell ref="AL34:AN34"/>
    <mergeCell ref="AP34:AR34"/>
    <mergeCell ref="AT34:AV34"/>
    <mergeCell ref="AY34:BA34"/>
    <mergeCell ref="BC34:BE34"/>
    <mergeCell ref="AP30:AR30"/>
    <mergeCell ref="AT30:AV30"/>
    <mergeCell ref="AY30:BA30"/>
    <mergeCell ref="F34:H34"/>
    <mergeCell ref="J34:L34"/>
    <mergeCell ref="N34:P34"/>
    <mergeCell ref="R34:T34"/>
    <mergeCell ref="V34:X34"/>
    <mergeCell ref="Z34:AB34"/>
    <mergeCell ref="AD34:AF34"/>
    <mergeCell ref="BC29:BE29"/>
    <mergeCell ref="F30:H30"/>
    <mergeCell ref="J30:L30"/>
    <mergeCell ref="N30:P30"/>
    <mergeCell ref="R30:T30"/>
    <mergeCell ref="V30:X30"/>
    <mergeCell ref="Z30:AB30"/>
    <mergeCell ref="AD30:AF30"/>
    <mergeCell ref="AH30:AJ30"/>
    <mergeCell ref="AL30:AN30"/>
    <mergeCell ref="AD29:AF29"/>
    <mergeCell ref="AH29:AJ29"/>
    <mergeCell ref="AL29:AN29"/>
    <mergeCell ref="AP29:AR29"/>
    <mergeCell ref="AT29:AV29"/>
    <mergeCell ref="AY29:BA29"/>
    <mergeCell ref="F29:H29"/>
    <mergeCell ref="AH17:AJ17"/>
    <mergeCell ref="AL17:AN17"/>
    <mergeCell ref="J29:L29"/>
    <mergeCell ref="N29:P29"/>
    <mergeCell ref="R29:T29"/>
    <mergeCell ref="V29:X29"/>
    <mergeCell ref="Z29:AB29"/>
    <mergeCell ref="AD24:AF24"/>
    <mergeCell ref="AH24:AJ24"/>
    <mergeCell ref="AL24:AN24"/>
    <mergeCell ref="AT24:AV24"/>
    <mergeCell ref="AY24:BA24"/>
    <mergeCell ref="AP23:AR23"/>
    <mergeCell ref="AT23:AV23"/>
    <mergeCell ref="AY23:BA23"/>
    <mergeCell ref="BC23:BE23"/>
    <mergeCell ref="F24:H24"/>
    <mergeCell ref="J24:L24"/>
    <mergeCell ref="N24:P24"/>
    <mergeCell ref="R24:T24"/>
    <mergeCell ref="V24:X24"/>
    <mergeCell ref="Z24:AB24"/>
    <mergeCell ref="F23:H23"/>
    <mergeCell ref="J23:L23"/>
    <mergeCell ref="N23:P23"/>
    <mergeCell ref="R23:T23"/>
    <mergeCell ref="V23:X23"/>
    <mergeCell ref="Z23:AB23"/>
    <mergeCell ref="AD23:AF23"/>
    <mergeCell ref="AH23:AJ23"/>
    <mergeCell ref="AL23:AN23"/>
    <mergeCell ref="AP24:AR24"/>
    <mergeCell ref="AP17:AR17"/>
    <mergeCell ref="AT17:AV17"/>
    <mergeCell ref="AY17:BA17"/>
    <mergeCell ref="BC17:BE17"/>
    <mergeCell ref="F18:H18"/>
    <mergeCell ref="J18:L18"/>
    <mergeCell ref="N18:P18"/>
    <mergeCell ref="R18:T18"/>
    <mergeCell ref="V18:X18"/>
    <mergeCell ref="Z18:AB18"/>
    <mergeCell ref="BC18:BE18"/>
    <mergeCell ref="AD18:AF18"/>
    <mergeCell ref="AH18:AJ18"/>
    <mergeCell ref="AL18:AN18"/>
    <mergeCell ref="AP18:AR18"/>
    <mergeCell ref="AT18:AV18"/>
    <mergeCell ref="AY18:BA18"/>
    <mergeCell ref="F17:H17"/>
    <mergeCell ref="J17:L17"/>
    <mergeCell ref="N17:P17"/>
    <mergeCell ref="R17:T17"/>
    <mergeCell ref="V17:X17"/>
    <mergeCell ref="Z17:AB17"/>
    <mergeCell ref="AD17:AF17"/>
    <mergeCell ref="F12:H12"/>
    <mergeCell ref="AT8:AV8"/>
    <mergeCell ref="AY8:BA8"/>
    <mergeCell ref="BC8:BE8"/>
    <mergeCell ref="F11:H11"/>
    <mergeCell ref="J11:L11"/>
    <mergeCell ref="N11:P11"/>
    <mergeCell ref="R11:T11"/>
    <mergeCell ref="V11:X11"/>
    <mergeCell ref="Z11:AB11"/>
    <mergeCell ref="AD11:AF11"/>
    <mergeCell ref="AD13:AF13"/>
    <mergeCell ref="AH13:AJ13"/>
    <mergeCell ref="AL13:AN13"/>
    <mergeCell ref="AP13:AR13"/>
    <mergeCell ref="AT13:AV13"/>
    <mergeCell ref="AY13:BA13"/>
    <mergeCell ref="F13:H13"/>
    <mergeCell ref="J13:L13"/>
    <mergeCell ref="N13:P13"/>
    <mergeCell ref="R13:T13"/>
    <mergeCell ref="V13:X13"/>
    <mergeCell ref="Z13:AB13"/>
    <mergeCell ref="F7:H7"/>
    <mergeCell ref="J7:L7"/>
    <mergeCell ref="N7:P7"/>
    <mergeCell ref="R7:T7"/>
    <mergeCell ref="V7:X7"/>
    <mergeCell ref="Z7:AB7"/>
    <mergeCell ref="AH11:AJ11"/>
    <mergeCell ref="AL11:AN11"/>
    <mergeCell ref="AP11:AR11"/>
    <mergeCell ref="F8:H8"/>
    <mergeCell ref="J8:L8"/>
    <mergeCell ref="N8:P8"/>
    <mergeCell ref="R8:T8"/>
    <mergeCell ref="V8:X8"/>
    <mergeCell ref="Z8:AB8"/>
    <mergeCell ref="AD8:AF8"/>
    <mergeCell ref="AH8:AJ8"/>
    <mergeCell ref="AP8:AR8"/>
    <mergeCell ref="F2:H2"/>
    <mergeCell ref="J2:L2"/>
    <mergeCell ref="N2:P2"/>
    <mergeCell ref="R2:T2"/>
    <mergeCell ref="V2:X2"/>
    <mergeCell ref="Z2:AB2"/>
    <mergeCell ref="AD3:AF3"/>
    <mergeCell ref="AH3:AJ3"/>
    <mergeCell ref="AP3:AR3"/>
    <mergeCell ref="F3:H3"/>
    <mergeCell ref="J3:L3"/>
    <mergeCell ref="N3:P3"/>
    <mergeCell ref="R3:T3"/>
    <mergeCell ref="V3:X3"/>
    <mergeCell ref="Z3:AB3"/>
    <mergeCell ref="BO7:BQ7"/>
    <mergeCell ref="BO8:BQ8"/>
    <mergeCell ref="BO11:BQ11"/>
    <mergeCell ref="BO13:BQ13"/>
    <mergeCell ref="BO3:BQ3"/>
    <mergeCell ref="AD2:AF2"/>
    <mergeCell ref="AH2:AJ2"/>
    <mergeCell ref="AL2:AN2"/>
    <mergeCell ref="AP2:AR2"/>
    <mergeCell ref="AT2:AV2"/>
    <mergeCell ref="AY2:BA2"/>
    <mergeCell ref="AT3:AV3"/>
    <mergeCell ref="AY3:BA3"/>
    <mergeCell ref="BC3:BE3"/>
    <mergeCell ref="BC7:BE7"/>
    <mergeCell ref="AD7:AF7"/>
    <mergeCell ref="AH7:AJ7"/>
    <mergeCell ref="AL7:AN7"/>
    <mergeCell ref="AP7:AR7"/>
    <mergeCell ref="AT7:AV7"/>
    <mergeCell ref="AY7:BA7"/>
    <mergeCell ref="AY11:BA11"/>
    <mergeCell ref="BC11:BE11"/>
    <mergeCell ref="BC13:BE13"/>
  </mergeCells>
  <pageMargins left="0.7" right="0.7" top="0.75" bottom="0.75" header="0.3" footer="0.3"/>
  <pageSetup paperSize="211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FY471"/>
  <sheetViews>
    <sheetView topLeftCell="I1" workbookViewId="0">
      <pane ySplit="5" topLeftCell="A209" activePane="bottomLeft" state="frozen"/>
      <selection pane="bottomLeft" activeCell="G255" sqref="G255"/>
    </sheetView>
  </sheetViews>
  <sheetFormatPr baseColWidth="10" defaultColWidth="8.83203125" defaultRowHeight="15" x14ac:dyDescent="0.2"/>
  <cols>
    <col min="1" max="1" width="4.83203125" customWidth="1"/>
    <col min="3" max="3" width="12.5" customWidth="1"/>
    <col min="4" max="4" width="15.1640625" bestFit="1" customWidth="1"/>
    <col min="5" max="5" width="16.83203125" customWidth="1"/>
    <col min="6" max="6" width="16.1640625" customWidth="1"/>
    <col min="7" max="11" width="16.83203125" customWidth="1"/>
    <col min="12" max="15" width="15.1640625" customWidth="1"/>
    <col min="16" max="18" width="16.1640625" customWidth="1"/>
    <col min="19" max="19" width="16" customWidth="1"/>
    <col min="20" max="20" width="19.1640625" customWidth="1"/>
    <col min="21" max="21" width="17.5" bestFit="1" customWidth="1"/>
    <col min="22" max="22" width="13.83203125" bestFit="1" customWidth="1"/>
    <col min="23" max="23" width="12.6640625" customWidth="1"/>
    <col min="24" max="24" width="14.5" customWidth="1"/>
    <col min="26" max="26" width="8.83203125" hidden="1" customWidth="1"/>
    <col min="27" max="27" width="29" hidden="1" customWidth="1"/>
    <col min="28" max="28" width="12.83203125" hidden="1" customWidth="1"/>
    <col min="29" max="30" width="8.83203125" hidden="1" customWidth="1"/>
    <col min="31" max="31" width="27.83203125" hidden="1" customWidth="1"/>
    <col min="32" max="32" width="15.83203125" hidden="1" customWidth="1"/>
    <col min="33" max="33" width="13.1640625" hidden="1" customWidth="1"/>
    <col min="34" max="34" width="14.1640625" hidden="1" customWidth="1"/>
    <col min="35" max="35" width="13.1640625" hidden="1" customWidth="1"/>
    <col min="36" max="36" width="0" hidden="1" customWidth="1"/>
    <col min="37" max="37" width="8.83203125" hidden="1" customWidth="1"/>
    <col min="38" max="38" width="28.83203125" hidden="1" customWidth="1"/>
    <col min="39" max="39" width="12.83203125" hidden="1" customWidth="1"/>
    <col min="40" max="40" width="8.83203125" hidden="1" customWidth="1"/>
    <col min="41" max="41" width="13.1640625" hidden="1" customWidth="1"/>
    <col min="42" max="42" width="8.83203125" hidden="1" customWidth="1"/>
    <col min="43" max="43" width="4.83203125" hidden="1" customWidth="1"/>
    <col min="44" max="44" width="4.1640625" hidden="1" customWidth="1"/>
    <col min="45" max="45" width="4" hidden="1" customWidth="1"/>
    <col min="46" max="46" width="8.83203125" hidden="1" customWidth="1"/>
    <col min="47" max="47" width="28.5" hidden="1" customWidth="1"/>
    <col min="48" max="48" width="17.5" hidden="1" customWidth="1"/>
    <col min="49" max="49" width="7.83203125" hidden="1" customWidth="1"/>
    <col min="50" max="50" width="12.83203125" hidden="1" customWidth="1"/>
    <col min="51" max="52" width="8.83203125" hidden="1" customWidth="1"/>
    <col min="53" max="54" width="0" hidden="1" customWidth="1"/>
    <col min="55" max="55" width="30.1640625" hidden="1" customWidth="1"/>
    <col min="56" max="56" width="13.1640625" hidden="1" customWidth="1"/>
    <col min="57" max="57" width="0" hidden="1" customWidth="1"/>
    <col min="58" max="58" width="14" hidden="1" customWidth="1"/>
    <col min="59" max="60" width="0" hidden="1" customWidth="1"/>
    <col min="62" max="62" width="10.1640625" hidden="1" customWidth="1"/>
    <col min="63" max="63" width="9.1640625" hidden="1" customWidth="1"/>
    <col min="64" max="64" width="9.83203125" hidden="1" customWidth="1"/>
    <col min="65" max="65" width="15" hidden="1" customWidth="1"/>
    <col min="66" max="66" width="5.1640625" hidden="1" customWidth="1"/>
    <col min="67" max="67" width="0" hidden="1" customWidth="1"/>
    <col min="68" max="68" width="30.83203125" hidden="1" customWidth="1"/>
    <col min="69" max="69" width="13" hidden="1" customWidth="1"/>
    <col min="70" max="70" width="0" hidden="1" customWidth="1"/>
    <col min="71" max="71" width="12.5" hidden="1" customWidth="1"/>
    <col min="72" max="74" width="0" hidden="1" customWidth="1"/>
    <col min="75" max="75" width="31.5" hidden="1" customWidth="1"/>
    <col min="76" max="76" width="15" hidden="1" customWidth="1"/>
    <col min="77" max="77" width="13.83203125" hidden="1" customWidth="1"/>
    <col min="78" max="78" width="0" hidden="1" customWidth="1"/>
    <col min="79" max="79" width="10.83203125" hidden="1" customWidth="1"/>
    <col min="80" max="81" width="0" hidden="1" customWidth="1"/>
    <col min="82" max="82" width="29.83203125" hidden="1" customWidth="1"/>
    <col min="83" max="83" width="14.83203125" hidden="1" customWidth="1"/>
    <col min="84" max="84" width="13.1640625" hidden="1" customWidth="1"/>
    <col min="85" max="87" width="0" hidden="1" customWidth="1"/>
    <col min="88" max="88" width="30.5" hidden="1" customWidth="1"/>
    <col min="89" max="89" width="18.5" hidden="1" customWidth="1"/>
    <col min="90" max="90" width="13.5" hidden="1" customWidth="1"/>
    <col min="91" max="91" width="0" hidden="1" customWidth="1"/>
    <col min="92" max="92" width="13.5" hidden="1" customWidth="1"/>
    <col min="93" max="93" width="32" hidden="1" customWidth="1"/>
    <col min="94" max="94" width="14.5" hidden="1" customWidth="1"/>
    <col min="95" max="95" width="14.1640625" hidden="1" customWidth="1"/>
    <col min="96" max="97" width="0" hidden="1" customWidth="1"/>
    <col min="98" max="98" width="10.1640625" hidden="1" customWidth="1"/>
    <col min="99" max="99" width="33.5" hidden="1" customWidth="1"/>
    <col min="100" max="100" width="16.83203125" hidden="1" customWidth="1"/>
    <col min="101" max="101" width="13.5" hidden="1" customWidth="1"/>
    <col min="102" max="102" width="0" hidden="1" customWidth="1"/>
    <col min="104" max="104" width="11.5" hidden="1" customWidth="1"/>
    <col min="105" max="105" width="33.83203125" hidden="1" customWidth="1"/>
    <col min="106" max="107" width="15.83203125" hidden="1" customWidth="1"/>
    <col min="108" max="109" width="0" hidden="1" customWidth="1"/>
    <col min="110" max="110" width="33.1640625" hidden="1" customWidth="1"/>
    <col min="111" max="111" width="13.5" hidden="1" customWidth="1"/>
    <col min="112" max="112" width="14" hidden="1" customWidth="1"/>
    <col min="113" max="113" width="0" hidden="1" customWidth="1"/>
    <col min="114" max="114" width="11.5" hidden="1" customWidth="1"/>
    <col min="115" max="115" width="12.83203125" hidden="1" customWidth="1"/>
    <col min="116" max="116" width="32.5" hidden="1" customWidth="1"/>
    <col min="117" max="117" width="16.1640625" hidden="1" customWidth="1"/>
    <col min="118" max="118" width="14" hidden="1" customWidth="1"/>
    <col min="119" max="119" width="12" hidden="1" customWidth="1"/>
    <col min="120" max="120" width="33.83203125" hidden="1" customWidth="1"/>
    <col min="121" max="121" width="13.83203125" hidden="1" customWidth="1"/>
    <col min="122" max="122" width="12.5" hidden="1" customWidth="1"/>
    <col min="123" max="124" width="0" hidden="1" customWidth="1"/>
    <col min="125" max="125" width="21.1640625" hidden="1" customWidth="1"/>
    <col min="126" max="126" width="11.1640625" hidden="1" customWidth="1"/>
    <col min="127" max="127" width="33.83203125" hidden="1" customWidth="1"/>
    <col min="128" max="128" width="13.83203125" hidden="1" customWidth="1"/>
    <col min="129" max="129" width="14" hidden="1" customWidth="1"/>
    <col min="130" max="132" width="0" hidden="1" customWidth="1"/>
    <col min="133" max="133" width="34" hidden="1" customWidth="1"/>
    <col min="134" max="135" width="13.83203125" hidden="1" customWidth="1"/>
    <col min="136" max="138" width="0" hidden="1" customWidth="1"/>
    <col min="139" max="139" width="33.83203125" hidden="1" customWidth="1"/>
    <col min="140" max="141" width="14.83203125" hidden="1" customWidth="1"/>
    <col min="142" max="142" width="0" hidden="1" customWidth="1"/>
    <col min="143" max="143" width="12.1640625" hidden="1" customWidth="1"/>
    <col min="144" max="144" width="32" hidden="1" customWidth="1"/>
    <col min="145" max="145" width="14.1640625" hidden="1" customWidth="1"/>
    <col min="146" max="146" width="14.5" hidden="1" customWidth="1"/>
    <col min="147" max="148" width="0" hidden="1" customWidth="1"/>
    <col min="149" max="149" width="31.83203125" hidden="1" customWidth="1"/>
    <col min="150" max="150" width="14.1640625" hidden="1" customWidth="1"/>
    <col min="151" max="151" width="13.5" hidden="1" customWidth="1"/>
    <col min="152" max="152" width="0" hidden="1" customWidth="1"/>
    <col min="153" max="153" width="9.1640625" hidden="1" customWidth="1"/>
    <col min="154" max="154" width="0" hidden="1" customWidth="1"/>
    <col min="155" max="155" width="33.5" hidden="1" customWidth="1"/>
    <col min="156" max="156" width="24.5" hidden="1" customWidth="1"/>
    <col min="157" max="157" width="20.5" hidden="1" customWidth="1"/>
    <col min="159" max="159" width="0" hidden="1" customWidth="1"/>
    <col min="160" max="160" width="33.5" hidden="1" customWidth="1"/>
    <col min="161" max="161" width="16.33203125" hidden="1" customWidth="1"/>
    <col min="162" max="162" width="13.1640625" hidden="1" customWidth="1"/>
    <col min="163" max="164" width="0" hidden="1" customWidth="1"/>
    <col min="165" max="165" width="34" hidden="1" customWidth="1"/>
    <col min="166" max="167" width="16" hidden="1" customWidth="1"/>
    <col min="168" max="169" width="0" hidden="1" customWidth="1"/>
    <col min="171" max="171" width="0" hidden="1" customWidth="1"/>
    <col min="172" max="172" width="35.5" hidden="1" customWidth="1"/>
    <col min="173" max="173" width="16.33203125" hidden="1" customWidth="1"/>
    <col min="174" max="174" width="16" hidden="1" customWidth="1"/>
    <col min="176" max="176" width="9.1640625" customWidth="1"/>
    <col min="177" max="177" width="9.1640625" hidden="1" customWidth="1"/>
    <col min="178" max="178" width="33.6640625" hidden="1" customWidth="1"/>
    <col min="179" max="179" width="15.1640625" hidden="1" customWidth="1"/>
    <col min="180" max="180" width="12.83203125" hidden="1" customWidth="1"/>
    <col min="184" max="184" width="15.6640625" customWidth="1"/>
  </cols>
  <sheetData>
    <row r="3" spans="2:76" x14ac:dyDescent="0.2">
      <c r="T3" s="15" t="s">
        <v>336</v>
      </c>
    </row>
    <row r="4" spans="2:76" x14ac:dyDescent="0.2">
      <c r="F4" s="251" t="s">
        <v>337</v>
      </c>
      <c r="G4" s="251"/>
      <c r="H4" s="251"/>
      <c r="I4" s="251"/>
      <c r="J4" s="251"/>
      <c r="K4" s="281" t="s">
        <v>338</v>
      </c>
      <c r="L4" s="281"/>
      <c r="M4" s="281"/>
      <c r="N4" s="281"/>
      <c r="O4" s="281"/>
      <c r="R4" s="15" t="s">
        <v>339</v>
      </c>
      <c r="S4" s="15" t="s">
        <v>340</v>
      </c>
      <c r="T4" s="15" t="s">
        <v>341</v>
      </c>
      <c r="V4" s="15" t="s">
        <v>342</v>
      </c>
      <c r="W4" s="15" t="s">
        <v>343</v>
      </c>
      <c r="X4" s="15" t="s">
        <v>18</v>
      </c>
      <c r="BJ4" s="15" t="s">
        <v>342</v>
      </c>
      <c r="BK4" s="15" t="s">
        <v>343</v>
      </c>
      <c r="BL4" s="15" t="s">
        <v>18</v>
      </c>
      <c r="BM4" s="15"/>
    </row>
    <row r="5" spans="2:76" x14ac:dyDescent="0.2">
      <c r="D5" t="s">
        <v>344</v>
      </c>
      <c r="E5" t="s">
        <v>345</v>
      </c>
      <c r="F5" s="3" t="s">
        <v>346</v>
      </c>
      <c r="G5" s="3" t="s">
        <v>347</v>
      </c>
      <c r="H5" s="3" t="s">
        <v>60</v>
      </c>
      <c r="I5" s="3" t="s">
        <v>3</v>
      </c>
      <c r="J5" s="3" t="s">
        <v>4</v>
      </c>
      <c r="K5" s="91" t="s">
        <v>1</v>
      </c>
      <c r="L5" s="91" t="s">
        <v>347</v>
      </c>
      <c r="M5" s="91" t="s">
        <v>60</v>
      </c>
      <c r="N5" s="91" t="s">
        <v>3</v>
      </c>
      <c r="O5" s="91" t="s">
        <v>4</v>
      </c>
      <c r="P5" s="15" t="s">
        <v>348</v>
      </c>
      <c r="Q5" s="15" t="s">
        <v>47</v>
      </c>
      <c r="R5" s="15" t="s">
        <v>349</v>
      </c>
      <c r="S5" s="15" t="s">
        <v>350</v>
      </c>
      <c r="T5" s="15" t="s">
        <v>351</v>
      </c>
      <c r="V5" s="251" t="s">
        <v>61</v>
      </c>
      <c r="W5" s="251"/>
      <c r="BJ5" s="251" t="s">
        <v>4</v>
      </c>
      <c r="BK5" s="251"/>
      <c r="BL5" s="15"/>
      <c r="BM5" s="15"/>
    </row>
    <row r="6" spans="2:76" x14ac:dyDescent="0.2">
      <c r="B6">
        <v>2007</v>
      </c>
      <c r="C6" t="s">
        <v>274</v>
      </c>
      <c r="D6" s="92">
        <v>183581.23</v>
      </c>
      <c r="E6" s="92">
        <v>1063354.3500000001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>
        <v>1246935.58</v>
      </c>
      <c r="Q6" s="34">
        <v>1585718</v>
      </c>
      <c r="R6" s="93">
        <v>0.78635392926106662</v>
      </c>
      <c r="S6" s="93">
        <v>40223.728387096773</v>
      </c>
      <c r="AH6" s="92"/>
    </row>
    <row r="7" spans="2:76" x14ac:dyDescent="0.2">
      <c r="C7" t="s">
        <v>275</v>
      </c>
      <c r="D7" s="92">
        <v>171031.8</v>
      </c>
      <c r="E7" s="92">
        <v>1166888.45</v>
      </c>
      <c r="F7" s="92"/>
      <c r="G7" s="92"/>
      <c r="H7" s="92"/>
      <c r="I7" s="92"/>
      <c r="J7" s="92"/>
      <c r="K7" s="92"/>
      <c r="L7" s="92"/>
      <c r="M7" s="92"/>
      <c r="N7" s="92"/>
      <c r="O7" s="92"/>
      <c r="P7" s="92">
        <v>1337920.25</v>
      </c>
      <c r="Q7" s="34">
        <v>1656087</v>
      </c>
      <c r="R7" s="93">
        <v>0.80788041328746618</v>
      </c>
      <c r="S7" s="93">
        <v>43158.717741935485</v>
      </c>
      <c r="Y7" s="92"/>
      <c r="Z7" s="92"/>
      <c r="AB7" s="92"/>
      <c r="AC7" s="92"/>
      <c r="AD7" s="92"/>
      <c r="AH7" s="92"/>
      <c r="AW7" s="92"/>
      <c r="AX7" s="92"/>
    </row>
    <row r="8" spans="2:76" x14ac:dyDescent="0.2">
      <c r="C8" t="s">
        <v>276</v>
      </c>
      <c r="D8" s="92">
        <v>138018.82</v>
      </c>
      <c r="E8" s="92">
        <v>1076981.07</v>
      </c>
      <c r="F8" s="92"/>
      <c r="G8" s="92"/>
      <c r="H8" s="92"/>
      <c r="I8" s="92"/>
      <c r="J8" s="92"/>
      <c r="K8" s="92"/>
      <c r="L8" s="92"/>
      <c r="M8" s="92"/>
      <c r="N8" s="92"/>
      <c r="O8" s="92"/>
      <c r="P8" s="92">
        <v>1214999.8900000001</v>
      </c>
      <c r="Q8" s="34">
        <v>1517708</v>
      </c>
      <c r="R8" s="93">
        <v>0.80054917678499427</v>
      </c>
      <c r="S8" s="93">
        <v>40499.996333333336</v>
      </c>
      <c r="Y8" s="92"/>
      <c r="Z8" s="92"/>
      <c r="AB8" s="68" t="s">
        <v>352</v>
      </c>
      <c r="AC8" s="92"/>
      <c r="AD8" s="269" t="s">
        <v>353</v>
      </c>
      <c r="AE8" s="269"/>
      <c r="AF8" s="269"/>
      <c r="AG8" s="269"/>
      <c r="AH8" s="92"/>
      <c r="AW8" s="92"/>
      <c r="AX8" s="94"/>
    </row>
    <row r="9" spans="2:76" x14ac:dyDescent="0.2">
      <c r="C9" t="s">
        <v>277</v>
      </c>
      <c r="D9" s="92">
        <v>155456.38</v>
      </c>
      <c r="E9" s="92">
        <v>1181582.74</v>
      </c>
      <c r="F9" s="92"/>
      <c r="G9" s="92"/>
      <c r="H9" s="92"/>
      <c r="I9" s="92"/>
      <c r="J9" s="92"/>
      <c r="K9" s="92"/>
      <c r="L9" s="92"/>
      <c r="M9" s="92"/>
      <c r="N9" s="92"/>
      <c r="O9" s="92"/>
      <c r="P9" s="92">
        <v>1337039.1200000001</v>
      </c>
      <c r="Q9" s="34">
        <v>1637614</v>
      </c>
      <c r="R9" s="93">
        <v>0.81645559942697121</v>
      </c>
      <c r="S9" s="93">
        <v>43130.29419354839</v>
      </c>
      <c r="Y9" s="92"/>
      <c r="Z9" s="92" t="s">
        <v>354</v>
      </c>
      <c r="AA9" t="s">
        <v>355</v>
      </c>
      <c r="AB9" s="92" t="s">
        <v>356</v>
      </c>
      <c r="AD9" s="95" t="s">
        <v>354</v>
      </c>
      <c r="AE9" s="95" t="s">
        <v>355</v>
      </c>
      <c r="AF9" t="s">
        <v>356</v>
      </c>
      <c r="AH9" s="92"/>
      <c r="AW9" s="96"/>
      <c r="AX9" s="92"/>
    </row>
    <row r="10" spans="2:76" x14ac:dyDescent="0.2">
      <c r="C10" t="s">
        <v>278</v>
      </c>
      <c r="D10" s="92">
        <v>140272.68</v>
      </c>
      <c r="E10" s="92">
        <v>1099217.8999999999</v>
      </c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>
        <v>1239490.5799999998</v>
      </c>
      <c r="Q10" s="34">
        <v>1517781</v>
      </c>
      <c r="R10" s="93">
        <v>0.81664652542099281</v>
      </c>
      <c r="S10" s="93">
        <v>41316.352666666658</v>
      </c>
      <c r="Y10" s="92"/>
      <c r="Z10">
        <v>40510</v>
      </c>
      <c r="AA10" t="s">
        <v>357</v>
      </c>
      <c r="AB10" s="92">
        <v>-2376363.13</v>
      </c>
      <c r="AD10">
        <v>40510</v>
      </c>
      <c r="AE10" s="92" t="s">
        <v>357</v>
      </c>
      <c r="AF10" s="92">
        <v>-2571194.86</v>
      </c>
      <c r="AH10" s="92"/>
      <c r="AI10" s="92"/>
      <c r="AJ10" s="92"/>
      <c r="AS10" s="92"/>
      <c r="AW10" s="96"/>
      <c r="AX10" s="92"/>
    </row>
    <row r="11" spans="2:76" x14ac:dyDescent="0.2">
      <c r="C11" t="s">
        <v>279</v>
      </c>
      <c r="D11" s="92">
        <v>133306.10999999999</v>
      </c>
      <c r="E11" s="92">
        <v>1080607.67</v>
      </c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>
        <v>1213913.7799999998</v>
      </c>
      <c r="Q11" s="34">
        <v>1547546</v>
      </c>
      <c r="R11" s="93">
        <v>0.78441208209642865</v>
      </c>
      <c r="S11" s="93">
        <v>39158.509032258058</v>
      </c>
      <c r="Y11" s="92"/>
      <c r="Z11">
        <v>40515</v>
      </c>
      <c r="AA11" t="s">
        <v>358</v>
      </c>
      <c r="AB11" s="92">
        <v>-200805.47</v>
      </c>
      <c r="AD11">
        <v>40515</v>
      </c>
      <c r="AE11" s="92" t="s">
        <v>358</v>
      </c>
      <c r="AF11" s="92">
        <v>-318994.45</v>
      </c>
      <c r="AH11" s="92"/>
      <c r="AI11" s="92"/>
      <c r="AJ11" s="92"/>
      <c r="AS11" s="92"/>
      <c r="AW11" s="96"/>
      <c r="AX11" s="92"/>
      <c r="BA11" s="92"/>
    </row>
    <row r="12" spans="2:76" x14ac:dyDescent="0.2">
      <c r="B12">
        <v>2008</v>
      </c>
      <c r="C12" t="s">
        <v>280</v>
      </c>
      <c r="D12" s="92">
        <v>126218.14</v>
      </c>
      <c r="E12" s="92">
        <v>1102795.45</v>
      </c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>
        <v>1229013.5899999999</v>
      </c>
      <c r="Q12" s="34">
        <v>1536632</v>
      </c>
      <c r="R12" s="93">
        <v>0.79980996751336675</v>
      </c>
      <c r="S12" s="93">
        <v>39645.599677419348</v>
      </c>
      <c r="Y12" s="92"/>
      <c r="Z12">
        <v>40520</v>
      </c>
      <c r="AA12" t="s">
        <v>359</v>
      </c>
      <c r="AB12" s="92">
        <v>-340697.35</v>
      </c>
      <c r="AD12">
        <v>40520</v>
      </c>
      <c r="AE12" s="92" t="s">
        <v>359</v>
      </c>
      <c r="AF12" s="92">
        <v>-397147.66</v>
      </c>
      <c r="AG12" s="92">
        <v>3287336.97</v>
      </c>
      <c r="AH12" s="92"/>
      <c r="AI12" s="92"/>
      <c r="AJ12" s="92"/>
      <c r="AS12" s="92"/>
      <c r="AW12" s="96"/>
      <c r="AX12" s="92"/>
      <c r="BA12" s="92"/>
    </row>
    <row r="13" spans="2:76" x14ac:dyDescent="0.2">
      <c r="C13" t="s">
        <v>281</v>
      </c>
      <c r="D13" s="92">
        <v>118762.86</v>
      </c>
      <c r="E13" s="92">
        <v>1098508.21</v>
      </c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>
        <v>1217271.07</v>
      </c>
      <c r="Q13" s="34">
        <v>1567443</v>
      </c>
      <c r="R13" s="93">
        <v>0.77659670558993221</v>
      </c>
      <c r="S13" s="93">
        <v>41974.864482758625</v>
      </c>
      <c r="Y13" s="92"/>
      <c r="Z13">
        <v>40550</v>
      </c>
      <c r="AA13" t="s">
        <v>360</v>
      </c>
      <c r="AB13" s="92">
        <v>-778179.92</v>
      </c>
      <c r="AD13">
        <v>40550</v>
      </c>
      <c r="AE13" s="92" t="s">
        <v>360</v>
      </c>
      <c r="AF13" s="92">
        <v>-931179.15</v>
      </c>
      <c r="AH13" s="92"/>
      <c r="AI13" s="92"/>
      <c r="AJ13" s="92"/>
      <c r="AK13" s="277" t="s">
        <v>361</v>
      </c>
      <c r="AL13" s="277"/>
      <c r="AM13" s="277"/>
      <c r="AN13" s="277"/>
      <c r="AO13" s="277"/>
      <c r="AP13" s="277"/>
      <c r="AS13" s="92"/>
      <c r="AU13" s="277" t="s">
        <v>362</v>
      </c>
      <c r="AV13" s="277"/>
      <c r="AW13" s="277"/>
      <c r="AX13" s="277"/>
      <c r="AY13" s="277"/>
      <c r="AZ13" s="277"/>
      <c r="BA13" s="92"/>
      <c r="BC13" s="277" t="s">
        <v>363</v>
      </c>
      <c r="BD13" s="277"/>
      <c r="BE13" s="277"/>
      <c r="BF13" s="277"/>
      <c r="BG13" s="277"/>
      <c r="BH13" s="277"/>
      <c r="BO13" s="2"/>
      <c r="BP13" s="76" t="s">
        <v>364</v>
      </c>
      <c r="BQ13" s="2"/>
      <c r="BR13" s="2"/>
      <c r="BS13" s="2"/>
      <c r="BV13" s="256" t="s">
        <v>365</v>
      </c>
      <c r="BW13" s="256"/>
      <c r="BX13" s="256"/>
    </row>
    <row r="14" spans="2:76" x14ac:dyDescent="0.2">
      <c r="C14" t="s">
        <v>282</v>
      </c>
      <c r="D14" s="92">
        <v>139232.59</v>
      </c>
      <c r="E14" s="92">
        <v>1178867.74</v>
      </c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>
        <v>1318100.33</v>
      </c>
      <c r="Q14" s="34">
        <v>1645248</v>
      </c>
      <c r="R14" s="93">
        <v>0.8011560141692925</v>
      </c>
      <c r="S14" s="93">
        <v>42519.36548387097</v>
      </c>
      <c r="Z14">
        <v>40555</v>
      </c>
      <c r="AA14" t="s">
        <v>366</v>
      </c>
      <c r="AB14" s="92">
        <v>-141798.53</v>
      </c>
      <c r="AD14">
        <v>40555</v>
      </c>
      <c r="AE14" s="92" t="s">
        <v>366</v>
      </c>
      <c r="AF14" s="92">
        <v>-210291.4</v>
      </c>
      <c r="AH14" s="92"/>
      <c r="AJ14" s="92"/>
      <c r="AS14" s="92"/>
      <c r="AW14" s="96"/>
      <c r="AX14" s="92"/>
      <c r="BA14" s="92"/>
      <c r="BV14" t="s">
        <v>354</v>
      </c>
      <c r="BW14" t="s">
        <v>355</v>
      </c>
      <c r="BX14" t="s">
        <v>356</v>
      </c>
    </row>
    <row r="15" spans="2:76" x14ac:dyDescent="0.2">
      <c r="C15" t="s">
        <v>283</v>
      </c>
      <c r="D15" s="92">
        <v>126411.83</v>
      </c>
      <c r="E15" s="92">
        <v>1134733.8600000001</v>
      </c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>
        <v>1261145.6900000002</v>
      </c>
      <c r="Q15" s="34">
        <v>1683817</v>
      </c>
      <c r="R15" s="93">
        <v>0.74898025735575791</v>
      </c>
      <c r="S15" s="93">
        <v>42038.189666666673</v>
      </c>
      <c r="Z15">
        <v>40560</v>
      </c>
      <c r="AA15" t="s">
        <v>367</v>
      </c>
      <c r="AB15" s="92">
        <v>-49338.74</v>
      </c>
      <c r="AD15">
        <v>40560</v>
      </c>
      <c r="AE15" s="92" t="s">
        <v>367</v>
      </c>
      <c r="AF15" s="92">
        <v>-63051.45</v>
      </c>
      <c r="AG15" s="92">
        <v>1204522</v>
      </c>
      <c r="AH15" s="92"/>
      <c r="AJ15" s="92"/>
      <c r="AK15" t="s">
        <v>354</v>
      </c>
      <c r="AL15" t="s">
        <v>355</v>
      </c>
      <c r="AM15" t="s">
        <v>356</v>
      </c>
      <c r="AS15" s="92"/>
      <c r="AT15" t="s">
        <v>354</v>
      </c>
      <c r="AU15" t="s">
        <v>355</v>
      </c>
      <c r="AV15" s="96" t="s">
        <v>356</v>
      </c>
      <c r="AX15" s="92"/>
      <c r="BA15" s="92"/>
      <c r="BB15" t="s">
        <v>354</v>
      </c>
      <c r="BC15" t="s">
        <v>355</v>
      </c>
      <c r="BD15" t="s">
        <v>356</v>
      </c>
      <c r="BO15" t="s">
        <v>354</v>
      </c>
      <c r="BP15" t="s">
        <v>355</v>
      </c>
      <c r="BQ15" t="s">
        <v>356</v>
      </c>
      <c r="BV15">
        <v>40501</v>
      </c>
      <c r="BW15" t="s">
        <v>368</v>
      </c>
      <c r="BX15" s="92">
        <v>-3779.93</v>
      </c>
    </row>
    <row r="16" spans="2:76" x14ac:dyDescent="0.2">
      <c r="C16" t="s">
        <v>284</v>
      </c>
      <c r="D16" s="92">
        <v>127193.95</v>
      </c>
      <c r="E16" s="92">
        <v>1271090.1100000001</v>
      </c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>
        <v>1398284.06</v>
      </c>
      <c r="Q16" s="34">
        <v>1770456</v>
      </c>
      <c r="R16" s="93">
        <v>0.7897875236662194</v>
      </c>
      <c r="S16" s="93">
        <v>45105.937419354843</v>
      </c>
      <c r="Z16">
        <v>40700</v>
      </c>
      <c r="AA16" t="s">
        <v>369</v>
      </c>
      <c r="AB16" s="92">
        <v>-380378.29</v>
      </c>
      <c r="AD16">
        <v>40700</v>
      </c>
      <c r="AE16" s="92" t="s">
        <v>369</v>
      </c>
      <c r="AF16" s="92">
        <v>-883948.29</v>
      </c>
      <c r="AH16" s="92"/>
      <c r="AI16" s="92"/>
      <c r="AJ16" s="92"/>
      <c r="AK16">
        <v>40501</v>
      </c>
      <c r="AL16" t="s">
        <v>368</v>
      </c>
      <c r="AM16" s="92">
        <v>-1135.8599999999999</v>
      </c>
      <c r="AO16" s="92"/>
      <c r="AP16" s="92"/>
      <c r="AQ16" s="92"/>
      <c r="AS16" s="92"/>
      <c r="AT16">
        <v>40501</v>
      </c>
      <c r="AU16" t="s">
        <v>368</v>
      </c>
      <c r="AV16" s="96">
        <v>-1136.3</v>
      </c>
      <c r="AX16" s="92"/>
      <c r="AY16" s="92"/>
      <c r="AZ16" s="92"/>
      <c r="BA16" s="92"/>
      <c r="BB16">
        <v>40501</v>
      </c>
      <c r="BC16" t="s">
        <v>368</v>
      </c>
      <c r="BD16" s="92">
        <v>-1770.57</v>
      </c>
      <c r="BF16" s="92"/>
      <c r="BG16" s="92"/>
      <c r="BH16" s="92"/>
      <c r="BI16" s="92"/>
      <c r="BJ16" s="92"/>
      <c r="BK16" s="92"/>
      <c r="BL16" s="92"/>
      <c r="BM16" s="92"/>
      <c r="BO16">
        <v>40501</v>
      </c>
      <c r="BP16" t="s">
        <v>368</v>
      </c>
      <c r="BQ16" s="92">
        <v>-2220.04</v>
      </c>
      <c r="BS16" s="92"/>
      <c r="BV16">
        <v>40502</v>
      </c>
      <c r="BW16" t="s">
        <v>370</v>
      </c>
      <c r="BX16" s="92">
        <v>-12099.92</v>
      </c>
    </row>
    <row r="17" spans="1:77" x14ac:dyDescent="0.2">
      <c r="C17" t="s">
        <v>285</v>
      </c>
      <c r="D17" s="92">
        <v>137812.91</v>
      </c>
      <c r="E17" s="92">
        <v>1187373.3500000001</v>
      </c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>
        <v>1325186.26</v>
      </c>
      <c r="Q17" s="34">
        <v>1702244</v>
      </c>
      <c r="R17" s="93">
        <v>0.77849371770439491</v>
      </c>
      <c r="S17" s="93">
        <v>44172.875333333337</v>
      </c>
      <c r="T17" s="92"/>
      <c r="Y17" s="92"/>
      <c r="Z17">
        <v>40705</v>
      </c>
      <c r="AA17" t="s">
        <v>371</v>
      </c>
      <c r="AB17" s="92">
        <v>-144719.06</v>
      </c>
      <c r="AD17">
        <v>40750</v>
      </c>
      <c r="AE17" s="92" t="s">
        <v>372</v>
      </c>
      <c r="AF17" s="92">
        <v>-238746.38</v>
      </c>
      <c r="AG17" s="92">
        <v>1122694.67</v>
      </c>
      <c r="AH17" s="92"/>
      <c r="AI17" s="92"/>
      <c r="AJ17" s="92"/>
      <c r="AK17">
        <v>40510</v>
      </c>
      <c r="AL17" t="s">
        <v>357</v>
      </c>
      <c r="AM17" s="92">
        <v>-3404013.62</v>
      </c>
      <c r="AO17" s="92"/>
      <c r="AP17" s="92"/>
      <c r="AQ17" s="92"/>
      <c r="AT17">
        <v>40510</v>
      </c>
      <c r="AU17" t="s">
        <v>357</v>
      </c>
      <c r="AV17" s="96">
        <v>-2431864.77</v>
      </c>
      <c r="AX17" s="92"/>
      <c r="AY17" s="92"/>
      <c r="AZ17" s="92"/>
      <c r="BA17" s="92"/>
      <c r="BB17">
        <v>40510</v>
      </c>
      <c r="BC17" t="s">
        <v>357</v>
      </c>
      <c r="BD17" s="92">
        <v>-2848698.33</v>
      </c>
      <c r="BF17" s="92"/>
      <c r="BG17" s="92"/>
      <c r="BH17" s="92"/>
      <c r="BI17" s="92"/>
      <c r="BJ17" s="92"/>
      <c r="BK17" s="92"/>
      <c r="BL17" s="92"/>
      <c r="BM17" s="92"/>
      <c r="BO17">
        <v>40502</v>
      </c>
      <c r="BP17" t="s">
        <v>370</v>
      </c>
      <c r="BQ17" s="92">
        <v>-3800.46</v>
      </c>
      <c r="BS17" s="92"/>
      <c r="BV17">
        <v>40510</v>
      </c>
      <c r="BW17" t="s">
        <v>357</v>
      </c>
      <c r="BX17" s="92">
        <v>-3327001</v>
      </c>
    </row>
    <row r="18" spans="1:77" x14ac:dyDescent="0.2">
      <c r="C18" t="s">
        <v>274</v>
      </c>
      <c r="D18" s="92">
        <v>128068.86</v>
      </c>
      <c r="E18" s="57">
        <v>1223437.33</v>
      </c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92">
        <v>1351506.1900000002</v>
      </c>
      <c r="Q18" s="34">
        <v>1737885</v>
      </c>
      <c r="R18" s="93">
        <v>0.77767297030586036</v>
      </c>
      <c r="S18" s="93">
        <v>43596.973870967748</v>
      </c>
      <c r="T18" s="57"/>
      <c r="Y18" s="92"/>
      <c r="Z18">
        <v>40750</v>
      </c>
      <c r="AA18" t="s">
        <v>373</v>
      </c>
      <c r="AB18" s="92">
        <v>-271259.49</v>
      </c>
      <c r="AH18" s="92"/>
      <c r="AI18" s="92"/>
      <c r="AJ18" s="92"/>
      <c r="AK18">
        <v>40515</v>
      </c>
      <c r="AL18" t="s">
        <v>358</v>
      </c>
      <c r="AM18" s="92">
        <v>-133893.93</v>
      </c>
      <c r="AO18" s="92"/>
      <c r="AP18" s="92"/>
      <c r="AQ18" s="92"/>
      <c r="AT18">
        <v>40515</v>
      </c>
      <c r="AU18" t="s">
        <v>358</v>
      </c>
      <c r="AV18" s="96">
        <v>-159186.26999999999</v>
      </c>
      <c r="AX18" s="92"/>
      <c r="AY18" s="92"/>
      <c r="AZ18" s="92"/>
      <c r="BB18">
        <v>40515</v>
      </c>
      <c r="BC18" t="s">
        <v>358</v>
      </c>
      <c r="BD18" s="92">
        <v>-293205.14</v>
      </c>
      <c r="BF18" s="92"/>
      <c r="BG18" s="92"/>
      <c r="BH18" s="92"/>
      <c r="BI18" s="92"/>
      <c r="BJ18" s="92"/>
      <c r="BK18" s="92"/>
      <c r="BL18" s="92"/>
      <c r="BM18" s="92"/>
      <c r="BO18">
        <v>40510</v>
      </c>
      <c r="BP18" t="s">
        <v>357</v>
      </c>
      <c r="BQ18" s="92">
        <v>-3108426.04</v>
      </c>
      <c r="BS18" s="92"/>
      <c r="BV18">
        <v>40515</v>
      </c>
      <c r="BW18" t="s">
        <v>358</v>
      </c>
      <c r="BX18" s="92">
        <v>-412982.93</v>
      </c>
    </row>
    <row r="19" spans="1:77" x14ac:dyDescent="0.2">
      <c r="C19" t="s">
        <v>275</v>
      </c>
      <c r="D19" s="92">
        <v>119584.8</v>
      </c>
      <c r="E19" s="57">
        <v>1328296.1499999999</v>
      </c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92">
        <v>1447880.95</v>
      </c>
      <c r="Q19" s="34">
        <v>1777234</v>
      </c>
      <c r="R19" s="93">
        <v>0.81468222530066381</v>
      </c>
      <c r="S19" s="93">
        <v>46705.837096774194</v>
      </c>
      <c r="T19" s="57"/>
      <c r="Y19" s="92"/>
      <c r="Z19">
        <v>40755</v>
      </c>
      <c r="AA19" t="s">
        <v>374</v>
      </c>
      <c r="AB19" s="92">
        <v>-129616.52</v>
      </c>
      <c r="AD19">
        <v>40755</v>
      </c>
      <c r="AE19" s="92" t="s">
        <v>375</v>
      </c>
      <c r="AF19" s="92">
        <v>-129498.13</v>
      </c>
      <c r="AH19" s="92"/>
      <c r="AK19">
        <v>40520</v>
      </c>
      <c r="AL19" t="s">
        <v>359</v>
      </c>
      <c r="AM19" s="92">
        <v>-145081.88</v>
      </c>
      <c r="AO19" s="92">
        <v>3684125.29</v>
      </c>
      <c r="AP19" s="92"/>
      <c r="AQ19" s="92"/>
      <c r="AT19">
        <v>40520</v>
      </c>
      <c r="AU19" t="s">
        <v>359</v>
      </c>
      <c r="AV19" s="96">
        <v>-158829.73000000001</v>
      </c>
      <c r="AX19" s="97">
        <v>2751017.07</v>
      </c>
      <c r="AY19" s="92"/>
      <c r="AZ19" s="92"/>
      <c r="BB19">
        <v>40520</v>
      </c>
      <c r="BC19" t="s">
        <v>359</v>
      </c>
      <c r="BD19" s="92">
        <v>-177514.57</v>
      </c>
      <c r="BF19" s="92">
        <v>3321188.61</v>
      </c>
      <c r="BG19" s="92"/>
      <c r="BH19" s="92"/>
      <c r="BI19" s="92"/>
      <c r="BJ19" s="92"/>
      <c r="BK19" s="92"/>
      <c r="BL19" s="92"/>
      <c r="BM19" s="92"/>
      <c r="BO19">
        <v>40515</v>
      </c>
      <c r="BP19" t="s">
        <v>358</v>
      </c>
      <c r="BQ19" s="92">
        <v>-287232.27</v>
      </c>
      <c r="BS19" s="92"/>
      <c r="BV19">
        <v>40520</v>
      </c>
      <c r="BW19" t="s">
        <v>359</v>
      </c>
      <c r="BX19" s="92">
        <v>-239639.42</v>
      </c>
      <c r="BY19" s="92">
        <f>-SUM(BX15:BX19)</f>
        <v>3995503.2</v>
      </c>
    </row>
    <row r="20" spans="1:77" ht="16" thickBot="1" x14ac:dyDescent="0.25">
      <c r="C20" t="s">
        <v>276</v>
      </c>
      <c r="D20" s="92">
        <v>123892.19</v>
      </c>
      <c r="E20" s="92">
        <v>1346659.37</v>
      </c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>
        <v>1470551.56</v>
      </c>
      <c r="Q20" s="34">
        <v>1726328</v>
      </c>
      <c r="R20" s="93">
        <v>0.8518378662687508</v>
      </c>
      <c r="S20" s="93">
        <v>49018.385333333332</v>
      </c>
      <c r="Y20" s="92"/>
      <c r="Z20">
        <v>40999</v>
      </c>
      <c r="AA20" t="s">
        <v>376</v>
      </c>
      <c r="AB20" s="98">
        <v>-4813156.5</v>
      </c>
      <c r="AD20">
        <v>40705</v>
      </c>
      <c r="AE20" t="s">
        <v>371</v>
      </c>
      <c r="AF20" s="92">
        <v>-371053.84</v>
      </c>
      <c r="AG20" s="92">
        <v>500551.97000000003</v>
      </c>
      <c r="AH20" s="92"/>
      <c r="AK20">
        <v>40700</v>
      </c>
      <c r="AL20" t="s">
        <v>369</v>
      </c>
      <c r="AM20" s="92">
        <v>-764048.75</v>
      </c>
      <c r="AO20" s="92"/>
      <c r="AP20" s="92"/>
      <c r="AQ20" s="92"/>
      <c r="AT20">
        <v>40700</v>
      </c>
      <c r="AU20" t="s">
        <v>369</v>
      </c>
      <c r="AV20" s="92">
        <v>-931424.57</v>
      </c>
      <c r="AX20" s="92"/>
      <c r="AY20" s="92"/>
      <c r="AZ20" s="92"/>
      <c r="BB20">
        <v>40700</v>
      </c>
      <c r="BC20" t="s">
        <v>369</v>
      </c>
      <c r="BD20" s="92">
        <v>-812701.76</v>
      </c>
      <c r="BF20" s="92"/>
      <c r="BG20" s="92"/>
      <c r="BH20" s="92"/>
      <c r="BI20" s="92"/>
      <c r="BJ20" s="92"/>
      <c r="BK20" s="92"/>
      <c r="BL20" s="92"/>
      <c r="BM20" s="92"/>
      <c r="BO20">
        <v>40520</v>
      </c>
      <c r="BP20" t="s">
        <v>359</v>
      </c>
      <c r="BQ20" s="92">
        <v>-196932.92</v>
      </c>
      <c r="BS20" s="92">
        <f>-SUM(BQ16:BQ20)</f>
        <v>3598611.73</v>
      </c>
      <c r="BV20">
        <v>40700</v>
      </c>
      <c r="BW20" t="s">
        <v>369</v>
      </c>
      <c r="BX20" s="92">
        <v>-978027.34</v>
      </c>
    </row>
    <row r="21" spans="1:77" ht="16" thickTop="1" x14ac:dyDescent="0.2">
      <c r="C21" t="s">
        <v>277</v>
      </c>
      <c r="D21" s="92">
        <v>120901.49</v>
      </c>
      <c r="E21" s="92">
        <v>1392364.94</v>
      </c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>
        <v>1513266.43</v>
      </c>
      <c r="Q21" s="34">
        <v>1829736</v>
      </c>
      <c r="R21" s="93">
        <v>0.82704085726028231</v>
      </c>
      <c r="S21" s="93">
        <v>48815.046129032256</v>
      </c>
      <c r="Y21" s="92"/>
      <c r="AG21" s="97">
        <v>6115105.6100000003</v>
      </c>
      <c r="AH21" s="92"/>
      <c r="AI21" s="92"/>
      <c r="AK21">
        <v>40750</v>
      </c>
      <c r="AL21" t="s">
        <v>372</v>
      </c>
      <c r="AM21" s="92">
        <v>-225332.74</v>
      </c>
      <c r="AO21" s="92">
        <v>989381.49</v>
      </c>
      <c r="AT21">
        <v>40750</v>
      </c>
      <c r="AU21" t="s">
        <v>372</v>
      </c>
      <c r="AV21" s="92">
        <v>-290879.32</v>
      </c>
      <c r="AX21" s="97">
        <v>1222303.8899999999</v>
      </c>
      <c r="BB21">
        <v>40750</v>
      </c>
      <c r="BC21" t="s">
        <v>372</v>
      </c>
      <c r="BD21" s="92">
        <v>-259137.98</v>
      </c>
      <c r="BF21" s="92">
        <v>1071839.74</v>
      </c>
      <c r="BH21" s="92"/>
      <c r="BI21" s="92"/>
      <c r="BJ21" s="92"/>
      <c r="BK21" s="92"/>
      <c r="BL21" s="92"/>
      <c r="BM21" s="92"/>
      <c r="BO21">
        <v>40700</v>
      </c>
      <c r="BP21" t="s">
        <v>369</v>
      </c>
      <c r="BQ21" s="92">
        <v>-618701.72</v>
      </c>
      <c r="BS21" s="92"/>
      <c r="BV21">
        <v>40750</v>
      </c>
      <c r="BW21" t="s">
        <v>372</v>
      </c>
      <c r="BX21" s="92">
        <v>-257404.01</v>
      </c>
      <c r="BY21" s="92">
        <f>-SUM(BX20:BX21)</f>
        <v>1235431.3500000001</v>
      </c>
    </row>
    <row r="22" spans="1:77" x14ac:dyDescent="0.2">
      <c r="C22" t="s">
        <v>278</v>
      </c>
      <c r="D22" s="92">
        <v>92691.11</v>
      </c>
      <c r="E22" s="92">
        <v>1204922.3999999999</v>
      </c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>
        <v>1297613.51</v>
      </c>
      <c r="Q22" s="34">
        <v>1671588</v>
      </c>
      <c r="R22" s="93">
        <v>0.77627591846794786</v>
      </c>
      <c r="S22" s="93">
        <v>43253.78366666667</v>
      </c>
      <c r="Y22" s="92"/>
      <c r="AB22" s="92"/>
      <c r="AH22" s="92"/>
      <c r="AI22" s="92"/>
      <c r="AJ22" s="92"/>
      <c r="AQ22" s="92"/>
      <c r="AX22" s="97"/>
      <c r="AY22" s="92"/>
      <c r="AZ22" s="92"/>
      <c r="BF22" s="92"/>
      <c r="BG22" s="92"/>
      <c r="BH22" s="92"/>
      <c r="BI22" s="92"/>
      <c r="BJ22" s="92"/>
      <c r="BK22" s="92"/>
      <c r="BL22" s="92"/>
      <c r="BM22" s="92"/>
      <c r="BO22">
        <v>40750</v>
      </c>
      <c r="BP22" t="s">
        <v>372</v>
      </c>
      <c r="BQ22" s="92">
        <v>-271843.44</v>
      </c>
      <c r="BS22" s="92">
        <f>-SUM(BQ21:BQ22)</f>
        <v>890545.15999999992</v>
      </c>
    </row>
    <row r="23" spans="1:77" x14ac:dyDescent="0.2">
      <c r="A23" s="92" t="s">
        <v>306</v>
      </c>
      <c r="C23" t="s">
        <v>279</v>
      </c>
      <c r="D23" s="92">
        <v>9511.27</v>
      </c>
      <c r="E23" s="92">
        <v>1385903.82</v>
      </c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>
        <v>1395415.09</v>
      </c>
      <c r="Q23" s="13">
        <v>1796779</v>
      </c>
      <c r="R23" s="93">
        <v>0.77662032448064011</v>
      </c>
      <c r="S23" s="93">
        <v>45013.39</v>
      </c>
      <c r="Y23" s="92"/>
      <c r="Z23" s="269" t="s">
        <v>377</v>
      </c>
      <c r="AA23" s="269"/>
      <c r="AB23" s="269"/>
      <c r="AD23">
        <v>40530</v>
      </c>
      <c r="AE23" s="92" t="s">
        <v>378</v>
      </c>
      <c r="AF23" s="92">
        <v>-18237.98</v>
      </c>
      <c r="AH23" s="92"/>
      <c r="AI23" s="92"/>
      <c r="AJ23" s="92"/>
      <c r="AK23">
        <v>40550</v>
      </c>
      <c r="AL23" t="s">
        <v>360</v>
      </c>
      <c r="AM23" s="92">
        <v>-1026277.95</v>
      </c>
      <c r="AQ23" s="92"/>
      <c r="AT23">
        <v>40550</v>
      </c>
      <c r="AU23" t="s">
        <v>360</v>
      </c>
      <c r="AV23" s="92">
        <v>-856879.23</v>
      </c>
      <c r="AX23" s="97"/>
      <c r="AY23" s="92"/>
      <c r="AZ23" s="92"/>
      <c r="BB23">
        <v>40550</v>
      </c>
      <c r="BC23" t="s">
        <v>360</v>
      </c>
      <c r="BD23" s="92">
        <v>-927292.64</v>
      </c>
      <c r="BF23" s="92"/>
      <c r="BG23" s="92"/>
      <c r="BH23" s="92"/>
      <c r="BI23" s="92"/>
      <c r="BJ23" s="92"/>
      <c r="BK23" s="92"/>
      <c r="BL23" s="92"/>
      <c r="BM23" s="92"/>
    </row>
    <row r="24" spans="1:77" x14ac:dyDescent="0.2">
      <c r="B24">
        <v>2009</v>
      </c>
      <c r="C24" t="s">
        <v>280</v>
      </c>
      <c r="D24" s="92">
        <v>35.08</v>
      </c>
      <c r="E24" s="92">
        <v>1387683.48</v>
      </c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>
        <v>1387718.56</v>
      </c>
      <c r="Q24" s="13">
        <v>1732743</v>
      </c>
      <c r="R24" s="93">
        <v>0.8008796226561008</v>
      </c>
      <c r="S24" s="93">
        <v>44765.114838709676</v>
      </c>
      <c r="Y24" s="92"/>
      <c r="Z24" s="92" t="s">
        <v>354</v>
      </c>
      <c r="AA24" t="s">
        <v>355</v>
      </c>
      <c r="AB24" t="s">
        <v>356</v>
      </c>
      <c r="AD24">
        <v>40535</v>
      </c>
      <c r="AE24" s="92" t="s">
        <v>379</v>
      </c>
      <c r="AF24" s="92">
        <v>-801.5</v>
      </c>
      <c r="AH24" s="92"/>
      <c r="AI24" s="92"/>
      <c r="AJ24" s="92"/>
      <c r="AK24">
        <v>40551</v>
      </c>
      <c r="AL24" t="s">
        <v>380</v>
      </c>
      <c r="AM24">
        <v>-769.44</v>
      </c>
      <c r="AO24" s="92"/>
      <c r="AP24" s="92"/>
      <c r="AQ24" s="92"/>
      <c r="AT24">
        <v>40551</v>
      </c>
      <c r="AU24" t="s">
        <v>380</v>
      </c>
      <c r="AV24">
        <v>-470.62</v>
      </c>
      <c r="AX24" s="97"/>
      <c r="AY24" s="92"/>
      <c r="AZ24" s="92"/>
      <c r="BB24">
        <v>40551</v>
      </c>
      <c r="BC24" t="s">
        <v>380</v>
      </c>
      <c r="BD24">
        <v>-806.23</v>
      </c>
      <c r="BF24" s="92"/>
      <c r="BG24" s="92"/>
      <c r="BH24" s="92"/>
      <c r="BI24" s="92"/>
      <c r="BJ24" s="92"/>
      <c r="BK24" s="92"/>
      <c r="BL24" s="92"/>
      <c r="BM24" s="92"/>
      <c r="BO24">
        <v>40550</v>
      </c>
      <c r="BP24" t="s">
        <v>360</v>
      </c>
      <c r="BQ24" s="92">
        <v>-1070895.47</v>
      </c>
      <c r="BS24" s="92"/>
      <c r="BV24">
        <v>40550</v>
      </c>
      <c r="BW24" t="s">
        <v>360</v>
      </c>
      <c r="BX24" s="92">
        <v>-1020552.58</v>
      </c>
    </row>
    <row r="25" spans="1:77" x14ac:dyDescent="0.2">
      <c r="C25" t="s">
        <v>281</v>
      </c>
      <c r="D25" s="92">
        <v>360.23</v>
      </c>
      <c r="E25" s="92">
        <v>1365930.63</v>
      </c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>
        <v>1366290.8599999999</v>
      </c>
      <c r="Q25" s="13">
        <v>1665618</v>
      </c>
      <c r="R25" s="93">
        <v>0.82029064287249531</v>
      </c>
      <c r="S25" s="93">
        <v>48796.10214285714</v>
      </c>
      <c r="Y25" s="92"/>
      <c r="Z25">
        <v>40510</v>
      </c>
      <c r="AA25" t="s">
        <v>357</v>
      </c>
      <c r="AB25" s="92">
        <v>-2335556.5299999998</v>
      </c>
      <c r="AD25">
        <v>40540</v>
      </c>
      <c r="AE25" s="92" t="s">
        <v>381</v>
      </c>
      <c r="AF25" s="92">
        <v>-924.68</v>
      </c>
      <c r="AG25" s="92">
        <v>19964.16</v>
      </c>
      <c r="AH25" s="92"/>
      <c r="AI25" s="92"/>
      <c r="AK25">
        <v>40555</v>
      </c>
      <c r="AL25" t="s">
        <v>366</v>
      </c>
      <c r="AM25" s="92">
        <v>-127084.72</v>
      </c>
      <c r="AT25">
        <v>40555</v>
      </c>
      <c r="AU25" t="s">
        <v>366</v>
      </c>
      <c r="AV25" s="92">
        <v>-153846.93</v>
      </c>
      <c r="AX25" s="46"/>
      <c r="AZ25" s="92"/>
      <c r="BB25">
        <v>40555</v>
      </c>
      <c r="BC25" t="s">
        <v>366</v>
      </c>
      <c r="BD25" s="92">
        <v>-239091.12</v>
      </c>
      <c r="BH25" s="92"/>
      <c r="BI25" s="92"/>
      <c r="BJ25" s="92"/>
      <c r="BK25" s="92"/>
      <c r="BL25" s="92"/>
      <c r="BM25" s="92"/>
      <c r="BO25">
        <v>40551</v>
      </c>
      <c r="BP25" t="s">
        <v>380</v>
      </c>
      <c r="BQ25" s="92">
        <v>-1558.88</v>
      </c>
      <c r="BS25" s="92"/>
      <c r="BV25">
        <v>40551</v>
      </c>
      <c r="BW25" t="s">
        <v>380</v>
      </c>
      <c r="BX25" s="92">
        <v>-1819.24</v>
      </c>
    </row>
    <row r="26" spans="1:77" x14ac:dyDescent="0.2">
      <c r="C26" t="s">
        <v>282</v>
      </c>
      <c r="D26" s="92"/>
      <c r="E26" s="92">
        <v>1485270.65</v>
      </c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>
        <v>1485270.65</v>
      </c>
      <c r="Q26" s="13">
        <v>1827513</v>
      </c>
      <c r="R26" s="93">
        <v>0.81272781643687342</v>
      </c>
      <c r="S26" s="93">
        <v>47911.956451612903</v>
      </c>
      <c r="Y26" s="92"/>
      <c r="Z26">
        <v>40515</v>
      </c>
      <c r="AA26" t="s">
        <v>358</v>
      </c>
      <c r="AB26" s="92">
        <v>-196601.88</v>
      </c>
      <c r="AH26" s="92"/>
      <c r="AI26" s="92"/>
      <c r="AK26">
        <v>40560</v>
      </c>
      <c r="AL26" t="s">
        <v>367</v>
      </c>
      <c r="AM26" s="92">
        <v>-60597.04</v>
      </c>
      <c r="AO26" s="92">
        <v>1214729.1499999999</v>
      </c>
      <c r="AP26" s="92"/>
      <c r="AQ26" s="92"/>
      <c r="AT26">
        <v>40560</v>
      </c>
      <c r="AU26" t="s">
        <v>367</v>
      </c>
      <c r="AV26" s="92">
        <v>-65328.959999999999</v>
      </c>
      <c r="AX26" s="97">
        <v>1076525.74</v>
      </c>
      <c r="AY26" s="92"/>
      <c r="AZ26" s="92"/>
      <c r="BB26">
        <v>40560</v>
      </c>
      <c r="BC26" t="s">
        <v>367</v>
      </c>
      <c r="BD26" s="92">
        <v>-69939.55</v>
      </c>
      <c r="BF26" s="92">
        <v>1237129.54</v>
      </c>
      <c r="BG26" s="92"/>
      <c r="BH26" s="92"/>
      <c r="BI26" s="92"/>
      <c r="BJ26" s="92"/>
      <c r="BK26" s="92"/>
      <c r="BL26" s="92"/>
      <c r="BM26" s="92"/>
      <c r="BO26">
        <v>40552</v>
      </c>
      <c r="BP26" t="s">
        <v>382</v>
      </c>
      <c r="BQ26" s="92">
        <v>-1154.43</v>
      </c>
      <c r="BS26" s="92"/>
      <c r="BV26">
        <v>40552</v>
      </c>
      <c r="BW26" t="s">
        <v>382</v>
      </c>
      <c r="BX26" s="92">
        <v>-4649.78</v>
      </c>
    </row>
    <row r="27" spans="1:77" x14ac:dyDescent="0.2">
      <c r="C27" t="s">
        <v>283</v>
      </c>
      <c r="D27" s="92"/>
      <c r="E27" s="92">
        <v>1522375.75</v>
      </c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>
        <v>1522375.75</v>
      </c>
      <c r="Q27" s="13">
        <v>1842526</v>
      </c>
      <c r="R27" s="93">
        <v>0.82624383590787864</v>
      </c>
      <c r="S27" s="93">
        <v>50745.85833333333</v>
      </c>
      <c r="Z27">
        <v>40520</v>
      </c>
      <c r="AA27" t="s">
        <v>359</v>
      </c>
      <c r="AB27" s="92">
        <v>-330578.98</v>
      </c>
      <c r="AE27" s="92"/>
      <c r="AF27" s="92"/>
      <c r="AH27" s="92"/>
      <c r="AI27" s="92"/>
      <c r="AJ27" s="92"/>
      <c r="AK27">
        <v>40705</v>
      </c>
      <c r="AL27" t="s">
        <v>371</v>
      </c>
      <c r="AM27" s="92">
        <v>-322935.33</v>
      </c>
      <c r="AO27" s="92"/>
      <c r="AP27" s="92"/>
      <c r="AQ27" s="92"/>
      <c r="AT27">
        <v>40705</v>
      </c>
      <c r="AU27" t="s">
        <v>371</v>
      </c>
      <c r="AV27" s="92">
        <v>-291924.74</v>
      </c>
      <c r="AX27" s="97"/>
      <c r="AY27" s="92"/>
      <c r="AZ27" s="92"/>
      <c r="BB27">
        <v>40705</v>
      </c>
      <c r="BC27" t="s">
        <v>371</v>
      </c>
      <c r="BD27" s="92">
        <v>-347780.22</v>
      </c>
      <c r="BF27" s="92"/>
      <c r="BG27" s="92"/>
      <c r="BH27" s="92"/>
      <c r="BI27" s="92"/>
      <c r="BJ27" s="92"/>
      <c r="BK27" s="92"/>
      <c r="BL27" s="92"/>
      <c r="BM27" s="92"/>
      <c r="BO27">
        <v>40555</v>
      </c>
      <c r="BP27" t="s">
        <v>366</v>
      </c>
      <c r="BQ27" s="92">
        <v>-252648.19</v>
      </c>
      <c r="BS27" s="92"/>
      <c r="BV27">
        <v>40555</v>
      </c>
      <c r="BW27" t="s">
        <v>366</v>
      </c>
      <c r="BX27" s="92">
        <v>-327415.08</v>
      </c>
    </row>
    <row r="28" spans="1:77" x14ac:dyDescent="0.2">
      <c r="C28" t="s">
        <v>284</v>
      </c>
      <c r="D28" s="92"/>
      <c r="E28" s="92">
        <v>1508594.23</v>
      </c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>
        <v>1508594.23</v>
      </c>
      <c r="Q28" s="13">
        <v>1885931</v>
      </c>
      <c r="R28" s="93">
        <v>0.7999201614481124</v>
      </c>
      <c r="S28" s="93">
        <v>48664.33</v>
      </c>
      <c r="X28" s="92"/>
      <c r="Z28">
        <v>40550</v>
      </c>
      <c r="AA28" t="s">
        <v>360</v>
      </c>
      <c r="AB28" s="92">
        <v>-804409.63</v>
      </c>
      <c r="AD28">
        <v>40999</v>
      </c>
      <c r="AE28" s="92" t="s">
        <v>376</v>
      </c>
      <c r="AG28" s="92">
        <v>6135069.7699999996</v>
      </c>
      <c r="AH28" s="92"/>
      <c r="AI28" s="92"/>
      <c r="AJ28" s="92"/>
      <c r="AK28">
        <v>40755</v>
      </c>
      <c r="AL28" t="s">
        <v>375</v>
      </c>
      <c r="AM28" s="92">
        <v>-98228.44</v>
      </c>
      <c r="AO28" s="92">
        <v>421163.77</v>
      </c>
      <c r="AP28" s="92"/>
      <c r="AQ28" s="92"/>
      <c r="AT28">
        <v>40755</v>
      </c>
      <c r="AU28" t="s">
        <v>375</v>
      </c>
      <c r="AV28" s="92">
        <v>-128828.57</v>
      </c>
      <c r="AX28" s="97">
        <v>420753.31</v>
      </c>
      <c r="AY28" s="92"/>
      <c r="AZ28" s="92"/>
      <c r="BB28">
        <v>40755</v>
      </c>
      <c r="BC28" t="s">
        <v>375</v>
      </c>
      <c r="BD28" s="92">
        <v>-138352.20000000001</v>
      </c>
      <c r="BF28" s="92">
        <v>486132.42</v>
      </c>
      <c r="BG28" s="92"/>
      <c r="BH28" s="92"/>
      <c r="BI28" s="92"/>
      <c r="BJ28" s="92"/>
      <c r="BK28" s="92"/>
      <c r="BL28" s="92"/>
      <c r="BM28" s="92"/>
      <c r="BO28">
        <v>40560</v>
      </c>
      <c r="BP28" t="s">
        <v>367</v>
      </c>
      <c r="BQ28" s="92">
        <v>-82756.25</v>
      </c>
      <c r="BS28" s="92">
        <f>-SUM(BQ24:BQ28)</f>
        <v>1409013.2199999997</v>
      </c>
      <c r="BV28">
        <v>40560</v>
      </c>
      <c r="BW28" t="s">
        <v>367</v>
      </c>
      <c r="BX28" s="92">
        <v>-84779.520000000004</v>
      </c>
      <c r="BY28" s="92">
        <f>-SUM(BX24:BX28)</f>
        <v>1439216.2</v>
      </c>
    </row>
    <row r="29" spans="1:77" x14ac:dyDescent="0.2">
      <c r="C29" t="s">
        <v>285</v>
      </c>
      <c r="D29" s="92"/>
      <c r="E29" s="92">
        <v>1580995.13</v>
      </c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>
        <v>1580995.13</v>
      </c>
      <c r="Q29" s="13">
        <v>1889662</v>
      </c>
      <c r="R29" s="93">
        <v>0.83665498380133585</v>
      </c>
      <c r="S29" s="93">
        <v>52699.837666666666</v>
      </c>
      <c r="Z29">
        <v>40555</v>
      </c>
      <c r="AA29" t="s">
        <v>366</v>
      </c>
      <c r="AB29" s="92">
        <v>-146928.1</v>
      </c>
      <c r="AH29" s="92"/>
      <c r="AI29" s="92"/>
      <c r="AJ29" s="92"/>
      <c r="AX29" s="46"/>
      <c r="AZ29" s="92"/>
      <c r="BH29" s="92"/>
      <c r="BI29" s="92"/>
      <c r="BJ29" s="92"/>
      <c r="BK29" s="92"/>
      <c r="BL29" s="92"/>
      <c r="BM29" s="92"/>
      <c r="BO29">
        <v>40705</v>
      </c>
      <c r="BP29" t="s">
        <v>371</v>
      </c>
      <c r="BQ29" s="92">
        <v>-242929.91</v>
      </c>
      <c r="BS29" s="92"/>
      <c r="BV29">
        <v>40705</v>
      </c>
      <c r="BW29" t="s">
        <v>371</v>
      </c>
      <c r="BX29" s="92">
        <v>-366537.89</v>
      </c>
    </row>
    <row r="30" spans="1:77" x14ac:dyDescent="0.2">
      <c r="C30" t="s">
        <v>274</v>
      </c>
      <c r="D30" s="92"/>
      <c r="E30" s="92">
        <v>1641506.43</v>
      </c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>
        <v>1641506.43</v>
      </c>
      <c r="Q30" s="13">
        <v>1889499</v>
      </c>
      <c r="R30" s="93">
        <v>0.86875220891887206</v>
      </c>
      <c r="S30" s="93">
        <v>52951.820322580643</v>
      </c>
      <c r="T30" s="41">
        <v>0.21457559139999183</v>
      </c>
      <c r="Y30" s="92"/>
      <c r="Z30">
        <v>40560</v>
      </c>
      <c r="AA30" t="s">
        <v>367</v>
      </c>
      <c r="AB30" s="92">
        <v>-53616.160000000003</v>
      </c>
      <c r="AE30" s="277" t="s">
        <v>383</v>
      </c>
      <c r="AF30" s="277"/>
      <c r="AG30" s="277"/>
      <c r="AK30">
        <v>40570</v>
      </c>
      <c r="AL30" t="s">
        <v>384</v>
      </c>
      <c r="AM30" s="92">
        <v>-218500.09</v>
      </c>
      <c r="AQ30" s="92"/>
      <c r="AT30">
        <v>40570</v>
      </c>
      <c r="AU30" t="s">
        <v>384</v>
      </c>
      <c r="AV30" s="92">
        <v>-323689.57</v>
      </c>
      <c r="AX30" s="97"/>
      <c r="AY30" s="92"/>
      <c r="AZ30" s="92"/>
      <c r="BB30">
        <v>40570</v>
      </c>
      <c r="BC30" t="s">
        <v>384</v>
      </c>
      <c r="BD30" s="92">
        <v>-343353.1</v>
      </c>
      <c r="BF30" s="92"/>
      <c r="BG30" s="92"/>
      <c r="BH30" s="92"/>
      <c r="BI30" s="92"/>
      <c r="BJ30" s="92"/>
      <c r="BK30" s="92"/>
      <c r="BL30" s="92"/>
      <c r="BM30" s="92"/>
      <c r="BO30">
        <v>40755</v>
      </c>
      <c r="BP30" t="s">
        <v>375</v>
      </c>
      <c r="BQ30" s="92">
        <v>-140812.71</v>
      </c>
      <c r="BS30" s="92">
        <f>-SUM(BQ29:BQ30)</f>
        <v>383742.62</v>
      </c>
      <c r="BV30">
        <v>40755</v>
      </c>
      <c r="BW30" t="s">
        <v>375</v>
      </c>
      <c r="BX30" s="92">
        <v>-135593.69</v>
      </c>
      <c r="BY30" s="92">
        <f>-SUM(BX29:BX30)</f>
        <v>502131.58</v>
      </c>
    </row>
    <row r="31" spans="1:77" x14ac:dyDescent="0.2">
      <c r="C31" t="s">
        <v>275</v>
      </c>
      <c r="E31" s="92">
        <v>1553615.76</v>
      </c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>
        <v>1553615.76</v>
      </c>
      <c r="Q31" s="13">
        <v>1889040</v>
      </c>
      <c r="R31" s="93">
        <v>0.82243666624317113</v>
      </c>
      <c r="S31" s="93">
        <v>50116.63741935484</v>
      </c>
      <c r="T31" s="41">
        <v>7.3027281697435178E-2</v>
      </c>
      <c r="Y31" s="92"/>
      <c r="Z31">
        <v>40700</v>
      </c>
      <c r="AA31" t="s">
        <v>369</v>
      </c>
      <c r="AB31" s="92">
        <v>-621445.30000000005</v>
      </c>
      <c r="AD31" t="s">
        <v>354</v>
      </c>
      <c r="AE31" s="92" t="s">
        <v>355</v>
      </c>
      <c r="AF31" t="s">
        <v>356</v>
      </c>
      <c r="AK31">
        <v>40571</v>
      </c>
      <c r="AL31" t="s">
        <v>385</v>
      </c>
      <c r="AM31">
        <v>-22.62</v>
      </c>
      <c r="AO31" s="92"/>
      <c r="AP31" s="92"/>
      <c r="AQ31" s="92"/>
      <c r="AT31">
        <v>40571</v>
      </c>
      <c r="AU31" t="s">
        <v>385</v>
      </c>
      <c r="AV31">
        <v>-300.82</v>
      </c>
      <c r="AX31" s="97"/>
      <c r="AY31" s="92"/>
      <c r="AZ31" s="92"/>
      <c r="BB31">
        <v>40571</v>
      </c>
      <c r="BC31" t="s">
        <v>385</v>
      </c>
      <c r="BD31">
        <v>-531.33000000000004</v>
      </c>
      <c r="BF31" s="92"/>
      <c r="BG31" s="92"/>
      <c r="BH31" s="92"/>
      <c r="BI31" s="92"/>
      <c r="BJ31" s="92"/>
      <c r="BK31" s="92"/>
      <c r="BL31" s="92"/>
      <c r="BM31" s="92"/>
      <c r="BS31" s="92"/>
    </row>
    <row r="32" spans="1:77" x14ac:dyDescent="0.2">
      <c r="C32" t="s">
        <v>276</v>
      </c>
      <c r="D32" s="92"/>
      <c r="E32" s="92">
        <v>1589784.78</v>
      </c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>
        <v>1589784.78</v>
      </c>
      <c r="Q32" s="13">
        <v>1830871</v>
      </c>
      <c r="R32" s="93">
        <v>0.86832156935141802</v>
      </c>
      <c r="S32" s="93">
        <v>52992.826000000001</v>
      </c>
      <c r="T32" s="41">
        <v>8.1080611685590928E-2</v>
      </c>
      <c r="Y32" s="92"/>
      <c r="Z32">
        <v>40705</v>
      </c>
      <c r="AA32" t="s">
        <v>371</v>
      </c>
      <c r="AB32" s="92">
        <v>-254481.87</v>
      </c>
      <c r="AD32">
        <v>40510</v>
      </c>
      <c r="AE32" s="92" t="s">
        <v>357</v>
      </c>
      <c r="AF32" s="92">
        <v>-2472065.54</v>
      </c>
      <c r="AH32" s="92"/>
      <c r="AI32" s="92"/>
      <c r="AJ32" s="92"/>
      <c r="AK32">
        <v>40580</v>
      </c>
      <c r="AL32" t="s">
        <v>386</v>
      </c>
      <c r="AM32" s="92">
        <v>-2493.42</v>
      </c>
      <c r="AO32" s="92">
        <v>221016.13</v>
      </c>
      <c r="AP32" s="92"/>
      <c r="AQ32" s="92"/>
      <c r="AT32">
        <v>40575</v>
      </c>
      <c r="AU32" t="s">
        <v>387</v>
      </c>
      <c r="AV32" s="92">
        <v>-87198.42</v>
      </c>
      <c r="AX32" s="97"/>
      <c r="AY32" s="92"/>
      <c r="AZ32" s="92"/>
      <c r="BB32">
        <v>40575</v>
      </c>
      <c r="BC32" t="s">
        <v>387</v>
      </c>
      <c r="BD32" s="92">
        <v>-122606.39999999999</v>
      </c>
      <c r="BF32" s="92"/>
      <c r="BG32" s="92"/>
      <c r="BH32" s="92"/>
      <c r="BI32" s="92"/>
      <c r="BJ32" s="92"/>
      <c r="BK32" s="92"/>
      <c r="BL32" s="92"/>
      <c r="BM32" s="92"/>
      <c r="BO32">
        <v>40570</v>
      </c>
      <c r="BP32" t="s">
        <v>384</v>
      </c>
      <c r="BQ32" s="92">
        <v>-343122.15</v>
      </c>
    </row>
    <row r="33" spans="2:79" x14ac:dyDescent="0.2">
      <c r="C33" t="s">
        <v>277</v>
      </c>
      <c r="D33" s="92"/>
      <c r="E33" s="92">
        <v>1686622.58</v>
      </c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>
        <v>1686622.58</v>
      </c>
      <c r="Q33" s="13">
        <v>1913818</v>
      </c>
      <c r="R33" s="93">
        <v>0.88128682037685924</v>
      </c>
      <c r="S33" s="93">
        <v>54407.18</v>
      </c>
      <c r="T33" s="41">
        <v>0.11455758653154036</v>
      </c>
      <c r="Y33" s="92"/>
      <c r="Z33">
        <v>40750</v>
      </c>
      <c r="AA33" t="s">
        <v>373</v>
      </c>
      <c r="AB33" s="92">
        <v>-242103.74</v>
      </c>
      <c r="AD33">
        <v>40515</v>
      </c>
      <c r="AE33" t="s">
        <v>358</v>
      </c>
      <c r="AF33" s="92">
        <v>-342816.2</v>
      </c>
      <c r="AH33" s="92"/>
      <c r="AI33" s="92"/>
      <c r="AJ33" s="92"/>
      <c r="AO33" s="92"/>
      <c r="AP33" s="92"/>
      <c r="AQ33" s="92"/>
      <c r="AT33">
        <v>40580</v>
      </c>
      <c r="AU33" t="s">
        <v>386</v>
      </c>
      <c r="AV33" s="92">
        <v>-28661.68</v>
      </c>
      <c r="AX33" s="97">
        <v>439850.49</v>
      </c>
      <c r="AY33" s="92"/>
      <c r="AZ33" s="92"/>
      <c r="BB33">
        <v>40580</v>
      </c>
      <c r="BC33" t="s">
        <v>386</v>
      </c>
      <c r="BD33" s="92">
        <v>-31607.46</v>
      </c>
      <c r="BF33" s="92">
        <v>498098.29</v>
      </c>
      <c r="BG33" s="92"/>
      <c r="BH33" s="92"/>
      <c r="BI33" s="92"/>
      <c r="BJ33" s="92"/>
      <c r="BK33" s="92"/>
      <c r="BL33" s="92"/>
      <c r="BM33" s="92"/>
      <c r="BO33">
        <v>40571</v>
      </c>
      <c r="BP33" t="s">
        <v>385</v>
      </c>
      <c r="BQ33">
        <v>-800.64</v>
      </c>
      <c r="BV33">
        <v>40570</v>
      </c>
      <c r="BW33" t="s">
        <v>384</v>
      </c>
      <c r="BX33" s="92">
        <v>-397870.2</v>
      </c>
    </row>
    <row r="34" spans="2:79" x14ac:dyDescent="0.2">
      <c r="C34" t="s">
        <v>278</v>
      </c>
      <c r="D34" s="92"/>
      <c r="E34" s="92">
        <v>1547950.64</v>
      </c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>
        <v>1547950.64</v>
      </c>
      <c r="Q34" s="13">
        <v>1792913</v>
      </c>
      <c r="R34" s="93">
        <v>0.86337186466939553</v>
      </c>
      <c r="S34" s="93">
        <v>51598.354666666666</v>
      </c>
      <c r="T34" s="41">
        <v>0.19292118035978209</v>
      </c>
      <c r="U34" s="92"/>
      <c r="Y34" s="92"/>
      <c r="Z34">
        <v>40755</v>
      </c>
      <c r="AA34" t="s">
        <v>374</v>
      </c>
      <c r="AB34" s="92">
        <v>-124542.93</v>
      </c>
      <c r="AD34">
        <v>40520</v>
      </c>
      <c r="AE34" s="92" t="s">
        <v>359</v>
      </c>
      <c r="AF34" s="92">
        <v>-403239.5</v>
      </c>
      <c r="AG34" s="92">
        <v>3218121.24</v>
      </c>
      <c r="AH34" s="92"/>
      <c r="AI34" s="92"/>
      <c r="AJ34" s="92"/>
      <c r="AO34" s="92">
        <v>6530415.8299999991</v>
      </c>
      <c r="AP34" s="92"/>
      <c r="AQ34" s="92"/>
      <c r="AT34">
        <v>40715</v>
      </c>
      <c r="AU34" t="s">
        <v>388</v>
      </c>
      <c r="AV34" s="92">
        <v>-140311.95000000001</v>
      </c>
      <c r="AX34" s="97"/>
      <c r="AY34" s="92"/>
      <c r="AZ34" s="92"/>
      <c r="BB34">
        <v>40715</v>
      </c>
      <c r="BC34" t="s">
        <v>388</v>
      </c>
      <c r="BD34" s="92">
        <v>-163840.54</v>
      </c>
      <c r="BF34" s="92"/>
      <c r="BG34" s="92"/>
      <c r="BH34" s="92"/>
      <c r="BI34" s="92"/>
      <c r="BJ34" s="92"/>
      <c r="BK34" s="92"/>
      <c r="BL34" s="92"/>
      <c r="BM34" s="92"/>
      <c r="BO34">
        <v>40572</v>
      </c>
      <c r="BP34" t="s">
        <v>389</v>
      </c>
      <c r="BQ34">
        <v>-471.69</v>
      </c>
      <c r="BS34" s="92"/>
      <c r="BV34">
        <v>40571</v>
      </c>
      <c r="BW34" t="s">
        <v>385</v>
      </c>
      <c r="BX34">
        <v>-870.87</v>
      </c>
    </row>
    <row r="35" spans="2:79" ht="16" thickBot="1" x14ac:dyDescent="0.25">
      <c r="C35" t="s">
        <v>279</v>
      </c>
      <c r="D35" s="92"/>
      <c r="E35" s="92">
        <v>1585161.01</v>
      </c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>
        <v>1585161.01</v>
      </c>
      <c r="Q35" s="13">
        <v>1848723</v>
      </c>
      <c r="R35" s="93">
        <v>0.85743565152810886</v>
      </c>
      <c r="S35" s="93">
        <v>51134.226129032257</v>
      </c>
      <c r="T35" s="41">
        <v>0.13597811960024017</v>
      </c>
      <c r="Y35" s="92"/>
      <c r="Z35">
        <v>40999</v>
      </c>
      <c r="AA35" t="s">
        <v>376</v>
      </c>
      <c r="AB35" s="98">
        <v>-5110265.12</v>
      </c>
      <c r="AH35" s="92"/>
      <c r="AI35" s="92"/>
      <c r="AJ35" s="92"/>
      <c r="AT35">
        <v>40765</v>
      </c>
      <c r="AU35" t="s">
        <v>390</v>
      </c>
      <c r="AV35" s="92">
        <v>-52200.82</v>
      </c>
      <c r="AX35" s="97">
        <v>192512.77000000002</v>
      </c>
      <c r="AY35" s="92"/>
      <c r="AZ35" s="92"/>
      <c r="BB35">
        <v>40765</v>
      </c>
      <c r="BC35" t="s">
        <v>390</v>
      </c>
      <c r="BD35" s="92">
        <v>-38309.040000000001</v>
      </c>
      <c r="BF35" s="92">
        <v>202149.58000000002</v>
      </c>
      <c r="BG35" s="92"/>
      <c r="BH35" s="92"/>
      <c r="BI35" s="92"/>
      <c r="BJ35" s="92"/>
      <c r="BK35" s="92"/>
      <c r="BL35" s="92"/>
      <c r="BM35" s="92"/>
      <c r="BO35">
        <v>40575</v>
      </c>
      <c r="BP35" t="s">
        <v>387</v>
      </c>
      <c r="BQ35" s="92">
        <v>-124249.91</v>
      </c>
      <c r="BS35" s="92"/>
      <c r="BV35">
        <v>40572</v>
      </c>
      <c r="BW35" t="s">
        <v>389</v>
      </c>
      <c r="BX35" s="92">
        <v>-1682.59</v>
      </c>
    </row>
    <row r="36" spans="2:79" ht="16" thickTop="1" x14ac:dyDescent="0.2">
      <c r="B36">
        <v>2010</v>
      </c>
      <c r="C36" t="s">
        <v>391</v>
      </c>
      <c r="D36" s="92"/>
      <c r="E36" s="92">
        <v>1653975.8</v>
      </c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>
        <v>1653975.8</v>
      </c>
      <c r="Q36" s="13">
        <v>1769428</v>
      </c>
      <c r="R36" s="93">
        <v>0.93475168246461571</v>
      </c>
      <c r="S36" s="93">
        <v>53354.058064516132</v>
      </c>
      <c r="T36" s="41">
        <v>0.19187173720623957</v>
      </c>
      <c r="U36" s="92"/>
      <c r="Y36" s="92"/>
      <c r="AD36">
        <v>40550</v>
      </c>
      <c r="AE36" s="13" t="s">
        <v>360</v>
      </c>
      <c r="AF36" s="92">
        <v>-878432.5</v>
      </c>
      <c r="AJ36" s="92"/>
      <c r="AK36">
        <v>40530</v>
      </c>
      <c r="AL36" t="s">
        <v>378</v>
      </c>
      <c r="AM36" s="92">
        <v>-13617.87</v>
      </c>
      <c r="AO36" s="92"/>
      <c r="AX36" s="97">
        <v>6102963.2699999996</v>
      </c>
      <c r="AY36" s="92"/>
      <c r="AZ36" s="92"/>
      <c r="BF36" s="92"/>
      <c r="BG36" s="92"/>
      <c r="BH36" s="92"/>
      <c r="BI36" s="92"/>
      <c r="BJ36" s="92"/>
      <c r="BK36" s="92"/>
      <c r="BL36" s="92"/>
      <c r="BM36" s="92"/>
      <c r="BO36">
        <v>40580</v>
      </c>
      <c r="BP36" t="s">
        <v>386</v>
      </c>
      <c r="BQ36" s="92">
        <v>-33355.89</v>
      </c>
      <c r="BS36" s="92">
        <f>-SUM(BQ32:BQ36)</f>
        <v>502000.28</v>
      </c>
      <c r="BV36">
        <v>40575</v>
      </c>
      <c r="BW36" t="s">
        <v>387</v>
      </c>
      <c r="BX36" s="92">
        <v>-170094.47</v>
      </c>
    </row>
    <row r="37" spans="2:79" x14ac:dyDescent="0.2">
      <c r="C37" t="s">
        <v>281</v>
      </c>
      <c r="D37" s="92"/>
      <c r="E37" s="92">
        <v>1604804.16</v>
      </c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>
        <v>1604804.16</v>
      </c>
      <c r="Q37" s="13">
        <v>1685637</v>
      </c>
      <c r="R37" s="93">
        <v>0.95204611669060413</v>
      </c>
      <c r="S37" s="93">
        <v>57314.434285714284</v>
      </c>
      <c r="T37" s="41">
        <v>0.17456993015381811</v>
      </c>
      <c r="U37" s="92"/>
      <c r="Y37" s="92"/>
      <c r="Z37" s="276" t="s">
        <v>392</v>
      </c>
      <c r="AA37" s="276"/>
      <c r="AB37" s="276"/>
      <c r="AD37">
        <v>40555</v>
      </c>
      <c r="AE37" s="13" t="s">
        <v>366</v>
      </c>
      <c r="AF37" s="92">
        <v>-233377.1</v>
      </c>
      <c r="AJ37" s="92"/>
      <c r="AK37">
        <v>40531</v>
      </c>
      <c r="AL37" t="s">
        <v>393</v>
      </c>
      <c r="AM37">
        <v>-2.54</v>
      </c>
      <c r="AP37" s="92"/>
      <c r="AQ37" s="92"/>
      <c r="AX37" s="92"/>
      <c r="AY37" s="92"/>
      <c r="AZ37" s="92"/>
      <c r="BD37" s="92">
        <v>-6816538.1800000006</v>
      </c>
      <c r="BF37" s="92">
        <v>6816538.1799999997</v>
      </c>
      <c r="BG37" s="92"/>
      <c r="BH37" s="92"/>
      <c r="BI37" s="92"/>
      <c r="BJ37" s="92"/>
      <c r="BK37" s="92"/>
      <c r="BL37" s="92"/>
      <c r="BM37" s="92"/>
      <c r="BO37">
        <v>40715</v>
      </c>
      <c r="BP37" t="s">
        <v>388</v>
      </c>
      <c r="BQ37" s="92">
        <v>-93464.66</v>
      </c>
      <c r="BS37" s="92"/>
      <c r="BV37">
        <v>40580</v>
      </c>
      <c r="BW37" t="s">
        <v>386</v>
      </c>
      <c r="BX37" s="92">
        <v>-41399.54</v>
      </c>
      <c r="BY37" s="92">
        <f>-SUM(BX33:BX37)</f>
        <v>611917.67000000004</v>
      </c>
    </row>
    <row r="38" spans="2:79" x14ac:dyDescent="0.2">
      <c r="C38" t="s">
        <v>282</v>
      </c>
      <c r="D38" s="92"/>
      <c r="E38" s="92">
        <v>1829135.3600000001</v>
      </c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>
        <v>1829135.3600000001</v>
      </c>
      <c r="Q38" s="13">
        <v>1936171</v>
      </c>
      <c r="R38" s="93">
        <v>0.94471787874108237</v>
      </c>
      <c r="S38" s="93">
        <v>59004.366451612907</v>
      </c>
      <c r="T38" s="41">
        <v>0.23151653202061201</v>
      </c>
      <c r="U38" s="92"/>
      <c r="W38" s="41"/>
      <c r="Y38" s="92"/>
      <c r="Z38" t="s">
        <v>354</v>
      </c>
      <c r="AA38" t="s">
        <v>355</v>
      </c>
      <c r="AB38" t="s">
        <v>356</v>
      </c>
      <c r="AD38">
        <v>40560</v>
      </c>
      <c r="AE38" s="13" t="s">
        <v>367</v>
      </c>
      <c r="AF38" s="92">
        <v>-61908.55</v>
      </c>
      <c r="AG38" s="92">
        <v>1173718.1500000001</v>
      </c>
      <c r="AH38" s="92"/>
      <c r="AI38" s="92"/>
      <c r="AJ38" s="92"/>
      <c r="AK38">
        <v>40535</v>
      </c>
      <c r="AL38" t="s">
        <v>379</v>
      </c>
      <c r="AM38">
        <v>-329.92</v>
      </c>
      <c r="AP38" s="92"/>
      <c r="AQ38" s="92"/>
      <c r="AX38" s="92"/>
      <c r="AY38" s="92"/>
      <c r="AZ38" s="92"/>
      <c r="BG38" s="92"/>
      <c r="BH38" s="92"/>
      <c r="BI38" s="92"/>
      <c r="BJ38" s="92"/>
      <c r="BK38" s="92"/>
      <c r="BL38" s="92"/>
      <c r="BM38" s="92"/>
      <c r="BO38">
        <v>40765</v>
      </c>
      <c r="BP38" t="s">
        <v>390</v>
      </c>
      <c r="BQ38" s="92">
        <v>-48761.69</v>
      </c>
      <c r="BS38" s="92">
        <f>-SUM(BQ37:BQ38)</f>
        <v>142226.35</v>
      </c>
      <c r="BV38">
        <v>40715</v>
      </c>
      <c r="BW38" t="s">
        <v>388</v>
      </c>
      <c r="BX38" s="92">
        <v>-155123.72</v>
      </c>
    </row>
    <row r="39" spans="2:79" x14ac:dyDescent="0.2">
      <c r="C39" t="s">
        <v>283</v>
      </c>
      <c r="D39" s="92"/>
      <c r="E39" s="92">
        <v>1876588.23</v>
      </c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>
        <v>1876588.23</v>
      </c>
      <c r="Q39" s="13">
        <v>1918758</v>
      </c>
      <c r="R39" s="93">
        <v>0.97802236133999176</v>
      </c>
      <c r="S39" s="93">
        <v>62552.940999999999</v>
      </c>
      <c r="T39" s="41">
        <v>0.23267086328720094</v>
      </c>
      <c r="U39" s="92"/>
      <c r="Y39" s="92"/>
      <c r="Z39">
        <v>40510</v>
      </c>
      <c r="AA39" t="s">
        <v>357</v>
      </c>
      <c r="AB39" s="92">
        <v>-2421025.9500000002</v>
      </c>
      <c r="AH39" s="92"/>
      <c r="AI39" s="92"/>
      <c r="AJ39" s="92"/>
      <c r="AK39">
        <v>40540</v>
      </c>
      <c r="AL39" t="s">
        <v>381</v>
      </c>
      <c r="AM39">
        <v>-606.58000000000004</v>
      </c>
      <c r="AO39" s="92">
        <v>14556.910000000002</v>
      </c>
      <c r="AP39" s="92"/>
      <c r="AQ39" s="92"/>
      <c r="AT39">
        <v>40530</v>
      </c>
      <c r="AU39" t="s">
        <v>378</v>
      </c>
      <c r="AV39" s="96">
        <v>-500000</v>
      </c>
      <c r="AX39" s="92"/>
      <c r="AY39" s="92"/>
      <c r="AZ39" s="92"/>
      <c r="BB39">
        <v>40530</v>
      </c>
      <c r="BC39" t="s">
        <v>378</v>
      </c>
      <c r="BD39" s="92">
        <v>-828738.87</v>
      </c>
      <c r="BF39" s="92"/>
      <c r="BG39" s="92"/>
      <c r="BH39" s="92"/>
      <c r="BI39" s="92"/>
      <c r="BJ39" s="92"/>
      <c r="BK39" s="92"/>
      <c r="BL39" s="92"/>
      <c r="BM39" s="92"/>
      <c r="BS39" s="92"/>
      <c r="BV39">
        <v>40765</v>
      </c>
      <c r="BW39" t="s">
        <v>390</v>
      </c>
      <c r="BX39" s="92">
        <v>-46420.73</v>
      </c>
      <c r="BY39" s="92">
        <f>-SUM(BX38:BX39)</f>
        <v>201544.45</v>
      </c>
    </row>
    <row r="40" spans="2:79" x14ac:dyDescent="0.2">
      <c r="C40" t="s">
        <v>284</v>
      </c>
      <c r="D40" s="92"/>
      <c r="E40" s="92">
        <v>1794398.36</v>
      </c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>
        <v>1794398.36</v>
      </c>
      <c r="Q40" s="13">
        <v>1927500</v>
      </c>
      <c r="R40" s="93">
        <v>0.93094597146562907</v>
      </c>
      <c r="S40" s="93">
        <v>57883.818064516134</v>
      </c>
      <c r="T40" s="41">
        <v>0.18945063179778973</v>
      </c>
      <c r="U40" s="92"/>
      <c r="Z40">
        <v>40515</v>
      </c>
      <c r="AA40" t="s">
        <v>358</v>
      </c>
      <c r="AB40" s="92">
        <v>-226926.63</v>
      </c>
      <c r="AD40">
        <v>40700</v>
      </c>
      <c r="AE40" s="13" t="s">
        <v>369</v>
      </c>
      <c r="AF40" s="92">
        <v>-957187.44</v>
      </c>
      <c r="AH40" s="92"/>
      <c r="AI40" s="92"/>
      <c r="AJ40" s="92"/>
      <c r="AM40" s="92"/>
      <c r="AT40">
        <v>40531</v>
      </c>
      <c r="AU40" t="s">
        <v>393</v>
      </c>
      <c r="AV40" s="92">
        <v>-15.15</v>
      </c>
      <c r="AX40" s="92"/>
      <c r="AY40" s="92"/>
      <c r="AZ40" s="92"/>
      <c r="BB40">
        <v>40531</v>
      </c>
      <c r="BC40" t="s">
        <v>393</v>
      </c>
      <c r="BD40">
        <v>-206.36</v>
      </c>
      <c r="BF40" s="92"/>
      <c r="BG40" s="92"/>
      <c r="BH40" s="92"/>
      <c r="BI40" s="92"/>
      <c r="BJ40" s="92"/>
      <c r="BK40" s="92"/>
      <c r="BL40" s="92"/>
      <c r="BM40" s="92"/>
      <c r="BQ40" s="92">
        <f>SUM(BQ16:BQ38)</f>
        <v>-6926139.3600000013</v>
      </c>
      <c r="BS40" s="92">
        <f>SUM(BS20:BS38)</f>
        <v>6926139.3599999994</v>
      </c>
    </row>
    <row r="41" spans="2:79" x14ac:dyDescent="0.2">
      <c r="C41" t="s">
        <v>285</v>
      </c>
      <c r="E41" s="92">
        <v>1852834.43</v>
      </c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>
        <v>1852834.43</v>
      </c>
      <c r="Q41" s="13">
        <v>1909016</v>
      </c>
      <c r="R41" s="93">
        <v>0.97057040381013038</v>
      </c>
      <c r="S41" s="93">
        <v>61761.147666666664</v>
      </c>
      <c r="T41" s="41">
        <v>0.17194189586150088</v>
      </c>
      <c r="Y41" s="92"/>
      <c r="Z41">
        <v>40520</v>
      </c>
      <c r="AA41" t="s">
        <v>359</v>
      </c>
      <c r="AB41" s="92">
        <v>-375995.97</v>
      </c>
      <c r="AD41">
        <v>40750</v>
      </c>
      <c r="AE41" s="92" t="s">
        <v>372</v>
      </c>
      <c r="AF41" s="92">
        <v>-411280.79</v>
      </c>
      <c r="AG41" s="92">
        <v>1368468.23</v>
      </c>
      <c r="AK41">
        <v>40999</v>
      </c>
      <c r="AL41" t="s">
        <v>376</v>
      </c>
      <c r="AM41" s="92">
        <v>-6544972.7400000002</v>
      </c>
      <c r="AT41">
        <v>40535</v>
      </c>
      <c r="AU41" t="s">
        <v>379</v>
      </c>
      <c r="AV41" s="92">
        <v>-1486.17</v>
      </c>
      <c r="AX41" s="92"/>
      <c r="AY41" s="92"/>
      <c r="AZ41" s="92"/>
      <c r="BB41">
        <v>40535</v>
      </c>
      <c r="BC41" t="s">
        <v>379</v>
      </c>
      <c r="BD41" s="92">
        <v>-95607.2</v>
      </c>
      <c r="BF41" s="92"/>
      <c r="BG41" s="92"/>
      <c r="BH41" s="92"/>
      <c r="BI41" s="92"/>
      <c r="BJ41" s="92"/>
      <c r="BK41" s="92"/>
      <c r="BL41" s="92"/>
      <c r="BM41" s="92"/>
      <c r="BX41" s="92">
        <f>SUM(BX15:BX39)</f>
        <v>-7985744.4500000002</v>
      </c>
      <c r="BY41" s="99">
        <f>SUM(BY15:BY39)</f>
        <v>7985744.4500000011</v>
      </c>
      <c r="CA41" s="57"/>
    </row>
    <row r="42" spans="2:79" x14ac:dyDescent="0.2">
      <c r="C42" t="s">
        <v>274</v>
      </c>
      <c r="D42" s="92"/>
      <c r="E42" s="92">
        <v>1756336.11</v>
      </c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>
        <v>1756336.11</v>
      </c>
      <c r="Q42" s="13">
        <v>1873844</v>
      </c>
      <c r="R42" s="93">
        <v>0.93729046281333994</v>
      </c>
      <c r="S42" s="93">
        <v>56656.003548387103</v>
      </c>
      <c r="T42" s="41">
        <v>6.9953841118977622E-2</v>
      </c>
      <c r="Z42">
        <v>40550</v>
      </c>
      <c r="AA42" t="s">
        <v>360</v>
      </c>
      <c r="AB42" s="92">
        <v>-856997.9</v>
      </c>
      <c r="AE42" s="13"/>
      <c r="AO42" s="92"/>
      <c r="AP42" s="92"/>
      <c r="AQ42" s="92"/>
      <c r="AT42">
        <v>40540</v>
      </c>
      <c r="AU42" t="s">
        <v>381</v>
      </c>
      <c r="AV42" s="92">
        <v>-1412.95</v>
      </c>
      <c r="AX42" s="92">
        <v>502914.27</v>
      </c>
      <c r="AY42" s="92"/>
      <c r="AZ42" s="92"/>
      <c r="BB42">
        <v>40540</v>
      </c>
      <c r="BC42" t="s">
        <v>381</v>
      </c>
      <c r="BD42" s="92">
        <v>-73042.89</v>
      </c>
      <c r="BF42" s="92">
        <v>997595.32</v>
      </c>
      <c r="BG42" s="92"/>
      <c r="BH42" s="92"/>
      <c r="BI42" s="92"/>
      <c r="BJ42" s="92"/>
      <c r="BK42" s="92"/>
      <c r="BL42" s="92"/>
      <c r="BM42" s="92"/>
      <c r="BO42">
        <v>40530</v>
      </c>
      <c r="BP42" t="s">
        <v>378</v>
      </c>
      <c r="BQ42" s="92">
        <v>-794525.79</v>
      </c>
      <c r="BS42" s="92"/>
    </row>
    <row r="43" spans="2:79" x14ac:dyDescent="0.2">
      <c r="C43" t="s">
        <v>275</v>
      </c>
      <c r="E43" s="92">
        <v>1821213.5</v>
      </c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>
        <v>1821213.5</v>
      </c>
      <c r="Q43" s="13">
        <v>1918072</v>
      </c>
      <c r="R43" s="93">
        <v>0.94950215633198332</v>
      </c>
      <c r="S43" s="93">
        <v>58748.822580645159</v>
      </c>
      <c r="T43" s="41">
        <v>0.17224190619693508</v>
      </c>
      <c r="Z43">
        <v>40555</v>
      </c>
      <c r="AA43" t="s">
        <v>366</v>
      </c>
      <c r="AB43" s="92">
        <v>-167421.67000000001</v>
      </c>
      <c r="AD43">
        <v>40705</v>
      </c>
      <c r="AE43" s="100" t="s">
        <v>371</v>
      </c>
      <c r="AF43" s="92">
        <v>-401440.98</v>
      </c>
      <c r="AM43" s="92">
        <v>-6544972.7400000002</v>
      </c>
      <c r="AO43" s="92"/>
      <c r="AP43" s="92"/>
      <c r="AQ43" s="92"/>
      <c r="AT43">
        <v>40710</v>
      </c>
      <c r="AU43" t="s">
        <v>394</v>
      </c>
      <c r="AV43" s="92">
        <v>-132299.17000000001</v>
      </c>
      <c r="AX43" s="92"/>
      <c r="AY43" s="92"/>
      <c r="AZ43" s="92"/>
      <c r="BB43">
        <v>40710</v>
      </c>
      <c r="BC43" t="s">
        <v>394</v>
      </c>
      <c r="BD43" s="92">
        <v>-319442.83</v>
      </c>
      <c r="BF43" s="92"/>
      <c r="BG43" s="92"/>
      <c r="BH43" s="92"/>
      <c r="BI43" s="92"/>
      <c r="BJ43" s="92"/>
      <c r="BK43" s="92"/>
      <c r="BL43" s="92"/>
      <c r="BM43" s="92"/>
      <c r="BO43">
        <v>40531</v>
      </c>
      <c r="BP43" t="s">
        <v>393</v>
      </c>
      <c r="BQ43" s="92">
        <v>-3939.74</v>
      </c>
      <c r="BS43" s="92"/>
      <c r="BV43">
        <v>40530</v>
      </c>
      <c r="BW43" t="s">
        <v>378</v>
      </c>
      <c r="BX43" s="92">
        <v>-898668.37</v>
      </c>
    </row>
    <row r="44" spans="2:79" x14ac:dyDescent="0.2">
      <c r="C44" t="s">
        <v>276</v>
      </c>
      <c r="E44" s="92">
        <v>1770410.52</v>
      </c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>
        <v>1770410.52</v>
      </c>
      <c r="Q44" s="13">
        <v>1865553</v>
      </c>
      <c r="R44" s="93">
        <v>0.94900038755264526</v>
      </c>
      <c r="S44" s="93">
        <v>59013.684000000001</v>
      </c>
      <c r="T44" s="41">
        <v>0.11361647329395114</v>
      </c>
      <c r="Z44">
        <v>40560</v>
      </c>
      <c r="AA44" t="s">
        <v>367</v>
      </c>
      <c r="AB44" s="92">
        <v>-59275.7</v>
      </c>
      <c r="AD44">
        <v>40755</v>
      </c>
      <c r="AE44" s="92" t="s">
        <v>375</v>
      </c>
      <c r="AF44" s="92">
        <v>-180645.92</v>
      </c>
      <c r="AG44" s="92">
        <v>582086.9</v>
      </c>
      <c r="AH44" s="92"/>
      <c r="AI44" s="92"/>
      <c r="AJ44" s="92"/>
      <c r="AT44">
        <v>40760</v>
      </c>
      <c r="AU44" t="s">
        <v>395</v>
      </c>
      <c r="AV44" s="92">
        <v>-29731.32</v>
      </c>
      <c r="AX44" s="92">
        <v>162030.49000000002</v>
      </c>
      <c r="BB44">
        <v>40760</v>
      </c>
      <c r="BC44" t="s">
        <v>395</v>
      </c>
      <c r="BD44" s="92">
        <v>-26479.65</v>
      </c>
      <c r="BF44" s="92">
        <v>345922.48000000004</v>
      </c>
      <c r="BO44">
        <v>40532</v>
      </c>
      <c r="BP44" t="s">
        <v>396</v>
      </c>
      <c r="BQ44">
        <v>-488.18</v>
      </c>
      <c r="BS44" s="92"/>
      <c r="BV44">
        <v>40531</v>
      </c>
      <c r="BW44" t="s">
        <v>393</v>
      </c>
      <c r="BX44">
        <v>-766.08</v>
      </c>
    </row>
    <row r="45" spans="2:79" x14ac:dyDescent="0.2">
      <c r="C45" t="s">
        <v>277</v>
      </c>
      <c r="E45" s="92">
        <v>1734692.19</v>
      </c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>
        <v>1734692.19</v>
      </c>
      <c r="Q45" s="13">
        <v>1931959</v>
      </c>
      <c r="R45" s="93">
        <v>0.89789285900994786</v>
      </c>
      <c r="S45" s="93">
        <v>55957.812580645157</v>
      </c>
      <c r="T45" s="41">
        <v>2.8500513730819296E-2</v>
      </c>
      <c r="Y45" s="92"/>
      <c r="Z45">
        <v>40700</v>
      </c>
      <c r="AA45" t="s">
        <v>369</v>
      </c>
      <c r="AB45" s="92">
        <v>-1038243.31</v>
      </c>
      <c r="AG45" s="97">
        <v>6342394.5200000014</v>
      </c>
      <c r="AH45" s="92"/>
      <c r="AI45" s="92"/>
      <c r="AJ45" s="92"/>
      <c r="AK45" s="277" t="s">
        <v>397</v>
      </c>
      <c r="AL45" s="277"/>
      <c r="AM45" s="277"/>
      <c r="AN45" s="277"/>
      <c r="AO45" s="277"/>
      <c r="AP45" s="277"/>
      <c r="AW45" s="92"/>
      <c r="BO45">
        <v>40535</v>
      </c>
      <c r="BP45" t="s">
        <v>379</v>
      </c>
      <c r="BQ45" s="92">
        <v>-85621.77</v>
      </c>
      <c r="BS45" s="92"/>
      <c r="BV45">
        <v>40532</v>
      </c>
      <c r="BW45" t="s">
        <v>396</v>
      </c>
      <c r="BX45" s="92">
        <v>-2337.7199999999998</v>
      </c>
    </row>
    <row r="46" spans="2:79" x14ac:dyDescent="0.2">
      <c r="C46" t="s">
        <v>278</v>
      </c>
      <c r="E46" s="92">
        <v>1732606.71</v>
      </c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>
        <v>1732606.71</v>
      </c>
      <c r="Q46" s="13">
        <v>1840037</v>
      </c>
      <c r="R46" s="93">
        <v>0.94161514686932923</v>
      </c>
      <c r="S46" s="93">
        <v>57753.557000000001</v>
      </c>
      <c r="T46" s="41">
        <v>0.1192906706637623</v>
      </c>
      <c r="Y46" s="92"/>
      <c r="Z46">
        <v>40705</v>
      </c>
      <c r="AA46" t="s">
        <v>371</v>
      </c>
      <c r="AB46" s="92">
        <v>-410223.13</v>
      </c>
      <c r="AH46" s="92"/>
      <c r="AI46" s="92"/>
      <c r="AJ46" s="92"/>
      <c r="AK46" t="s">
        <v>354</v>
      </c>
      <c r="AL46" t="s">
        <v>355</v>
      </c>
      <c r="AM46" t="s">
        <v>356</v>
      </c>
      <c r="AV46" s="92"/>
      <c r="AW46" s="92"/>
      <c r="BD46" s="92">
        <v>-1343517.7999999998</v>
      </c>
      <c r="BF46" s="92">
        <v>1343517.8</v>
      </c>
      <c r="BO46">
        <v>40540</v>
      </c>
      <c r="BP46" t="s">
        <v>381</v>
      </c>
      <c r="BQ46" s="92">
        <v>-69523.789999999994</v>
      </c>
      <c r="BS46" s="92">
        <f>-SUM(BQ42:BQ46)</f>
        <v>954099.27000000014</v>
      </c>
      <c r="BV46">
        <v>40535</v>
      </c>
      <c r="BW46" t="s">
        <v>379</v>
      </c>
      <c r="BX46" s="92">
        <v>-102177.51</v>
      </c>
    </row>
    <row r="47" spans="2:79" x14ac:dyDescent="0.2">
      <c r="C47" t="s">
        <v>279</v>
      </c>
      <c r="E47" s="92">
        <v>1811015.32</v>
      </c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>
        <v>1811015.32</v>
      </c>
      <c r="Q47" s="13">
        <v>1918318</v>
      </c>
      <c r="R47" s="93">
        <v>0.94406418539574777</v>
      </c>
      <c r="S47" s="93">
        <v>58419.849032258069</v>
      </c>
      <c r="T47" s="41">
        <v>0.14248035914029961</v>
      </c>
      <c r="Y47" s="92"/>
      <c r="Z47">
        <v>40750</v>
      </c>
      <c r="AA47" t="s">
        <v>373</v>
      </c>
      <c r="AB47" s="92">
        <v>-300977.7</v>
      </c>
      <c r="AD47">
        <v>40530</v>
      </c>
      <c r="AE47" s="92" t="s">
        <v>378</v>
      </c>
      <c r="AF47" s="92">
        <v>-17450.45</v>
      </c>
      <c r="AK47">
        <v>40501</v>
      </c>
      <c r="AL47" t="s">
        <v>368</v>
      </c>
      <c r="AM47" s="92">
        <v>-2143.15</v>
      </c>
      <c r="AO47" s="92"/>
      <c r="AP47" s="92"/>
      <c r="AQ47" s="92"/>
      <c r="AT47">
        <v>40999</v>
      </c>
      <c r="AU47" t="s">
        <v>376</v>
      </c>
      <c r="AV47" s="92">
        <v>-6767908.0300000003</v>
      </c>
      <c r="AW47" s="92"/>
      <c r="AX47" s="92">
        <v>6767908.0299999993</v>
      </c>
      <c r="BO47">
        <v>40710</v>
      </c>
      <c r="BP47" t="s">
        <v>394</v>
      </c>
      <c r="BQ47" s="92">
        <v>-220029.35</v>
      </c>
      <c r="BS47" s="92"/>
      <c r="BV47">
        <v>40540</v>
      </c>
      <c r="BW47" t="s">
        <v>381</v>
      </c>
      <c r="BX47" s="92">
        <v>-93303.85</v>
      </c>
      <c r="BY47" s="92">
        <f>-SUM(BX43:BX47)</f>
        <v>1097253.53</v>
      </c>
    </row>
    <row r="48" spans="2:79" x14ac:dyDescent="0.2">
      <c r="B48">
        <v>2011</v>
      </c>
      <c r="C48" t="s">
        <v>391</v>
      </c>
      <c r="E48" s="92">
        <v>1695915.26</v>
      </c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>
        <v>1695915.26</v>
      </c>
      <c r="Q48" s="13">
        <v>1839816</v>
      </c>
      <c r="R48" s="93">
        <v>0.92178525461241778</v>
      </c>
      <c r="S48" s="93">
        <v>54706.943870967742</v>
      </c>
      <c r="T48" s="41">
        <v>2.5356755522057798E-2</v>
      </c>
      <c r="Y48" s="92"/>
      <c r="Z48">
        <v>40755</v>
      </c>
      <c r="AA48" t="s">
        <v>374</v>
      </c>
      <c r="AB48" s="92">
        <v>-153947.49</v>
      </c>
      <c r="AD48">
        <v>40535</v>
      </c>
      <c r="AE48" s="92" t="s">
        <v>379</v>
      </c>
      <c r="AF48">
        <v>-874.3</v>
      </c>
      <c r="AK48">
        <v>40510</v>
      </c>
      <c r="AL48" t="s">
        <v>357</v>
      </c>
      <c r="AM48" s="92">
        <v>-2354287.9300000002</v>
      </c>
      <c r="AO48" s="92"/>
      <c r="AP48" s="92"/>
      <c r="AQ48" s="92"/>
      <c r="AW48" s="92"/>
      <c r="BO48">
        <v>40760</v>
      </c>
      <c r="BP48" t="s">
        <v>395</v>
      </c>
      <c r="BQ48" s="92">
        <v>-42517.41</v>
      </c>
      <c r="BS48" s="92">
        <f>-SUM(BQ47:BQ48)</f>
        <v>262546.76</v>
      </c>
      <c r="BV48">
        <v>40710</v>
      </c>
      <c r="BW48" t="s">
        <v>394</v>
      </c>
      <c r="BX48" s="92">
        <v>-326935.43</v>
      </c>
    </row>
    <row r="49" spans="2:77" ht="16" thickBot="1" x14ac:dyDescent="0.25">
      <c r="C49" t="s">
        <v>281</v>
      </c>
      <c r="E49" s="92">
        <v>1686991.83</v>
      </c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>
        <v>1686991.83</v>
      </c>
      <c r="Q49" s="13">
        <v>1687030</v>
      </c>
      <c r="R49" s="93">
        <v>0.99997737443910306</v>
      </c>
      <c r="S49" s="93">
        <v>60249.708214285718</v>
      </c>
      <c r="T49" s="41">
        <v>5.1213520034743783E-2</v>
      </c>
      <c r="Y49" s="92"/>
      <c r="Z49">
        <v>40999</v>
      </c>
      <c r="AA49" s="92" t="s">
        <v>376</v>
      </c>
      <c r="AB49" s="98">
        <v>-6011035.4500000002</v>
      </c>
      <c r="AD49">
        <v>40540</v>
      </c>
      <c r="AE49" s="94" t="s">
        <v>381</v>
      </c>
      <c r="AF49">
        <v>-729.98</v>
      </c>
      <c r="AG49" s="92">
        <v>19054.73</v>
      </c>
      <c r="AH49" s="92"/>
      <c r="AI49" s="92"/>
      <c r="AJ49" s="92"/>
      <c r="AK49">
        <v>40515</v>
      </c>
      <c r="AL49" t="s">
        <v>358</v>
      </c>
      <c r="AM49" s="92">
        <v>-223717.64</v>
      </c>
      <c r="AO49" s="92"/>
      <c r="AP49" s="92"/>
      <c r="AQ49" s="92"/>
      <c r="AW49" s="92"/>
      <c r="BB49">
        <v>40999</v>
      </c>
      <c r="BC49" t="s">
        <v>376</v>
      </c>
      <c r="BD49" s="92">
        <v>-8160055.9800000004</v>
      </c>
      <c r="BF49" s="92">
        <v>8160055.9799999995</v>
      </c>
      <c r="BV49">
        <v>40760</v>
      </c>
      <c r="BW49" t="s">
        <v>395</v>
      </c>
      <c r="BX49" s="92">
        <v>-40649.089999999997</v>
      </c>
      <c r="BY49" s="92">
        <f>-SUM(BX48:BX49)</f>
        <v>367584.52</v>
      </c>
    </row>
    <row r="50" spans="2:77" ht="16" thickTop="1" x14ac:dyDescent="0.2">
      <c r="C50" t="s">
        <v>282</v>
      </c>
      <c r="E50" s="92">
        <v>1960439.95</v>
      </c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>
        <v>1960439.95</v>
      </c>
      <c r="Q50" s="13">
        <v>1997558</v>
      </c>
      <c r="R50" s="93">
        <v>0.98141828672809495</v>
      </c>
      <c r="S50" s="93">
        <v>63239.99838709677</v>
      </c>
      <c r="T50" s="41">
        <v>7.17850591440099E-2</v>
      </c>
      <c r="Y50" s="92"/>
      <c r="AH50" s="92"/>
      <c r="AI50" s="92"/>
      <c r="AJ50" s="92"/>
      <c r="AK50">
        <v>40520</v>
      </c>
      <c r="AL50" t="s">
        <v>359</v>
      </c>
      <c r="AM50" s="92">
        <v>-188019.62</v>
      </c>
      <c r="AO50" s="92">
        <v>2768168.3400000003</v>
      </c>
      <c r="AP50" s="92"/>
      <c r="AQ50" s="92"/>
      <c r="AT50" s="277" t="s">
        <v>398</v>
      </c>
      <c r="AU50" s="277"/>
      <c r="AV50" s="277"/>
      <c r="AW50" s="277"/>
      <c r="AX50" s="277"/>
      <c r="AY50" s="277"/>
    </row>
    <row r="51" spans="2:77" x14ac:dyDescent="0.2">
      <c r="C51" t="s">
        <v>283</v>
      </c>
      <c r="E51" s="92">
        <v>1761603.32</v>
      </c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>
        <v>1761603.32</v>
      </c>
      <c r="Q51" s="13">
        <v>1928818</v>
      </c>
      <c r="R51" s="93">
        <v>0.91330717568998221</v>
      </c>
      <c r="S51" s="93">
        <v>58720.110666666667</v>
      </c>
      <c r="T51" s="41">
        <v>-6.127338334632948E-2</v>
      </c>
      <c r="Y51" s="92"/>
      <c r="Z51" s="276" t="s">
        <v>399</v>
      </c>
      <c r="AA51" s="276"/>
      <c r="AB51" s="276"/>
      <c r="AD51">
        <v>40999</v>
      </c>
      <c r="AE51" s="92" t="s">
        <v>376</v>
      </c>
      <c r="AG51" s="92">
        <v>6361449.25</v>
      </c>
      <c r="AH51" s="92"/>
      <c r="AI51" s="92"/>
      <c r="AJ51" s="92"/>
      <c r="AK51">
        <v>40700</v>
      </c>
      <c r="AL51" t="s">
        <v>369</v>
      </c>
      <c r="AM51" s="92">
        <v>-657793.81999999995</v>
      </c>
      <c r="AO51" s="92"/>
      <c r="AP51" s="92"/>
      <c r="AQ51" s="92"/>
      <c r="AV51" s="92"/>
      <c r="AW51" s="92"/>
      <c r="AZ51" s="92"/>
      <c r="BD51" s="92"/>
      <c r="BO51">
        <v>40999</v>
      </c>
      <c r="BP51" t="s">
        <v>376</v>
      </c>
      <c r="BQ51" s="92">
        <v>-8142785.3899999997</v>
      </c>
      <c r="BS51" s="92">
        <f>SUM(BS40:BS48)</f>
        <v>8142785.3899999997</v>
      </c>
    </row>
    <row r="52" spans="2:77" x14ac:dyDescent="0.2">
      <c r="C52" t="s">
        <v>284</v>
      </c>
      <c r="E52" s="92">
        <v>1778130.75</v>
      </c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>
        <v>1778130.75</v>
      </c>
      <c r="Q52" s="13">
        <v>1929612</v>
      </c>
      <c r="R52" s="93">
        <v>0.92149652365345991</v>
      </c>
      <c r="S52" s="93">
        <v>57359.056451612902</v>
      </c>
      <c r="T52" s="41">
        <v>-9.0657740012647474E-3</v>
      </c>
      <c r="Y52" s="92"/>
      <c r="Z52" t="s">
        <v>354</v>
      </c>
      <c r="AA52" t="s">
        <v>355</v>
      </c>
      <c r="AB52" t="s">
        <v>356</v>
      </c>
      <c r="AE52" s="92"/>
      <c r="AK52">
        <v>40750</v>
      </c>
      <c r="AL52" t="s">
        <v>372</v>
      </c>
      <c r="AM52" s="92">
        <v>-297610.58</v>
      </c>
      <c r="AO52" s="92">
        <v>955404.39999999991</v>
      </c>
      <c r="AT52" t="s">
        <v>354</v>
      </c>
      <c r="AU52" t="s">
        <v>355</v>
      </c>
      <c r="AV52" t="s">
        <v>356</v>
      </c>
      <c r="BB52" s="277" t="s">
        <v>400</v>
      </c>
      <c r="BC52" s="277"/>
      <c r="BD52" s="277"/>
      <c r="BE52" s="277"/>
      <c r="BF52" s="277"/>
      <c r="BG52" s="277"/>
      <c r="BV52">
        <v>40581</v>
      </c>
      <c r="BW52" t="s">
        <v>401</v>
      </c>
      <c r="BX52" s="92">
        <v>-175236</v>
      </c>
    </row>
    <row r="53" spans="2:77" x14ac:dyDescent="0.2">
      <c r="C53" t="s">
        <v>285</v>
      </c>
      <c r="E53" s="92">
        <v>1952260.92</v>
      </c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>
        <v>1952260.92</v>
      </c>
      <c r="Q53" s="13">
        <v>1919734</v>
      </c>
      <c r="R53" s="93">
        <v>1.0169434515406821</v>
      </c>
      <c r="S53" s="93">
        <v>62976.158709677416</v>
      </c>
      <c r="T53" s="41">
        <v>5.3661832050476303E-2</v>
      </c>
      <c r="Y53" s="92"/>
      <c r="Z53">
        <v>40510</v>
      </c>
      <c r="AA53" s="92" t="s">
        <v>357</v>
      </c>
      <c r="AB53" s="92">
        <v>-2544782.91</v>
      </c>
      <c r="AD53" s="278" t="s">
        <v>402</v>
      </c>
      <c r="AE53" s="278"/>
      <c r="AF53" s="278"/>
      <c r="AT53">
        <v>40501</v>
      </c>
      <c r="AU53" t="s">
        <v>368</v>
      </c>
      <c r="AV53" s="92">
        <v>-1588.47</v>
      </c>
      <c r="AX53" s="92"/>
      <c r="AY53" s="92"/>
      <c r="AZ53" s="92"/>
      <c r="BB53" t="s">
        <v>354</v>
      </c>
      <c r="BC53" t="s">
        <v>355</v>
      </c>
      <c r="BD53" t="s">
        <v>356</v>
      </c>
      <c r="BQ53" s="92"/>
      <c r="BV53">
        <v>40582</v>
      </c>
      <c r="BW53" t="s">
        <v>403</v>
      </c>
      <c r="BX53">
        <v>-40</v>
      </c>
    </row>
    <row r="54" spans="2:77" x14ac:dyDescent="0.2">
      <c r="C54" t="s">
        <v>274</v>
      </c>
      <c r="E54" s="92">
        <v>1658386.8</v>
      </c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>
        <v>1658386.8</v>
      </c>
      <c r="Q54" s="13">
        <v>1856111</v>
      </c>
      <c r="R54" s="93">
        <v>0.89347393555665588</v>
      </c>
      <c r="S54" s="93">
        <v>53496.348387096776</v>
      </c>
      <c r="T54" s="41">
        <v>-5.576911471688642E-2</v>
      </c>
      <c r="Y54" s="92"/>
      <c r="Z54">
        <v>40515</v>
      </c>
      <c r="AA54" s="92" t="s">
        <v>358</v>
      </c>
      <c r="AB54" s="92">
        <v>-234980.72</v>
      </c>
      <c r="AD54" t="s">
        <v>354</v>
      </c>
      <c r="AE54" s="92" t="s">
        <v>355</v>
      </c>
      <c r="AF54" t="s">
        <v>356</v>
      </c>
      <c r="AH54" s="92"/>
      <c r="AI54" s="92"/>
      <c r="AJ54" s="92"/>
      <c r="AK54">
        <v>40550</v>
      </c>
      <c r="AL54" t="s">
        <v>360</v>
      </c>
      <c r="AM54" s="92">
        <v>-513417.08</v>
      </c>
      <c r="AT54">
        <v>40510</v>
      </c>
      <c r="AU54" t="s">
        <v>357</v>
      </c>
      <c r="AV54" s="92">
        <v>-3304208.44</v>
      </c>
      <c r="AX54" s="92"/>
      <c r="AY54" s="92"/>
      <c r="AZ54" s="92"/>
      <c r="BB54">
        <v>40501</v>
      </c>
      <c r="BC54" t="s">
        <v>368</v>
      </c>
      <c r="BD54" s="92">
        <v>-1955.1</v>
      </c>
      <c r="BF54" s="92"/>
      <c r="BG54" s="92"/>
      <c r="BH54" s="92"/>
      <c r="BI54" s="92"/>
      <c r="BJ54" s="92"/>
      <c r="BK54" s="92"/>
      <c r="BL54" s="92"/>
      <c r="BM54" s="92"/>
      <c r="BV54">
        <v>40583</v>
      </c>
      <c r="BW54" t="s">
        <v>404</v>
      </c>
      <c r="BX54">
        <v>-373</v>
      </c>
    </row>
    <row r="55" spans="2:77" x14ac:dyDescent="0.2">
      <c r="C55" t="s">
        <v>275</v>
      </c>
      <c r="E55" s="92">
        <v>1756245.39</v>
      </c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>
        <v>1756245.39</v>
      </c>
      <c r="Q55" s="13">
        <v>1939559</v>
      </c>
      <c r="R55" s="93">
        <v>0.90548696378919125</v>
      </c>
      <c r="S55" s="93">
        <v>56653.077096774192</v>
      </c>
      <c r="T55" s="41">
        <v>-3.567297848385162E-2</v>
      </c>
      <c r="Y55" s="92"/>
      <c r="Z55">
        <v>40520</v>
      </c>
      <c r="AA55" s="92" t="s">
        <v>359</v>
      </c>
      <c r="AB55" s="92">
        <v>-389055.48</v>
      </c>
      <c r="AD55">
        <v>40510</v>
      </c>
      <c r="AE55" t="s">
        <v>357</v>
      </c>
      <c r="AF55" s="92">
        <v>-2384965.67</v>
      </c>
      <c r="AH55" s="92"/>
      <c r="AI55" s="92"/>
      <c r="AJ55" s="92"/>
      <c r="AK55">
        <v>40551</v>
      </c>
      <c r="AL55" t="s">
        <v>380</v>
      </c>
      <c r="AM55">
        <v>-549.91999999999996</v>
      </c>
      <c r="AO55" s="92"/>
      <c r="AP55" s="92"/>
      <c r="AQ55" s="92"/>
      <c r="AT55">
        <v>40515</v>
      </c>
      <c r="AU55" t="s">
        <v>358</v>
      </c>
      <c r="AV55" s="92">
        <v>-277036.52</v>
      </c>
      <c r="AX55" s="92"/>
      <c r="AY55" s="92"/>
      <c r="AZ55" s="92"/>
      <c r="BB55">
        <v>40502</v>
      </c>
      <c r="BC55" t="s">
        <v>370</v>
      </c>
      <c r="BD55" s="92">
        <v>-4831.72</v>
      </c>
      <c r="BF55" s="92"/>
      <c r="BG55" s="92"/>
      <c r="BH55" s="92"/>
      <c r="BI55" s="92"/>
      <c r="BJ55" s="92"/>
      <c r="BK55" s="92"/>
      <c r="BL55" s="92"/>
      <c r="BM55" s="92"/>
      <c r="BO55" s="277" t="s">
        <v>405</v>
      </c>
      <c r="BP55" s="277"/>
      <c r="BQ55" s="277"/>
      <c r="BR55" s="277"/>
      <c r="BS55" s="277"/>
      <c r="BT55" s="277"/>
      <c r="BV55">
        <v>40585</v>
      </c>
      <c r="BW55" t="s">
        <v>406</v>
      </c>
      <c r="BX55" s="92">
        <v>-14168</v>
      </c>
    </row>
    <row r="56" spans="2:77" x14ac:dyDescent="0.2">
      <c r="C56" t="s">
        <v>276</v>
      </c>
      <c r="E56" s="92">
        <v>1875051.78</v>
      </c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>
        <v>1875051.78</v>
      </c>
      <c r="Q56" s="13">
        <v>1874067</v>
      </c>
      <c r="R56" s="93">
        <v>1.0005254774775929</v>
      </c>
      <c r="S56" s="93">
        <v>62501.726000000002</v>
      </c>
      <c r="T56" s="41">
        <v>5.910564742916237E-2</v>
      </c>
      <c r="Y56" s="92"/>
      <c r="Z56">
        <v>40550</v>
      </c>
      <c r="AA56" s="92" t="s">
        <v>360</v>
      </c>
      <c r="AB56" s="92">
        <v>-880179.85</v>
      </c>
      <c r="AD56">
        <v>40515</v>
      </c>
      <c r="AE56" s="92" t="s">
        <v>358</v>
      </c>
      <c r="AF56" s="92">
        <v>-302754.34999999998</v>
      </c>
      <c r="AH56" s="92"/>
      <c r="AI56" s="92"/>
      <c r="AJ56" s="92"/>
      <c r="AK56">
        <v>40555</v>
      </c>
      <c r="AL56" t="s">
        <v>366</v>
      </c>
      <c r="AM56" s="92">
        <v>-166337.35999999999</v>
      </c>
      <c r="AQ56" s="92"/>
      <c r="AT56">
        <v>40520</v>
      </c>
      <c r="AU56" t="s">
        <v>359</v>
      </c>
      <c r="AV56" s="92">
        <v>23333.42</v>
      </c>
      <c r="AX56" s="97">
        <v>3559500.0100000002</v>
      </c>
      <c r="AY56" s="92"/>
      <c r="AZ56" s="92"/>
      <c r="BB56">
        <v>40510</v>
      </c>
      <c r="BC56" t="s">
        <v>357</v>
      </c>
      <c r="BD56" s="92">
        <v>-2740240.4</v>
      </c>
      <c r="BF56" s="92"/>
      <c r="BG56" s="92"/>
      <c r="BH56" s="92"/>
      <c r="BI56" s="92"/>
      <c r="BJ56" s="92"/>
      <c r="BK56" s="92"/>
      <c r="BL56" s="92"/>
      <c r="BM56" s="92"/>
      <c r="BO56" t="s">
        <v>354</v>
      </c>
      <c r="BP56" t="s">
        <v>355</v>
      </c>
      <c r="BQ56" t="s">
        <v>356</v>
      </c>
      <c r="BV56">
        <v>40587</v>
      </c>
      <c r="BW56" t="s">
        <v>407</v>
      </c>
      <c r="BX56" s="92">
        <v>-11461</v>
      </c>
      <c r="BY56" s="92">
        <f>-SUM(BX52:BX56)</f>
        <v>201278</v>
      </c>
    </row>
    <row r="57" spans="2:77" x14ac:dyDescent="0.2">
      <c r="C57" t="s">
        <v>277</v>
      </c>
      <c r="E57" s="92">
        <v>1796995.85</v>
      </c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>
        <v>1796995.85</v>
      </c>
      <c r="Q57" s="13">
        <v>1948478</v>
      </c>
      <c r="R57" s="93">
        <v>0.92225616609476735</v>
      </c>
      <c r="S57" s="93">
        <v>57967.608064516135</v>
      </c>
      <c r="T57" s="41">
        <v>3.5916262469597074E-2</v>
      </c>
      <c r="Z57">
        <v>40555</v>
      </c>
      <c r="AA57" t="s">
        <v>366</v>
      </c>
      <c r="AB57" s="92">
        <v>-169613.4</v>
      </c>
      <c r="AD57">
        <v>40520</v>
      </c>
      <c r="AE57" s="92" t="s">
        <v>359</v>
      </c>
      <c r="AF57" s="92">
        <v>-412378.66</v>
      </c>
      <c r="AG57" s="92">
        <v>3100098.68</v>
      </c>
      <c r="AH57" s="92"/>
      <c r="AI57" s="92"/>
      <c r="AJ57" s="92"/>
      <c r="AK57">
        <v>40560</v>
      </c>
      <c r="AL57" t="s">
        <v>367</v>
      </c>
      <c r="AM57" s="92">
        <v>-52255.839999999997</v>
      </c>
      <c r="AO57" s="92">
        <v>732560.2</v>
      </c>
      <c r="AP57" s="92"/>
      <c r="AQ57" s="92"/>
      <c r="AT57">
        <v>40700</v>
      </c>
      <c r="AU57" t="s">
        <v>369</v>
      </c>
      <c r="AV57" s="92">
        <v>-984818.89</v>
      </c>
      <c r="AX57" s="97"/>
      <c r="AY57" s="92"/>
      <c r="AZ57" s="92"/>
      <c r="BB57">
        <v>40515</v>
      </c>
      <c r="BC57" t="s">
        <v>358</v>
      </c>
      <c r="BD57" s="92">
        <v>-142572.41</v>
      </c>
      <c r="BF57" s="92"/>
      <c r="BG57" s="92"/>
      <c r="BH57" s="92"/>
      <c r="BI57" s="92"/>
      <c r="BJ57" s="92"/>
      <c r="BK57" s="92"/>
      <c r="BL57" s="92"/>
      <c r="BM57" s="92"/>
      <c r="BO57">
        <v>40501</v>
      </c>
      <c r="BP57" t="s">
        <v>368</v>
      </c>
      <c r="BQ57" s="92">
        <v>-2144.04</v>
      </c>
      <c r="BS57" s="92"/>
      <c r="BV57">
        <v>40725</v>
      </c>
      <c r="BW57" t="s">
        <v>408</v>
      </c>
      <c r="BX57" s="92">
        <v>-15809.79</v>
      </c>
    </row>
    <row r="58" spans="2:77" x14ac:dyDescent="0.2">
      <c r="C58" t="s">
        <v>278</v>
      </c>
      <c r="E58" s="92">
        <v>1757127.08</v>
      </c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>
        <v>1757127.08</v>
      </c>
      <c r="Q58" s="13">
        <v>1861119</v>
      </c>
      <c r="R58" s="93">
        <v>0.94412398132521358</v>
      </c>
      <c r="S58" s="93">
        <v>58570.902666666669</v>
      </c>
      <c r="T58" s="41">
        <v>1.4152300033514307E-2</v>
      </c>
      <c r="Z58">
        <v>40560</v>
      </c>
      <c r="AA58" s="92" t="s">
        <v>367</v>
      </c>
      <c r="AB58" s="92">
        <v>-61410.25</v>
      </c>
      <c r="AD58">
        <v>40530</v>
      </c>
      <c r="AE58" s="92" t="s">
        <v>378</v>
      </c>
      <c r="AF58" s="92">
        <v>-15840.1</v>
      </c>
      <c r="AH58" s="92"/>
      <c r="AI58" s="92"/>
      <c r="AJ58" s="92"/>
      <c r="AK58">
        <v>40705</v>
      </c>
      <c r="AL58" t="s">
        <v>371</v>
      </c>
      <c r="AM58" s="92">
        <v>-271249.31</v>
      </c>
      <c r="AO58" s="92"/>
      <c r="AP58" s="92"/>
      <c r="AQ58" s="92"/>
      <c r="AT58">
        <v>40750</v>
      </c>
      <c r="AU58" t="s">
        <v>372</v>
      </c>
      <c r="AV58" s="92">
        <v>-331222.59000000003</v>
      </c>
      <c r="AX58" s="97">
        <v>1316041.48</v>
      </c>
      <c r="BB58">
        <v>40520</v>
      </c>
      <c r="BC58" t="s">
        <v>359</v>
      </c>
      <c r="BD58" s="92">
        <v>-178756.81</v>
      </c>
      <c r="BF58" s="92">
        <v>3068356.44</v>
      </c>
      <c r="BG58" s="92"/>
      <c r="BH58" s="92"/>
      <c r="BI58" s="92"/>
      <c r="BJ58" s="92"/>
      <c r="BK58" s="92"/>
      <c r="BL58" s="92"/>
      <c r="BM58" s="92"/>
      <c r="BO58">
        <v>40502</v>
      </c>
      <c r="BP58" t="s">
        <v>370</v>
      </c>
      <c r="BQ58" s="92">
        <v>-4666.41</v>
      </c>
      <c r="BS58" s="92"/>
      <c r="BV58">
        <v>40775</v>
      </c>
      <c r="BW58" t="s">
        <v>409</v>
      </c>
      <c r="BX58" s="92">
        <v>-42663.839999999997</v>
      </c>
      <c r="BY58" s="92">
        <f>-SUM(BX57:BX58)</f>
        <v>58473.63</v>
      </c>
    </row>
    <row r="59" spans="2:77" x14ac:dyDescent="0.2">
      <c r="C59" t="s">
        <v>279</v>
      </c>
      <c r="E59" s="92">
        <v>1959091.7</v>
      </c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>
        <v>1959091.7</v>
      </c>
      <c r="Q59" s="13">
        <v>1922878</v>
      </c>
      <c r="R59" s="93">
        <v>1.0188330720929772</v>
      </c>
      <c r="S59" s="93">
        <v>63196.506451612899</v>
      </c>
      <c r="T59" s="41">
        <v>8.1764288995633608E-2</v>
      </c>
      <c r="Z59">
        <v>40700</v>
      </c>
      <c r="AA59" t="s">
        <v>369</v>
      </c>
      <c r="AB59" s="92">
        <v>-741631.31</v>
      </c>
      <c r="AD59">
        <v>40535</v>
      </c>
      <c r="AE59" t="s">
        <v>379</v>
      </c>
      <c r="AF59">
        <v>-950.97</v>
      </c>
      <c r="AJ59" s="92"/>
      <c r="AK59">
        <v>40755</v>
      </c>
      <c r="AL59" t="s">
        <v>375</v>
      </c>
      <c r="AM59" s="92">
        <v>-155741.87</v>
      </c>
      <c r="AO59" s="92">
        <v>426991.18</v>
      </c>
      <c r="AP59" s="92"/>
      <c r="AQ59" s="92"/>
      <c r="AX59" s="92"/>
      <c r="AY59" s="92"/>
      <c r="AZ59" s="92"/>
      <c r="BB59">
        <v>40700</v>
      </c>
      <c r="BC59" t="s">
        <v>369</v>
      </c>
      <c r="BD59" s="92">
        <v>-908788.78</v>
      </c>
      <c r="BF59" s="92"/>
      <c r="BG59" s="92"/>
      <c r="BH59" s="92"/>
      <c r="BI59" s="92"/>
      <c r="BJ59" s="92"/>
      <c r="BK59" s="92"/>
      <c r="BL59" s="92"/>
      <c r="BM59" s="92"/>
      <c r="BO59">
        <v>40510</v>
      </c>
      <c r="BP59" t="s">
        <v>357</v>
      </c>
      <c r="BQ59" s="92">
        <v>-3019999.7</v>
      </c>
      <c r="BS59" s="92"/>
    </row>
    <row r="60" spans="2:77" x14ac:dyDescent="0.2">
      <c r="B60">
        <v>2012</v>
      </c>
      <c r="C60" t="s">
        <v>391</v>
      </c>
      <c r="E60" s="92">
        <v>1808921.8</v>
      </c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>
        <v>1808921.8</v>
      </c>
      <c r="Q60" s="13">
        <v>1909561</v>
      </c>
      <c r="R60" s="93">
        <v>0.94729720600703515</v>
      </c>
      <c r="S60" s="93">
        <v>58352.316129032261</v>
      </c>
      <c r="T60" s="41">
        <v>6.6634543992487E-2</v>
      </c>
      <c r="Z60">
        <v>40705</v>
      </c>
      <c r="AA60" t="s">
        <v>371</v>
      </c>
      <c r="AB60" s="92">
        <v>-275157.53000000003</v>
      </c>
      <c r="AD60">
        <v>40540</v>
      </c>
      <c r="AE60" t="s">
        <v>381</v>
      </c>
      <c r="AF60" s="92">
        <v>-1007.9</v>
      </c>
      <c r="AG60" s="92">
        <v>17798.97</v>
      </c>
      <c r="AH60" s="92"/>
      <c r="AI60" s="92"/>
      <c r="AJ60" s="92"/>
      <c r="AT60">
        <v>40550</v>
      </c>
      <c r="AU60" t="s">
        <v>360</v>
      </c>
      <c r="AV60" s="92">
        <v>-1462797.37</v>
      </c>
      <c r="AX60" s="92"/>
      <c r="AY60" s="92"/>
      <c r="AZ60" s="92"/>
      <c r="BB60">
        <v>40750</v>
      </c>
      <c r="BC60" t="s">
        <v>372</v>
      </c>
      <c r="BD60" s="92">
        <v>-242174.27</v>
      </c>
      <c r="BF60" s="92">
        <v>1150963.05</v>
      </c>
      <c r="BG60" s="92"/>
      <c r="BH60" s="92"/>
      <c r="BI60" s="92"/>
      <c r="BJ60" s="92"/>
      <c r="BK60" s="92"/>
      <c r="BL60" s="92"/>
      <c r="BM60" s="92"/>
      <c r="BO60">
        <v>40515</v>
      </c>
      <c r="BP60" t="s">
        <v>358</v>
      </c>
      <c r="BQ60" s="92">
        <v>-305897.92</v>
      </c>
      <c r="BS60" s="92"/>
    </row>
    <row r="61" spans="2:77" x14ac:dyDescent="0.2">
      <c r="C61" t="s">
        <v>281</v>
      </c>
      <c r="E61" s="92">
        <v>1904902.02</v>
      </c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>
        <v>1904902.02</v>
      </c>
      <c r="Q61" s="13">
        <v>1885649</v>
      </c>
      <c r="R61" s="93">
        <v>1.0102102883410433</v>
      </c>
      <c r="S61" s="93">
        <v>65686.276551724135</v>
      </c>
      <c r="T61" s="41">
        <v>0.12917086267098279</v>
      </c>
      <c r="Z61">
        <v>40750</v>
      </c>
      <c r="AA61" s="92" t="s">
        <v>373</v>
      </c>
      <c r="AB61" s="92">
        <v>-219561.68</v>
      </c>
      <c r="AD61">
        <v>40550</v>
      </c>
      <c r="AE61" t="s">
        <v>360</v>
      </c>
      <c r="AF61" s="92">
        <v>-824309.43</v>
      </c>
      <c r="AH61" s="92"/>
      <c r="AI61" s="92"/>
      <c r="AJ61" s="92"/>
      <c r="AK61">
        <v>40570</v>
      </c>
      <c r="AL61" t="s">
        <v>384</v>
      </c>
      <c r="AM61" s="92">
        <v>-621956.04</v>
      </c>
      <c r="AO61" s="92"/>
      <c r="AP61" s="92"/>
      <c r="AQ61" s="92"/>
      <c r="AT61">
        <v>40551</v>
      </c>
      <c r="AU61" t="s">
        <v>380</v>
      </c>
      <c r="AV61" s="92">
        <v>-1164.01</v>
      </c>
      <c r="AX61" s="92"/>
      <c r="AY61" s="92"/>
      <c r="AZ61" s="92"/>
      <c r="BO61">
        <v>40520</v>
      </c>
      <c r="BP61" t="s">
        <v>359</v>
      </c>
      <c r="BQ61" s="92">
        <v>-204914.16</v>
      </c>
      <c r="BS61" s="92">
        <f>-SUM(BQ57:BQ61)</f>
        <v>3537622.2300000004</v>
      </c>
      <c r="BV61">
        <v>40999</v>
      </c>
      <c r="BW61" t="s">
        <v>376</v>
      </c>
      <c r="BX61" s="92">
        <v>-9710334.1300000008</v>
      </c>
      <c r="BY61" s="57">
        <f>SUM(BY41:BY58)</f>
        <v>9710334.1300000008</v>
      </c>
    </row>
    <row r="62" spans="2:77" x14ac:dyDescent="0.2">
      <c r="C62" t="s">
        <v>282</v>
      </c>
      <c r="E62" s="92">
        <v>2116009.9700000002</v>
      </c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>
        <v>2116009.9700000002</v>
      </c>
      <c r="Q62" s="13">
        <v>2076082</v>
      </c>
      <c r="R62" s="93">
        <v>1.0192323665442888</v>
      </c>
      <c r="S62" s="93">
        <v>68258.386129032267</v>
      </c>
      <c r="T62" s="41">
        <v>7.935464689953918E-2</v>
      </c>
      <c r="Y62" s="92"/>
      <c r="Z62">
        <v>40755</v>
      </c>
      <c r="AA62" s="92" t="s">
        <v>374</v>
      </c>
      <c r="AB62" s="92">
        <v>-106566.16</v>
      </c>
      <c r="AD62">
        <v>40555</v>
      </c>
      <c r="AE62" s="92" t="s">
        <v>366</v>
      </c>
      <c r="AF62" s="92">
        <v>-196524.31</v>
      </c>
      <c r="AH62" s="92"/>
      <c r="AI62" s="92"/>
      <c r="AJ62" s="92"/>
      <c r="AK62">
        <v>40571</v>
      </c>
      <c r="AL62" t="s">
        <v>385</v>
      </c>
      <c r="AM62">
        <v>-542.01</v>
      </c>
      <c r="AO62" s="92"/>
      <c r="AP62" s="92"/>
      <c r="AQ62" s="92"/>
      <c r="AT62">
        <v>40555</v>
      </c>
      <c r="AU62" t="s">
        <v>366</v>
      </c>
      <c r="AV62" s="92">
        <v>-314269.90999999997</v>
      </c>
      <c r="AX62" s="92"/>
      <c r="AY62" s="92"/>
      <c r="AZ62" s="92"/>
      <c r="BB62">
        <v>40550</v>
      </c>
      <c r="BC62" t="s">
        <v>360</v>
      </c>
      <c r="BD62" s="92">
        <v>-874826.59</v>
      </c>
      <c r="BF62" s="92"/>
      <c r="BG62" s="92"/>
      <c r="BH62" s="92"/>
      <c r="BI62" s="92"/>
      <c r="BJ62" s="92"/>
      <c r="BK62" s="92"/>
      <c r="BL62" s="92"/>
      <c r="BM62" s="92"/>
      <c r="BO62">
        <v>40700</v>
      </c>
      <c r="BP62" t="s">
        <v>369</v>
      </c>
      <c r="BQ62" s="92">
        <v>-555273.46</v>
      </c>
      <c r="BS62" s="92"/>
    </row>
    <row r="63" spans="2:77" ht="16" thickBot="1" x14ac:dyDescent="0.25">
      <c r="C63" t="s">
        <v>283</v>
      </c>
      <c r="E63" s="92">
        <v>2089324.84</v>
      </c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>
        <v>2089324.84</v>
      </c>
      <c r="Q63" s="13">
        <v>2435381</v>
      </c>
      <c r="R63" s="93">
        <v>0.85790471388255063</v>
      </c>
      <c r="S63" s="93">
        <v>69644.161333333337</v>
      </c>
      <c r="T63" s="41">
        <v>0.18603593458259376</v>
      </c>
      <c r="Y63" s="92"/>
      <c r="Z63">
        <v>40999</v>
      </c>
      <c r="AA63" t="s">
        <v>376</v>
      </c>
      <c r="AB63" s="98">
        <v>-5622939.29</v>
      </c>
      <c r="AD63">
        <v>40560</v>
      </c>
      <c r="AE63" s="92" t="s">
        <v>367</v>
      </c>
      <c r="AF63" s="92">
        <v>-62254.64</v>
      </c>
      <c r="AG63" s="92">
        <v>1083088.3799999999</v>
      </c>
      <c r="AH63" s="92"/>
      <c r="AI63" s="92"/>
      <c r="AJ63" s="92"/>
      <c r="AK63">
        <v>40575</v>
      </c>
      <c r="AL63" t="s">
        <v>387</v>
      </c>
      <c r="AM63" s="92">
        <v>-140719.01999999999</v>
      </c>
      <c r="AO63" s="92"/>
      <c r="AP63" s="92"/>
      <c r="AQ63" s="92"/>
      <c r="AT63">
        <v>40560</v>
      </c>
      <c r="AU63" t="s">
        <v>367</v>
      </c>
      <c r="AV63" s="92">
        <v>-116040.12</v>
      </c>
      <c r="AX63" s="97">
        <v>1894271.4100000001</v>
      </c>
      <c r="AY63" s="92"/>
      <c r="AZ63" s="92"/>
      <c r="BB63">
        <v>40551</v>
      </c>
      <c r="BC63" t="s">
        <v>380</v>
      </c>
      <c r="BD63">
        <v>-903.31</v>
      </c>
      <c r="BF63" s="92"/>
      <c r="BG63" s="92"/>
      <c r="BH63" s="92"/>
      <c r="BI63" s="92"/>
      <c r="BJ63" s="92"/>
      <c r="BK63" s="92"/>
      <c r="BL63" s="92"/>
      <c r="BM63" s="92"/>
      <c r="BO63">
        <v>40750</v>
      </c>
      <c r="BP63" t="s">
        <v>372</v>
      </c>
      <c r="BQ63" s="92">
        <v>-230915.97</v>
      </c>
      <c r="BS63" s="92">
        <f>-SUM(BQ62:BQ63)</f>
        <v>786189.42999999993</v>
      </c>
      <c r="BV63" s="256" t="s">
        <v>410</v>
      </c>
      <c r="BW63" s="256"/>
      <c r="BX63" s="256"/>
    </row>
    <row r="64" spans="2:77" ht="16" thickTop="1" x14ac:dyDescent="0.2">
      <c r="C64" t="s">
        <v>284</v>
      </c>
      <c r="E64" s="92">
        <v>2311724.3199999998</v>
      </c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>
        <v>2311724.3199999998</v>
      </c>
      <c r="Q64" s="13">
        <v>2635566</v>
      </c>
      <c r="R64" s="93">
        <v>0.87712632504744703</v>
      </c>
      <c r="S64" s="93">
        <v>74571.752258064516</v>
      </c>
      <c r="T64" s="41">
        <v>0.30008680182826813</v>
      </c>
      <c r="Y64" s="92"/>
      <c r="AE64" s="92"/>
      <c r="AK64">
        <v>40580</v>
      </c>
      <c r="AL64" t="s">
        <v>386</v>
      </c>
      <c r="AM64" s="92">
        <v>-51704.1</v>
      </c>
      <c r="AO64" s="92">
        <v>814921.17</v>
      </c>
      <c r="AP64" s="92"/>
      <c r="AQ64" s="92"/>
      <c r="AT64">
        <v>40705</v>
      </c>
      <c r="AU64" t="s">
        <v>371</v>
      </c>
      <c r="AV64" s="92">
        <v>-317792.34999999998</v>
      </c>
      <c r="AX64" s="97"/>
      <c r="AY64" s="92"/>
      <c r="AZ64" s="92"/>
      <c r="BB64">
        <v>40552</v>
      </c>
      <c r="BC64" t="s">
        <v>382</v>
      </c>
      <c r="BD64" s="92">
        <v>-2367.9</v>
      </c>
      <c r="BF64" s="92"/>
      <c r="BG64" s="92"/>
      <c r="BH64" s="92"/>
      <c r="BI64" s="92"/>
      <c r="BJ64" s="92"/>
      <c r="BK64" s="92"/>
      <c r="BL64" s="92"/>
      <c r="BM64" s="92"/>
      <c r="BV64" t="s">
        <v>354</v>
      </c>
      <c r="BW64" t="s">
        <v>355</v>
      </c>
      <c r="BX64" t="s">
        <v>356</v>
      </c>
    </row>
    <row r="65" spans="2:78" x14ac:dyDescent="0.2">
      <c r="C65" t="s">
        <v>285</v>
      </c>
      <c r="E65" s="92">
        <v>2574310.6</v>
      </c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>
        <v>2574310.6</v>
      </c>
      <c r="Q65" s="13">
        <v>2550142</v>
      </c>
      <c r="R65" s="93">
        <v>1.0094773545943716</v>
      </c>
      <c r="S65" s="93">
        <v>85810.353333333333</v>
      </c>
      <c r="T65" s="41">
        <v>0.31863040110437707</v>
      </c>
      <c r="Y65" s="92"/>
      <c r="Z65" s="276" t="s">
        <v>411</v>
      </c>
      <c r="AA65" s="276"/>
      <c r="AB65" s="276"/>
      <c r="AD65">
        <v>40700</v>
      </c>
      <c r="AE65" s="92" t="s">
        <v>369</v>
      </c>
      <c r="AF65" s="92">
        <v>-824455.64</v>
      </c>
      <c r="AK65">
        <v>40715</v>
      </c>
      <c r="AL65" t="s">
        <v>388</v>
      </c>
      <c r="AM65">
        <v>0</v>
      </c>
      <c r="AO65" s="92"/>
      <c r="AP65" s="92"/>
      <c r="AQ65" s="92"/>
      <c r="AT65">
        <v>40755</v>
      </c>
      <c r="AU65" t="s">
        <v>375</v>
      </c>
      <c r="AV65" s="92">
        <v>-178686.66</v>
      </c>
      <c r="AX65" s="97">
        <v>496479.01</v>
      </c>
      <c r="AY65" s="92"/>
      <c r="AZ65" s="92"/>
      <c r="BB65">
        <v>40555</v>
      </c>
      <c r="BC65" t="s">
        <v>366</v>
      </c>
      <c r="BD65" s="92">
        <v>-252328.59</v>
      </c>
      <c r="BH65" s="92"/>
      <c r="BI65" s="92"/>
      <c r="BJ65" s="92"/>
      <c r="BK65" s="92"/>
      <c r="BL65" s="92"/>
      <c r="BM65" s="92"/>
      <c r="BO65">
        <v>40550</v>
      </c>
      <c r="BP65" t="s">
        <v>360</v>
      </c>
      <c r="BQ65" s="92">
        <v>-930256.96</v>
      </c>
      <c r="BS65" s="92"/>
      <c r="BV65">
        <v>40501</v>
      </c>
      <c r="BW65" t="s">
        <v>368</v>
      </c>
      <c r="BX65" s="92">
        <v>-3602.52</v>
      </c>
      <c r="BZ65" s="92"/>
    </row>
    <row r="66" spans="2:78" x14ac:dyDescent="0.2">
      <c r="C66" t="s">
        <v>274</v>
      </c>
      <c r="E66" s="92">
        <v>2168504.5499999998</v>
      </c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>
        <v>2168504.5499999998</v>
      </c>
      <c r="Q66" s="13">
        <v>2516110</v>
      </c>
      <c r="R66" s="93">
        <v>0.86184807103028083</v>
      </c>
      <c r="S66" s="93">
        <v>69951.759677419352</v>
      </c>
      <c r="T66" s="41">
        <v>0.30759877611182129</v>
      </c>
      <c r="Y66" s="92"/>
      <c r="Z66" t="s">
        <v>354</v>
      </c>
      <c r="AA66" t="s">
        <v>355</v>
      </c>
      <c r="AB66" t="s">
        <v>356</v>
      </c>
      <c r="AD66">
        <v>40750</v>
      </c>
      <c r="AE66" s="92" t="s">
        <v>372</v>
      </c>
      <c r="AF66" s="92">
        <v>-299435.06</v>
      </c>
      <c r="AG66" s="92">
        <v>1123890.7</v>
      </c>
      <c r="AK66">
        <v>40765</v>
      </c>
      <c r="AL66" t="s">
        <v>390</v>
      </c>
      <c r="AM66">
        <v>0</v>
      </c>
      <c r="AO66">
        <v>0</v>
      </c>
      <c r="AX66" s="97"/>
      <c r="AY66" s="92"/>
      <c r="AZ66" s="92"/>
      <c r="BB66">
        <v>40560</v>
      </c>
      <c r="BC66" t="s">
        <v>367</v>
      </c>
      <c r="BD66" s="92">
        <v>-75792.7</v>
      </c>
      <c r="BF66" s="92">
        <v>1206219.0900000001</v>
      </c>
      <c r="BG66" s="92"/>
      <c r="BH66" s="92"/>
      <c r="BI66" s="92"/>
      <c r="BJ66" s="92"/>
      <c r="BK66" s="92"/>
      <c r="BL66" s="92"/>
      <c r="BM66" s="92"/>
      <c r="BO66">
        <v>40551</v>
      </c>
      <c r="BP66" t="s">
        <v>380</v>
      </c>
      <c r="BQ66" s="92">
        <v>-1342.4</v>
      </c>
      <c r="BS66" s="92"/>
      <c r="BV66">
        <v>40502</v>
      </c>
      <c r="BW66" t="s">
        <v>370</v>
      </c>
      <c r="BX66" s="92">
        <v>-11302.89</v>
      </c>
      <c r="BZ66" s="92"/>
    </row>
    <row r="67" spans="2:78" x14ac:dyDescent="0.2">
      <c r="C67" t="s">
        <v>275</v>
      </c>
      <c r="E67" s="92">
        <v>2591829.96</v>
      </c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>
        <v>2591829.96</v>
      </c>
      <c r="Q67" s="13">
        <v>2674531</v>
      </c>
      <c r="R67" s="93">
        <v>0.96907830195275357</v>
      </c>
      <c r="S67" s="93">
        <v>83607.418064516125</v>
      </c>
      <c r="T67" s="41">
        <v>0.47577893998059129</v>
      </c>
      <c r="Y67" s="92"/>
      <c r="Z67">
        <v>40510</v>
      </c>
      <c r="AA67" t="s">
        <v>357</v>
      </c>
      <c r="AB67" s="92">
        <v>-2411256.14</v>
      </c>
      <c r="AE67" s="92"/>
      <c r="AF67" s="92"/>
      <c r="AH67" s="92"/>
      <c r="AI67" s="92"/>
      <c r="AJ67" s="92"/>
      <c r="AM67" s="92">
        <v>-5698045.2899999991</v>
      </c>
      <c r="AO67" s="92">
        <v>5698045.29</v>
      </c>
      <c r="AT67">
        <v>40570</v>
      </c>
      <c r="AU67" t="s">
        <v>384</v>
      </c>
      <c r="AV67" s="92">
        <v>-399576.72</v>
      </c>
      <c r="AX67" s="97"/>
      <c r="AY67" s="92"/>
      <c r="AZ67" s="92"/>
      <c r="BB67">
        <v>40705</v>
      </c>
      <c r="BC67" t="s">
        <v>371</v>
      </c>
      <c r="BD67" s="92">
        <v>-327734.64</v>
      </c>
      <c r="BF67" s="92"/>
      <c r="BG67" s="92"/>
      <c r="BH67" s="92"/>
      <c r="BI67" s="92"/>
      <c r="BJ67" s="92"/>
      <c r="BK67" s="92"/>
      <c r="BL67" s="92"/>
      <c r="BM67" s="92"/>
      <c r="BO67">
        <v>40552</v>
      </c>
      <c r="BP67" t="s">
        <v>382</v>
      </c>
      <c r="BQ67" s="92">
        <v>-1179.1400000000001</v>
      </c>
      <c r="BS67" s="92"/>
      <c r="BV67">
        <v>40510</v>
      </c>
      <c r="BW67" t="s">
        <v>357</v>
      </c>
      <c r="BX67" s="92">
        <v>-3548970.9</v>
      </c>
      <c r="BZ67" s="92"/>
    </row>
    <row r="68" spans="2:78" x14ac:dyDescent="0.2">
      <c r="C68" t="s">
        <v>276</v>
      </c>
      <c r="E68" s="92">
        <v>2308103.1800000002</v>
      </c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>
        <v>2308103.1800000002</v>
      </c>
      <c r="Q68" s="13">
        <v>2491993</v>
      </c>
      <c r="R68" s="93">
        <v>0.92620773011802204</v>
      </c>
      <c r="S68" s="93">
        <v>76936.772666666671</v>
      </c>
      <c r="T68" s="41">
        <v>0.23095436863082264</v>
      </c>
      <c r="Y68" s="92"/>
      <c r="Z68">
        <v>40515</v>
      </c>
      <c r="AA68" t="s">
        <v>358</v>
      </c>
      <c r="AB68" s="92">
        <v>-232156.25</v>
      </c>
      <c r="AD68">
        <v>40705</v>
      </c>
      <c r="AE68" s="92" t="s">
        <v>371</v>
      </c>
      <c r="AF68" s="92">
        <v>-349422.22</v>
      </c>
      <c r="AH68" s="92"/>
      <c r="AI68" s="92"/>
      <c r="AJ68" s="92"/>
      <c r="AP68" s="92"/>
      <c r="AQ68" s="92"/>
      <c r="AT68">
        <v>40571</v>
      </c>
      <c r="AU68" t="s">
        <v>385</v>
      </c>
      <c r="AV68" s="92">
        <v>-471.7</v>
      </c>
      <c r="AX68" s="97"/>
      <c r="AY68" s="92"/>
      <c r="AZ68" s="92"/>
      <c r="BB68">
        <v>40755</v>
      </c>
      <c r="BC68" t="s">
        <v>375</v>
      </c>
      <c r="BD68" s="92">
        <v>-124951.47</v>
      </c>
      <c r="BF68" s="92">
        <v>452686.11</v>
      </c>
      <c r="BO68">
        <v>40555</v>
      </c>
      <c r="BP68" t="s">
        <v>366</v>
      </c>
      <c r="BQ68" s="92">
        <v>-234312.66</v>
      </c>
      <c r="BS68" s="92"/>
      <c r="BV68">
        <v>40515</v>
      </c>
      <c r="BW68" t="s">
        <v>358</v>
      </c>
      <c r="BX68" s="92">
        <v>-373618.64</v>
      </c>
      <c r="BZ68" s="92"/>
    </row>
    <row r="69" spans="2:78" x14ac:dyDescent="0.2">
      <c r="C69" t="s">
        <v>277</v>
      </c>
      <c r="E69" s="92">
        <v>2484644.0099999998</v>
      </c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>
        <v>2484644.0099999998</v>
      </c>
      <c r="Q69" s="13">
        <v>2739224</v>
      </c>
      <c r="R69" s="93">
        <v>0.90706127355776667</v>
      </c>
      <c r="S69" s="93">
        <v>80149.806774193537</v>
      </c>
      <c r="T69" s="41">
        <v>0.38266541350109384</v>
      </c>
      <c r="Y69" s="92"/>
      <c r="Z69">
        <v>40520</v>
      </c>
      <c r="AA69" t="s">
        <v>359</v>
      </c>
      <c r="AB69" s="92">
        <v>-382922.69</v>
      </c>
      <c r="AD69">
        <v>40755</v>
      </c>
      <c r="AE69" s="92" t="s">
        <v>375</v>
      </c>
      <c r="AF69" s="92">
        <v>-158267.93</v>
      </c>
      <c r="AG69" s="92">
        <v>507690.14999999997</v>
      </c>
      <c r="AH69" s="92"/>
      <c r="AI69" s="92"/>
      <c r="AJ69" s="92"/>
      <c r="AP69" s="92"/>
      <c r="AQ69" s="92"/>
      <c r="AT69">
        <v>40575</v>
      </c>
      <c r="AU69" t="s">
        <v>387</v>
      </c>
      <c r="AV69" s="92">
        <v>-128321.98</v>
      </c>
      <c r="AX69" s="97"/>
      <c r="AY69" s="92"/>
      <c r="AZ69" s="92"/>
      <c r="BF69" s="92"/>
      <c r="BO69">
        <v>40560</v>
      </c>
      <c r="BP69" t="s">
        <v>367</v>
      </c>
      <c r="BQ69" s="92">
        <v>-74733.460000000006</v>
      </c>
      <c r="BS69" s="92">
        <f>-SUM(BQ65:BQ69)</f>
        <v>1241824.6199999999</v>
      </c>
      <c r="BV69">
        <v>40520</v>
      </c>
      <c r="BW69" t="s">
        <v>359</v>
      </c>
      <c r="BX69" s="92">
        <v>-238893.3</v>
      </c>
      <c r="BY69" s="92">
        <f>-SUM(BX65:BX69)</f>
        <v>4176388.25</v>
      </c>
      <c r="BZ69" s="92"/>
    </row>
    <row r="70" spans="2:78" x14ac:dyDescent="0.2">
      <c r="C70" t="s">
        <v>278</v>
      </c>
      <c r="E70" s="92">
        <v>2566144.29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>
        <v>2566144.29</v>
      </c>
      <c r="Q70" s="13">
        <v>2618076</v>
      </c>
      <c r="R70" s="93">
        <v>0.98016417017687796</v>
      </c>
      <c r="S70" s="93">
        <v>85538.142999999996</v>
      </c>
      <c r="T70" s="41">
        <v>0.46042043242541109</v>
      </c>
      <c r="Y70" s="92"/>
      <c r="Z70">
        <v>40550</v>
      </c>
      <c r="AA70" t="s">
        <v>360</v>
      </c>
      <c r="AB70" s="92">
        <v>-831380.55</v>
      </c>
      <c r="AE70" s="92"/>
      <c r="AK70">
        <v>40530</v>
      </c>
      <c r="AL70" t="s">
        <v>378</v>
      </c>
      <c r="AM70" s="92">
        <v>-1117.8900000000001</v>
      </c>
      <c r="AO70" s="92"/>
      <c r="AP70" s="92"/>
      <c r="AQ70" s="92"/>
      <c r="AT70">
        <v>40580</v>
      </c>
      <c r="AU70" t="s">
        <v>386</v>
      </c>
      <c r="AV70" s="92">
        <v>-37467.22</v>
      </c>
      <c r="AX70" s="97">
        <v>565837.62</v>
      </c>
      <c r="AY70" s="92"/>
      <c r="AZ70" s="92"/>
      <c r="BB70">
        <v>40570</v>
      </c>
      <c r="BC70" t="s">
        <v>384</v>
      </c>
      <c r="BD70" s="92">
        <v>-312206.65999999997</v>
      </c>
      <c r="BO70">
        <v>40705</v>
      </c>
      <c r="BP70" t="s">
        <v>371</v>
      </c>
      <c r="BQ70" s="92">
        <v>-208328.26</v>
      </c>
      <c r="BS70" s="92"/>
      <c r="BV70">
        <v>40700</v>
      </c>
      <c r="BW70" t="s">
        <v>369</v>
      </c>
      <c r="BX70" s="92">
        <v>-1198481.78</v>
      </c>
      <c r="BZ70" s="92"/>
    </row>
    <row r="71" spans="2:78" x14ac:dyDescent="0.2">
      <c r="C71" t="s">
        <v>279</v>
      </c>
      <c r="E71" s="92">
        <v>2248974.98</v>
      </c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>
        <v>2248974.98</v>
      </c>
      <c r="Q71" s="13">
        <v>2705905</v>
      </c>
      <c r="R71" s="101">
        <v>0.83113597114458937</v>
      </c>
      <c r="S71" s="101">
        <v>72547.58</v>
      </c>
      <c r="T71" s="31">
        <v>0.14796820383650242</v>
      </c>
      <c r="Y71" s="92"/>
      <c r="Z71">
        <v>40555</v>
      </c>
      <c r="AA71" t="s">
        <v>366</v>
      </c>
      <c r="AB71" s="92">
        <v>-180221.25</v>
      </c>
      <c r="AD71">
        <v>40999</v>
      </c>
      <c r="AE71" s="92" t="s">
        <v>376</v>
      </c>
      <c r="AF71" s="92">
        <v>-5832566.8799999999</v>
      </c>
      <c r="AG71" s="92">
        <v>5814767.9100000011</v>
      </c>
      <c r="AH71" s="92">
        <v>5832566.8800000008</v>
      </c>
      <c r="AK71">
        <v>40531</v>
      </c>
      <c r="AL71" t="s">
        <v>393</v>
      </c>
      <c r="AM71">
        <v>0</v>
      </c>
      <c r="AO71" s="92"/>
      <c r="AT71">
        <v>40715</v>
      </c>
      <c r="AU71" t="s">
        <v>388</v>
      </c>
      <c r="AV71" s="92">
        <v>-143378.44</v>
      </c>
      <c r="AX71" s="97"/>
      <c r="AY71" s="92"/>
      <c r="AZ71" s="92"/>
      <c r="BB71">
        <v>40571</v>
      </c>
      <c r="BC71" t="s">
        <v>385</v>
      </c>
      <c r="BD71">
        <v>-744.04</v>
      </c>
      <c r="BO71">
        <v>40755</v>
      </c>
      <c r="BP71" t="s">
        <v>375</v>
      </c>
      <c r="BQ71" s="92">
        <v>-131994.44</v>
      </c>
      <c r="BS71" s="92">
        <f>-SUM(BQ70:BQ71)</f>
        <v>340322.7</v>
      </c>
      <c r="BV71">
        <v>40750</v>
      </c>
      <c r="BW71" t="s">
        <v>372</v>
      </c>
      <c r="BX71" s="92">
        <v>-466765.57</v>
      </c>
      <c r="BY71" s="92">
        <f>-SUM(BX70:BX71)</f>
        <v>1665247.35</v>
      </c>
      <c r="BZ71" s="92"/>
    </row>
    <row r="72" spans="2:78" x14ac:dyDescent="0.2">
      <c r="B72">
        <v>2013</v>
      </c>
      <c r="C72" t="s">
        <v>391</v>
      </c>
      <c r="E72" s="92">
        <v>2667566.36</v>
      </c>
      <c r="F72" s="102">
        <v>1993324.9900000002</v>
      </c>
      <c r="G72" s="102">
        <v>143695.29</v>
      </c>
      <c r="H72" s="102"/>
      <c r="I72" s="102"/>
      <c r="J72" s="102"/>
      <c r="K72" s="103">
        <v>530546.07999999996</v>
      </c>
      <c r="L72" s="103">
        <v>0</v>
      </c>
      <c r="M72" s="103"/>
      <c r="N72" s="103"/>
      <c r="O72" s="103"/>
      <c r="P72" s="102">
        <v>2667566.36</v>
      </c>
      <c r="Q72" s="13">
        <v>3160697</v>
      </c>
      <c r="R72" s="101">
        <v>0.84398041318101669</v>
      </c>
      <c r="S72" s="101">
        <v>86050.527741935482</v>
      </c>
      <c r="T72" s="31">
        <v>0.4746720173309868</v>
      </c>
      <c r="Y72" s="92"/>
      <c r="Z72">
        <v>40560</v>
      </c>
      <c r="AA72" t="s">
        <v>367</v>
      </c>
      <c r="AB72" s="92">
        <v>-56711.6</v>
      </c>
      <c r="AE72" s="92"/>
      <c r="AF72" s="92"/>
      <c r="AH72" s="92"/>
      <c r="AI72" s="92"/>
      <c r="AJ72" s="92"/>
      <c r="AK72">
        <v>40535</v>
      </c>
      <c r="AL72" t="s">
        <v>379</v>
      </c>
      <c r="AM72">
        <v>-462.19</v>
      </c>
      <c r="AO72" s="92"/>
      <c r="AT72">
        <v>40765</v>
      </c>
      <c r="AU72" t="s">
        <v>390</v>
      </c>
      <c r="AV72" s="92">
        <v>-58387.360000000001</v>
      </c>
      <c r="AX72" s="97">
        <v>201765.8</v>
      </c>
      <c r="AY72" s="92"/>
      <c r="AZ72" s="92"/>
      <c r="BB72">
        <v>40572</v>
      </c>
      <c r="BC72" t="s">
        <v>389</v>
      </c>
      <c r="BD72">
        <v>-719.12</v>
      </c>
      <c r="BF72" s="92"/>
      <c r="BS72" s="92"/>
      <c r="BZ72" s="92"/>
    </row>
    <row r="73" spans="2:78" x14ac:dyDescent="0.2">
      <c r="C73" t="s">
        <v>281</v>
      </c>
      <c r="F73" s="102">
        <v>1873377.2500000002</v>
      </c>
      <c r="G73" s="102">
        <v>189607.69</v>
      </c>
      <c r="H73" s="102"/>
      <c r="I73" s="102"/>
      <c r="J73" s="102"/>
      <c r="K73" s="103">
        <v>562795.89</v>
      </c>
      <c r="L73" s="103">
        <v>1865.04</v>
      </c>
      <c r="M73" s="103"/>
      <c r="N73" s="103"/>
      <c r="O73" s="103"/>
      <c r="P73" s="102">
        <v>2627645.87</v>
      </c>
      <c r="Q73" s="13">
        <v>3105297</v>
      </c>
      <c r="R73" s="101">
        <v>0.8461818209337143</v>
      </c>
      <c r="S73" s="101">
        <v>93844.495357142863</v>
      </c>
      <c r="T73" s="31">
        <v>0.37941261146859412</v>
      </c>
      <c r="Y73" s="92"/>
      <c r="Z73">
        <v>40700</v>
      </c>
      <c r="AA73" t="s">
        <v>369</v>
      </c>
      <c r="AB73" s="92">
        <v>-852839.85</v>
      </c>
      <c r="AH73" s="92"/>
      <c r="AI73" s="92"/>
      <c r="AJ73" s="92"/>
      <c r="AK73">
        <v>40540</v>
      </c>
      <c r="AL73" t="s">
        <v>381</v>
      </c>
      <c r="AM73">
        <v>-137.97999999999999</v>
      </c>
      <c r="AO73" s="92">
        <v>1718.0600000000002</v>
      </c>
      <c r="AP73" s="92"/>
      <c r="AQ73" s="92"/>
      <c r="AX73" s="97">
        <v>8033895.3300000001</v>
      </c>
      <c r="AY73" s="92"/>
      <c r="AZ73" s="92"/>
      <c r="BB73">
        <v>40575</v>
      </c>
      <c r="BC73" t="s">
        <v>387</v>
      </c>
      <c r="BD73" s="92">
        <v>-137547.72</v>
      </c>
      <c r="BF73" s="92"/>
      <c r="BO73">
        <v>40570</v>
      </c>
      <c r="BP73" t="s">
        <v>384</v>
      </c>
      <c r="BQ73" s="92">
        <v>-346665.41</v>
      </c>
      <c r="BV73">
        <v>40550</v>
      </c>
      <c r="BW73" t="s">
        <v>360</v>
      </c>
      <c r="BX73" s="92">
        <v>-1062249.3600000001</v>
      </c>
      <c r="BZ73" s="92"/>
    </row>
    <row r="74" spans="2:78" x14ac:dyDescent="0.2">
      <c r="C74" t="s">
        <v>282</v>
      </c>
      <c r="F74" s="102">
        <v>1989765.2899999998</v>
      </c>
      <c r="G74" s="102">
        <v>166732.79</v>
      </c>
      <c r="H74" s="102"/>
      <c r="I74" s="102"/>
      <c r="J74" s="102"/>
      <c r="K74" s="103">
        <v>607708.28</v>
      </c>
      <c r="L74" s="103">
        <v>72640.2</v>
      </c>
      <c r="M74" s="103"/>
      <c r="N74" s="103"/>
      <c r="O74" s="103"/>
      <c r="P74" s="102">
        <v>2836846.5599999996</v>
      </c>
      <c r="Q74" s="13">
        <v>3528693</v>
      </c>
      <c r="R74" s="101">
        <v>0.80393691375248555</v>
      </c>
      <c r="S74" s="101">
        <v>91511.179354838692</v>
      </c>
      <c r="T74" s="31">
        <v>0.34065840909057687</v>
      </c>
      <c r="Z74">
        <v>40705</v>
      </c>
      <c r="AA74" t="s">
        <v>371</v>
      </c>
      <c r="AB74" s="92">
        <v>-353084.84</v>
      </c>
      <c r="AD74" s="278" t="s">
        <v>412</v>
      </c>
      <c r="AE74" s="278"/>
      <c r="AF74" s="278"/>
      <c r="AH74" s="92"/>
      <c r="AI74" s="92"/>
      <c r="AJ74" s="92"/>
      <c r="AK74">
        <v>40710</v>
      </c>
      <c r="AL74" t="s">
        <v>394</v>
      </c>
      <c r="AM74">
        <v>0</v>
      </c>
      <c r="AP74" s="92"/>
      <c r="AQ74" s="92"/>
      <c r="AX74" s="92"/>
      <c r="AY74" s="92"/>
      <c r="AZ74" s="92"/>
      <c r="BB74">
        <v>40580</v>
      </c>
      <c r="BC74" t="s">
        <v>386</v>
      </c>
      <c r="BD74" s="92">
        <v>-37185.980000000003</v>
      </c>
      <c r="BF74" s="92">
        <v>488403.5199999999</v>
      </c>
      <c r="BO74">
        <v>40571</v>
      </c>
      <c r="BP74" t="s">
        <v>385</v>
      </c>
      <c r="BQ74">
        <v>-661.57</v>
      </c>
      <c r="BV74">
        <v>40551</v>
      </c>
      <c r="BW74" t="s">
        <v>380</v>
      </c>
      <c r="BX74" s="92">
        <v>-2345.94</v>
      </c>
      <c r="BZ74" s="92"/>
    </row>
    <row r="75" spans="2:78" x14ac:dyDescent="0.2">
      <c r="C75" t="s">
        <v>283</v>
      </c>
      <c r="F75" s="102">
        <v>2047910.5100000002</v>
      </c>
      <c r="G75" s="102">
        <v>238349.08999999997</v>
      </c>
      <c r="H75" s="102"/>
      <c r="I75" s="102"/>
      <c r="J75" s="102"/>
      <c r="K75" s="103">
        <v>627490.11</v>
      </c>
      <c r="L75" s="103">
        <v>97996.06</v>
      </c>
      <c r="M75" s="103"/>
      <c r="N75" s="103"/>
      <c r="O75" s="103"/>
      <c r="P75" s="102">
        <v>3011745.77</v>
      </c>
      <c r="Q75" s="13">
        <v>3474361</v>
      </c>
      <c r="R75" s="101">
        <v>0.86684883061950102</v>
      </c>
      <c r="S75" s="101">
        <v>100391.52566666667</v>
      </c>
      <c r="T75" s="31">
        <v>0.44149234831286449</v>
      </c>
      <c r="Z75">
        <v>40750</v>
      </c>
      <c r="AA75" t="s">
        <v>373</v>
      </c>
      <c r="AB75" s="92">
        <v>-218070.72</v>
      </c>
      <c r="AD75" t="s">
        <v>354</v>
      </c>
      <c r="AE75" s="92" t="s">
        <v>355</v>
      </c>
      <c r="AF75" t="s">
        <v>413</v>
      </c>
      <c r="AK75">
        <v>40760</v>
      </c>
      <c r="AL75" t="s">
        <v>395</v>
      </c>
      <c r="AM75">
        <v>0</v>
      </c>
      <c r="AO75" s="92">
        <v>0</v>
      </c>
      <c r="AX75" s="92"/>
      <c r="AY75" s="92"/>
      <c r="AZ75" s="92"/>
      <c r="BB75">
        <v>40715</v>
      </c>
      <c r="BC75" t="s">
        <v>388</v>
      </c>
      <c r="BD75" s="92">
        <v>-119552.74</v>
      </c>
      <c r="BF75" s="92"/>
      <c r="BG75" s="92"/>
      <c r="BH75" s="92"/>
      <c r="BI75" s="92"/>
      <c r="BJ75" s="92"/>
      <c r="BK75" s="92"/>
      <c r="BL75" s="92"/>
      <c r="BM75" s="92"/>
      <c r="BO75">
        <v>40572</v>
      </c>
      <c r="BP75" t="s">
        <v>389</v>
      </c>
      <c r="BQ75">
        <v>-604.24</v>
      </c>
      <c r="BS75" s="92"/>
      <c r="BV75">
        <v>40552</v>
      </c>
      <c r="BW75" t="s">
        <v>382</v>
      </c>
      <c r="BX75" s="92">
        <v>-4602.58</v>
      </c>
      <c r="BZ75" s="92"/>
    </row>
    <row r="76" spans="2:78" x14ac:dyDescent="0.2">
      <c r="C76" t="s">
        <v>284</v>
      </c>
      <c r="F76" s="102">
        <v>2307309.31</v>
      </c>
      <c r="G76" s="102">
        <v>227652.78</v>
      </c>
      <c r="H76" s="102"/>
      <c r="I76" s="102"/>
      <c r="J76" s="102"/>
      <c r="K76" s="103">
        <v>625668.74</v>
      </c>
      <c r="L76" s="103">
        <v>131898.70000000001</v>
      </c>
      <c r="M76" s="103"/>
      <c r="N76" s="103"/>
      <c r="O76" s="103"/>
      <c r="P76" s="102">
        <v>3292529.5300000003</v>
      </c>
      <c r="Q76" s="13">
        <v>3603114</v>
      </c>
      <c r="R76" s="101">
        <v>0.9138010981612017</v>
      </c>
      <c r="S76" s="101">
        <v>106210.63</v>
      </c>
      <c r="T76" s="31">
        <v>0.42427429668603411</v>
      </c>
      <c r="Z76">
        <v>40755</v>
      </c>
      <c r="AA76" t="s">
        <v>374</v>
      </c>
      <c r="AB76" s="92">
        <v>-111546.94</v>
      </c>
      <c r="AD76">
        <v>40510</v>
      </c>
      <c r="AE76" s="92" t="s">
        <v>357</v>
      </c>
      <c r="AF76" s="92">
        <v>-2396908.31</v>
      </c>
      <c r="AH76" s="92"/>
      <c r="AI76" s="92"/>
      <c r="AJ76" s="92"/>
      <c r="AO76" s="92"/>
      <c r="AT76">
        <v>40530</v>
      </c>
      <c r="AU76" t="s">
        <v>378</v>
      </c>
      <c r="AV76" s="92">
        <v>-1008668.4</v>
      </c>
      <c r="AX76" s="92"/>
      <c r="AY76" s="92"/>
      <c r="AZ76" s="92"/>
      <c r="BB76">
        <v>40765</v>
      </c>
      <c r="BC76" t="s">
        <v>390</v>
      </c>
      <c r="BD76" s="92">
        <v>-46996.69</v>
      </c>
      <c r="BF76" s="92">
        <v>166549.43</v>
      </c>
      <c r="BG76" s="92"/>
      <c r="BH76" s="92"/>
      <c r="BI76" s="92"/>
      <c r="BJ76" s="92"/>
      <c r="BK76" s="92"/>
      <c r="BL76" s="92"/>
      <c r="BM76" s="92"/>
      <c r="BO76">
        <v>40575</v>
      </c>
      <c r="BP76" t="s">
        <v>387</v>
      </c>
      <c r="BQ76" s="92">
        <v>-129059.84</v>
      </c>
      <c r="BS76" s="92"/>
      <c r="BV76">
        <v>40555</v>
      </c>
      <c r="BW76" t="s">
        <v>366</v>
      </c>
      <c r="BX76" s="92">
        <v>-300647.76</v>
      </c>
      <c r="BZ76" s="92"/>
    </row>
    <row r="77" spans="2:78" ht="16" thickBot="1" x14ac:dyDescent="0.25">
      <c r="C77" t="s">
        <v>285</v>
      </c>
      <c r="F77" s="102">
        <v>2237183.0499999998</v>
      </c>
      <c r="G77" s="102">
        <v>207992.27</v>
      </c>
      <c r="H77" s="102"/>
      <c r="I77" s="102"/>
      <c r="J77" s="102"/>
      <c r="K77" s="103">
        <v>662684.37</v>
      </c>
      <c r="L77" s="103">
        <v>135774.57</v>
      </c>
      <c r="M77" s="103"/>
      <c r="N77" s="103"/>
      <c r="O77" s="103"/>
      <c r="P77" s="102">
        <v>3243634.26</v>
      </c>
      <c r="Q77" s="13">
        <v>3462676</v>
      </c>
      <c r="R77" s="101">
        <v>0.93674206307491659</v>
      </c>
      <c r="S77" s="101">
        <v>108121.14199999999</v>
      </c>
      <c r="T77" s="31">
        <v>0.26000112806900599</v>
      </c>
      <c r="Y77" s="92"/>
      <c r="Z77">
        <v>40999</v>
      </c>
      <c r="AA77" t="s">
        <v>376</v>
      </c>
      <c r="AB77" s="98">
        <v>-5630190.8300000001</v>
      </c>
      <c r="AD77">
        <v>40515</v>
      </c>
      <c r="AE77" s="92" t="s">
        <v>358</v>
      </c>
      <c r="AF77" s="92">
        <v>-283573.33</v>
      </c>
      <c r="AH77" s="92"/>
      <c r="AI77" s="92"/>
      <c r="AJ77" s="92"/>
      <c r="AK77">
        <v>40999</v>
      </c>
      <c r="AL77" t="s">
        <v>376</v>
      </c>
      <c r="AM77" s="92">
        <v>-5699763.3499999996</v>
      </c>
      <c r="AO77" s="92">
        <v>5699763.3499999996</v>
      </c>
      <c r="AT77">
        <v>40531</v>
      </c>
      <c r="AU77" t="s">
        <v>393</v>
      </c>
      <c r="AV77" s="92">
        <v>-388.71</v>
      </c>
      <c r="AX77" s="92"/>
      <c r="AY77" s="92"/>
      <c r="AZ77" s="92"/>
      <c r="BF77" s="92"/>
      <c r="BG77" s="92"/>
      <c r="BH77" s="92"/>
      <c r="BI77" s="92"/>
      <c r="BJ77" s="92"/>
      <c r="BK77" s="92"/>
      <c r="BL77" s="92"/>
      <c r="BM77" s="92"/>
      <c r="BO77">
        <v>40580</v>
      </c>
      <c r="BP77" t="s">
        <v>386</v>
      </c>
      <c r="BQ77" s="92">
        <v>-37052.47</v>
      </c>
      <c r="BS77" s="92">
        <f>-SUM(BQ73:BQ77)</f>
        <v>514043.52999999991</v>
      </c>
      <c r="BV77">
        <v>40560</v>
      </c>
      <c r="BW77" t="s">
        <v>367</v>
      </c>
      <c r="BX77" s="92">
        <v>-83301.86</v>
      </c>
      <c r="BY77" s="92">
        <f>-SUM(BX73:BX77)</f>
        <v>1453147.5000000002</v>
      </c>
      <c r="BZ77" s="92"/>
    </row>
    <row r="78" spans="2:78" ht="16" thickTop="1" x14ac:dyDescent="0.2">
      <c r="C78" t="s">
        <v>274</v>
      </c>
      <c r="F78" s="102">
        <v>1930436.71</v>
      </c>
      <c r="G78" s="102">
        <v>215515.88999999998</v>
      </c>
      <c r="H78" s="102"/>
      <c r="I78" s="102"/>
      <c r="J78" s="102"/>
      <c r="K78" s="103">
        <v>462768.27</v>
      </c>
      <c r="L78" s="103">
        <v>80065.22</v>
      </c>
      <c r="M78" s="103"/>
      <c r="N78" s="103"/>
      <c r="O78" s="103"/>
      <c r="P78" s="102">
        <v>2688786.0900000003</v>
      </c>
      <c r="Q78" s="13">
        <v>3456442</v>
      </c>
      <c r="R78" s="101">
        <v>0.7779057452721615</v>
      </c>
      <c r="S78" s="101">
        <v>86735.035161290332</v>
      </c>
      <c r="T78" s="31">
        <v>0.23992642302733491</v>
      </c>
      <c r="Y78" s="92"/>
      <c r="AD78">
        <v>40520</v>
      </c>
      <c r="AE78" t="s">
        <v>359</v>
      </c>
      <c r="AF78" s="92">
        <v>-392207.35999999999</v>
      </c>
      <c r="AG78" s="97">
        <v>3072689</v>
      </c>
      <c r="AH78" s="92"/>
      <c r="AI78" s="92"/>
      <c r="AJ78" s="92"/>
      <c r="AT78">
        <v>40535</v>
      </c>
      <c r="AU78" t="s">
        <v>379</v>
      </c>
      <c r="AV78" s="92">
        <v>-99217.48</v>
      </c>
      <c r="AX78" s="92"/>
      <c r="AY78" s="92"/>
      <c r="AZ78" s="92"/>
      <c r="BF78" s="92">
        <v>6533177.6399999997</v>
      </c>
      <c r="BG78" s="92"/>
      <c r="BH78" s="92"/>
      <c r="BI78" s="92"/>
      <c r="BJ78" s="92"/>
      <c r="BK78" s="92"/>
      <c r="BL78" s="92"/>
      <c r="BM78" s="92"/>
      <c r="BO78">
        <v>40715</v>
      </c>
      <c r="BP78" t="s">
        <v>388</v>
      </c>
      <c r="BQ78" s="92">
        <v>-83887.41</v>
      </c>
      <c r="BS78" s="92"/>
      <c r="BV78">
        <v>40705</v>
      </c>
      <c r="BW78" t="s">
        <v>371</v>
      </c>
      <c r="BX78" s="92">
        <v>-438434.53</v>
      </c>
      <c r="BZ78" s="92"/>
    </row>
    <row r="79" spans="2:78" x14ac:dyDescent="0.2">
      <c r="C79" t="s">
        <v>275</v>
      </c>
      <c r="F79" s="102">
        <v>2126863.7600000002</v>
      </c>
      <c r="G79" s="102">
        <v>181263.25000000003</v>
      </c>
      <c r="H79" s="102"/>
      <c r="I79" s="102"/>
      <c r="J79" s="102"/>
      <c r="K79" s="103">
        <v>703217.99</v>
      </c>
      <c r="L79" s="103">
        <v>127153.21</v>
      </c>
      <c r="M79" s="103"/>
      <c r="N79" s="103"/>
      <c r="O79" s="103"/>
      <c r="P79" s="102">
        <v>3138498.21</v>
      </c>
      <c r="Q79" s="13">
        <v>3668344</v>
      </c>
      <c r="R79" s="101">
        <v>0.8555626762375611</v>
      </c>
      <c r="S79" s="101">
        <v>101241.87774193549</v>
      </c>
      <c r="T79" s="31">
        <v>0.21091979737744834</v>
      </c>
      <c r="Y79" s="92"/>
      <c r="AD79">
        <v>40530</v>
      </c>
      <c r="AE79" s="92" t="s">
        <v>378</v>
      </c>
      <c r="AF79" s="92">
        <v>-57326.35</v>
      </c>
      <c r="AG79" s="46"/>
      <c r="AH79" s="92"/>
      <c r="AI79" s="92"/>
      <c r="AT79">
        <v>40540</v>
      </c>
      <c r="AU79" t="s">
        <v>381</v>
      </c>
      <c r="AV79" s="92">
        <v>-91616.88</v>
      </c>
      <c r="AX79" s="97">
        <v>1199891.4700000002</v>
      </c>
      <c r="AY79" s="92"/>
      <c r="AZ79" s="92"/>
      <c r="BF79" s="92"/>
      <c r="BG79" s="92"/>
      <c r="BH79" s="92"/>
      <c r="BI79" s="92"/>
      <c r="BJ79" s="92"/>
      <c r="BK79" s="92"/>
      <c r="BL79" s="92"/>
      <c r="BM79" s="92"/>
      <c r="BO79">
        <v>40765</v>
      </c>
      <c r="BP79" t="s">
        <v>390</v>
      </c>
      <c r="BQ79" s="92">
        <v>-39187.54</v>
      </c>
      <c r="BS79" s="92">
        <f>-SUM(BQ78:BQ79)</f>
        <v>123074.95000000001</v>
      </c>
      <c r="BV79">
        <v>40755</v>
      </c>
      <c r="BW79" t="s">
        <v>375</v>
      </c>
      <c r="BX79" s="92">
        <v>-257547.48</v>
      </c>
      <c r="BY79" s="92">
        <f>-SUM(BX78:BX79)</f>
        <v>695982.01</v>
      </c>
      <c r="BZ79" s="92"/>
    </row>
    <row r="80" spans="2:78" x14ac:dyDescent="0.2">
      <c r="C80" t="s">
        <v>276</v>
      </c>
      <c r="F80" s="102">
        <v>2171282.1100000003</v>
      </c>
      <c r="G80" s="102">
        <v>207474.62</v>
      </c>
      <c r="H80" s="102"/>
      <c r="I80" s="102"/>
      <c r="J80" s="102"/>
      <c r="K80" s="103">
        <v>623659.56000000006</v>
      </c>
      <c r="L80" s="103">
        <v>103258.41</v>
      </c>
      <c r="M80" s="103"/>
      <c r="N80" s="103"/>
      <c r="O80" s="103"/>
      <c r="P80" s="102">
        <v>3105674.7000000007</v>
      </c>
      <c r="Q80" s="13">
        <v>3481770</v>
      </c>
      <c r="R80" s="101">
        <v>0.89198157833515734</v>
      </c>
      <c r="S80" s="101">
        <v>103522.49000000002</v>
      </c>
      <c r="T80" s="31">
        <v>0.34555280149997475</v>
      </c>
      <c r="Y80" s="92"/>
      <c r="Z80" s="276" t="s">
        <v>414</v>
      </c>
      <c r="AA80" s="276"/>
      <c r="AB80" s="276"/>
      <c r="AD80">
        <v>40535</v>
      </c>
      <c r="AE80" s="92" t="s">
        <v>379</v>
      </c>
      <c r="AF80" s="92">
        <v>-3567.96</v>
      </c>
      <c r="AG80" s="46"/>
      <c r="AH80" s="92"/>
      <c r="AI80" s="92"/>
      <c r="AK80" s="277" t="s">
        <v>415</v>
      </c>
      <c r="AL80" s="277"/>
      <c r="AM80" s="277"/>
      <c r="AN80" s="277"/>
      <c r="AO80" s="277"/>
      <c r="AP80" s="277"/>
      <c r="AT80">
        <v>40710</v>
      </c>
      <c r="AU80" t="s">
        <v>394</v>
      </c>
      <c r="AV80" s="92">
        <v>-108258.67</v>
      </c>
      <c r="AX80" s="97"/>
      <c r="AY80" s="92"/>
      <c r="AZ80" s="92"/>
      <c r="BB80">
        <v>40530</v>
      </c>
      <c r="BC80" t="s">
        <v>378</v>
      </c>
      <c r="BD80" s="92">
        <v>-979797.09</v>
      </c>
      <c r="BF80" s="92"/>
      <c r="BG80" s="92"/>
      <c r="BH80" s="92"/>
      <c r="BI80" s="92"/>
      <c r="BJ80" s="92"/>
      <c r="BK80" s="92"/>
      <c r="BL80" s="92"/>
      <c r="BM80" s="92"/>
      <c r="BS80" s="92"/>
      <c r="BZ80" s="92"/>
    </row>
    <row r="81" spans="2:78" x14ac:dyDescent="0.2">
      <c r="C81" t="s">
        <v>277</v>
      </c>
      <c r="F81" s="102">
        <v>2340945.0599999996</v>
      </c>
      <c r="G81" s="102">
        <v>237464.65000000002</v>
      </c>
      <c r="H81" s="102"/>
      <c r="I81" s="102"/>
      <c r="J81" s="102"/>
      <c r="K81" s="103">
        <v>738118.01</v>
      </c>
      <c r="L81" s="103">
        <v>112838.99</v>
      </c>
      <c r="M81" s="103"/>
      <c r="N81" s="103"/>
      <c r="O81" s="103"/>
      <c r="P81" s="102">
        <v>3429366.71</v>
      </c>
      <c r="Q81" s="13">
        <v>3744109</v>
      </c>
      <c r="R81" s="101">
        <v>0.91593666477124458</v>
      </c>
      <c r="S81" s="101">
        <v>114312.22366666667</v>
      </c>
      <c r="T81" s="31">
        <v>0.380224569877115</v>
      </c>
      <c r="Y81" s="92"/>
      <c r="Z81" s="92" t="s">
        <v>354</v>
      </c>
      <c r="AA81" t="s">
        <v>355</v>
      </c>
      <c r="AB81" s="92" t="s">
        <v>356</v>
      </c>
      <c r="AD81">
        <v>40540</v>
      </c>
      <c r="AE81" s="92" t="s">
        <v>381</v>
      </c>
      <c r="AF81" s="92">
        <v>-3624.57</v>
      </c>
      <c r="AG81" s="46"/>
      <c r="AH81" s="97">
        <v>64518.879999999997</v>
      </c>
      <c r="AI81" s="92"/>
      <c r="AK81" t="s">
        <v>354</v>
      </c>
      <c r="AL81" t="s">
        <v>355</v>
      </c>
      <c r="AM81" t="s">
        <v>356</v>
      </c>
      <c r="AT81">
        <v>40760</v>
      </c>
      <c r="AU81" t="s">
        <v>395</v>
      </c>
      <c r="AV81" s="92">
        <v>-27888.97</v>
      </c>
      <c r="AW81" s="92"/>
      <c r="AX81" s="97">
        <v>136147.64000000001</v>
      </c>
      <c r="BB81">
        <v>40531</v>
      </c>
      <c r="BC81" t="s">
        <v>393</v>
      </c>
      <c r="BD81" s="92">
        <v>-1009.01</v>
      </c>
      <c r="BF81" s="92"/>
      <c r="BG81" s="92"/>
      <c r="BH81" s="92"/>
      <c r="BI81" s="92"/>
      <c r="BJ81" s="92"/>
      <c r="BK81" s="92"/>
      <c r="BL81" s="92"/>
      <c r="BM81" s="92"/>
      <c r="BQ81" s="92">
        <f>SUM(BQ57:BQ79)</f>
        <v>-6543077.4600000009</v>
      </c>
      <c r="BS81" s="92">
        <f>SUM(BS61:BS79)</f>
        <v>6543077.4600000009</v>
      </c>
      <c r="BV81">
        <v>40570</v>
      </c>
      <c r="BW81" t="s">
        <v>384</v>
      </c>
      <c r="BX81" s="92">
        <v>-401698.57</v>
      </c>
    </row>
    <row r="82" spans="2:78" x14ac:dyDescent="0.2">
      <c r="C82" t="s">
        <v>278</v>
      </c>
      <c r="F82" s="102">
        <v>1955644.5</v>
      </c>
      <c r="G82" s="102">
        <v>202384.65000000002</v>
      </c>
      <c r="H82" s="102"/>
      <c r="I82" s="102"/>
      <c r="J82" s="102"/>
      <c r="K82" s="103">
        <v>681793.47</v>
      </c>
      <c r="L82" s="103">
        <v>106433.65</v>
      </c>
      <c r="M82" s="103"/>
      <c r="N82" s="103"/>
      <c r="O82" s="103"/>
      <c r="P82" s="102">
        <v>2946256.27</v>
      </c>
      <c r="Q82" s="13">
        <v>3578580</v>
      </c>
      <c r="R82" s="101">
        <v>0.82330317332573255</v>
      </c>
      <c r="S82" s="101">
        <v>95040.52483870968</v>
      </c>
      <c r="T82" s="31">
        <v>0.14812572367082288</v>
      </c>
      <c r="Y82" s="92"/>
      <c r="Z82">
        <v>40510</v>
      </c>
      <c r="AA82" t="s">
        <v>357</v>
      </c>
      <c r="AB82" s="92">
        <v>-2478298.59</v>
      </c>
      <c r="AD82">
        <v>40550</v>
      </c>
      <c r="AE82" s="92" t="s">
        <v>360</v>
      </c>
      <c r="AF82" s="92">
        <v>-1013756.61</v>
      </c>
      <c r="AG82" s="46"/>
      <c r="AH82" s="92"/>
      <c r="AI82" s="92"/>
      <c r="AJ82" s="92"/>
      <c r="AK82">
        <v>40501</v>
      </c>
      <c r="AL82" t="s">
        <v>368</v>
      </c>
      <c r="AM82" s="92">
        <v>-4362.3100000000004</v>
      </c>
      <c r="AO82" s="92"/>
      <c r="AP82" s="92"/>
      <c r="AQ82" s="92"/>
      <c r="AW82" s="92"/>
      <c r="BB82">
        <v>40532</v>
      </c>
      <c r="BC82" t="s">
        <v>396</v>
      </c>
      <c r="BD82">
        <v>-704.23</v>
      </c>
      <c r="BF82" s="92"/>
      <c r="BG82" s="92"/>
      <c r="BH82" s="92"/>
      <c r="BI82" s="92"/>
      <c r="BJ82" s="92"/>
      <c r="BK82" s="92"/>
      <c r="BL82" s="92"/>
      <c r="BM82" s="92"/>
      <c r="BV82">
        <v>40571</v>
      </c>
      <c r="BW82" t="s">
        <v>385</v>
      </c>
      <c r="BX82">
        <v>-802.62</v>
      </c>
      <c r="BZ82" s="92"/>
    </row>
    <row r="83" spans="2:78" x14ac:dyDescent="0.2">
      <c r="C83" t="s">
        <v>279</v>
      </c>
      <c r="F83" s="102">
        <v>2341707.3500000006</v>
      </c>
      <c r="G83" s="102">
        <v>228663.47999999998</v>
      </c>
      <c r="H83" s="102"/>
      <c r="I83" s="102"/>
      <c r="J83" s="102"/>
      <c r="K83" s="103">
        <v>582093.52</v>
      </c>
      <c r="L83" s="103">
        <v>86666.61</v>
      </c>
      <c r="M83" s="103"/>
      <c r="N83" s="103"/>
      <c r="O83" s="103"/>
      <c r="P83" s="102">
        <v>3239130.9600000004</v>
      </c>
      <c r="Q83" s="13">
        <v>3598051</v>
      </c>
      <c r="R83" s="101">
        <v>0.90024598317255655</v>
      </c>
      <c r="S83" s="101">
        <v>104488.09548387099</v>
      </c>
      <c r="T83" s="31">
        <v>0.44026989575490982</v>
      </c>
      <c r="Y83" s="92"/>
      <c r="Z83">
        <v>40515</v>
      </c>
      <c r="AA83" t="s">
        <v>358</v>
      </c>
      <c r="AB83" s="92">
        <v>-237593.13</v>
      </c>
      <c r="AD83">
        <v>40555</v>
      </c>
      <c r="AE83" s="92" t="s">
        <v>366</v>
      </c>
      <c r="AF83" s="92">
        <v>-202897.77</v>
      </c>
      <c r="AG83" s="46"/>
      <c r="AH83" s="92"/>
      <c r="AI83" s="92"/>
      <c r="AJ83" s="92"/>
      <c r="AK83">
        <v>40510</v>
      </c>
      <c r="AL83" t="s">
        <v>357</v>
      </c>
      <c r="AM83" s="92">
        <v>-3439246.17</v>
      </c>
      <c r="AO83" s="92"/>
      <c r="AP83" s="92"/>
      <c r="AQ83" s="92"/>
      <c r="AT83">
        <v>40999</v>
      </c>
      <c r="AU83" t="s">
        <v>376</v>
      </c>
      <c r="AV83" s="97">
        <v>-9369934.4399999995</v>
      </c>
      <c r="AX83" s="97">
        <v>9369934.4400000013</v>
      </c>
      <c r="AZ83" s="92"/>
      <c r="BB83">
        <v>40535</v>
      </c>
      <c r="BC83" t="s">
        <v>379</v>
      </c>
      <c r="BD83" s="92">
        <v>-104319.83</v>
      </c>
      <c r="BF83" s="92"/>
      <c r="BG83" s="92"/>
      <c r="BH83" s="92"/>
      <c r="BI83" s="92"/>
      <c r="BJ83" s="92"/>
      <c r="BK83" s="92"/>
      <c r="BL83" s="92"/>
      <c r="BM83" s="92"/>
      <c r="BV83">
        <v>40572</v>
      </c>
      <c r="BW83" t="s">
        <v>389</v>
      </c>
      <c r="BX83" s="92">
        <v>-1720.81</v>
      </c>
      <c r="BZ83" s="92"/>
    </row>
    <row r="84" spans="2:78" x14ac:dyDescent="0.2">
      <c r="B84">
        <v>2014</v>
      </c>
      <c r="C84" t="s">
        <v>391</v>
      </c>
      <c r="F84" s="102">
        <v>2085278.01</v>
      </c>
      <c r="G84" s="102">
        <v>207561.99</v>
      </c>
      <c r="H84" s="102"/>
      <c r="I84" s="102"/>
      <c r="J84" s="102"/>
      <c r="K84" s="103">
        <v>768926.53</v>
      </c>
      <c r="L84" s="103">
        <v>111548.93</v>
      </c>
      <c r="M84" s="103"/>
      <c r="N84" s="103"/>
      <c r="O84" s="103"/>
      <c r="P84" s="102">
        <v>3173315.4600000004</v>
      </c>
      <c r="Q84" s="13">
        <v>3527345</v>
      </c>
      <c r="R84" s="101">
        <v>0.89963285700718254</v>
      </c>
      <c r="S84" s="101">
        <v>102365.01483870969</v>
      </c>
      <c r="T84" s="31">
        <v>0.18959194702095455</v>
      </c>
      <c r="Y84" s="92"/>
      <c r="Z84">
        <v>40520</v>
      </c>
      <c r="AA84" t="s">
        <v>359</v>
      </c>
      <c r="AB84" s="92">
        <v>-397914.35</v>
      </c>
      <c r="AD84">
        <v>40560</v>
      </c>
      <c r="AE84" s="92" t="s">
        <v>367</v>
      </c>
      <c r="AF84" s="92">
        <v>-63521</v>
      </c>
      <c r="AG84" s="97">
        <v>1280175.3799999999</v>
      </c>
      <c r="AH84" s="92"/>
      <c r="AI84" s="92"/>
      <c r="AJ84" s="92"/>
      <c r="AK84">
        <v>40515</v>
      </c>
      <c r="AL84" t="s">
        <v>358</v>
      </c>
      <c r="AM84" s="92">
        <v>-231269.46</v>
      </c>
      <c r="AO84" s="92"/>
      <c r="AP84" s="92"/>
      <c r="AQ84" s="92"/>
      <c r="BB84">
        <v>40540</v>
      </c>
      <c r="BC84" t="s">
        <v>381</v>
      </c>
      <c r="BD84" s="92">
        <v>-78015.39</v>
      </c>
      <c r="BF84" s="92">
        <v>1163845.5499999998</v>
      </c>
      <c r="BG84" s="92"/>
      <c r="BH84" s="92"/>
      <c r="BI84" s="92"/>
      <c r="BJ84" s="92"/>
      <c r="BK84" s="92"/>
      <c r="BL84" s="92"/>
      <c r="BM84" s="92"/>
      <c r="BO84">
        <v>40530</v>
      </c>
      <c r="BP84" t="s">
        <v>378</v>
      </c>
      <c r="BQ84" s="92">
        <v>-992041.83</v>
      </c>
      <c r="BS84" s="92"/>
      <c r="BV84">
        <v>40575</v>
      </c>
      <c r="BW84" t="s">
        <v>387</v>
      </c>
      <c r="BX84" s="92">
        <v>-156327.07999999999</v>
      </c>
      <c r="BZ84" s="92"/>
    </row>
    <row r="85" spans="2:78" x14ac:dyDescent="0.2">
      <c r="C85" t="s">
        <v>281</v>
      </c>
      <c r="F85" s="102">
        <v>2147081.2400000002</v>
      </c>
      <c r="G85" s="102">
        <v>220390.09</v>
      </c>
      <c r="H85" s="102"/>
      <c r="I85" s="102"/>
      <c r="J85" s="102"/>
      <c r="K85" s="103">
        <v>787399.16</v>
      </c>
      <c r="L85" s="103">
        <v>113020.54</v>
      </c>
      <c r="M85" s="103"/>
      <c r="N85" s="103"/>
      <c r="O85" s="103"/>
      <c r="P85" s="102">
        <v>3267891.03</v>
      </c>
      <c r="Q85" s="13">
        <v>3416897</v>
      </c>
      <c r="R85" s="101">
        <v>0.95639143644072377</v>
      </c>
      <c r="S85" s="101">
        <v>116710.39392857142</v>
      </c>
      <c r="T85" s="31">
        <v>0.2436573235799083</v>
      </c>
      <c r="Y85" s="92"/>
      <c r="Z85">
        <v>40550</v>
      </c>
      <c r="AA85" t="s">
        <v>360</v>
      </c>
      <c r="AB85" s="92">
        <v>-843145.6</v>
      </c>
      <c r="AD85">
        <v>40570</v>
      </c>
      <c r="AE85" s="92" t="s">
        <v>384</v>
      </c>
      <c r="AF85">
        <v>0</v>
      </c>
      <c r="AG85" s="46"/>
      <c r="AK85">
        <v>40520</v>
      </c>
      <c r="AL85" t="s">
        <v>359</v>
      </c>
      <c r="AM85" s="92">
        <v>-210470.05</v>
      </c>
      <c r="AO85" s="92">
        <v>-3885347.9899999998</v>
      </c>
      <c r="AP85" s="92"/>
      <c r="AQ85" s="92"/>
      <c r="BB85">
        <v>40710</v>
      </c>
      <c r="BC85" t="s">
        <v>394</v>
      </c>
      <c r="BD85" s="92">
        <v>-243459.07</v>
      </c>
      <c r="BF85" s="92"/>
      <c r="BG85" s="92"/>
      <c r="BH85" s="92"/>
      <c r="BI85" s="92"/>
      <c r="BJ85" s="92"/>
      <c r="BK85" s="92"/>
      <c r="BL85" s="92"/>
      <c r="BM85" s="92"/>
      <c r="BO85">
        <v>40531</v>
      </c>
      <c r="BP85" t="s">
        <v>393</v>
      </c>
      <c r="BQ85" s="92">
        <v>-4482.84</v>
      </c>
      <c r="BS85" s="92"/>
      <c r="BV85">
        <v>40580</v>
      </c>
      <c r="BW85" t="s">
        <v>386</v>
      </c>
      <c r="BX85" s="92">
        <v>-40048.19</v>
      </c>
      <c r="BY85" s="92">
        <f>-SUM(BX81:BX85)</f>
        <v>600597.27</v>
      </c>
      <c r="BZ85" s="92"/>
    </row>
    <row r="86" spans="2:78" x14ac:dyDescent="0.2">
      <c r="C86" t="s">
        <v>282</v>
      </c>
      <c r="E86" s="92"/>
      <c r="F86" s="102">
        <v>2269648.6800000002</v>
      </c>
      <c r="G86" s="102">
        <v>231272.24</v>
      </c>
      <c r="H86" s="102"/>
      <c r="I86" s="102"/>
      <c r="J86" s="102"/>
      <c r="K86" s="103">
        <v>706256.91</v>
      </c>
      <c r="L86" s="103">
        <v>102143.4</v>
      </c>
      <c r="M86" s="103"/>
      <c r="N86" s="103"/>
      <c r="O86" s="103"/>
      <c r="P86" s="102">
        <v>3309321.23</v>
      </c>
      <c r="Q86" s="13">
        <v>3936466</v>
      </c>
      <c r="R86" s="101">
        <v>0.8406833007067761</v>
      </c>
      <c r="S86" s="101">
        <v>106752.29774193549</v>
      </c>
      <c r="T86" s="31">
        <v>0.166549251081102</v>
      </c>
      <c r="Y86" s="92"/>
      <c r="Z86">
        <v>40555</v>
      </c>
      <c r="AA86" t="s">
        <v>366</v>
      </c>
      <c r="AB86" s="92">
        <v>-177184.7</v>
      </c>
      <c r="AD86">
        <v>40575</v>
      </c>
      <c r="AE86" s="92" t="s">
        <v>387</v>
      </c>
      <c r="AF86">
        <v>0</v>
      </c>
      <c r="AG86" s="46"/>
      <c r="AK86">
        <v>40700</v>
      </c>
      <c r="AL86" t="s">
        <v>369</v>
      </c>
      <c r="AM86" s="92">
        <v>-624304.07999999996</v>
      </c>
      <c r="AO86" s="92"/>
      <c r="AP86" s="92"/>
      <c r="AQ86" s="92"/>
      <c r="AT86" s="277" t="s">
        <v>416</v>
      </c>
      <c r="AU86" s="277"/>
      <c r="AV86" s="277"/>
      <c r="AW86" s="277"/>
      <c r="AX86" s="277"/>
      <c r="AY86" s="277"/>
      <c r="BB86">
        <v>40760</v>
      </c>
      <c r="BC86" t="s">
        <v>395</v>
      </c>
      <c r="BD86" s="92">
        <v>-35126.46</v>
      </c>
      <c r="BF86" s="92">
        <v>278585.53000000003</v>
      </c>
      <c r="BO86">
        <v>40532</v>
      </c>
      <c r="BP86" t="s">
        <v>396</v>
      </c>
      <c r="BQ86">
        <v>-696.23</v>
      </c>
      <c r="BS86" s="92"/>
      <c r="BV86">
        <v>40715</v>
      </c>
      <c r="BW86" t="s">
        <v>388</v>
      </c>
      <c r="BX86" s="92">
        <v>-190391.93</v>
      </c>
    </row>
    <row r="87" spans="2:78" x14ac:dyDescent="0.2">
      <c r="C87" t="s">
        <v>283</v>
      </c>
      <c r="E87" s="92"/>
      <c r="F87" s="102">
        <v>2521539.8199999998</v>
      </c>
      <c r="G87" s="102">
        <v>262237.43</v>
      </c>
      <c r="H87" s="102"/>
      <c r="I87" s="102"/>
      <c r="J87" s="102"/>
      <c r="K87" s="103">
        <v>646672.67000000004</v>
      </c>
      <c r="L87" s="103">
        <v>105025.5</v>
      </c>
      <c r="M87" s="103"/>
      <c r="N87" s="103"/>
      <c r="O87" s="103"/>
      <c r="P87" s="102">
        <v>3535475.42</v>
      </c>
      <c r="Q87" s="13">
        <v>3999152</v>
      </c>
      <c r="R87" s="101">
        <v>0.88405627493028516</v>
      </c>
      <c r="S87" s="101">
        <v>117849.18066666667</v>
      </c>
      <c r="T87" s="31">
        <v>0.17389570368683541</v>
      </c>
      <c r="Z87">
        <v>40560</v>
      </c>
      <c r="AA87" t="s">
        <v>367</v>
      </c>
      <c r="AB87" s="92">
        <v>-58168</v>
      </c>
      <c r="AD87">
        <v>40580</v>
      </c>
      <c r="AE87" s="92" t="s">
        <v>386</v>
      </c>
      <c r="AF87">
        <v>0</v>
      </c>
      <c r="AG87" s="46">
        <v>0</v>
      </c>
      <c r="AK87">
        <v>40750</v>
      </c>
      <c r="AL87" t="s">
        <v>372</v>
      </c>
      <c r="AM87" s="92">
        <v>-248798.5</v>
      </c>
      <c r="AO87" s="92">
        <v>-873102.58</v>
      </c>
      <c r="AT87" t="s">
        <v>354</v>
      </c>
      <c r="AU87" t="s">
        <v>355</v>
      </c>
      <c r="AV87" s="92" t="s">
        <v>356</v>
      </c>
      <c r="BO87">
        <v>40535</v>
      </c>
      <c r="BP87" t="s">
        <v>379</v>
      </c>
      <c r="BQ87" s="92">
        <v>-107317.91</v>
      </c>
      <c r="BS87" s="92"/>
      <c r="BV87">
        <v>40765</v>
      </c>
      <c r="BW87" t="s">
        <v>390</v>
      </c>
      <c r="BX87" s="92">
        <v>-87725.43</v>
      </c>
      <c r="BY87" s="92">
        <f>-SUM(BX86:BX87)</f>
        <v>278117.36</v>
      </c>
    </row>
    <row r="88" spans="2:78" x14ac:dyDescent="0.2">
      <c r="C88" t="s">
        <v>284</v>
      </c>
      <c r="D88" s="93"/>
      <c r="F88" s="102">
        <v>2466172.7799999998</v>
      </c>
      <c r="G88" s="102">
        <v>444409.99</v>
      </c>
      <c r="H88" s="102"/>
      <c r="I88" s="102"/>
      <c r="J88" s="102"/>
      <c r="K88" s="103">
        <v>927708.74</v>
      </c>
      <c r="L88" s="103">
        <v>122992.67000000001</v>
      </c>
      <c r="M88" s="103"/>
      <c r="N88" s="103"/>
      <c r="O88" s="103"/>
      <c r="P88" s="102">
        <v>3961284.1799999997</v>
      </c>
      <c r="Q88" s="13">
        <v>4420826</v>
      </c>
      <c r="R88" s="101">
        <v>0.89605068826504364</v>
      </c>
      <c r="S88" s="101">
        <v>127783.36064516129</v>
      </c>
      <c r="T88" s="31">
        <v>0.20311272652427795</v>
      </c>
      <c r="Y88" s="92"/>
      <c r="Z88">
        <v>40700</v>
      </c>
      <c r="AA88" t="s">
        <v>369</v>
      </c>
      <c r="AB88" s="92">
        <v>-1142448.8500000001</v>
      </c>
      <c r="AE88" s="92"/>
      <c r="AF88" s="92"/>
      <c r="AG88" s="46"/>
      <c r="AH88" s="92"/>
      <c r="AI88" s="92"/>
      <c r="AJ88" s="92"/>
      <c r="AO88" s="92"/>
      <c r="AP88" s="92"/>
      <c r="AQ88" s="92"/>
      <c r="AT88">
        <v>40501</v>
      </c>
      <c r="AU88" t="s">
        <v>368</v>
      </c>
      <c r="AV88" s="92">
        <v>-1527.4</v>
      </c>
      <c r="AX88" s="92"/>
      <c r="AY88" s="92"/>
      <c r="AZ88" s="92"/>
      <c r="BB88">
        <v>40999</v>
      </c>
      <c r="BC88" t="s">
        <v>376</v>
      </c>
      <c r="BD88" s="92">
        <v>-7975608.7199999997</v>
      </c>
      <c r="BF88" s="92">
        <v>7975608.7199999997</v>
      </c>
      <c r="BO88">
        <v>40540</v>
      </c>
      <c r="BP88" t="s">
        <v>381</v>
      </c>
      <c r="BQ88" s="92">
        <v>-90002.7</v>
      </c>
      <c r="BS88" s="92">
        <f>-SUM(BQ84:BQ88)</f>
        <v>1194541.5099999998</v>
      </c>
      <c r="BZ88" s="92"/>
    </row>
    <row r="89" spans="2:78" x14ac:dyDescent="0.2">
      <c r="C89" t="s">
        <v>285</v>
      </c>
      <c r="D89" s="93"/>
      <c r="F89" s="102">
        <v>2394833.14</v>
      </c>
      <c r="G89" s="102">
        <v>692966.49</v>
      </c>
      <c r="H89" s="102"/>
      <c r="I89" s="102"/>
      <c r="J89" s="102"/>
      <c r="K89" s="103">
        <v>923771.25</v>
      </c>
      <c r="L89" s="103">
        <v>161560.22999999998</v>
      </c>
      <c r="M89" s="103"/>
      <c r="N89" s="103"/>
      <c r="O89" s="103"/>
      <c r="P89" s="102">
        <v>4173131.11</v>
      </c>
      <c r="Q89" s="13">
        <v>4675130</v>
      </c>
      <c r="R89" s="101">
        <v>0.89262354415813039</v>
      </c>
      <c r="S89" s="101">
        <v>139104.37033333333</v>
      </c>
      <c r="T89" s="31">
        <v>0.28656031336899251</v>
      </c>
      <c r="Y89" s="92"/>
      <c r="Z89">
        <v>40705</v>
      </c>
      <c r="AA89" t="s">
        <v>371</v>
      </c>
      <c r="AB89" s="92">
        <v>-447377.65</v>
      </c>
      <c r="AD89">
        <v>40700</v>
      </c>
      <c r="AE89" s="92" t="s">
        <v>369</v>
      </c>
      <c r="AF89" s="92">
        <v>-743803.3</v>
      </c>
      <c r="AG89" s="46"/>
      <c r="AH89" s="92"/>
      <c r="AI89" s="92"/>
      <c r="AJ89" s="92"/>
      <c r="AK89">
        <v>40550</v>
      </c>
      <c r="AL89" t="s">
        <v>360</v>
      </c>
      <c r="AM89" s="92">
        <v>-909172.88</v>
      </c>
      <c r="AO89" s="92"/>
      <c r="AP89" s="92"/>
      <c r="AQ89" s="92"/>
      <c r="AT89">
        <v>40510</v>
      </c>
      <c r="AU89" t="s">
        <v>357</v>
      </c>
      <c r="AV89" s="92">
        <v>-3247131.22</v>
      </c>
      <c r="AX89" s="92"/>
      <c r="AY89" s="92"/>
      <c r="AZ89" s="92"/>
      <c r="BD89" s="92"/>
      <c r="BO89">
        <v>40710</v>
      </c>
      <c r="BP89" t="s">
        <v>394</v>
      </c>
      <c r="BQ89" s="92">
        <v>-163802.85</v>
      </c>
      <c r="BS89" s="92"/>
      <c r="BV89">
        <v>40720</v>
      </c>
      <c r="BW89" t="s">
        <v>417</v>
      </c>
      <c r="BX89" s="92">
        <v>-2823.2</v>
      </c>
      <c r="BZ89" s="92"/>
    </row>
    <row r="90" spans="2:78" x14ac:dyDescent="0.2">
      <c r="C90" t="s">
        <v>274</v>
      </c>
      <c r="D90" s="93"/>
      <c r="F90" s="102">
        <v>2478405.7800000003</v>
      </c>
      <c r="G90" s="102">
        <v>725833.94</v>
      </c>
      <c r="H90" s="102"/>
      <c r="I90" s="102"/>
      <c r="J90" s="102"/>
      <c r="K90" s="103">
        <v>662192.26</v>
      </c>
      <c r="L90" s="103">
        <v>199708.53</v>
      </c>
      <c r="M90" s="103"/>
      <c r="N90" s="103"/>
      <c r="O90" s="103"/>
      <c r="P90" s="102">
        <v>4066140.5100000002</v>
      </c>
      <c r="Q90" s="13">
        <v>4830976</v>
      </c>
      <c r="R90" s="101">
        <v>0.84168095846470781</v>
      </c>
      <c r="S90" s="101">
        <v>131165.82290322581</v>
      </c>
      <c r="T90" s="31">
        <v>0.51225883127058269</v>
      </c>
      <c r="Z90">
        <v>40750</v>
      </c>
      <c r="AA90" t="s">
        <v>373</v>
      </c>
      <c r="AB90" s="92">
        <v>-309545.87</v>
      </c>
      <c r="AD90">
        <v>40750</v>
      </c>
      <c r="AE90" s="92" t="s">
        <v>372</v>
      </c>
      <c r="AF90" s="92">
        <v>-291304.49</v>
      </c>
      <c r="AG90" s="97">
        <v>1035107.79</v>
      </c>
      <c r="AH90" s="92"/>
      <c r="AI90" s="92"/>
      <c r="AJ90" s="92"/>
      <c r="AK90">
        <v>40551</v>
      </c>
      <c r="AL90" t="s">
        <v>380</v>
      </c>
      <c r="AM90">
        <v>-662.48</v>
      </c>
      <c r="AO90" s="92"/>
      <c r="AP90" s="92"/>
      <c r="AQ90" s="92"/>
      <c r="AT90">
        <v>40515</v>
      </c>
      <c r="AU90" t="s">
        <v>358</v>
      </c>
      <c r="AV90" s="92">
        <v>-344680.77</v>
      </c>
      <c r="AX90" s="92"/>
      <c r="AY90" s="92"/>
      <c r="AZ90" s="92"/>
      <c r="BO90">
        <v>40760</v>
      </c>
      <c r="BP90" t="s">
        <v>395</v>
      </c>
      <c r="BQ90" s="92">
        <v>-33992.120000000003</v>
      </c>
      <c r="BS90" s="92">
        <f>-SUM(BQ89:BQ90)</f>
        <v>197794.97</v>
      </c>
      <c r="BV90">
        <v>40770</v>
      </c>
      <c r="BW90" t="s">
        <v>418</v>
      </c>
      <c r="BX90" s="92">
        <v>-11677.86</v>
      </c>
      <c r="BY90" s="92">
        <f>-SUM(BX89:BX90)</f>
        <v>14501.060000000001</v>
      </c>
    </row>
    <row r="91" spans="2:78" x14ac:dyDescent="0.2">
      <c r="C91" t="s">
        <v>275</v>
      </c>
      <c r="F91" s="102">
        <v>2407214.5599999996</v>
      </c>
      <c r="G91" s="102">
        <v>673691.48</v>
      </c>
      <c r="H91" s="102"/>
      <c r="I91" s="102"/>
      <c r="J91" s="102"/>
      <c r="K91" s="103">
        <v>731174.8899999999</v>
      </c>
      <c r="L91" s="103">
        <v>271314.63</v>
      </c>
      <c r="M91" s="103"/>
      <c r="N91" s="103"/>
      <c r="O91" s="103"/>
      <c r="P91" s="102">
        <v>4083395.5599999996</v>
      </c>
      <c r="Q91" s="13">
        <v>4981070</v>
      </c>
      <c r="R91" s="101">
        <v>0.81978280971759077</v>
      </c>
      <c r="S91" s="101">
        <v>131722.43741935483</v>
      </c>
      <c r="T91" s="31">
        <v>0.30106671623687165</v>
      </c>
      <c r="Z91">
        <v>40755</v>
      </c>
      <c r="AA91" t="s">
        <v>374</v>
      </c>
      <c r="AB91" s="92">
        <v>-153242.31</v>
      </c>
      <c r="AG91" s="46"/>
      <c r="AK91">
        <v>40555</v>
      </c>
      <c r="AL91" t="s">
        <v>366</v>
      </c>
      <c r="AM91" s="92">
        <v>-149178.4</v>
      </c>
      <c r="AO91" s="92"/>
      <c r="AQ91" s="92"/>
      <c r="AT91">
        <v>40520</v>
      </c>
      <c r="AU91" t="s">
        <v>359</v>
      </c>
      <c r="AV91" s="92">
        <v>-207814.74</v>
      </c>
      <c r="AX91" s="92">
        <v>3801154.13</v>
      </c>
      <c r="AY91" s="92"/>
      <c r="AZ91" s="92"/>
      <c r="BQ91" s="92">
        <f>SUM(BQ84:BQ90)</f>
        <v>-1392336.48</v>
      </c>
      <c r="BS91" s="92">
        <f>SUM(BS88:BS90)</f>
        <v>1392336.4799999997</v>
      </c>
    </row>
    <row r="92" spans="2:78" ht="16" thickBot="1" x14ac:dyDescent="0.25">
      <c r="C92" t="s">
        <v>276</v>
      </c>
      <c r="F92" s="102">
        <v>2514854.4</v>
      </c>
      <c r="G92" s="102">
        <v>964430.2</v>
      </c>
      <c r="H92" s="102"/>
      <c r="I92" s="102"/>
      <c r="J92" s="102"/>
      <c r="K92" s="103">
        <v>544587.1</v>
      </c>
      <c r="L92" s="103">
        <v>199124.82</v>
      </c>
      <c r="M92" s="103"/>
      <c r="N92" s="103"/>
      <c r="O92" s="103"/>
      <c r="P92" s="102">
        <v>4222996.5199999996</v>
      </c>
      <c r="Q92" s="13">
        <v>4878403</v>
      </c>
      <c r="R92" s="101">
        <v>0.86565142732160494</v>
      </c>
      <c r="S92" s="101">
        <v>140766.55066666665</v>
      </c>
      <c r="T92" s="31">
        <v>0.35976782114366279</v>
      </c>
      <c r="Y92" s="92"/>
      <c r="Z92">
        <v>40999</v>
      </c>
      <c r="AA92" t="s">
        <v>376</v>
      </c>
      <c r="AB92" s="98">
        <v>-6244919.0499999998</v>
      </c>
      <c r="AD92">
        <v>40705</v>
      </c>
      <c r="AE92" s="92" t="s">
        <v>371</v>
      </c>
      <c r="AF92" s="92">
        <v>-301589.87</v>
      </c>
      <c r="AG92" s="46"/>
      <c r="AK92">
        <v>40560</v>
      </c>
      <c r="AL92" t="s">
        <v>367</v>
      </c>
      <c r="AM92" s="92">
        <v>-58231.6</v>
      </c>
      <c r="AO92" s="92">
        <v>-1117245.3600000001</v>
      </c>
      <c r="AP92" s="92"/>
      <c r="AQ92" s="92"/>
      <c r="AT92">
        <v>40700</v>
      </c>
      <c r="AU92" t="s">
        <v>369</v>
      </c>
      <c r="AV92" s="92">
        <v>-602778.41</v>
      </c>
      <c r="AX92" s="92"/>
      <c r="AY92" s="92"/>
      <c r="AZ92" s="92"/>
      <c r="BX92" s="92">
        <f>SUM(BX65:BX90)</f>
        <v>-8883980.7999999989</v>
      </c>
      <c r="BY92" s="92">
        <f>SUM(BY65:BY90)</f>
        <v>8883980.7999999989</v>
      </c>
    </row>
    <row r="93" spans="2:78" ht="16" thickTop="1" x14ac:dyDescent="0.2">
      <c r="C93" t="s">
        <v>277</v>
      </c>
      <c r="F93" s="102">
        <v>2243931.39</v>
      </c>
      <c r="G93" s="102">
        <v>969335.05</v>
      </c>
      <c r="H93" s="102"/>
      <c r="I93" s="102"/>
      <c r="J93" s="102"/>
      <c r="K93" s="103">
        <v>744026.75</v>
      </c>
      <c r="L93" s="103">
        <v>263012.58</v>
      </c>
      <c r="M93" s="103"/>
      <c r="N93" s="103"/>
      <c r="O93" s="103"/>
      <c r="P93" s="102">
        <v>4220305.7700000005</v>
      </c>
      <c r="Q93" s="13">
        <v>5352872</v>
      </c>
      <c r="R93" s="101">
        <v>0.78841895901863535</v>
      </c>
      <c r="S93" s="101">
        <v>136138.89580645162</v>
      </c>
      <c r="T93" s="31">
        <v>0.23063706126662684</v>
      </c>
      <c r="Y93" s="92"/>
      <c r="AA93" s="68" t="s">
        <v>419</v>
      </c>
      <c r="AD93">
        <v>40755</v>
      </c>
      <c r="AE93" s="92" t="s">
        <v>375</v>
      </c>
      <c r="AF93" s="92">
        <v>-152773.25</v>
      </c>
      <c r="AG93" s="97">
        <v>454363.12</v>
      </c>
      <c r="AH93" s="92"/>
      <c r="AI93" s="92"/>
      <c r="AJ93" s="92"/>
      <c r="AK93">
        <v>40705</v>
      </c>
      <c r="AL93" t="s">
        <v>371</v>
      </c>
      <c r="AM93" s="92">
        <v>-250619.56</v>
      </c>
      <c r="AO93" s="92"/>
      <c r="AP93" s="92"/>
      <c r="AQ93" s="92"/>
      <c r="AT93">
        <v>40750</v>
      </c>
      <c r="AU93" t="s">
        <v>372</v>
      </c>
      <c r="AV93" s="92">
        <v>-232187.74</v>
      </c>
      <c r="AX93" s="92">
        <v>834966.15</v>
      </c>
      <c r="AZ93" s="92"/>
    </row>
    <row r="94" spans="2:78" x14ac:dyDescent="0.2">
      <c r="C94" t="s">
        <v>278</v>
      </c>
      <c r="F94" s="102">
        <v>2151732.0900000003</v>
      </c>
      <c r="G94" s="102">
        <v>620229.85000000009</v>
      </c>
      <c r="H94" s="102"/>
      <c r="I94" s="102"/>
      <c r="J94" s="102"/>
      <c r="K94" s="103">
        <v>597471.42000000004</v>
      </c>
      <c r="L94" s="103">
        <v>203800.25</v>
      </c>
      <c r="M94" s="103"/>
      <c r="N94" s="103"/>
      <c r="O94" s="103"/>
      <c r="P94" s="102">
        <v>3573233.6100000003</v>
      </c>
      <c r="Q94" s="13">
        <v>4902592</v>
      </c>
      <c r="R94" s="101">
        <v>0.72884580442345603</v>
      </c>
      <c r="S94" s="101">
        <v>119107.78700000001</v>
      </c>
      <c r="T94" s="31">
        <v>0.21280475374262006</v>
      </c>
      <c r="Y94" s="92"/>
      <c r="Z94" t="s">
        <v>354</v>
      </c>
      <c r="AA94" t="s">
        <v>355</v>
      </c>
      <c r="AB94" t="s">
        <v>356</v>
      </c>
      <c r="AE94" s="92"/>
      <c r="AH94" s="92"/>
      <c r="AI94" s="92"/>
      <c r="AJ94" s="92"/>
      <c r="AK94">
        <v>40755</v>
      </c>
      <c r="AL94" t="s">
        <v>375</v>
      </c>
      <c r="AM94" s="92">
        <v>-130733.34</v>
      </c>
      <c r="AO94" s="92">
        <v>-381352.9</v>
      </c>
      <c r="AP94" s="92"/>
      <c r="AQ94" s="92"/>
      <c r="AX94" s="92"/>
      <c r="AY94" s="92"/>
      <c r="AZ94" s="92"/>
      <c r="BD94" s="92"/>
      <c r="BO94">
        <v>40999</v>
      </c>
      <c r="BP94" t="s">
        <v>376</v>
      </c>
      <c r="BQ94" s="97">
        <v>-7935413.9400000004</v>
      </c>
      <c r="BR94" s="46"/>
      <c r="BS94" s="97">
        <f>BS91+BS81</f>
        <v>7935413.9400000004</v>
      </c>
    </row>
    <row r="95" spans="2:78" ht="16" thickBot="1" x14ac:dyDescent="0.25">
      <c r="C95" t="s">
        <v>279</v>
      </c>
      <c r="F95" s="102">
        <v>2589308.7000000002</v>
      </c>
      <c r="G95" s="102">
        <v>874356.9</v>
      </c>
      <c r="H95" s="102"/>
      <c r="I95" s="102"/>
      <c r="J95" s="102"/>
      <c r="K95" s="103">
        <v>837774.8600000001</v>
      </c>
      <c r="L95" s="103">
        <v>310606.07</v>
      </c>
      <c r="M95" s="103"/>
      <c r="N95" s="103"/>
      <c r="O95" s="103"/>
      <c r="P95" s="102">
        <v>4612046.53</v>
      </c>
      <c r="Q95" s="13">
        <v>5130850</v>
      </c>
      <c r="R95" s="101">
        <v>0.89888547316721401</v>
      </c>
      <c r="S95" s="101">
        <v>148775.69451612904</v>
      </c>
      <c r="T95" s="31">
        <v>0.42385306026651037</v>
      </c>
      <c r="Y95" s="92"/>
      <c r="Z95">
        <v>40510</v>
      </c>
      <c r="AA95" t="s">
        <v>357</v>
      </c>
      <c r="AB95" s="92">
        <v>-2540398.85</v>
      </c>
      <c r="AD95">
        <v>40999</v>
      </c>
      <c r="AE95" t="s">
        <v>376</v>
      </c>
      <c r="AG95" s="98">
        <v>5842335.29</v>
      </c>
      <c r="AH95" s="98">
        <v>64518.879999999997</v>
      </c>
      <c r="AI95" s="92"/>
      <c r="AJ95" s="92"/>
      <c r="AQ95" s="92"/>
      <c r="AT95">
        <v>40550</v>
      </c>
      <c r="AU95" t="s">
        <v>360</v>
      </c>
      <c r="AV95" s="92">
        <v>-2790341.24</v>
      </c>
      <c r="AX95" s="92"/>
      <c r="AY95" s="92"/>
      <c r="AZ95" s="92"/>
      <c r="BQ95" s="92"/>
      <c r="BZ95" s="92"/>
    </row>
    <row r="96" spans="2:78" ht="16" thickTop="1" x14ac:dyDescent="0.2">
      <c r="B96">
        <v>2015</v>
      </c>
      <c r="C96" t="s">
        <v>391</v>
      </c>
      <c r="F96" s="102">
        <v>2022966.6700000002</v>
      </c>
      <c r="G96" s="102">
        <v>800842.95000000007</v>
      </c>
      <c r="H96" s="102"/>
      <c r="I96" s="102"/>
      <c r="J96" s="102"/>
      <c r="K96" s="103">
        <v>956807.96</v>
      </c>
      <c r="L96" s="103">
        <v>413023.06</v>
      </c>
      <c r="M96" s="103"/>
      <c r="N96" s="103"/>
      <c r="O96" s="103"/>
      <c r="P96" s="102">
        <v>4193640.64</v>
      </c>
      <c r="Q96" s="13">
        <v>4878731</v>
      </c>
      <c r="R96" s="101">
        <v>0.85957611518241117</v>
      </c>
      <c r="S96" s="101">
        <v>135278.73032258064</v>
      </c>
      <c r="T96" s="31">
        <v>0.32153285510416907</v>
      </c>
      <c r="Y96" s="92"/>
      <c r="Z96">
        <v>40515</v>
      </c>
      <c r="AA96" t="s">
        <v>358</v>
      </c>
      <c r="AB96" s="92">
        <v>-261821.42</v>
      </c>
      <c r="AK96">
        <v>40570</v>
      </c>
      <c r="AL96" t="s">
        <v>384</v>
      </c>
      <c r="AM96" s="92">
        <v>-387209.8</v>
      </c>
      <c r="AO96" s="92"/>
      <c r="AP96" s="92"/>
      <c r="AQ96" s="92"/>
      <c r="AT96">
        <v>40551</v>
      </c>
      <c r="AU96" s="92" t="s">
        <v>380</v>
      </c>
      <c r="AV96" s="92">
        <v>-855.85</v>
      </c>
      <c r="AX96" s="92"/>
      <c r="AY96" s="92"/>
      <c r="AZ96" s="92"/>
      <c r="BB96" s="92"/>
      <c r="BQ96" s="92"/>
      <c r="BV96">
        <v>40530</v>
      </c>
      <c r="BW96" t="s">
        <v>378</v>
      </c>
      <c r="BX96" s="92">
        <v>-941994.91</v>
      </c>
      <c r="BZ96" s="92"/>
    </row>
    <row r="97" spans="2:108" x14ac:dyDescent="0.2">
      <c r="C97" t="s">
        <v>281</v>
      </c>
      <c r="F97" s="102">
        <v>2390413.8200000003</v>
      </c>
      <c r="G97" s="102">
        <v>785769.11</v>
      </c>
      <c r="H97" s="102"/>
      <c r="I97" s="102"/>
      <c r="J97" s="102"/>
      <c r="K97" s="103">
        <v>875684.87</v>
      </c>
      <c r="L97" s="103">
        <v>349536.32</v>
      </c>
      <c r="M97" s="103"/>
      <c r="N97" s="103"/>
      <c r="O97" s="103"/>
      <c r="P97" s="102">
        <v>4401404.12</v>
      </c>
      <c r="Q97" s="13">
        <v>4687836</v>
      </c>
      <c r="R97" s="101">
        <v>0.93889891199265507</v>
      </c>
      <c r="S97" s="101">
        <v>157193.0042857143</v>
      </c>
      <c r="T97" s="31">
        <v>0.346863796740493</v>
      </c>
      <c r="Y97" s="92"/>
      <c r="Z97">
        <v>40520</v>
      </c>
      <c r="AA97" t="s">
        <v>359</v>
      </c>
      <c r="AB97" s="92">
        <v>-422668.72</v>
      </c>
      <c r="AK97">
        <v>40571</v>
      </c>
      <c r="AL97" t="s">
        <v>385</v>
      </c>
      <c r="AM97">
        <v>-557.66999999999996</v>
      </c>
      <c r="AO97" s="92"/>
      <c r="AP97" s="92"/>
      <c r="AQ97" s="92"/>
      <c r="AT97">
        <v>40555</v>
      </c>
      <c r="AU97" t="s">
        <v>366</v>
      </c>
      <c r="AV97" s="92">
        <v>-280103.5</v>
      </c>
      <c r="AZ97" s="92"/>
      <c r="BB97" s="92"/>
      <c r="BO97" s="277" t="s">
        <v>420</v>
      </c>
      <c r="BP97" s="277"/>
      <c r="BQ97" s="277"/>
      <c r="BR97" s="277"/>
      <c r="BS97" s="277"/>
      <c r="BT97" s="277"/>
      <c r="BV97">
        <v>40531</v>
      </c>
      <c r="BW97" t="s">
        <v>393</v>
      </c>
      <c r="BX97" s="92">
        <v>-1028.19</v>
      </c>
      <c r="BZ97" s="92"/>
    </row>
    <row r="98" spans="2:108" x14ac:dyDescent="0.2">
      <c r="C98" t="s">
        <v>282</v>
      </c>
      <c r="F98" s="102">
        <v>2787434.09</v>
      </c>
      <c r="G98" s="102">
        <v>910219.14</v>
      </c>
      <c r="H98" s="102"/>
      <c r="I98" s="102"/>
      <c r="J98" s="102"/>
      <c r="K98" s="103">
        <v>512209.78</v>
      </c>
      <c r="L98" s="103">
        <v>180642.74</v>
      </c>
      <c r="M98" s="103"/>
      <c r="N98" s="103"/>
      <c r="O98" s="103"/>
      <c r="P98" s="102">
        <v>4390505.75</v>
      </c>
      <c r="Q98" s="13">
        <v>5493869</v>
      </c>
      <c r="R98" s="101">
        <v>0.79916462332829563</v>
      </c>
      <c r="S98" s="101">
        <v>141629.21774193548</v>
      </c>
      <c r="T98" s="31">
        <v>0.32670884597080957</v>
      </c>
      <c r="Y98" s="92"/>
      <c r="Z98">
        <v>40550</v>
      </c>
      <c r="AA98" t="s">
        <v>360</v>
      </c>
      <c r="AB98" s="92">
        <v>-772328.15</v>
      </c>
      <c r="AE98" s="92"/>
      <c r="AH98" s="92"/>
      <c r="AI98" s="92"/>
      <c r="AJ98" s="92"/>
      <c r="AK98">
        <v>40575</v>
      </c>
      <c r="AL98" t="s">
        <v>387</v>
      </c>
      <c r="AM98" s="92">
        <v>-91061.16</v>
      </c>
      <c r="AO98" s="92"/>
      <c r="AP98" s="92"/>
      <c r="AQ98" s="92"/>
      <c r="AT98">
        <v>40560</v>
      </c>
      <c r="AU98" t="s">
        <v>367</v>
      </c>
      <c r="AV98" s="92">
        <v>-84881.919999999998</v>
      </c>
      <c r="AX98" s="92">
        <v>3156182.5100000002</v>
      </c>
      <c r="AY98" s="92"/>
      <c r="AZ98" s="92"/>
      <c r="BB98" s="92"/>
      <c r="BO98" t="s">
        <v>354</v>
      </c>
      <c r="BP98" t="s">
        <v>355</v>
      </c>
      <c r="BQ98" t="s">
        <v>356</v>
      </c>
      <c r="BV98">
        <v>40532</v>
      </c>
      <c r="BW98" t="s">
        <v>396</v>
      </c>
      <c r="BX98" s="92">
        <v>-1968.23</v>
      </c>
      <c r="BZ98" s="92"/>
    </row>
    <row r="99" spans="2:108" x14ac:dyDescent="0.2">
      <c r="C99" t="s">
        <v>283</v>
      </c>
      <c r="D99" s="93">
        <v>11136695.130000001</v>
      </c>
      <c r="F99" s="102">
        <v>2778571.57</v>
      </c>
      <c r="G99" s="102">
        <v>915696.37</v>
      </c>
      <c r="H99" s="102"/>
      <c r="I99" s="102"/>
      <c r="J99" s="102"/>
      <c r="K99" s="103">
        <v>1139764.6400000001</v>
      </c>
      <c r="L99" s="103">
        <v>454891.42</v>
      </c>
      <c r="M99" s="103"/>
      <c r="N99" s="103"/>
      <c r="O99" s="103"/>
      <c r="P99" s="102">
        <v>5288924</v>
      </c>
      <c r="Q99" s="13">
        <v>5635554</v>
      </c>
      <c r="R99" s="101">
        <v>0.93849229374787291</v>
      </c>
      <c r="S99" s="101">
        <v>176297.46666666667</v>
      </c>
      <c r="T99" s="31">
        <v>0.4959583568537439</v>
      </c>
      <c r="Y99" s="92"/>
      <c r="Z99">
        <v>40555</v>
      </c>
      <c r="AA99" t="s">
        <v>366</v>
      </c>
      <c r="AB99" s="92">
        <v>-177340.35</v>
      </c>
      <c r="AD99" s="278" t="s">
        <v>421</v>
      </c>
      <c r="AE99" s="278"/>
      <c r="AF99" s="278"/>
      <c r="AH99" s="92"/>
      <c r="AI99" s="92"/>
      <c r="AJ99" s="92"/>
      <c r="AK99">
        <v>40580</v>
      </c>
      <c r="AL99" t="s">
        <v>386</v>
      </c>
      <c r="AM99" s="92">
        <v>-35568.21</v>
      </c>
      <c r="AO99" s="92">
        <v>-514396.84</v>
      </c>
      <c r="AP99" s="92"/>
      <c r="AQ99" s="92"/>
      <c r="AT99">
        <v>40705</v>
      </c>
      <c r="AU99" t="s">
        <v>371</v>
      </c>
      <c r="AV99" s="92">
        <v>-227346.12</v>
      </c>
      <c r="AX99" s="92"/>
      <c r="AY99" s="92"/>
      <c r="AZ99" s="92"/>
      <c r="BB99" s="92"/>
      <c r="BO99">
        <v>40501</v>
      </c>
      <c r="BP99" t="s">
        <v>368</v>
      </c>
      <c r="BQ99" s="92">
        <v>-2676.36</v>
      </c>
      <c r="BS99" s="92"/>
      <c r="BV99">
        <v>40535</v>
      </c>
      <c r="BW99" t="s">
        <v>379</v>
      </c>
      <c r="BX99" s="92">
        <v>-102324.24</v>
      </c>
      <c r="BZ99" s="92"/>
    </row>
    <row r="100" spans="2:108" x14ac:dyDescent="0.2">
      <c r="C100" t="s">
        <v>284</v>
      </c>
      <c r="D100" s="93">
        <v>4864025.5799999991</v>
      </c>
      <c r="F100" s="102">
        <v>2543328.63</v>
      </c>
      <c r="G100" s="102">
        <v>1070726.04</v>
      </c>
      <c r="H100" s="102"/>
      <c r="I100" s="102"/>
      <c r="J100" s="102"/>
      <c r="K100" s="103">
        <v>961448.49</v>
      </c>
      <c r="L100" s="103">
        <v>397471.98</v>
      </c>
      <c r="M100" s="103"/>
      <c r="N100" s="103"/>
      <c r="O100" s="103"/>
      <c r="P100" s="102">
        <v>4972975.1400000006</v>
      </c>
      <c r="Q100" s="13">
        <v>5613435</v>
      </c>
      <c r="R100" s="101">
        <v>0.88590589184697077</v>
      </c>
      <c r="S100" s="101">
        <v>160418.55290322582</v>
      </c>
      <c r="T100" s="31">
        <v>0.25539469374802615</v>
      </c>
      <c r="Y100" s="92"/>
      <c r="Z100">
        <v>40560</v>
      </c>
      <c r="AA100" t="s">
        <v>367</v>
      </c>
      <c r="AB100" s="92">
        <v>-56540</v>
      </c>
      <c r="AD100" t="s">
        <v>354</v>
      </c>
      <c r="AE100" t="s">
        <v>355</v>
      </c>
      <c r="AF100" t="s">
        <v>356</v>
      </c>
      <c r="AK100">
        <v>40715</v>
      </c>
      <c r="AL100" t="s">
        <v>388</v>
      </c>
      <c r="AM100" s="92">
        <v>-38236.94</v>
      </c>
      <c r="AO100" s="92"/>
      <c r="AP100" s="92"/>
      <c r="AQ100" s="92"/>
      <c r="AT100">
        <v>40755</v>
      </c>
      <c r="AU100" t="s">
        <v>375</v>
      </c>
      <c r="AV100" s="92">
        <v>-117040.11</v>
      </c>
      <c r="AX100" s="92">
        <v>344386.23</v>
      </c>
      <c r="AY100" s="92"/>
      <c r="AZ100" s="92"/>
      <c r="BA100" s="92"/>
      <c r="BB100" s="92"/>
      <c r="BC100" s="92"/>
      <c r="BO100">
        <v>40502</v>
      </c>
      <c r="BP100" t="s">
        <v>370</v>
      </c>
      <c r="BQ100" s="92">
        <v>-4681.78</v>
      </c>
      <c r="BS100" s="92"/>
      <c r="BV100">
        <v>40540</v>
      </c>
      <c r="BW100" t="s">
        <v>381</v>
      </c>
      <c r="BX100" s="92">
        <v>-92891.4</v>
      </c>
      <c r="BY100" s="92">
        <f>-SUM(BX96:BX100)</f>
        <v>1140206.97</v>
      </c>
      <c r="BZ100" s="92"/>
    </row>
    <row r="101" spans="2:108" x14ac:dyDescent="0.2">
      <c r="C101" t="s">
        <v>285</v>
      </c>
      <c r="D101" s="93">
        <v>16000720.710000001</v>
      </c>
      <c r="F101" s="102">
        <v>2737081.01</v>
      </c>
      <c r="G101" s="102">
        <v>900483.4800000001</v>
      </c>
      <c r="H101" s="102"/>
      <c r="I101" s="102"/>
      <c r="J101" s="102"/>
      <c r="K101" s="103">
        <v>1363166.4700000002</v>
      </c>
      <c r="L101" s="103">
        <v>565350.37</v>
      </c>
      <c r="M101" s="103"/>
      <c r="N101" s="103"/>
      <c r="O101" s="103"/>
      <c r="P101" s="102">
        <v>5566081.3300000001</v>
      </c>
      <c r="Q101" s="13">
        <v>5668404</v>
      </c>
      <c r="R101" s="101">
        <v>0.98194859258443823</v>
      </c>
      <c r="S101" s="101">
        <v>185536.04433333332</v>
      </c>
      <c r="T101" s="31">
        <v>0.33379018853783393</v>
      </c>
      <c r="Y101" s="92"/>
      <c r="Z101">
        <v>40700</v>
      </c>
      <c r="AA101" t="s">
        <v>369</v>
      </c>
      <c r="AB101" s="92">
        <v>-857790.55</v>
      </c>
      <c r="AD101">
        <v>40510</v>
      </c>
      <c r="AE101" t="s">
        <v>357</v>
      </c>
      <c r="AF101" s="92">
        <v>-2645688.9300000002</v>
      </c>
      <c r="AH101" s="92"/>
      <c r="AI101" s="92"/>
      <c r="AJ101" s="92"/>
      <c r="AK101">
        <v>40765</v>
      </c>
      <c r="AL101" t="s">
        <v>390</v>
      </c>
      <c r="AM101" s="92">
        <v>-17859.919999999998</v>
      </c>
      <c r="AO101" s="92">
        <v>-56096.86</v>
      </c>
      <c r="AS101" s="92"/>
      <c r="AZ101" s="92"/>
      <c r="BA101" s="92"/>
      <c r="BB101" s="92"/>
      <c r="BC101" s="92"/>
      <c r="BO101">
        <v>40510</v>
      </c>
      <c r="BP101" t="s">
        <v>357</v>
      </c>
      <c r="BQ101" s="92">
        <v>-3288470.45</v>
      </c>
      <c r="BS101" s="92"/>
      <c r="BV101">
        <v>40710</v>
      </c>
      <c r="BW101" t="s">
        <v>394</v>
      </c>
      <c r="BX101" s="92">
        <v>-349532.14</v>
      </c>
      <c r="BZ101" s="92"/>
    </row>
    <row r="102" spans="2:108" x14ac:dyDescent="0.2">
      <c r="C102" t="s">
        <v>274</v>
      </c>
      <c r="F102" s="102">
        <v>2489287.0100000002</v>
      </c>
      <c r="G102" s="102">
        <v>843034.49999999988</v>
      </c>
      <c r="H102" s="102"/>
      <c r="I102" s="102"/>
      <c r="J102" s="102"/>
      <c r="K102" s="103">
        <v>817467.73</v>
      </c>
      <c r="L102" s="103">
        <v>341490.15</v>
      </c>
      <c r="M102" s="103"/>
      <c r="N102" s="103"/>
      <c r="O102" s="103"/>
      <c r="P102" s="102">
        <v>4491279.3900000006</v>
      </c>
      <c r="Q102" s="13">
        <v>5807432</v>
      </c>
      <c r="R102" s="101">
        <v>0.77336753835430194</v>
      </c>
      <c r="S102" s="101">
        <v>144879.98032258067</v>
      </c>
      <c r="T102" s="31">
        <v>0.10455587527151154</v>
      </c>
      <c r="Z102">
        <v>40705</v>
      </c>
      <c r="AA102" s="92" t="s">
        <v>371</v>
      </c>
      <c r="AB102" s="92">
        <v>-326855.49</v>
      </c>
      <c r="AD102">
        <v>40515</v>
      </c>
      <c r="AE102" t="s">
        <v>358</v>
      </c>
      <c r="AF102" s="92">
        <v>-339611.11</v>
      </c>
      <c r="AH102" s="92"/>
      <c r="AI102" s="92"/>
      <c r="AJ102" s="92"/>
      <c r="AO102" s="92"/>
      <c r="AS102" s="92"/>
      <c r="AT102">
        <v>40570</v>
      </c>
      <c r="AU102" s="92" t="s">
        <v>384</v>
      </c>
      <c r="AV102" s="92">
        <v>-412633.37</v>
      </c>
      <c r="AX102" s="92"/>
      <c r="AY102" s="92"/>
      <c r="AZ102" s="92"/>
      <c r="BA102" s="92"/>
      <c r="BC102" s="92"/>
      <c r="BO102">
        <v>40515</v>
      </c>
      <c r="BP102" t="s">
        <v>358</v>
      </c>
      <c r="BQ102" s="92">
        <v>-342103.88</v>
      </c>
      <c r="BS102" s="92"/>
      <c r="BV102">
        <v>40760</v>
      </c>
      <c r="BW102" t="s">
        <v>395</v>
      </c>
      <c r="BX102" s="92">
        <v>-62617.61</v>
      </c>
      <c r="BY102" s="92">
        <f>-SUM(BX101:BX102)</f>
        <v>412149.75</v>
      </c>
      <c r="BZ102" s="92"/>
    </row>
    <row r="103" spans="2:108" x14ac:dyDescent="0.2">
      <c r="C103" t="s">
        <v>275</v>
      </c>
      <c r="F103" s="102">
        <v>3111162.43</v>
      </c>
      <c r="G103" s="102">
        <v>1065209.3999999999</v>
      </c>
      <c r="H103" s="102"/>
      <c r="I103" s="102"/>
      <c r="J103" s="102"/>
      <c r="K103" s="103">
        <v>916754.71</v>
      </c>
      <c r="L103" s="103">
        <v>373152.8</v>
      </c>
      <c r="M103" s="103"/>
      <c r="N103" s="103"/>
      <c r="O103" s="103"/>
      <c r="P103" s="102">
        <v>5466279.3399999999</v>
      </c>
      <c r="Q103" s="13">
        <v>5780847</v>
      </c>
      <c r="R103" s="101">
        <v>0.94558450344733214</v>
      </c>
      <c r="S103" s="101">
        <v>176331.59161290323</v>
      </c>
      <c r="T103" s="31">
        <v>0.33866025460438137</v>
      </c>
      <c r="Y103" s="92"/>
      <c r="Z103">
        <v>40750</v>
      </c>
      <c r="AA103" s="92" t="s">
        <v>372</v>
      </c>
      <c r="AB103" s="92">
        <v>-309023.84000000003</v>
      </c>
      <c r="AD103">
        <v>40520</v>
      </c>
      <c r="AE103" s="92" t="s">
        <v>359</v>
      </c>
      <c r="AF103" s="92">
        <v>-456639.66</v>
      </c>
      <c r="AG103" s="97">
        <v>3441939.7</v>
      </c>
      <c r="AH103" s="92"/>
      <c r="AI103" s="92"/>
      <c r="AJ103" s="92"/>
      <c r="AL103" t="s">
        <v>422</v>
      </c>
      <c r="AM103" s="92">
        <v>-6827542.5299999993</v>
      </c>
      <c r="AO103" s="92">
        <v>-6827542.5300000003</v>
      </c>
      <c r="AP103" s="92"/>
      <c r="AQ103" s="92"/>
      <c r="AS103" s="92"/>
      <c r="AT103">
        <v>40571</v>
      </c>
      <c r="AU103" t="s">
        <v>385</v>
      </c>
      <c r="AV103" s="92">
        <v>-423.64</v>
      </c>
      <c r="AX103" s="92"/>
      <c r="AY103" s="92"/>
      <c r="AZ103" s="92"/>
      <c r="BA103" s="92"/>
      <c r="BC103" s="92"/>
      <c r="BO103">
        <v>40520</v>
      </c>
      <c r="BP103" t="s">
        <v>359</v>
      </c>
      <c r="BQ103" s="92">
        <v>-228110.23</v>
      </c>
      <c r="BS103" s="92">
        <f>-SUM(BQ99:BQ103)</f>
        <v>3866042.7</v>
      </c>
      <c r="BZ103" s="92"/>
    </row>
    <row r="104" spans="2:108" x14ac:dyDescent="0.2">
      <c r="C104" t="s">
        <v>276</v>
      </c>
      <c r="F104" s="102">
        <v>2795946.1</v>
      </c>
      <c r="G104" s="102">
        <v>922841.6399999999</v>
      </c>
      <c r="H104" s="102"/>
      <c r="I104" s="102"/>
      <c r="J104" s="102"/>
      <c r="K104" s="103">
        <v>978877.59000000008</v>
      </c>
      <c r="L104" s="103">
        <v>409845.17</v>
      </c>
      <c r="M104" s="103"/>
      <c r="N104" s="103"/>
      <c r="O104" s="103"/>
      <c r="P104" s="102">
        <v>5107510.5</v>
      </c>
      <c r="Q104" s="13">
        <v>5676650</v>
      </c>
      <c r="R104" s="93">
        <v>0.89974025173297634</v>
      </c>
      <c r="S104" s="101">
        <v>170250.35</v>
      </c>
      <c r="T104" s="31">
        <v>0.20945174257448845</v>
      </c>
      <c r="Y104" s="92"/>
      <c r="Z104">
        <v>40755</v>
      </c>
      <c r="AA104" s="92" t="s">
        <v>375</v>
      </c>
      <c r="AB104" s="92">
        <v>-156513.82</v>
      </c>
      <c r="AD104">
        <v>40530</v>
      </c>
      <c r="AE104" t="s">
        <v>378</v>
      </c>
      <c r="AF104" s="92">
        <v>-23383.08</v>
      </c>
      <c r="AH104" s="92"/>
      <c r="AI104" s="92"/>
      <c r="AJ104" s="92"/>
      <c r="AP104" s="92"/>
      <c r="AQ104" s="92"/>
      <c r="AS104" s="92"/>
      <c r="AT104">
        <v>40575</v>
      </c>
      <c r="AU104" t="s">
        <v>387</v>
      </c>
      <c r="AV104" s="92">
        <v>-151033</v>
      </c>
      <c r="AX104" s="92"/>
      <c r="AY104" s="92"/>
      <c r="AZ104" s="92"/>
      <c r="BA104" s="92"/>
      <c r="BC104" s="92"/>
      <c r="BO104">
        <v>40700</v>
      </c>
      <c r="BP104" t="s">
        <v>369</v>
      </c>
      <c r="BQ104" s="92">
        <v>-1466679.21</v>
      </c>
      <c r="BS104" s="92"/>
      <c r="BV104">
        <v>40581</v>
      </c>
      <c r="BW104" t="s">
        <v>401</v>
      </c>
      <c r="BX104" s="92">
        <v>-208246</v>
      </c>
      <c r="BZ104" s="92"/>
    </row>
    <row r="105" spans="2:108" ht="16" thickBot="1" x14ac:dyDescent="0.25">
      <c r="C105" t="s">
        <v>277</v>
      </c>
      <c r="F105" s="102">
        <v>2856440.5</v>
      </c>
      <c r="G105" s="102">
        <v>1053887.76</v>
      </c>
      <c r="H105" s="102"/>
      <c r="I105" s="102"/>
      <c r="J105" s="102"/>
      <c r="K105" s="103">
        <v>1205585.2</v>
      </c>
      <c r="L105" s="103">
        <v>524875.68999999994</v>
      </c>
      <c r="M105" s="103"/>
      <c r="N105" s="103"/>
      <c r="O105" s="103"/>
      <c r="P105" s="102">
        <v>5640789.1500000004</v>
      </c>
      <c r="Q105" s="13">
        <v>5951356</v>
      </c>
      <c r="R105" s="93">
        <v>0.94781578349539175</v>
      </c>
      <c r="S105" s="101">
        <v>181960.94032258066</v>
      </c>
      <c r="T105" s="31">
        <v>0.33658304810459261</v>
      </c>
      <c r="Z105">
        <v>40999</v>
      </c>
      <c r="AA105" s="92" t="s">
        <v>376</v>
      </c>
      <c r="AB105" s="98">
        <v>-5881281.1900000004</v>
      </c>
      <c r="AD105">
        <v>40535</v>
      </c>
      <c r="AE105" t="s">
        <v>379</v>
      </c>
      <c r="AF105" s="92">
        <v>-1220.25</v>
      </c>
      <c r="AH105" s="92"/>
      <c r="AI105" s="92"/>
      <c r="AJ105" s="92"/>
      <c r="AK105">
        <v>40530</v>
      </c>
      <c r="AL105" t="s">
        <v>378</v>
      </c>
      <c r="AM105" s="92">
        <v>-37212.51</v>
      </c>
      <c r="AO105" s="92"/>
      <c r="AP105" s="92"/>
      <c r="AQ105" s="92"/>
      <c r="AS105" s="92"/>
      <c r="AT105">
        <v>40580</v>
      </c>
      <c r="AU105" s="92" t="s">
        <v>386</v>
      </c>
      <c r="AV105" s="92">
        <v>-42272.33</v>
      </c>
      <c r="AX105" s="92">
        <v>606362.34</v>
      </c>
      <c r="AY105" s="92"/>
      <c r="AZ105" s="92"/>
      <c r="BA105" s="92"/>
      <c r="BC105" s="92"/>
      <c r="BO105">
        <v>40750</v>
      </c>
      <c r="BP105" t="s">
        <v>372</v>
      </c>
      <c r="BQ105" s="92">
        <v>-395099.07</v>
      </c>
      <c r="BS105" s="92">
        <f>-SUM(BQ104:BQ105)</f>
        <v>1861778.28</v>
      </c>
      <c r="BV105">
        <v>40582</v>
      </c>
      <c r="BW105" t="s">
        <v>403</v>
      </c>
      <c r="BX105">
        <v>-72</v>
      </c>
      <c r="BZ105" s="92"/>
    </row>
    <row r="106" spans="2:108" ht="16" thickTop="1" x14ac:dyDescent="0.2">
      <c r="C106" t="s">
        <v>278</v>
      </c>
      <c r="F106" s="102">
        <v>2723539.6100000003</v>
      </c>
      <c r="G106" s="102">
        <v>944247.77999999991</v>
      </c>
      <c r="H106" s="102"/>
      <c r="I106" s="102"/>
      <c r="J106" s="102"/>
      <c r="K106" s="103">
        <v>984965.93</v>
      </c>
      <c r="L106" s="103">
        <v>418690.32</v>
      </c>
      <c r="M106" s="103"/>
      <c r="N106" s="103"/>
      <c r="O106" s="103"/>
      <c r="P106" s="102">
        <v>5071443.6400000006</v>
      </c>
      <c r="Q106" s="13">
        <v>5618174</v>
      </c>
      <c r="R106" s="93">
        <v>0.90268539920621904</v>
      </c>
      <c r="S106" s="101">
        <v>169048.12133333334</v>
      </c>
      <c r="T106" s="31">
        <v>0.41928689627432453</v>
      </c>
      <c r="Y106" s="92"/>
      <c r="AB106" s="92"/>
      <c r="AD106">
        <v>40540</v>
      </c>
      <c r="AE106" t="s">
        <v>381</v>
      </c>
      <c r="AF106" s="92">
        <v>-1110.97</v>
      </c>
      <c r="AH106" s="97">
        <v>25714.300000000003</v>
      </c>
      <c r="AI106" s="92"/>
      <c r="AJ106" s="92"/>
      <c r="AK106">
        <v>40531</v>
      </c>
      <c r="AL106" t="s">
        <v>393</v>
      </c>
      <c r="AM106">
        <v>-9.44</v>
      </c>
      <c r="AO106" s="92"/>
      <c r="AP106" s="92"/>
      <c r="AQ106" s="92"/>
      <c r="AT106">
        <v>40715</v>
      </c>
      <c r="AU106" t="s">
        <v>388</v>
      </c>
      <c r="AV106" s="92">
        <v>-85497.23</v>
      </c>
      <c r="AX106" s="92"/>
      <c r="AY106" s="92"/>
      <c r="AZ106" s="92"/>
      <c r="BA106" s="92"/>
      <c r="BC106" s="92"/>
      <c r="BV106">
        <v>40583</v>
      </c>
      <c r="BW106" t="s">
        <v>404</v>
      </c>
      <c r="BX106">
        <v>-468</v>
      </c>
      <c r="BZ106" s="92"/>
    </row>
    <row r="107" spans="2:108" x14ac:dyDescent="0.2">
      <c r="C107" s="2" t="s">
        <v>279</v>
      </c>
      <c r="D107" s="2"/>
      <c r="E107" s="2"/>
      <c r="F107" s="104">
        <v>2783877.2299999995</v>
      </c>
      <c r="G107" s="104">
        <v>923736.96000000008</v>
      </c>
      <c r="H107" s="104"/>
      <c r="I107" s="104"/>
      <c r="J107" s="104"/>
      <c r="K107" s="105">
        <v>959571.58000000007</v>
      </c>
      <c r="L107" s="105">
        <v>435055.56</v>
      </c>
      <c r="M107" s="105"/>
      <c r="N107" s="105"/>
      <c r="O107" s="105"/>
      <c r="P107" s="104">
        <v>5102241.3299999991</v>
      </c>
      <c r="Q107" s="13">
        <v>5906441</v>
      </c>
      <c r="R107" s="93">
        <v>0.86384361242243834</v>
      </c>
      <c r="S107" s="93">
        <v>164588.42999999996</v>
      </c>
      <c r="T107" s="31">
        <v>0.10628574469303953</v>
      </c>
      <c r="Y107" s="92"/>
      <c r="AA107" s="68" t="s">
        <v>423</v>
      </c>
      <c r="AB107" s="92"/>
      <c r="AD107">
        <v>40550</v>
      </c>
      <c r="AE107" s="92" t="s">
        <v>360</v>
      </c>
      <c r="AF107" s="92">
        <v>-1002575.28</v>
      </c>
      <c r="AH107" s="92"/>
      <c r="AI107" s="92"/>
      <c r="AJ107" s="92"/>
      <c r="AK107">
        <v>40535</v>
      </c>
      <c r="AL107" t="s">
        <v>379</v>
      </c>
      <c r="AM107" s="92">
        <v>-1202.83</v>
      </c>
      <c r="AT107">
        <v>40765</v>
      </c>
      <c r="AU107" t="s">
        <v>390</v>
      </c>
      <c r="AV107" s="92">
        <v>-40934.230000000003</v>
      </c>
      <c r="AX107" s="92">
        <v>126431.45999999999</v>
      </c>
      <c r="AY107" s="92"/>
      <c r="AZ107" s="92"/>
      <c r="BB107" s="92"/>
      <c r="BC107" s="92"/>
      <c r="BO107">
        <v>40550</v>
      </c>
      <c r="BP107" t="s">
        <v>360</v>
      </c>
      <c r="BQ107" s="92">
        <v>-1036689.34</v>
      </c>
      <c r="BS107" s="92"/>
      <c r="BV107">
        <v>40585</v>
      </c>
      <c r="BW107" t="s">
        <v>406</v>
      </c>
      <c r="BX107" s="92">
        <v>-18181</v>
      </c>
      <c r="BZ107" s="92"/>
    </row>
    <row r="108" spans="2:108" x14ac:dyDescent="0.2">
      <c r="B108">
        <v>2016</v>
      </c>
      <c r="C108" t="s">
        <v>391</v>
      </c>
      <c r="F108" s="102">
        <v>2917865.95</v>
      </c>
      <c r="G108" s="102">
        <v>969317.19000000006</v>
      </c>
      <c r="H108" s="102"/>
      <c r="I108" s="102"/>
      <c r="J108" s="102"/>
      <c r="K108" s="103">
        <v>651637.78</v>
      </c>
      <c r="L108" s="103">
        <v>274335.58</v>
      </c>
      <c r="M108" s="103"/>
      <c r="N108" s="103"/>
      <c r="O108" s="103"/>
      <c r="P108" s="102">
        <v>4813156.5</v>
      </c>
      <c r="Q108" s="13">
        <v>5694709</v>
      </c>
      <c r="R108" s="93">
        <v>0.84519797236346927</v>
      </c>
      <c r="S108" s="93">
        <v>155263.11290322582</v>
      </c>
      <c r="T108" s="31">
        <v>0.14772745525472583</v>
      </c>
      <c r="Z108" t="s">
        <v>354</v>
      </c>
      <c r="AA108" t="s">
        <v>355</v>
      </c>
      <c r="AB108" t="s">
        <v>356</v>
      </c>
      <c r="AD108">
        <v>40555</v>
      </c>
      <c r="AE108" s="92" t="s">
        <v>366</v>
      </c>
      <c r="AF108" s="92">
        <v>-234892.56</v>
      </c>
      <c r="AH108" s="92"/>
      <c r="AI108" s="92"/>
      <c r="AJ108" s="92"/>
      <c r="AK108">
        <v>40540</v>
      </c>
      <c r="AL108" t="s">
        <v>381</v>
      </c>
      <c r="AM108" s="92">
        <v>-1701.29</v>
      </c>
      <c r="AO108" s="92">
        <v>-40126.070000000007</v>
      </c>
      <c r="AP108" s="92"/>
      <c r="AQ108" s="92"/>
      <c r="AX108" s="92"/>
      <c r="AY108" s="92"/>
      <c r="AZ108" s="92"/>
      <c r="BB108" s="92"/>
      <c r="BC108" s="92"/>
      <c r="BO108">
        <v>40551</v>
      </c>
      <c r="BP108" t="s">
        <v>380</v>
      </c>
      <c r="BQ108" s="92">
        <v>-1484.58</v>
      </c>
      <c r="BS108" s="92"/>
      <c r="BV108">
        <v>40587</v>
      </c>
      <c r="BW108" t="s">
        <v>407</v>
      </c>
      <c r="BX108" s="92">
        <v>-14191</v>
      </c>
      <c r="BY108" s="92">
        <f>-SUM(BX104:BX108)</f>
        <v>241158</v>
      </c>
      <c r="BZ108" s="92"/>
    </row>
    <row r="109" spans="2:108" x14ac:dyDescent="0.2">
      <c r="C109" t="s">
        <v>281</v>
      </c>
      <c r="F109" s="102">
        <v>2862737.3899999997</v>
      </c>
      <c r="G109" s="102">
        <v>1004953.89</v>
      </c>
      <c r="H109" s="102"/>
      <c r="I109" s="102"/>
      <c r="J109" s="102"/>
      <c r="K109" s="103">
        <v>863549.04</v>
      </c>
      <c r="L109" s="103">
        <v>379024.8</v>
      </c>
      <c r="M109" s="103"/>
      <c r="N109" s="103"/>
      <c r="O109" s="103"/>
      <c r="P109" s="102">
        <v>5110265.12</v>
      </c>
      <c r="Q109" s="13">
        <v>5786605</v>
      </c>
      <c r="R109" s="93">
        <v>0.88311974292352768</v>
      </c>
      <c r="S109" s="93">
        <v>176216.03862068965</v>
      </c>
      <c r="T109" s="31">
        <v>0.16105337766621619</v>
      </c>
      <c r="Z109">
        <v>40510</v>
      </c>
      <c r="AA109" t="s">
        <v>357</v>
      </c>
      <c r="AB109" s="92">
        <v>-2411228.1</v>
      </c>
      <c r="AD109">
        <v>40560</v>
      </c>
      <c r="AE109" s="92" t="s">
        <v>367</v>
      </c>
      <c r="AF109" s="92">
        <v>-73517.36</v>
      </c>
      <c r="AG109" s="97">
        <v>1310985.2000000002</v>
      </c>
      <c r="AH109" s="92"/>
      <c r="AI109" s="92"/>
      <c r="AJ109" s="92"/>
      <c r="AK109">
        <v>40710</v>
      </c>
      <c r="AL109" t="s">
        <v>394</v>
      </c>
      <c r="AM109" s="92">
        <v>-1432.47</v>
      </c>
      <c r="AO109" s="92"/>
      <c r="AP109" s="92"/>
      <c r="AQ109" s="92"/>
      <c r="AR109" s="92"/>
      <c r="AS109" s="92"/>
      <c r="AX109" s="92">
        <v>8869482.8200000022</v>
      </c>
      <c r="AY109" s="92"/>
      <c r="AZ109" s="92"/>
      <c r="BA109" s="92"/>
      <c r="BB109" s="92"/>
      <c r="BC109" s="92"/>
      <c r="BO109">
        <v>40552</v>
      </c>
      <c r="BP109" t="s">
        <v>382</v>
      </c>
      <c r="BQ109" s="92">
        <v>-1771.3</v>
      </c>
      <c r="BS109" s="92"/>
      <c r="BV109">
        <v>40725</v>
      </c>
      <c r="BW109" t="s">
        <v>408</v>
      </c>
      <c r="BX109" s="92">
        <v>-57610.34</v>
      </c>
      <c r="BZ109" s="92"/>
    </row>
    <row r="110" spans="2:108" ht="16" x14ac:dyDescent="0.2">
      <c r="C110" t="s">
        <v>282</v>
      </c>
      <c r="F110" s="102">
        <v>3023948.55</v>
      </c>
      <c r="G110" s="102">
        <v>1083695.27</v>
      </c>
      <c r="H110" s="102"/>
      <c r="I110" s="102"/>
      <c r="J110" s="102"/>
      <c r="K110" s="103">
        <v>1339221.01</v>
      </c>
      <c r="L110" s="103">
        <v>564170.62</v>
      </c>
      <c r="M110" s="103"/>
      <c r="N110" s="103"/>
      <c r="O110" s="103"/>
      <c r="P110" s="102">
        <v>6011035.4500000002</v>
      </c>
      <c r="Q110" s="13">
        <v>6348193</v>
      </c>
      <c r="R110" s="93">
        <v>0.94688920926002096</v>
      </c>
      <c r="S110" s="93">
        <v>193904.36935483871</v>
      </c>
      <c r="T110" s="31">
        <v>0.36909863971821472</v>
      </c>
      <c r="Z110">
        <v>40515</v>
      </c>
      <c r="AA110" s="92" t="s">
        <v>358</v>
      </c>
      <c r="AB110" s="92">
        <v>-215663.98</v>
      </c>
      <c r="AD110">
        <v>40570</v>
      </c>
      <c r="AE110" s="92" t="s">
        <v>384</v>
      </c>
      <c r="AF110" s="92">
        <v>-305061.15000000002</v>
      </c>
      <c r="AH110" s="92"/>
      <c r="AI110" s="92"/>
      <c r="AJ110" s="92"/>
      <c r="AK110">
        <v>40760</v>
      </c>
      <c r="AL110" t="s">
        <v>395</v>
      </c>
      <c r="AM110" s="92">
        <v>-1942.23</v>
      </c>
      <c r="AO110" s="92">
        <v>-3374.7</v>
      </c>
      <c r="AP110" s="92"/>
      <c r="AR110" s="92"/>
      <c r="AS110" s="92"/>
      <c r="AX110" s="92"/>
      <c r="AY110" s="92"/>
      <c r="AZ110" s="92"/>
      <c r="BB110" s="92"/>
      <c r="BC110" s="92"/>
      <c r="BO110">
        <v>40555</v>
      </c>
      <c r="BP110" t="s">
        <v>366</v>
      </c>
      <c r="BQ110" s="92">
        <v>-278884.03999999998</v>
      </c>
      <c r="BS110" s="92"/>
      <c r="BV110">
        <v>40775</v>
      </c>
      <c r="BW110" t="s">
        <v>409</v>
      </c>
      <c r="BX110" s="92">
        <v>-35301.58</v>
      </c>
      <c r="BY110" s="92">
        <f>-SUM(BX109:BX110)</f>
        <v>92911.92</v>
      </c>
      <c r="BZ110" s="92"/>
      <c r="CC110" s="279" t="s">
        <v>424</v>
      </c>
      <c r="CD110" s="280"/>
      <c r="CE110" s="280"/>
      <c r="CI110" s="279" t="s">
        <v>425</v>
      </c>
      <c r="CJ110" s="280"/>
      <c r="CK110" s="280"/>
      <c r="CZ110" s="279" t="s">
        <v>426</v>
      </c>
      <c r="DA110" s="280"/>
      <c r="DB110" s="280"/>
    </row>
    <row r="111" spans="2:108" x14ac:dyDescent="0.2">
      <c r="C111" t="s">
        <v>283</v>
      </c>
      <c r="F111" s="102">
        <v>3168819.1100000003</v>
      </c>
      <c r="G111" s="102">
        <v>1111203.5</v>
      </c>
      <c r="H111" s="102"/>
      <c r="I111" s="102"/>
      <c r="J111" s="102"/>
      <c r="K111" s="103">
        <v>961192.99</v>
      </c>
      <c r="L111" s="103">
        <v>381723.69000000006</v>
      </c>
      <c r="M111" s="103"/>
      <c r="N111" s="103"/>
      <c r="O111" s="103"/>
      <c r="P111" s="102">
        <v>5622939.290000001</v>
      </c>
      <c r="Q111" s="13">
        <v>6194675</v>
      </c>
      <c r="R111" s="93">
        <v>0.90770529365947383</v>
      </c>
      <c r="S111" s="93">
        <v>187431.3096666667</v>
      </c>
      <c r="T111" s="31">
        <v>6.3153732214719094E-2</v>
      </c>
      <c r="Z111">
        <v>40520</v>
      </c>
      <c r="AA111" s="92" t="s">
        <v>359</v>
      </c>
      <c r="AB111" s="92">
        <v>-366932.51</v>
      </c>
      <c r="AD111">
        <v>40575</v>
      </c>
      <c r="AE111" s="92" t="s">
        <v>387</v>
      </c>
      <c r="AF111" s="92">
        <v>-81201.45</v>
      </c>
      <c r="AH111" s="92"/>
      <c r="AI111" s="92"/>
      <c r="AJ111" s="92"/>
      <c r="AO111" s="92"/>
      <c r="AP111" s="92"/>
      <c r="AR111" s="92"/>
      <c r="AS111" s="92"/>
      <c r="AT111">
        <v>40530</v>
      </c>
      <c r="AU111" t="s">
        <v>378</v>
      </c>
      <c r="AV111" s="92">
        <v>-716578.55</v>
      </c>
      <c r="AX111" s="92"/>
      <c r="AY111" s="92"/>
      <c r="AZ111" s="92"/>
      <c r="BB111" s="92"/>
      <c r="BC111" s="92"/>
      <c r="BO111">
        <v>40560</v>
      </c>
      <c r="BP111" t="s">
        <v>367</v>
      </c>
      <c r="BQ111" s="92">
        <v>-85532.4</v>
      </c>
      <c r="BS111" s="92">
        <f>-SUM(BQ107:BQ111)</f>
        <v>1404361.66</v>
      </c>
      <c r="CC111" t="s">
        <v>354</v>
      </c>
      <c r="CD111" t="s">
        <v>355</v>
      </c>
      <c r="CE111" t="s">
        <v>356</v>
      </c>
      <c r="CI111" t="s">
        <v>354</v>
      </c>
      <c r="CJ111" t="s">
        <v>355</v>
      </c>
      <c r="CK111" t="s">
        <v>356</v>
      </c>
      <c r="CZ111" t="s">
        <v>354</v>
      </c>
      <c r="DA111" t="s">
        <v>355</v>
      </c>
      <c r="DB111" t="s">
        <v>356</v>
      </c>
    </row>
    <row r="112" spans="2:108" x14ac:dyDescent="0.2">
      <c r="C112" t="s">
        <v>284</v>
      </c>
      <c r="F112" s="102">
        <v>3026335.08</v>
      </c>
      <c r="G112" s="102">
        <v>1068313.4000000001</v>
      </c>
      <c r="H112" s="102"/>
      <c r="I112" s="102"/>
      <c r="J112" s="102"/>
      <c r="K112" s="103">
        <v>1070910.57</v>
      </c>
      <c r="L112" s="103">
        <v>464631.78</v>
      </c>
      <c r="M112" s="103"/>
      <c r="N112" s="103"/>
      <c r="O112" s="103"/>
      <c r="P112" s="102">
        <v>5630190.830000001</v>
      </c>
      <c r="Q112" s="13">
        <v>6318249</v>
      </c>
      <c r="R112" s="93">
        <v>0.89109986485179693</v>
      </c>
      <c r="S112" s="93">
        <v>181619.05903225808</v>
      </c>
      <c r="T112" s="31">
        <v>0.13215744529139156</v>
      </c>
      <c r="Z112">
        <v>40550</v>
      </c>
      <c r="AA112" s="92" t="s">
        <v>360</v>
      </c>
      <c r="AB112" s="92">
        <v>-863833.3</v>
      </c>
      <c r="AD112">
        <v>40580</v>
      </c>
      <c r="AE112" s="92" t="s">
        <v>386</v>
      </c>
      <c r="AF112" s="92">
        <v>-26535.87</v>
      </c>
      <c r="AG112" s="97">
        <v>412798.47000000003</v>
      </c>
      <c r="AH112" s="92"/>
      <c r="AI112" s="92"/>
      <c r="AJ112" s="92"/>
      <c r="AK112">
        <v>40999</v>
      </c>
      <c r="AL112" t="s">
        <v>376</v>
      </c>
      <c r="AM112" s="92">
        <v>-6871043.2999999998</v>
      </c>
      <c r="AN112" s="92"/>
      <c r="AO112" s="92">
        <v>-6871043.3000000007</v>
      </c>
      <c r="AP112" s="92"/>
      <c r="AR112" s="92"/>
      <c r="AS112" s="92"/>
      <c r="AT112">
        <v>40531</v>
      </c>
      <c r="AU112" t="s">
        <v>393</v>
      </c>
      <c r="AV112" s="92">
        <v>-138.44999999999999</v>
      </c>
      <c r="AX112" s="92"/>
      <c r="AY112" s="92"/>
      <c r="AZ112" s="92"/>
      <c r="BA112" s="92"/>
      <c r="BB112" s="92"/>
      <c r="BC112" s="92"/>
      <c r="BO112">
        <v>40705</v>
      </c>
      <c r="BP112" t="s">
        <v>371</v>
      </c>
      <c r="BQ112" s="92">
        <v>-514884.79</v>
      </c>
      <c r="BS112" s="92"/>
      <c r="BX112" s="92">
        <f>SUM(BX96:BX110)</f>
        <v>-1886426.6400000001</v>
      </c>
      <c r="BY112" s="92">
        <f>SUM(BY96:BY110)</f>
        <v>1886426.64</v>
      </c>
      <c r="CC112">
        <v>40501</v>
      </c>
      <c r="CD112" t="s">
        <v>368</v>
      </c>
      <c r="CE112" s="92">
        <v>-3223.49</v>
      </c>
      <c r="CI112">
        <v>40501</v>
      </c>
      <c r="CJ112" t="s">
        <v>368</v>
      </c>
      <c r="CK112" s="92">
        <v>-3396.34</v>
      </c>
      <c r="CM112" s="92"/>
      <c r="CZ112">
        <v>40501</v>
      </c>
      <c r="DA112" t="s">
        <v>368</v>
      </c>
      <c r="DB112" s="92">
        <v>-2693.72</v>
      </c>
      <c r="DD112" s="92"/>
    </row>
    <row r="113" spans="2:108" x14ac:dyDescent="0.2">
      <c r="C113" t="s">
        <v>285</v>
      </c>
      <c r="F113" s="102">
        <v>3113806.07</v>
      </c>
      <c r="G113" s="102">
        <v>1078498.3</v>
      </c>
      <c r="H113" s="102"/>
      <c r="I113" s="102"/>
      <c r="J113" s="102"/>
      <c r="K113" s="103">
        <v>1451994.7200000002</v>
      </c>
      <c r="L113" s="103">
        <v>600619.96</v>
      </c>
      <c r="M113" s="103"/>
      <c r="N113" s="103"/>
      <c r="O113" s="103"/>
      <c r="P113" s="102">
        <v>6244919.0499999998</v>
      </c>
      <c r="Q113" s="13">
        <v>6312246</v>
      </c>
      <c r="R113" s="93">
        <v>0.98933391537655535</v>
      </c>
      <c r="S113" s="93">
        <v>208163.96833333332</v>
      </c>
      <c r="T113" s="31">
        <v>0.12195971990944655</v>
      </c>
      <c r="Z113">
        <v>40555</v>
      </c>
      <c r="AA113" s="92" t="s">
        <v>366</v>
      </c>
      <c r="AB113" s="92">
        <v>-182681.4</v>
      </c>
      <c r="AE113" s="92"/>
      <c r="AF113" s="92"/>
      <c r="AH113" s="92"/>
      <c r="AI113" s="92"/>
      <c r="AJ113" s="92"/>
      <c r="AP113" s="92"/>
      <c r="AR113" s="92"/>
      <c r="AS113" s="92"/>
      <c r="AT113">
        <v>40535</v>
      </c>
      <c r="AU113" t="s">
        <v>379</v>
      </c>
      <c r="AV113" s="92">
        <v>-64484.43</v>
      </c>
      <c r="AX113" s="92"/>
      <c r="AY113" s="92"/>
      <c r="AZ113" s="92"/>
      <c r="BO113">
        <v>40755</v>
      </c>
      <c r="BP113" t="s">
        <v>375</v>
      </c>
      <c r="BQ113" s="92">
        <v>-211951.89</v>
      </c>
      <c r="BS113" s="92">
        <f>-SUM(BQ112:BQ113)</f>
        <v>726836.67999999993</v>
      </c>
      <c r="CC113">
        <v>40502</v>
      </c>
      <c r="CD113" t="s">
        <v>370</v>
      </c>
      <c r="CE113" s="92">
        <v>-9014.7800000000007</v>
      </c>
      <c r="CI113">
        <v>40502</v>
      </c>
      <c r="CJ113" t="s">
        <v>370</v>
      </c>
      <c r="CK113" s="92">
        <v>-8809.74</v>
      </c>
      <c r="CM113" s="92"/>
      <c r="CZ113">
        <v>40502</v>
      </c>
      <c r="DA113" t="s">
        <v>370</v>
      </c>
      <c r="DB113" s="92">
        <v>-7443.42</v>
      </c>
      <c r="DD113" s="92"/>
    </row>
    <row r="114" spans="2:108" ht="16" thickBot="1" x14ac:dyDescent="0.25">
      <c r="C114" t="s">
        <v>274</v>
      </c>
      <c r="F114" s="102">
        <v>3224888.99</v>
      </c>
      <c r="G114" s="102">
        <v>1006208.5</v>
      </c>
      <c r="H114" s="102"/>
      <c r="I114" s="102"/>
      <c r="J114" s="102"/>
      <c r="K114" s="103">
        <v>1166814.3900000001</v>
      </c>
      <c r="L114" s="103">
        <v>483369.31</v>
      </c>
      <c r="M114" s="103"/>
      <c r="N114" s="103"/>
      <c r="O114" s="103"/>
      <c r="P114" s="102">
        <v>5881281.1900000004</v>
      </c>
      <c r="Q114" s="13">
        <v>6227708</v>
      </c>
      <c r="R114" s="93">
        <v>0.9443733055563942</v>
      </c>
      <c r="S114" s="93">
        <v>189718.74806451614</v>
      </c>
      <c r="T114" s="31">
        <v>0.30948905184898767</v>
      </c>
      <c r="Z114">
        <v>40560</v>
      </c>
      <c r="AA114" s="92" t="s">
        <v>367</v>
      </c>
      <c r="AB114" s="92">
        <v>-60082</v>
      </c>
      <c r="AD114">
        <v>40700</v>
      </c>
      <c r="AE114" s="92" t="s">
        <v>369</v>
      </c>
      <c r="AF114" s="92">
        <v>-968946.23</v>
      </c>
      <c r="AH114" s="92"/>
      <c r="AI114" s="92"/>
      <c r="AJ114" s="92"/>
      <c r="AK114" s="275" t="s">
        <v>427</v>
      </c>
      <c r="AL114" s="275"/>
      <c r="AM114" s="275"/>
      <c r="AN114" s="275"/>
      <c r="AO114" s="275"/>
      <c r="AR114" s="92"/>
      <c r="AS114" s="92"/>
      <c r="AT114">
        <v>40540</v>
      </c>
      <c r="AU114" t="s">
        <v>381</v>
      </c>
      <c r="AV114" s="92">
        <v>-51069.79</v>
      </c>
      <c r="AX114" s="92">
        <v>832271.22000000009</v>
      </c>
      <c r="AY114" s="92"/>
      <c r="AZ114" s="92"/>
      <c r="BS114" s="92"/>
      <c r="BV114">
        <v>40999</v>
      </c>
      <c r="BW114" t="s">
        <v>376</v>
      </c>
      <c r="BX114" s="98">
        <v>-10770407.439999999</v>
      </c>
      <c r="BY114" s="98">
        <f>BY112+BY92</f>
        <v>10770407.439999999</v>
      </c>
      <c r="CC114">
        <v>40510</v>
      </c>
      <c r="CD114" t="s">
        <v>357</v>
      </c>
      <c r="CE114" s="92">
        <v>-3412946.56</v>
      </c>
      <c r="CI114">
        <v>40510</v>
      </c>
      <c r="CJ114" t="s">
        <v>357</v>
      </c>
      <c r="CK114" s="92">
        <v>-3497898.01</v>
      </c>
      <c r="CM114" s="92"/>
      <c r="CZ114">
        <v>40510</v>
      </c>
      <c r="DA114" t="s">
        <v>357</v>
      </c>
      <c r="DB114" s="92">
        <v>-2700392.13</v>
      </c>
      <c r="DD114" s="92"/>
    </row>
    <row r="115" spans="2:108" ht="16" thickTop="1" x14ac:dyDescent="0.2">
      <c r="C115" t="s">
        <v>275</v>
      </c>
      <c r="F115" s="102">
        <v>2993824.59</v>
      </c>
      <c r="G115" s="102">
        <v>1106596.7000000002</v>
      </c>
      <c r="H115" s="102"/>
      <c r="I115" s="102"/>
      <c r="J115" s="102"/>
      <c r="K115" s="103">
        <v>1164655.56</v>
      </c>
      <c r="L115" s="103">
        <v>406345.26</v>
      </c>
      <c r="M115" s="103"/>
      <c r="N115" s="103"/>
      <c r="O115" s="103"/>
      <c r="P115" s="102">
        <v>5671422.1099999994</v>
      </c>
      <c r="Q115" s="13">
        <v>6410390</v>
      </c>
      <c r="R115" s="93">
        <v>0.88472341152410372</v>
      </c>
      <c r="S115" s="93">
        <v>182949.10032258063</v>
      </c>
      <c r="T115" s="31">
        <v>3.7528775468690108E-2</v>
      </c>
      <c r="Z115">
        <v>40700</v>
      </c>
      <c r="AA115" s="92" t="s">
        <v>369</v>
      </c>
      <c r="AB115" s="92">
        <v>-838603.9</v>
      </c>
      <c r="AD115">
        <v>40750</v>
      </c>
      <c r="AE115" t="s">
        <v>372</v>
      </c>
      <c r="AF115" s="92">
        <v>-377102.39</v>
      </c>
      <c r="AG115" s="97">
        <v>1346048.62</v>
      </c>
      <c r="AH115" s="92"/>
      <c r="AI115" s="92"/>
      <c r="AJ115" s="92"/>
      <c r="AR115" s="92"/>
      <c r="AS115" s="92"/>
      <c r="AT115">
        <v>40710</v>
      </c>
      <c r="AU115" t="s">
        <v>394</v>
      </c>
      <c r="AV115" s="92">
        <v>-141659.99</v>
      </c>
      <c r="AX115" s="92"/>
      <c r="AY115" s="92"/>
      <c r="AZ115" s="92"/>
      <c r="BO115">
        <v>40570</v>
      </c>
      <c r="BP115" t="s">
        <v>384</v>
      </c>
      <c r="BQ115" s="92">
        <v>-391591.2</v>
      </c>
      <c r="CC115">
        <v>40515</v>
      </c>
      <c r="CD115" t="s">
        <v>358</v>
      </c>
      <c r="CE115" s="92">
        <v>-358001.91999999998</v>
      </c>
      <c r="CI115">
        <v>40515</v>
      </c>
      <c r="CJ115" t="s">
        <v>358</v>
      </c>
      <c r="CK115" s="92">
        <v>-396678.36</v>
      </c>
      <c r="CM115" s="92"/>
      <c r="CZ115">
        <v>40515</v>
      </c>
      <c r="DA115" t="s">
        <v>358</v>
      </c>
      <c r="DB115" s="92">
        <v>-341034.48</v>
      </c>
      <c r="DD115" s="92"/>
    </row>
    <row r="116" spans="2:108" x14ac:dyDescent="0.2">
      <c r="C116" t="s">
        <v>276</v>
      </c>
      <c r="F116" s="102">
        <v>3221889.02</v>
      </c>
      <c r="G116" s="102">
        <v>1166978.51</v>
      </c>
      <c r="H116" s="102"/>
      <c r="I116" s="102"/>
      <c r="J116" s="102"/>
      <c r="K116" s="103">
        <v>1161530.5</v>
      </c>
      <c r="L116" s="103">
        <v>477725.44000000006</v>
      </c>
      <c r="M116" s="103"/>
      <c r="N116" s="103"/>
      <c r="O116" s="103"/>
      <c r="P116" s="102">
        <v>6028123.4700000007</v>
      </c>
      <c r="Q116" s="13">
        <v>6341481</v>
      </c>
      <c r="R116" s="93">
        <v>0.95058606499018139</v>
      </c>
      <c r="S116" s="93">
        <v>200937.44900000002</v>
      </c>
      <c r="T116" s="31">
        <v>0.18024690698139548</v>
      </c>
      <c r="Z116">
        <v>40705</v>
      </c>
      <c r="AA116" s="92" t="s">
        <v>371</v>
      </c>
      <c r="AB116" s="92">
        <v>-267626.83</v>
      </c>
      <c r="AE116" s="92"/>
      <c r="AK116" t="s">
        <v>354</v>
      </c>
      <c r="AL116" t="s">
        <v>355</v>
      </c>
      <c r="AM116" t="s">
        <v>356</v>
      </c>
      <c r="AT116">
        <v>40760</v>
      </c>
      <c r="AU116" t="s">
        <v>395</v>
      </c>
      <c r="AV116" s="92">
        <v>-37904.28</v>
      </c>
      <c r="AW116" s="92"/>
      <c r="AX116" s="92">
        <v>179564.27</v>
      </c>
      <c r="BO116">
        <v>40571</v>
      </c>
      <c r="BP116" t="s">
        <v>385</v>
      </c>
      <c r="BQ116">
        <v>-853.58</v>
      </c>
      <c r="CC116">
        <v>40520</v>
      </c>
      <c r="CD116" t="s">
        <v>359</v>
      </c>
      <c r="CE116" s="92">
        <v>-231536.98</v>
      </c>
      <c r="CF116" s="92">
        <f>-SUM(CE112:CE116)</f>
        <v>4014723.73</v>
      </c>
      <c r="CI116">
        <v>40520</v>
      </c>
      <c r="CJ116" t="s">
        <v>359</v>
      </c>
      <c r="CK116" s="92">
        <v>-245015.61</v>
      </c>
      <c r="CL116" s="92">
        <f>-SUM(CK112:CK116)</f>
        <v>4151798.0599999996</v>
      </c>
      <c r="CM116" s="92"/>
      <c r="CZ116">
        <v>40520</v>
      </c>
      <c r="DA116" t="s">
        <v>359</v>
      </c>
      <c r="DB116" s="92">
        <v>-212215.43</v>
      </c>
      <c r="DC116" s="92">
        <f>-SUM(DB112:DB116)</f>
        <v>3263779.18</v>
      </c>
      <c r="DD116" s="92"/>
    </row>
    <row r="117" spans="2:108" x14ac:dyDescent="0.2">
      <c r="C117" t="s">
        <v>277</v>
      </c>
      <c r="F117" s="102">
        <v>3252676.01</v>
      </c>
      <c r="G117" s="102">
        <v>1176512.7</v>
      </c>
      <c r="H117" s="102"/>
      <c r="I117" s="102"/>
      <c r="J117" s="102"/>
      <c r="K117" s="103">
        <v>961281.98</v>
      </c>
      <c r="L117" s="103">
        <v>485110.63</v>
      </c>
      <c r="M117" s="103"/>
      <c r="N117" s="103"/>
      <c r="O117" s="103"/>
      <c r="P117" s="102">
        <v>5875581.3199999994</v>
      </c>
      <c r="Q117" s="13">
        <v>6619210</v>
      </c>
      <c r="R117" s="93">
        <v>0.88765597707279253</v>
      </c>
      <c r="S117" s="93">
        <v>189534.88129032255</v>
      </c>
      <c r="T117" s="31">
        <v>4.1623993337882338E-2</v>
      </c>
      <c r="Z117">
        <v>40750</v>
      </c>
      <c r="AA117" s="92" t="s">
        <v>372</v>
      </c>
      <c r="AB117" s="92">
        <v>-326051.65999999997</v>
      </c>
      <c r="AD117">
        <v>40705</v>
      </c>
      <c r="AE117" s="92" t="s">
        <v>371</v>
      </c>
      <c r="AF117" s="92">
        <v>-413052.2</v>
      </c>
      <c r="AK117">
        <v>40501</v>
      </c>
      <c r="AL117" t="s">
        <v>368</v>
      </c>
      <c r="AM117" s="92">
        <v>-1209.56</v>
      </c>
      <c r="AO117" s="92"/>
      <c r="AP117" s="92"/>
      <c r="AW117" s="92"/>
      <c r="BO117">
        <v>40572</v>
      </c>
      <c r="BP117" t="s">
        <v>389</v>
      </c>
      <c r="BQ117">
        <v>-727.09</v>
      </c>
      <c r="BS117" s="92"/>
      <c r="BV117" s="256" t="s">
        <v>428</v>
      </c>
      <c r="BW117" s="256"/>
      <c r="BX117" s="256"/>
      <c r="CC117">
        <v>40700</v>
      </c>
      <c r="CD117" t="s">
        <v>369</v>
      </c>
      <c r="CE117" s="92">
        <v>-1107652.1200000001</v>
      </c>
      <c r="CI117">
        <v>40700</v>
      </c>
      <c r="CJ117" t="s">
        <v>369</v>
      </c>
      <c r="CK117" s="92">
        <v>-888345.48</v>
      </c>
      <c r="CM117" s="92"/>
      <c r="CZ117">
        <v>40700</v>
      </c>
      <c r="DA117" t="s">
        <v>369</v>
      </c>
      <c r="DB117" s="92">
        <v>-984629.74</v>
      </c>
      <c r="DD117" s="92"/>
    </row>
    <row r="118" spans="2:108" x14ac:dyDescent="0.2">
      <c r="C118" t="s">
        <v>278</v>
      </c>
      <c r="F118" s="102">
        <v>3287336.97</v>
      </c>
      <c r="G118" s="102">
        <v>1204522</v>
      </c>
      <c r="H118" s="102"/>
      <c r="I118" s="102"/>
      <c r="J118" s="102"/>
      <c r="K118" s="103">
        <v>1122694.67</v>
      </c>
      <c r="L118" s="103">
        <v>500551.97000000003</v>
      </c>
      <c r="M118" s="103"/>
      <c r="N118" s="103"/>
      <c r="O118" s="103"/>
      <c r="P118" s="102">
        <v>6115105.6100000003</v>
      </c>
      <c r="Q118" s="13">
        <v>6282849</v>
      </c>
      <c r="R118" s="93">
        <v>0.97330138126827503</v>
      </c>
      <c r="S118" s="93">
        <v>203836.85366666669</v>
      </c>
      <c r="T118" s="31">
        <v>0.20579188966398523</v>
      </c>
      <c r="Z118">
        <v>40755</v>
      </c>
      <c r="AA118" s="92" t="s">
        <v>375</v>
      </c>
      <c r="AB118" s="92">
        <v>-138718.43</v>
      </c>
      <c r="AD118">
        <v>40755</v>
      </c>
      <c r="AE118" t="s">
        <v>375</v>
      </c>
      <c r="AF118" s="92">
        <v>-210702.94</v>
      </c>
      <c r="AG118" s="97">
        <v>623755.14</v>
      </c>
      <c r="AH118" s="92"/>
      <c r="AI118" s="92"/>
      <c r="AJ118" s="92"/>
      <c r="AK118">
        <v>40510</v>
      </c>
      <c r="AL118" t="s">
        <v>357</v>
      </c>
      <c r="AM118" s="92">
        <v>-2911370.34</v>
      </c>
      <c r="AO118" s="92"/>
      <c r="AP118" s="92"/>
      <c r="AT118">
        <v>40999</v>
      </c>
      <c r="AU118" t="s">
        <v>376</v>
      </c>
      <c r="AV118" s="92">
        <v>-9881318.3100000005</v>
      </c>
      <c r="AW118" s="92"/>
      <c r="AX118" s="92">
        <v>9881318.3100000024</v>
      </c>
      <c r="BO118">
        <v>40575</v>
      </c>
      <c r="BP118" t="s">
        <v>387</v>
      </c>
      <c r="BQ118" s="92">
        <v>-152679.79999999999</v>
      </c>
      <c r="BS118" s="92"/>
      <c r="BV118" t="s">
        <v>354</v>
      </c>
      <c r="BW118" t="s">
        <v>355</v>
      </c>
      <c r="BX118" t="s">
        <v>356</v>
      </c>
      <c r="CC118">
        <v>40750</v>
      </c>
      <c r="CD118" t="s">
        <v>372</v>
      </c>
      <c r="CE118" s="92">
        <v>-548355.07999999996</v>
      </c>
      <c r="CF118" s="92">
        <f>-SUM(CE117:CE118)</f>
        <v>1656007.2000000002</v>
      </c>
      <c r="CI118">
        <v>40750</v>
      </c>
      <c r="CJ118" t="s">
        <v>372</v>
      </c>
      <c r="CK118" s="92">
        <v>-392910.35</v>
      </c>
      <c r="CL118" s="92">
        <f>-SUM(CK117:CK118)</f>
        <v>1281255.83</v>
      </c>
      <c r="CZ118">
        <v>40750</v>
      </c>
      <c r="DA118" t="s">
        <v>372</v>
      </c>
      <c r="DB118" s="92">
        <v>-437949.16</v>
      </c>
      <c r="DC118" s="92">
        <f>-SUM(DB117:DB118)</f>
        <v>1422578.9</v>
      </c>
    </row>
    <row r="119" spans="2:108" ht="16" thickBot="1" x14ac:dyDescent="0.25">
      <c r="C119" s="2" t="s">
        <v>279</v>
      </c>
      <c r="D119" s="2"/>
      <c r="E119" s="2"/>
      <c r="F119" s="104">
        <v>3218121.24</v>
      </c>
      <c r="G119" s="106">
        <v>1173718.1500000001</v>
      </c>
      <c r="H119" s="106"/>
      <c r="I119" s="106"/>
      <c r="J119" s="106"/>
      <c r="K119" s="107">
        <v>1368468.23</v>
      </c>
      <c r="L119" s="107">
        <v>582086.9</v>
      </c>
      <c r="M119" s="107"/>
      <c r="N119" s="107"/>
      <c r="O119" s="107"/>
      <c r="P119" s="104">
        <v>6342394.5200000014</v>
      </c>
      <c r="Q119" s="13">
        <v>6345565</v>
      </c>
      <c r="R119" s="93">
        <v>0.99950036285185029</v>
      </c>
      <c r="S119" s="93">
        <v>204593.37161290328</v>
      </c>
      <c r="T119" s="31">
        <v>0.24306047279813839</v>
      </c>
      <c r="Z119">
        <v>40999</v>
      </c>
      <c r="AA119" s="92" t="s">
        <v>376</v>
      </c>
      <c r="AB119" s="98">
        <v>-5671422.1100000003</v>
      </c>
      <c r="AH119" s="92"/>
      <c r="AI119" s="92"/>
      <c r="AJ119" s="92"/>
      <c r="AK119">
        <v>40515</v>
      </c>
      <c r="AL119" t="s">
        <v>358</v>
      </c>
      <c r="AM119" s="92">
        <v>-313551.74</v>
      </c>
      <c r="AO119" s="92"/>
      <c r="AP119" s="92"/>
      <c r="AW119" s="92"/>
      <c r="BO119">
        <v>40580</v>
      </c>
      <c r="BP119" t="s">
        <v>386</v>
      </c>
      <c r="BQ119" s="92">
        <v>-42620.76</v>
      </c>
      <c r="BS119" s="92">
        <f>-SUM(BQ115:BQ119)</f>
        <v>588472.43000000005</v>
      </c>
      <c r="BV119">
        <v>40501</v>
      </c>
      <c r="BW119" t="s">
        <v>368</v>
      </c>
      <c r="BX119" s="92">
        <v>-3233.25</v>
      </c>
      <c r="BZ119" s="92"/>
      <c r="CM119" s="92"/>
      <c r="DD119" s="92"/>
    </row>
    <row r="120" spans="2:108" ht="16" thickTop="1" x14ac:dyDescent="0.2">
      <c r="B120">
        <v>2017</v>
      </c>
      <c r="C120" t="s">
        <v>391</v>
      </c>
      <c r="F120" s="102">
        <v>3100098.68</v>
      </c>
      <c r="G120" s="102">
        <v>1083088.3799999999</v>
      </c>
      <c r="H120" s="102"/>
      <c r="I120" s="102"/>
      <c r="J120" s="102"/>
      <c r="K120" s="103">
        <v>1123890.7</v>
      </c>
      <c r="L120" s="103">
        <v>507690.14999999997</v>
      </c>
      <c r="M120" s="103"/>
      <c r="N120" s="103"/>
      <c r="O120" s="103"/>
      <c r="P120" s="102">
        <v>5814767.9100000001</v>
      </c>
      <c r="Q120" s="13">
        <v>6197243</v>
      </c>
      <c r="R120" s="93">
        <v>0.93828302520975859</v>
      </c>
      <c r="S120" s="93">
        <v>187573.15838709677</v>
      </c>
      <c r="T120" s="31">
        <v>0.20809865833367358</v>
      </c>
      <c r="AD120">
        <v>40710</v>
      </c>
      <c r="AE120" s="92" t="s">
        <v>394</v>
      </c>
      <c r="AF120" s="92">
        <v>-3856.76</v>
      </c>
      <c r="AH120" s="92"/>
      <c r="AI120" s="92"/>
      <c r="AJ120" s="92"/>
      <c r="AK120">
        <v>40520</v>
      </c>
      <c r="AL120" t="s">
        <v>359</v>
      </c>
      <c r="AM120" s="92">
        <v>-204687.2</v>
      </c>
      <c r="AO120" s="92">
        <v>-3430818.84</v>
      </c>
      <c r="AP120" s="92"/>
      <c r="AR120" s="92"/>
      <c r="AS120" s="92"/>
      <c r="AW120" s="92"/>
      <c r="BO120">
        <v>40715</v>
      </c>
      <c r="BP120" t="s">
        <v>388</v>
      </c>
      <c r="BQ120" s="92">
        <v>-222092.52</v>
      </c>
      <c r="BS120" s="92"/>
      <c r="BV120">
        <v>40502</v>
      </c>
      <c r="BW120" t="s">
        <v>370</v>
      </c>
      <c r="BX120" s="92">
        <v>-10101.799999999999</v>
      </c>
      <c r="BZ120" s="92"/>
      <c r="CC120">
        <v>40550</v>
      </c>
      <c r="CD120" t="s">
        <v>360</v>
      </c>
      <c r="CE120" s="92">
        <v>-1063565.99</v>
      </c>
      <c r="CI120">
        <v>40550</v>
      </c>
      <c r="CJ120" t="s">
        <v>360</v>
      </c>
      <c r="CK120" s="92">
        <v>-1176685.6399999999</v>
      </c>
      <c r="CM120" s="92"/>
      <c r="DD120" s="92"/>
    </row>
    <row r="121" spans="2:108" x14ac:dyDescent="0.2">
      <c r="C121" t="s">
        <v>281</v>
      </c>
      <c r="F121" s="102">
        <v>3072689</v>
      </c>
      <c r="G121" s="102">
        <v>1280175.3799999999</v>
      </c>
      <c r="H121" s="102"/>
      <c r="I121" s="102"/>
      <c r="J121" s="102"/>
      <c r="K121" s="103">
        <v>1035107.79</v>
      </c>
      <c r="L121" s="103">
        <v>454363.12</v>
      </c>
      <c r="M121" s="103"/>
      <c r="N121" s="103"/>
      <c r="O121" s="103"/>
      <c r="P121" s="102">
        <v>5842335.29</v>
      </c>
      <c r="Q121" s="13">
        <v>6036546</v>
      </c>
      <c r="R121" s="93">
        <v>0.96782751096405129</v>
      </c>
      <c r="S121" s="93">
        <v>208654.83178571428</v>
      </c>
      <c r="T121" s="31">
        <v>0.14325483175714374</v>
      </c>
      <c r="AA121" s="68" t="s">
        <v>429</v>
      </c>
      <c r="AD121">
        <v>40760</v>
      </c>
      <c r="AE121" s="108" t="s">
        <v>395</v>
      </c>
      <c r="AF121" s="92">
        <v>-4772.55</v>
      </c>
      <c r="AH121" s="97">
        <v>8629.3100000000013</v>
      </c>
      <c r="AI121" s="92"/>
      <c r="AJ121" s="92"/>
      <c r="AK121">
        <v>40700</v>
      </c>
      <c r="AL121" t="s">
        <v>369</v>
      </c>
      <c r="AM121" s="92">
        <v>-680713.23</v>
      </c>
      <c r="AO121" s="92"/>
      <c r="AP121" s="92"/>
      <c r="AR121" s="92"/>
      <c r="AS121" s="92"/>
      <c r="AT121" s="277" t="s">
        <v>430</v>
      </c>
      <c r="AU121" s="277"/>
      <c r="AV121" s="277"/>
      <c r="AW121" s="277"/>
      <c r="AX121" s="277"/>
      <c r="AY121" s="277"/>
      <c r="BO121">
        <v>40765</v>
      </c>
      <c r="BP121" t="s">
        <v>390</v>
      </c>
      <c r="BQ121" s="92">
        <v>-65752.53</v>
      </c>
      <c r="BS121" s="92">
        <f>-SUM(BQ120:BQ121)</f>
        <v>287845.05</v>
      </c>
      <c r="BV121">
        <v>40510</v>
      </c>
      <c r="BW121" t="s">
        <v>357</v>
      </c>
      <c r="BX121" s="92">
        <v>-3297113.49</v>
      </c>
      <c r="BZ121" s="92"/>
      <c r="CC121">
        <v>40551</v>
      </c>
      <c r="CD121" t="s">
        <v>380</v>
      </c>
      <c r="CE121" s="92">
        <v>-2506.75</v>
      </c>
      <c r="CI121">
        <v>40551</v>
      </c>
      <c r="CJ121" t="s">
        <v>380</v>
      </c>
      <c r="CK121" s="92">
        <v>-2630.33</v>
      </c>
      <c r="CM121" s="92"/>
      <c r="CZ121">
        <v>40550</v>
      </c>
      <c r="DA121" t="s">
        <v>360</v>
      </c>
      <c r="DB121" s="92">
        <v>-858038.04</v>
      </c>
      <c r="DD121" s="92"/>
    </row>
    <row r="122" spans="2:108" x14ac:dyDescent="0.2">
      <c r="C122" t="s">
        <v>282</v>
      </c>
      <c r="F122" s="102">
        <v>3441939.7</v>
      </c>
      <c r="G122" s="102">
        <v>1310985.2000000002</v>
      </c>
      <c r="H122" s="102">
        <v>412798.47000000003</v>
      </c>
      <c r="I122" s="102"/>
      <c r="J122" s="102"/>
      <c r="K122" s="103">
        <v>1346048.62</v>
      </c>
      <c r="L122" s="103">
        <v>623755.14</v>
      </c>
      <c r="M122" s="103"/>
      <c r="N122" s="103"/>
      <c r="O122" s="103"/>
      <c r="P122" s="102">
        <v>7135527.1299999999</v>
      </c>
      <c r="Q122" s="13">
        <v>7788475</v>
      </c>
      <c r="R122" s="93">
        <v>0.91616486282616305</v>
      </c>
      <c r="S122" s="93">
        <v>230178.29451612904</v>
      </c>
      <c r="T122" s="31">
        <v>0.18707121083439954</v>
      </c>
      <c r="Z122" t="s">
        <v>354</v>
      </c>
      <c r="AA122" t="s">
        <v>355</v>
      </c>
      <c r="AB122" s="108" t="s">
        <v>356</v>
      </c>
      <c r="AC122" s="108"/>
      <c r="AH122" s="92"/>
      <c r="AI122" s="92"/>
      <c r="AJ122" s="92"/>
      <c r="AK122">
        <v>40750</v>
      </c>
      <c r="AL122" t="s">
        <v>372</v>
      </c>
      <c r="AM122" s="92">
        <v>-280482.82</v>
      </c>
      <c r="AO122" s="92">
        <v>-961196.05</v>
      </c>
      <c r="AP122" s="92"/>
      <c r="AR122" s="92"/>
      <c r="AS122" s="92"/>
      <c r="AT122" t="s">
        <v>354</v>
      </c>
      <c r="AU122" t="s">
        <v>355</v>
      </c>
      <c r="AV122" s="92" t="s">
        <v>356</v>
      </c>
      <c r="BS122" s="92"/>
      <c r="BV122">
        <v>40515</v>
      </c>
      <c r="BW122" t="s">
        <v>358</v>
      </c>
      <c r="BX122" s="92">
        <v>-375820.88</v>
      </c>
      <c r="BZ122" s="92"/>
      <c r="CC122">
        <v>40552</v>
      </c>
      <c r="CD122" t="s">
        <v>382</v>
      </c>
      <c r="CE122" s="92">
        <v>-4634.8500000000004</v>
      </c>
      <c r="CI122">
        <v>40552</v>
      </c>
      <c r="CJ122" t="s">
        <v>382</v>
      </c>
      <c r="CK122" s="92">
        <v>-4762.53</v>
      </c>
      <c r="CM122" s="92"/>
      <c r="CZ122">
        <v>40551</v>
      </c>
      <c r="DA122" t="s">
        <v>380</v>
      </c>
      <c r="DB122" s="92">
        <v>-1846.22</v>
      </c>
      <c r="DD122" s="92"/>
    </row>
    <row r="123" spans="2:108" x14ac:dyDescent="0.2">
      <c r="C123" t="s">
        <v>283</v>
      </c>
      <c r="F123" s="102">
        <v>3356892.49</v>
      </c>
      <c r="G123" s="102">
        <v>1138719.97</v>
      </c>
      <c r="H123" s="102">
        <v>379890.72</v>
      </c>
      <c r="I123" s="102"/>
      <c r="J123" s="102"/>
      <c r="K123" s="103">
        <v>962723.9</v>
      </c>
      <c r="L123" s="103">
        <v>429838.63</v>
      </c>
      <c r="M123" s="103"/>
      <c r="N123" s="103"/>
      <c r="O123" s="103"/>
      <c r="P123" s="102">
        <v>6268065.71</v>
      </c>
      <c r="Q123" s="13">
        <v>7493618</v>
      </c>
      <c r="R123" s="93">
        <v>0.83645386113890507</v>
      </c>
      <c r="S123" s="93">
        <v>208935.52366666668</v>
      </c>
      <c r="T123" s="31">
        <v>0.11473117292006169</v>
      </c>
      <c r="Y123" s="92"/>
      <c r="Z123">
        <v>40510</v>
      </c>
      <c r="AA123" t="s">
        <v>357</v>
      </c>
      <c r="AB123" s="92">
        <v>-2549943.69</v>
      </c>
      <c r="AC123" s="108"/>
      <c r="AE123" s="108"/>
      <c r="AH123" s="92"/>
      <c r="AI123" s="92"/>
      <c r="AJ123" s="92"/>
      <c r="AO123" s="92"/>
      <c r="AP123" s="92"/>
      <c r="AR123" s="92"/>
      <c r="AS123" s="92"/>
      <c r="AT123">
        <v>40501</v>
      </c>
      <c r="AU123" t="s">
        <v>368</v>
      </c>
      <c r="AV123" s="92">
        <v>-1578.59</v>
      </c>
      <c r="AX123" s="92"/>
      <c r="AY123" s="92"/>
      <c r="AZ123" s="92"/>
      <c r="BQ123" s="92">
        <f>SUM(BQ99:BQ121)</f>
        <v>-8735336.7999999989</v>
      </c>
      <c r="BS123" s="92">
        <f>SUM(BS103:BS121)</f>
        <v>8735336.8000000007</v>
      </c>
      <c r="BV123">
        <v>40520</v>
      </c>
      <c r="BW123" t="s">
        <v>359</v>
      </c>
      <c r="BX123" s="92">
        <v>-236251.91</v>
      </c>
      <c r="BY123" s="92">
        <f>-SUM(BX119:BX123)</f>
        <v>3922521.33</v>
      </c>
      <c r="BZ123" s="92"/>
      <c r="CC123">
        <v>40555</v>
      </c>
      <c r="CD123" t="s">
        <v>366</v>
      </c>
      <c r="CE123" s="92">
        <v>-255254.04</v>
      </c>
      <c r="CI123">
        <v>40555</v>
      </c>
      <c r="CJ123" t="s">
        <v>366</v>
      </c>
      <c r="CK123" s="92">
        <v>-299097.56</v>
      </c>
      <c r="CM123" s="92"/>
      <c r="CZ123">
        <v>40552</v>
      </c>
      <c r="DA123" t="s">
        <v>382</v>
      </c>
      <c r="DB123" s="92">
        <v>-4419.12</v>
      </c>
      <c r="DD123" s="92"/>
    </row>
    <row r="124" spans="2:108" x14ac:dyDescent="0.2">
      <c r="C124" t="s">
        <v>284</v>
      </c>
      <c r="F124" s="102">
        <v>3407568.56</v>
      </c>
      <c r="G124" s="102">
        <v>1202107.8399999999</v>
      </c>
      <c r="H124" s="102">
        <v>313100.62</v>
      </c>
      <c r="I124" s="102"/>
      <c r="J124" s="102"/>
      <c r="K124" s="103">
        <v>983358.64</v>
      </c>
      <c r="L124" s="103">
        <v>461640.87</v>
      </c>
      <c r="M124" s="103">
        <v>87856.88</v>
      </c>
      <c r="N124" s="103"/>
      <c r="O124" s="103"/>
      <c r="P124" s="102">
        <v>6455633.4100000001</v>
      </c>
      <c r="Q124" s="13">
        <v>7899530</v>
      </c>
      <c r="R124" s="93">
        <v>0.81721740533930498</v>
      </c>
      <c r="S124" s="93">
        <v>208246.23903225808</v>
      </c>
      <c r="T124" s="31">
        <v>0.14661005371286837</v>
      </c>
      <c r="Y124" s="92"/>
      <c r="Z124">
        <v>40515</v>
      </c>
      <c r="AA124" t="s">
        <v>358</v>
      </c>
      <c r="AB124" s="92">
        <v>-671945.33</v>
      </c>
      <c r="AC124" s="108"/>
      <c r="AD124">
        <v>40999</v>
      </c>
      <c r="AE124" s="108" t="s">
        <v>376</v>
      </c>
      <c r="AF124" s="92">
        <v>-7135527.1300000018</v>
      </c>
      <c r="AH124" s="92">
        <v>-34343.61</v>
      </c>
      <c r="AI124" s="92">
        <v>-7169870.7400000021</v>
      </c>
      <c r="AJ124" s="92"/>
      <c r="AK124">
        <v>40550</v>
      </c>
      <c r="AL124" t="s">
        <v>360</v>
      </c>
      <c r="AM124" s="92">
        <v>-856149.45</v>
      </c>
      <c r="AO124" s="92"/>
      <c r="AP124" s="92"/>
      <c r="AT124">
        <v>40510</v>
      </c>
      <c r="AU124" t="s">
        <v>357</v>
      </c>
      <c r="AV124" s="92">
        <v>-3232872.77</v>
      </c>
      <c r="AX124" s="92"/>
      <c r="AY124" s="92"/>
      <c r="AZ124" s="92"/>
      <c r="BS124" s="92"/>
      <c r="BV124">
        <v>40700</v>
      </c>
      <c r="BW124" t="s">
        <v>369</v>
      </c>
      <c r="BX124" s="92">
        <v>-803414.09</v>
      </c>
      <c r="BZ124" s="92"/>
      <c r="CC124">
        <v>40560</v>
      </c>
      <c r="CD124" t="s">
        <v>367</v>
      </c>
      <c r="CE124" s="92">
        <v>-76626.19</v>
      </c>
      <c r="CF124" s="92">
        <f>-SUM(CE120:CE124)</f>
        <v>1402587.82</v>
      </c>
      <c r="CI124">
        <v>40560</v>
      </c>
      <c r="CJ124" t="s">
        <v>367</v>
      </c>
      <c r="CK124" s="92">
        <v>-95342.02</v>
      </c>
      <c r="CL124" s="92">
        <f>-SUM(CK120:CK124)</f>
        <v>1578518.08</v>
      </c>
      <c r="CM124" s="92"/>
      <c r="CZ124">
        <v>40555</v>
      </c>
      <c r="DA124" t="s">
        <v>366</v>
      </c>
      <c r="DB124" s="92">
        <v>-242034.58</v>
      </c>
      <c r="DD124" s="92"/>
    </row>
    <row r="125" spans="2:108" x14ac:dyDescent="0.2">
      <c r="C125" t="s">
        <v>285</v>
      </c>
      <c r="F125" s="102">
        <v>3602239.57</v>
      </c>
      <c r="G125" s="102">
        <v>1177269.2</v>
      </c>
      <c r="H125" s="102">
        <v>228314.13</v>
      </c>
      <c r="I125" s="102"/>
      <c r="J125" s="102"/>
      <c r="K125" s="103">
        <v>1917791.7999999998</v>
      </c>
      <c r="L125" s="103">
        <v>917094.53</v>
      </c>
      <c r="M125" s="103"/>
      <c r="N125" s="103"/>
      <c r="O125" s="103"/>
      <c r="P125" s="102">
        <v>7842709.2299999995</v>
      </c>
      <c r="Q125" s="13">
        <v>7671089</v>
      </c>
      <c r="R125" s="93">
        <v>1.0223723424405582</v>
      </c>
      <c r="S125" s="93">
        <v>261423.64099999997</v>
      </c>
      <c r="T125" s="31">
        <v>0.25585442616746162</v>
      </c>
      <c r="Y125" s="92"/>
      <c r="Z125">
        <v>40520</v>
      </c>
      <c r="AA125" t="s">
        <v>359</v>
      </c>
      <c r="AB125" s="92">
        <v>0</v>
      </c>
      <c r="AC125" s="108"/>
      <c r="AD125">
        <v>40999</v>
      </c>
      <c r="AE125" s="108" t="s">
        <v>376</v>
      </c>
      <c r="AF125" s="92"/>
      <c r="AK125">
        <v>40551</v>
      </c>
      <c r="AL125" t="s">
        <v>380</v>
      </c>
      <c r="AM125">
        <v>-621.04</v>
      </c>
      <c r="AO125" s="92"/>
      <c r="AP125" s="92"/>
      <c r="AQ125" s="92"/>
      <c r="AR125" s="92"/>
      <c r="AS125" s="92"/>
      <c r="AT125">
        <v>40515</v>
      </c>
      <c r="AU125" t="s">
        <v>358</v>
      </c>
      <c r="AV125" s="92">
        <v>-310058.07</v>
      </c>
      <c r="AX125" s="92"/>
      <c r="AY125" s="92"/>
      <c r="AZ125" s="92"/>
      <c r="BO125">
        <v>40530</v>
      </c>
      <c r="BP125" t="s">
        <v>378</v>
      </c>
      <c r="BQ125" s="92">
        <v>-871786.81</v>
      </c>
      <c r="BS125" s="92"/>
      <c r="BV125">
        <v>40750</v>
      </c>
      <c r="BW125" t="s">
        <v>372</v>
      </c>
      <c r="BX125" s="92">
        <v>-352411.3</v>
      </c>
      <c r="BY125" s="92">
        <f>-SUM(BX124:BX125)</f>
        <v>1155825.3899999999</v>
      </c>
      <c r="BZ125" s="92"/>
      <c r="CC125">
        <v>40705</v>
      </c>
      <c r="CD125" t="s">
        <v>371</v>
      </c>
      <c r="CE125" s="92">
        <v>-414050.33</v>
      </c>
      <c r="CI125">
        <v>40705</v>
      </c>
      <c r="CJ125" t="s">
        <v>371</v>
      </c>
      <c r="CK125" s="92">
        <v>-323438.19</v>
      </c>
      <c r="CM125" s="92"/>
      <c r="CZ125">
        <v>40560</v>
      </c>
      <c r="DA125" t="s">
        <v>367</v>
      </c>
      <c r="DB125" s="92">
        <v>-76178.570000000007</v>
      </c>
      <c r="DC125" s="92">
        <f>-SUM(DB121:DB125)</f>
        <v>1182516.53</v>
      </c>
      <c r="DD125" s="92"/>
    </row>
    <row r="126" spans="2:108" x14ac:dyDescent="0.2">
      <c r="C126" t="s">
        <v>274</v>
      </c>
      <c r="F126" s="102">
        <v>3684125.29</v>
      </c>
      <c r="G126" s="102">
        <v>1214729.1499999999</v>
      </c>
      <c r="H126" s="102">
        <v>221016.13</v>
      </c>
      <c r="I126" s="102"/>
      <c r="J126" s="102"/>
      <c r="K126" s="103">
        <v>989381.49</v>
      </c>
      <c r="L126" s="103">
        <v>421163.77</v>
      </c>
      <c r="M126" s="103"/>
      <c r="N126" s="103"/>
      <c r="O126" s="103"/>
      <c r="P126" s="102">
        <v>6530415.8300000001</v>
      </c>
      <c r="Q126" s="13">
        <v>7402464</v>
      </c>
      <c r="R126" s="93">
        <v>0.88219487862419865</v>
      </c>
      <c r="S126" s="93">
        <v>210658.57516129033</v>
      </c>
      <c r="T126" s="31">
        <v>0.11037299850646992</v>
      </c>
      <c r="Y126" s="92"/>
      <c r="Z126">
        <v>40550</v>
      </c>
      <c r="AA126" t="s">
        <v>360</v>
      </c>
      <c r="AB126" s="92">
        <v>-897498.25</v>
      </c>
      <c r="AC126" s="108"/>
      <c r="AF126" s="92"/>
      <c r="AI126" s="92"/>
      <c r="AJ126" s="92"/>
      <c r="AK126">
        <v>40555</v>
      </c>
      <c r="AL126" t="s">
        <v>366</v>
      </c>
      <c r="AM126" s="92">
        <v>-326814.88</v>
      </c>
      <c r="AO126" s="92"/>
      <c r="AQ126" s="92"/>
      <c r="AR126" s="92"/>
      <c r="AS126" s="92"/>
      <c r="AT126">
        <v>40520</v>
      </c>
      <c r="AU126" t="s">
        <v>359</v>
      </c>
      <c r="AV126" s="92">
        <v>-199025.22</v>
      </c>
      <c r="AX126" s="92">
        <v>3743534.65</v>
      </c>
      <c r="AY126" s="92"/>
      <c r="AZ126" s="92"/>
      <c r="BO126">
        <v>40531</v>
      </c>
      <c r="BP126" t="s">
        <v>393</v>
      </c>
      <c r="BQ126" s="92">
        <v>-2567.34</v>
      </c>
      <c r="BS126" s="92"/>
      <c r="BZ126" s="92"/>
      <c r="CC126">
        <v>40755</v>
      </c>
      <c r="CD126" t="s">
        <v>375</v>
      </c>
      <c r="CE126" s="92">
        <v>-317699.21000000002</v>
      </c>
      <c r="CF126" s="92">
        <f>-SUM(CE125:CE126)</f>
        <v>731749.54</v>
      </c>
      <c r="CI126">
        <v>40755</v>
      </c>
      <c r="CJ126" t="s">
        <v>375</v>
      </c>
      <c r="CK126" s="92">
        <v>-216495.11</v>
      </c>
      <c r="CL126" s="92">
        <f>-SUM(CK125:CK126)</f>
        <v>539933.30000000005</v>
      </c>
      <c r="CM126" s="92"/>
      <c r="CZ126">
        <v>40705</v>
      </c>
      <c r="DA126" t="s">
        <v>371</v>
      </c>
      <c r="DB126" s="92">
        <v>-361387.07</v>
      </c>
      <c r="DD126" s="92"/>
    </row>
    <row r="127" spans="2:108" x14ac:dyDescent="0.2">
      <c r="C127" t="s">
        <v>275</v>
      </c>
      <c r="F127" s="102">
        <v>2768168.3400000003</v>
      </c>
      <c r="G127" s="102">
        <v>732560.2</v>
      </c>
      <c r="H127" s="102">
        <v>814921.17</v>
      </c>
      <c r="I127" s="102"/>
      <c r="J127" s="102"/>
      <c r="K127" s="103">
        <v>955404.39999999991</v>
      </c>
      <c r="L127" s="103">
        <v>426991.18</v>
      </c>
      <c r="M127" s="103">
        <v>0</v>
      </c>
      <c r="N127" s="103"/>
      <c r="O127" s="103"/>
      <c r="P127" s="102">
        <v>5698045.2899999991</v>
      </c>
      <c r="Q127" s="13">
        <v>7539159</v>
      </c>
      <c r="R127" s="93">
        <v>0.75579322441667551</v>
      </c>
      <c r="S127" s="93">
        <v>183807.91258064512</v>
      </c>
      <c r="T127" s="31">
        <v>4.6942688242261176E-3</v>
      </c>
      <c r="Y127" s="92"/>
      <c r="Z127">
        <v>40555</v>
      </c>
      <c r="AA127" t="s">
        <v>366</v>
      </c>
      <c r="AB127" s="92">
        <v>-200207.76</v>
      </c>
      <c r="AC127" s="108"/>
      <c r="AD127" s="109"/>
      <c r="AE127" s="108"/>
      <c r="AF127" s="92"/>
      <c r="AG127" s="108"/>
      <c r="AK127">
        <v>40560</v>
      </c>
      <c r="AL127" t="s">
        <v>367</v>
      </c>
      <c r="AM127" s="92">
        <v>-74644.639999999999</v>
      </c>
      <c r="AO127" s="92">
        <v>-1258230.01</v>
      </c>
      <c r="AP127" s="92"/>
      <c r="AT127">
        <v>40700</v>
      </c>
      <c r="AU127" t="s">
        <v>369</v>
      </c>
      <c r="AV127" s="92">
        <v>-1094623.8</v>
      </c>
      <c r="AX127" s="92"/>
      <c r="AY127" s="92"/>
      <c r="AZ127" s="92"/>
      <c r="BO127">
        <v>40532</v>
      </c>
      <c r="BP127" t="s">
        <v>396</v>
      </c>
      <c r="BQ127">
        <v>-352.73</v>
      </c>
      <c r="BS127" s="92"/>
      <c r="BV127">
        <v>40550</v>
      </c>
      <c r="BW127" t="s">
        <v>360</v>
      </c>
      <c r="BX127" s="92">
        <v>-1014713.78</v>
      </c>
      <c r="BZ127" s="92"/>
      <c r="CM127" s="92"/>
      <c r="CZ127">
        <v>40755</v>
      </c>
      <c r="DA127" t="s">
        <v>375</v>
      </c>
      <c r="DB127" s="92">
        <v>-273663.93</v>
      </c>
      <c r="DC127" s="92">
        <f>-SUM(DB126:DB127)</f>
        <v>635051</v>
      </c>
      <c r="DD127" s="92"/>
    </row>
    <row r="128" spans="2:108" x14ac:dyDescent="0.2">
      <c r="C128" t="s">
        <v>276</v>
      </c>
      <c r="F128" s="102">
        <v>3885347.9899999998</v>
      </c>
      <c r="G128" s="102">
        <v>1117245.3600000001</v>
      </c>
      <c r="H128" s="102">
        <v>514396.84</v>
      </c>
      <c r="I128" s="102"/>
      <c r="J128" s="102"/>
      <c r="K128" s="103">
        <v>873102.58</v>
      </c>
      <c r="L128" s="103">
        <v>381352.9</v>
      </c>
      <c r="M128" s="103">
        <v>56096.86</v>
      </c>
      <c r="N128" s="103"/>
      <c r="O128" s="103"/>
      <c r="P128" s="102">
        <v>6827542.5300000003</v>
      </c>
      <c r="Q128" s="13">
        <v>7472582</v>
      </c>
      <c r="R128" s="93">
        <v>0.91367917140286992</v>
      </c>
      <c r="S128" s="93">
        <v>227584.75100000002</v>
      </c>
      <c r="T128" s="31">
        <v>0.13261491141952331</v>
      </c>
      <c r="Y128" s="92"/>
      <c r="Z128">
        <v>40560</v>
      </c>
      <c r="AA128" t="s">
        <v>367</v>
      </c>
      <c r="AB128" s="92">
        <v>-69272.5</v>
      </c>
      <c r="AC128" s="108"/>
      <c r="AD128" s="278" t="s">
        <v>431</v>
      </c>
      <c r="AE128" s="278"/>
      <c r="AF128" s="278"/>
      <c r="AG128" s="110"/>
      <c r="AI128" s="92"/>
      <c r="AK128">
        <v>40705</v>
      </c>
      <c r="AL128" t="s">
        <v>371</v>
      </c>
      <c r="AM128" s="92">
        <v>-241649.49</v>
      </c>
      <c r="AO128" s="92"/>
      <c r="AP128" s="92"/>
      <c r="AT128">
        <v>40750</v>
      </c>
      <c r="AU128" t="s">
        <v>372</v>
      </c>
      <c r="AV128" s="92">
        <v>-257854.85</v>
      </c>
      <c r="AX128" s="92">
        <v>1352478.6500000001</v>
      </c>
      <c r="BO128">
        <v>40535</v>
      </c>
      <c r="BP128" t="s">
        <v>379</v>
      </c>
      <c r="BQ128" s="92">
        <v>-73954.78</v>
      </c>
      <c r="BS128" s="92"/>
      <c r="BV128">
        <v>40551</v>
      </c>
      <c r="BW128" t="s">
        <v>380</v>
      </c>
      <c r="BX128" s="92">
        <v>-1498.3</v>
      </c>
      <c r="BZ128" s="92"/>
      <c r="CC128">
        <v>40570</v>
      </c>
      <c r="CD128" t="s">
        <v>384</v>
      </c>
      <c r="CE128" s="92">
        <v>-366301.36</v>
      </c>
      <c r="CI128">
        <v>40570</v>
      </c>
      <c r="CJ128" t="s">
        <v>384</v>
      </c>
      <c r="CK128" s="92">
        <v>-378259.83</v>
      </c>
      <c r="CM128" s="92"/>
      <c r="DD128" s="92"/>
    </row>
    <row r="129" spans="2:117" x14ac:dyDescent="0.2">
      <c r="C129" t="s">
        <v>277</v>
      </c>
      <c r="F129" s="111">
        <v>3430818.84</v>
      </c>
      <c r="G129" s="111">
        <v>1258230.01</v>
      </c>
      <c r="H129" s="111">
        <v>555118.29</v>
      </c>
      <c r="I129" s="111"/>
      <c r="J129" s="111"/>
      <c r="K129" s="112">
        <v>961196.05</v>
      </c>
      <c r="L129" s="112">
        <v>374050.48</v>
      </c>
      <c r="M129" s="112">
        <v>143025.46</v>
      </c>
      <c r="N129" s="112"/>
      <c r="O129" s="112"/>
      <c r="P129" s="111">
        <v>6722439.1299999999</v>
      </c>
      <c r="Q129" s="13">
        <v>8045593</v>
      </c>
      <c r="R129" s="93">
        <v>0.83554302709570316</v>
      </c>
      <c r="S129" s="93">
        <v>216852.87516129031</v>
      </c>
      <c r="T129" s="41">
        <v>0.14413174865223388</v>
      </c>
      <c r="V129" s="251" t="s">
        <v>61</v>
      </c>
      <c r="W129" s="251"/>
      <c r="X129" s="251"/>
      <c r="Y129" s="92"/>
      <c r="Z129">
        <v>40700</v>
      </c>
      <c r="AA129" s="92" t="s">
        <v>369</v>
      </c>
      <c r="AB129" s="92">
        <v>-801896.72</v>
      </c>
      <c r="AC129" s="108"/>
      <c r="AD129" s="109" t="s">
        <v>354</v>
      </c>
      <c r="AE129" s="108" t="s">
        <v>355</v>
      </c>
      <c r="AF129" t="s">
        <v>413</v>
      </c>
      <c r="AG129" t="s">
        <v>356</v>
      </c>
      <c r="AK129">
        <v>40755</v>
      </c>
      <c r="AL129" t="s">
        <v>375</v>
      </c>
      <c r="AM129" s="92">
        <v>-132400.99</v>
      </c>
      <c r="AO129" s="92">
        <v>-374050.48</v>
      </c>
      <c r="AP129" s="92"/>
      <c r="AQ129" s="92"/>
      <c r="AR129" s="92"/>
      <c r="AX129" s="92"/>
      <c r="AY129" s="92"/>
      <c r="AZ129" s="92"/>
      <c r="BO129">
        <v>40540</v>
      </c>
      <c r="BP129" t="s">
        <v>381</v>
      </c>
      <c r="BQ129" s="92">
        <v>-81673.13</v>
      </c>
      <c r="BS129" s="92">
        <f>-SUM(BQ125:BQ129)</f>
        <v>1030334.79</v>
      </c>
      <c r="BV129">
        <v>40552</v>
      </c>
      <c r="BW129" t="s">
        <v>382</v>
      </c>
      <c r="BX129" s="92">
        <v>-4532.54</v>
      </c>
      <c r="BZ129" s="92"/>
      <c r="CC129">
        <v>40571</v>
      </c>
      <c r="CD129" t="s">
        <v>385</v>
      </c>
      <c r="CE129" s="92">
        <v>-1031.6199999999999</v>
      </c>
      <c r="CI129">
        <v>40571</v>
      </c>
      <c r="CJ129" t="s">
        <v>385</v>
      </c>
      <c r="CK129" s="92">
        <v>-1095.54</v>
      </c>
      <c r="CM129" s="92"/>
      <c r="DD129" s="92"/>
    </row>
    <row r="130" spans="2:117" x14ac:dyDescent="0.2">
      <c r="C130" t="s">
        <v>278</v>
      </c>
      <c r="F130" s="111">
        <v>2816900.19</v>
      </c>
      <c r="G130" s="111">
        <v>851763.5</v>
      </c>
      <c r="H130" s="111">
        <v>449560.32000000001</v>
      </c>
      <c r="I130" s="111"/>
      <c r="J130" s="111"/>
      <c r="K130" s="112">
        <v>1093026.1100000001</v>
      </c>
      <c r="L130" s="112">
        <v>415290.18</v>
      </c>
      <c r="M130" s="112">
        <v>222282.05</v>
      </c>
      <c r="N130" s="112"/>
      <c r="O130" s="112"/>
      <c r="P130" s="111">
        <v>5848822.3499999996</v>
      </c>
      <c r="Q130" s="13">
        <v>7598763</v>
      </c>
      <c r="R130" s="93">
        <v>0.76970716812723328</v>
      </c>
      <c r="S130" s="93">
        <v>194960.745</v>
      </c>
      <c r="T130" s="41">
        <v>-4.3545161274819048E-2</v>
      </c>
      <c r="Y130" s="92"/>
      <c r="Z130">
        <v>40705</v>
      </c>
      <c r="AA130" s="92" t="s">
        <v>371</v>
      </c>
      <c r="AB130" s="92">
        <v>-293604.03000000003</v>
      </c>
      <c r="AC130" s="108"/>
      <c r="AD130">
        <v>40510</v>
      </c>
      <c r="AE130" s="108" t="s">
        <v>357</v>
      </c>
      <c r="AF130">
        <v>0</v>
      </c>
      <c r="AG130" s="92">
        <v>-2580322.29</v>
      </c>
      <c r="AH130" s="92"/>
      <c r="AI130" s="92"/>
      <c r="AJ130" s="92"/>
      <c r="AO130" s="92"/>
      <c r="AQ130" s="92"/>
      <c r="AR130" s="92"/>
      <c r="AT130">
        <v>40550</v>
      </c>
      <c r="AU130" t="s">
        <v>360</v>
      </c>
      <c r="AV130" s="92">
        <v>-1032026.1</v>
      </c>
      <c r="AY130" s="92"/>
      <c r="AZ130" s="92"/>
      <c r="BF130" s="92"/>
      <c r="BO130">
        <v>40710</v>
      </c>
      <c r="BP130" t="s">
        <v>394</v>
      </c>
      <c r="BQ130" s="92">
        <v>-385627.17</v>
      </c>
      <c r="BS130" s="92"/>
      <c r="BV130">
        <v>40555</v>
      </c>
      <c r="BW130" t="s">
        <v>366</v>
      </c>
      <c r="BX130" s="92">
        <v>-296232.76</v>
      </c>
      <c r="BZ130" s="92"/>
      <c r="CC130">
        <v>40572</v>
      </c>
      <c r="CD130" t="s">
        <v>389</v>
      </c>
      <c r="CE130" s="92">
        <v>-1849.87</v>
      </c>
      <c r="CI130">
        <v>40572</v>
      </c>
      <c r="CJ130" t="s">
        <v>389</v>
      </c>
      <c r="CK130" s="92">
        <v>-1759.56</v>
      </c>
      <c r="CM130" s="92"/>
      <c r="CZ130">
        <v>40570</v>
      </c>
      <c r="DA130" t="s">
        <v>384</v>
      </c>
      <c r="DB130" s="92">
        <v>-263609.43</v>
      </c>
      <c r="DD130" s="92"/>
    </row>
    <row r="131" spans="2:117" x14ac:dyDescent="0.2">
      <c r="C131" s="2" t="s">
        <v>279</v>
      </c>
      <c r="D131" s="2"/>
      <c r="E131" s="2"/>
      <c r="F131" s="148">
        <v>3952578.4</v>
      </c>
      <c r="G131" s="148">
        <v>1144612</v>
      </c>
      <c r="H131" s="148">
        <v>611414.25</v>
      </c>
      <c r="I131" s="148"/>
      <c r="J131" s="148"/>
      <c r="K131" s="105">
        <v>793616.69000000006</v>
      </c>
      <c r="L131" s="105">
        <v>293579.79000000004</v>
      </c>
      <c r="M131" s="105">
        <v>213094.87</v>
      </c>
      <c r="N131" s="105"/>
      <c r="O131" s="105"/>
      <c r="P131" s="104">
        <v>7008896.0000000009</v>
      </c>
      <c r="Q131" s="113">
        <v>7418630</v>
      </c>
      <c r="R131" s="114">
        <v>0.94476958683746204</v>
      </c>
      <c r="S131" s="114">
        <v>226093.41935483873</v>
      </c>
      <c r="T131" s="41">
        <v>0.10508672677145277</v>
      </c>
      <c r="U131" s="93"/>
      <c r="V131" s="62" t="s">
        <v>342</v>
      </c>
      <c r="W131" s="115" t="s">
        <v>343</v>
      </c>
      <c r="Y131" s="92"/>
      <c r="Z131">
        <v>40750</v>
      </c>
      <c r="AA131" s="92" t="s">
        <v>372</v>
      </c>
      <c r="AB131" s="92">
        <v>-359633.78</v>
      </c>
      <c r="AC131" s="108"/>
      <c r="AD131">
        <v>40515</v>
      </c>
      <c r="AE131" s="108" t="s">
        <v>358</v>
      </c>
      <c r="AF131" s="92">
        <v>0</v>
      </c>
      <c r="AG131" s="92">
        <v>-321003.78000000003</v>
      </c>
      <c r="AH131" s="92"/>
      <c r="AI131" s="92"/>
      <c r="AJ131" s="92"/>
      <c r="AK131">
        <v>40570</v>
      </c>
      <c r="AL131" t="s">
        <v>384</v>
      </c>
      <c r="AM131" s="92">
        <v>-374142.63</v>
      </c>
      <c r="AO131" s="92"/>
      <c r="AP131" s="92"/>
      <c r="AQ131" s="92"/>
      <c r="AR131" s="92"/>
      <c r="AT131">
        <v>40551</v>
      </c>
      <c r="AU131" t="s">
        <v>380</v>
      </c>
      <c r="AV131" s="92">
        <v>-907.47</v>
      </c>
      <c r="AY131" s="92"/>
      <c r="AZ131" s="92"/>
      <c r="BF131" s="92"/>
      <c r="BO131">
        <v>40760</v>
      </c>
      <c r="BP131" t="s">
        <v>395</v>
      </c>
      <c r="BQ131" s="92">
        <v>-52105.45</v>
      </c>
      <c r="BS131" s="92">
        <f>-SUM(BQ130:BQ131)</f>
        <v>437732.62</v>
      </c>
      <c r="BV131">
        <v>40560</v>
      </c>
      <c r="BW131" t="s">
        <v>367</v>
      </c>
      <c r="BX131" s="92">
        <v>-82467.759999999995</v>
      </c>
      <c r="BY131" s="92">
        <f>-SUM(BX127:BX131)</f>
        <v>1399445.1400000001</v>
      </c>
      <c r="BZ131" s="92"/>
      <c r="CC131">
        <v>40575</v>
      </c>
      <c r="CD131" t="s">
        <v>387</v>
      </c>
      <c r="CE131" s="92">
        <v>-136956.14000000001</v>
      </c>
      <c r="CI131">
        <v>40575</v>
      </c>
      <c r="CJ131" t="s">
        <v>387</v>
      </c>
      <c r="CK131" s="92">
        <v>-150370.76999999999</v>
      </c>
      <c r="CM131" s="92"/>
      <c r="CZ131">
        <v>40571</v>
      </c>
      <c r="DA131" t="s">
        <v>385</v>
      </c>
      <c r="DB131">
        <v>-465</v>
      </c>
      <c r="DD131" s="92"/>
    </row>
    <row r="132" spans="2:117" x14ac:dyDescent="0.2">
      <c r="B132">
        <v>2018</v>
      </c>
      <c r="C132" t="s">
        <v>391</v>
      </c>
      <c r="F132" s="111">
        <v>3018657.2600000002</v>
      </c>
      <c r="G132" s="111">
        <v>882498.30999999982</v>
      </c>
      <c r="H132" s="111">
        <v>454470.28999999992</v>
      </c>
      <c r="I132" s="111"/>
      <c r="J132" s="111"/>
      <c r="K132" s="103">
        <v>1065653.0699999998</v>
      </c>
      <c r="L132" s="103">
        <v>363301.47000000003</v>
      </c>
      <c r="M132" s="103">
        <v>182382.37</v>
      </c>
      <c r="N132" s="103"/>
      <c r="O132" s="103"/>
      <c r="P132" s="102">
        <v>5966962.7699999996</v>
      </c>
      <c r="Q132" s="113">
        <v>7118382</v>
      </c>
      <c r="R132" s="114">
        <v>0.83824705810955347</v>
      </c>
      <c r="S132" s="114">
        <v>192482.66999999998</v>
      </c>
      <c r="T132" s="41">
        <v>2.6173849473555239E-2</v>
      </c>
      <c r="V132" s="97">
        <v>378200.98</v>
      </c>
      <c r="W132" s="97">
        <v>117439.84</v>
      </c>
      <c r="X132" s="102">
        <v>495640.81999999995</v>
      </c>
      <c r="Y132" s="92" t="s">
        <v>432</v>
      </c>
      <c r="Z132">
        <v>40755</v>
      </c>
      <c r="AA132" s="92" t="s">
        <v>375</v>
      </c>
      <c r="AB132" s="92">
        <v>-184121.41</v>
      </c>
      <c r="AD132">
        <v>40520</v>
      </c>
      <c r="AE132" s="108" t="s">
        <v>359</v>
      </c>
      <c r="AF132" s="92">
        <v>0</v>
      </c>
      <c r="AG132" s="92">
        <v>-455566.42</v>
      </c>
      <c r="AH132" s="92"/>
      <c r="AI132" s="92">
        <v>-3356892.49</v>
      </c>
      <c r="AJ132" s="92"/>
      <c r="AK132">
        <v>40571</v>
      </c>
      <c r="AL132" t="s">
        <v>385</v>
      </c>
      <c r="AM132">
        <v>-588.99</v>
      </c>
      <c r="AO132" s="92"/>
      <c r="AP132" s="92"/>
      <c r="AQ132" s="92"/>
      <c r="AR132" s="92"/>
      <c r="AT132">
        <v>40555</v>
      </c>
      <c r="AU132" t="s">
        <v>366</v>
      </c>
      <c r="AV132" s="92">
        <v>-263340.83</v>
      </c>
      <c r="AZ132" s="92"/>
      <c r="BQ132" s="92">
        <f>SUM(BQ125:BQ131)</f>
        <v>-1468067.41</v>
      </c>
      <c r="BS132" s="92">
        <f>SUM(BS129:BS131)</f>
        <v>1468067.4100000001</v>
      </c>
      <c r="BV132">
        <v>40705</v>
      </c>
      <c r="BW132" t="s">
        <v>371</v>
      </c>
      <c r="BX132" s="92">
        <v>-320781.25</v>
      </c>
      <c r="BZ132" s="92"/>
      <c r="CC132">
        <v>40580</v>
      </c>
      <c r="CD132" t="s">
        <v>386</v>
      </c>
      <c r="CE132" s="92">
        <v>-33848.089999999997</v>
      </c>
      <c r="CF132" s="92">
        <f>-SUM(CE128:CE132)</f>
        <v>539987.07999999996</v>
      </c>
      <c r="CI132">
        <v>40580</v>
      </c>
      <c r="CJ132" t="s">
        <v>386</v>
      </c>
      <c r="CK132" s="92">
        <v>-38556.870000000003</v>
      </c>
      <c r="CL132" s="92">
        <f>-SUM(CK128:CK132)</f>
        <v>570042.56999999995</v>
      </c>
      <c r="CM132" s="92"/>
      <c r="CZ132">
        <v>40572</v>
      </c>
      <c r="DA132" t="s">
        <v>389</v>
      </c>
      <c r="DB132" s="92">
        <v>-1342.92</v>
      </c>
      <c r="DD132" s="92"/>
    </row>
    <row r="133" spans="2:117" ht="16" thickBot="1" x14ac:dyDescent="0.25">
      <c r="C133" t="s">
        <v>281</v>
      </c>
      <c r="F133" s="111">
        <v>2751017.07</v>
      </c>
      <c r="G133" s="111">
        <v>1076525.74</v>
      </c>
      <c r="H133" s="111">
        <v>439850.49</v>
      </c>
      <c r="I133" s="111"/>
      <c r="J133" s="111"/>
      <c r="K133" s="103">
        <v>1222303.8899999999</v>
      </c>
      <c r="L133" s="103">
        <v>420753.31</v>
      </c>
      <c r="M133" s="103">
        <v>192512.77000000002</v>
      </c>
      <c r="N133" s="103"/>
      <c r="O133" s="103"/>
      <c r="P133" s="102">
        <v>6102963.2699999996</v>
      </c>
      <c r="Q133" s="13">
        <v>6976632</v>
      </c>
      <c r="R133" s="114">
        <v>0.87477213503593132</v>
      </c>
      <c r="S133" s="114">
        <v>217962.97392857142</v>
      </c>
      <c r="T133" s="41">
        <v>4.4610240094590588E-2</v>
      </c>
      <c r="V133" s="97">
        <v>502914.27</v>
      </c>
      <c r="W133" s="97">
        <v>192512.77000000002</v>
      </c>
      <c r="X133" s="102">
        <v>695427.04</v>
      </c>
      <c r="Y133" s="92" t="s">
        <v>433</v>
      </c>
      <c r="Z133" s="92"/>
      <c r="AB133" s="98">
        <v>-6028123.4700000007</v>
      </c>
      <c r="AD133">
        <v>40700</v>
      </c>
      <c r="AE133" s="92" t="s">
        <v>369</v>
      </c>
      <c r="AF133" s="92">
        <v>0</v>
      </c>
      <c r="AG133" s="92">
        <v>-711550.24</v>
      </c>
      <c r="AH133" s="92"/>
      <c r="AJ133" s="92"/>
      <c r="AK133">
        <v>40575</v>
      </c>
      <c r="AL133" t="s">
        <v>387</v>
      </c>
      <c r="AM133" s="92">
        <v>-138450.06</v>
      </c>
      <c r="AO133" s="92"/>
      <c r="AP133" s="92"/>
      <c r="AR133" s="92"/>
      <c r="AS133" s="92"/>
      <c r="AT133">
        <v>40560</v>
      </c>
      <c r="AU133" t="s">
        <v>367</v>
      </c>
      <c r="AV133" s="92">
        <v>-78614.8</v>
      </c>
      <c r="AX133" s="92">
        <v>1374889.2</v>
      </c>
      <c r="AY133" s="92"/>
      <c r="AZ133" s="92"/>
      <c r="BF133" s="92"/>
      <c r="BV133">
        <v>40755</v>
      </c>
      <c r="BW133" t="s">
        <v>375</v>
      </c>
      <c r="BX133" s="92">
        <v>-199641.81</v>
      </c>
      <c r="BY133" s="92">
        <f>-SUM(BX132:BX133)</f>
        <v>520423.06</v>
      </c>
      <c r="BZ133" s="92"/>
      <c r="CC133">
        <v>40715</v>
      </c>
      <c r="CD133" t="s">
        <v>388</v>
      </c>
      <c r="CE133" s="92">
        <v>-172845.15</v>
      </c>
      <c r="CI133">
        <v>40715</v>
      </c>
      <c r="CJ133" t="s">
        <v>388</v>
      </c>
      <c r="CK133" s="92">
        <v>-128607.84</v>
      </c>
      <c r="CZ133">
        <v>40575</v>
      </c>
      <c r="DA133" t="s">
        <v>387</v>
      </c>
      <c r="DB133" s="92">
        <v>-118862.37</v>
      </c>
    </row>
    <row r="134" spans="2:117" ht="16" thickTop="1" x14ac:dyDescent="0.2">
      <c r="C134" t="s">
        <v>282</v>
      </c>
      <c r="F134" s="111">
        <v>3559500.0100000002</v>
      </c>
      <c r="G134" s="111">
        <v>1894271.4100000001</v>
      </c>
      <c r="H134" s="111">
        <v>565837.62</v>
      </c>
      <c r="I134" s="111"/>
      <c r="J134" s="111"/>
      <c r="K134" s="103">
        <v>1316041.48</v>
      </c>
      <c r="L134" s="103">
        <v>496479.01</v>
      </c>
      <c r="M134" s="103">
        <v>201765.8</v>
      </c>
      <c r="N134" s="103"/>
      <c r="O134" s="103"/>
      <c r="P134" s="102">
        <v>8033895.3299999991</v>
      </c>
      <c r="Q134" s="13">
        <v>8278054</v>
      </c>
      <c r="R134" s="114">
        <v>0.97050530595717288</v>
      </c>
      <c r="S134" s="114">
        <v>259157.91387096772</v>
      </c>
      <c r="T134" s="41">
        <v>0.12590074757378145</v>
      </c>
      <c r="V134" s="97">
        <v>1199891.4700000002</v>
      </c>
      <c r="W134" s="97">
        <v>136147.64000000001</v>
      </c>
      <c r="X134" s="102">
        <v>1336039.1100000003</v>
      </c>
      <c r="Y134" s="92" t="s">
        <v>434</v>
      </c>
      <c r="Z134" s="92"/>
      <c r="AD134">
        <v>40750</v>
      </c>
      <c r="AE134" s="92" t="s">
        <v>372</v>
      </c>
      <c r="AF134">
        <v>0</v>
      </c>
      <c r="AG134" s="92">
        <v>-251173.66</v>
      </c>
      <c r="AH134" s="92"/>
      <c r="AI134" s="92">
        <v>-962723.9</v>
      </c>
      <c r="AJ134" s="92"/>
      <c r="AK134">
        <v>40580</v>
      </c>
      <c r="AL134" t="s">
        <v>386</v>
      </c>
      <c r="AM134" s="92">
        <v>-41936.61</v>
      </c>
      <c r="AO134" s="92">
        <v>-555118.29</v>
      </c>
      <c r="AP134" s="92"/>
      <c r="AR134" s="92"/>
      <c r="AS134" s="92"/>
      <c r="AT134">
        <v>40705</v>
      </c>
      <c r="AU134" t="s">
        <v>371</v>
      </c>
      <c r="AV134" s="92">
        <v>-459264.59</v>
      </c>
      <c r="AX134" s="92"/>
      <c r="AY134" s="92"/>
      <c r="AZ134" s="92"/>
      <c r="BC134" s="92"/>
      <c r="BD134" s="92"/>
      <c r="BZ134" s="92"/>
      <c r="CC134">
        <v>40765</v>
      </c>
      <c r="CD134" t="s">
        <v>390</v>
      </c>
      <c r="CE134" s="92">
        <v>-97729.38</v>
      </c>
      <c r="CF134" s="92">
        <f>-SUM(CE133:CE134)</f>
        <v>270574.53000000003</v>
      </c>
      <c r="CI134">
        <v>40765</v>
      </c>
      <c r="CJ134" t="s">
        <v>390</v>
      </c>
      <c r="CK134" s="92">
        <v>-74676.36</v>
      </c>
      <c r="CL134" s="92">
        <f>-SUM(CK133:CK134)</f>
        <v>203284.2</v>
      </c>
      <c r="CZ134">
        <v>40580</v>
      </c>
      <c r="DA134" t="s">
        <v>386</v>
      </c>
      <c r="DB134" s="92">
        <v>-26257.62</v>
      </c>
      <c r="DC134" s="92">
        <f>-SUM(DB130:DB134)</f>
        <v>410537.33999999997</v>
      </c>
      <c r="DD134" s="92"/>
    </row>
    <row r="135" spans="2:117" x14ac:dyDescent="0.2">
      <c r="C135" t="s">
        <v>283</v>
      </c>
      <c r="F135" s="111">
        <v>3801154.13</v>
      </c>
      <c r="G135" s="111">
        <v>3156182.5100000002</v>
      </c>
      <c r="H135" s="111">
        <v>606362.34</v>
      </c>
      <c r="I135" s="111"/>
      <c r="J135" s="111"/>
      <c r="K135" s="103">
        <v>834966.15</v>
      </c>
      <c r="L135" s="103">
        <v>344386.23</v>
      </c>
      <c r="M135" s="103">
        <v>126431.45999999999</v>
      </c>
      <c r="N135" s="103"/>
      <c r="O135" s="103"/>
      <c r="P135" s="102">
        <v>8869482.8200000022</v>
      </c>
      <c r="Q135" s="13">
        <v>8007825</v>
      </c>
      <c r="R135" s="114">
        <v>1.1076019793139837</v>
      </c>
      <c r="S135" s="114">
        <v>295649.42733333341</v>
      </c>
      <c r="T135" s="41">
        <v>0.41502709613425576</v>
      </c>
      <c r="V135" s="97">
        <v>832271.22000000009</v>
      </c>
      <c r="W135" s="97">
        <v>179564.27</v>
      </c>
      <c r="X135" s="102">
        <v>1011835.4900000001</v>
      </c>
      <c r="Y135" s="92" t="s">
        <v>435</v>
      </c>
      <c r="Z135" s="92"/>
      <c r="AA135" s="92"/>
      <c r="AB135" s="92"/>
      <c r="AC135" s="92"/>
      <c r="AH135" s="92"/>
      <c r="AJ135" s="92"/>
      <c r="AK135">
        <v>40715</v>
      </c>
      <c r="AL135" t="s">
        <v>388</v>
      </c>
      <c r="AM135" s="92">
        <v>-93684.51</v>
      </c>
      <c r="AO135" s="92"/>
      <c r="AP135" s="92"/>
      <c r="AR135" s="92"/>
      <c r="AS135" s="92"/>
      <c r="AT135">
        <v>40755</v>
      </c>
      <c r="AU135" t="s">
        <v>375</v>
      </c>
      <c r="AV135" s="92">
        <v>-140192.65</v>
      </c>
      <c r="AX135" s="92">
        <v>599457.24</v>
      </c>
      <c r="AY135" s="92"/>
      <c r="AZ135" s="92"/>
      <c r="BO135">
        <v>40999</v>
      </c>
      <c r="BP135" t="s">
        <v>376</v>
      </c>
      <c r="BQ135" s="92">
        <v>-10203404.210000001</v>
      </c>
      <c r="BS135" s="92">
        <f>BS123+BS132</f>
        <v>10203404.210000001</v>
      </c>
      <c r="BV135">
        <v>40570</v>
      </c>
      <c r="BW135" t="s">
        <v>384</v>
      </c>
      <c r="BX135" s="92">
        <v>-375361.35</v>
      </c>
      <c r="CM135" s="92"/>
      <c r="CZ135">
        <v>40715</v>
      </c>
      <c r="DA135" t="s">
        <v>388</v>
      </c>
      <c r="DB135" s="92">
        <v>-127586.59</v>
      </c>
      <c r="DD135" s="92"/>
    </row>
    <row r="136" spans="2:117" x14ac:dyDescent="0.2">
      <c r="C136" t="s">
        <v>284</v>
      </c>
      <c r="F136" s="111">
        <v>3743534.65</v>
      </c>
      <c r="G136" s="111">
        <v>1374889.2</v>
      </c>
      <c r="H136" s="111">
        <v>512788.63</v>
      </c>
      <c r="I136" s="111"/>
      <c r="J136" s="111"/>
      <c r="K136" s="103">
        <v>1352478.6500000001</v>
      </c>
      <c r="L136" s="103">
        <v>599457.24</v>
      </c>
      <c r="M136" s="103">
        <v>207076.58</v>
      </c>
      <c r="N136" s="103"/>
      <c r="O136" s="103"/>
      <c r="P136" s="102">
        <v>7790224.9500000002</v>
      </c>
      <c r="Q136" s="13">
        <v>8401230</v>
      </c>
      <c r="R136" s="114">
        <v>0.9272719530354484</v>
      </c>
      <c r="S136" s="114">
        <v>251297.57903225807</v>
      </c>
      <c r="T136" s="41">
        <v>0.20673285721780166</v>
      </c>
      <c r="V136" s="97">
        <v>862827.21000000008</v>
      </c>
      <c r="W136" s="97">
        <v>250489.03</v>
      </c>
      <c r="X136" s="102">
        <v>1113316.24</v>
      </c>
      <c r="Y136" s="92" t="s">
        <v>284</v>
      </c>
      <c r="AA136" s="68" t="s">
        <v>436</v>
      </c>
      <c r="AC136" s="92"/>
      <c r="AD136">
        <v>40530</v>
      </c>
      <c r="AE136" s="108" t="s">
        <v>378</v>
      </c>
      <c r="AF136">
        <v>0</v>
      </c>
      <c r="AG136" s="92">
        <v>-21614.37</v>
      </c>
      <c r="AH136" s="92"/>
      <c r="AI136" s="92"/>
      <c r="AJ136" s="92"/>
      <c r="AK136">
        <v>40765</v>
      </c>
      <c r="AL136" t="s">
        <v>390</v>
      </c>
      <c r="AM136" s="92">
        <v>-49340.95</v>
      </c>
      <c r="AO136" s="92">
        <v>-143025.46</v>
      </c>
      <c r="AZ136" s="92"/>
      <c r="BV136">
        <v>40571</v>
      </c>
      <c r="BW136" t="s">
        <v>385</v>
      </c>
      <c r="BX136">
        <v>-710.71</v>
      </c>
      <c r="BZ136" s="92"/>
      <c r="CC136">
        <v>40581</v>
      </c>
      <c r="CD136" t="s">
        <v>401</v>
      </c>
      <c r="CE136" s="92">
        <v>-225456</v>
      </c>
      <c r="CI136">
        <v>40581</v>
      </c>
      <c r="CJ136" t="s">
        <v>401</v>
      </c>
      <c r="CK136" s="92">
        <v>-237956</v>
      </c>
      <c r="CM136" s="92"/>
      <c r="CZ136">
        <v>40765</v>
      </c>
      <c r="DA136" t="s">
        <v>390</v>
      </c>
      <c r="DB136" s="92">
        <v>-75231.77</v>
      </c>
      <c r="DC136" s="92">
        <f>-SUM(DB135:DB136)</f>
        <v>202818.36</v>
      </c>
      <c r="DD136" s="92"/>
    </row>
    <row r="137" spans="2:117" x14ac:dyDescent="0.2">
      <c r="C137" t="s">
        <v>285</v>
      </c>
      <c r="F137" s="111">
        <v>3668172.9200000004</v>
      </c>
      <c r="G137" s="111">
        <v>1358342.02</v>
      </c>
      <c r="H137" s="111">
        <v>471604.76999999996</v>
      </c>
      <c r="I137" s="111"/>
      <c r="J137" s="111"/>
      <c r="K137" s="103">
        <v>1160666.8400000001</v>
      </c>
      <c r="L137" s="103">
        <v>497773.31</v>
      </c>
      <c r="M137" s="103">
        <v>162696.20000000001</v>
      </c>
      <c r="N137" s="103"/>
      <c r="O137" s="103"/>
      <c r="P137" s="102">
        <v>7319256.0599999996</v>
      </c>
      <c r="Q137" s="13">
        <v>8035679</v>
      </c>
      <c r="R137" s="114">
        <v>0.91084475375385199</v>
      </c>
      <c r="S137" s="114">
        <v>243975.20199999999</v>
      </c>
      <c r="T137" s="41">
        <v>-6.6743921602713807E-2</v>
      </c>
      <c r="V137" s="97">
        <v>1249720.8499999999</v>
      </c>
      <c r="W137" s="97">
        <v>162744.51999999999</v>
      </c>
      <c r="X137" s="102">
        <v>1412465.3699999999</v>
      </c>
      <c r="Y137" s="92" t="s">
        <v>437</v>
      </c>
      <c r="Z137" t="s">
        <v>354</v>
      </c>
      <c r="AA137" t="s">
        <v>355</v>
      </c>
      <c r="AB137" s="92" t="s">
        <v>356</v>
      </c>
      <c r="AD137">
        <v>40535</v>
      </c>
      <c r="AE137" t="s">
        <v>379</v>
      </c>
      <c r="AF137">
        <v>0</v>
      </c>
      <c r="AG137" s="92">
        <v>-1070.2</v>
      </c>
      <c r="AH137" s="92"/>
      <c r="AI137" s="92"/>
      <c r="AJ137" s="92"/>
      <c r="AM137" s="92">
        <v>-6722439.1299999999</v>
      </c>
      <c r="AN137" s="92"/>
      <c r="AO137" s="92">
        <v>-6722439.129999999</v>
      </c>
      <c r="AT137">
        <v>40570</v>
      </c>
      <c r="AU137" t="s">
        <v>384</v>
      </c>
      <c r="AV137" s="92">
        <v>-360550.57</v>
      </c>
      <c r="AX137" s="92"/>
      <c r="AY137" s="92"/>
      <c r="AZ137" s="92"/>
      <c r="BV137">
        <v>40572</v>
      </c>
      <c r="BW137" t="s">
        <v>389</v>
      </c>
      <c r="BX137" s="92">
        <v>-1572.48</v>
      </c>
      <c r="BZ137" s="92"/>
      <c r="CC137">
        <v>40582</v>
      </c>
      <c r="CD137" t="s">
        <v>403</v>
      </c>
      <c r="CE137">
        <v>-87</v>
      </c>
      <c r="CI137">
        <v>40582</v>
      </c>
      <c r="CJ137" t="s">
        <v>403</v>
      </c>
      <c r="CK137">
        <v>-88</v>
      </c>
      <c r="CM137" s="92"/>
      <c r="DD137" s="92"/>
    </row>
    <row r="138" spans="2:117" x14ac:dyDescent="0.2">
      <c r="C138" t="s">
        <v>274</v>
      </c>
      <c r="F138" s="111">
        <v>3470680.3899999997</v>
      </c>
      <c r="G138" s="111">
        <v>1270168.07</v>
      </c>
      <c r="H138" s="111">
        <v>601324.93999999994</v>
      </c>
      <c r="I138" s="111"/>
      <c r="J138" s="111"/>
      <c r="K138" s="103">
        <v>1142765.44</v>
      </c>
      <c r="L138" s="103">
        <v>466365.68</v>
      </c>
      <c r="M138" s="103">
        <v>72419.13</v>
      </c>
      <c r="N138" s="103"/>
      <c r="O138" s="103"/>
      <c r="P138" s="102">
        <v>7023723.6499999994</v>
      </c>
      <c r="Q138" s="13">
        <v>7888246</v>
      </c>
      <c r="R138" s="114">
        <v>0.89040372853483518</v>
      </c>
      <c r="S138" s="114">
        <v>226571.73064516127</v>
      </c>
      <c r="T138" s="41">
        <v>7.5540031881859412E-2</v>
      </c>
      <c r="V138" s="97">
        <v>1045234.63</v>
      </c>
      <c r="W138" s="97">
        <v>110511.28</v>
      </c>
      <c r="X138" s="102">
        <v>1155745.9099999999</v>
      </c>
      <c r="Y138" s="92" t="s">
        <v>438</v>
      </c>
      <c r="Z138">
        <v>40510</v>
      </c>
      <c r="AA138" s="92" t="s">
        <v>357</v>
      </c>
      <c r="AB138" s="92">
        <v>-2558776.0499999998</v>
      </c>
      <c r="AD138">
        <v>40540</v>
      </c>
      <c r="AE138" t="s">
        <v>381</v>
      </c>
      <c r="AF138">
        <v>0</v>
      </c>
      <c r="AG138" s="92">
        <v>-1150.71</v>
      </c>
      <c r="AH138" s="92"/>
      <c r="AI138" s="92">
        <v>-23835.279999999999</v>
      </c>
      <c r="AJ138" s="92"/>
      <c r="AP138" s="92"/>
      <c r="AT138">
        <v>40571</v>
      </c>
      <c r="AU138" s="92" t="s">
        <v>385</v>
      </c>
      <c r="AV138" s="92">
        <v>-261.66000000000003</v>
      </c>
      <c r="AX138" s="92"/>
      <c r="AY138" s="92"/>
      <c r="AZ138" s="92"/>
      <c r="BO138" s="277" t="s">
        <v>439</v>
      </c>
      <c r="BP138" s="277"/>
      <c r="BQ138" s="277"/>
      <c r="BR138" s="277"/>
      <c r="BS138" s="277"/>
      <c r="BT138" s="277"/>
      <c r="BV138">
        <v>40575</v>
      </c>
      <c r="BW138" t="s">
        <v>387</v>
      </c>
      <c r="BX138" s="92">
        <v>-160494.88</v>
      </c>
      <c r="BZ138" s="92"/>
      <c r="CC138">
        <v>40583</v>
      </c>
      <c r="CD138" t="s">
        <v>404</v>
      </c>
      <c r="CE138">
        <v>-317</v>
      </c>
      <c r="CI138">
        <v>40583</v>
      </c>
      <c r="CJ138" t="s">
        <v>404</v>
      </c>
      <c r="CK138">
        <v>-362</v>
      </c>
      <c r="DD138" s="92"/>
    </row>
    <row r="139" spans="2:117" ht="16" x14ac:dyDescent="0.2">
      <c r="C139" t="s">
        <v>275</v>
      </c>
      <c r="F139" s="111">
        <v>3740153.2199999997</v>
      </c>
      <c r="G139" s="111">
        <v>1544231.19</v>
      </c>
      <c r="H139" s="111">
        <v>601273.32000000007</v>
      </c>
      <c r="I139" s="111"/>
      <c r="J139" s="111"/>
      <c r="K139" s="103">
        <v>1400529.81</v>
      </c>
      <c r="L139" s="103">
        <v>576789.67999999993</v>
      </c>
      <c r="M139" s="103">
        <v>255054.40000000002</v>
      </c>
      <c r="N139" s="103"/>
      <c r="O139" s="103"/>
      <c r="P139" s="102">
        <v>8118031.620000001</v>
      </c>
      <c r="Q139" s="13">
        <v>8355574</v>
      </c>
      <c r="R139" s="114">
        <v>0.97157078855384449</v>
      </c>
      <c r="S139" s="114">
        <v>261871.9877419355</v>
      </c>
      <c r="T139" s="41">
        <v>0.4247046498993346</v>
      </c>
      <c r="V139" s="97">
        <v>1114385.58</v>
      </c>
      <c r="W139" s="97">
        <v>333309.24</v>
      </c>
      <c r="X139" s="102">
        <v>1447694.82</v>
      </c>
      <c r="Y139" s="92" t="s">
        <v>440</v>
      </c>
      <c r="Z139">
        <v>40515</v>
      </c>
      <c r="AA139" s="92" t="s">
        <v>358</v>
      </c>
      <c r="AB139" s="92">
        <v>-265984.07</v>
      </c>
      <c r="AH139" s="92"/>
      <c r="AI139" s="92"/>
      <c r="AJ139" s="92"/>
      <c r="AP139" s="92"/>
      <c r="AT139">
        <v>40575</v>
      </c>
      <c r="AU139" t="s">
        <v>387</v>
      </c>
      <c r="AV139" s="92">
        <v>-117277.08</v>
      </c>
      <c r="AX139" s="92"/>
      <c r="AY139" s="92"/>
      <c r="AZ139" s="92"/>
      <c r="BO139" t="s">
        <v>354</v>
      </c>
      <c r="BP139" t="s">
        <v>355</v>
      </c>
      <c r="BQ139" t="s">
        <v>356</v>
      </c>
      <c r="BV139">
        <v>40580</v>
      </c>
      <c r="BW139" t="s">
        <v>386</v>
      </c>
      <c r="BX139" s="92">
        <v>-38706.85</v>
      </c>
      <c r="BY139" s="92">
        <f>-SUM(BX135:BX139)</f>
        <v>576846.2699999999</v>
      </c>
      <c r="BZ139" s="92"/>
      <c r="CC139">
        <v>40585</v>
      </c>
      <c r="CD139" t="s">
        <v>406</v>
      </c>
      <c r="CE139" s="92">
        <v>-17330</v>
      </c>
      <c r="CI139">
        <v>40585</v>
      </c>
      <c r="CJ139" t="s">
        <v>406</v>
      </c>
      <c r="CK139" s="92">
        <v>-20394</v>
      </c>
      <c r="CM139" s="92"/>
      <c r="CT139" s="279" t="s">
        <v>441</v>
      </c>
      <c r="CU139" s="280"/>
      <c r="CV139" s="280"/>
      <c r="CZ139">
        <v>40581</v>
      </c>
      <c r="DA139" t="s">
        <v>401</v>
      </c>
      <c r="DB139" s="92">
        <v>-193381</v>
      </c>
      <c r="DD139" s="92"/>
      <c r="DE139" s="279" t="s">
        <v>442</v>
      </c>
      <c r="DF139" s="280"/>
      <c r="DG139" s="280"/>
    </row>
    <row r="140" spans="2:117" x14ac:dyDescent="0.2">
      <c r="C140" t="s">
        <v>276</v>
      </c>
      <c r="F140" s="111">
        <v>3321188.61</v>
      </c>
      <c r="G140" s="111">
        <v>1237129.54</v>
      </c>
      <c r="H140" s="111">
        <v>498098.29</v>
      </c>
      <c r="I140" s="111"/>
      <c r="J140" s="111"/>
      <c r="K140" s="103">
        <v>1071839.74</v>
      </c>
      <c r="L140" s="103">
        <v>486132.42</v>
      </c>
      <c r="M140" s="103">
        <v>202149.58000000002</v>
      </c>
      <c r="N140" s="103"/>
      <c r="O140" s="103"/>
      <c r="P140" s="102">
        <v>6816538.1800000006</v>
      </c>
      <c r="Q140" s="13">
        <v>7624124</v>
      </c>
      <c r="R140" s="114">
        <v>0.89407493634678559</v>
      </c>
      <c r="S140" s="114">
        <v>227217.93933333334</v>
      </c>
      <c r="T140" s="41">
        <v>-1.6117585429379416E-3</v>
      </c>
      <c r="V140" s="97">
        <v>997595.32</v>
      </c>
      <c r="W140" s="97">
        <v>345922.48000000004</v>
      </c>
      <c r="X140" s="102">
        <v>1343517.8</v>
      </c>
      <c r="Y140" s="92" t="s">
        <v>443</v>
      </c>
      <c r="Z140">
        <v>40520</v>
      </c>
      <c r="AA140" s="92" t="s">
        <v>359</v>
      </c>
      <c r="AB140" s="92">
        <v>-427915.89</v>
      </c>
      <c r="AD140">
        <v>40550</v>
      </c>
      <c r="AE140" t="s">
        <v>360</v>
      </c>
      <c r="AF140">
        <v>0</v>
      </c>
      <c r="AG140" s="92">
        <v>-834524.32</v>
      </c>
      <c r="AH140" s="92"/>
      <c r="AI140" s="92"/>
      <c r="AJ140" s="92"/>
      <c r="AK140">
        <v>40530</v>
      </c>
      <c r="AL140" t="s">
        <v>378</v>
      </c>
      <c r="AM140" s="92">
        <v>-54210.83</v>
      </c>
      <c r="AO140" s="92"/>
      <c r="AP140" s="92"/>
      <c r="AT140">
        <v>40580</v>
      </c>
      <c r="AU140" t="s">
        <v>386</v>
      </c>
      <c r="AV140" s="92">
        <v>-34699.32</v>
      </c>
      <c r="AX140" s="92">
        <v>512788.63</v>
      </c>
      <c r="AY140" s="92"/>
      <c r="AZ140" s="92"/>
      <c r="BO140">
        <v>40501</v>
      </c>
      <c r="BP140" t="s">
        <v>368</v>
      </c>
      <c r="BQ140" s="92">
        <v>-2487.75</v>
      </c>
      <c r="BS140" s="92"/>
      <c r="BV140">
        <v>40715</v>
      </c>
      <c r="BW140" t="s">
        <v>388</v>
      </c>
      <c r="BX140" s="92">
        <v>-128922.24000000001</v>
      </c>
      <c r="CC140">
        <v>40587</v>
      </c>
      <c r="CD140" t="s">
        <v>407</v>
      </c>
      <c r="CE140" s="92">
        <v>-13335</v>
      </c>
      <c r="CF140" s="92">
        <f>-SUM(CE136:CE140)</f>
        <v>256525</v>
      </c>
      <c r="CI140">
        <v>40587</v>
      </c>
      <c r="CJ140" t="s">
        <v>407</v>
      </c>
      <c r="CK140" s="92">
        <v>-14656</v>
      </c>
      <c r="CL140" s="92">
        <f>-SUM(CK136:CK140)</f>
        <v>273456</v>
      </c>
      <c r="CM140" s="92"/>
      <c r="CT140" t="s">
        <v>354</v>
      </c>
      <c r="CU140" t="s">
        <v>355</v>
      </c>
      <c r="CV140" t="s">
        <v>356</v>
      </c>
      <c r="CZ140">
        <v>40582</v>
      </c>
      <c r="DA140" t="s">
        <v>403</v>
      </c>
      <c r="DB140">
        <v>-66</v>
      </c>
      <c r="DD140" s="92"/>
      <c r="DE140" t="s">
        <v>354</v>
      </c>
      <c r="DF140" t="s">
        <v>355</v>
      </c>
      <c r="DG140" t="s">
        <v>356</v>
      </c>
    </row>
    <row r="141" spans="2:117" x14ac:dyDescent="0.2">
      <c r="C141" t="s">
        <v>277</v>
      </c>
      <c r="F141" s="111">
        <v>3068356.44</v>
      </c>
      <c r="G141" s="111">
        <v>1206219.0900000001</v>
      </c>
      <c r="H141" s="111">
        <v>488403.5199999999</v>
      </c>
      <c r="I141" s="111"/>
      <c r="J141" s="111"/>
      <c r="K141" s="103">
        <v>1150963.05</v>
      </c>
      <c r="L141" s="103">
        <v>452686.11</v>
      </c>
      <c r="M141" s="103">
        <v>166549.43</v>
      </c>
      <c r="N141" s="103"/>
      <c r="O141" s="103"/>
      <c r="P141" s="102">
        <v>6533177.6399999997</v>
      </c>
      <c r="Q141" s="13">
        <v>8390360</v>
      </c>
      <c r="R141" s="114">
        <v>0.7786528396874508</v>
      </c>
      <c r="S141" s="114">
        <v>217772.58799999999</v>
      </c>
      <c r="T141" s="41">
        <v>-2.8153693375279433E-2</v>
      </c>
      <c r="V141" s="97">
        <v>1163845.5499999998</v>
      </c>
      <c r="W141" s="97">
        <v>278585.53000000003</v>
      </c>
      <c r="X141" s="102">
        <v>1442431.0799999998</v>
      </c>
      <c r="Y141" s="92" t="s">
        <v>444</v>
      </c>
      <c r="Z141">
        <v>40550</v>
      </c>
      <c r="AA141" s="92" t="s">
        <v>360</v>
      </c>
      <c r="AB141" s="92">
        <v>-899853.35</v>
      </c>
      <c r="AD141">
        <v>40555</v>
      </c>
      <c r="AE141" t="s">
        <v>366</v>
      </c>
      <c r="AF141" s="92">
        <v>0</v>
      </c>
      <c r="AG141" s="92">
        <v>-233691.65</v>
      </c>
      <c r="AH141" s="92"/>
      <c r="AI141" s="92"/>
      <c r="AJ141" s="92"/>
      <c r="AK141">
        <v>40531</v>
      </c>
      <c r="AL141" t="s">
        <v>393</v>
      </c>
      <c r="AM141" s="92">
        <v>-5.84</v>
      </c>
      <c r="AO141" s="92"/>
      <c r="AT141">
        <v>40715</v>
      </c>
      <c r="AU141" t="s">
        <v>388</v>
      </c>
      <c r="AV141" s="92">
        <v>-162320.87</v>
      </c>
      <c r="AX141" s="92"/>
      <c r="AY141" s="92"/>
      <c r="AZ141" s="92"/>
      <c r="BF141" s="92"/>
      <c r="BG141" s="92"/>
      <c r="BH141" s="92"/>
      <c r="BI141" s="92"/>
      <c r="BJ141" s="92"/>
      <c r="BK141" s="92"/>
      <c r="BL141" s="92"/>
      <c r="BM141" s="92"/>
      <c r="BO141">
        <v>40502</v>
      </c>
      <c r="BP141" t="s">
        <v>370</v>
      </c>
      <c r="BQ141" s="92">
        <v>-8409.92</v>
      </c>
      <c r="BS141" s="92"/>
      <c r="BV141">
        <v>40765</v>
      </c>
      <c r="BW141" t="s">
        <v>390</v>
      </c>
      <c r="BX141" s="92">
        <v>-63601.27</v>
      </c>
      <c r="BY141" s="92">
        <f>-SUM(BX140:BX141)</f>
        <v>192523.51</v>
      </c>
      <c r="CC141">
        <v>40725</v>
      </c>
      <c r="CD141" t="s">
        <v>408</v>
      </c>
      <c r="CE141" s="92">
        <v>-74872.479999999996</v>
      </c>
      <c r="CI141">
        <v>40725</v>
      </c>
      <c r="CJ141" t="s">
        <v>408</v>
      </c>
      <c r="CK141" s="92">
        <v>-61311.89</v>
      </c>
      <c r="CM141" s="92"/>
      <c r="CT141">
        <v>40501</v>
      </c>
      <c r="CU141" t="s">
        <v>368</v>
      </c>
      <c r="CV141" s="92">
        <v>-2895.58</v>
      </c>
      <c r="CX141" s="92"/>
      <c r="CZ141">
        <v>40583</v>
      </c>
      <c r="DA141" t="s">
        <v>404</v>
      </c>
      <c r="DB141">
        <v>-274</v>
      </c>
      <c r="DD141" s="92"/>
      <c r="DE141">
        <v>40501</v>
      </c>
      <c r="DF141" t="s">
        <v>368</v>
      </c>
      <c r="DG141" s="92">
        <v>-2604.6999999999998</v>
      </c>
      <c r="DI141" s="92"/>
    </row>
    <row r="142" spans="2:117" x14ac:dyDescent="0.2">
      <c r="C142" t="s">
        <v>278</v>
      </c>
      <c r="F142" s="111">
        <v>4411156.42</v>
      </c>
      <c r="G142" s="111">
        <v>1666025.71</v>
      </c>
      <c r="H142" s="111">
        <v>679455.37</v>
      </c>
      <c r="I142" s="111"/>
      <c r="J142" s="111"/>
      <c r="K142" s="112">
        <v>1212919.8199999998</v>
      </c>
      <c r="L142" s="112">
        <v>540853.06000000006</v>
      </c>
      <c r="M142" s="112">
        <v>210267.69</v>
      </c>
      <c r="N142" s="112"/>
      <c r="O142" s="112"/>
      <c r="P142" s="111">
        <v>8720678.0700000003</v>
      </c>
      <c r="Q142" s="13">
        <v>8052980</v>
      </c>
      <c r="R142" s="93">
        <v>1.0829131663061375</v>
      </c>
      <c r="S142" s="93">
        <v>290689.26900000003</v>
      </c>
      <c r="T142" s="41">
        <v>0.49101435265853149</v>
      </c>
      <c r="V142" s="97">
        <v>1066131.31</v>
      </c>
      <c r="W142" s="97">
        <v>339722.08</v>
      </c>
      <c r="X142" s="102">
        <v>1405853.3900000001</v>
      </c>
      <c r="Y142" s="92" t="s">
        <v>445</v>
      </c>
      <c r="Z142">
        <v>40555</v>
      </c>
      <c r="AA142" s="92" t="s">
        <v>366</v>
      </c>
      <c r="AB142" s="92">
        <v>-204178.7</v>
      </c>
      <c r="AD142">
        <v>40560</v>
      </c>
      <c r="AE142" s="92" t="s">
        <v>367</v>
      </c>
      <c r="AF142" s="92">
        <v>0</v>
      </c>
      <c r="AG142" s="92">
        <v>-70504</v>
      </c>
      <c r="AH142" s="92"/>
      <c r="AI142" s="92">
        <v>-1138719.97</v>
      </c>
      <c r="AJ142" s="92"/>
      <c r="AK142">
        <v>40535</v>
      </c>
      <c r="AL142" t="s">
        <v>379</v>
      </c>
      <c r="AM142" s="92">
        <v>-3475.72</v>
      </c>
      <c r="AO142" s="92"/>
      <c r="AT142">
        <v>40765</v>
      </c>
      <c r="AU142" t="s">
        <v>390</v>
      </c>
      <c r="AV142" s="92">
        <v>-44755.71</v>
      </c>
      <c r="AX142" s="92">
        <v>207076.58</v>
      </c>
      <c r="BO142">
        <v>40510</v>
      </c>
      <c r="BP142" t="s">
        <v>357</v>
      </c>
      <c r="BQ142" s="92">
        <v>-3321776.11</v>
      </c>
      <c r="BS142" s="92"/>
      <c r="BZ142" s="92"/>
      <c r="CC142">
        <v>40775</v>
      </c>
      <c r="CD142" t="s">
        <v>409</v>
      </c>
      <c r="CE142" s="92">
        <v>-36700.730000000003</v>
      </c>
      <c r="CF142" s="92">
        <f>-SUM(CE141:CE142)</f>
        <v>111573.20999999999</v>
      </c>
      <c r="CI142">
        <v>40770</v>
      </c>
      <c r="CJ142" t="s">
        <v>418</v>
      </c>
      <c r="CK142" s="92">
        <v>-80743.429999999993</v>
      </c>
      <c r="CL142" s="92">
        <f>-SUM(CK141:CK142)</f>
        <v>142055.32</v>
      </c>
      <c r="CM142" s="92"/>
      <c r="CT142">
        <v>40502</v>
      </c>
      <c r="CU142" t="s">
        <v>370</v>
      </c>
      <c r="CV142" s="92">
        <v>-6464</v>
      </c>
      <c r="CX142" s="92"/>
      <c r="CZ142">
        <v>40585</v>
      </c>
      <c r="DA142" t="s">
        <v>406</v>
      </c>
      <c r="DB142" s="92">
        <v>-16786</v>
      </c>
      <c r="DD142" s="92"/>
      <c r="DE142">
        <v>40502</v>
      </c>
      <c r="DF142" t="s">
        <v>370</v>
      </c>
      <c r="DG142" s="92">
        <v>-8027.03</v>
      </c>
      <c r="DI142" s="92"/>
    </row>
    <row r="143" spans="2:117" x14ac:dyDescent="0.2">
      <c r="C143" s="2" t="s">
        <v>279</v>
      </c>
      <c r="D143" s="2"/>
      <c r="E143" s="2"/>
      <c r="F143" s="148">
        <v>3722757.2</v>
      </c>
      <c r="G143" s="148">
        <v>1147181.03</v>
      </c>
      <c r="H143" s="148">
        <v>526872.88</v>
      </c>
      <c r="I143" s="148"/>
      <c r="J143" s="148"/>
      <c r="K143" s="149">
        <v>794447.73</v>
      </c>
      <c r="L143" s="149">
        <v>350006.15</v>
      </c>
      <c r="M143" s="149">
        <v>127983.79000000001</v>
      </c>
      <c r="N143" s="149"/>
      <c r="O143" s="149"/>
      <c r="P143" s="148">
        <f t="shared" ref="P143:P150" si="0">SUM(F143:M143)</f>
        <v>6669248.7800000003</v>
      </c>
      <c r="Q143" s="13">
        <v>7884580</v>
      </c>
      <c r="R143" s="93">
        <v>0.84585973888273058</v>
      </c>
      <c r="S143" s="93">
        <f>P143/31</f>
        <v>215137.05741935485</v>
      </c>
      <c r="T143" s="41">
        <v>-4.8459446394981551E-2</v>
      </c>
      <c r="U143" s="93"/>
      <c r="V143" s="97">
        <v>1452564.1400000001</v>
      </c>
      <c r="W143" s="97">
        <v>220768.27</v>
      </c>
      <c r="X143" s="102">
        <v>1673332.4100000001</v>
      </c>
      <c r="Y143" s="92" t="s">
        <v>446</v>
      </c>
      <c r="Z143">
        <v>40560</v>
      </c>
      <c r="AA143" s="92" t="s">
        <v>367</v>
      </c>
      <c r="AB143" s="92">
        <v>-72480.649999999994</v>
      </c>
      <c r="AD143">
        <v>40705</v>
      </c>
      <c r="AE143" s="92" t="s">
        <v>371</v>
      </c>
      <c r="AF143" s="92">
        <v>0</v>
      </c>
      <c r="AG143" s="92">
        <v>-295836.98</v>
      </c>
      <c r="AH143" s="92"/>
      <c r="AI143" s="92"/>
      <c r="AJ143" s="92"/>
      <c r="AK143">
        <v>40540</v>
      </c>
      <c r="AL143" t="s">
        <v>381</v>
      </c>
      <c r="AM143" s="92">
        <v>-2839.62</v>
      </c>
      <c r="AO143" s="92">
        <v>-60532.01</v>
      </c>
      <c r="AP143" s="92"/>
      <c r="BO143">
        <v>40515</v>
      </c>
      <c r="BP143" t="s">
        <v>358</v>
      </c>
      <c r="BQ143" s="92">
        <v>-339522.01</v>
      </c>
      <c r="BS143" s="92"/>
      <c r="BV143">
        <v>40590</v>
      </c>
      <c r="BW143" t="s">
        <v>447</v>
      </c>
      <c r="BX143" s="92">
        <v>-407905.85</v>
      </c>
      <c r="BZ143" s="92"/>
      <c r="CG143" s="92"/>
      <c r="CM143" s="92"/>
      <c r="CT143">
        <v>40510</v>
      </c>
      <c r="CU143" t="s">
        <v>357</v>
      </c>
      <c r="CV143" s="92">
        <v>-2336995.73</v>
      </c>
      <c r="CX143" s="92"/>
      <c r="CZ143">
        <v>40587</v>
      </c>
      <c r="DA143" t="s">
        <v>407</v>
      </c>
      <c r="DB143" s="92">
        <v>-12424</v>
      </c>
      <c r="DC143" s="92">
        <f>-SUM(DB139:DB143)</f>
        <v>222931</v>
      </c>
      <c r="DD143" s="92"/>
      <c r="DE143">
        <v>40510</v>
      </c>
      <c r="DF143" t="s">
        <v>357</v>
      </c>
      <c r="DG143" s="92">
        <v>-2747956.4</v>
      </c>
      <c r="DI143" s="92"/>
    </row>
    <row r="144" spans="2:117" ht="16" x14ac:dyDescent="0.2">
      <c r="B144">
        <v>2019</v>
      </c>
      <c r="C144" t="s">
        <v>391</v>
      </c>
      <c r="F144" s="111">
        <f>BS20</f>
        <v>3598611.73</v>
      </c>
      <c r="G144" s="111">
        <f>BS28</f>
        <v>1409013.2199999997</v>
      </c>
      <c r="H144" s="111">
        <f>BS36</f>
        <v>502000.28</v>
      </c>
      <c r="I144" s="111"/>
      <c r="J144" s="111"/>
      <c r="K144" s="112">
        <f>BS22</f>
        <v>890545.15999999992</v>
      </c>
      <c r="L144" s="112">
        <f>BS30</f>
        <v>383742.62</v>
      </c>
      <c r="M144" s="112">
        <f>BS38</f>
        <v>142226.35</v>
      </c>
      <c r="N144" s="112"/>
      <c r="O144" s="112"/>
      <c r="P144" s="111">
        <f>SUM(F144:M144)</f>
        <v>6926139.3599999994</v>
      </c>
      <c r="Q144" s="13">
        <f>'[4]Total system transactions'!C18</f>
        <v>7913822</v>
      </c>
      <c r="R144" s="93">
        <f t="shared" ref="R144:R151" si="1">P144/Q144</f>
        <v>0.87519524194504239</v>
      </c>
      <c r="S144" s="93">
        <f>P144/31</f>
        <v>223423.85032258063</v>
      </c>
      <c r="T144" s="41">
        <f t="shared" ref="T144:T149" si="2">(P144-P132)/P132</f>
        <v>0.16074787575723384</v>
      </c>
      <c r="V144" s="97">
        <f>BS46</f>
        <v>954099.27000000014</v>
      </c>
      <c r="W144" s="97">
        <f>BS48</f>
        <v>262546.76</v>
      </c>
      <c r="X144" s="102">
        <f t="shared" ref="X144:X152" si="3">SUM(V144:W144)</f>
        <v>1216646.0300000003</v>
      </c>
      <c r="Y144" s="92" t="s">
        <v>432</v>
      </c>
      <c r="Z144">
        <v>40700</v>
      </c>
      <c r="AA144" s="92" t="s">
        <v>369</v>
      </c>
      <c r="AB144" s="92">
        <v>-737311.25</v>
      </c>
      <c r="AD144">
        <v>40755</v>
      </c>
      <c r="AE144" t="s">
        <v>375</v>
      </c>
      <c r="AF144" s="92">
        <v>0</v>
      </c>
      <c r="AG144" s="92">
        <v>-134001.65</v>
      </c>
      <c r="AI144" s="92">
        <v>-429838.63</v>
      </c>
      <c r="AJ144" s="92"/>
      <c r="AK144">
        <v>40710</v>
      </c>
      <c r="AL144" t="s">
        <v>394</v>
      </c>
      <c r="AM144" s="92">
        <v>-1891.28</v>
      </c>
      <c r="AP144" s="92"/>
      <c r="AV144" s="92">
        <v>-7790224.9500000002</v>
      </c>
      <c r="AX144" s="92">
        <v>7790224.9500000002</v>
      </c>
      <c r="AY144" s="92"/>
      <c r="AZ144" s="92"/>
      <c r="BO144">
        <v>40520</v>
      </c>
      <c r="BP144" t="s">
        <v>359</v>
      </c>
      <c r="BQ144" s="92">
        <v>-228256.26</v>
      </c>
      <c r="BS144" s="92">
        <f>-SUM(BQ140:BQ144)</f>
        <v>3900452.05</v>
      </c>
      <c r="BV144">
        <v>40591</v>
      </c>
      <c r="BW144" t="s">
        <v>448</v>
      </c>
      <c r="BX144">
        <v>-309.86</v>
      </c>
      <c r="BZ144" s="92"/>
      <c r="CC144">
        <v>40590</v>
      </c>
      <c r="CD144" t="s">
        <v>447</v>
      </c>
      <c r="CE144" s="92">
        <v>-446755.01</v>
      </c>
      <c r="CG144" s="92"/>
      <c r="CI144">
        <v>40590</v>
      </c>
      <c r="CJ144" t="s">
        <v>447</v>
      </c>
      <c r="CK144" s="92">
        <v>-478696.18</v>
      </c>
      <c r="CM144" s="92"/>
      <c r="CT144">
        <v>40515</v>
      </c>
      <c r="CU144" t="s">
        <v>358</v>
      </c>
      <c r="CV144" s="92">
        <v>-288954.17</v>
      </c>
      <c r="CX144" s="92"/>
      <c r="CZ144">
        <v>40725</v>
      </c>
      <c r="DA144" t="s">
        <v>408</v>
      </c>
      <c r="DB144" s="92">
        <v>-65131.06</v>
      </c>
      <c r="DD144" s="92"/>
      <c r="DE144">
        <v>40515</v>
      </c>
      <c r="DF144" t="s">
        <v>358</v>
      </c>
      <c r="DG144" s="92">
        <v>-343193.48</v>
      </c>
      <c r="DI144" s="92"/>
      <c r="DK144" s="279" t="s">
        <v>449</v>
      </c>
      <c r="DL144" s="280"/>
      <c r="DM144" s="280"/>
    </row>
    <row r="145" spans="2:181" x14ac:dyDescent="0.2">
      <c r="C145" t="s">
        <v>281</v>
      </c>
      <c r="F145" s="111">
        <f>BS61</f>
        <v>3537622.2300000004</v>
      </c>
      <c r="G145" s="111">
        <f>BS69</f>
        <v>1241824.6199999999</v>
      </c>
      <c r="H145" s="111">
        <f>BS77</f>
        <v>514043.52999999991</v>
      </c>
      <c r="I145" s="111"/>
      <c r="J145" s="111"/>
      <c r="K145" s="112">
        <f>BS63</f>
        <v>786189.42999999993</v>
      </c>
      <c r="L145" s="112">
        <f>BS71</f>
        <v>340322.7</v>
      </c>
      <c r="M145" s="112">
        <f>BS79</f>
        <v>123074.95000000001</v>
      </c>
      <c r="N145" s="112"/>
      <c r="O145" s="112"/>
      <c r="P145" s="111">
        <f t="shared" si="0"/>
        <v>6543077.4600000009</v>
      </c>
      <c r="Q145" s="13">
        <f>'[4]Total system transactions'!D18</f>
        <v>7484527</v>
      </c>
      <c r="R145" s="93">
        <f t="shared" si="1"/>
        <v>0.87421388953503687</v>
      </c>
      <c r="S145" s="93">
        <f>P145/28</f>
        <v>233681.33785714288</v>
      </c>
      <c r="T145" s="41">
        <f t="shared" si="2"/>
        <v>7.2114835126641907E-2</v>
      </c>
      <c r="V145" s="97">
        <f>BS88</f>
        <v>1194541.5099999998</v>
      </c>
      <c r="W145" s="97">
        <f>BS90</f>
        <v>197794.97</v>
      </c>
      <c r="X145" s="102">
        <f t="shared" si="3"/>
        <v>1392336.4799999997</v>
      </c>
      <c r="Y145" s="96" t="s">
        <v>433</v>
      </c>
      <c r="Z145">
        <v>40705</v>
      </c>
      <c r="AA145" s="92" t="s">
        <v>371</v>
      </c>
      <c r="AB145" s="92">
        <v>-348088.22</v>
      </c>
      <c r="AK145">
        <v>40760</v>
      </c>
      <c r="AL145" t="s">
        <v>395</v>
      </c>
      <c r="AM145" s="92">
        <v>-2258.16</v>
      </c>
      <c r="AO145" s="92">
        <v>-4149.4399999999996</v>
      </c>
      <c r="AX145" s="92"/>
      <c r="AY145" s="92"/>
      <c r="AZ145" s="92"/>
      <c r="BO145">
        <v>40700</v>
      </c>
      <c r="BP145" t="s">
        <v>369</v>
      </c>
      <c r="BQ145" s="92">
        <v>-987103.19</v>
      </c>
      <c r="BS145" s="92"/>
      <c r="BV145">
        <v>40592</v>
      </c>
      <c r="BW145" t="s">
        <v>450</v>
      </c>
      <c r="BX145" s="92">
        <v>-1276.3</v>
      </c>
      <c r="CC145">
        <v>40591</v>
      </c>
      <c r="CD145" t="s">
        <v>448</v>
      </c>
      <c r="CE145">
        <v>-570.05999999999995</v>
      </c>
      <c r="CG145" s="92"/>
      <c r="CI145">
        <v>40591</v>
      </c>
      <c r="CJ145" t="s">
        <v>448</v>
      </c>
      <c r="CK145">
        <v>-644.25</v>
      </c>
      <c r="CM145" s="92"/>
      <c r="CT145">
        <v>40520</v>
      </c>
      <c r="CU145" t="s">
        <v>359</v>
      </c>
      <c r="CV145" s="92">
        <v>-174828.57</v>
      </c>
      <c r="CW145" s="92">
        <f>-SUM(CV141:CV145)</f>
        <v>2810138.05</v>
      </c>
      <c r="CX145" s="92"/>
      <c r="CZ145">
        <v>40775</v>
      </c>
      <c r="DA145" t="s">
        <v>409</v>
      </c>
      <c r="DB145" s="92">
        <v>-25455.94</v>
      </c>
      <c r="DC145" s="92">
        <f>-SUM(DB144:DB145)</f>
        <v>90587</v>
      </c>
      <c r="DD145" s="92"/>
      <c r="DE145">
        <v>40520</v>
      </c>
      <c r="DF145" t="s">
        <v>359</v>
      </c>
      <c r="DG145" s="92">
        <v>-224580.16</v>
      </c>
      <c r="DH145" s="92">
        <f>-SUM(DG141:DG145)</f>
        <v>3326361.77</v>
      </c>
      <c r="DI145" s="92"/>
      <c r="DK145" t="s">
        <v>354</v>
      </c>
      <c r="DL145" t="s">
        <v>355</v>
      </c>
      <c r="DM145" t="s">
        <v>356</v>
      </c>
    </row>
    <row r="146" spans="2:181" x14ac:dyDescent="0.2">
      <c r="C146" t="s">
        <v>282</v>
      </c>
      <c r="F146" s="111">
        <f>BS103</f>
        <v>3866042.7</v>
      </c>
      <c r="G146" s="111">
        <f>BS111</f>
        <v>1404361.66</v>
      </c>
      <c r="H146" s="111">
        <f>BS119</f>
        <v>588472.43000000005</v>
      </c>
      <c r="I146" s="111"/>
      <c r="J146" s="111"/>
      <c r="K146" s="112">
        <f>BS105</f>
        <v>1861778.28</v>
      </c>
      <c r="L146" s="112">
        <f>BS113</f>
        <v>726836.67999999993</v>
      </c>
      <c r="M146" s="112">
        <f>BS121</f>
        <v>287845.05</v>
      </c>
      <c r="N146" s="112"/>
      <c r="O146" s="112"/>
      <c r="P146" s="111">
        <f t="shared" si="0"/>
        <v>8735336.8000000007</v>
      </c>
      <c r="Q146" s="13">
        <f>'[4]Total system transactions'!E18</f>
        <v>8601637</v>
      </c>
      <c r="R146" s="93">
        <f t="shared" si="1"/>
        <v>1.0155435296792925</v>
      </c>
      <c r="S146" s="93">
        <f>P146/31</f>
        <v>281785.05806451617</v>
      </c>
      <c r="T146" s="41">
        <f t="shared" si="2"/>
        <v>8.731025750120168E-2</v>
      </c>
      <c r="V146" s="97">
        <f>BS129</f>
        <v>1030334.79</v>
      </c>
      <c r="W146" s="97">
        <f>BS131</f>
        <v>437732.62</v>
      </c>
      <c r="X146" s="102">
        <f t="shared" si="3"/>
        <v>1468067.4100000001</v>
      </c>
      <c r="Y146" s="92" t="s">
        <v>434</v>
      </c>
      <c r="Z146">
        <v>40750</v>
      </c>
      <c r="AA146" s="92" t="s">
        <v>372</v>
      </c>
      <c r="AB146" s="92">
        <v>-223970.73</v>
      </c>
      <c r="AD146">
        <v>40570</v>
      </c>
      <c r="AE146" s="92" t="s">
        <v>384</v>
      </c>
      <c r="AF146" s="92">
        <v>0</v>
      </c>
      <c r="AG146" s="92">
        <v>-249275.88</v>
      </c>
      <c r="AH146" s="92"/>
      <c r="AI146" s="92"/>
      <c r="AM146" s="92">
        <v>-6787120.5800000001</v>
      </c>
      <c r="AO146" s="92">
        <v>-6787120.5799999991</v>
      </c>
      <c r="AT146">
        <v>40530</v>
      </c>
      <c r="AU146" t="s">
        <v>378</v>
      </c>
      <c r="AV146" s="92">
        <v>-744495.16</v>
      </c>
      <c r="AX146" s="92"/>
      <c r="AY146" s="92"/>
      <c r="AZ146" s="92"/>
      <c r="BO146">
        <v>40750</v>
      </c>
      <c r="BP146" t="s">
        <v>372</v>
      </c>
      <c r="BQ146" s="92">
        <v>-208750.42</v>
      </c>
      <c r="BS146" s="92">
        <f>-SUM(BQ145:BQ146)</f>
        <v>1195853.6099999999</v>
      </c>
      <c r="BV146">
        <v>40595</v>
      </c>
      <c r="BW146" t="s">
        <v>451</v>
      </c>
      <c r="BX146" s="92">
        <v>-63042.94</v>
      </c>
      <c r="BZ146" s="92"/>
      <c r="CC146">
        <v>40592</v>
      </c>
      <c r="CD146" t="s">
        <v>450</v>
      </c>
      <c r="CE146" s="92">
        <v>-1998.09</v>
      </c>
      <c r="CG146" s="92"/>
      <c r="CI146">
        <v>40592</v>
      </c>
      <c r="CJ146" t="s">
        <v>450</v>
      </c>
      <c r="CK146" s="92">
        <v>-2278.16</v>
      </c>
      <c r="CM146" s="92"/>
      <c r="CT146">
        <v>40700</v>
      </c>
      <c r="CU146" t="s">
        <v>369</v>
      </c>
      <c r="CV146" s="92">
        <v>-889642.97</v>
      </c>
      <c r="CX146" s="92"/>
      <c r="DD146" s="92"/>
      <c r="DE146">
        <v>40700</v>
      </c>
      <c r="DF146" t="s">
        <v>369</v>
      </c>
      <c r="DG146" s="92">
        <v>-879590.8</v>
      </c>
      <c r="DI146" s="92"/>
      <c r="DK146">
        <v>40501</v>
      </c>
      <c r="DL146" t="s">
        <v>368</v>
      </c>
      <c r="DM146" s="92">
        <v>-3454.22</v>
      </c>
      <c r="DO146" s="92"/>
      <c r="FC146" s="256" t="s">
        <v>78</v>
      </c>
      <c r="FD146" s="256"/>
      <c r="FE146" s="256"/>
      <c r="FF146" s="256"/>
      <c r="FH146" s="256" t="s">
        <v>79</v>
      </c>
      <c r="FI146" s="256"/>
      <c r="FJ146" s="256"/>
      <c r="FK146" s="256"/>
    </row>
    <row r="147" spans="2:181" x14ac:dyDescent="0.2">
      <c r="C147" t="s">
        <v>283</v>
      </c>
      <c r="F147" s="111">
        <f>BS144</f>
        <v>3900452.05</v>
      </c>
      <c r="G147" s="111">
        <f>BS153</f>
        <v>1492313.7999999998</v>
      </c>
      <c r="H147" s="111">
        <f>BS162</f>
        <v>588332.29</v>
      </c>
      <c r="I147" s="111"/>
      <c r="J147" s="111"/>
      <c r="K147" s="112">
        <f>BS146</f>
        <v>1195853.6099999999</v>
      </c>
      <c r="L147" s="112">
        <f>BS155</f>
        <v>470980.33</v>
      </c>
      <c r="M147" s="112">
        <f>BS164</f>
        <v>193070.65999999997</v>
      </c>
      <c r="N147" s="112"/>
      <c r="O147" s="112"/>
      <c r="P147" s="111">
        <f t="shared" si="0"/>
        <v>7841002.7400000002</v>
      </c>
      <c r="Q147" s="13">
        <f>'[4]Total transactions'!C35</f>
        <v>8460079</v>
      </c>
      <c r="R147" s="93">
        <f t="shared" si="1"/>
        <v>0.92682382043950184</v>
      </c>
      <c r="S147" s="93">
        <f>P147/30</f>
        <v>261366.758</v>
      </c>
      <c r="T147" s="41">
        <f t="shared" si="2"/>
        <v>-0.11595716468167212</v>
      </c>
      <c r="V147" s="97">
        <f>BS173</f>
        <v>1578512.6300000001</v>
      </c>
      <c r="W147" s="97">
        <f>BS175</f>
        <v>230564.08</v>
      </c>
      <c r="X147" s="102">
        <f t="shared" si="3"/>
        <v>1809076.7100000002</v>
      </c>
      <c r="Y147" s="92" t="s">
        <v>435</v>
      </c>
      <c r="Z147">
        <v>40755</v>
      </c>
      <c r="AA147" s="92" t="s">
        <v>375</v>
      </c>
      <c r="AB147" s="92">
        <v>-137022.41</v>
      </c>
      <c r="AD147">
        <v>40575</v>
      </c>
      <c r="AE147" s="92" t="s">
        <v>387</v>
      </c>
      <c r="AF147" s="92">
        <v>0</v>
      </c>
      <c r="AG147" s="92">
        <v>-103032.36</v>
      </c>
      <c r="AH147" s="92"/>
      <c r="AI147" s="92"/>
      <c r="AJ147" s="92"/>
      <c r="AM147" s="92"/>
      <c r="AO147" s="92"/>
      <c r="AT147">
        <v>40531</v>
      </c>
      <c r="AU147" t="s">
        <v>393</v>
      </c>
      <c r="AV147" s="92">
        <v>-115.49</v>
      </c>
      <c r="BS147" s="92"/>
      <c r="BV147">
        <v>40596</v>
      </c>
      <c r="BW147" t="s">
        <v>452</v>
      </c>
      <c r="BX147" s="92">
        <v>-34542.22</v>
      </c>
      <c r="BY147" s="92">
        <f>-SUM(BX143:BX147)</f>
        <v>507077.16999999993</v>
      </c>
      <c r="BZ147" s="92"/>
      <c r="CC147">
        <v>40595</v>
      </c>
      <c r="CD147" t="s">
        <v>451</v>
      </c>
      <c r="CE147" s="92">
        <v>-72943.210000000006</v>
      </c>
      <c r="CG147" s="92"/>
      <c r="CI147">
        <v>40595</v>
      </c>
      <c r="CJ147" t="s">
        <v>451</v>
      </c>
      <c r="CK147" s="92">
        <v>-96842.78</v>
      </c>
      <c r="CM147" s="92"/>
      <c r="CT147">
        <v>40750</v>
      </c>
      <c r="CU147" t="s">
        <v>372</v>
      </c>
      <c r="CV147" s="92">
        <v>-418009.05</v>
      </c>
      <c r="CW147" s="92">
        <f>-SUM(CV146:CV147)</f>
        <v>1307652.02</v>
      </c>
      <c r="DD147" s="92"/>
      <c r="DE147">
        <v>40750</v>
      </c>
      <c r="DF147" t="s">
        <v>372</v>
      </c>
      <c r="DG147" s="92">
        <v>-318005.11</v>
      </c>
      <c r="DH147" s="92">
        <f>-SUM(DG146:DG147)</f>
        <v>1197595.9100000001</v>
      </c>
      <c r="DK147">
        <v>40502</v>
      </c>
      <c r="DL147" t="s">
        <v>370</v>
      </c>
      <c r="DM147" s="92">
        <v>-9781.39</v>
      </c>
      <c r="DO147" s="284" t="s">
        <v>517</v>
      </c>
      <c r="DP147" s="285"/>
      <c r="DQ147" s="285"/>
      <c r="DV147" s="284" t="s">
        <v>518</v>
      </c>
      <c r="DW147" s="285"/>
      <c r="DX147" s="285"/>
      <c r="EB147" s="284" t="s">
        <v>518</v>
      </c>
      <c r="EC147" s="285"/>
      <c r="ED147" s="285"/>
      <c r="EH147" s="284" t="s">
        <v>519</v>
      </c>
      <c r="EI147" s="285"/>
      <c r="EJ147" s="285"/>
      <c r="EM147" s="284" t="s">
        <v>520</v>
      </c>
      <c r="EN147" s="285"/>
      <c r="EO147" s="285"/>
      <c r="ER147" s="284" t="s">
        <v>521</v>
      </c>
      <c r="ES147" s="285"/>
      <c r="ET147" s="285"/>
      <c r="FC147" t="s">
        <v>354</v>
      </c>
      <c r="FD147" t="s">
        <v>355</v>
      </c>
      <c r="FE147" t="s">
        <v>356</v>
      </c>
      <c r="FH147" t="s">
        <v>354</v>
      </c>
      <c r="FI147" t="s">
        <v>355</v>
      </c>
      <c r="FJ147" t="s">
        <v>356</v>
      </c>
      <c r="FO147" s="275" t="s">
        <v>79</v>
      </c>
      <c r="FP147" s="275"/>
      <c r="FQ147" s="275"/>
      <c r="FU147" s="256" t="s">
        <v>81</v>
      </c>
      <c r="FV147" s="275"/>
      <c r="FW147" s="275"/>
    </row>
    <row r="148" spans="2:181" ht="16" thickBot="1" x14ac:dyDescent="0.25">
      <c r="C148" t="s">
        <v>284</v>
      </c>
      <c r="F148" s="111">
        <f>BS190</f>
        <v>3780138.4499999997</v>
      </c>
      <c r="G148" s="111">
        <f>BS202</f>
        <v>1311605.24</v>
      </c>
      <c r="H148" s="111">
        <f>BS225</f>
        <v>554910.71999999997</v>
      </c>
      <c r="I148" s="111"/>
      <c r="J148" s="111"/>
      <c r="K148" s="112">
        <f>BS192</f>
        <v>1017431.29</v>
      </c>
      <c r="L148" s="112">
        <f>BS204</f>
        <v>436681.51</v>
      </c>
      <c r="M148" s="112">
        <f>BS227</f>
        <v>165011.81</v>
      </c>
      <c r="N148" s="112"/>
      <c r="O148" s="112"/>
      <c r="P148" s="111">
        <f t="shared" si="0"/>
        <v>7265779.0199999986</v>
      </c>
      <c r="Q148" s="13">
        <f>'[4]Total system transactions'!G18</f>
        <v>8733703</v>
      </c>
      <c r="R148" s="93">
        <f t="shared" si="1"/>
        <v>0.83192421587956433</v>
      </c>
      <c r="S148" s="93">
        <f>P148/31</f>
        <v>234379.96838709674</v>
      </c>
      <c r="T148" s="41">
        <f t="shared" si="2"/>
        <v>-6.7321025177841817E-2</v>
      </c>
      <c r="V148" s="97">
        <f>BS235</f>
        <v>1008127.6700000002</v>
      </c>
      <c r="W148" s="97">
        <f>BS237</f>
        <v>234263.52000000002</v>
      </c>
      <c r="X148" s="102">
        <f t="shared" si="3"/>
        <v>1242391.1900000002</v>
      </c>
      <c r="Y148" s="96" t="s">
        <v>284</v>
      </c>
      <c r="AB148" s="98">
        <v>-5875581.3200000003</v>
      </c>
      <c r="AD148">
        <v>40580</v>
      </c>
      <c r="AE148" t="s">
        <v>386</v>
      </c>
      <c r="AF148" s="92">
        <v>0</v>
      </c>
      <c r="AG148" s="92">
        <v>-27582.48</v>
      </c>
      <c r="AH148" s="92"/>
      <c r="AI148" s="92">
        <v>-379890.72</v>
      </c>
      <c r="AJ148" s="92"/>
      <c r="AO148" s="92"/>
      <c r="AT148">
        <v>40535</v>
      </c>
      <c r="AU148" t="s">
        <v>379</v>
      </c>
      <c r="AV148" s="92">
        <v>-66198.42</v>
      </c>
      <c r="BE148" s="92"/>
      <c r="BF148" s="92"/>
      <c r="BG148" s="92"/>
      <c r="BS148" s="92"/>
      <c r="BV148">
        <v>40720</v>
      </c>
      <c r="BW148" t="s">
        <v>417</v>
      </c>
      <c r="BX148" s="92">
        <v>-66246.009999999995</v>
      </c>
      <c r="BZ148" s="92"/>
      <c r="CC148">
        <v>40596</v>
      </c>
      <c r="CD148" t="s">
        <v>452</v>
      </c>
      <c r="CE148" s="92">
        <v>-37912.17</v>
      </c>
      <c r="CF148" s="92">
        <f>-SUM(CE144:CE148)</f>
        <v>560178.54</v>
      </c>
      <c r="CG148" s="92"/>
      <c r="CI148">
        <v>40596</v>
      </c>
      <c r="CJ148" t="s">
        <v>452</v>
      </c>
      <c r="CK148" s="92">
        <v>-45742.52</v>
      </c>
      <c r="CL148" s="92">
        <f>-SUM(CK144:CK148)</f>
        <v>624203.89</v>
      </c>
      <c r="CM148" s="92"/>
      <c r="CZ148">
        <v>40590</v>
      </c>
      <c r="DA148" t="s">
        <v>447</v>
      </c>
      <c r="DB148" s="92">
        <v>-304414.58</v>
      </c>
      <c r="DD148" s="92"/>
      <c r="DK148">
        <v>40510</v>
      </c>
      <c r="DL148" t="s">
        <v>357</v>
      </c>
      <c r="DM148" s="92">
        <v>-3089078.32</v>
      </c>
      <c r="DO148" s="92" t="s">
        <v>354</v>
      </c>
      <c r="DP148" t="s">
        <v>355</v>
      </c>
      <c r="DQ148" t="s">
        <v>356</v>
      </c>
      <c r="DV148" t="s">
        <v>354</v>
      </c>
      <c r="DW148" t="s">
        <v>355</v>
      </c>
      <c r="DX148" t="s">
        <v>356</v>
      </c>
      <c r="EB148" t="s">
        <v>354</v>
      </c>
      <c r="EC148" t="s">
        <v>355</v>
      </c>
      <c r="ED148" t="s">
        <v>356</v>
      </c>
      <c r="EH148" t="s">
        <v>354</v>
      </c>
      <c r="EI148" t="s">
        <v>355</v>
      </c>
      <c r="EJ148" t="s">
        <v>356</v>
      </c>
      <c r="EM148" t="s">
        <v>354</v>
      </c>
      <c r="EN148" t="s">
        <v>355</v>
      </c>
      <c r="EO148" t="s">
        <v>356</v>
      </c>
      <c r="ER148" t="s">
        <v>354</v>
      </c>
      <c r="ES148" t="s">
        <v>355</v>
      </c>
      <c r="ET148" t="s">
        <v>356</v>
      </c>
      <c r="FC148">
        <v>40501</v>
      </c>
      <c r="FD148" t="s">
        <v>368</v>
      </c>
      <c r="FE148" s="92">
        <v>-4971.75</v>
      </c>
      <c r="FF148" s="92"/>
      <c r="FH148">
        <v>40501</v>
      </c>
      <c r="FI148" t="s">
        <v>368</v>
      </c>
      <c r="FJ148" s="92">
        <v>-4849.57</v>
      </c>
      <c r="FL148" s="92"/>
      <c r="FO148" t="s">
        <v>354</v>
      </c>
      <c r="FP148" t="s">
        <v>355</v>
      </c>
      <c r="FQ148" t="s">
        <v>356</v>
      </c>
      <c r="FU148" t="s">
        <v>354</v>
      </c>
      <c r="FV148" t="s">
        <v>355</v>
      </c>
      <c r="FW148" t="s">
        <v>356</v>
      </c>
    </row>
    <row r="149" spans="2:181" ht="16" thickTop="1" x14ac:dyDescent="0.2">
      <c r="C149" t="s">
        <v>285</v>
      </c>
      <c r="F149" s="111">
        <f>BS249</f>
        <v>4081541.45</v>
      </c>
      <c r="G149" s="111">
        <f>BS257</f>
        <v>1514200.12</v>
      </c>
      <c r="H149" s="111">
        <f>BS265</f>
        <v>634073.44000000006</v>
      </c>
      <c r="I149" s="111"/>
      <c r="J149" s="111"/>
      <c r="K149" s="112">
        <f>BS251</f>
        <v>1163675.07</v>
      </c>
      <c r="L149" s="112">
        <f>BS259</f>
        <v>465891.98000000004</v>
      </c>
      <c r="M149" s="112">
        <f>BS267</f>
        <v>189722.49</v>
      </c>
      <c r="N149" s="112"/>
      <c r="O149" s="112"/>
      <c r="P149" s="111">
        <f t="shared" si="0"/>
        <v>8049104.5500000017</v>
      </c>
      <c r="Q149" s="13">
        <f>'[4]Total system transactions'!H18</f>
        <v>8246186</v>
      </c>
      <c r="R149" s="93">
        <f t="shared" si="1"/>
        <v>0.97610029048580782</v>
      </c>
      <c r="S149" s="93">
        <f>P149/30</f>
        <v>268303.48500000004</v>
      </c>
      <c r="T149" s="41">
        <f t="shared" si="2"/>
        <v>9.9716212141921168E-2</v>
      </c>
      <c r="V149" s="97">
        <f>BS276</f>
        <v>1412702.1100000003</v>
      </c>
      <c r="W149" s="97">
        <f>BS278</f>
        <v>413951.81</v>
      </c>
      <c r="X149" s="102">
        <f t="shared" si="3"/>
        <v>1826653.9200000004</v>
      </c>
      <c r="Y149" s="96" t="s">
        <v>437</v>
      </c>
      <c r="AB149" s="92">
        <v>-3330.09</v>
      </c>
      <c r="AH149" s="92"/>
      <c r="AI149" s="92"/>
      <c r="AJ149" s="92"/>
      <c r="AK149" s="275" t="s">
        <v>453</v>
      </c>
      <c r="AL149" s="275"/>
      <c r="AM149" s="275"/>
      <c r="AN149" s="275"/>
      <c r="AO149" s="275"/>
      <c r="AT149">
        <v>40540</v>
      </c>
      <c r="AU149" t="s">
        <v>381</v>
      </c>
      <c r="AV149" s="92">
        <v>-52018.14</v>
      </c>
      <c r="AX149" s="92">
        <v>862827.21000000008</v>
      </c>
      <c r="AY149" s="92"/>
      <c r="AZ149" s="92"/>
      <c r="BK149" s="97">
        <f>BS282</f>
        <v>13319.45</v>
      </c>
      <c r="BL149" s="97">
        <f>SUM(BJ149:BK149)</f>
        <v>13319.45</v>
      </c>
      <c r="BM149" s="97">
        <f>BL149+X149+P149</f>
        <v>9889077.9200000018</v>
      </c>
      <c r="BO149">
        <v>40550</v>
      </c>
      <c r="BP149" t="s">
        <v>360</v>
      </c>
      <c r="BQ149" s="92">
        <v>-1106242.02</v>
      </c>
      <c r="BS149" s="92"/>
      <c r="BV149">
        <v>40770</v>
      </c>
      <c r="BW149" t="s">
        <v>418</v>
      </c>
      <c r="BX149" s="92">
        <v>-102874.5</v>
      </c>
      <c r="BY149" s="92">
        <f>-SUM(BX148:BX149)</f>
        <v>169120.51</v>
      </c>
      <c r="BZ149" s="92"/>
      <c r="CC149">
        <v>40720</v>
      </c>
      <c r="CD149" t="s">
        <v>417</v>
      </c>
      <c r="CE149" s="92">
        <v>-226178.75</v>
      </c>
      <c r="CI149">
        <v>40720</v>
      </c>
      <c r="CJ149" t="s">
        <v>417</v>
      </c>
      <c r="CK149" s="92">
        <v>-159325.23000000001</v>
      </c>
      <c r="CM149" s="92"/>
      <c r="CX149" s="92"/>
      <c r="CZ149">
        <v>40591</v>
      </c>
      <c r="DA149" t="s">
        <v>448</v>
      </c>
      <c r="DB149">
        <v>-536.96</v>
      </c>
      <c r="DD149" s="92"/>
      <c r="DE149">
        <v>40550</v>
      </c>
      <c r="DF149" t="s">
        <v>360</v>
      </c>
      <c r="DG149" s="92">
        <v>-899063.12</v>
      </c>
      <c r="DI149" s="92"/>
      <c r="DK149">
        <v>40515</v>
      </c>
      <c r="DL149" t="s">
        <v>358</v>
      </c>
      <c r="DM149" s="92">
        <v>-368876.2</v>
      </c>
      <c r="DO149" s="64">
        <v>40501</v>
      </c>
      <c r="DP149" t="s">
        <v>368</v>
      </c>
      <c r="DQ149" s="92">
        <v>-3448.57</v>
      </c>
      <c r="DS149" s="92"/>
      <c r="DV149">
        <v>40501</v>
      </c>
      <c r="DW149" t="s">
        <v>368</v>
      </c>
      <c r="DX149" s="92">
        <v>-3657.34</v>
      </c>
      <c r="DY149" s="92"/>
      <c r="EB149">
        <v>40501</v>
      </c>
      <c r="EC149" t="s">
        <v>368</v>
      </c>
      <c r="ED149" s="92">
        <v>-2458.08</v>
      </c>
      <c r="EF149" s="92"/>
      <c r="EH149">
        <v>40501</v>
      </c>
      <c r="EI149" t="s">
        <v>368</v>
      </c>
      <c r="EJ149" s="92">
        <v>-5190.1099999999997</v>
      </c>
      <c r="EL149" s="92"/>
      <c r="EM149">
        <v>40501</v>
      </c>
      <c r="EN149" t="s">
        <v>368</v>
      </c>
      <c r="EO149" s="92">
        <v>-5287.91</v>
      </c>
      <c r="EQ149" s="92"/>
      <c r="ER149">
        <v>40501</v>
      </c>
      <c r="ES149" t="s">
        <v>368</v>
      </c>
      <c r="ET149" s="92">
        <v>-4889.6499999999996</v>
      </c>
      <c r="EV149" s="92"/>
      <c r="FC149">
        <v>40502</v>
      </c>
      <c r="FD149" t="s">
        <v>370</v>
      </c>
      <c r="FE149" s="92">
        <v>-13049.38</v>
      </c>
      <c r="FF149" s="92"/>
      <c r="FH149">
        <v>40502</v>
      </c>
      <c r="FI149" t="s">
        <v>370</v>
      </c>
      <c r="FJ149" s="92">
        <v>-12722.29</v>
      </c>
      <c r="FL149" s="92"/>
      <c r="FO149">
        <v>40501</v>
      </c>
      <c r="FP149" t="s">
        <v>368</v>
      </c>
      <c r="FQ149" s="92">
        <v>-4517.76</v>
      </c>
      <c r="FU149">
        <v>40501</v>
      </c>
      <c r="FV149" t="s">
        <v>368</v>
      </c>
      <c r="FW149" s="92">
        <v>-4337.2299999999996</v>
      </c>
      <c r="FY149" s="92"/>
    </row>
    <row r="150" spans="2:181" x14ac:dyDescent="0.2">
      <c r="C150" t="s">
        <v>274</v>
      </c>
      <c r="F150" s="111">
        <f>BY19</f>
        <v>3995503.2</v>
      </c>
      <c r="G150" s="111">
        <f>BY28</f>
        <v>1439216.2</v>
      </c>
      <c r="H150" s="111">
        <f>BY37</f>
        <v>611917.67000000004</v>
      </c>
      <c r="I150" s="111"/>
      <c r="J150" s="111"/>
      <c r="K150" s="112">
        <f>BY21</f>
        <v>1235431.3500000001</v>
      </c>
      <c r="L150" s="112">
        <f>BY30</f>
        <v>502131.58</v>
      </c>
      <c r="M150" s="112">
        <f>BY39</f>
        <v>201544.45</v>
      </c>
      <c r="N150" s="112"/>
      <c r="O150" s="112"/>
      <c r="P150" s="111">
        <f t="shared" si="0"/>
        <v>7985744.4500000002</v>
      </c>
      <c r="Q150" s="13">
        <f>'[4]Total system transactions'!I18</f>
        <v>8435032</v>
      </c>
      <c r="R150" s="93">
        <f t="shared" si="1"/>
        <v>0.9467355251290096</v>
      </c>
      <c r="S150" s="93">
        <f>P150/31</f>
        <v>257604.65967741937</v>
      </c>
      <c r="T150" s="41">
        <f>(P150-P138)/P138</f>
        <v>0.13696734779706216</v>
      </c>
      <c r="V150" s="97">
        <f>BY47</f>
        <v>1097253.53</v>
      </c>
      <c r="W150" s="97">
        <f>BY49</f>
        <v>367584.52</v>
      </c>
      <c r="X150" s="102">
        <f t="shared" si="3"/>
        <v>1464838.05</v>
      </c>
      <c r="Y150" s="96" t="s">
        <v>438</v>
      </c>
      <c r="AD150">
        <v>40999</v>
      </c>
      <c r="AE150" t="s">
        <v>376</v>
      </c>
      <c r="AF150">
        <v>0</v>
      </c>
      <c r="AG150" s="92">
        <v>-6291900.9900000002</v>
      </c>
      <c r="AK150" t="s">
        <v>354</v>
      </c>
      <c r="AL150" t="s">
        <v>355</v>
      </c>
      <c r="AM150" t="s">
        <v>356</v>
      </c>
      <c r="AO150" s="92"/>
      <c r="AT150">
        <v>40710</v>
      </c>
      <c r="AU150" t="s">
        <v>394</v>
      </c>
      <c r="AV150" s="92">
        <v>-218910.3</v>
      </c>
      <c r="AX150" s="92"/>
      <c r="AY150" s="92"/>
      <c r="AZ150" s="92"/>
      <c r="BJ150" s="97">
        <f>BY56</f>
        <v>201278</v>
      </c>
      <c r="BK150" s="97">
        <f>BY58</f>
        <v>58473.63</v>
      </c>
      <c r="BL150" s="97">
        <f>SUM(BJ150:BK150)</f>
        <v>259751.63</v>
      </c>
      <c r="BM150" s="97">
        <f>BL150+X150+P150</f>
        <v>9710334.1300000008</v>
      </c>
      <c r="BO150">
        <v>40551</v>
      </c>
      <c r="BP150" t="s">
        <v>380</v>
      </c>
      <c r="BQ150" s="92">
        <v>-1818.14</v>
      </c>
      <c r="BS150" s="92"/>
      <c r="BX150" s="92">
        <f>SUM(BX119:BX149)</f>
        <v>-8443782.379999999</v>
      </c>
      <c r="BY150" s="92">
        <f>SUM(BY119:BY149)</f>
        <v>8443782.379999999</v>
      </c>
      <c r="BZ150" s="92"/>
      <c r="CC150">
        <v>40770</v>
      </c>
      <c r="CD150" t="s">
        <v>418</v>
      </c>
      <c r="CE150" s="92">
        <v>-136186.32</v>
      </c>
      <c r="CF150" s="92">
        <f>-SUM(CE149:CE150)</f>
        <v>362365.07</v>
      </c>
      <c r="CG150" s="92"/>
      <c r="CI150">
        <v>40775</v>
      </c>
      <c r="CJ150" t="s">
        <v>409</v>
      </c>
      <c r="CK150" s="92">
        <v>-24196.33</v>
      </c>
      <c r="CL150" s="92">
        <f>-SUM(CK149:CK150)</f>
        <v>183521.56</v>
      </c>
      <c r="CM150" s="92"/>
      <c r="CT150">
        <v>40550</v>
      </c>
      <c r="CU150" t="s">
        <v>360</v>
      </c>
      <c r="CV150" s="92">
        <v>-736555.4</v>
      </c>
      <c r="CX150" s="92"/>
      <c r="CZ150">
        <v>40592</v>
      </c>
      <c r="DA150" t="s">
        <v>450</v>
      </c>
      <c r="DB150" s="92">
        <v>-1581.73</v>
      </c>
      <c r="DD150" s="92"/>
      <c r="DE150">
        <v>40551</v>
      </c>
      <c r="DF150" t="s">
        <v>380</v>
      </c>
      <c r="DG150" s="92">
        <v>-2080.38</v>
      </c>
      <c r="DI150" s="92"/>
      <c r="DK150">
        <v>40520</v>
      </c>
      <c r="DL150" t="s">
        <v>359</v>
      </c>
      <c r="DM150" s="92">
        <v>-243569.47</v>
      </c>
      <c r="DN150" s="92">
        <f>-SUM(DM146:DM150)</f>
        <v>3714759.6</v>
      </c>
      <c r="DO150" s="64">
        <v>40502</v>
      </c>
      <c r="DP150" t="s">
        <v>370</v>
      </c>
      <c r="DQ150" s="92">
        <v>-9468.18</v>
      </c>
      <c r="DS150" s="92"/>
      <c r="DV150">
        <v>40502</v>
      </c>
      <c r="DW150" t="s">
        <v>370</v>
      </c>
      <c r="DX150" s="92">
        <v>-8268.4699999999993</v>
      </c>
      <c r="DY150" s="92"/>
      <c r="EB150">
        <v>40502</v>
      </c>
      <c r="EC150" t="s">
        <v>370</v>
      </c>
      <c r="ED150" s="92">
        <v>-5583.09</v>
      </c>
      <c r="EF150" s="92"/>
      <c r="EH150">
        <v>40502</v>
      </c>
      <c r="EI150" t="s">
        <v>370</v>
      </c>
      <c r="EJ150" s="92">
        <v>-10077.290000000001</v>
      </c>
      <c r="EL150" s="92"/>
      <c r="EM150">
        <v>40502</v>
      </c>
      <c r="EN150" t="s">
        <v>370</v>
      </c>
      <c r="EO150" s="92">
        <v>-11059.08</v>
      </c>
      <c r="EQ150" s="92"/>
      <c r="ER150">
        <v>40502</v>
      </c>
      <c r="ES150" t="s">
        <v>370</v>
      </c>
      <c r="ET150" s="92">
        <v>-11450.65</v>
      </c>
      <c r="EV150" s="92"/>
      <c r="EX150" s="284" t="s">
        <v>521</v>
      </c>
      <c r="EY150" s="284"/>
      <c r="EZ150" s="284"/>
      <c r="FC150">
        <v>40510</v>
      </c>
      <c r="FD150" t="s">
        <v>357</v>
      </c>
      <c r="FE150" s="92">
        <v>-3197899.23</v>
      </c>
      <c r="FF150" s="92"/>
      <c r="FH150">
        <v>40510</v>
      </c>
      <c r="FI150" t="s">
        <v>357</v>
      </c>
      <c r="FJ150" s="92">
        <v>-3535926.18</v>
      </c>
      <c r="FL150" s="92"/>
      <c r="FO150">
        <v>40502</v>
      </c>
      <c r="FP150" t="s">
        <v>370</v>
      </c>
      <c r="FQ150" s="92">
        <v>-13255.4</v>
      </c>
      <c r="FU150">
        <v>40502</v>
      </c>
      <c r="FV150" t="s">
        <v>370</v>
      </c>
      <c r="FW150" s="92">
        <v>-14244.9</v>
      </c>
      <c r="FY150" s="92"/>
    </row>
    <row r="151" spans="2:181" x14ac:dyDescent="0.2">
      <c r="C151" t="s">
        <v>275</v>
      </c>
      <c r="F151" s="111">
        <f>BY69</f>
        <v>4176388.25</v>
      </c>
      <c r="G151" s="111">
        <f>BY77</f>
        <v>1453147.5000000002</v>
      </c>
      <c r="H151" s="111">
        <f>BY85</f>
        <v>600597.27</v>
      </c>
      <c r="I151" s="111"/>
      <c r="J151" s="111"/>
      <c r="K151" s="112">
        <f>BY71</f>
        <v>1665247.35</v>
      </c>
      <c r="L151" s="112">
        <f>BY79</f>
        <v>695982.01</v>
      </c>
      <c r="M151" s="112">
        <f>BY87</f>
        <v>278117.36</v>
      </c>
      <c r="N151" s="112">
        <f>BY90</f>
        <v>14501.060000000001</v>
      </c>
      <c r="O151" s="112"/>
      <c r="P151" s="111">
        <f>SUM(F151:N151)</f>
        <v>8883980.7999999989</v>
      </c>
      <c r="Q151" s="13">
        <f>'[4]Total system transactions'!J18</f>
        <v>9881791</v>
      </c>
      <c r="R151" s="93">
        <f t="shared" si="1"/>
        <v>0.89902536898422547</v>
      </c>
      <c r="S151" s="93">
        <f>P151/31</f>
        <v>286580.02580645157</v>
      </c>
      <c r="T151" s="41">
        <f>(P151-P139)/P139</f>
        <v>9.4351588642863374E-2</v>
      </c>
      <c r="V151" s="97">
        <f>BY100</f>
        <v>1140206.97</v>
      </c>
      <c r="W151" s="97">
        <f>BY102</f>
        <v>412149.75</v>
      </c>
      <c r="X151" s="102">
        <f t="shared" si="3"/>
        <v>1552356.72</v>
      </c>
      <c r="Y151" s="96" t="s">
        <v>440</v>
      </c>
      <c r="Z151">
        <v>40999</v>
      </c>
      <c r="AA151" s="92" t="s">
        <v>376</v>
      </c>
      <c r="AB151" s="92">
        <v>-5878911.4100000001</v>
      </c>
      <c r="AK151">
        <v>40501</v>
      </c>
      <c r="AL151" t="s">
        <v>368</v>
      </c>
      <c r="AM151" s="92">
        <v>-1239.69</v>
      </c>
      <c r="AO151" s="92"/>
      <c r="AP151" s="92"/>
      <c r="AT151">
        <v>40760</v>
      </c>
      <c r="AU151" t="s">
        <v>395</v>
      </c>
      <c r="AV151" s="92">
        <v>-31578.73</v>
      </c>
      <c r="AW151" s="92"/>
      <c r="AX151" s="92">
        <v>250489.03</v>
      </c>
      <c r="BJ151" s="97">
        <f>BY108</f>
        <v>241158</v>
      </c>
      <c r="BK151" s="97">
        <f>BY110</f>
        <v>92911.92</v>
      </c>
      <c r="BL151" s="97">
        <f>SUM(BJ151:BK151)</f>
        <v>334069.92</v>
      </c>
      <c r="BM151" s="97">
        <f>BL151+X151+P151</f>
        <v>10770407.439999999</v>
      </c>
      <c r="BO151">
        <v>40552</v>
      </c>
      <c r="BP151" t="s">
        <v>382</v>
      </c>
      <c r="BQ151" s="92">
        <v>-3100.24</v>
      </c>
      <c r="BS151" s="92"/>
      <c r="BZ151" s="92"/>
      <c r="CE151" s="92">
        <f>SUM(CE112:CE150)</f>
        <v>-9906271.7200000025</v>
      </c>
      <c r="CF151" s="92">
        <f>SUM(CF112:CF150)</f>
        <v>9906271.7200000025</v>
      </c>
      <c r="CG151" s="92"/>
      <c r="CK151" s="92">
        <f>SUM(CK112:CK150)</f>
        <v>-9548068.8099999987</v>
      </c>
      <c r="CL151" s="99">
        <f>SUM(CL114:CL150)</f>
        <v>9548068.8100000005</v>
      </c>
      <c r="CM151" s="92"/>
      <c r="CT151">
        <v>40551</v>
      </c>
      <c r="CU151" t="s">
        <v>380</v>
      </c>
      <c r="CV151" s="92">
        <v>-3123.45</v>
      </c>
      <c r="CX151" s="92"/>
      <c r="CZ151">
        <v>40595</v>
      </c>
      <c r="DA151" t="s">
        <v>451</v>
      </c>
      <c r="DB151" s="92">
        <v>-57235.69</v>
      </c>
      <c r="DD151" s="92"/>
      <c r="DE151">
        <v>40552</v>
      </c>
      <c r="DF151" t="s">
        <v>382</v>
      </c>
      <c r="DG151" s="92">
        <v>-5209.7700000000004</v>
      </c>
      <c r="DI151" s="92"/>
      <c r="DK151">
        <v>40700</v>
      </c>
      <c r="DL151" t="s">
        <v>369</v>
      </c>
      <c r="DM151" s="92">
        <v>-1149887.95</v>
      </c>
      <c r="DO151" s="64">
        <v>40510</v>
      </c>
      <c r="DP151" t="s">
        <v>357</v>
      </c>
      <c r="DQ151" s="92">
        <v>-3202402.23</v>
      </c>
      <c r="DS151" s="92"/>
      <c r="DV151">
        <v>40510</v>
      </c>
      <c r="DW151" t="s">
        <v>357</v>
      </c>
      <c r="DX151" s="92">
        <v>-3069242.76</v>
      </c>
      <c r="DY151" s="92"/>
      <c r="EB151">
        <v>40510</v>
      </c>
      <c r="EC151" t="s">
        <v>357</v>
      </c>
      <c r="ED151" s="92">
        <v>-1713565.4</v>
      </c>
      <c r="EF151" s="92"/>
      <c r="EH151">
        <v>40510</v>
      </c>
      <c r="EI151" t="s">
        <v>357</v>
      </c>
      <c r="EJ151" s="92">
        <v>-2933250.11</v>
      </c>
      <c r="EL151" s="92"/>
      <c r="EM151">
        <v>40510</v>
      </c>
      <c r="EN151" t="s">
        <v>357</v>
      </c>
      <c r="EO151" s="92">
        <v>-3019352.49</v>
      </c>
      <c r="EQ151" s="92"/>
      <c r="ER151">
        <v>40510</v>
      </c>
      <c r="ES151" t="s">
        <v>357</v>
      </c>
      <c r="ET151" s="92">
        <v>-3961645.08</v>
      </c>
      <c r="EV151" s="92"/>
      <c r="EX151" t="s">
        <v>354</v>
      </c>
      <c r="EY151" t="s">
        <v>355</v>
      </c>
      <c r="EZ151" t="s">
        <v>356</v>
      </c>
      <c r="FC151">
        <v>40515</v>
      </c>
      <c r="FD151" t="s">
        <v>358</v>
      </c>
      <c r="FE151" s="92">
        <v>-520982.19</v>
      </c>
      <c r="FF151" s="92"/>
      <c r="FH151">
        <v>40515</v>
      </c>
      <c r="FI151" t="s">
        <v>358</v>
      </c>
      <c r="FJ151" s="92">
        <v>-488132.35</v>
      </c>
      <c r="FL151" s="92"/>
      <c r="FO151">
        <v>40510</v>
      </c>
      <c r="FP151" t="s">
        <v>357</v>
      </c>
      <c r="FQ151" s="92">
        <v>-2843790.34</v>
      </c>
      <c r="FU151">
        <v>40510</v>
      </c>
      <c r="FV151" t="s">
        <v>357</v>
      </c>
      <c r="FW151" s="92">
        <v>-3608024.82</v>
      </c>
      <c r="FY151" s="92"/>
    </row>
    <row r="152" spans="2:181" x14ac:dyDescent="0.2">
      <c r="C152" t="s">
        <v>276</v>
      </c>
      <c r="F152" s="111">
        <f>BY123</f>
        <v>3922521.33</v>
      </c>
      <c r="G152" s="111">
        <f>BY131</f>
        <v>1399445.1400000001</v>
      </c>
      <c r="H152" s="111">
        <f>BY139</f>
        <v>576846.2699999999</v>
      </c>
      <c r="I152" s="111">
        <f>BY147</f>
        <v>507077.16999999993</v>
      </c>
      <c r="J152" s="111"/>
      <c r="K152" s="112">
        <f>BY125</f>
        <v>1155825.3899999999</v>
      </c>
      <c r="L152" s="112">
        <f>BY133</f>
        <v>520423.06</v>
      </c>
      <c r="M152" s="112">
        <f>BY141</f>
        <v>192523.51</v>
      </c>
      <c r="N152" s="112">
        <f>BY149</f>
        <v>169120.51</v>
      </c>
      <c r="O152" s="112"/>
      <c r="P152" s="111">
        <f>SUM(F152:N152)</f>
        <v>8443782.379999999</v>
      </c>
      <c r="Q152" s="13">
        <f>'[4]Total system transactions'!K18</f>
        <v>9251286</v>
      </c>
      <c r="R152" s="93">
        <f>P152/Q152</f>
        <v>0.91271444640237032</v>
      </c>
      <c r="S152" s="93">
        <f>P152/30</f>
        <v>281459.41266666661</v>
      </c>
      <c r="T152" s="41">
        <f>(P152-P140)/P140</f>
        <v>0.23872003017226526</v>
      </c>
      <c r="V152" s="97">
        <f>BY156</f>
        <v>1268718.1599999999</v>
      </c>
      <c r="W152" s="97">
        <f>BY158</f>
        <v>310658.63</v>
      </c>
      <c r="X152" s="102">
        <f t="shared" si="3"/>
        <v>1579376.79</v>
      </c>
      <c r="Y152" s="96" t="s">
        <v>443</v>
      </c>
      <c r="AH152" s="92"/>
      <c r="AI152" s="92"/>
      <c r="AJ152" s="92"/>
      <c r="AK152">
        <v>40510</v>
      </c>
      <c r="AL152" t="s">
        <v>357</v>
      </c>
      <c r="AM152" s="92">
        <v>-2472599.52</v>
      </c>
      <c r="AO152" s="92"/>
      <c r="AP152" s="92"/>
      <c r="AW152" s="92"/>
      <c r="BJ152" s="97">
        <f>BY165</f>
        <v>244530</v>
      </c>
      <c r="BK152" s="97">
        <f>BY167</f>
        <v>74619.89</v>
      </c>
      <c r="BL152" s="97">
        <f>SUM(BJ152:BK152)</f>
        <v>319149.89</v>
      </c>
      <c r="BM152" s="97">
        <f>BL152+X152+P152</f>
        <v>10342309.059999999</v>
      </c>
      <c r="BO152">
        <v>40555</v>
      </c>
      <c r="BP152" t="s">
        <v>366</v>
      </c>
      <c r="BQ152" s="92">
        <v>-292137.86</v>
      </c>
      <c r="BS152" s="92"/>
      <c r="BV152">
        <v>40530</v>
      </c>
      <c r="BW152" t="s">
        <v>378</v>
      </c>
      <c r="BX152" s="92">
        <v>-1054295.8500000001</v>
      </c>
      <c r="BZ152" s="92"/>
      <c r="CG152" s="92"/>
      <c r="CM152" s="92"/>
      <c r="CT152">
        <v>40552</v>
      </c>
      <c r="CU152" t="s">
        <v>382</v>
      </c>
      <c r="CV152" s="92">
        <v>-3783.33</v>
      </c>
      <c r="CX152" s="92"/>
      <c r="CZ152">
        <v>40596</v>
      </c>
      <c r="DA152" t="s">
        <v>452</v>
      </c>
      <c r="DB152" s="92">
        <v>-27481.41</v>
      </c>
      <c r="DC152" s="92">
        <f>-SUM(DB148:DB152)</f>
        <v>391250.37</v>
      </c>
      <c r="DD152" s="92"/>
      <c r="DE152">
        <v>40555</v>
      </c>
      <c r="DF152" t="s">
        <v>366</v>
      </c>
      <c r="DG152" s="92">
        <v>-262994.63</v>
      </c>
      <c r="DI152" s="92"/>
      <c r="DK152">
        <v>40750</v>
      </c>
      <c r="DL152" t="s">
        <v>372</v>
      </c>
      <c r="DM152" s="92">
        <v>-380775.96</v>
      </c>
      <c r="DN152" s="92">
        <f>-SUM(DM151:DM152)</f>
        <v>1530663.91</v>
      </c>
      <c r="DO152" s="64">
        <v>40515</v>
      </c>
      <c r="DP152" t="s">
        <v>358</v>
      </c>
      <c r="DQ152" s="92">
        <v>-324846.46999999997</v>
      </c>
      <c r="DS152" s="92"/>
      <c r="DV152">
        <v>40515</v>
      </c>
      <c r="DW152" t="s">
        <v>358</v>
      </c>
      <c r="DX152" s="92">
        <v>-331709.99</v>
      </c>
      <c r="DY152" s="92"/>
      <c r="EB152">
        <v>40515</v>
      </c>
      <c r="EC152" t="s">
        <v>358</v>
      </c>
      <c r="ED152" s="92">
        <v>-194663.99</v>
      </c>
      <c r="EF152" s="92"/>
      <c r="EH152">
        <v>40515</v>
      </c>
      <c r="EI152" t="s">
        <v>358</v>
      </c>
      <c r="EJ152" s="92">
        <v>-389837.42</v>
      </c>
      <c r="EL152" s="92"/>
      <c r="EM152">
        <v>40515</v>
      </c>
      <c r="EN152" t="s">
        <v>358</v>
      </c>
      <c r="EO152" s="92">
        <v>-444219.61</v>
      </c>
      <c r="EQ152" s="92"/>
      <c r="ER152">
        <v>40515</v>
      </c>
      <c r="ES152" t="s">
        <v>358</v>
      </c>
      <c r="ET152" s="92">
        <v>-473508.92</v>
      </c>
      <c r="EV152" s="92"/>
      <c r="EX152">
        <v>40501</v>
      </c>
      <c r="EY152" t="s">
        <v>368</v>
      </c>
      <c r="EZ152" s="92">
        <v>-3754.93</v>
      </c>
      <c r="FB152" s="92"/>
      <c r="FC152">
        <v>40520</v>
      </c>
      <c r="FD152" t="s">
        <v>359</v>
      </c>
      <c r="FE152" s="92">
        <v>-339236.67</v>
      </c>
      <c r="FF152" s="92">
        <f>-SUM(FE148:FE152)</f>
        <v>4076139.2199999997</v>
      </c>
      <c r="FH152">
        <v>40520</v>
      </c>
      <c r="FI152" t="s">
        <v>359</v>
      </c>
      <c r="FJ152" s="92">
        <v>-342288.22</v>
      </c>
      <c r="FK152" s="92">
        <f>-SUM(FJ148:FJ152)</f>
        <v>4383918.6100000003</v>
      </c>
      <c r="FL152" s="92"/>
      <c r="FO152">
        <v>40515</v>
      </c>
      <c r="FP152" t="s">
        <v>358</v>
      </c>
      <c r="FQ152" s="92">
        <v>-452165.16</v>
      </c>
      <c r="FU152">
        <v>40515</v>
      </c>
      <c r="FV152" t="s">
        <v>358</v>
      </c>
      <c r="FW152" s="92">
        <v>-395126.13</v>
      </c>
      <c r="FY152" s="92"/>
    </row>
    <row r="153" spans="2:181" x14ac:dyDescent="0.2">
      <c r="C153" t="s">
        <v>277</v>
      </c>
      <c r="F153" s="111">
        <v>4124772.9200000004</v>
      </c>
      <c r="G153" s="111">
        <v>1496408.66</v>
      </c>
      <c r="H153" s="111">
        <v>603916.95000000007</v>
      </c>
      <c r="I153" s="111">
        <v>591586.48</v>
      </c>
      <c r="J153" s="111"/>
      <c r="K153" s="112">
        <v>1210026.17</v>
      </c>
      <c r="L153" s="112">
        <v>535829.93999999994</v>
      </c>
      <c r="M153" s="112">
        <v>203323.43</v>
      </c>
      <c r="N153" s="112">
        <v>296383.94</v>
      </c>
      <c r="O153" s="112"/>
      <c r="P153" s="111">
        <v>9062248.4899999984</v>
      </c>
      <c r="Q153" s="13">
        <v>9887030</v>
      </c>
      <c r="R153" s="93">
        <v>0.91657944701290461</v>
      </c>
      <c r="S153" s="93">
        <v>292330.59645161283</v>
      </c>
      <c r="T153" s="41">
        <v>0.38711190623618169</v>
      </c>
      <c r="V153" s="97">
        <v>1388338.15</v>
      </c>
      <c r="W153" s="97">
        <v>307498.02</v>
      </c>
      <c r="X153" s="111">
        <v>1695836.17</v>
      </c>
      <c r="Y153" s="92" t="s">
        <v>444</v>
      </c>
      <c r="AD153" s="278" t="s">
        <v>454</v>
      </c>
      <c r="AE153" s="278"/>
      <c r="AF153" s="278"/>
      <c r="AK153">
        <v>40515</v>
      </c>
      <c r="AL153" t="s">
        <v>358</v>
      </c>
      <c r="AM153" s="92">
        <v>-192365.28</v>
      </c>
      <c r="AO153" s="92"/>
      <c r="AP153" s="92"/>
      <c r="AV153" s="92">
        <v>-1113316.24</v>
      </c>
      <c r="AX153" s="92">
        <v>1113316.24</v>
      </c>
      <c r="BJ153" s="97">
        <v>256999</v>
      </c>
      <c r="BK153" s="97">
        <v>86011.95</v>
      </c>
      <c r="BL153" s="97">
        <v>343010.95</v>
      </c>
      <c r="BM153" s="97">
        <v>11101095.609999998</v>
      </c>
      <c r="BO153">
        <v>40560</v>
      </c>
      <c r="BP153" t="s">
        <v>367</v>
      </c>
      <c r="BQ153" s="92">
        <v>-89015.54</v>
      </c>
      <c r="BS153" s="92">
        <f>-SUM(BQ149:BQ153)</f>
        <v>1492313.7999999998</v>
      </c>
      <c r="BV153">
        <v>40531</v>
      </c>
      <c r="BW153" t="s">
        <v>393</v>
      </c>
      <c r="BX153" s="92">
        <v>-1202.92</v>
      </c>
      <c r="BZ153" s="92"/>
      <c r="CG153" s="92"/>
      <c r="CM153" s="92"/>
      <c r="CT153">
        <v>40555</v>
      </c>
      <c r="CU153" t="s">
        <v>366</v>
      </c>
      <c r="CV153" s="92">
        <v>-205284.68</v>
      </c>
      <c r="CX153" s="92"/>
      <c r="CZ153">
        <v>40720</v>
      </c>
      <c r="DA153" t="s">
        <v>417</v>
      </c>
      <c r="DB153" s="92">
        <v>-158494.31</v>
      </c>
      <c r="DD153" s="92"/>
      <c r="DE153">
        <v>40560</v>
      </c>
      <c r="DF153" t="s">
        <v>367</v>
      </c>
      <c r="DG153" s="92">
        <v>-85103.34</v>
      </c>
      <c r="DH153" s="92">
        <f>-SUM(DG149:DG153)</f>
        <v>1254451.24</v>
      </c>
      <c r="DI153" s="92"/>
      <c r="DO153" s="64">
        <v>40520</v>
      </c>
      <c r="DP153" t="s">
        <v>359</v>
      </c>
      <c r="DQ153" s="92">
        <v>-216630.21</v>
      </c>
      <c r="DR153" s="92">
        <f>-SUM(DQ149:DQ153)</f>
        <v>3756795.66</v>
      </c>
      <c r="DS153" s="92"/>
      <c r="DV153">
        <v>40520</v>
      </c>
      <c r="DW153" t="s">
        <v>359</v>
      </c>
      <c r="DX153" s="92">
        <v>-228920.39</v>
      </c>
      <c r="DY153" s="92">
        <f>-SUM(DX149:DX153)</f>
        <v>3641798.9499999997</v>
      </c>
      <c r="EB153">
        <v>40520</v>
      </c>
      <c r="EC153" t="s">
        <v>359</v>
      </c>
      <c r="ED153" s="92">
        <v>-151066.89000000001</v>
      </c>
      <c r="EE153" s="92">
        <f>-SUM(ED149:ED153)</f>
        <v>2067337.4499999997</v>
      </c>
      <c r="EF153" s="92"/>
      <c r="EH153">
        <v>40520</v>
      </c>
      <c r="EI153" t="s">
        <v>359</v>
      </c>
      <c r="EJ153" s="92">
        <v>-243879.47</v>
      </c>
      <c r="EK153" s="92">
        <f>-SUM(EJ149:EJ153)</f>
        <v>3582234.4</v>
      </c>
      <c r="EL153" s="92"/>
      <c r="EM153">
        <v>40520</v>
      </c>
      <c r="EN153" t="s">
        <v>359</v>
      </c>
      <c r="EO153" s="92">
        <v>-290249.36</v>
      </c>
      <c r="EP153" s="92">
        <f>-SUM(EO149:EO153)</f>
        <v>3770168.45</v>
      </c>
      <c r="EQ153" s="92"/>
      <c r="ER153">
        <v>40520</v>
      </c>
      <c r="ES153" t="s">
        <v>359</v>
      </c>
      <c r="ET153" s="92">
        <v>-296169.81</v>
      </c>
      <c r="EU153" s="92">
        <f>-SUM(ET149:ET153)</f>
        <v>4747664.1099999994</v>
      </c>
      <c r="EV153" s="92"/>
      <c r="EX153">
        <v>40502</v>
      </c>
      <c r="EY153" t="s">
        <v>370</v>
      </c>
      <c r="EZ153" s="92">
        <v>-10811.86</v>
      </c>
      <c r="FB153" s="92"/>
      <c r="FC153">
        <v>40700</v>
      </c>
      <c r="FD153" t="s">
        <v>369</v>
      </c>
      <c r="FE153" s="92">
        <v>-1654959.37</v>
      </c>
      <c r="FF153" s="92"/>
      <c r="FH153">
        <v>40700</v>
      </c>
      <c r="FI153" t="s">
        <v>369</v>
      </c>
      <c r="FJ153" s="92">
        <v>-1289323.8799999999</v>
      </c>
      <c r="FL153" s="92"/>
      <c r="FO153">
        <v>40520</v>
      </c>
      <c r="FP153" t="s">
        <v>359</v>
      </c>
      <c r="FQ153" s="92">
        <v>-317682.88</v>
      </c>
      <c r="FR153" s="92">
        <f>-SUM(FQ149:FQ153)</f>
        <v>3631411.54</v>
      </c>
      <c r="FU153">
        <v>40520</v>
      </c>
      <c r="FV153" t="s">
        <v>359</v>
      </c>
      <c r="FW153" s="92">
        <v>-350180.52</v>
      </c>
      <c r="FX153" s="92">
        <f>-SUM(FW149:FW153)</f>
        <v>4371913.5999999996</v>
      </c>
      <c r="FY153" s="92"/>
    </row>
    <row r="154" spans="2:181" x14ac:dyDescent="0.2">
      <c r="C154" t="s">
        <v>278</v>
      </c>
      <c r="F154" s="111">
        <v>3939391.68</v>
      </c>
      <c r="G154" s="111">
        <v>1406750.76</v>
      </c>
      <c r="H154" s="111">
        <v>595696.91999999993</v>
      </c>
      <c r="I154" s="111">
        <v>600862.64999999991</v>
      </c>
      <c r="J154" s="111"/>
      <c r="K154" s="112">
        <v>1252953.1200000001</v>
      </c>
      <c r="L154" s="112">
        <v>582632.79</v>
      </c>
      <c r="M154" s="112">
        <v>216088.18</v>
      </c>
      <c r="N154" s="112">
        <v>309701.89</v>
      </c>
      <c r="O154" s="112"/>
      <c r="P154" s="111">
        <v>8904077.9900000002</v>
      </c>
      <c r="Q154" s="13">
        <v>9220028</v>
      </c>
      <c r="R154" s="93">
        <v>0.96573220710392638</v>
      </c>
      <c r="S154" s="93">
        <v>296802.59966666665</v>
      </c>
      <c r="T154" s="41">
        <v>2.1030465581674651E-2</v>
      </c>
      <c r="V154" s="97">
        <v>1256485.28</v>
      </c>
      <c r="W154" s="97">
        <v>316679.03999999998</v>
      </c>
      <c r="X154" s="102">
        <v>1573164.32</v>
      </c>
      <c r="Y154" s="96" t="s">
        <v>445</v>
      </c>
      <c r="AA154" s="92"/>
      <c r="AB154" s="92"/>
      <c r="AD154" t="s">
        <v>354</v>
      </c>
      <c r="AE154" s="92" t="s">
        <v>355</v>
      </c>
      <c r="AF154" t="s">
        <v>356</v>
      </c>
      <c r="AK154">
        <v>40520</v>
      </c>
      <c r="AL154" t="s">
        <v>359</v>
      </c>
      <c r="AM154" s="92">
        <v>-150695.70000000001</v>
      </c>
      <c r="AO154" s="92">
        <v>2816900.19</v>
      </c>
      <c r="AP154" s="92"/>
      <c r="BJ154" s="97">
        <v>253511</v>
      </c>
      <c r="BK154" s="97">
        <v>95105.35</v>
      </c>
      <c r="BL154" s="97">
        <v>348616.35</v>
      </c>
      <c r="BM154" s="97">
        <v>10825858.66</v>
      </c>
      <c r="BO154">
        <v>40705</v>
      </c>
      <c r="BP154" t="s">
        <v>371</v>
      </c>
      <c r="BQ154" s="92">
        <v>-355543.06</v>
      </c>
      <c r="BS154" s="92"/>
      <c r="BV154">
        <v>40532</v>
      </c>
      <c r="BW154" t="s">
        <v>396</v>
      </c>
      <c r="BX154" s="92">
        <v>-1813.8</v>
      </c>
      <c r="BZ154" s="92"/>
      <c r="CG154" s="92"/>
      <c r="CI154">
        <v>40530</v>
      </c>
      <c r="CJ154" t="s">
        <v>378</v>
      </c>
      <c r="CK154" s="92">
        <v>-1048950.3400000001</v>
      </c>
      <c r="CM154" s="92"/>
      <c r="CT154">
        <v>40560</v>
      </c>
      <c r="CU154" t="s">
        <v>367</v>
      </c>
      <c r="CV154" s="92">
        <v>-62176.69</v>
      </c>
      <c r="CW154" s="92">
        <f>-SUM(CV150:CV154)</f>
        <v>1010923.5499999998</v>
      </c>
      <c r="CX154" s="92"/>
      <c r="CZ154">
        <v>40770</v>
      </c>
      <c r="DA154" t="s">
        <v>418</v>
      </c>
      <c r="DB154" s="92">
        <v>-76247.990000000005</v>
      </c>
      <c r="DC154" s="92">
        <f>-SUM(DB153:DB154)</f>
        <v>234742.3</v>
      </c>
      <c r="DD154" s="92"/>
      <c r="DE154">
        <v>40705</v>
      </c>
      <c r="DF154" t="s">
        <v>371</v>
      </c>
      <c r="DG154" s="92">
        <v>-355085.96</v>
      </c>
      <c r="DI154" s="92"/>
      <c r="DK154">
        <v>40550</v>
      </c>
      <c r="DL154" t="s">
        <v>360</v>
      </c>
      <c r="DM154" s="92">
        <v>-1009531.57</v>
      </c>
      <c r="DO154" s="64">
        <v>40700</v>
      </c>
      <c r="DP154" t="s">
        <v>369</v>
      </c>
      <c r="DQ154" s="92">
        <v>-824844.03</v>
      </c>
      <c r="DS154" s="92"/>
      <c r="DV154">
        <v>40700</v>
      </c>
      <c r="DW154" t="s">
        <v>369</v>
      </c>
      <c r="DX154" s="92">
        <v>-989890.58</v>
      </c>
      <c r="DY154" s="92"/>
      <c r="EB154">
        <v>40700</v>
      </c>
      <c r="EC154" t="s">
        <v>369</v>
      </c>
      <c r="ED154" s="92">
        <v>-777419.02</v>
      </c>
      <c r="EF154" s="92"/>
      <c r="EH154">
        <v>40700</v>
      </c>
      <c r="EI154" t="s">
        <v>369</v>
      </c>
      <c r="EJ154" s="92">
        <v>-910266.12</v>
      </c>
      <c r="EL154" s="92"/>
      <c r="EM154">
        <v>40700</v>
      </c>
      <c r="EN154" t="s">
        <v>369</v>
      </c>
      <c r="EO154" s="92">
        <v>-1030157.32</v>
      </c>
      <c r="EQ154" s="92"/>
      <c r="ER154">
        <v>40700</v>
      </c>
      <c r="ES154" t="s">
        <v>369</v>
      </c>
      <c r="ET154" s="92">
        <v>-1345280.28</v>
      </c>
      <c r="EV154" s="92"/>
      <c r="EX154">
        <v>40510</v>
      </c>
      <c r="EY154" t="s">
        <v>357</v>
      </c>
      <c r="EZ154" s="92">
        <v>-2590008.02</v>
      </c>
      <c r="FB154" s="92"/>
      <c r="FC154">
        <v>40750</v>
      </c>
      <c r="FD154" t="s">
        <v>372</v>
      </c>
      <c r="FE154" s="92">
        <v>-445040.24</v>
      </c>
      <c r="FF154" s="92">
        <f>-SUM(FE153:FE154)</f>
        <v>2099999.6100000003</v>
      </c>
      <c r="FH154">
        <v>40750</v>
      </c>
      <c r="FI154" t="s">
        <v>372</v>
      </c>
      <c r="FJ154" s="92">
        <v>-330253.71999999997</v>
      </c>
      <c r="FK154" s="92">
        <f>-SUM(FJ153:FJ154)</f>
        <v>1619577.5999999999</v>
      </c>
      <c r="FO154">
        <v>40700</v>
      </c>
      <c r="FP154" t="s">
        <v>369</v>
      </c>
      <c r="FQ154" s="92">
        <v>-1127767.22</v>
      </c>
      <c r="FU154">
        <v>40700</v>
      </c>
      <c r="FV154" t="s">
        <v>369</v>
      </c>
      <c r="FW154" s="92">
        <v>-1451346.94</v>
      </c>
      <c r="FY154" s="92"/>
    </row>
    <row r="155" spans="2:181" x14ac:dyDescent="0.2">
      <c r="C155" s="2" t="s">
        <v>279</v>
      </c>
      <c r="D155" s="2"/>
      <c r="E155" s="2"/>
      <c r="F155" s="148">
        <v>3894433.7699999996</v>
      </c>
      <c r="G155" s="148">
        <v>1370913.66</v>
      </c>
      <c r="H155" s="148">
        <v>558662.65</v>
      </c>
      <c r="I155" s="148">
        <v>535992.83000000007</v>
      </c>
      <c r="J155" s="148">
        <v>247074</v>
      </c>
      <c r="K155" s="149">
        <v>1573567.98</v>
      </c>
      <c r="L155" s="149">
        <v>716711.46</v>
      </c>
      <c r="M155" s="149">
        <v>256286.40000000002</v>
      </c>
      <c r="N155" s="149">
        <v>377692.33</v>
      </c>
      <c r="O155" s="149">
        <v>114468.56</v>
      </c>
      <c r="P155" s="148">
        <f t="shared" ref="P155:P165" si="4">SUM(F155:O155)</f>
        <v>9645803.6400000025</v>
      </c>
      <c r="Q155" s="13">
        <v>9126134</v>
      </c>
      <c r="R155" s="93">
        <v>1.0569430209988153</v>
      </c>
      <c r="S155" s="93">
        <v>311154.95612903236</v>
      </c>
      <c r="T155" s="41">
        <f t="shared" ref="T155:T165" si="5">(P155-P143)/P143</f>
        <v>0.44631036540820151</v>
      </c>
      <c r="V155" s="97">
        <v>1199531.9100000001</v>
      </c>
      <c r="W155" s="97">
        <v>410506.4</v>
      </c>
      <c r="X155" s="111">
        <v>1610038.31</v>
      </c>
      <c r="Y155" s="92" t="s">
        <v>446</v>
      </c>
      <c r="AA155" s="92"/>
      <c r="AB155" s="92"/>
      <c r="AD155">
        <v>40510</v>
      </c>
      <c r="AE155" t="s">
        <v>357</v>
      </c>
      <c r="AF155" s="92">
        <v>-2785882.87</v>
      </c>
      <c r="AH155" s="92"/>
      <c r="AI155" s="92"/>
      <c r="AJ155" s="92"/>
      <c r="AK155">
        <v>40700</v>
      </c>
      <c r="AL155" t="s">
        <v>369</v>
      </c>
      <c r="AM155" s="92">
        <v>-829105.52</v>
      </c>
      <c r="AO155" s="92"/>
      <c r="AP155" s="92"/>
      <c r="AT155">
        <v>40999</v>
      </c>
      <c r="AU155" t="s">
        <v>376</v>
      </c>
      <c r="AV155" s="92">
        <v>-8903541.1899999995</v>
      </c>
      <c r="AX155" s="92">
        <v>8903541.1899999995</v>
      </c>
      <c r="BM155" s="97">
        <f>BL155+X155+P155</f>
        <v>11255841.950000003</v>
      </c>
      <c r="BO155">
        <v>40755</v>
      </c>
      <c r="BP155" t="s">
        <v>375</v>
      </c>
      <c r="BQ155" s="92">
        <v>-115437.27</v>
      </c>
      <c r="BS155" s="92">
        <f>-SUM(BQ154:BQ155)</f>
        <v>470980.33</v>
      </c>
      <c r="BV155">
        <v>40535</v>
      </c>
      <c r="BW155" t="s">
        <v>379</v>
      </c>
      <c r="BX155" s="92">
        <v>-111627.94</v>
      </c>
      <c r="BZ155" s="92"/>
      <c r="CC155">
        <v>40530</v>
      </c>
      <c r="CD155" t="s">
        <v>378</v>
      </c>
      <c r="CE155" s="92">
        <v>-733537.04</v>
      </c>
      <c r="CG155" s="92"/>
      <c r="CI155">
        <v>40531</v>
      </c>
      <c r="CJ155" t="s">
        <v>393</v>
      </c>
      <c r="CK155">
        <v>-581.98</v>
      </c>
      <c r="CM155" s="92"/>
      <c r="CT155">
        <v>40705</v>
      </c>
      <c r="CU155" t="s">
        <v>371</v>
      </c>
      <c r="CV155" s="92">
        <v>-364213.75</v>
      </c>
      <c r="CX155" s="92"/>
      <c r="DD155" s="92"/>
      <c r="DE155">
        <v>40755</v>
      </c>
      <c r="DF155" t="s">
        <v>375</v>
      </c>
      <c r="DG155" s="92">
        <v>-217284.87</v>
      </c>
      <c r="DH155" s="92">
        <f>-SUM(DG154:DG155)</f>
        <v>572370.83000000007</v>
      </c>
      <c r="DI155" s="92"/>
      <c r="DK155">
        <v>40551</v>
      </c>
      <c r="DL155" t="s">
        <v>380</v>
      </c>
      <c r="DM155" s="92">
        <v>-2606.12</v>
      </c>
      <c r="DO155" s="64">
        <v>40750</v>
      </c>
      <c r="DP155" t="s">
        <v>372</v>
      </c>
      <c r="DQ155" s="92">
        <v>-316955.56</v>
      </c>
      <c r="DR155" s="92">
        <f>-SUM(DQ154:DQ155)</f>
        <v>1141799.5900000001</v>
      </c>
      <c r="DV155">
        <v>40750</v>
      </c>
      <c r="DW155" t="s">
        <v>372</v>
      </c>
      <c r="DX155" s="92">
        <v>-467531.51</v>
      </c>
      <c r="DY155" s="92">
        <f>-SUM(DX154:DX155)</f>
        <v>1457422.0899999999</v>
      </c>
      <c r="EB155">
        <v>40750</v>
      </c>
      <c r="EC155" t="s">
        <v>372</v>
      </c>
      <c r="ED155" s="92">
        <v>-256942.81</v>
      </c>
      <c r="EE155" s="92">
        <f>-SUM(ED154:ED155)</f>
        <v>1034361.8300000001</v>
      </c>
      <c r="EH155">
        <v>40750</v>
      </c>
      <c r="EI155" t="s">
        <v>372</v>
      </c>
      <c r="EJ155" s="92">
        <v>-309243.90000000002</v>
      </c>
      <c r="EK155" s="92">
        <f>-SUM(EJ154:EJ155)</f>
        <v>1219510.02</v>
      </c>
      <c r="EM155">
        <v>40750</v>
      </c>
      <c r="EN155" t="s">
        <v>372</v>
      </c>
      <c r="EO155" s="92">
        <v>-297786.42</v>
      </c>
      <c r="EP155" s="92">
        <f>-SUM(EO154:EO155)</f>
        <v>1327943.74</v>
      </c>
      <c r="ER155">
        <v>40750</v>
      </c>
      <c r="ES155" t="s">
        <v>372</v>
      </c>
      <c r="ET155" s="92">
        <v>-278240.26</v>
      </c>
      <c r="EU155" s="92">
        <f>-SUM(ET154:ET155)</f>
        <v>1623520.54</v>
      </c>
      <c r="EX155">
        <v>40515</v>
      </c>
      <c r="EY155" t="s">
        <v>358</v>
      </c>
      <c r="EZ155" s="92">
        <v>-381161.12</v>
      </c>
      <c r="FB155" s="92"/>
      <c r="FF155" s="92"/>
      <c r="FL155" s="92"/>
      <c r="FO155">
        <v>40750</v>
      </c>
      <c r="FP155" t="s">
        <v>372</v>
      </c>
      <c r="FQ155" s="92">
        <v>-321504.65999999997</v>
      </c>
      <c r="FR155" s="92">
        <f>-SUM(FQ154:FQ155)</f>
        <v>1449271.88</v>
      </c>
      <c r="FU155">
        <v>40750</v>
      </c>
      <c r="FV155" t="s">
        <v>372</v>
      </c>
      <c r="FW155" s="92">
        <v>-479384.48</v>
      </c>
      <c r="FX155" s="92">
        <f>-SUM(FW154:FW155)</f>
        <v>1930731.42</v>
      </c>
    </row>
    <row r="156" spans="2:181" x14ac:dyDescent="0.2">
      <c r="B156">
        <v>2020</v>
      </c>
      <c r="C156" t="s">
        <v>391</v>
      </c>
      <c r="F156" s="111">
        <f>CF116</f>
        <v>4014723.73</v>
      </c>
      <c r="G156" s="111">
        <f>CF124</f>
        <v>1402587.82</v>
      </c>
      <c r="H156" s="111">
        <f>CF132</f>
        <v>539987.07999999996</v>
      </c>
      <c r="I156" s="111">
        <f>CF148</f>
        <v>560178.54</v>
      </c>
      <c r="J156" s="111">
        <f>CF140</f>
        <v>256525</v>
      </c>
      <c r="K156" s="112">
        <f>CF118</f>
        <v>1656007.2000000002</v>
      </c>
      <c r="L156" s="112">
        <f>CF126</f>
        <v>731749.54</v>
      </c>
      <c r="M156" s="112">
        <f>CF134</f>
        <v>270574.53000000003</v>
      </c>
      <c r="N156" s="112">
        <f>CF150</f>
        <v>362365.07</v>
      </c>
      <c r="O156" s="112">
        <f>CF142</f>
        <v>111573.20999999999</v>
      </c>
      <c r="P156" s="111">
        <f t="shared" si="4"/>
        <v>9906271.7200000007</v>
      </c>
      <c r="Q156" s="13">
        <f>'[5]Total  transactions'!C19</f>
        <v>10520817</v>
      </c>
      <c r="R156" s="93">
        <f t="shared" ref="R156:R165" si="6">P156/Q156</f>
        <v>0.94158768468266296</v>
      </c>
      <c r="S156" s="93">
        <f>P156/31</f>
        <v>319557.15225806454</v>
      </c>
      <c r="T156" s="41">
        <f t="shared" si="5"/>
        <v>0.43027323088688207</v>
      </c>
      <c r="V156" s="97">
        <f>CF159</f>
        <v>874634.61</v>
      </c>
      <c r="W156" s="97">
        <f>CF161</f>
        <v>427037.52</v>
      </c>
      <c r="X156" s="111">
        <f t="shared" ref="X156:X165" si="7">SUM(V156:W156)</f>
        <v>1301672.1299999999</v>
      </c>
      <c r="Y156" s="96" t="s">
        <v>432</v>
      </c>
      <c r="AD156">
        <v>40515</v>
      </c>
      <c r="AE156" t="s">
        <v>358</v>
      </c>
      <c r="AF156" s="92">
        <v>-262327.87</v>
      </c>
      <c r="AH156" s="92"/>
      <c r="AI156" s="92"/>
      <c r="AJ156" s="92"/>
      <c r="AK156">
        <v>40750</v>
      </c>
      <c r="AL156" t="s">
        <v>372</v>
      </c>
      <c r="AM156" s="92">
        <v>-263920.59000000003</v>
      </c>
      <c r="AO156" s="92">
        <v>1093026.1100000001</v>
      </c>
      <c r="AV156" s="92"/>
      <c r="AW156" s="92"/>
      <c r="BM156" s="97">
        <f>BL156+X156+P156</f>
        <v>11207943.850000001</v>
      </c>
      <c r="BS156" s="92"/>
      <c r="BV156">
        <v>40540</v>
      </c>
      <c r="BW156" t="s">
        <v>381</v>
      </c>
      <c r="BX156" s="92">
        <v>-99777.65</v>
      </c>
      <c r="BY156" s="92">
        <f>-SUM(BX152:BX156)</f>
        <v>1268718.1599999999</v>
      </c>
      <c r="BZ156" s="92"/>
      <c r="CC156">
        <v>40531</v>
      </c>
      <c r="CD156" t="s">
        <v>393</v>
      </c>
      <c r="CE156">
        <v>-693.71</v>
      </c>
      <c r="CG156" s="92"/>
      <c r="CI156">
        <v>40532</v>
      </c>
      <c r="CJ156" t="s">
        <v>396</v>
      </c>
      <c r="CK156" s="92">
        <v>-1607.27</v>
      </c>
      <c r="CM156" s="92"/>
      <c r="CT156">
        <v>40755</v>
      </c>
      <c r="CU156" t="s">
        <v>375</v>
      </c>
      <c r="CV156" s="92">
        <v>-267197.71999999997</v>
      </c>
      <c r="CW156" s="92">
        <f>-SUM(CV155:CV156)</f>
        <v>631411.47</v>
      </c>
      <c r="CX156" s="92"/>
      <c r="DB156" s="97">
        <f>SUM(DB112:DB154)</f>
        <v>-8056791.9800000004</v>
      </c>
      <c r="DC156" s="97">
        <f>SUM(DC112:DC154)</f>
        <v>8056791.9800000004</v>
      </c>
      <c r="DD156" s="92"/>
      <c r="DI156" s="92"/>
      <c r="DK156">
        <v>40552</v>
      </c>
      <c r="DL156" t="s">
        <v>382</v>
      </c>
      <c r="DM156" s="92">
        <v>-5530.45</v>
      </c>
      <c r="EL156" s="92"/>
      <c r="EQ156" s="92"/>
      <c r="EV156" s="92"/>
      <c r="EX156">
        <v>40520</v>
      </c>
      <c r="EY156" t="s">
        <v>359</v>
      </c>
      <c r="EZ156" s="92">
        <v>-260319.92</v>
      </c>
      <c r="FA156" s="92">
        <f>-SUM(EZ152:EZ156)</f>
        <v>3246055.85</v>
      </c>
      <c r="FB156" s="92"/>
      <c r="FC156">
        <v>40550</v>
      </c>
      <c r="FD156" t="s">
        <v>360</v>
      </c>
      <c r="FE156" s="92">
        <v>-1105636.95</v>
      </c>
      <c r="FF156" s="92"/>
      <c r="FH156">
        <v>40550</v>
      </c>
      <c r="FI156" t="s">
        <v>360</v>
      </c>
      <c r="FJ156" s="92">
        <v>-1244554.2</v>
      </c>
      <c r="FL156" s="92"/>
      <c r="FY156" s="92"/>
    </row>
    <row r="157" spans="2:181" x14ac:dyDescent="0.2">
      <c r="C157" t="s">
        <v>281</v>
      </c>
      <c r="F157" s="111">
        <f>CL116</f>
        <v>4151798.0599999996</v>
      </c>
      <c r="G157" s="111">
        <f>CL124</f>
        <v>1578518.08</v>
      </c>
      <c r="H157" s="111">
        <f>CL132</f>
        <v>570042.56999999995</v>
      </c>
      <c r="I157" s="111">
        <f>CL148</f>
        <v>624203.89</v>
      </c>
      <c r="J157" s="111">
        <f>CL140</f>
        <v>273456</v>
      </c>
      <c r="K157" s="112">
        <f>CL118</f>
        <v>1281255.83</v>
      </c>
      <c r="L157" s="112">
        <f>CL126</f>
        <v>539933.30000000005</v>
      </c>
      <c r="M157" s="112">
        <f>CL134</f>
        <v>203284.2</v>
      </c>
      <c r="N157" s="112">
        <f>CL150</f>
        <v>183521.56</v>
      </c>
      <c r="O157" s="112">
        <f>CL142</f>
        <v>142055.32</v>
      </c>
      <c r="P157" s="111">
        <f t="shared" si="4"/>
        <v>9548068.8100000005</v>
      </c>
      <c r="Q157" s="13">
        <f>'[5]Total  transactions'!G70</f>
        <v>10575128</v>
      </c>
      <c r="R157" s="93">
        <f t="shared" si="6"/>
        <v>0.90287973913885489</v>
      </c>
      <c r="S157" s="93">
        <f>P157/29</f>
        <v>329243.75206896552</v>
      </c>
      <c r="T157" s="41">
        <f t="shared" si="5"/>
        <v>0.45926268921169078</v>
      </c>
      <c r="V157" s="97">
        <f>CL158</f>
        <v>1254899.3600000001</v>
      </c>
      <c r="W157" s="97">
        <f>CL160</f>
        <v>302611.45999999996</v>
      </c>
      <c r="X157" s="111">
        <f t="shared" si="7"/>
        <v>1557510.82</v>
      </c>
      <c r="Y157" s="92" t="s">
        <v>433</v>
      </c>
      <c r="AD157">
        <v>40520</v>
      </c>
      <c r="AE157" t="s">
        <v>359</v>
      </c>
      <c r="AF157" s="92">
        <v>-359357.82</v>
      </c>
      <c r="AH157" s="92">
        <v>-3407568.56</v>
      </c>
      <c r="AI157" s="92"/>
      <c r="AJ157" s="92"/>
      <c r="AO157" s="92"/>
      <c r="AP157" s="92"/>
      <c r="AW157" s="92"/>
      <c r="BS157" s="92"/>
      <c r="BV157">
        <v>40710</v>
      </c>
      <c r="BW157" t="s">
        <v>394</v>
      </c>
      <c r="BX157" s="92">
        <v>-255130.68</v>
      </c>
      <c r="BZ157" s="92"/>
      <c r="CC157">
        <v>40532</v>
      </c>
      <c r="CD157" t="s">
        <v>396</v>
      </c>
      <c r="CE157" s="92">
        <v>-1150.55</v>
      </c>
      <c r="CG157" s="92"/>
      <c r="CI157">
        <v>40535</v>
      </c>
      <c r="CJ157" t="s">
        <v>379</v>
      </c>
      <c r="CK157" s="92">
        <v>-109029.01</v>
      </c>
      <c r="CM157" s="92"/>
      <c r="DD157" s="92"/>
      <c r="DE157">
        <v>40570</v>
      </c>
      <c r="DF157" t="s">
        <v>384</v>
      </c>
      <c r="DG157" s="92">
        <v>-275181.42</v>
      </c>
      <c r="DK157">
        <v>40555</v>
      </c>
      <c r="DL157" t="s">
        <v>366</v>
      </c>
      <c r="DM157" s="92">
        <v>-271627.7</v>
      </c>
      <c r="DO157" s="64">
        <v>40550</v>
      </c>
      <c r="DP157" t="s">
        <v>360</v>
      </c>
      <c r="DQ157" s="92">
        <v>-1084642.22</v>
      </c>
      <c r="DS157" s="92"/>
      <c r="DV157">
        <v>40550</v>
      </c>
      <c r="DW157" t="s">
        <v>360</v>
      </c>
      <c r="DX157" s="92">
        <v>-1031696.71</v>
      </c>
      <c r="DY157" s="92"/>
      <c r="EB157">
        <v>40550</v>
      </c>
      <c r="EC157" t="s">
        <v>360</v>
      </c>
      <c r="ED157" s="92">
        <v>-567050.27</v>
      </c>
      <c r="EF157" s="92"/>
      <c r="EL157" s="92"/>
      <c r="EQ157" s="92"/>
      <c r="EV157" s="92"/>
      <c r="EX157">
        <v>40700</v>
      </c>
      <c r="EY157" t="s">
        <v>369</v>
      </c>
      <c r="EZ157" s="92">
        <v>-1343343.64</v>
      </c>
      <c r="FB157" s="92"/>
      <c r="FC157">
        <v>40551</v>
      </c>
      <c r="FD157" t="s">
        <v>380</v>
      </c>
      <c r="FE157" s="92">
        <v>-2933.32</v>
      </c>
      <c r="FF157" s="92"/>
      <c r="FH157">
        <v>40551</v>
      </c>
      <c r="FI157" t="s">
        <v>380</v>
      </c>
      <c r="FJ157" s="92">
        <v>-3426.86</v>
      </c>
      <c r="FL157" s="92"/>
      <c r="FO157">
        <v>40550</v>
      </c>
      <c r="FP157" t="s">
        <v>360</v>
      </c>
      <c r="FQ157" s="92">
        <v>-1013796.05</v>
      </c>
      <c r="FU157">
        <v>40550</v>
      </c>
      <c r="FV157" t="s">
        <v>360</v>
      </c>
      <c r="FW157" s="92">
        <v>-1345994.42</v>
      </c>
      <c r="FY157" s="92"/>
    </row>
    <row r="158" spans="2:181" x14ac:dyDescent="0.2">
      <c r="C158" t="s">
        <v>282</v>
      </c>
      <c r="F158" s="111">
        <f>CL173</f>
        <v>3328665.58</v>
      </c>
      <c r="G158" s="111">
        <f>CL181</f>
        <v>1270439.5000000002</v>
      </c>
      <c r="H158" s="111">
        <f>CL189</f>
        <v>456089.67</v>
      </c>
      <c r="I158" s="111">
        <f>CL222</f>
        <v>478353.71</v>
      </c>
      <c r="J158" s="111">
        <f>CL200</f>
        <v>214805</v>
      </c>
      <c r="K158" s="112">
        <f>CL175</f>
        <v>1396002.29</v>
      </c>
      <c r="L158" s="112">
        <f>CL183</f>
        <v>618903.84</v>
      </c>
      <c r="M158" s="112">
        <f>CL191</f>
        <v>210250.35000000003</v>
      </c>
      <c r="N158" s="112">
        <f>CL224</f>
        <v>261442.51</v>
      </c>
      <c r="O158" s="112">
        <f>CL202</f>
        <v>88775.84</v>
      </c>
      <c r="P158" s="111">
        <f t="shared" si="4"/>
        <v>8323728.2899999991</v>
      </c>
      <c r="Q158" s="13">
        <f>'[5]Total  transactions'!E19</f>
        <v>8367054</v>
      </c>
      <c r="R158" s="93">
        <f t="shared" si="6"/>
        <v>0.99482186800754469</v>
      </c>
      <c r="S158" s="93">
        <f>P158/31</f>
        <v>268507.36419354833</v>
      </c>
      <c r="T158" s="41">
        <f t="shared" si="5"/>
        <v>-4.711993589073768E-2</v>
      </c>
      <c r="V158" s="97">
        <f>CL231</f>
        <v>891609.64999999991</v>
      </c>
      <c r="W158" s="97">
        <f>CL233</f>
        <v>311710.88</v>
      </c>
      <c r="X158" s="111">
        <f t="shared" si="7"/>
        <v>1203320.5299999998</v>
      </c>
      <c r="Y158" s="92" t="s">
        <v>434</v>
      </c>
      <c r="AD158">
        <v>40700</v>
      </c>
      <c r="AE158" t="s">
        <v>369</v>
      </c>
      <c r="AF158" s="92">
        <v>-688763.67</v>
      </c>
      <c r="AH158" s="92"/>
      <c r="AI158" s="92"/>
      <c r="AJ158" s="92"/>
      <c r="AK158">
        <v>40550</v>
      </c>
      <c r="AL158" t="s">
        <v>360</v>
      </c>
      <c r="AM158" s="92">
        <v>-657351.66</v>
      </c>
      <c r="AO158" s="92"/>
      <c r="AP158" s="92"/>
      <c r="AT158" s="92"/>
      <c r="AU158" s="92"/>
      <c r="AV158" s="92"/>
      <c r="AW158" s="92"/>
      <c r="BO158">
        <v>40570</v>
      </c>
      <c r="BP158" t="s">
        <v>384</v>
      </c>
      <c r="BQ158" s="92">
        <v>-389596.48</v>
      </c>
      <c r="BS158" s="92"/>
      <c r="BV158">
        <v>40760</v>
      </c>
      <c r="BW158" t="s">
        <v>395</v>
      </c>
      <c r="BX158" s="92">
        <v>-55527.95</v>
      </c>
      <c r="BY158" s="92">
        <f>-SUM(BX157:BX158)</f>
        <v>310658.63</v>
      </c>
      <c r="BZ158" s="92"/>
      <c r="CC158">
        <v>40535</v>
      </c>
      <c r="CD158" t="s">
        <v>379</v>
      </c>
      <c r="CE158" s="92">
        <v>-72352.929999999993</v>
      </c>
      <c r="CG158" s="92"/>
      <c r="CI158">
        <v>40540</v>
      </c>
      <c r="CJ158" t="s">
        <v>381</v>
      </c>
      <c r="CK158" s="92">
        <v>-94730.76</v>
      </c>
      <c r="CL158" s="92">
        <f>-SUM(CK154:CK158)</f>
        <v>1254899.3600000001</v>
      </c>
      <c r="CX158" s="92"/>
      <c r="DE158">
        <v>40571</v>
      </c>
      <c r="DF158" t="s">
        <v>385</v>
      </c>
      <c r="DG158">
        <v>-783.06</v>
      </c>
      <c r="DI158" s="92"/>
      <c r="DK158">
        <v>40560</v>
      </c>
      <c r="DL158" t="s">
        <v>367</v>
      </c>
      <c r="DM158" s="92">
        <v>-93714.45</v>
      </c>
      <c r="DN158" s="92">
        <f>-SUM(DM154:DM158)</f>
        <v>1383010.2899999998</v>
      </c>
      <c r="DO158" s="64">
        <v>40551</v>
      </c>
      <c r="DP158" t="s">
        <v>380</v>
      </c>
      <c r="DQ158" s="92">
        <v>-2824.16</v>
      </c>
      <c r="DS158" s="92"/>
      <c r="DV158">
        <v>40551</v>
      </c>
      <c r="DW158" t="s">
        <v>380</v>
      </c>
      <c r="DX158" s="92">
        <v>-2721.53</v>
      </c>
      <c r="DY158" s="92"/>
      <c r="EB158">
        <v>40551</v>
      </c>
      <c r="EC158" t="s">
        <v>380</v>
      </c>
      <c r="ED158" s="92">
        <v>-2079.2800000000002</v>
      </c>
      <c r="EF158" s="92"/>
      <c r="EH158">
        <v>40550</v>
      </c>
      <c r="EI158" t="s">
        <v>360</v>
      </c>
      <c r="EJ158" s="92">
        <v>-952759.57</v>
      </c>
      <c r="EL158" s="92"/>
      <c r="EM158">
        <v>40550</v>
      </c>
      <c r="EN158" t="s">
        <v>360</v>
      </c>
      <c r="EO158" s="92">
        <v>-1018786.19</v>
      </c>
      <c r="EQ158" s="92"/>
      <c r="ER158">
        <v>40550</v>
      </c>
      <c r="ES158" t="s">
        <v>360</v>
      </c>
      <c r="ET158" s="92">
        <v>-1488721.95</v>
      </c>
      <c r="EV158" s="92"/>
      <c r="EX158">
        <v>40750</v>
      </c>
      <c r="EY158" t="s">
        <v>372</v>
      </c>
      <c r="EZ158" s="92">
        <v>-342221.69</v>
      </c>
      <c r="FA158" s="92">
        <f>-SUM(EZ157:EZ158)</f>
        <v>1685565.3299999998</v>
      </c>
      <c r="FC158">
        <v>40552</v>
      </c>
      <c r="FD158" t="s">
        <v>382</v>
      </c>
      <c r="FE158" s="92">
        <v>-7781.77</v>
      </c>
      <c r="FF158" s="92"/>
      <c r="FH158">
        <v>40552</v>
      </c>
      <c r="FI158" t="s">
        <v>382</v>
      </c>
      <c r="FJ158" s="92">
        <v>-7941.96</v>
      </c>
      <c r="FL158" s="92"/>
      <c r="FO158">
        <v>40551</v>
      </c>
      <c r="FP158" t="s">
        <v>380</v>
      </c>
      <c r="FQ158" s="92">
        <v>-3120.85</v>
      </c>
      <c r="FU158">
        <v>40551</v>
      </c>
      <c r="FV158" t="s">
        <v>380</v>
      </c>
      <c r="FW158" s="92">
        <v>-3519.35</v>
      </c>
      <c r="FY158" s="92"/>
    </row>
    <row r="159" spans="2:181" x14ac:dyDescent="0.2">
      <c r="C159" t="s">
        <v>283</v>
      </c>
      <c r="F159" s="111">
        <f>CQ173</f>
        <v>2082755.3100000003</v>
      </c>
      <c r="G159" s="111">
        <f>CQ181</f>
        <v>766388.06</v>
      </c>
      <c r="H159" s="111">
        <f>CQ189</f>
        <v>259712.73</v>
      </c>
      <c r="I159" s="111">
        <f>CQ222</f>
        <v>269632.8</v>
      </c>
      <c r="J159" s="111">
        <f>CQ200</f>
        <v>127137</v>
      </c>
      <c r="K159" s="112">
        <f>CQ175</f>
        <v>1362334.17</v>
      </c>
      <c r="L159" s="112">
        <f>CQ183</f>
        <v>629648.69999999995</v>
      </c>
      <c r="M159" s="112">
        <f>CQ191</f>
        <v>207091.55</v>
      </c>
      <c r="N159" s="112">
        <f>CQ224</f>
        <v>270249.53999999998</v>
      </c>
      <c r="O159" s="112">
        <f>CQ202</f>
        <v>90364.01</v>
      </c>
      <c r="P159" s="111">
        <f t="shared" si="4"/>
        <v>6065313.8700000001</v>
      </c>
      <c r="Q159" s="13">
        <f>'[5]Total  transactions'!C72</f>
        <v>4807224</v>
      </c>
      <c r="R159" s="93">
        <f t="shared" si="6"/>
        <v>1.2617081854309264</v>
      </c>
      <c r="S159" s="93">
        <f>P159/30</f>
        <v>202177.12900000002</v>
      </c>
      <c r="T159" s="41">
        <f t="shared" si="5"/>
        <v>-0.22646196269534782</v>
      </c>
      <c r="V159" s="97">
        <f>CQ231</f>
        <v>77372.25</v>
      </c>
      <c r="W159" s="97">
        <f>CQ233</f>
        <v>285983.46999999997</v>
      </c>
      <c r="X159" s="111">
        <f t="shared" si="7"/>
        <v>363355.72</v>
      </c>
      <c r="Y159" s="92" t="s">
        <v>435</v>
      </c>
      <c r="AD159">
        <v>40750</v>
      </c>
      <c r="AE159" t="s">
        <v>372</v>
      </c>
      <c r="AF159" s="92">
        <v>-294594.96999999997</v>
      </c>
      <c r="AH159" s="92">
        <v>-983358.64</v>
      </c>
      <c r="AJ159" s="92"/>
      <c r="AK159">
        <v>40551</v>
      </c>
      <c r="AL159" t="s">
        <v>380</v>
      </c>
      <c r="AM159">
        <v>-486.08</v>
      </c>
      <c r="AO159" s="92"/>
      <c r="AP159" s="92"/>
      <c r="AT159" s="277" t="s">
        <v>455</v>
      </c>
      <c r="AU159" s="277"/>
      <c r="AV159" s="277"/>
      <c r="AW159" s="277"/>
      <c r="AX159" s="277"/>
      <c r="AY159" s="277"/>
      <c r="BO159">
        <v>40571</v>
      </c>
      <c r="BP159" t="s">
        <v>385</v>
      </c>
      <c r="BQ159">
        <v>-771.68</v>
      </c>
      <c r="BS159" s="92"/>
      <c r="BZ159" s="92"/>
      <c r="CC159">
        <v>40540</v>
      </c>
      <c r="CD159" t="s">
        <v>381</v>
      </c>
      <c r="CE159" s="92">
        <v>-66900.38</v>
      </c>
      <c r="CF159" s="92">
        <f>-SUM(CE155:CE159)</f>
        <v>874634.61</v>
      </c>
      <c r="CG159" s="92"/>
      <c r="CI159">
        <v>40710</v>
      </c>
      <c r="CJ159" t="s">
        <v>394</v>
      </c>
      <c r="CK159" s="92">
        <v>-260437.24</v>
      </c>
      <c r="CT159">
        <v>40570</v>
      </c>
      <c r="CU159" t="s">
        <v>384</v>
      </c>
      <c r="CV159" s="92">
        <v>-229996.44</v>
      </c>
      <c r="CX159" s="92"/>
      <c r="CZ159">
        <v>40530</v>
      </c>
      <c r="DA159" t="s">
        <v>378</v>
      </c>
      <c r="DB159" s="92">
        <v>-58272.35</v>
      </c>
      <c r="DE159">
        <v>40572</v>
      </c>
      <c r="DF159" t="s">
        <v>389</v>
      </c>
      <c r="DG159" s="92">
        <v>-1392.21</v>
      </c>
      <c r="DI159" s="92"/>
      <c r="DK159">
        <v>40705</v>
      </c>
      <c r="DL159" t="s">
        <v>371</v>
      </c>
      <c r="DM159" s="92">
        <v>-460485.58</v>
      </c>
      <c r="DO159" s="64">
        <v>40552</v>
      </c>
      <c r="DP159" t="s">
        <v>382</v>
      </c>
      <c r="DQ159" s="92">
        <v>-4807.03</v>
      </c>
      <c r="DS159" s="92"/>
      <c r="DV159">
        <v>40552</v>
      </c>
      <c r="DW159" t="s">
        <v>382</v>
      </c>
      <c r="DX159" s="92">
        <v>-4879.55</v>
      </c>
      <c r="DY159" s="92"/>
      <c r="EB159">
        <v>40552</v>
      </c>
      <c r="EC159" t="s">
        <v>382</v>
      </c>
      <c r="ED159" s="92">
        <v>-3770.59</v>
      </c>
      <c r="EF159" s="92"/>
      <c r="EH159">
        <v>40551</v>
      </c>
      <c r="EI159" t="s">
        <v>380</v>
      </c>
      <c r="EJ159" s="92">
        <v>-4838.9799999999996</v>
      </c>
      <c r="EL159" s="92"/>
      <c r="EM159">
        <v>40551</v>
      </c>
      <c r="EN159" t="s">
        <v>380</v>
      </c>
      <c r="EO159" s="92">
        <v>-4647.93</v>
      </c>
      <c r="EQ159" s="92"/>
      <c r="ER159">
        <v>40551</v>
      </c>
      <c r="ES159" t="s">
        <v>380</v>
      </c>
      <c r="ET159" s="92">
        <v>-3339.3</v>
      </c>
      <c r="EV159" s="92"/>
      <c r="FB159" s="92"/>
      <c r="FC159">
        <v>40555</v>
      </c>
      <c r="FD159" t="s">
        <v>366</v>
      </c>
      <c r="FE159" s="92">
        <v>-408872.28</v>
      </c>
      <c r="FF159" s="92"/>
      <c r="FH159">
        <v>40555</v>
      </c>
      <c r="FI159" t="s">
        <v>366</v>
      </c>
      <c r="FJ159" s="92">
        <v>-399178.27</v>
      </c>
      <c r="FL159" s="92"/>
      <c r="FO159">
        <v>40552</v>
      </c>
      <c r="FP159" t="s">
        <v>382</v>
      </c>
      <c r="FQ159" s="92">
        <v>-10201.219999999999</v>
      </c>
      <c r="FU159">
        <v>40552</v>
      </c>
      <c r="FV159" t="s">
        <v>382</v>
      </c>
      <c r="FW159" s="92">
        <v>-12467.41</v>
      </c>
      <c r="FY159" s="92"/>
    </row>
    <row r="160" spans="2:181" x14ac:dyDescent="0.2">
      <c r="C160" t="s">
        <v>284</v>
      </c>
      <c r="F160" s="111">
        <f>CW145</f>
        <v>2810138.05</v>
      </c>
      <c r="G160" s="111">
        <f>CW154</f>
        <v>1010923.5499999998</v>
      </c>
      <c r="H160" s="111">
        <f>CW163</f>
        <v>353978.46</v>
      </c>
      <c r="I160" s="111">
        <f>CW181</f>
        <v>323442.87</v>
      </c>
      <c r="J160" s="111">
        <f>CW172</f>
        <v>176512</v>
      </c>
      <c r="K160" s="112">
        <f>CW147</f>
        <v>1307652.02</v>
      </c>
      <c r="L160" s="112">
        <f>CW156</f>
        <v>631411.47</v>
      </c>
      <c r="M160" s="112">
        <f>CW165</f>
        <v>185747.06</v>
      </c>
      <c r="N160" s="112">
        <f>CW183</f>
        <v>245637.32</v>
      </c>
      <c r="O160" s="112">
        <f>CW174</f>
        <v>84151.58</v>
      </c>
      <c r="P160" s="111">
        <f t="shared" si="4"/>
        <v>7129594.379999999</v>
      </c>
      <c r="Q160" s="13">
        <f>'[5]Total  transactions'!G73</f>
        <v>6760426</v>
      </c>
      <c r="R160" s="93">
        <f t="shared" si="6"/>
        <v>1.0546072658734817</v>
      </c>
      <c r="S160" s="93">
        <f>P160/31</f>
        <v>229986.91548387092</v>
      </c>
      <c r="T160" s="41">
        <f t="shared" si="5"/>
        <v>-1.8743295058263373E-2</v>
      </c>
      <c r="V160" s="97">
        <f>CW191</f>
        <v>43974</v>
      </c>
      <c r="W160" s="97">
        <f>CW193</f>
        <v>181694.6</v>
      </c>
      <c r="X160" s="111">
        <f t="shared" si="7"/>
        <v>225668.6</v>
      </c>
      <c r="Y160" s="92" t="s">
        <v>284</v>
      </c>
      <c r="AJ160" s="92"/>
      <c r="AK160">
        <v>40555</v>
      </c>
      <c r="AL160" t="s">
        <v>366</v>
      </c>
      <c r="AM160" s="92">
        <v>-146108.48000000001</v>
      </c>
      <c r="AO160" s="92"/>
      <c r="AT160" s="92" t="s">
        <v>354</v>
      </c>
      <c r="AU160" t="s">
        <v>355</v>
      </c>
      <c r="AV160" t="s">
        <v>356</v>
      </c>
      <c r="BO160">
        <v>40572</v>
      </c>
      <c r="BP160" t="s">
        <v>389</v>
      </c>
      <c r="BQ160" s="92">
        <v>-1306.76</v>
      </c>
      <c r="BZ160" s="92"/>
      <c r="CC160">
        <v>40710</v>
      </c>
      <c r="CD160" t="s">
        <v>394</v>
      </c>
      <c r="CE160" s="92">
        <v>-341629.89</v>
      </c>
      <c r="CG160" s="92"/>
      <c r="CI160">
        <v>40760</v>
      </c>
      <c r="CJ160" t="s">
        <v>395</v>
      </c>
      <c r="CK160" s="92">
        <v>-42174.22</v>
      </c>
      <c r="CL160" s="92">
        <f>-SUM(CK159:CK160)</f>
        <v>302611.45999999996</v>
      </c>
      <c r="CT160">
        <v>40571</v>
      </c>
      <c r="CU160" t="s">
        <v>385</v>
      </c>
      <c r="CV160">
        <v>-933.72</v>
      </c>
      <c r="CX160" s="92"/>
      <c r="CZ160">
        <v>40531</v>
      </c>
      <c r="DA160" t="s">
        <v>393</v>
      </c>
      <c r="DB160">
        <v>-56</v>
      </c>
      <c r="DE160">
        <v>40575</v>
      </c>
      <c r="DF160" t="s">
        <v>387</v>
      </c>
      <c r="DG160" s="92">
        <v>-123979.23</v>
      </c>
      <c r="DI160" s="92"/>
      <c r="DK160">
        <v>40755</v>
      </c>
      <c r="DL160" t="s">
        <v>375</v>
      </c>
      <c r="DM160" s="92">
        <v>-261148.89</v>
      </c>
      <c r="DN160" s="92">
        <f>-SUM(DM159:DM160)</f>
        <v>721634.47</v>
      </c>
      <c r="DO160" s="64">
        <v>40555</v>
      </c>
      <c r="DP160" t="s">
        <v>366</v>
      </c>
      <c r="DQ160" s="92">
        <v>-236842.71</v>
      </c>
      <c r="DS160" s="92"/>
      <c r="DV160">
        <v>40555</v>
      </c>
      <c r="DW160" t="s">
        <v>366</v>
      </c>
      <c r="DX160" s="92">
        <v>-234555.09</v>
      </c>
      <c r="DY160" s="92"/>
      <c r="EB160">
        <v>40555</v>
      </c>
      <c r="EC160" t="s">
        <v>366</v>
      </c>
      <c r="ED160" s="92">
        <v>-147515.78</v>
      </c>
      <c r="EF160" s="92"/>
      <c r="EH160">
        <v>40552</v>
      </c>
      <c r="EI160" t="s">
        <v>382</v>
      </c>
      <c r="EJ160" s="92">
        <v>-5951.02</v>
      </c>
      <c r="EL160" s="92"/>
      <c r="EM160">
        <v>40552</v>
      </c>
      <c r="EN160" t="s">
        <v>382</v>
      </c>
      <c r="EO160" s="92">
        <v>-6853.78</v>
      </c>
      <c r="EQ160" s="92"/>
      <c r="ER160">
        <v>40552</v>
      </c>
      <c r="ES160" t="s">
        <v>382</v>
      </c>
      <c r="ET160" s="92">
        <v>-6729.05</v>
      </c>
      <c r="EV160" s="92"/>
      <c r="EX160">
        <v>40550</v>
      </c>
      <c r="EY160" t="s">
        <v>360</v>
      </c>
      <c r="EZ160" s="92">
        <v>-878925.11</v>
      </c>
      <c r="FB160" s="92"/>
      <c r="FC160">
        <v>40560</v>
      </c>
      <c r="FD160" t="s">
        <v>367</v>
      </c>
      <c r="FE160" s="92">
        <v>-141400.18</v>
      </c>
      <c r="FF160" s="92">
        <f>-SUM(FE156:FE160)</f>
        <v>1666624.5</v>
      </c>
      <c r="FH160">
        <v>40560</v>
      </c>
      <c r="FI160" t="s">
        <v>367</v>
      </c>
      <c r="FJ160" s="92">
        <v>-140593.37</v>
      </c>
      <c r="FK160" s="92">
        <f>-SUM(FJ156:FJ160)</f>
        <v>1795694.6600000001</v>
      </c>
      <c r="FL160" s="92"/>
      <c r="FO160">
        <v>40555</v>
      </c>
      <c r="FP160" t="s">
        <v>366</v>
      </c>
      <c r="FQ160" s="92">
        <v>-356468.02</v>
      </c>
      <c r="FU160">
        <v>40555</v>
      </c>
      <c r="FV160" t="s">
        <v>366</v>
      </c>
      <c r="FW160" s="92">
        <v>-317341.21999999997</v>
      </c>
      <c r="FY160" s="92"/>
    </row>
    <row r="161" spans="2:181" x14ac:dyDescent="0.2">
      <c r="C161" t="s">
        <v>285</v>
      </c>
      <c r="F161" s="111">
        <f>CW224</f>
        <v>3214516.8700000006</v>
      </c>
      <c r="G161" s="111">
        <f>CW232</f>
        <v>1127769.0900000001</v>
      </c>
      <c r="H161" s="111">
        <f>CW240</f>
        <v>409315.31999999995</v>
      </c>
      <c r="I161" s="111">
        <f>CW255</f>
        <v>364327.43</v>
      </c>
      <c r="J161" s="111">
        <f>CW247</f>
        <v>214917</v>
      </c>
      <c r="K161" s="112">
        <f>CW226</f>
        <v>986626.8</v>
      </c>
      <c r="L161" s="112">
        <f>CW234</f>
        <v>455699.33</v>
      </c>
      <c r="M161" s="112">
        <f>CW241</f>
        <v>46590.55</v>
      </c>
      <c r="N161" s="112">
        <f>CW257</f>
        <v>156453.01</v>
      </c>
      <c r="O161" s="112">
        <f>CW249</f>
        <v>59518.930000000008</v>
      </c>
      <c r="P161" s="111">
        <f t="shared" si="4"/>
        <v>7035734.3300000001</v>
      </c>
      <c r="Q161" s="13">
        <f>'[5]Total  transactions'!C74</f>
        <v>7526507</v>
      </c>
      <c r="R161" s="93">
        <f t="shared" si="6"/>
        <v>0.93479409904222499</v>
      </c>
      <c r="S161" s="93">
        <f>P161/30</f>
        <v>234524.47766666667</v>
      </c>
      <c r="T161" s="41">
        <f t="shared" si="5"/>
        <v>-0.12589850382798187</v>
      </c>
      <c r="U161" s="93"/>
      <c r="V161" s="97">
        <f>CW265</f>
        <v>81229.56</v>
      </c>
      <c r="W161" s="97">
        <f>CW267</f>
        <v>89163.24</v>
      </c>
      <c r="X161" s="111">
        <f t="shared" si="7"/>
        <v>170392.8</v>
      </c>
      <c r="Y161" s="96" t="s">
        <v>437</v>
      </c>
      <c r="AD161">
        <v>40550</v>
      </c>
      <c r="AE161" s="92" t="s">
        <v>360</v>
      </c>
      <c r="AF161" s="92">
        <v>-799996.96</v>
      </c>
      <c r="AH161" s="92"/>
      <c r="AI161" s="92"/>
      <c r="AJ161" s="92"/>
      <c r="AK161">
        <v>40560</v>
      </c>
      <c r="AL161" t="s">
        <v>367</v>
      </c>
      <c r="AM161" s="92">
        <v>-47817.279999999999</v>
      </c>
      <c r="AO161" s="92">
        <v>851763.5</v>
      </c>
      <c r="AP161" s="92"/>
      <c r="AT161">
        <v>40501</v>
      </c>
      <c r="AU161" t="s">
        <v>368</v>
      </c>
      <c r="AV161" s="92">
        <v>-1842.72</v>
      </c>
      <c r="AX161" s="92"/>
      <c r="AY161" s="92"/>
      <c r="AZ161" s="92"/>
      <c r="BO161">
        <v>40575</v>
      </c>
      <c r="BP161" t="s">
        <v>387</v>
      </c>
      <c r="BQ161" s="92">
        <v>-155280.57999999999</v>
      </c>
      <c r="BV161">
        <v>40581</v>
      </c>
      <c r="BW161" t="s">
        <v>401</v>
      </c>
      <c r="BX161" s="92">
        <v>-210630</v>
      </c>
      <c r="BZ161" s="92"/>
      <c r="CC161">
        <v>40760</v>
      </c>
      <c r="CD161" t="s">
        <v>395</v>
      </c>
      <c r="CE161" s="92">
        <v>-85407.63</v>
      </c>
      <c r="CF161" s="92">
        <f>-SUM(CE160:CE161)</f>
        <v>427037.52</v>
      </c>
      <c r="CG161" s="92"/>
      <c r="CK161" s="92">
        <f>SUM(CK154:CK160)</f>
        <v>-1557510.82</v>
      </c>
      <c r="CL161" s="92">
        <f>SUM(CL158:CL160)</f>
        <v>1557510.82</v>
      </c>
      <c r="CT161">
        <v>40572</v>
      </c>
      <c r="CU161" t="s">
        <v>389</v>
      </c>
      <c r="CV161" s="92">
        <v>-1227.5999999999999</v>
      </c>
      <c r="CX161" s="92"/>
      <c r="CZ161">
        <v>40532</v>
      </c>
      <c r="DA161" t="s">
        <v>396</v>
      </c>
      <c r="DB161">
        <v>-200.2</v>
      </c>
      <c r="DE161">
        <v>40580</v>
      </c>
      <c r="DF161" t="s">
        <v>386</v>
      </c>
      <c r="DG161" s="92">
        <v>-28391.97</v>
      </c>
      <c r="DH161" s="92">
        <f>-SUM(DG157:DG161)</f>
        <v>429727.89</v>
      </c>
      <c r="DI161" s="92"/>
      <c r="DO161" s="64">
        <v>40560</v>
      </c>
      <c r="DP161" t="s">
        <v>367</v>
      </c>
      <c r="DQ161" s="92">
        <v>-78239.179999999993</v>
      </c>
      <c r="DR161" s="92">
        <f>-SUM(DQ157:DQ161)</f>
        <v>1407355.2999999998</v>
      </c>
      <c r="DS161" s="92"/>
      <c r="DV161">
        <v>40560</v>
      </c>
      <c r="DW161" t="s">
        <v>367</v>
      </c>
      <c r="DX161" s="92">
        <v>-82703.78</v>
      </c>
      <c r="DY161" s="92">
        <f>-SUM(DX157:DX161)</f>
        <v>1356556.6600000001</v>
      </c>
      <c r="EB161">
        <v>40560</v>
      </c>
      <c r="EC161" t="s">
        <v>367</v>
      </c>
      <c r="ED161" s="92">
        <v>-61552.37</v>
      </c>
      <c r="EE161" s="92">
        <f>-SUM(ED157:ED161)</f>
        <v>781968.29</v>
      </c>
      <c r="EF161" s="92"/>
      <c r="EH161">
        <v>40555</v>
      </c>
      <c r="EI161" t="s">
        <v>366</v>
      </c>
      <c r="EJ161" s="92">
        <v>-313422.15000000002</v>
      </c>
      <c r="EL161" s="92"/>
      <c r="EM161">
        <v>40555</v>
      </c>
      <c r="EN161" t="s">
        <v>366</v>
      </c>
      <c r="EO161" s="92">
        <v>-332182.01</v>
      </c>
      <c r="EQ161" s="92"/>
      <c r="ER161">
        <v>40555</v>
      </c>
      <c r="ES161" t="s">
        <v>366</v>
      </c>
      <c r="ET161" s="92">
        <v>-364269.17</v>
      </c>
      <c r="EV161" s="92"/>
      <c r="EX161">
        <v>40551</v>
      </c>
      <c r="EY161" t="s">
        <v>380</v>
      </c>
      <c r="EZ161" s="92">
        <v>-2406.12</v>
      </c>
      <c r="FB161" s="92"/>
      <c r="FC161">
        <v>40705</v>
      </c>
      <c r="FD161" t="s">
        <v>371</v>
      </c>
      <c r="FE161" s="92">
        <v>-721541.73</v>
      </c>
      <c r="FF161" s="92"/>
      <c r="FH161">
        <v>40705</v>
      </c>
      <c r="FI161" t="s">
        <v>371</v>
      </c>
      <c r="FJ161" s="92">
        <v>-579215.53</v>
      </c>
      <c r="FL161" s="92"/>
      <c r="FO161">
        <v>40560</v>
      </c>
      <c r="FP161" t="s">
        <v>367</v>
      </c>
      <c r="FQ161" s="92">
        <v>-129368.31</v>
      </c>
      <c r="FR161" s="92">
        <f>-SUM(FQ157:FQ161)</f>
        <v>1512954.4500000002</v>
      </c>
      <c r="FU161">
        <v>40560</v>
      </c>
      <c r="FV161" t="s">
        <v>367</v>
      </c>
      <c r="FW161" s="92">
        <v>-148183.14000000001</v>
      </c>
      <c r="FX161" s="92">
        <f>-SUM(FW157:FW161)</f>
        <v>1827505.54</v>
      </c>
      <c r="FY161" s="92"/>
    </row>
    <row r="162" spans="2:181" x14ac:dyDescent="0.2">
      <c r="C162" t="s">
        <v>274</v>
      </c>
      <c r="F162" s="111">
        <f>DC116</f>
        <v>3263779.18</v>
      </c>
      <c r="G162" s="111">
        <f>DC125</f>
        <v>1182516.53</v>
      </c>
      <c r="H162" s="111">
        <f>DC134</f>
        <v>410537.33999999997</v>
      </c>
      <c r="I162" s="111">
        <f>DC152</f>
        <v>391250.37</v>
      </c>
      <c r="J162" s="111">
        <f>DC143</f>
        <v>222931</v>
      </c>
      <c r="K162" s="112">
        <f>DC118</f>
        <v>1422578.9</v>
      </c>
      <c r="L162" s="112">
        <f>DC127</f>
        <v>635051</v>
      </c>
      <c r="M162" s="112">
        <f>DC136</f>
        <v>202818.36</v>
      </c>
      <c r="N162" s="112">
        <f>DC154</f>
        <v>234742.3</v>
      </c>
      <c r="O162" s="112">
        <f>DC145</f>
        <v>90587</v>
      </c>
      <c r="P162" s="111">
        <f t="shared" si="4"/>
        <v>8056791.9800000004</v>
      </c>
      <c r="Q162" s="13">
        <f>'[5]Total  transactions'!C75</f>
        <v>7697273</v>
      </c>
      <c r="R162" s="93">
        <f t="shared" si="6"/>
        <v>1.046707318293115</v>
      </c>
      <c r="S162" s="93">
        <f>P162/31</f>
        <v>259896.51548387099</v>
      </c>
      <c r="T162" s="41">
        <f t="shared" si="5"/>
        <v>8.8967948379565613E-3</v>
      </c>
      <c r="V162" s="97">
        <f>DC163</f>
        <v>72847.259999999995</v>
      </c>
      <c r="W162" s="97">
        <f>DC165</f>
        <v>98387.21</v>
      </c>
      <c r="X162" s="111">
        <f t="shared" si="7"/>
        <v>171234.47</v>
      </c>
      <c r="Y162" s="96" t="s">
        <v>456</v>
      </c>
      <c r="Z162" s="92"/>
      <c r="AA162" s="92"/>
      <c r="AB162" s="92"/>
      <c r="AC162" s="92"/>
      <c r="AD162">
        <v>40555</v>
      </c>
      <c r="AE162" t="s">
        <v>366</v>
      </c>
      <c r="AF162" s="92">
        <v>-333101.92</v>
      </c>
      <c r="AH162" s="92"/>
      <c r="AI162" s="92"/>
      <c r="AJ162" s="92"/>
      <c r="AK162">
        <v>40705</v>
      </c>
      <c r="AL162" t="s">
        <v>371</v>
      </c>
      <c r="AM162" s="92">
        <v>-286546.53999999998</v>
      </c>
      <c r="AO162" s="92"/>
      <c r="AP162" s="92"/>
      <c r="AT162">
        <v>40510</v>
      </c>
      <c r="AU162" s="92" t="s">
        <v>357</v>
      </c>
      <c r="AV162" s="92">
        <v>-3160684.99</v>
      </c>
      <c r="AX162" s="92"/>
      <c r="AY162" s="92"/>
      <c r="AZ162" s="92"/>
      <c r="BO162">
        <v>40580</v>
      </c>
      <c r="BP162" t="s">
        <v>386</v>
      </c>
      <c r="BQ162" s="92">
        <v>-41376.79</v>
      </c>
      <c r="BS162" s="92">
        <f>-SUM(BQ158:BQ162)</f>
        <v>588332.29</v>
      </c>
      <c r="BV162">
        <v>40582</v>
      </c>
      <c r="BW162" t="s">
        <v>403</v>
      </c>
      <c r="BX162" s="116">
        <v>-51</v>
      </c>
      <c r="BZ162" s="92"/>
      <c r="CE162" s="92">
        <f>SUM(CE155:CE161)</f>
        <v>-1301672.1299999999</v>
      </c>
      <c r="CF162" s="92">
        <f>SUM(CF155:CF161)</f>
        <v>1301672.1299999999</v>
      </c>
      <c r="CG162" s="92"/>
      <c r="CK162" s="92">
        <f>CK151+CK161</f>
        <v>-11105579.629999999</v>
      </c>
      <c r="CL162" s="92">
        <f>CL151+CL161</f>
        <v>11105579.630000001</v>
      </c>
      <c r="CT162">
        <v>40575</v>
      </c>
      <c r="CU162" t="s">
        <v>387</v>
      </c>
      <c r="CV162" s="92">
        <v>-99856.89</v>
      </c>
      <c r="CZ162">
        <v>40535</v>
      </c>
      <c r="DA162" t="s">
        <v>379</v>
      </c>
      <c r="DB162" s="92">
        <v>-6563.35</v>
      </c>
      <c r="DE162">
        <v>40715</v>
      </c>
      <c r="DF162" t="s">
        <v>388</v>
      </c>
      <c r="DG162" s="92">
        <v>-124369.94</v>
      </c>
      <c r="DK162">
        <v>40570</v>
      </c>
      <c r="DL162" t="s">
        <v>384</v>
      </c>
      <c r="DM162" s="92">
        <v>-313848.03000000003</v>
      </c>
      <c r="DO162" s="64">
        <v>40705</v>
      </c>
      <c r="DP162" t="s">
        <v>371</v>
      </c>
      <c r="DQ162" s="92">
        <v>-339120.28</v>
      </c>
      <c r="DS162" s="92"/>
      <c r="DV162">
        <v>40705</v>
      </c>
      <c r="DW162" t="s">
        <v>371</v>
      </c>
      <c r="DX162" s="92">
        <v>-423982.32</v>
      </c>
      <c r="DY162" s="92"/>
      <c r="EB162">
        <v>40705</v>
      </c>
      <c r="EC162" t="s">
        <v>371</v>
      </c>
      <c r="ED162" s="92">
        <v>-308677.03999999998</v>
      </c>
      <c r="EF162" s="92"/>
      <c r="EH162">
        <v>40560</v>
      </c>
      <c r="EI162" t="s">
        <v>367</v>
      </c>
      <c r="EJ162" s="92">
        <v>-93838.76</v>
      </c>
      <c r="EK162" s="92">
        <f>-SUM(EJ158:EJ162)</f>
        <v>1370810.48</v>
      </c>
      <c r="EL162" s="92"/>
      <c r="EM162">
        <v>40560</v>
      </c>
      <c r="EN162" t="s">
        <v>367</v>
      </c>
      <c r="EO162" s="92">
        <v>-116073.44</v>
      </c>
      <c r="EP162" s="92">
        <f>-SUM(EO158:EO162)</f>
        <v>1478543.35</v>
      </c>
      <c r="EQ162" s="92"/>
      <c r="ER162">
        <v>40560</v>
      </c>
      <c r="ES162" t="s">
        <v>367</v>
      </c>
      <c r="ET162" s="92">
        <v>-122635.41</v>
      </c>
      <c r="EU162" s="92">
        <f>-SUM(ET158:ET162)</f>
        <v>1985694.88</v>
      </c>
      <c r="EV162" s="92"/>
      <c r="EX162">
        <v>40552</v>
      </c>
      <c r="EY162" t="s">
        <v>382</v>
      </c>
      <c r="EZ162" s="92">
        <v>-6430.63</v>
      </c>
      <c r="FB162" s="92"/>
      <c r="FC162">
        <v>40755</v>
      </c>
      <c r="FD162" t="s">
        <v>375</v>
      </c>
      <c r="FE162" s="92">
        <v>-328252.95</v>
      </c>
      <c r="FF162" s="92">
        <f>-SUM(FE161:FE162)</f>
        <v>1049794.68</v>
      </c>
      <c r="FH162">
        <v>40755</v>
      </c>
      <c r="FI162" t="s">
        <v>375</v>
      </c>
      <c r="FJ162" s="92">
        <v>-242185.73</v>
      </c>
      <c r="FK162" s="92">
        <f>-SUM(FJ161:FJ162)</f>
        <v>821401.26</v>
      </c>
      <c r="FL162" s="92"/>
      <c r="FO162">
        <v>40705</v>
      </c>
      <c r="FP162" t="s">
        <v>371</v>
      </c>
      <c r="FQ162" s="92">
        <v>-484768.25</v>
      </c>
      <c r="FU162">
        <v>40705</v>
      </c>
      <c r="FV162" t="s">
        <v>371</v>
      </c>
      <c r="FW162" s="92">
        <v>-650565.93000000005</v>
      </c>
      <c r="FY162" s="92"/>
    </row>
    <row r="163" spans="2:181" x14ac:dyDescent="0.2">
      <c r="C163" t="s">
        <v>275</v>
      </c>
      <c r="F163" s="111">
        <f>DC178</f>
        <v>3330724.92</v>
      </c>
      <c r="G163" s="111">
        <f>DC186</f>
        <v>1251193.7399999998</v>
      </c>
      <c r="H163" s="111">
        <f>DC194</f>
        <v>434121.20999999996</v>
      </c>
      <c r="I163" s="111">
        <f>DC227</f>
        <v>419110.46</v>
      </c>
      <c r="J163" s="111">
        <f>DC205</f>
        <v>249362</v>
      </c>
      <c r="K163" s="112">
        <f>DC180</f>
        <v>1391171.6600000001</v>
      </c>
      <c r="L163" s="112">
        <f>DC188</f>
        <v>667718.1</v>
      </c>
      <c r="M163" s="112">
        <f>DC199</f>
        <v>211109.55</v>
      </c>
      <c r="N163" s="112">
        <f>DC229</f>
        <v>235415.28</v>
      </c>
      <c r="O163" s="112">
        <f>DC207</f>
        <v>94014.420000000013</v>
      </c>
      <c r="P163" s="111">
        <f t="shared" si="4"/>
        <v>8283941.3399999999</v>
      </c>
      <c r="Q163" s="13">
        <f>'[5]Total  transactions'!C76</f>
        <v>8168115</v>
      </c>
      <c r="R163" s="93">
        <f t="shared" si="6"/>
        <v>1.0141803023096516</v>
      </c>
      <c r="S163" s="93">
        <f>P163/31</f>
        <v>267223.91419354838</v>
      </c>
      <c r="T163" s="41">
        <f t="shared" si="5"/>
        <v>-6.7541733093344727E-2</v>
      </c>
      <c r="V163" s="97">
        <f>DC237</f>
        <v>92783.41</v>
      </c>
      <c r="W163" s="97">
        <f>DC239</f>
        <v>92760.930000000008</v>
      </c>
      <c r="X163" s="111">
        <f t="shared" si="7"/>
        <v>185544.34000000003</v>
      </c>
      <c r="Y163" s="92" t="s">
        <v>440</v>
      </c>
      <c r="Z163" s="92"/>
      <c r="AA163" s="92"/>
      <c r="AB163" s="92"/>
      <c r="AC163" s="92"/>
      <c r="AD163">
        <v>40560</v>
      </c>
      <c r="AE163" t="s">
        <v>367</v>
      </c>
      <c r="AF163" s="92">
        <v>-69008.960000000006</v>
      </c>
      <c r="AH163" s="92">
        <v>-1202107.8399999999</v>
      </c>
      <c r="AI163" s="92"/>
      <c r="AJ163" s="92"/>
      <c r="AK163">
        <v>40755</v>
      </c>
      <c r="AL163" t="s">
        <v>375</v>
      </c>
      <c r="AM163" s="92">
        <v>-128743.64</v>
      </c>
      <c r="AO163" s="92">
        <v>415290.18</v>
      </c>
      <c r="AP163" s="92"/>
      <c r="AT163">
        <v>40515</v>
      </c>
      <c r="AU163" t="s">
        <v>358</v>
      </c>
      <c r="AV163" s="92">
        <v>-309333.21000000002</v>
      </c>
      <c r="AX163" s="92"/>
      <c r="AY163" s="92"/>
      <c r="AZ163" s="92"/>
      <c r="BO163">
        <v>40715</v>
      </c>
      <c r="BP163" t="s">
        <v>388</v>
      </c>
      <c r="BQ163" s="92">
        <v>-148239.82999999999</v>
      </c>
      <c r="BV163">
        <v>40583</v>
      </c>
      <c r="BW163" t="s">
        <v>404</v>
      </c>
      <c r="BX163" s="116">
        <v>-396</v>
      </c>
      <c r="BZ163" s="92"/>
      <c r="CG163" s="92"/>
      <c r="CT163">
        <v>40580</v>
      </c>
      <c r="CU163" t="s">
        <v>386</v>
      </c>
      <c r="CV163" s="92">
        <v>-21963.81</v>
      </c>
      <c r="CW163" s="92">
        <f>-SUM(CV159:CV163)</f>
        <v>353978.46</v>
      </c>
      <c r="CZ163">
        <v>40540</v>
      </c>
      <c r="DA163" t="s">
        <v>381</v>
      </c>
      <c r="DB163" s="92">
        <v>-7755.36</v>
      </c>
      <c r="DC163" s="92">
        <f>-SUM(DB159:DB163)</f>
        <v>72847.259999999995</v>
      </c>
      <c r="DE163">
        <v>40765</v>
      </c>
      <c r="DF163" t="s">
        <v>390</v>
      </c>
      <c r="DG163" s="92">
        <v>-60441.69</v>
      </c>
      <c r="DH163" s="92">
        <f>-SUM(DG162:DG163)</f>
        <v>184811.63</v>
      </c>
      <c r="DK163">
        <v>40571</v>
      </c>
      <c r="DL163" t="s">
        <v>385</v>
      </c>
      <c r="DM163">
        <v>-899.31</v>
      </c>
      <c r="DO163" s="64">
        <v>40755</v>
      </c>
      <c r="DP163" t="s">
        <v>375</v>
      </c>
      <c r="DQ163" s="92">
        <v>-216969.04</v>
      </c>
      <c r="DR163" s="92">
        <f>-SUM(DQ162:DQ163)</f>
        <v>556089.32000000007</v>
      </c>
      <c r="DS163" s="92"/>
      <c r="DV163">
        <v>40755</v>
      </c>
      <c r="DW163" t="s">
        <v>375</v>
      </c>
      <c r="DX163" s="92">
        <v>-318083.59000000003</v>
      </c>
      <c r="DY163" s="92">
        <f>-SUM(DX162:DX163)</f>
        <v>742065.91</v>
      </c>
      <c r="EB163">
        <v>40755</v>
      </c>
      <c r="EC163" t="s">
        <v>375</v>
      </c>
      <c r="ED163" s="92">
        <v>-179696.03</v>
      </c>
      <c r="EE163" s="92">
        <f>-SUM(ED162:ED163)</f>
        <v>488373.06999999995</v>
      </c>
      <c r="EF163" s="92"/>
      <c r="EH163">
        <v>40705</v>
      </c>
      <c r="EI163" t="s">
        <v>371</v>
      </c>
      <c r="EJ163" s="92">
        <v>-395551.13</v>
      </c>
      <c r="EL163" s="92"/>
      <c r="EM163">
        <v>40705</v>
      </c>
      <c r="EN163" t="s">
        <v>371</v>
      </c>
      <c r="EO163" s="92">
        <v>-430514.05</v>
      </c>
      <c r="EQ163" s="92"/>
      <c r="ER163">
        <v>40705</v>
      </c>
      <c r="ES163" t="s">
        <v>371</v>
      </c>
      <c r="ET163" s="92">
        <v>-545465.43000000005</v>
      </c>
      <c r="EV163" s="92"/>
      <c r="EX163">
        <v>40555</v>
      </c>
      <c r="EY163" t="s">
        <v>366</v>
      </c>
      <c r="EZ163" s="92">
        <v>-301902.03999999998</v>
      </c>
      <c r="FB163" s="92"/>
      <c r="FF163" s="92"/>
      <c r="FL163" s="92"/>
      <c r="FO163">
        <v>40755</v>
      </c>
      <c r="FP163" t="s">
        <v>375</v>
      </c>
      <c r="FQ163" s="92">
        <v>-248273.14</v>
      </c>
      <c r="FR163" s="92">
        <f>-SUM(FQ162:FQ163)</f>
        <v>733041.39</v>
      </c>
      <c r="FU163">
        <v>40755</v>
      </c>
      <c r="FV163" t="s">
        <v>375</v>
      </c>
      <c r="FW163" s="92">
        <v>-313451.65000000002</v>
      </c>
      <c r="FX163" s="92">
        <f>-SUM(FW162:FW163)</f>
        <v>964017.58000000007</v>
      </c>
      <c r="FY163" s="92"/>
    </row>
    <row r="164" spans="2:181" x14ac:dyDescent="0.2">
      <c r="C164" t="s">
        <v>276</v>
      </c>
      <c r="F164" s="111">
        <f>DH145</f>
        <v>3326361.77</v>
      </c>
      <c r="G164" s="111">
        <f>DH153</f>
        <v>1254451.24</v>
      </c>
      <c r="H164" s="111">
        <f>DH161</f>
        <v>429727.89</v>
      </c>
      <c r="I164" s="111">
        <f>DH177</f>
        <v>445150.05</v>
      </c>
      <c r="J164" s="111">
        <f>DH169</f>
        <v>253031</v>
      </c>
      <c r="K164" s="112">
        <f>DH147</f>
        <v>1197595.9100000001</v>
      </c>
      <c r="L164" s="112">
        <f>DH155</f>
        <v>572370.83000000007</v>
      </c>
      <c r="M164" s="112">
        <f>DH163</f>
        <v>184811.63</v>
      </c>
      <c r="N164" s="112">
        <f>DH179</f>
        <v>191573.18</v>
      </c>
      <c r="O164" s="112">
        <f>DH171</f>
        <v>84142.84</v>
      </c>
      <c r="P164" s="111">
        <f t="shared" si="4"/>
        <v>7939216.3399999989</v>
      </c>
      <c r="Q164" s="13">
        <f>'[5]Total  transactions'!C77</f>
        <v>8082370</v>
      </c>
      <c r="R164" s="93">
        <f t="shared" si="6"/>
        <v>0.98228815805265024</v>
      </c>
      <c r="S164" s="93">
        <f>P164/30</f>
        <v>264640.54466666665</v>
      </c>
      <c r="T164" s="41">
        <f t="shared" si="5"/>
        <v>-5.975592658511885E-2</v>
      </c>
      <c r="V164" s="97">
        <f>DH186</f>
        <v>117814.59000000001</v>
      </c>
      <c r="W164" s="97">
        <f>DH188</f>
        <v>78454.540000000008</v>
      </c>
      <c r="X164" s="111">
        <f t="shared" si="7"/>
        <v>196269.13</v>
      </c>
      <c r="Y164" s="92" t="s">
        <v>443</v>
      </c>
      <c r="Z164" s="92"/>
      <c r="AA164" s="92"/>
      <c r="AB164" s="92"/>
      <c r="AD164">
        <v>40705</v>
      </c>
      <c r="AE164" t="s">
        <v>371</v>
      </c>
      <c r="AF164" s="92">
        <v>-297513.18</v>
      </c>
      <c r="AH164" s="92"/>
      <c r="AI164" s="92"/>
      <c r="AJ164" s="92"/>
      <c r="AT164">
        <v>40520</v>
      </c>
      <c r="AU164" t="s">
        <v>359</v>
      </c>
      <c r="AV164" s="92">
        <v>-196312</v>
      </c>
      <c r="AX164" s="92">
        <v>3668172.9200000004</v>
      </c>
      <c r="AY164" s="92"/>
      <c r="AZ164" s="92"/>
      <c r="BO164">
        <v>40765</v>
      </c>
      <c r="BP164" t="s">
        <v>390</v>
      </c>
      <c r="BQ164" s="92">
        <v>-44830.83</v>
      </c>
      <c r="BS164" s="92">
        <f>-SUM(BQ163:BQ164)</f>
        <v>193070.65999999997</v>
      </c>
      <c r="BV164">
        <v>40585</v>
      </c>
      <c r="BW164" t="s">
        <v>406</v>
      </c>
      <c r="BX164" s="92">
        <v>-19270</v>
      </c>
      <c r="BZ164" s="92"/>
      <c r="CE164" s="92">
        <f>CE151+CE162</f>
        <v>-11207943.850000001</v>
      </c>
      <c r="CF164" s="92">
        <f>CF151+CF162</f>
        <v>11207943.850000001</v>
      </c>
      <c r="CI164">
        <v>40999</v>
      </c>
      <c r="CJ164" t="s">
        <v>376</v>
      </c>
      <c r="CK164" s="92">
        <v>-11105579.630000001</v>
      </c>
      <c r="CL164" s="92">
        <f>-CK164</f>
        <v>11105579.630000001</v>
      </c>
      <c r="CT164">
        <v>40715</v>
      </c>
      <c r="CU164" t="s">
        <v>388</v>
      </c>
      <c r="CV164" s="92">
        <v>-122631.95</v>
      </c>
      <c r="CX164" s="92"/>
      <c r="CZ164">
        <v>40710</v>
      </c>
      <c r="DA164" t="s">
        <v>394</v>
      </c>
      <c r="DB164" s="92">
        <v>-71641.570000000007</v>
      </c>
      <c r="DI164" s="92"/>
      <c r="DK164">
        <v>40572</v>
      </c>
      <c r="DL164" t="s">
        <v>389</v>
      </c>
      <c r="DM164" s="92">
        <v>-1403.37</v>
      </c>
      <c r="DS164" s="92"/>
      <c r="DY164" s="92"/>
      <c r="EF164" s="92"/>
      <c r="EH164">
        <v>40755</v>
      </c>
      <c r="EI164" t="s">
        <v>375</v>
      </c>
      <c r="EJ164" s="92">
        <v>-231995</v>
      </c>
      <c r="EK164" s="92">
        <f>-SUM(EJ163:EJ164)</f>
        <v>627546.13</v>
      </c>
      <c r="EL164" s="92"/>
      <c r="EM164">
        <v>40755</v>
      </c>
      <c r="EN164" t="s">
        <v>375</v>
      </c>
      <c r="EO164" s="92">
        <v>-195125.99</v>
      </c>
      <c r="EP164" s="92">
        <f>-SUM(EO163:EO164)</f>
        <v>625640.04</v>
      </c>
      <c r="EQ164" s="92"/>
      <c r="ER164">
        <v>40755</v>
      </c>
      <c r="ES164" t="s">
        <v>375</v>
      </c>
      <c r="ET164" s="92">
        <v>-179969.79</v>
      </c>
      <c r="EU164" s="92">
        <f>-SUM(ET163:ET164)</f>
        <v>725435.22000000009</v>
      </c>
      <c r="EV164" s="92"/>
      <c r="EX164">
        <v>40560</v>
      </c>
      <c r="EY164" t="s">
        <v>367</v>
      </c>
      <c r="EZ164" s="92">
        <v>-104076.41</v>
      </c>
      <c r="FA164" s="92">
        <f>-SUM(EZ160:EZ164)</f>
        <v>1293740.3099999998</v>
      </c>
      <c r="FB164" s="92"/>
      <c r="FC164">
        <v>40570</v>
      </c>
      <c r="FD164" t="s">
        <v>384</v>
      </c>
      <c r="FE164" s="92">
        <v>-350647.6</v>
      </c>
      <c r="FF164" s="92"/>
      <c r="FH164">
        <v>40570</v>
      </c>
      <c r="FI164" t="s">
        <v>384</v>
      </c>
      <c r="FJ164" s="92">
        <v>-386278.86</v>
      </c>
      <c r="FL164" s="92"/>
      <c r="FY164" s="92"/>
    </row>
    <row r="165" spans="2:181" x14ac:dyDescent="0.2">
      <c r="C165" t="s">
        <v>277</v>
      </c>
      <c r="F165" s="111">
        <f>DN150</f>
        <v>3714759.6</v>
      </c>
      <c r="G165" s="111">
        <f>DN158</f>
        <v>1383010.2899999998</v>
      </c>
      <c r="H165" s="111">
        <f>DN166</f>
        <v>481385.67000000004</v>
      </c>
      <c r="I165" s="111">
        <f>DN182</f>
        <v>563278.88</v>
      </c>
      <c r="J165" s="111">
        <f>DN174</f>
        <v>287236</v>
      </c>
      <c r="K165" s="112">
        <f>DN152</f>
        <v>1530663.91</v>
      </c>
      <c r="L165" s="112">
        <f>DN160</f>
        <v>721634.47</v>
      </c>
      <c r="M165" s="112">
        <f>DN168</f>
        <v>225348.98</v>
      </c>
      <c r="N165" s="112">
        <f>DN184</f>
        <v>283118.87</v>
      </c>
      <c r="O165" s="112">
        <f>DN176</f>
        <v>113528.17</v>
      </c>
      <c r="P165" s="111">
        <f t="shared" si="4"/>
        <v>9303964.8399999999</v>
      </c>
      <c r="Q165" s="13">
        <f>'[5]Total  transactions'!C78</f>
        <v>9159352</v>
      </c>
      <c r="R165" s="93">
        <f t="shared" si="6"/>
        <v>1.0157885448664927</v>
      </c>
      <c r="S165" s="93">
        <f>P165/31</f>
        <v>300127.89806451614</v>
      </c>
      <c r="T165" s="41">
        <f t="shared" si="5"/>
        <v>2.6672889213612983E-2</v>
      </c>
      <c r="V165" s="111">
        <f>DN192</f>
        <v>167775.27000000002</v>
      </c>
      <c r="W165" s="111">
        <f>DN194</f>
        <v>102265.43</v>
      </c>
      <c r="X165" s="111">
        <f t="shared" si="7"/>
        <v>270040.7</v>
      </c>
      <c r="Y165" s="96" t="s">
        <v>444</v>
      </c>
      <c r="Z165" s="92"/>
      <c r="AA165" s="92"/>
      <c r="AB165" s="92"/>
      <c r="AD165">
        <v>40755</v>
      </c>
      <c r="AE165" t="s">
        <v>375</v>
      </c>
      <c r="AF165" s="92">
        <v>-164127.69</v>
      </c>
      <c r="AH165" s="92">
        <v>-461640.87</v>
      </c>
      <c r="AI165" s="92"/>
      <c r="AJ165" s="92"/>
      <c r="AK165">
        <v>40570</v>
      </c>
      <c r="AL165" t="s">
        <v>384</v>
      </c>
      <c r="AM165" s="92">
        <v>-316547.76</v>
      </c>
      <c r="AO165" s="92"/>
      <c r="AP165" s="92"/>
      <c r="AT165">
        <v>40700</v>
      </c>
      <c r="AU165" t="s">
        <v>369</v>
      </c>
      <c r="AV165" s="92">
        <v>-930871.28</v>
      </c>
      <c r="AX165" s="92"/>
      <c r="AY165" s="92"/>
      <c r="AZ165" s="92"/>
      <c r="BV165">
        <v>40587</v>
      </c>
      <c r="BW165" t="s">
        <v>407</v>
      </c>
      <c r="BX165" s="92">
        <v>-14183</v>
      </c>
      <c r="BY165" s="92">
        <f>-SUM(BX161:BX165)</f>
        <v>244530</v>
      </c>
      <c r="CT165">
        <v>40765</v>
      </c>
      <c r="CU165" t="s">
        <v>390</v>
      </c>
      <c r="CV165" s="92">
        <v>-63115.11</v>
      </c>
      <c r="CW165" s="92">
        <f>-SUM(CV164:CV165)</f>
        <v>185747.06</v>
      </c>
      <c r="CX165" s="92"/>
      <c r="CZ165">
        <v>40760</v>
      </c>
      <c r="DA165" t="s">
        <v>395</v>
      </c>
      <c r="DB165" s="92">
        <v>-26745.64</v>
      </c>
      <c r="DC165" s="92">
        <f>-SUM(DB164:DB165)</f>
        <v>98387.21</v>
      </c>
      <c r="DE165">
        <v>40581</v>
      </c>
      <c r="DF165" t="s">
        <v>401</v>
      </c>
      <c r="DG165" s="92">
        <v>-219368</v>
      </c>
      <c r="DI165" s="92"/>
      <c r="DK165">
        <v>40575</v>
      </c>
      <c r="DL165" t="s">
        <v>387</v>
      </c>
      <c r="DM165" s="92">
        <v>-133383.39000000001</v>
      </c>
      <c r="DO165" s="64">
        <v>40570</v>
      </c>
      <c r="DP165" t="s">
        <v>384</v>
      </c>
      <c r="DQ165" s="92">
        <v>-331815.63</v>
      </c>
      <c r="DV165">
        <v>40570</v>
      </c>
      <c r="DW165" t="s">
        <v>384</v>
      </c>
      <c r="DX165" s="92">
        <v>-324983.46000000002</v>
      </c>
      <c r="EB165">
        <v>40570</v>
      </c>
      <c r="EC165" t="s">
        <v>384</v>
      </c>
      <c r="ED165" s="92">
        <v>-180790.68</v>
      </c>
      <c r="EL165" s="92"/>
      <c r="EQ165" s="92"/>
      <c r="EV165" s="92"/>
      <c r="EX165">
        <v>40705</v>
      </c>
      <c r="EY165" t="s">
        <v>371</v>
      </c>
      <c r="EZ165" s="92">
        <v>-581984.42000000004</v>
      </c>
      <c r="FB165" s="92"/>
      <c r="FC165">
        <v>40571</v>
      </c>
      <c r="FD165" t="s">
        <v>385</v>
      </c>
      <c r="FE165" s="92">
        <v>-1001.6</v>
      </c>
      <c r="FF165" s="92"/>
      <c r="FH165">
        <v>40571</v>
      </c>
      <c r="FI165" t="s">
        <v>385</v>
      </c>
      <c r="FJ165" s="92">
        <v>-1012.34</v>
      </c>
      <c r="FL165" s="92"/>
      <c r="FO165">
        <v>40570</v>
      </c>
      <c r="FP165" t="s">
        <v>384</v>
      </c>
      <c r="FQ165" s="92">
        <v>-307669.78999999998</v>
      </c>
      <c r="FU165">
        <v>40570</v>
      </c>
      <c r="FV165" t="s">
        <v>384</v>
      </c>
      <c r="FW165" s="92">
        <v>-430665.89</v>
      </c>
      <c r="FY165" s="92"/>
    </row>
    <row r="166" spans="2:181" x14ac:dyDescent="0.2">
      <c r="C166" t="s">
        <v>278</v>
      </c>
      <c r="F166" s="111">
        <v>3648353.37</v>
      </c>
      <c r="G166" s="111">
        <v>1366409.91</v>
      </c>
      <c r="H166" s="111">
        <v>496064.79</v>
      </c>
      <c r="I166" s="111">
        <v>550305.21</v>
      </c>
      <c r="J166" s="111">
        <v>281722</v>
      </c>
      <c r="K166" s="112">
        <v>1157240.8500000001</v>
      </c>
      <c r="L166" s="112">
        <v>553603.77</v>
      </c>
      <c r="M166" s="112">
        <v>178975.14</v>
      </c>
      <c r="N166" s="112">
        <v>261604.69</v>
      </c>
      <c r="O166" s="112">
        <v>96584.4</v>
      </c>
      <c r="P166" s="111">
        <v>8590864.1300000008</v>
      </c>
      <c r="Q166" s="13">
        <v>8561090</v>
      </c>
      <c r="R166" s="93">
        <v>1.0034778433587312</v>
      </c>
      <c r="S166" s="93">
        <v>286362.13766666671</v>
      </c>
      <c r="T166" s="139">
        <v>-3.5176450650113794E-2</v>
      </c>
      <c r="V166" s="111">
        <v>209563.78</v>
      </c>
      <c r="W166" s="111">
        <v>74226</v>
      </c>
      <c r="X166" s="111">
        <v>283789.78000000003</v>
      </c>
      <c r="Y166" s="92" t="s">
        <v>445</v>
      </c>
      <c r="Z166" s="92"/>
      <c r="AA166" s="92"/>
      <c r="AH166" s="92"/>
      <c r="AI166" s="92"/>
      <c r="AJ166" s="92"/>
      <c r="AK166">
        <v>40571</v>
      </c>
      <c r="AL166" t="s">
        <v>385</v>
      </c>
      <c r="AM166">
        <v>-352.35</v>
      </c>
      <c r="AO166" s="92"/>
      <c r="AP166" s="92"/>
      <c r="AT166">
        <v>40750</v>
      </c>
      <c r="AU166" t="s">
        <v>372</v>
      </c>
      <c r="AV166" s="92">
        <v>-229795.56</v>
      </c>
      <c r="AX166" s="92">
        <v>1160666.8400000001</v>
      </c>
      <c r="AZ166" s="92"/>
      <c r="BQ166" s="92">
        <f>SUM(BQ140:BQ164)</f>
        <v>-7841002.7399999993</v>
      </c>
      <c r="BS166" s="92">
        <f>SUM(BS144:BS164)</f>
        <v>7841002.7400000002</v>
      </c>
      <c r="BV166">
        <v>40725</v>
      </c>
      <c r="BW166" t="s">
        <v>408</v>
      </c>
      <c r="BX166" s="92">
        <v>-50879.66</v>
      </c>
      <c r="CC166">
        <v>40999</v>
      </c>
      <c r="CD166" t="s">
        <v>376</v>
      </c>
      <c r="CE166" s="92">
        <v>-11207943.85</v>
      </c>
      <c r="CF166" s="92">
        <v>-11207943.85</v>
      </c>
      <c r="CG166" s="92"/>
      <c r="CX166" s="92"/>
      <c r="DB166" s="97">
        <f>SUM(DB159:DB165)</f>
        <v>-171234.47000000003</v>
      </c>
      <c r="DC166" s="97">
        <f>SUM(DC159:DC165)</f>
        <v>171234.47</v>
      </c>
      <c r="DE166">
        <v>40582</v>
      </c>
      <c r="DF166" t="s">
        <v>403</v>
      </c>
      <c r="DG166">
        <v>-92</v>
      </c>
      <c r="DI166" s="92"/>
      <c r="DK166">
        <v>40580</v>
      </c>
      <c r="DL166" t="s">
        <v>386</v>
      </c>
      <c r="DM166" s="92">
        <v>-31851.57</v>
      </c>
      <c r="DN166" s="92">
        <f>-SUM(DM162:DM166)</f>
        <v>481385.67000000004</v>
      </c>
      <c r="DO166" s="64">
        <v>40571</v>
      </c>
      <c r="DP166" t="s">
        <v>385</v>
      </c>
      <c r="DQ166">
        <v>-903.96</v>
      </c>
      <c r="DS166" s="92"/>
      <c r="DU166" s="92"/>
      <c r="DV166">
        <v>40571</v>
      </c>
      <c r="DW166" t="s">
        <v>385</v>
      </c>
      <c r="DX166">
        <v>-922.24</v>
      </c>
      <c r="DY166" s="92"/>
      <c r="EB166">
        <v>40571</v>
      </c>
      <c r="EC166" t="s">
        <v>385</v>
      </c>
      <c r="ED166">
        <v>-709.32</v>
      </c>
      <c r="EF166" s="92"/>
      <c r="EL166" s="92"/>
      <c r="EQ166" s="92"/>
      <c r="ER166">
        <v>40570</v>
      </c>
      <c r="ES166" t="s">
        <v>384</v>
      </c>
      <c r="ET166" s="92">
        <v>-475770.35</v>
      </c>
      <c r="EV166" s="92"/>
      <c r="EX166">
        <v>40755</v>
      </c>
      <c r="EY166" t="s">
        <v>375</v>
      </c>
      <c r="EZ166" s="92">
        <v>-244659.22</v>
      </c>
      <c r="FA166" s="92">
        <f>-SUM(EZ165:EZ166)</f>
        <v>826643.64</v>
      </c>
      <c r="FB166" s="92"/>
      <c r="FC166">
        <v>40572</v>
      </c>
      <c r="FD166" t="s">
        <v>389</v>
      </c>
      <c r="FE166" s="92">
        <v>-2299.64</v>
      </c>
      <c r="FF166" s="92"/>
      <c r="FH166">
        <v>40572</v>
      </c>
      <c r="FI166" t="s">
        <v>389</v>
      </c>
      <c r="FJ166" s="92">
        <v>-2546.6</v>
      </c>
      <c r="FL166" s="92"/>
      <c r="FO166">
        <v>40571</v>
      </c>
      <c r="FP166" t="s">
        <v>385</v>
      </c>
      <c r="FQ166">
        <v>-704.2</v>
      </c>
      <c r="FU166">
        <v>40571</v>
      </c>
      <c r="FV166" t="s">
        <v>385</v>
      </c>
      <c r="FW166" s="92">
        <v>-1257.07</v>
      </c>
      <c r="FY166" s="92"/>
    </row>
    <row r="167" spans="2:181" ht="16" x14ac:dyDescent="0.2">
      <c r="C167" s="2" t="s">
        <v>279</v>
      </c>
      <c r="D167" s="2"/>
      <c r="E167" s="2"/>
      <c r="F167" s="148">
        <f>DR153</f>
        <v>3756795.66</v>
      </c>
      <c r="G167" s="148">
        <f>DR161</f>
        <v>1407355.2999999998</v>
      </c>
      <c r="H167" s="148">
        <f>DR169</f>
        <v>485072.19000000006</v>
      </c>
      <c r="I167" s="148">
        <f>DR185</f>
        <v>581961.23</v>
      </c>
      <c r="J167" s="148">
        <f>DR177</f>
        <v>279857</v>
      </c>
      <c r="K167" s="149">
        <f>DR155</f>
        <v>1141799.5900000001</v>
      </c>
      <c r="L167" s="149">
        <f>DR163</f>
        <v>556089.32000000007</v>
      </c>
      <c r="M167" s="149">
        <f>DR171</f>
        <v>180900.03</v>
      </c>
      <c r="N167" s="149">
        <f>DR187</f>
        <v>280558.33999999997</v>
      </c>
      <c r="O167" s="149">
        <f>DR179</f>
        <v>91680.25</v>
      </c>
      <c r="P167" s="148">
        <f>SUM(F167:O167)</f>
        <v>8762068.9100000001</v>
      </c>
      <c r="Q167" s="13">
        <f>'Total Transactions'!C81</f>
        <v>9121110</v>
      </c>
      <c r="R167" s="93">
        <f t="shared" ref="R167:R210" si="8">P167/Q167</f>
        <v>0.96063625041250467</v>
      </c>
      <c r="S167" s="93">
        <f>P167/31</f>
        <v>282647.38419354841</v>
      </c>
      <c r="T167" s="41">
        <f t="shared" ref="T167:T206" si="9">(P167-P155)/P155</f>
        <v>-9.1618569378217413E-2</v>
      </c>
      <c r="V167" s="111">
        <f>DR195</f>
        <v>210753.84</v>
      </c>
      <c r="W167" s="111">
        <f>DR197</f>
        <v>82562.44</v>
      </c>
      <c r="X167" s="111">
        <f t="shared" ref="X167:X177" si="10">SUM(V167:W167)</f>
        <v>293316.28000000003</v>
      </c>
      <c r="Y167" s="96" t="s">
        <v>446</v>
      </c>
      <c r="Z167" s="92"/>
      <c r="AA167" s="92"/>
      <c r="AD167">
        <v>40570</v>
      </c>
      <c r="AE167" t="s">
        <v>384</v>
      </c>
      <c r="AF167" s="92">
        <v>-213508.44</v>
      </c>
      <c r="AH167" s="92"/>
      <c r="AI167" s="92"/>
      <c r="AJ167" s="92"/>
      <c r="AK167">
        <v>40575</v>
      </c>
      <c r="AL167" t="s">
        <v>387</v>
      </c>
      <c r="AM167" s="92">
        <v>-103461.27</v>
      </c>
      <c r="AO167" s="92"/>
      <c r="AP167" s="92"/>
      <c r="AX167" s="92"/>
      <c r="AY167" s="92"/>
      <c r="AZ167" s="92"/>
      <c r="BV167">
        <v>40775</v>
      </c>
      <c r="BW167" t="s">
        <v>409</v>
      </c>
      <c r="BX167" s="92">
        <v>-23740.23</v>
      </c>
      <c r="BY167" s="92">
        <f>-SUM(BX166:BX167)</f>
        <v>74619.89</v>
      </c>
      <c r="CG167" s="92"/>
      <c r="CI167" s="279" t="s">
        <v>457</v>
      </c>
      <c r="CJ167" s="279"/>
      <c r="CK167" s="279"/>
      <c r="CN167" s="279" t="s">
        <v>458</v>
      </c>
      <c r="CO167" s="280"/>
      <c r="CP167" s="280"/>
      <c r="DE167">
        <v>40583</v>
      </c>
      <c r="DF167" t="s">
        <v>404</v>
      </c>
      <c r="DG167">
        <v>-366</v>
      </c>
      <c r="DK167">
        <v>40715</v>
      </c>
      <c r="DL167" t="s">
        <v>388</v>
      </c>
      <c r="DM167" s="92">
        <v>-153681.79</v>
      </c>
      <c r="DO167" s="64">
        <v>40572</v>
      </c>
      <c r="DP167" t="s">
        <v>389</v>
      </c>
      <c r="DQ167" s="92">
        <v>-1364.31</v>
      </c>
      <c r="DS167" s="92"/>
      <c r="DU167" s="92"/>
      <c r="DV167">
        <v>40572</v>
      </c>
      <c r="DW167" t="s">
        <v>389</v>
      </c>
      <c r="DX167" s="92">
        <v>-1565.76</v>
      </c>
      <c r="DY167" s="92"/>
      <c r="EB167">
        <v>40572</v>
      </c>
      <c r="EC167" t="s">
        <v>389</v>
      </c>
      <c r="ED167" s="92">
        <v>-1161.95</v>
      </c>
      <c r="EF167" s="92"/>
      <c r="EH167">
        <v>40570</v>
      </c>
      <c r="EI167" t="s">
        <v>384</v>
      </c>
      <c r="EJ167" s="92">
        <v>-308019.13</v>
      </c>
      <c r="EL167" s="92"/>
      <c r="EM167">
        <v>40570</v>
      </c>
      <c r="EN167" t="s">
        <v>384</v>
      </c>
      <c r="EO167" s="92">
        <v>-337419.01</v>
      </c>
      <c r="EQ167" s="92"/>
      <c r="ER167">
        <v>40571</v>
      </c>
      <c r="ES167" t="s">
        <v>385</v>
      </c>
      <c r="ET167" s="92">
        <v>-1099.68</v>
      </c>
      <c r="EV167" s="92"/>
      <c r="FB167" s="92"/>
      <c r="FC167">
        <v>40575</v>
      </c>
      <c r="FD167" t="s">
        <v>387</v>
      </c>
      <c r="FE167" s="92">
        <v>-190350.9</v>
      </c>
      <c r="FF167" s="92"/>
      <c r="FH167">
        <v>40575</v>
      </c>
      <c r="FI167" t="s">
        <v>387</v>
      </c>
      <c r="FJ167" s="92">
        <v>-182203.82</v>
      </c>
      <c r="FL167" s="92"/>
      <c r="FO167">
        <v>40572</v>
      </c>
      <c r="FP167" t="s">
        <v>389</v>
      </c>
      <c r="FQ167" s="92">
        <v>-3741.36</v>
      </c>
      <c r="FU167">
        <v>40572</v>
      </c>
      <c r="FV167" t="s">
        <v>389</v>
      </c>
      <c r="FW167" s="92">
        <v>-4483.8500000000004</v>
      </c>
      <c r="FY167" s="92"/>
    </row>
    <row r="168" spans="2:181" x14ac:dyDescent="0.2">
      <c r="B168">
        <v>2021</v>
      </c>
      <c r="C168" t="s">
        <v>391</v>
      </c>
      <c r="F168" s="111">
        <f>DY153</f>
        <v>3641798.9499999997</v>
      </c>
      <c r="G168" s="111">
        <f>DY161</f>
        <v>1356556.6600000001</v>
      </c>
      <c r="H168" s="111">
        <f>DY169</f>
        <v>474204.04000000004</v>
      </c>
      <c r="I168" s="111">
        <f>DY185</f>
        <v>578353.06000000006</v>
      </c>
      <c r="J168" s="111">
        <f>DY177</f>
        <v>266592.43</v>
      </c>
      <c r="K168" s="112">
        <f>DY155</f>
        <v>1457422.0899999999</v>
      </c>
      <c r="L168" s="112">
        <f>DY163</f>
        <v>742065.91</v>
      </c>
      <c r="M168" s="112">
        <f>DY171</f>
        <v>234488.02</v>
      </c>
      <c r="N168" s="112">
        <f>DY187</f>
        <v>371460.45</v>
      </c>
      <c r="O168" s="112">
        <f>DY179</f>
        <v>119534.22</v>
      </c>
      <c r="P168" s="111">
        <f t="shared" ref="P168:P180" si="11">SUM(F168:O168)</f>
        <v>9242475.8299999982</v>
      </c>
      <c r="Q168" s="13">
        <f>'Total Transactions'!C82</f>
        <v>9276243</v>
      </c>
      <c r="R168" s="93">
        <f t="shared" si="8"/>
        <v>0.99635982261352984</v>
      </c>
      <c r="S168" s="93">
        <f>P168/31</f>
        <v>298144.38161290315</v>
      </c>
      <c r="T168" s="41">
        <f t="shared" si="9"/>
        <v>-6.7007640085204767E-2</v>
      </c>
      <c r="V168" s="111">
        <f>DY195</f>
        <v>165840.68000000005</v>
      </c>
      <c r="W168" s="111">
        <f>DY197</f>
        <v>110367.94</v>
      </c>
      <c r="X168" s="111">
        <f t="shared" si="10"/>
        <v>276208.62000000005</v>
      </c>
      <c r="Y168" s="96" t="s">
        <v>432</v>
      </c>
      <c r="Z168" s="92"/>
      <c r="AA168" s="92"/>
      <c r="AD168">
        <v>40575</v>
      </c>
      <c r="AE168" t="s">
        <v>387</v>
      </c>
      <c r="AF168" s="92">
        <v>-79592.179999999993</v>
      </c>
      <c r="AH168" s="92"/>
      <c r="AI168" s="92"/>
      <c r="AJ168" s="92"/>
      <c r="AK168">
        <v>40580</v>
      </c>
      <c r="AL168" t="s">
        <v>386</v>
      </c>
      <c r="AM168" s="92">
        <v>-29198.94</v>
      </c>
      <c r="AO168" s="92">
        <v>449560.32000000001</v>
      </c>
      <c r="AP168" s="92"/>
      <c r="AT168">
        <v>40550</v>
      </c>
      <c r="AU168" s="92" t="s">
        <v>360</v>
      </c>
      <c r="AV168" s="92">
        <v>-1020552</v>
      </c>
      <c r="AX168" s="92"/>
      <c r="AY168" s="92"/>
      <c r="AZ168" s="92"/>
      <c r="BX168" s="92">
        <f>SUM(BX152:BX167)</f>
        <v>-1898526.6799999997</v>
      </c>
      <c r="BY168" s="99">
        <f>SUM(BY153:BY167)</f>
        <v>1898526.68</v>
      </c>
      <c r="CG168" s="92"/>
      <c r="CI168" t="s">
        <v>354</v>
      </c>
      <c r="CJ168" t="s">
        <v>355</v>
      </c>
      <c r="CK168" t="s">
        <v>356</v>
      </c>
      <c r="CN168" t="s">
        <v>354</v>
      </c>
      <c r="CO168" t="s">
        <v>355</v>
      </c>
      <c r="CP168" t="s">
        <v>356</v>
      </c>
      <c r="CT168">
        <v>40581</v>
      </c>
      <c r="CU168" t="s">
        <v>401</v>
      </c>
      <c r="CV168" s="92">
        <v>-155011</v>
      </c>
      <c r="CX168" s="92"/>
      <c r="DB168" s="97">
        <f>DB156+DB166</f>
        <v>-8228026.4500000002</v>
      </c>
      <c r="DC168" s="97">
        <f>DC156+DC166</f>
        <v>8228026.4500000002</v>
      </c>
      <c r="DE168">
        <v>40585</v>
      </c>
      <c r="DF168" t="s">
        <v>406</v>
      </c>
      <c r="DG168" s="92">
        <v>-19040</v>
      </c>
      <c r="DI168" s="92"/>
      <c r="DK168">
        <v>40765</v>
      </c>
      <c r="DL168" t="s">
        <v>390</v>
      </c>
      <c r="DM168" s="92">
        <v>-71667.19</v>
      </c>
      <c r="DN168" s="92">
        <f>-SUM(DM167:DM168)</f>
        <v>225348.98</v>
      </c>
      <c r="DO168" s="64">
        <v>40575</v>
      </c>
      <c r="DP168" t="s">
        <v>387</v>
      </c>
      <c r="DQ168" s="92">
        <v>-123099.45</v>
      </c>
      <c r="DS168" s="92"/>
      <c r="DU168" s="92"/>
      <c r="DV168">
        <v>40575</v>
      </c>
      <c r="DW168" t="s">
        <v>387</v>
      </c>
      <c r="DX168" s="92">
        <v>-117114.83</v>
      </c>
      <c r="DY168" s="92"/>
      <c r="EB168">
        <v>40575</v>
      </c>
      <c r="EC168" t="s">
        <v>387</v>
      </c>
      <c r="ED168" s="92">
        <v>-70161.919999999998</v>
      </c>
      <c r="EF168" s="92"/>
      <c r="EH168">
        <v>40571</v>
      </c>
      <c r="EI168" t="s">
        <v>385</v>
      </c>
      <c r="EJ168" s="92">
        <v>-1387.48</v>
      </c>
      <c r="EL168" s="92"/>
      <c r="EM168">
        <v>40571</v>
      </c>
      <c r="EN168" t="s">
        <v>385</v>
      </c>
      <c r="EO168" s="92">
        <v>-1430.75</v>
      </c>
      <c r="EQ168" s="92"/>
      <c r="ER168">
        <v>40572</v>
      </c>
      <c r="ES168" t="s">
        <v>389</v>
      </c>
      <c r="ET168" s="92">
        <v>-2199.0700000000002</v>
      </c>
      <c r="EV168" s="92"/>
      <c r="FC168">
        <v>40580</v>
      </c>
      <c r="FD168" t="s">
        <v>386</v>
      </c>
      <c r="FE168" s="92">
        <v>-45149.5</v>
      </c>
      <c r="FF168" s="92">
        <f>-SUM(FE164:FE168)</f>
        <v>589449.24</v>
      </c>
      <c r="FH168">
        <v>40580</v>
      </c>
      <c r="FI168" t="s">
        <v>386</v>
      </c>
      <c r="FJ168" s="92">
        <v>-46376.31</v>
      </c>
      <c r="FK168" s="92">
        <f>-SUM(FJ164:FJ168)</f>
        <v>618417.92999999993</v>
      </c>
      <c r="FL168" s="92"/>
      <c r="FO168">
        <v>40575</v>
      </c>
      <c r="FP168" t="s">
        <v>387</v>
      </c>
      <c r="FQ168" s="92">
        <v>-166167.06</v>
      </c>
      <c r="FU168">
        <v>40575</v>
      </c>
      <c r="FV168" t="s">
        <v>387</v>
      </c>
      <c r="FW168" s="92">
        <v>-157070.59</v>
      </c>
      <c r="FY168" s="92"/>
    </row>
    <row r="169" spans="2:181" x14ac:dyDescent="0.2">
      <c r="C169" t="s">
        <v>281</v>
      </c>
      <c r="F169" s="111">
        <f>EE153</f>
        <v>2067337.4499999997</v>
      </c>
      <c r="G169" s="111">
        <f>EE161</f>
        <v>781968.29</v>
      </c>
      <c r="H169" s="111">
        <f>EE169</f>
        <v>274609.45</v>
      </c>
      <c r="I169" s="111">
        <f>EE185</f>
        <v>622903.94000000006</v>
      </c>
      <c r="J169" s="111">
        <f>EE177</f>
        <v>168269.11999999997</v>
      </c>
      <c r="K169" s="112">
        <f>EE155</f>
        <v>1034361.8300000001</v>
      </c>
      <c r="L169" s="112">
        <f>EE163</f>
        <v>488373.06999999995</v>
      </c>
      <c r="M169" s="112">
        <f>EE171</f>
        <v>162627.29</v>
      </c>
      <c r="N169" s="112">
        <f>EE187</f>
        <v>245131.56</v>
      </c>
      <c r="O169" s="112">
        <f>EE179</f>
        <v>79042.78</v>
      </c>
      <c r="P169" s="111">
        <f t="shared" si="11"/>
        <v>5924624.7800000003</v>
      </c>
      <c r="Q169" s="13">
        <f>'Total Transactions'!G83</f>
        <v>7493112</v>
      </c>
      <c r="R169" s="93">
        <f t="shared" si="8"/>
        <v>0.79067612762227502</v>
      </c>
      <c r="S169" s="93">
        <f>P169/28</f>
        <v>211593.74214285714</v>
      </c>
      <c r="T169" s="41">
        <f t="shared" si="9"/>
        <v>-0.37949496407116906</v>
      </c>
      <c r="V169" s="111">
        <f>EE195</f>
        <v>135389.72</v>
      </c>
      <c r="W169" s="111">
        <f>EE197</f>
        <v>73043.75</v>
      </c>
      <c r="X169" s="111">
        <f t="shared" si="10"/>
        <v>208433.47</v>
      </c>
      <c r="Y169" s="96" t="s">
        <v>433</v>
      </c>
      <c r="Z169" s="92"/>
      <c r="AA169" s="92"/>
      <c r="AD169">
        <v>40580</v>
      </c>
      <c r="AE169" t="s">
        <v>386</v>
      </c>
      <c r="AF169" s="92">
        <v>-20000</v>
      </c>
      <c r="AH169" s="92">
        <v>-313100.62</v>
      </c>
      <c r="AI169" s="92"/>
      <c r="AJ169" s="92"/>
      <c r="AK169">
        <v>40715</v>
      </c>
      <c r="AL169" t="s">
        <v>388</v>
      </c>
      <c r="AM169" s="92">
        <v>-163699.9</v>
      </c>
      <c r="AO169" s="92"/>
      <c r="AP169" s="92"/>
      <c r="AT169">
        <v>40551</v>
      </c>
      <c r="AU169" t="s">
        <v>380</v>
      </c>
      <c r="AV169" s="92">
        <v>-1001.03</v>
      </c>
      <c r="AX169" s="92"/>
      <c r="AY169" s="92"/>
      <c r="AZ169" s="92"/>
      <c r="BO169">
        <v>40530</v>
      </c>
      <c r="BP169" t="s">
        <v>378</v>
      </c>
      <c r="BQ169" s="92">
        <v>-1251630.3600000001</v>
      </c>
      <c r="CI169">
        <v>40501</v>
      </c>
      <c r="CJ169" t="s">
        <v>368</v>
      </c>
      <c r="CK169" s="92">
        <v>-3181.5</v>
      </c>
      <c r="CM169" s="92"/>
      <c r="CN169">
        <v>40501</v>
      </c>
      <c r="CO169" t="s">
        <v>368</v>
      </c>
      <c r="CP169" s="92">
        <v>-2398.2600000000002</v>
      </c>
      <c r="CR169" s="92"/>
      <c r="CT169">
        <v>40582</v>
      </c>
      <c r="CU169" t="s">
        <v>403</v>
      </c>
      <c r="CV169">
        <v>-68</v>
      </c>
      <c r="CX169" s="92"/>
      <c r="CZ169">
        <v>40999</v>
      </c>
      <c r="DA169" t="s">
        <v>376</v>
      </c>
      <c r="DB169" s="92">
        <v>-8228026.4500000002</v>
      </c>
      <c r="DC169" s="92">
        <f>-DB169</f>
        <v>8228026.4500000002</v>
      </c>
      <c r="DE169">
        <v>40587</v>
      </c>
      <c r="DF169" t="s">
        <v>407</v>
      </c>
      <c r="DG169" s="92">
        <v>-14165</v>
      </c>
      <c r="DH169" s="92">
        <f>-SUM(DG165:DG169)</f>
        <v>253031</v>
      </c>
      <c r="DI169" s="92"/>
      <c r="DO169" s="64">
        <v>40580</v>
      </c>
      <c r="DP169" t="s">
        <v>386</v>
      </c>
      <c r="DQ169" s="92">
        <v>-27888.84</v>
      </c>
      <c r="DR169" s="92">
        <f>-SUM(DQ165:DQ169)</f>
        <v>485072.19000000006</v>
      </c>
      <c r="DS169" s="92"/>
      <c r="DU169" s="92"/>
      <c r="DV169">
        <v>40580</v>
      </c>
      <c r="DW169" t="s">
        <v>386</v>
      </c>
      <c r="DX169" s="92">
        <v>-29617.75</v>
      </c>
      <c r="DY169" s="92">
        <f>-SUM(DX165:DX169)</f>
        <v>474204.04000000004</v>
      </c>
      <c r="EB169">
        <v>40580</v>
      </c>
      <c r="EC169" t="s">
        <v>386</v>
      </c>
      <c r="ED169" s="92">
        <v>-21785.58</v>
      </c>
      <c r="EE169" s="92">
        <f>-SUM(ED165:ED169)</f>
        <v>274609.45</v>
      </c>
      <c r="EF169" s="92"/>
      <c r="EH169">
        <v>40572</v>
      </c>
      <c r="EI169" t="s">
        <v>389</v>
      </c>
      <c r="EJ169" s="92">
        <v>-1854.51</v>
      </c>
      <c r="EL169" s="92"/>
      <c r="EM169">
        <v>40572</v>
      </c>
      <c r="EN169" t="s">
        <v>389</v>
      </c>
      <c r="EO169" s="92">
        <v>-2172.63</v>
      </c>
      <c r="EQ169" s="92"/>
      <c r="ER169">
        <v>40575</v>
      </c>
      <c r="ES169" t="s">
        <v>387</v>
      </c>
      <c r="ET169" s="92">
        <v>-175517.79</v>
      </c>
      <c r="EV169" s="92"/>
      <c r="EX169">
        <v>40570</v>
      </c>
      <c r="EY169" t="s">
        <v>384</v>
      </c>
      <c r="EZ169" s="92">
        <v>-284884.96999999997</v>
      </c>
      <c r="FB169" s="92"/>
      <c r="FC169">
        <v>40715</v>
      </c>
      <c r="FD169" t="s">
        <v>388</v>
      </c>
      <c r="FE169" s="92">
        <v>-259984.15</v>
      </c>
      <c r="FF169" s="92"/>
      <c r="FH169">
        <v>40715</v>
      </c>
      <c r="FI169" t="s">
        <v>388</v>
      </c>
      <c r="FJ169" s="92">
        <v>-205114.22</v>
      </c>
      <c r="FO169">
        <v>40580</v>
      </c>
      <c r="FP169" t="s">
        <v>386</v>
      </c>
      <c r="FQ169" s="92">
        <v>-42585.36</v>
      </c>
      <c r="FR169" s="92">
        <f>-SUM(FQ165:FQ169)</f>
        <v>520867.76999999996</v>
      </c>
      <c r="FU169">
        <v>40580</v>
      </c>
      <c r="FV169" t="s">
        <v>386</v>
      </c>
      <c r="FW169" s="92">
        <v>-53257.05</v>
      </c>
      <c r="FX169" s="92">
        <f>-SUM(FW165:FW169)</f>
        <v>646734.45000000007</v>
      </c>
      <c r="FY169" s="92"/>
    </row>
    <row r="170" spans="2:181" x14ac:dyDescent="0.2">
      <c r="C170" t="s">
        <v>282</v>
      </c>
      <c r="F170" s="111">
        <f>EK153</f>
        <v>3582234.4</v>
      </c>
      <c r="G170" s="111">
        <f>EK162</f>
        <v>1370810.48</v>
      </c>
      <c r="H170" s="111">
        <f>EK171</f>
        <v>502792.63</v>
      </c>
      <c r="I170" s="111">
        <f>EK189</f>
        <v>1479032.2800000003</v>
      </c>
      <c r="J170" s="111">
        <f>EK180</f>
        <v>279313.34999999998</v>
      </c>
      <c r="K170" s="112">
        <f>EK155</f>
        <v>1219510.02</v>
      </c>
      <c r="L170" s="112">
        <f>EK164</f>
        <v>627546.13</v>
      </c>
      <c r="M170" s="112">
        <f>EK173</f>
        <v>198497.34</v>
      </c>
      <c r="N170" s="112">
        <f>EK191</f>
        <v>435088.30000000005</v>
      </c>
      <c r="O170" s="112">
        <f>EK182</f>
        <v>102115.35</v>
      </c>
      <c r="P170" s="111">
        <f t="shared" si="11"/>
        <v>9796940.2800000012</v>
      </c>
      <c r="Q170" s="13">
        <f>'Total Transactions'!C84</f>
        <v>12498274</v>
      </c>
      <c r="R170" s="93">
        <f t="shared" si="8"/>
        <v>0.78386345826631754</v>
      </c>
      <c r="S170" s="93">
        <f>P170/31</f>
        <v>316030.33161290328</v>
      </c>
      <c r="T170" s="41">
        <f t="shared" si="9"/>
        <v>0.17698943774629172</v>
      </c>
      <c r="V170" s="111">
        <f>EK199</f>
        <v>446076.72</v>
      </c>
      <c r="W170" s="111">
        <f>EK201</f>
        <v>92092.5</v>
      </c>
      <c r="X170" s="111">
        <f t="shared" si="10"/>
        <v>538169.22</v>
      </c>
      <c r="Y170" s="96" t="s">
        <v>434</v>
      </c>
      <c r="Z170" s="92"/>
      <c r="AA170" s="92"/>
      <c r="AD170">
        <v>40715</v>
      </c>
      <c r="AE170" t="s">
        <v>388</v>
      </c>
      <c r="AF170" s="92">
        <v>-87856.88</v>
      </c>
      <c r="AH170" s="92"/>
      <c r="AI170" s="92"/>
      <c r="AJ170" s="92"/>
      <c r="AK170">
        <v>40765</v>
      </c>
      <c r="AL170" t="s">
        <v>390</v>
      </c>
      <c r="AM170" s="92">
        <v>-58582.15</v>
      </c>
      <c r="AO170" s="92">
        <v>222282.05</v>
      </c>
      <c r="AP170" s="92"/>
      <c r="AT170">
        <v>40555</v>
      </c>
      <c r="AU170" t="s">
        <v>366</v>
      </c>
      <c r="AV170" s="92">
        <v>-260307.45</v>
      </c>
      <c r="AX170" s="92"/>
      <c r="AY170" s="92"/>
      <c r="AZ170" s="92"/>
      <c r="BO170">
        <v>40531</v>
      </c>
      <c r="BP170" t="s">
        <v>393</v>
      </c>
      <c r="BQ170" s="92">
        <v>-1222.5999999999999</v>
      </c>
      <c r="BV170">
        <v>40999</v>
      </c>
      <c r="BW170" t="s">
        <v>376</v>
      </c>
      <c r="BX170" s="92">
        <v>-10342309.060000001</v>
      </c>
      <c r="BY170" s="57">
        <f>BY150+BY168</f>
        <v>10342309.059999999</v>
      </c>
      <c r="CG170" s="92"/>
      <c r="CI170">
        <v>40502</v>
      </c>
      <c r="CJ170" t="s">
        <v>370</v>
      </c>
      <c r="CK170" s="92">
        <v>-8008.9</v>
      </c>
      <c r="CM170" s="92"/>
      <c r="CN170">
        <v>40502</v>
      </c>
      <c r="CO170" t="s">
        <v>370</v>
      </c>
      <c r="CP170" s="92">
        <v>-5357.34</v>
      </c>
      <c r="CR170" s="92"/>
      <c r="CT170">
        <v>40583</v>
      </c>
      <c r="CU170" t="s">
        <v>404</v>
      </c>
      <c r="CV170">
        <v>-276</v>
      </c>
      <c r="CX170" s="92"/>
      <c r="DE170">
        <v>40725</v>
      </c>
      <c r="DF170" t="s">
        <v>408</v>
      </c>
      <c r="DG170" s="92">
        <v>-65969.7</v>
      </c>
      <c r="DI170" s="92"/>
      <c r="DK170">
        <v>40581</v>
      </c>
      <c r="DL170" t="s">
        <v>401</v>
      </c>
      <c r="DM170" s="92">
        <v>-247633</v>
      </c>
      <c r="DO170" s="64">
        <v>40715</v>
      </c>
      <c r="DP170" t="s">
        <v>388</v>
      </c>
      <c r="DQ170" s="92">
        <v>-117963.61</v>
      </c>
      <c r="DU170" s="92"/>
      <c r="DV170">
        <v>40715</v>
      </c>
      <c r="DW170" t="s">
        <v>388</v>
      </c>
      <c r="DX170" s="92">
        <v>-146237.34</v>
      </c>
      <c r="EB170">
        <v>40715</v>
      </c>
      <c r="EC170" t="s">
        <v>388</v>
      </c>
      <c r="ED170" s="92">
        <v>-113004.3</v>
      </c>
      <c r="EH170">
        <v>40575</v>
      </c>
      <c r="EI170" t="s">
        <v>387</v>
      </c>
      <c r="EJ170" s="92">
        <v>-158612.51999999999</v>
      </c>
      <c r="EM170">
        <v>40575</v>
      </c>
      <c r="EN170" t="s">
        <v>387</v>
      </c>
      <c r="EO170" s="92">
        <v>-168703.66</v>
      </c>
      <c r="ER170">
        <v>40580</v>
      </c>
      <c r="ES170" t="s">
        <v>386</v>
      </c>
      <c r="ET170" s="92">
        <v>-41341.99</v>
      </c>
      <c r="EU170" s="92">
        <f>-SUM(ET166:ET170)</f>
        <v>695928.88</v>
      </c>
      <c r="EX170">
        <v>40571</v>
      </c>
      <c r="EY170" t="s">
        <v>385</v>
      </c>
      <c r="EZ170">
        <v>-848.22</v>
      </c>
      <c r="FB170" s="92"/>
      <c r="FC170">
        <v>40765</v>
      </c>
      <c r="FD170" t="s">
        <v>390</v>
      </c>
      <c r="FE170" s="92">
        <v>-96275.55</v>
      </c>
      <c r="FF170" s="92">
        <f>-SUM(FE169:FE170)</f>
        <v>356259.7</v>
      </c>
      <c r="FH170">
        <v>40765</v>
      </c>
      <c r="FI170" t="s">
        <v>390</v>
      </c>
      <c r="FJ170" s="92">
        <v>-73831.710000000006</v>
      </c>
      <c r="FK170" s="92">
        <f>-SUM(FJ169:FJ170)</f>
        <v>278945.93</v>
      </c>
      <c r="FO170">
        <v>40715</v>
      </c>
      <c r="FP170" t="s">
        <v>388</v>
      </c>
      <c r="FQ170" s="92">
        <v>-175800.22</v>
      </c>
      <c r="FU170">
        <v>40715</v>
      </c>
      <c r="FV170" t="s">
        <v>388</v>
      </c>
      <c r="FW170" s="92">
        <v>-221647.44</v>
      </c>
    </row>
    <row r="171" spans="2:181" x14ac:dyDescent="0.2">
      <c r="C171" t="s">
        <v>283</v>
      </c>
      <c r="F171" s="111">
        <f>EP153</f>
        <v>3770168.45</v>
      </c>
      <c r="G171" s="111">
        <f>EP162</f>
        <v>1478543.35</v>
      </c>
      <c r="H171" s="111">
        <f>EP171</f>
        <v>550472.15</v>
      </c>
      <c r="I171" s="111">
        <f>EP189</f>
        <v>1604207.5999999999</v>
      </c>
      <c r="J171" s="111">
        <f>EP180</f>
        <v>304308.85000000003</v>
      </c>
      <c r="K171" s="112">
        <f>EP155</f>
        <v>1327943.74</v>
      </c>
      <c r="L171" s="112">
        <f>EP164</f>
        <v>625640.04</v>
      </c>
      <c r="M171" s="112">
        <f>EP173</f>
        <v>208305</v>
      </c>
      <c r="N171" s="112">
        <f>EP191</f>
        <v>692208.31</v>
      </c>
      <c r="O171" s="112">
        <f>EP182</f>
        <v>107050.34999999999</v>
      </c>
      <c r="P171" s="111">
        <f t="shared" si="11"/>
        <v>10668847.84</v>
      </c>
      <c r="Q171" s="13">
        <f>'Total Transactions'!C85</f>
        <v>12660422</v>
      </c>
      <c r="R171" s="93">
        <f t="shared" si="8"/>
        <v>0.84269290865659929</v>
      </c>
      <c r="S171" s="93">
        <f>P171/30</f>
        <v>355628.26133333333</v>
      </c>
      <c r="T171" s="41">
        <f t="shared" si="9"/>
        <v>0.75899352756826077</v>
      </c>
      <c r="V171" s="111">
        <f>EP200</f>
        <v>390775.31999999995</v>
      </c>
      <c r="W171" s="111">
        <f>EP202</f>
        <v>151195</v>
      </c>
      <c r="X171" s="111">
        <f t="shared" si="10"/>
        <v>541970.31999999995</v>
      </c>
      <c r="Y171" s="96" t="s">
        <v>435</v>
      </c>
      <c r="Z171" s="92"/>
      <c r="AA171" s="92"/>
      <c r="AD171">
        <v>40765</v>
      </c>
      <c r="AE171" t="s">
        <v>390</v>
      </c>
      <c r="AF171" s="92">
        <v>0</v>
      </c>
      <c r="AG171" s="92"/>
      <c r="AH171" s="92">
        <v>-87856.88</v>
      </c>
      <c r="AI171" s="92"/>
      <c r="AJ171" s="92"/>
      <c r="AM171" s="92">
        <v>-5848822.3500000006</v>
      </c>
      <c r="AO171" s="92">
        <v>5848822.3499999996</v>
      </c>
      <c r="AP171" s="92"/>
      <c r="AT171">
        <v>40560</v>
      </c>
      <c r="AU171" s="92" t="s">
        <v>367</v>
      </c>
      <c r="AV171" s="92">
        <v>-76481.539999999994</v>
      </c>
      <c r="AX171" s="92">
        <v>1358342.02</v>
      </c>
      <c r="AY171" s="92"/>
      <c r="AZ171" s="92"/>
      <c r="BO171">
        <v>40532</v>
      </c>
      <c r="BP171" t="s">
        <v>396</v>
      </c>
      <c r="BQ171" s="92">
        <v>-1460.72</v>
      </c>
      <c r="CG171" s="92"/>
      <c r="CI171">
        <v>40510</v>
      </c>
      <c r="CJ171" t="s">
        <v>357</v>
      </c>
      <c r="CK171" s="92">
        <v>-2786990.23</v>
      </c>
      <c r="CM171" s="92"/>
      <c r="CN171">
        <v>40510</v>
      </c>
      <c r="CO171" t="s">
        <v>357</v>
      </c>
      <c r="CP171" s="92">
        <v>-1714893.3</v>
      </c>
      <c r="CR171" s="92"/>
      <c r="CT171">
        <v>40585</v>
      </c>
      <c r="CU171" t="s">
        <v>406</v>
      </c>
      <c r="CV171" s="92">
        <v>-11835</v>
      </c>
      <c r="CX171" s="92"/>
      <c r="DE171">
        <v>40775</v>
      </c>
      <c r="DF171" t="s">
        <v>409</v>
      </c>
      <c r="DG171" s="92">
        <v>-18173.14</v>
      </c>
      <c r="DH171" s="92">
        <f>-SUM(DG170:DG171)</f>
        <v>84142.84</v>
      </c>
      <c r="DI171" s="92"/>
      <c r="DK171">
        <v>40582</v>
      </c>
      <c r="DL171" t="s">
        <v>403</v>
      </c>
      <c r="DM171">
        <v>-102</v>
      </c>
      <c r="DO171" s="64">
        <v>40765</v>
      </c>
      <c r="DP171" t="s">
        <v>390</v>
      </c>
      <c r="DQ171" s="92">
        <v>-62936.42</v>
      </c>
      <c r="DR171" s="92">
        <f>-SUM(DQ170:DQ171)</f>
        <v>180900.03</v>
      </c>
      <c r="DU171" s="92"/>
      <c r="DV171">
        <v>40765</v>
      </c>
      <c r="DW171" t="s">
        <v>390</v>
      </c>
      <c r="DX171" s="92">
        <v>-88250.68</v>
      </c>
      <c r="DY171" s="92">
        <f>-SUM(DX170:DX171)</f>
        <v>234488.02</v>
      </c>
      <c r="EB171">
        <v>40765</v>
      </c>
      <c r="EC171" t="s">
        <v>390</v>
      </c>
      <c r="ED171" s="92">
        <v>-49622.99</v>
      </c>
      <c r="EE171" s="92">
        <f>-SUM(ED170:ED171)</f>
        <v>162627.29</v>
      </c>
      <c r="EH171">
        <v>40580</v>
      </c>
      <c r="EI171" t="s">
        <v>386</v>
      </c>
      <c r="EJ171" s="92">
        <v>-32918.99</v>
      </c>
      <c r="EK171" s="92">
        <f>-SUM(EJ167:EJ171)</f>
        <v>502792.63</v>
      </c>
      <c r="EM171">
        <v>40580</v>
      </c>
      <c r="EN171" t="s">
        <v>386</v>
      </c>
      <c r="EO171" s="92">
        <v>-40746.1</v>
      </c>
      <c r="EP171" s="92">
        <f>-SUM(EO167:EO171)</f>
        <v>550472.15</v>
      </c>
      <c r="ER171">
        <v>40715</v>
      </c>
      <c r="ES171" t="s">
        <v>388</v>
      </c>
      <c r="ET171" s="92">
        <v>-195357.31</v>
      </c>
      <c r="EX171">
        <v>40572</v>
      </c>
      <c r="EY171" t="s">
        <v>389</v>
      </c>
      <c r="EZ171" s="92">
        <v>-2074.1</v>
      </c>
      <c r="FB171" s="92"/>
      <c r="FF171" s="92"/>
      <c r="FL171" s="92"/>
      <c r="FO171">
        <v>40765</v>
      </c>
      <c r="FP171" t="s">
        <v>390</v>
      </c>
      <c r="FQ171" s="92">
        <v>-73482.899999999994</v>
      </c>
      <c r="FR171" s="92">
        <f>-SUM(FQ170:FQ171)</f>
        <v>249283.12</v>
      </c>
      <c r="FU171">
        <v>40765</v>
      </c>
      <c r="FV171" t="s">
        <v>390</v>
      </c>
      <c r="FW171" s="92">
        <v>-84613.14</v>
      </c>
      <c r="FX171" s="92">
        <f>-SUM(FW170:FW171)</f>
        <v>306260.58</v>
      </c>
    </row>
    <row r="172" spans="2:181" ht="16" x14ac:dyDescent="0.2">
      <c r="C172" t="s">
        <v>284</v>
      </c>
      <c r="F172" s="111">
        <f>EU153</f>
        <v>4747664.1099999994</v>
      </c>
      <c r="G172" s="111">
        <f>EU162</f>
        <v>1985694.88</v>
      </c>
      <c r="H172" s="111">
        <f>EU170</f>
        <v>695928.88</v>
      </c>
      <c r="I172" s="111">
        <f>EU186</f>
        <v>2203415.2199999997</v>
      </c>
      <c r="J172" s="111">
        <f>EU178</f>
        <v>398860.44999999995</v>
      </c>
      <c r="K172" s="112">
        <f>EU155</f>
        <v>1623520.54</v>
      </c>
      <c r="L172" s="112">
        <f>EU164</f>
        <v>725435.22000000009</v>
      </c>
      <c r="M172" s="112">
        <f>EU172</f>
        <v>249685.91999999998</v>
      </c>
      <c r="N172" s="112">
        <f>EU188</f>
        <v>868453.4</v>
      </c>
      <c r="O172" s="112">
        <f>EU180</f>
        <v>140210.68</v>
      </c>
      <c r="P172" s="111">
        <f t="shared" si="11"/>
        <v>13638869.299999999</v>
      </c>
      <c r="Q172" s="13">
        <f>'Total Transactions'!C86</f>
        <v>13179634</v>
      </c>
      <c r="R172" s="93">
        <f t="shared" si="8"/>
        <v>1.0348443135826078</v>
      </c>
      <c r="S172" s="93">
        <f>P172/31</f>
        <v>439963.52580645157</v>
      </c>
      <c r="T172" s="41">
        <f t="shared" si="9"/>
        <v>0.91299372349426711</v>
      </c>
      <c r="V172" s="111">
        <f>EU195</f>
        <v>568686.42000000004</v>
      </c>
      <c r="W172" s="111">
        <f>EU197</f>
        <v>177452.34</v>
      </c>
      <c r="X172" s="111">
        <f t="shared" si="10"/>
        <v>746138.76</v>
      </c>
      <c r="Y172" s="96" t="s">
        <v>284</v>
      </c>
      <c r="Z172" s="92"/>
      <c r="AA172" s="92"/>
      <c r="AI172" s="92"/>
      <c r="AJ172" s="92"/>
      <c r="AO172" s="92"/>
      <c r="AP172" s="92"/>
      <c r="AT172">
        <v>40705</v>
      </c>
      <c r="AU172" t="s">
        <v>371</v>
      </c>
      <c r="AV172" s="92">
        <v>-373763.07</v>
      </c>
      <c r="AX172" s="92"/>
      <c r="AY172" s="92"/>
      <c r="AZ172" s="92"/>
      <c r="BO172">
        <v>40535</v>
      </c>
      <c r="BP172" t="s">
        <v>379</v>
      </c>
      <c r="BQ172" s="92">
        <v>-193933.31</v>
      </c>
      <c r="BS172" s="92"/>
      <c r="CG172" s="92"/>
      <c r="CI172">
        <v>40515</v>
      </c>
      <c r="CJ172" t="s">
        <v>358</v>
      </c>
      <c r="CK172" s="92">
        <v>-323240.34999999998</v>
      </c>
      <c r="CM172" s="92"/>
      <c r="CN172">
        <v>40515</v>
      </c>
      <c r="CO172" t="s">
        <v>358</v>
      </c>
      <c r="CP172" s="92">
        <v>-226588.56</v>
      </c>
      <c r="CR172" s="92"/>
      <c r="CT172">
        <v>40587</v>
      </c>
      <c r="CU172" t="s">
        <v>407</v>
      </c>
      <c r="CV172" s="92">
        <v>-9322</v>
      </c>
      <c r="CW172" s="92">
        <f>-SUM(CV168:CV172)</f>
        <v>176512</v>
      </c>
      <c r="CX172" s="92"/>
      <c r="CZ172" s="279" t="s">
        <v>459</v>
      </c>
      <c r="DA172" s="280"/>
      <c r="DB172" s="280"/>
      <c r="DI172" s="92"/>
      <c r="DK172">
        <v>40583</v>
      </c>
      <c r="DL172" t="s">
        <v>404</v>
      </c>
      <c r="DM172">
        <v>-380</v>
      </c>
      <c r="DS172" s="92"/>
      <c r="DU172" s="92"/>
      <c r="DY172" s="92"/>
      <c r="EF172" s="92"/>
      <c r="EH172">
        <v>40715</v>
      </c>
      <c r="EI172" t="s">
        <v>388</v>
      </c>
      <c r="EJ172" s="92">
        <v>-132641.31</v>
      </c>
      <c r="EL172" s="92"/>
      <c r="EM172">
        <v>40715</v>
      </c>
      <c r="EN172" t="s">
        <v>388</v>
      </c>
      <c r="EO172" s="92">
        <v>-151986.13</v>
      </c>
      <c r="EQ172" s="92"/>
      <c r="ER172">
        <v>40765</v>
      </c>
      <c r="ES172" t="s">
        <v>390</v>
      </c>
      <c r="ET172" s="92">
        <v>-54328.61</v>
      </c>
      <c r="EU172" s="92">
        <f>-SUM(ET171:ET172)</f>
        <v>249685.91999999998</v>
      </c>
      <c r="EV172" s="92"/>
      <c r="EX172">
        <v>40575</v>
      </c>
      <c r="EY172" t="s">
        <v>387</v>
      </c>
      <c r="EZ172" s="92">
        <v>-140337.72</v>
      </c>
      <c r="FB172" s="92"/>
      <c r="FC172">
        <v>40581</v>
      </c>
      <c r="FD172" t="s">
        <v>401</v>
      </c>
      <c r="FE172" s="92">
        <v>-261721.08</v>
      </c>
      <c r="FF172" s="92"/>
      <c r="FH172">
        <v>40581</v>
      </c>
      <c r="FI172" t="s">
        <v>401</v>
      </c>
      <c r="FJ172" s="92">
        <v>-296799.73</v>
      </c>
      <c r="FL172" s="92"/>
      <c r="FY172" s="92"/>
    </row>
    <row r="173" spans="2:181" x14ac:dyDescent="0.2">
      <c r="C173" t="s">
        <v>285</v>
      </c>
      <c r="F173" s="111">
        <f>FA156</f>
        <v>3246055.85</v>
      </c>
      <c r="G173" s="111">
        <f>FA164</f>
        <v>1293740.3099999998</v>
      </c>
      <c r="H173" s="111">
        <f>FA173</f>
        <v>462213.98999999987</v>
      </c>
      <c r="I173" s="111">
        <f>FA191</f>
        <v>1516784.7299999997</v>
      </c>
      <c r="J173" s="111">
        <f>FA182</f>
        <v>261852.46</v>
      </c>
      <c r="K173" s="112">
        <f>FA158</f>
        <v>1685565.3299999998</v>
      </c>
      <c r="L173" s="112">
        <f>FA166</f>
        <v>826643.64</v>
      </c>
      <c r="M173" s="112">
        <f>FA175</f>
        <v>278456.38</v>
      </c>
      <c r="N173" s="112">
        <f>FA193</f>
        <v>1039617.3300000001</v>
      </c>
      <c r="O173" s="112">
        <f>FA184</f>
        <v>153662.56</v>
      </c>
      <c r="P173" s="111">
        <f t="shared" si="11"/>
        <v>10764592.580000002</v>
      </c>
      <c r="Q173" s="13">
        <f>'Total Transactions'!C87</f>
        <v>13772599</v>
      </c>
      <c r="R173" s="93">
        <f t="shared" si="8"/>
        <v>0.7815948594742359</v>
      </c>
      <c r="S173" s="93">
        <f>P173/30</f>
        <v>358819.75266666675</v>
      </c>
      <c r="T173" s="41">
        <f t="shared" si="9"/>
        <v>0.52998849517389346</v>
      </c>
      <c r="V173" s="111">
        <f>FA201</f>
        <v>459006.72000000009</v>
      </c>
      <c r="W173" s="111">
        <f>FA203</f>
        <v>177324.59</v>
      </c>
      <c r="X173" s="111">
        <f t="shared" si="10"/>
        <v>636331.31000000006</v>
      </c>
      <c r="Y173" s="96" t="s">
        <v>437</v>
      </c>
      <c r="Z173" s="92"/>
      <c r="AA173" s="92"/>
      <c r="AD173">
        <v>40999</v>
      </c>
      <c r="AE173" t="s">
        <v>376</v>
      </c>
      <c r="AF173" s="92">
        <v>-6455633.4100000001</v>
      </c>
      <c r="AH173" s="92">
        <v>-6455633.4100000001</v>
      </c>
      <c r="AI173" s="92"/>
      <c r="AJ173" s="92"/>
      <c r="AO173" s="92"/>
      <c r="AP173" s="92"/>
      <c r="AT173">
        <v>40755</v>
      </c>
      <c r="AU173" t="s">
        <v>375</v>
      </c>
      <c r="AV173" s="92">
        <v>-124010.24000000001</v>
      </c>
      <c r="AX173" s="92">
        <v>497773.31</v>
      </c>
      <c r="AY173" s="92"/>
      <c r="AZ173" s="92"/>
      <c r="BO173">
        <v>40540</v>
      </c>
      <c r="BP173" t="s">
        <v>381</v>
      </c>
      <c r="BQ173" s="92">
        <v>-130265.64</v>
      </c>
      <c r="BS173" s="92">
        <f>-SUM(BQ169:BQ173)</f>
        <v>1578512.6300000001</v>
      </c>
      <c r="CG173" s="92"/>
      <c r="CI173">
        <v>40520</v>
      </c>
      <c r="CJ173" t="s">
        <v>359</v>
      </c>
      <c r="CK173" s="92">
        <v>-207244.6</v>
      </c>
      <c r="CL173" s="92">
        <f>-SUM(CK169:CK173)</f>
        <v>3328665.58</v>
      </c>
      <c r="CM173" s="92"/>
      <c r="CN173">
        <v>40520</v>
      </c>
      <c r="CO173" t="s">
        <v>359</v>
      </c>
      <c r="CP173" s="92">
        <v>-133517.85</v>
      </c>
      <c r="CQ173" s="92">
        <f>-SUM(CP169:CP173)</f>
        <v>2082755.3100000003</v>
      </c>
      <c r="CR173" s="92"/>
      <c r="CT173">
        <v>40725</v>
      </c>
      <c r="CU173" t="s">
        <v>408</v>
      </c>
      <c r="CV173" s="92">
        <v>-58473.35</v>
      </c>
      <c r="CX173" s="92"/>
      <c r="CZ173" t="s">
        <v>354</v>
      </c>
      <c r="DA173" t="s">
        <v>355</v>
      </c>
      <c r="DB173" t="s">
        <v>356</v>
      </c>
      <c r="DE173">
        <v>40590</v>
      </c>
      <c r="DF173" t="s">
        <v>447</v>
      </c>
      <c r="DG173" s="92">
        <v>-342740.49</v>
      </c>
      <c r="DI173" s="92"/>
      <c r="DK173">
        <v>40585</v>
      </c>
      <c r="DL173" t="s">
        <v>406</v>
      </c>
      <c r="DM173" s="92">
        <v>-22745</v>
      </c>
      <c r="DO173" s="64">
        <v>40581</v>
      </c>
      <c r="DP173" t="s">
        <v>401</v>
      </c>
      <c r="DQ173" s="92">
        <v>-245568</v>
      </c>
      <c r="DS173" s="92"/>
      <c r="DU173" s="92"/>
      <c r="DV173">
        <v>40581</v>
      </c>
      <c r="DW173" t="s">
        <v>401</v>
      </c>
      <c r="DX173" s="92">
        <v>-232938.67</v>
      </c>
      <c r="DY173" s="92"/>
      <c r="EB173">
        <v>40581</v>
      </c>
      <c r="EC173" t="s">
        <v>401</v>
      </c>
      <c r="ED173" s="92">
        <v>-145554.04999999999</v>
      </c>
      <c r="EF173" s="92"/>
      <c r="EH173">
        <v>40765</v>
      </c>
      <c r="EI173" t="s">
        <v>390</v>
      </c>
      <c r="EJ173" s="92">
        <v>-65856.03</v>
      </c>
      <c r="EK173" s="92">
        <f>-SUM(EJ172:EJ173)</f>
        <v>198497.34</v>
      </c>
      <c r="EL173" s="92"/>
      <c r="EM173">
        <v>40765</v>
      </c>
      <c r="EN173" t="s">
        <v>390</v>
      </c>
      <c r="EO173" s="92">
        <v>-56318.87</v>
      </c>
      <c r="EP173" s="92">
        <f>-SUM(EO172:EO173)</f>
        <v>208305</v>
      </c>
      <c r="EQ173" s="92"/>
      <c r="EV173" s="92"/>
      <c r="EX173">
        <v>40580</v>
      </c>
      <c r="EY173" t="s">
        <v>386</v>
      </c>
      <c r="EZ173" s="92">
        <v>-34068.980000000003</v>
      </c>
      <c r="FA173" s="92">
        <f>-SUM(EZ169:EZ173)</f>
        <v>462213.98999999987</v>
      </c>
      <c r="FC173">
        <v>40582</v>
      </c>
      <c r="FD173" t="s">
        <v>403</v>
      </c>
      <c r="FE173">
        <v>-188</v>
      </c>
      <c r="FF173" s="92"/>
      <c r="FH173">
        <v>40582</v>
      </c>
      <c r="FI173" t="s">
        <v>403</v>
      </c>
      <c r="FJ173">
        <v>-259.64</v>
      </c>
      <c r="FL173" s="92"/>
      <c r="FO173">
        <v>40581</v>
      </c>
      <c r="FP173" t="s">
        <v>401</v>
      </c>
      <c r="FQ173" s="92">
        <v>-248731.64</v>
      </c>
      <c r="FU173">
        <v>40581</v>
      </c>
      <c r="FV173" t="s">
        <v>401</v>
      </c>
      <c r="FW173" s="92">
        <v>-319529.69</v>
      </c>
      <c r="FY173" s="92"/>
    </row>
    <row r="174" spans="2:181" x14ac:dyDescent="0.2">
      <c r="C174" t="s">
        <v>274</v>
      </c>
      <c r="F174" s="111">
        <f>FF152</f>
        <v>4076139.2199999997</v>
      </c>
      <c r="G174" s="111">
        <f>FF160</f>
        <v>1666624.5</v>
      </c>
      <c r="H174" s="111">
        <f>FF168</f>
        <v>589449.24</v>
      </c>
      <c r="I174" s="111">
        <f>FF184</f>
        <v>2106932.31</v>
      </c>
      <c r="J174" s="111">
        <f>FF176</f>
        <v>321550.5</v>
      </c>
      <c r="K174" s="112">
        <f>FF154</f>
        <v>2099999.6100000003</v>
      </c>
      <c r="L174" s="112">
        <f>FF162</f>
        <v>1049794.68</v>
      </c>
      <c r="M174" s="112">
        <f>FF170</f>
        <v>356259.7</v>
      </c>
      <c r="N174" s="112">
        <f>FF186</f>
        <v>1383456.2</v>
      </c>
      <c r="O174" s="112">
        <f>FF178</f>
        <v>181630.96000000002</v>
      </c>
      <c r="P174" s="111">
        <f t="shared" si="11"/>
        <v>13831836.919999998</v>
      </c>
      <c r="Q174" s="13">
        <f>'Total Transactions'!C88</f>
        <v>14102025</v>
      </c>
      <c r="R174" s="93">
        <f t="shared" si="8"/>
        <v>0.98084047645639527</v>
      </c>
      <c r="S174" s="93">
        <f>P174/31</f>
        <v>446188.2877419354</v>
      </c>
      <c r="T174" s="41">
        <f t="shared" si="9"/>
        <v>0.71679211208826532</v>
      </c>
      <c r="V174" s="111">
        <f>FF194</f>
        <v>494941.86</v>
      </c>
      <c r="W174" s="111">
        <f>FF196</f>
        <v>239784.71000000002</v>
      </c>
      <c r="X174" s="111">
        <f t="shared" si="10"/>
        <v>734726.57000000007</v>
      </c>
      <c r="Y174" s="96" t="s">
        <v>438</v>
      </c>
      <c r="Z174" s="92"/>
      <c r="AA174" s="92"/>
      <c r="AI174" s="92"/>
      <c r="AJ174" s="92"/>
      <c r="AK174">
        <v>40530</v>
      </c>
      <c r="AL174" t="s">
        <v>378</v>
      </c>
      <c r="AM174" s="92">
        <v>-152462.76999999999</v>
      </c>
      <c r="AO174" s="92"/>
      <c r="AP174" s="92"/>
      <c r="AZ174" s="92"/>
      <c r="BO174">
        <v>40710</v>
      </c>
      <c r="BP174" t="s">
        <v>394</v>
      </c>
      <c r="BQ174" s="92">
        <v>-215567.15</v>
      </c>
      <c r="BS174" s="92"/>
      <c r="BX174" s="92"/>
      <c r="CE174" s="92"/>
      <c r="CG174" s="92"/>
      <c r="CI174">
        <v>40700</v>
      </c>
      <c r="CJ174" t="s">
        <v>369</v>
      </c>
      <c r="CK174" s="92">
        <v>-969656.95</v>
      </c>
      <c r="CM174" s="92"/>
      <c r="CN174">
        <v>40700</v>
      </c>
      <c r="CO174" t="s">
        <v>369</v>
      </c>
      <c r="CP174" s="92">
        <v>-943953.01</v>
      </c>
      <c r="CR174" s="92"/>
      <c r="CT174">
        <v>40775</v>
      </c>
      <c r="CU174" t="s">
        <v>409</v>
      </c>
      <c r="CV174" s="92">
        <v>-25678.23</v>
      </c>
      <c r="CW174" s="92">
        <f>-SUM(CV173:CV174)</f>
        <v>84151.58</v>
      </c>
      <c r="CX174" s="92"/>
      <c r="CZ174">
        <v>40501</v>
      </c>
      <c r="DA174" t="s">
        <v>368</v>
      </c>
      <c r="DB174" s="92">
        <v>-2855.32</v>
      </c>
      <c r="DD174" s="92"/>
      <c r="DE174">
        <v>40591</v>
      </c>
      <c r="DF174" t="s">
        <v>448</v>
      </c>
      <c r="DG174">
        <v>-698.54</v>
      </c>
      <c r="DI174" s="92"/>
      <c r="DK174">
        <v>40587</v>
      </c>
      <c r="DL174" t="s">
        <v>407</v>
      </c>
      <c r="DM174" s="92">
        <v>-16376</v>
      </c>
      <c r="DN174" s="92">
        <f>-SUM(DM170:DM174)</f>
        <v>287236</v>
      </c>
      <c r="DO174" s="64">
        <v>40582</v>
      </c>
      <c r="DP174" t="s">
        <v>403</v>
      </c>
      <c r="DQ174">
        <v>-130</v>
      </c>
      <c r="DS174" s="92"/>
      <c r="DV174">
        <v>40582</v>
      </c>
      <c r="DW174" t="s">
        <v>403</v>
      </c>
      <c r="DX174">
        <v>-79.81</v>
      </c>
      <c r="DY174" s="92"/>
      <c r="EB174">
        <v>40582</v>
      </c>
      <c r="EC174" t="s">
        <v>403</v>
      </c>
      <c r="ED174">
        <v>-44.44</v>
      </c>
      <c r="EF174" s="92"/>
      <c r="EL174" s="92"/>
      <c r="EQ174" s="92"/>
      <c r="ER174">
        <v>40581</v>
      </c>
      <c r="ES174" t="s">
        <v>401</v>
      </c>
      <c r="ET174" s="92">
        <v>-345430.59</v>
      </c>
      <c r="EV174" s="92"/>
      <c r="EX174">
        <v>40715</v>
      </c>
      <c r="EY174" t="s">
        <v>388</v>
      </c>
      <c r="EZ174" s="92">
        <v>-205233.74</v>
      </c>
      <c r="FC174">
        <v>40583</v>
      </c>
      <c r="FD174" t="s">
        <v>404</v>
      </c>
      <c r="FE174">
        <v>-650.79999999999995</v>
      </c>
      <c r="FF174" s="92"/>
      <c r="FH174">
        <v>40583</v>
      </c>
      <c r="FI174" t="s">
        <v>404</v>
      </c>
      <c r="FJ174">
        <v>-736.9</v>
      </c>
      <c r="FL174" s="92"/>
      <c r="FO174">
        <v>40582</v>
      </c>
      <c r="FP174" t="s">
        <v>403</v>
      </c>
      <c r="FQ174">
        <v>-278.93</v>
      </c>
      <c r="FU174">
        <v>40582</v>
      </c>
      <c r="FV174" t="s">
        <v>403</v>
      </c>
      <c r="FW174">
        <v>-271.79000000000002</v>
      </c>
      <c r="FY174" s="92"/>
    </row>
    <row r="175" spans="2:181" x14ac:dyDescent="0.2">
      <c r="C175" t="s">
        <v>275</v>
      </c>
      <c r="F175" s="111">
        <f>FK152</f>
        <v>4383918.6100000003</v>
      </c>
      <c r="G175" s="111">
        <f>FK160</f>
        <v>1795694.6600000001</v>
      </c>
      <c r="H175" s="111">
        <f>FK168</f>
        <v>618417.92999999993</v>
      </c>
      <c r="I175" s="111">
        <f>FK184</f>
        <v>2219972.23</v>
      </c>
      <c r="J175" s="111">
        <f>FK176</f>
        <v>355963.01</v>
      </c>
      <c r="K175" s="112">
        <f>FK154</f>
        <v>1619577.5999999999</v>
      </c>
      <c r="L175" s="112">
        <f>FK162</f>
        <v>821401.26</v>
      </c>
      <c r="M175" s="112">
        <f>FK170</f>
        <v>278945.93</v>
      </c>
      <c r="N175" s="112">
        <f>FK186</f>
        <v>1146522.54</v>
      </c>
      <c r="O175" s="112">
        <f>FK178</f>
        <v>142903.53</v>
      </c>
      <c r="P175" s="111">
        <f t="shared" si="11"/>
        <v>13383317.299999999</v>
      </c>
      <c r="Q175" s="13">
        <f>'Total Transactions'!C89</f>
        <v>13910345</v>
      </c>
      <c r="R175" s="93">
        <f t="shared" si="8"/>
        <v>0.9621125356703949</v>
      </c>
      <c r="S175" s="93">
        <f>P175/31</f>
        <v>431719.91290322575</v>
      </c>
      <c r="T175" s="41">
        <f t="shared" si="9"/>
        <v>0.61557364432037365</v>
      </c>
      <c r="V175" s="111">
        <f>FK194</f>
        <v>441722.83999999997</v>
      </c>
      <c r="W175" s="111">
        <f>FK196</f>
        <v>195393.77000000002</v>
      </c>
      <c r="X175" s="111">
        <f t="shared" si="10"/>
        <v>637116.61</v>
      </c>
      <c r="Y175" s="96" t="s">
        <v>440</v>
      </c>
      <c r="Z175" s="92"/>
      <c r="AA175" s="92"/>
      <c r="AD175">
        <v>40530</v>
      </c>
      <c r="AE175" t="s">
        <v>378</v>
      </c>
      <c r="AF175" s="92">
        <v>-13525.69</v>
      </c>
      <c r="AH175" s="92"/>
      <c r="AI175" s="92"/>
      <c r="AJ175" s="92"/>
      <c r="AK175">
        <v>40531</v>
      </c>
      <c r="AL175" t="s">
        <v>393</v>
      </c>
      <c r="AM175">
        <v>-18.010000000000002</v>
      </c>
      <c r="AO175" s="92"/>
      <c r="AP175" s="92"/>
      <c r="AT175">
        <v>40570</v>
      </c>
      <c r="AU175" t="s">
        <v>384</v>
      </c>
      <c r="AV175" s="92">
        <v>-334851.82</v>
      </c>
      <c r="AX175" s="92"/>
      <c r="AY175" s="92"/>
      <c r="AZ175" s="92"/>
      <c r="BO175">
        <v>40760</v>
      </c>
      <c r="BP175" t="s">
        <v>395</v>
      </c>
      <c r="BQ175" s="92">
        <v>-14996.93</v>
      </c>
      <c r="BS175" s="92">
        <f>-SUM(BQ174:BQ175)</f>
        <v>230564.08</v>
      </c>
      <c r="CG175" s="92"/>
      <c r="CI175">
        <v>40750</v>
      </c>
      <c r="CJ175" t="s">
        <v>372</v>
      </c>
      <c r="CK175" s="92">
        <v>-426345.34</v>
      </c>
      <c r="CL175" s="92">
        <f>-SUM(CK174:CK175)</f>
        <v>1396002.29</v>
      </c>
      <c r="CN175">
        <v>40750</v>
      </c>
      <c r="CO175" t="s">
        <v>372</v>
      </c>
      <c r="CP175" s="92">
        <v>-418381.16</v>
      </c>
      <c r="CQ175" s="92">
        <f>-SUM(CP174:CP175)</f>
        <v>1362334.17</v>
      </c>
      <c r="CX175" s="92"/>
      <c r="CZ175">
        <v>40502</v>
      </c>
      <c r="DA175" t="s">
        <v>370</v>
      </c>
      <c r="DB175" s="92">
        <v>-8150.86</v>
      </c>
      <c r="DD175" s="92"/>
      <c r="DE175">
        <v>40592</v>
      </c>
      <c r="DF175" t="s">
        <v>450</v>
      </c>
      <c r="DG175" s="92">
        <v>-1768.89</v>
      </c>
      <c r="DI175" s="92"/>
      <c r="DK175">
        <v>40725</v>
      </c>
      <c r="DL175" t="s">
        <v>408</v>
      </c>
      <c r="DM175" s="92">
        <v>-89616.59</v>
      </c>
      <c r="DO175" s="64">
        <v>40583</v>
      </c>
      <c r="DP175" t="s">
        <v>404</v>
      </c>
      <c r="DQ175">
        <v>-443</v>
      </c>
      <c r="DU175" s="92"/>
      <c r="DV175">
        <v>40583</v>
      </c>
      <c r="DW175" t="s">
        <v>404</v>
      </c>
      <c r="DX175">
        <v>-405.05</v>
      </c>
      <c r="EB175">
        <v>40583</v>
      </c>
      <c r="EC175" t="s">
        <v>404</v>
      </c>
      <c r="ED175">
        <v>-305.24</v>
      </c>
      <c r="EF175" s="92"/>
      <c r="EL175" s="92"/>
      <c r="EQ175" s="92"/>
      <c r="ER175">
        <v>40582</v>
      </c>
      <c r="ES175" t="s">
        <v>403</v>
      </c>
      <c r="ET175">
        <v>-159.66</v>
      </c>
      <c r="EV175" s="92"/>
      <c r="EX175">
        <v>40765</v>
      </c>
      <c r="EY175" t="s">
        <v>390</v>
      </c>
      <c r="EZ175" s="92">
        <v>-73222.64</v>
      </c>
      <c r="FA175" s="92">
        <f>-SUM(EZ174:EZ175)</f>
        <v>278456.38</v>
      </c>
      <c r="FB175" s="92"/>
      <c r="FC175">
        <v>40585</v>
      </c>
      <c r="FD175" t="s">
        <v>406</v>
      </c>
      <c r="FE175" s="92">
        <v>-35708.47</v>
      </c>
      <c r="FF175" s="92"/>
      <c r="FH175">
        <v>40585</v>
      </c>
      <c r="FI175" t="s">
        <v>406</v>
      </c>
      <c r="FJ175" s="92">
        <v>-34258.54</v>
      </c>
      <c r="FL175" s="92"/>
      <c r="FO175">
        <v>40583</v>
      </c>
      <c r="FP175" t="s">
        <v>404</v>
      </c>
      <c r="FQ175">
        <v>-597.35</v>
      </c>
      <c r="FU175">
        <v>40583</v>
      </c>
      <c r="FV175" t="s">
        <v>404</v>
      </c>
      <c r="FW175">
        <v>-760.13</v>
      </c>
      <c r="FY175" s="92"/>
    </row>
    <row r="176" spans="2:181" x14ac:dyDescent="0.2">
      <c r="C176" t="s">
        <v>276</v>
      </c>
      <c r="F176" s="111">
        <f>FR153</f>
        <v>3631411.54</v>
      </c>
      <c r="G176" s="111">
        <f>FR161</f>
        <v>1512954.4500000002</v>
      </c>
      <c r="H176" s="111">
        <f>FR169</f>
        <v>520867.76999999996</v>
      </c>
      <c r="I176" s="111">
        <f>FR185</f>
        <v>1917136.5299999998</v>
      </c>
      <c r="J176" s="111">
        <f>FR177</f>
        <v>305260</v>
      </c>
      <c r="K176" s="112">
        <f>FR155</f>
        <v>1449271.88</v>
      </c>
      <c r="L176" s="112">
        <f>FR163</f>
        <v>733041.39</v>
      </c>
      <c r="M176" s="112">
        <f>FR171</f>
        <v>249283.12</v>
      </c>
      <c r="N176" s="112">
        <f>FR187</f>
        <v>1034220.09</v>
      </c>
      <c r="O176" s="112">
        <f>FR179</f>
        <v>132677.16999999998</v>
      </c>
      <c r="P176" s="111">
        <f t="shared" si="11"/>
        <v>11486123.939999998</v>
      </c>
      <c r="Q176" s="13">
        <f>'Total Transactions'!C90</f>
        <v>14058822</v>
      </c>
      <c r="R176" s="93">
        <f t="shared" si="8"/>
        <v>0.81700472059465568</v>
      </c>
      <c r="S176" s="93">
        <f>P176/30</f>
        <v>382870.79799999989</v>
      </c>
      <c r="T176" s="41">
        <f t="shared" si="9"/>
        <v>0.446757897518132</v>
      </c>
      <c r="V176" s="111">
        <f>FR195</f>
        <v>453578.89999999997</v>
      </c>
      <c r="W176" s="111">
        <f>FR197</f>
        <v>175298.4</v>
      </c>
      <c r="X176" s="111">
        <f t="shared" si="10"/>
        <v>628877.29999999993</v>
      </c>
      <c r="Y176" s="96" t="s">
        <v>443</v>
      </c>
      <c r="Z176" s="92"/>
      <c r="AD176">
        <v>40535</v>
      </c>
      <c r="AE176" t="s">
        <v>379</v>
      </c>
      <c r="AF176">
        <v>-458.81</v>
      </c>
      <c r="AH176" s="92"/>
      <c r="AK176">
        <v>40535</v>
      </c>
      <c r="AL176" t="s">
        <v>379</v>
      </c>
      <c r="AM176" s="92">
        <v>-7802.91</v>
      </c>
      <c r="AO176" s="92"/>
      <c r="AP176" s="92"/>
      <c r="AT176">
        <v>40571</v>
      </c>
      <c r="AU176" t="s">
        <v>385</v>
      </c>
      <c r="AV176">
        <v>-315.06</v>
      </c>
      <c r="AX176" s="92"/>
      <c r="AY176" s="92"/>
      <c r="AZ176" s="92"/>
      <c r="BQ176" s="92">
        <f>SUM(BQ169:BQ175)</f>
        <v>-1809076.71</v>
      </c>
      <c r="BS176" s="92">
        <f>SUM(BS173:BS175)</f>
        <v>1809076.7100000002</v>
      </c>
      <c r="CG176" s="92"/>
      <c r="CM176" s="92"/>
      <c r="CX176" s="92"/>
      <c r="CZ176">
        <v>40510</v>
      </c>
      <c r="DA176" t="s">
        <v>357</v>
      </c>
      <c r="DB176" s="92">
        <v>-2758649.25</v>
      </c>
      <c r="DD176" s="92"/>
      <c r="DE176">
        <v>40595</v>
      </c>
      <c r="DF176" t="s">
        <v>451</v>
      </c>
      <c r="DG176" s="92">
        <v>-65584.570000000007</v>
      </c>
      <c r="DI176" s="92"/>
      <c r="DK176">
        <v>40775</v>
      </c>
      <c r="DL176" t="s">
        <v>409</v>
      </c>
      <c r="DM176" s="92">
        <v>-23911.58</v>
      </c>
      <c r="DN176" s="92">
        <f>-SUM(DM175:DM176)</f>
        <v>113528.17</v>
      </c>
      <c r="DO176" s="64">
        <v>40585</v>
      </c>
      <c r="DP176" t="s">
        <v>406</v>
      </c>
      <c r="DQ176" s="92">
        <v>-19496</v>
      </c>
      <c r="DS176" s="92"/>
      <c r="DU176" s="92"/>
      <c r="DV176">
        <v>40585</v>
      </c>
      <c r="DW176" t="s">
        <v>406</v>
      </c>
      <c r="DX176" s="92">
        <v>-19337.86</v>
      </c>
      <c r="DY176" s="92"/>
      <c r="EB176">
        <v>40585</v>
      </c>
      <c r="EC176" t="s">
        <v>406</v>
      </c>
      <c r="ED176" s="92">
        <v>-12697.86</v>
      </c>
      <c r="EF176" s="92"/>
      <c r="EH176">
        <v>40581</v>
      </c>
      <c r="EI176" t="s">
        <v>401</v>
      </c>
      <c r="EJ176" s="92">
        <v>-236073.37</v>
      </c>
      <c r="EL176" s="92"/>
      <c r="EM176">
        <v>40581</v>
      </c>
      <c r="EN176" t="s">
        <v>401</v>
      </c>
      <c r="EO176" s="92">
        <v>-253191.64</v>
      </c>
      <c r="EQ176" s="92"/>
      <c r="ER176">
        <v>40583</v>
      </c>
      <c r="ES176" t="s">
        <v>404</v>
      </c>
      <c r="ET176">
        <v>-535.57000000000005</v>
      </c>
      <c r="EV176" s="92"/>
      <c r="FB176" s="92"/>
      <c r="FC176">
        <v>40587</v>
      </c>
      <c r="FD176" t="s">
        <v>407</v>
      </c>
      <c r="FE176" s="92">
        <v>-23282.15</v>
      </c>
      <c r="FF176" s="92">
        <f>-SUM(FE172:FE176)</f>
        <v>321550.5</v>
      </c>
      <c r="FH176">
        <v>40587</v>
      </c>
      <c r="FI176" t="s">
        <v>407</v>
      </c>
      <c r="FJ176" s="92">
        <v>-23908.2</v>
      </c>
      <c r="FK176" s="92">
        <f>-SUM(FJ172:FJ176)</f>
        <v>355963.01</v>
      </c>
      <c r="FL176" s="92"/>
      <c r="FO176">
        <v>40585</v>
      </c>
      <c r="FP176" t="s">
        <v>406</v>
      </c>
      <c r="FQ176" s="92">
        <v>-33389.01</v>
      </c>
      <c r="FU176">
        <v>40585</v>
      </c>
      <c r="FV176" t="s">
        <v>406</v>
      </c>
      <c r="FW176" s="92">
        <v>-29968.400000000001</v>
      </c>
      <c r="FY176" s="92"/>
    </row>
    <row r="177" spans="2:181" x14ac:dyDescent="0.2">
      <c r="C177" t="s">
        <v>277</v>
      </c>
      <c r="F177" s="111">
        <f>FX153</f>
        <v>4371913.5999999996</v>
      </c>
      <c r="G177" s="111">
        <f>FX161</f>
        <v>1827505.54</v>
      </c>
      <c r="H177" s="111">
        <f>FX169</f>
        <v>646734.45000000007</v>
      </c>
      <c r="I177" s="111">
        <f>FX185</f>
        <v>2471652.4700000002</v>
      </c>
      <c r="J177" s="111">
        <f>FX177</f>
        <v>376724.59</v>
      </c>
      <c r="K177" s="112">
        <f>FX155</f>
        <v>1930731.42</v>
      </c>
      <c r="L177" s="112">
        <f>FX163</f>
        <v>964017.58000000007</v>
      </c>
      <c r="M177" s="112">
        <f>FX171</f>
        <v>306260.58</v>
      </c>
      <c r="N177" s="112">
        <f>FX187</f>
        <v>1254370.1400000001</v>
      </c>
      <c r="O177" s="112">
        <f>FX179</f>
        <v>166282.79999999999</v>
      </c>
      <c r="P177" s="111">
        <f t="shared" si="11"/>
        <v>14316193.170000002</v>
      </c>
      <c r="Q177" s="13">
        <f>'Total Transactions'!C91</f>
        <v>15272109</v>
      </c>
      <c r="R177" s="93">
        <f t="shared" si="8"/>
        <v>0.93740773916686959</v>
      </c>
      <c r="S177" s="93">
        <f>P177/31</f>
        <v>461812.68290322588</v>
      </c>
      <c r="T177" s="41">
        <f t="shared" si="9"/>
        <v>0.53871961214333242</v>
      </c>
      <c r="V177" s="111">
        <f>FX194</f>
        <v>579712.06000000006</v>
      </c>
      <c r="W177" s="111">
        <f>FX196</f>
        <v>226545.97999999998</v>
      </c>
      <c r="X177" s="111">
        <f t="shared" si="10"/>
        <v>806258.04</v>
      </c>
      <c r="Y177" s="96" t="s">
        <v>444</v>
      </c>
      <c r="Z177" s="92"/>
      <c r="AA177" s="92"/>
      <c r="AD177">
        <v>40540</v>
      </c>
      <c r="AE177" s="92" t="s">
        <v>381</v>
      </c>
      <c r="AF177">
        <v>-519.45000000000005</v>
      </c>
      <c r="AH177" s="92">
        <v>-14503.95</v>
      </c>
      <c r="AI177" s="92"/>
      <c r="AJ177" s="92"/>
      <c r="AK177">
        <v>40540</v>
      </c>
      <c r="AL177" t="s">
        <v>381</v>
      </c>
      <c r="AM177" s="92">
        <v>-4270.47</v>
      </c>
      <c r="AO177" s="92">
        <v>164554.16</v>
      </c>
      <c r="AP177" s="92"/>
      <c r="AT177">
        <v>40575</v>
      </c>
      <c r="AU177" t="s">
        <v>387</v>
      </c>
      <c r="AV177" s="92">
        <v>-105003.09</v>
      </c>
      <c r="AX177" s="92"/>
      <c r="AY177" s="92"/>
      <c r="AZ177" s="92"/>
      <c r="CG177" s="92"/>
      <c r="CI177">
        <v>40550</v>
      </c>
      <c r="CJ177" t="s">
        <v>360</v>
      </c>
      <c r="CK177" s="92">
        <v>-938403.55</v>
      </c>
      <c r="CM177" s="92"/>
      <c r="CN177">
        <v>40550</v>
      </c>
      <c r="CO177" t="s">
        <v>360</v>
      </c>
      <c r="CP177" s="92">
        <v>-561340.6</v>
      </c>
      <c r="CR177" s="92"/>
      <c r="CT177">
        <v>40590</v>
      </c>
      <c r="CU177" t="s">
        <v>447</v>
      </c>
      <c r="CV177" s="92">
        <v>-252271.25</v>
      </c>
      <c r="CX177" s="92"/>
      <c r="CZ177">
        <v>40515</v>
      </c>
      <c r="DA177" t="s">
        <v>358</v>
      </c>
      <c r="DB177" s="92">
        <v>-343089.74</v>
      </c>
      <c r="DD177" s="92"/>
      <c r="DE177">
        <v>40596</v>
      </c>
      <c r="DF177" t="s">
        <v>452</v>
      </c>
      <c r="DG177" s="92">
        <v>-34357.56</v>
      </c>
      <c r="DH177" s="92">
        <f>-SUM(DG173:DG177)</f>
        <v>445150.05</v>
      </c>
      <c r="DI177" s="92"/>
      <c r="DO177" s="64">
        <v>40587</v>
      </c>
      <c r="DP177" t="s">
        <v>407</v>
      </c>
      <c r="DQ177" s="92">
        <v>-14220</v>
      </c>
      <c r="DR177" s="92">
        <f>-SUM(DQ173:DQ177)</f>
        <v>279857</v>
      </c>
      <c r="DS177" s="92"/>
      <c r="DU177" s="92"/>
      <c r="DV177">
        <v>40587</v>
      </c>
      <c r="DW177" t="s">
        <v>407</v>
      </c>
      <c r="DX177" s="92">
        <v>-13831.04</v>
      </c>
      <c r="DY177" s="92">
        <f>-SUM(DX173:DX177)</f>
        <v>266592.43</v>
      </c>
      <c r="EB177">
        <v>40587</v>
      </c>
      <c r="EC177" t="s">
        <v>407</v>
      </c>
      <c r="ED177" s="92">
        <v>-9667.5300000000007</v>
      </c>
      <c r="EE177" s="92">
        <f>-SUM(ED173:ED177)</f>
        <v>168269.11999999997</v>
      </c>
      <c r="EF177" s="92"/>
      <c r="EH177">
        <v>40582</v>
      </c>
      <c r="EI177" t="s">
        <v>403</v>
      </c>
      <c r="EJ177">
        <v>-209.17</v>
      </c>
      <c r="EL177" s="92"/>
      <c r="EM177">
        <v>40582</v>
      </c>
      <c r="EN177" t="s">
        <v>403</v>
      </c>
      <c r="EO177">
        <v>-143.47</v>
      </c>
      <c r="EQ177" s="92"/>
      <c r="ER177">
        <v>40585</v>
      </c>
      <c r="ES177" t="s">
        <v>406</v>
      </c>
      <c r="ET177" s="92">
        <v>-32607.66</v>
      </c>
      <c r="EV177" s="92"/>
      <c r="FB177" s="92"/>
      <c r="FC177">
        <v>40725</v>
      </c>
      <c r="FD177" t="s">
        <v>408</v>
      </c>
      <c r="FE177" s="92">
        <v>-141780.54</v>
      </c>
      <c r="FF177" s="92"/>
      <c r="FH177">
        <v>40725</v>
      </c>
      <c r="FI177" t="s">
        <v>408</v>
      </c>
      <c r="FJ177" s="92">
        <v>-112426.44</v>
      </c>
      <c r="FL177" s="92"/>
      <c r="FO177">
        <v>40587</v>
      </c>
      <c r="FP177" t="s">
        <v>407</v>
      </c>
      <c r="FQ177" s="92">
        <v>-22263.07</v>
      </c>
      <c r="FR177" s="92">
        <f>-SUM(FQ173:FQ177)</f>
        <v>305260</v>
      </c>
      <c r="FU177">
        <v>40587</v>
      </c>
      <c r="FV177" t="s">
        <v>407</v>
      </c>
      <c r="FW177" s="92">
        <v>-26194.58</v>
      </c>
      <c r="FX177" s="92">
        <f>-SUM(FW173:FW177)</f>
        <v>376724.59</v>
      </c>
      <c r="FY177" s="92"/>
    </row>
    <row r="178" spans="2:181" x14ac:dyDescent="0.2">
      <c r="C178" t="s">
        <v>278</v>
      </c>
      <c r="F178" s="111">
        <f>[8]Revenues!$F$178</f>
        <v>4838606.9800000014</v>
      </c>
      <c r="G178" s="111">
        <f>[8]Revenues!$G$178</f>
        <v>2076871.1600000011</v>
      </c>
      <c r="H178" s="111">
        <f>[8]Revenues!$H$178</f>
        <v>715104.84999999963</v>
      </c>
      <c r="I178" s="111">
        <f>[8]Revenues!$I$178</f>
        <v>2785044.8199999984</v>
      </c>
      <c r="J178" s="111">
        <f>[8]Revenues!$J$178</f>
        <v>421476.88</v>
      </c>
      <c r="K178" s="211">
        <f>[8]Revenues!$K$178</f>
        <v>1708463.9900000002</v>
      </c>
      <c r="L178" s="211">
        <f>[8]Revenues!$L$178</f>
        <v>861805.09000000008</v>
      </c>
      <c r="M178" s="211">
        <f>[8]Revenues!$M$178</f>
        <v>267596.03999999998</v>
      </c>
      <c r="N178" s="211">
        <f>[8]Revenues!$N$178</f>
        <v>1107632.3699999999</v>
      </c>
      <c r="O178" s="211">
        <f>[8]Revenues!$O$178</f>
        <v>157366.65</v>
      </c>
      <c r="P178" s="111">
        <f t="shared" si="11"/>
        <v>14939968.83</v>
      </c>
      <c r="Q178" s="13">
        <f>'Total Transactions'!C92</f>
        <v>14529126</v>
      </c>
      <c r="R178" s="93">
        <f t="shared" si="8"/>
        <v>1.0282771881804866</v>
      </c>
      <c r="S178" s="93">
        <f>P178/30</f>
        <v>497998.96100000001</v>
      </c>
      <c r="T178" s="41">
        <f t="shared" si="9"/>
        <v>0.73905309220622006</v>
      </c>
      <c r="V178" s="111">
        <f>[8]Revenues!$X$178</f>
        <v>776216.23</v>
      </c>
      <c r="W178" s="111">
        <f>[8]Revenues!$Y$178</f>
        <v>213849.00999999998</v>
      </c>
      <c r="X178" s="111">
        <f>[8]Revenues!$Z$178</f>
        <v>990065.24</v>
      </c>
      <c r="Y178" s="92" t="s">
        <v>445</v>
      </c>
      <c r="Z178" s="92"/>
      <c r="AA178" s="92"/>
      <c r="AD178">
        <v>40710</v>
      </c>
      <c r="AE178" t="s">
        <v>394</v>
      </c>
      <c r="AF178" s="92">
        <v>-6028.29</v>
      </c>
      <c r="AH178" s="92"/>
      <c r="AI178" s="92"/>
      <c r="AJ178" s="92"/>
      <c r="AK178">
        <v>40710</v>
      </c>
      <c r="AL178" t="s">
        <v>394</v>
      </c>
      <c r="AM178" s="92">
        <v>-4723.3599999999997</v>
      </c>
      <c r="AO178" s="92"/>
      <c r="AP178" s="92"/>
      <c r="AT178">
        <v>40580</v>
      </c>
      <c r="AU178" t="s">
        <v>386</v>
      </c>
      <c r="AV178" s="92">
        <v>-31434.799999999999</v>
      </c>
      <c r="AX178" s="92">
        <v>471604.76999999996</v>
      </c>
      <c r="AY178" s="92"/>
      <c r="AZ178" s="92"/>
      <c r="BQ178" s="92">
        <f>BQ176+BQ166</f>
        <v>-9650079.4499999993</v>
      </c>
      <c r="BS178" s="92">
        <f>BS176+BS166</f>
        <v>9650079.4500000011</v>
      </c>
      <c r="CG178" s="92"/>
      <c r="CI178">
        <v>40551</v>
      </c>
      <c r="CJ178" t="s">
        <v>380</v>
      </c>
      <c r="CK178" s="92">
        <v>-3149.3</v>
      </c>
      <c r="CM178" s="92"/>
      <c r="CN178">
        <v>40551</v>
      </c>
      <c r="CO178" t="s">
        <v>380</v>
      </c>
      <c r="CP178" s="92">
        <v>-2440.85</v>
      </c>
      <c r="CR178" s="92"/>
      <c r="CT178">
        <v>40591</v>
      </c>
      <c r="CU178" t="s">
        <v>448</v>
      </c>
      <c r="CV178">
        <v>-368.19</v>
      </c>
      <c r="CX178" s="92"/>
      <c r="CZ178">
        <v>40520</v>
      </c>
      <c r="DA178" t="s">
        <v>359</v>
      </c>
      <c r="DB178" s="92">
        <v>-217979.75</v>
      </c>
      <c r="DC178" s="92">
        <f>-SUM(DB174:DB178)</f>
        <v>3330724.92</v>
      </c>
      <c r="DD178" s="92"/>
      <c r="DE178">
        <v>40720</v>
      </c>
      <c r="DF178" t="s">
        <v>417</v>
      </c>
      <c r="DG178" s="92">
        <v>-129898.37</v>
      </c>
      <c r="DI178" s="92"/>
      <c r="DK178">
        <v>40590</v>
      </c>
      <c r="DL178" t="s">
        <v>447</v>
      </c>
      <c r="DM178" s="92">
        <v>-433853.34</v>
      </c>
      <c r="DO178" s="64">
        <v>40725</v>
      </c>
      <c r="DP178" t="s">
        <v>408</v>
      </c>
      <c r="DQ178" s="92">
        <v>-69507.95</v>
      </c>
      <c r="DS178" s="92"/>
      <c r="DU178" s="92"/>
      <c r="DV178">
        <v>40725</v>
      </c>
      <c r="DW178" t="s">
        <v>408</v>
      </c>
      <c r="DX178" s="92">
        <v>-88313.86</v>
      </c>
      <c r="DY178" s="92"/>
      <c r="EB178">
        <v>40725</v>
      </c>
      <c r="EC178" t="s">
        <v>408</v>
      </c>
      <c r="ED178" s="92">
        <v>-61775.69</v>
      </c>
      <c r="EF178" s="92"/>
      <c r="EH178">
        <v>40583</v>
      </c>
      <c r="EI178" t="s">
        <v>404</v>
      </c>
      <c r="EJ178">
        <v>-393.13</v>
      </c>
      <c r="EL178" s="92"/>
      <c r="EM178">
        <v>40583</v>
      </c>
      <c r="EN178" t="s">
        <v>404</v>
      </c>
      <c r="EO178">
        <v>-466.91</v>
      </c>
      <c r="EQ178" s="92"/>
      <c r="ER178">
        <v>40587</v>
      </c>
      <c r="ES178" t="s">
        <v>407</v>
      </c>
      <c r="ET178" s="92">
        <v>-20126.97</v>
      </c>
      <c r="EU178" s="92">
        <f>-SUM(ET174:ET178)</f>
        <v>398860.44999999995</v>
      </c>
      <c r="EV178" s="92"/>
      <c r="EX178">
        <v>40581</v>
      </c>
      <c r="EY178" t="s">
        <v>401</v>
      </c>
      <c r="EZ178" s="92">
        <v>-217185.01</v>
      </c>
      <c r="FB178" s="92"/>
      <c r="FC178">
        <v>40775</v>
      </c>
      <c r="FD178" t="s">
        <v>409</v>
      </c>
      <c r="FE178" s="92">
        <v>-39850.42</v>
      </c>
      <c r="FF178" s="92">
        <f>-SUM(FE177:FE178)</f>
        <v>181630.96000000002</v>
      </c>
      <c r="FH178">
        <v>40775</v>
      </c>
      <c r="FI178" t="s">
        <v>409</v>
      </c>
      <c r="FJ178" s="92">
        <v>-30477.09</v>
      </c>
      <c r="FK178" s="92">
        <f>-SUM(FJ177:FJ178)</f>
        <v>142903.53</v>
      </c>
      <c r="FL178" s="92"/>
      <c r="FO178">
        <v>40725</v>
      </c>
      <c r="FP178" t="s">
        <v>408</v>
      </c>
      <c r="FQ178" s="92">
        <v>-102775.87</v>
      </c>
      <c r="FU178">
        <v>40725</v>
      </c>
      <c r="FV178" t="s">
        <v>408</v>
      </c>
      <c r="FW178" s="92">
        <v>-127520.06</v>
      </c>
      <c r="FY178" s="92"/>
    </row>
    <row r="179" spans="2:181" x14ac:dyDescent="0.2">
      <c r="C179" s="214" t="s">
        <v>279</v>
      </c>
      <c r="D179" s="214"/>
      <c r="E179" s="217"/>
      <c r="F179" s="219">
        <f>[12]Revenues!$GJ$153</f>
        <v>3966577.61</v>
      </c>
      <c r="G179" s="220">
        <f>[12]Revenues!$GJ$161</f>
        <v>1602484.1300000001</v>
      </c>
      <c r="H179" s="219">
        <f>[12]Revenues!$GJ$169</f>
        <v>546050.34000000008</v>
      </c>
      <c r="I179" s="219">
        <f>[12]Revenues!$GJ$185</f>
        <v>2191068.0699999998</v>
      </c>
      <c r="J179" s="219">
        <f>[12]Revenues!$GJ$177</f>
        <v>328551.69999999995</v>
      </c>
      <c r="K179" s="224">
        <f>[12]Revenues!$GJ$155</f>
        <v>1860585.3399999999</v>
      </c>
      <c r="L179" s="224">
        <f>[12]Revenues!$GJ$163</f>
        <v>911132.53</v>
      </c>
      <c r="M179" s="224">
        <f>[12]Revenues!$GJ$171</f>
        <v>302981.31</v>
      </c>
      <c r="N179" s="224">
        <f>[12]Revenues!$GJ$187</f>
        <v>1326673.96</v>
      </c>
      <c r="O179" s="224">
        <f>[12]Revenues!$GJ$179</f>
        <v>177019.1</v>
      </c>
      <c r="P179" s="219">
        <f t="shared" si="11"/>
        <v>13213124.089999998</v>
      </c>
      <c r="Q179" s="13">
        <f>'Total Transactions'!C93</f>
        <v>14705685</v>
      </c>
      <c r="R179" s="93">
        <f t="shared" si="8"/>
        <v>0.89850449605033689</v>
      </c>
      <c r="S179" s="93">
        <f>P179/31</f>
        <v>426229.80935483862</v>
      </c>
      <c r="T179" s="41">
        <f t="shared" si="9"/>
        <v>0.50799134607582053</v>
      </c>
      <c r="V179" s="111">
        <f>[12]Revenues!$GJ$194</f>
        <v>564578.25</v>
      </c>
      <c r="W179" s="111">
        <f>[12]Revenues!$GJ$196</f>
        <v>239481.15999999997</v>
      </c>
      <c r="X179" s="111">
        <f>V179+W179</f>
        <v>804059.40999999992</v>
      </c>
      <c r="Y179" s="92" t="s">
        <v>446</v>
      </c>
      <c r="AD179">
        <v>40760</v>
      </c>
      <c r="AE179" t="s">
        <v>395</v>
      </c>
      <c r="AF179" s="92">
        <v>-2603.31</v>
      </c>
      <c r="AH179" s="92">
        <v>-8631.6</v>
      </c>
      <c r="AK179">
        <v>40760</v>
      </c>
      <c r="AL179" t="s">
        <v>395</v>
      </c>
      <c r="AM179" s="92">
        <v>-3509.42</v>
      </c>
      <c r="AO179" s="92">
        <v>8232.7799999999988</v>
      </c>
      <c r="AT179">
        <v>40715</v>
      </c>
      <c r="AU179" t="s">
        <v>388</v>
      </c>
      <c r="AV179" s="92">
        <v>-124499.75</v>
      </c>
      <c r="AX179" s="92"/>
      <c r="AY179" s="92"/>
      <c r="AZ179" s="92"/>
      <c r="BS179" s="92"/>
      <c r="CG179" s="92"/>
      <c r="CI179">
        <v>40552</v>
      </c>
      <c r="CJ179" t="s">
        <v>382</v>
      </c>
      <c r="CK179" s="92">
        <v>-4788.78</v>
      </c>
      <c r="CM179" s="92"/>
      <c r="CN179">
        <v>40552</v>
      </c>
      <c r="CO179" t="s">
        <v>382</v>
      </c>
      <c r="CP179" s="92">
        <v>-3444.53</v>
      </c>
      <c r="CR179" s="92"/>
      <c r="CT179">
        <v>40592</v>
      </c>
      <c r="CU179" t="s">
        <v>450</v>
      </c>
      <c r="CV179" s="92">
        <v>-1332.88</v>
      </c>
      <c r="CX179" s="92"/>
      <c r="CZ179">
        <v>40700</v>
      </c>
      <c r="DA179" t="s">
        <v>369</v>
      </c>
      <c r="DB179" s="92">
        <v>-921997.9</v>
      </c>
      <c r="DD179" s="92"/>
      <c r="DE179">
        <v>40770</v>
      </c>
      <c r="DF179" t="s">
        <v>418</v>
      </c>
      <c r="DG179" s="92">
        <v>-61674.81</v>
      </c>
      <c r="DH179" s="92">
        <f>-SUM(DG178:DG179)</f>
        <v>191573.18</v>
      </c>
      <c r="DI179" s="92"/>
      <c r="DK179">
        <v>40591</v>
      </c>
      <c r="DL179" t="s">
        <v>448</v>
      </c>
      <c r="DM179">
        <v>-889.05</v>
      </c>
      <c r="DO179" s="64">
        <v>40775</v>
      </c>
      <c r="DP179" t="s">
        <v>409</v>
      </c>
      <c r="DQ179" s="92">
        <v>-22172.3</v>
      </c>
      <c r="DR179" s="92">
        <f>-SUM(DQ178:DQ179)</f>
        <v>91680.25</v>
      </c>
      <c r="DS179" s="92"/>
      <c r="DV179">
        <v>40775</v>
      </c>
      <c r="DW179" t="s">
        <v>409</v>
      </c>
      <c r="DX179" s="92">
        <v>-31220.36</v>
      </c>
      <c r="DY179" s="92">
        <f>-SUM(DX178:DX179)</f>
        <v>119534.22</v>
      </c>
      <c r="EB179">
        <v>40775</v>
      </c>
      <c r="EC179" t="s">
        <v>409</v>
      </c>
      <c r="ED179" s="92">
        <v>-17267.09</v>
      </c>
      <c r="EE179" s="92">
        <f>-SUM(ED178:ED179)</f>
        <v>79042.78</v>
      </c>
      <c r="EF179" s="92"/>
      <c r="EH179">
        <v>40585</v>
      </c>
      <c r="EI179" t="s">
        <v>406</v>
      </c>
      <c r="EJ179" s="92">
        <v>-25931.01</v>
      </c>
      <c r="EL179" s="92"/>
      <c r="EM179">
        <v>40585</v>
      </c>
      <c r="EN179" t="s">
        <v>406</v>
      </c>
      <c r="EO179" s="92">
        <v>-30696.31</v>
      </c>
      <c r="EQ179" s="92"/>
      <c r="ER179">
        <v>40725</v>
      </c>
      <c r="ES179" t="s">
        <v>408</v>
      </c>
      <c r="ET179" s="92">
        <v>-118191.8</v>
      </c>
      <c r="EV179" s="92"/>
      <c r="EX179">
        <v>40582</v>
      </c>
      <c r="EY179" t="s">
        <v>403</v>
      </c>
      <c r="EZ179">
        <v>-158.65</v>
      </c>
      <c r="FB179" s="92"/>
      <c r="FF179" s="92"/>
      <c r="FL179" s="92"/>
      <c r="FO179">
        <v>40775</v>
      </c>
      <c r="FP179" t="s">
        <v>409</v>
      </c>
      <c r="FQ179" s="92">
        <v>-29901.3</v>
      </c>
      <c r="FR179" s="92">
        <f>-SUM(FQ178:FQ179)</f>
        <v>132677.16999999998</v>
      </c>
      <c r="FU179">
        <v>40775</v>
      </c>
      <c r="FV179" t="s">
        <v>409</v>
      </c>
      <c r="FW179" s="92">
        <v>-38762.74</v>
      </c>
      <c r="FX179" s="92">
        <f>-SUM(FW178:FW179)</f>
        <v>166282.79999999999</v>
      </c>
      <c r="FY179" s="92"/>
    </row>
    <row r="180" spans="2:181" x14ac:dyDescent="0.2">
      <c r="B180">
        <v>2022</v>
      </c>
      <c r="C180" t="s">
        <v>280</v>
      </c>
      <c r="F180" s="111">
        <f>[13]Revenues!$GP$153</f>
        <v>3637194.5799999991</v>
      </c>
      <c r="G180" s="111">
        <f>[13]Revenues!$GP$161</f>
        <v>1479770.810000004</v>
      </c>
      <c r="H180" s="111">
        <f>[13]Revenues!$GP$169</f>
        <v>486237.0400000001</v>
      </c>
      <c r="I180" s="111">
        <f>[13]Revenues!$GP$185</f>
        <v>1929021.4899999988</v>
      </c>
      <c r="J180" s="111">
        <f>[13]Revenues!$GP$177</f>
        <v>297107.38999999972</v>
      </c>
      <c r="K180" s="211">
        <f>[13]Revenues!$GP$155</f>
        <v>2411922.3000000003</v>
      </c>
      <c r="L180" s="211">
        <f>[13]Revenues!$GP$163</f>
        <v>1185721.68</v>
      </c>
      <c r="M180" s="211">
        <f>[13]Revenues!$GP$171</f>
        <v>399191.30000000005</v>
      </c>
      <c r="N180" s="211">
        <f>[13]Revenues!$GP$187</f>
        <v>1820491.02</v>
      </c>
      <c r="O180" s="211">
        <f>[13]Revenues!$GP$179</f>
        <v>244793.3</v>
      </c>
      <c r="P180" s="111">
        <f t="shared" si="11"/>
        <v>13891450.910000002</v>
      </c>
      <c r="Q180" s="13">
        <f>'Total Transactions'!C94</f>
        <v>12616192</v>
      </c>
      <c r="R180" s="93">
        <f t="shared" si="8"/>
        <v>1.1010811273322412</v>
      </c>
      <c r="S180" s="93">
        <f>P180/31</f>
        <v>448111.31967741944</v>
      </c>
      <c r="T180" s="41">
        <f t="shared" si="9"/>
        <v>0.50300105356077573</v>
      </c>
      <c r="V180" s="111">
        <f>[12]Revenues!$GP$194</f>
        <v>209315.28</v>
      </c>
      <c r="W180" s="111">
        <f>[12]Revenues!$GP$196</f>
        <v>326223</v>
      </c>
      <c r="X180" s="111">
        <f>V180+W180</f>
        <v>535538.28</v>
      </c>
      <c r="Y180" s="92" t="s">
        <v>432</v>
      </c>
      <c r="Z180" s="92"/>
      <c r="AA180" s="92"/>
      <c r="AB180" s="92"/>
      <c r="AC180" s="92"/>
      <c r="AF180" s="92">
        <v>-23135.550000000003</v>
      </c>
      <c r="AH180" s="92">
        <v>-23135.550000000003</v>
      </c>
      <c r="AT180">
        <v>40765</v>
      </c>
      <c r="AU180" t="s">
        <v>390</v>
      </c>
      <c r="AV180" s="92">
        <v>-38196.449999999997</v>
      </c>
      <c r="AX180" s="92">
        <v>162696.20000000001</v>
      </c>
      <c r="AY180" s="92"/>
      <c r="AZ180" s="92"/>
      <c r="BO180">
        <v>40999</v>
      </c>
      <c r="BP180" t="s">
        <v>376</v>
      </c>
      <c r="BQ180" s="92">
        <v>-9650079.4499999993</v>
      </c>
      <c r="BS180" s="92">
        <f>BQ180</f>
        <v>-9650079.4499999993</v>
      </c>
      <c r="CG180" s="92"/>
      <c r="CI180">
        <v>40555</v>
      </c>
      <c r="CJ180" t="s">
        <v>366</v>
      </c>
      <c r="CK180" s="92">
        <v>-244442.84</v>
      </c>
      <c r="CM180" s="92"/>
      <c r="CN180">
        <v>40555</v>
      </c>
      <c r="CO180" t="s">
        <v>366</v>
      </c>
      <c r="CP180" s="92">
        <v>-151428.56</v>
      </c>
      <c r="CR180" s="92"/>
      <c r="CT180">
        <v>40595</v>
      </c>
      <c r="CU180" t="s">
        <v>451</v>
      </c>
      <c r="CV180" s="92">
        <v>-46125.8</v>
      </c>
      <c r="CX180" s="92"/>
      <c r="CZ180">
        <v>40750</v>
      </c>
      <c r="DA180" t="s">
        <v>372</v>
      </c>
      <c r="DB180" s="92">
        <v>-469173.76000000001</v>
      </c>
      <c r="DC180" s="92">
        <f>-SUM(DB179:DB180)</f>
        <v>1391171.6600000001</v>
      </c>
      <c r="DD180" s="92"/>
      <c r="DG180" s="92">
        <f>SUM(DG141:DG179)</f>
        <v>-7939216.3399999999</v>
      </c>
      <c r="DH180" s="99">
        <f>SUM(DH143:DH179)</f>
        <v>7939216.3399999989</v>
      </c>
      <c r="DI180" s="92"/>
      <c r="DK180">
        <v>40592</v>
      </c>
      <c r="DL180" t="s">
        <v>450</v>
      </c>
      <c r="DM180" s="92">
        <v>-2003.64</v>
      </c>
      <c r="DS180" s="92"/>
      <c r="DY180" s="92"/>
      <c r="EF180" s="92"/>
      <c r="EH180">
        <v>40587</v>
      </c>
      <c r="EI180" t="s">
        <v>407</v>
      </c>
      <c r="EJ180" s="92">
        <v>-16706.669999999998</v>
      </c>
      <c r="EK180" s="92">
        <f>-SUM(EJ176:EJ180)</f>
        <v>279313.34999999998</v>
      </c>
      <c r="EL180" s="92"/>
      <c r="EM180">
        <v>40587</v>
      </c>
      <c r="EN180" t="s">
        <v>407</v>
      </c>
      <c r="EO180" s="92">
        <v>-19810.52</v>
      </c>
      <c r="EP180" s="92">
        <f>-SUM(EO176:EO180)</f>
        <v>304308.85000000003</v>
      </c>
      <c r="EQ180" s="92"/>
      <c r="ER180">
        <v>40775</v>
      </c>
      <c r="ES180" t="s">
        <v>409</v>
      </c>
      <c r="ET180" s="92">
        <v>-22018.880000000001</v>
      </c>
      <c r="EU180" s="92">
        <f>-SUM(ET179:ET180)</f>
        <v>140210.68</v>
      </c>
      <c r="EV180" s="92"/>
      <c r="EX180">
        <v>40583</v>
      </c>
      <c r="EY180" t="s">
        <v>404</v>
      </c>
      <c r="EZ180">
        <v>-457.72</v>
      </c>
      <c r="FB180" s="92"/>
      <c r="FC180">
        <v>40590</v>
      </c>
      <c r="FD180" t="s">
        <v>447</v>
      </c>
      <c r="FE180" s="92">
        <v>-1505628.32</v>
      </c>
      <c r="FF180" s="92"/>
      <c r="FH180">
        <v>40590</v>
      </c>
      <c r="FI180" t="s">
        <v>447</v>
      </c>
      <c r="FJ180" s="92">
        <v>-1642554.93</v>
      </c>
      <c r="FL180" s="92"/>
      <c r="FY180" s="92"/>
    </row>
    <row r="181" spans="2:181" hidden="1" x14ac:dyDescent="0.2">
      <c r="F181" s="111"/>
      <c r="G181" s="111"/>
      <c r="H181" s="111"/>
      <c r="I181" s="111"/>
      <c r="J181" s="111"/>
      <c r="K181" s="211"/>
      <c r="L181" s="211"/>
      <c r="M181" s="211"/>
      <c r="N181" s="211"/>
      <c r="O181" s="211"/>
      <c r="Q181" s="13"/>
      <c r="R181" s="93" t="e">
        <f t="shared" si="8"/>
        <v>#DIV/0!</v>
      </c>
      <c r="S181" s="93">
        <f t="shared" ref="S181:S209" si="12">P181/30</f>
        <v>0</v>
      </c>
      <c r="T181" s="41">
        <f t="shared" si="9"/>
        <v>-1</v>
      </c>
      <c r="V181" s="111"/>
      <c r="W181" s="111"/>
      <c r="X181" s="111"/>
      <c r="Z181" s="92"/>
      <c r="AA181" s="92"/>
      <c r="AB181" s="92"/>
      <c r="AC181" s="92"/>
      <c r="AK181">
        <v>40999</v>
      </c>
      <c r="AL181" t="s">
        <v>376</v>
      </c>
      <c r="AM181" s="92">
        <v>-6021609.29</v>
      </c>
      <c r="AO181" s="92">
        <v>6021609.29</v>
      </c>
      <c r="AX181" s="92"/>
      <c r="AY181" s="92"/>
      <c r="AZ181" s="92"/>
      <c r="BS181" s="92"/>
      <c r="BX181" s="92"/>
      <c r="CE181" s="92"/>
      <c r="CG181" s="92"/>
      <c r="CI181">
        <v>40560</v>
      </c>
      <c r="CJ181" t="s">
        <v>367</v>
      </c>
      <c r="CK181" s="92">
        <v>-79655.03</v>
      </c>
      <c r="CL181" s="92">
        <f>-SUM(CK177:CK181)</f>
        <v>1270439.5000000002</v>
      </c>
      <c r="CM181" s="92"/>
      <c r="CN181">
        <v>40560</v>
      </c>
      <c r="CO181" t="s">
        <v>367</v>
      </c>
      <c r="CP181" s="92">
        <v>-47733.52</v>
      </c>
      <c r="CQ181" s="92">
        <f>-SUM(CP177:CP181)</f>
        <v>766388.06</v>
      </c>
      <c r="CR181" s="92"/>
      <c r="CT181">
        <v>40596</v>
      </c>
      <c r="CU181" t="s">
        <v>452</v>
      </c>
      <c r="CV181" s="92">
        <v>-23344.75</v>
      </c>
      <c r="CW181" s="92">
        <f>-SUM(CV177:CV181)</f>
        <v>323442.87</v>
      </c>
      <c r="CX181" s="92"/>
      <c r="DD181" s="92"/>
      <c r="DI181" s="92"/>
      <c r="DK181">
        <v>40595</v>
      </c>
      <c r="DL181" t="s">
        <v>451</v>
      </c>
      <c r="DM181" s="92">
        <v>-82449.570000000007</v>
      </c>
      <c r="DO181" s="64">
        <v>40590</v>
      </c>
      <c r="DP181" t="s">
        <v>447</v>
      </c>
      <c r="DQ181" s="92">
        <v>-465328.96</v>
      </c>
      <c r="DS181" s="92"/>
      <c r="DU181" s="92"/>
      <c r="DV181">
        <v>40590</v>
      </c>
      <c r="DW181" t="s">
        <v>447</v>
      </c>
      <c r="DX181" s="92">
        <v>-454482.26</v>
      </c>
      <c r="DY181" s="92"/>
      <c r="EB181">
        <v>40590</v>
      </c>
      <c r="EC181" t="s">
        <v>447</v>
      </c>
      <c r="ED181" s="92">
        <v>-512732.12</v>
      </c>
      <c r="EF181" s="92"/>
      <c r="EH181">
        <v>40725</v>
      </c>
      <c r="EI181" t="s">
        <v>408</v>
      </c>
      <c r="EJ181" s="92">
        <v>-77562.22</v>
      </c>
      <c r="EL181" s="92"/>
      <c r="EM181">
        <v>40725</v>
      </c>
      <c r="EN181" t="s">
        <v>408</v>
      </c>
      <c r="EO181" s="92">
        <v>-84141.34</v>
      </c>
      <c r="EQ181" s="92"/>
      <c r="EV181" s="92"/>
      <c r="EX181">
        <v>40585</v>
      </c>
      <c r="EY181" t="s">
        <v>406</v>
      </c>
      <c r="EZ181" s="92">
        <v>-26279.42</v>
      </c>
      <c r="FB181" s="92"/>
      <c r="FC181">
        <v>40591</v>
      </c>
      <c r="FD181" t="s">
        <v>448</v>
      </c>
      <c r="FE181" s="92">
        <v>-3753.99</v>
      </c>
      <c r="FF181" s="92"/>
      <c r="FH181">
        <v>40591</v>
      </c>
      <c r="FI181" t="s">
        <v>448</v>
      </c>
      <c r="FJ181" s="92">
        <v>-3630.7</v>
      </c>
      <c r="FL181" s="92"/>
      <c r="FO181">
        <v>40590</v>
      </c>
      <c r="FP181" t="s">
        <v>447</v>
      </c>
      <c r="FQ181" s="92">
        <v>-1360820.65</v>
      </c>
      <c r="FU181">
        <v>40590</v>
      </c>
      <c r="FV181" t="s">
        <v>447</v>
      </c>
      <c r="FW181" s="92">
        <v>-1878798.71</v>
      </c>
      <c r="FY181" s="92"/>
    </row>
    <row r="182" spans="2:181" hidden="1" x14ac:dyDescent="0.2">
      <c r="F182" s="111"/>
      <c r="G182" s="111"/>
      <c r="H182" s="111"/>
      <c r="I182" s="111"/>
      <c r="J182" s="111"/>
      <c r="K182" s="211"/>
      <c r="L182" s="211"/>
      <c r="M182" s="211"/>
      <c r="N182" s="211"/>
      <c r="O182" s="211"/>
      <c r="Q182" s="13"/>
      <c r="R182" s="93" t="e">
        <f t="shared" si="8"/>
        <v>#DIV/0!</v>
      </c>
      <c r="S182" s="93">
        <f t="shared" si="12"/>
        <v>0</v>
      </c>
      <c r="T182" s="41">
        <f t="shared" si="9"/>
        <v>-1</v>
      </c>
      <c r="V182" s="111"/>
      <c r="W182" s="111"/>
      <c r="X182" s="111"/>
      <c r="Z182" s="92"/>
      <c r="AA182" s="92"/>
      <c r="AB182" s="92"/>
      <c r="AC182" s="92"/>
      <c r="AF182" s="92">
        <v>-6478768.96</v>
      </c>
      <c r="AH182" s="92">
        <v>-6478768.96</v>
      </c>
      <c r="AI182" t="s">
        <v>460</v>
      </c>
      <c r="AV182" s="92">
        <v>-7319256.0600000005</v>
      </c>
      <c r="AX182" s="92">
        <v>7319256.0600000005</v>
      </c>
      <c r="AY182" s="92"/>
      <c r="AZ182" s="92"/>
      <c r="CG182" s="92"/>
      <c r="CI182">
        <v>40705</v>
      </c>
      <c r="CJ182" t="s">
        <v>371</v>
      </c>
      <c r="CK182" s="92">
        <v>-377336.63</v>
      </c>
      <c r="CM182" s="92"/>
      <c r="CN182">
        <v>40705</v>
      </c>
      <c r="CO182" t="s">
        <v>371</v>
      </c>
      <c r="CP182" s="92">
        <v>-380174.92</v>
      </c>
      <c r="CR182" s="92"/>
      <c r="CT182">
        <v>40720</v>
      </c>
      <c r="CU182" t="s">
        <v>417</v>
      </c>
      <c r="CV182" s="92">
        <v>-158056.93</v>
      </c>
      <c r="CX182" s="92"/>
      <c r="CZ182">
        <v>40550</v>
      </c>
      <c r="DA182" t="s">
        <v>360</v>
      </c>
      <c r="DB182" s="92">
        <v>-894536.45</v>
      </c>
      <c r="DD182" s="92"/>
      <c r="DE182">
        <v>40530</v>
      </c>
      <c r="DF182" t="s">
        <v>378</v>
      </c>
      <c r="DG182" s="92">
        <v>-94724.44</v>
      </c>
      <c r="DI182" s="92"/>
      <c r="DK182">
        <v>40596</v>
      </c>
      <c r="DL182" t="s">
        <v>452</v>
      </c>
      <c r="DM182" s="92">
        <v>-44083.28</v>
      </c>
      <c r="DN182" s="92">
        <f>-SUM(DM178:DM182)</f>
        <v>563278.88</v>
      </c>
      <c r="DO182" s="64">
        <v>40591</v>
      </c>
      <c r="DP182" t="s">
        <v>448</v>
      </c>
      <c r="DQ182">
        <v>-877.25</v>
      </c>
      <c r="DS182" s="92"/>
      <c r="DU182" s="92"/>
      <c r="DV182">
        <v>40591</v>
      </c>
      <c r="DW182" t="s">
        <v>448</v>
      </c>
      <c r="DX182">
        <v>-924.78</v>
      </c>
      <c r="DY182" s="92"/>
      <c r="EB182">
        <v>40591</v>
      </c>
      <c r="EC182" t="s">
        <v>448</v>
      </c>
      <c r="ED182" s="92">
        <v>-1406.84</v>
      </c>
      <c r="EF182" s="92"/>
      <c r="EH182">
        <v>40775</v>
      </c>
      <c r="EI182" t="s">
        <v>409</v>
      </c>
      <c r="EJ182" s="92">
        <v>-24553.13</v>
      </c>
      <c r="EK182" s="92">
        <f>-SUM(EJ181:EJ182)</f>
        <v>102115.35</v>
      </c>
      <c r="EL182" s="92"/>
      <c r="EM182">
        <v>40775</v>
      </c>
      <c r="EN182" t="s">
        <v>409</v>
      </c>
      <c r="EO182" s="92">
        <v>-22909.01</v>
      </c>
      <c r="EP182" s="92">
        <f>-SUM(EO181:EO182)</f>
        <v>107050.34999999999</v>
      </c>
      <c r="EQ182" s="92"/>
      <c r="ER182">
        <v>40590</v>
      </c>
      <c r="ES182" t="s">
        <v>447</v>
      </c>
      <c r="ET182" s="92">
        <v>-1710845.28</v>
      </c>
      <c r="EV182" s="92"/>
      <c r="EX182">
        <v>40587</v>
      </c>
      <c r="EY182" t="s">
        <v>407</v>
      </c>
      <c r="EZ182" s="92">
        <v>-17771.66</v>
      </c>
      <c r="FA182" s="92">
        <f>-SUM(EZ178:EZ182)</f>
        <v>261852.46</v>
      </c>
      <c r="FB182" s="92"/>
      <c r="FC182">
        <v>40592</v>
      </c>
      <c r="FD182" t="s">
        <v>450</v>
      </c>
      <c r="FE182" s="92">
        <v>-8820.7199999999993</v>
      </c>
      <c r="FF182" s="92"/>
      <c r="FH182">
        <v>40592</v>
      </c>
      <c r="FI182" t="s">
        <v>450</v>
      </c>
      <c r="FJ182" s="92">
        <v>-9376.57</v>
      </c>
      <c r="FL182" s="92"/>
      <c r="FO182">
        <v>40591</v>
      </c>
      <c r="FP182" t="s">
        <v>448</v>
      </c>
      <c r="FQ182" s="92">
        <v>-3235.39</v>
      </c>
      <c r="FU182">
        <v>40591</v>
      </c>
      <c r="FV182" t="s">
        <v>448</v>
      </c>
      <c r="FW182" s="92">
        <v>-3659.98</v>
      </c>
      <c r="FY182" s="92"/>
    </row>
    <row r="183" spans="2:181" hidden="1" x14ac:dyDescent="0.2">
      <c r="F183" s="111"/>
      <c r="G183" s="111"/>
      <c r="H183" s="111"/>
      <c r="I183" s="111"/>
      <c r="J183" s="111"/>
      <c r="K183" s="211"/>
      <c r="L183" s="211"/>
      <c r="M183" s="211"/>
      <c r="N183" s="211"/>
      <c r="O183" s="211"/>
      <c r="Q183" s="13"/>
      <c r="R183" s="93" t="e">
        <f t="shared" si="8"/>
        <v>#DIV/0!</v>
      </c>
      <c r="S183" s="93">
        <f t="shared" si="12"/>
        <v>0</v>
      </c>
      <c r="T183" s="41">
        <f t="shared" si="9"/>
        <v>-1</v>
      </c>
      <c r="V183" s="111"/>
      <c r="W183" s="111"/>
      <c r="X183" s="111"/>
      <c r="Z183" s="92"/>
      <c r="AA183" s="92"/>
      <c r="AB183" s="92"/>
      <c r="AC183" s="92"/>
      <c r="AE183" s="92"/>
      <c r="AF183" s="92"/>
      <c r="AM183" s="92"/>
      <c r="AX183" s="92"/>
      <c r="AY183" s="92"/>
      <c r="AZ183" s="92"/>
      <c r="CG183" s="92"/>
      <c r="CI183">
        <v>40755</v>
      </c>
      <c r="CJ183" t="s">
        <v>375</v>
      </c>
      <c r="CK183" s="92">
        <v>-241567.21</v>
      </c>
      <c r="CL183" s="92">
        <f>-SUM(CK182:CK183)</f>
        <v>618903.84</v>
      </c>
      <c r="CM183" s="92"/>
      <c r="CN183">
        <v>40755</v>
      </c>
      <c r="CO183" t="s">
        <v>375</v>
      </c>
      <c r="CP183" s="92">
        <v>-249473.78</v>
      </c>
      <c r="CQ183" s="92">
        <f>-SUM(CP182:CP183)</f>
        <v>629648.69999999995</v>
      </c>
      <c r="CR183" s="92"/>
      <c r="CT183">
        <v>40770</v>
      </c>
      <c r="CU183" t="s">
        <v>418</v>
      </c>
      <c r="CV183" s="92">
        <v>-87580.39</v>
      </c>
      <c r="CW183" s="92">
        <f>-SUM(CV182:CV183)</f>
        <v>245637.32</v>
      </c>
      <c r="CX183" s="92"/>
      <c r="CZ183">
        <v>40551</v>
      </c>
      <c r="DA183" t="s">
        <v>380</v>
      </c>
      <c r="DB183" s="92">
        <v>-1955.87</v>
      </c>
      <c r="DD183" s="92"/>
      <c r="DE183">
        <v>40531</v>
      </c>
      <c r="DF183" t="s">
        <v>393</v>
      </c>
      <c r="DG183">
        <v>-78.38</v>
      </c>
      <c r="DI183" s="92"/>
      <c r="DK183">
        <v>40720</v>
      </c>
      <c r="DL183" t="s">
        <v>417</v>
      </c>
      <c r="DM183" s="92">
        <v>-196729.5</v>
      </c>
      <c r="DO183" s="64">
        <v>40592</v>
      </c>
      <c r="DP183" t="s">
        <v>450</v>
      </c>
      <c r="DQ183" s="92">
        <v>-2165.37</v>
      </c>
      <c r="DS183" s="92"/>
      <c r="DU183" s="92"/>
      <c r="DV183">
        <v>40592</v>
      </c>
      <c r="DW183" t="s">
        <v>450</v>
      </c>
      <c r="DX183" s="92">
        <v>-2480.4299999999998</v>
      </c>
      <c r="DY183" s="92"/>
      <c r="EB183">
        <v>40592</v>
      </c>
      <c r="EC183" t="s">
        <v>450</v>
      </c>
      <c r="ED183" s="92">
        <v>-3439.14</v>
      </c>
      <c r="EF183" s="92"/>
      <c r="EL183" s="92"/>
      <c r="EQ183" s="92"/>
      <c r="ER183">
        <v>40591</v>
      </c>
      <c r="ES183" t="s">
        <v>448</v>
      </c>
      <c r="ET183" s="92">
        <v>-2615.91</v>
      </c>
      <c r="EV183" s="92"/>
      <c r="EX183">
        <v>40725</v>
      </c>
      <c r="EY183" t="s">
        <v>408</v>
      </c>
      <c r="EZ183" s="92">
        <v>-124788.57</v>
      </c>
      <c r="FB183" s="92"/>
      <c r="FC183">
        <v>40595</v>
      </c>
      <c r="FD183" t="s">
        <v>451</v>
      </c>
      <c r="FE183" s="92">
        <v>-387019.41</v>
      </c>
      <c r="FF183" s="92"/>
      <c r="FH183">
        <v>40595</v>
      </c>
      <c r="FI183" t="s">
        <v>451</v>
      </c>
      <c r="FJ183" s="92">
        <v>-371579.7</v>
      </c>
      <c r="FL183" s="92"/>
      <c r="FO183">
        <v>40592</v>
      </c>
      <c r="FP183" t="s">
        <v>450</v>
      </c>
      <c r="FQ183" s="92">
        <v>-12961.43</v>
      </c>
      <c r="FU183">
        <v>40592</v>
      </c>
      <c r="FV183" t="s">
        <v>450</v>
      </c>
      <c r="FW183" s="92">
        <v>-17094.32</v>
      </c>
      <c r="FY183" s="92"/>
    </row>
    <row r="184" spans="2:181" hidden="1" x14ac:dyDescent="0.2">
      <c r="F184" s="111"/>
      <c r="G184" s="111"/>
      <c r="H184" s="111"/>
      <c r="I184" s="111"/>
      <c r="J184" s="111"/>
      <c r="K184" s="211"/>
      <c r="L184" s="211"/>
      <c r="M184" s="211"/>
      <c r="N184" s="211"/>
      <c r="O184" s="211"/>
      <c r="Q184" s="13"/>
      <c r="R184" s="93" t="e">
        <f t="shared" si="8"/>
        <v>#DIV/0!</v>
      </c>
      <c r="S184" s="93">
        <f t="shared" si="12"/>
        <v>0</v>
      </c>
      <c r="T184" s="41">
        <f t="shared" si="9"/>
        <v>-1</v>
      </c>
      <c r="V184" s="111"/>
      <c r="W184" s="111"/>
      <c r="X184" s="111"/>
      <c r="Z184" s="92"/>
      <c r="AA184" s="92"/>
      <c r="AB184" s="92"/>
      <c r="AC184" s="92"/>
      <c r="AX184" s="92"/>
      <c r="AY184" s="92"/>
      <c r="AZ184" s="92"/>
      <c r="BO184" s="277" t="s">
        <v>461</v>
      </c>
      <c r="BP184" s="277"/>
      <c r="BQ184" s="277"/>
      <c r="BR184" s="277"/>
      <c r="BS184" s="277"/>
      <c r="BT184" s="277"/>
      <c r="CG184" s="92"/>
      <c r="CM184" s="92"/>
      <c r="CR184" s="92"/>
      <c r="CX184" s="92"/>
      <c r="CZ184">
        <v>40552</v>
      </c>
      <c r="DA184" t="s">
        <v>382</v>
      </c>
      <c r="DB184" s="92">
        <v>-4582.32</v>
      </c>
      <c r="DD184" s="92"/>
      <c r="DE184">
        <v>40532</v>
      </c>
      <c r="DF184" t="s">
        <v>396</v>
      </c>
      <c r="DG184">
        <v>-293.74</v>
      </c>
      <c r="DI184" s="92"/>
      <c r="DK184">
        <v>40770</v>
      </c>
      <c r="DL184" t="s">
        <v>418</v>
      </c>
      <c r="DM184" s="92">
        <v>-86389.37</v>
      </c>
      <c r="DN184" s="92">
        <f>-SUM(DM183:DM184)</f>
        <v>283118.87</v>
      </c>
      <c r="DO184" s="64">
        <v>40595</v>
      </c>
      <c r="DP184" t="s">
        <v>451</v>
      </c>
      <c r="DQ184" s="92">
        <v>-75162.539999999994</v>
      </c>
      <c r="DS184" s="92"/>
      <c r="DV184">
        <v>40595</v>
      </c>
      <c r="DW184" t="s">
        <v>451</v>
      </c>
      <c r="DX184" s="92">
        <v>-79369.16</v>
      </c>
      <c r="DY184" s="92"/>
      <c r="EB184">
        <v>40595</v>
      </c>
      <c r="EC184" t="s">
        <v>451</v>
      </c>
      <c r="ED184" s="92">
        <v>-47972.23</v>
      </c>
      <c r="EF184" s="92"/>
      <c r="EL184" s="92"/>
      <c r="EQ184" s="92"/>
      <c r="ER184">
        <v>40592</v>
      </c>
      <c r="ES184" t="s">
        <v>450</v>
      </c>
      <c r="ET184" s="92">
        <v>-7463.72</v>
      </c>
      <c r="EV184" s="92"/>
      <c r="EX184">
        <v>40775</v>
      </c>
      <c r="EY184" t="s">
        <v>409</v>
      </c>
      <c r="EZ184" s="92">
        <v>-28873.99</v>
      </c>
      <c r="FA184" s="92">
        <f>-SUM(EZ183:EZ184)</f>
        <v>153662.56</v>
      </c>
      <c r="FB184" s="92"/>
      <c r="FC184">
        <v>40596</v>
      </c>
      <c r="FD184" t="s">
        <v>452</v>
      </c>
      <c r="FE184" s="92">
        <v>-201709.87</v>
      </c>
      <c r="FF184" s="92">
        <f>-SUM(FE180:FE184)</f>
        <v>2106932.31</v>
      </c>
      <c r="FH184">
        <v>40596</v>
      </c>
      <c r="FI184" t="s">
        <v>452</v>
      </c>
      <c r="FJ184" s="92">
        <v>-192830.33</v>
      </c>
      <c r="FK184" s="92">
        <f>-SUM(FJ180:FJ184)</f>
        <v>2219972.23</v>
      </c>
      <c r="FL184" s="92"/>
      <c r="FO184">
        <v>40595</v>
      </c>
      <c r="FP184" t="s">
        <v>451</v>
      </c>
      <c r="FQ184" s="92">
        <v>-356477.73</v>
      </c>
      <c r="FU184">
        <v>40595</v>
      </c>
      <c r="FV184" t="s">
        <v>451</v>
      </c>
      <c r="FW184" s="92">
        <v>-345348.03</v>
      </c>
      <c r="FY184" s="92"/>
    </row>
    <row r="185" spans="2:181" hidden="1" x14ac:dyDescent="0.2">
      <c r="F185" s="111"/>
      <c r="G185" s="111"/>
      <c r="H185" s="111"/>
      <c r="I185" s="111"/>
      <c r="J185" s="111"/>
      <c r="K185" s="211"/>
      <c r="L185" s="211"/>
      <c r="M185" s="211"/>
      <c r="N185" s="211"/>
      <c r="O185" s="211"/>
      <c r="Q185" s="13"/>
      <c r="R185" s="93" t="e">
        <f t="shared" si="8"/>
        <v>#DIV/0!</v>
      </c>
      <c r="S185" s="93">
        <f t="shared" si="12"/>
        <v>0</v>
      </c>
      <c r="T185" s="41">
        <f t="shared" si="9"/>
        <v>-1</v>
      </c>
      <c r="V185" s="111"/>
      <c r="W185" s="111"/>
      <c r="X185" s="111"/>
      <c r="Z185" s="92"/>
      <c r="AA185" s="92"/>
      <c r="AB185" s="92"/>
      <c r="AC185" s="92"/>
      <c r="AD185" s="282" t="s">
        <v>462</v>
      </c>
      <c r="AE185" s="283"/>
      <c r="AF185" s="283"/>
      <c r="AG185" s="283"/>
      <c r="AH185" s="283"/>
      <c r="AJ185" s="92"/>
      <c r="AK185" s="275" t="s">
        <v>463</v>
      </c>
      <c r="AL185" s="275"/>
      <c r="AM185" s="275"/>
      <c r="AN185" s="275"/>
      <c r="AO185" s="275"/>
      <c r="AT185">
        <v>40530</v>
      </c>
      <c r="AU185" t="s">
        <v>378</v>
      </c>
      <c r="AV185" s="92">
        <v>-1077253.48</v>
      </c>
      <c r="AX185" s="92"/>
      <c r="AY185" s="92"/>
      <c r="AZ185" s="92"/>
      <c r="BO185" t="s">
        <v>354</v>
      </c>
      <c r="BP185" t="s">
        <v>355</v>
      </c>
      <c r="BQ185" t="s">
        <v>356</v>
      </c>
      <c r="BS185" s="92"/>
      <c r="CG185" s="92"/>
      <c r="CI185">
        <v>40570</v>
      </c>
      <c r="CJ185" t="s">
        <v>384</v>
      </c>
      <c r="CK185" s="92">
        <v>-300644.82</v>
      </c>
      <c r="CM185" s="92"/>
      <c r="CN185">
        <v>40570</v>
      </c>
      <c r="CO185" t="s">
        <v>384</v>
      </c>
      <c r="CP185" s="92">
        <v>-173434.77</v>
      </c>
      <c r="CV185" s="92">
        <f>SUM(CV141:CV183)</f>
        <v>-7129594.379999999</v>
      </c>
      <c r="CW185" s="92">
        <f>SUM(CW141:CW183)</f>
        <v>7129594.379999999</v>
      </c>
      <c r="CX185" s="92"/>
      <c r="CZ185">
        <v>40555</v>
      </c>
      <c r="DA185" t="s">
        <v>366</v>
      </c>
      <c r="DB185" s="92">
        <v>-268790.87</v>
      </c>
      <c r="DD185" s="92"/>
      <c r="DE185">
        <v>40535</v>
      </c>
      <c r="DF185" t="s">
        <v>379</v>
      </c>
      <c r="DG185" s="92">
        <v>-10391</v>
      </c>
      <c r="DI185" s="92"/>
      <c r="DM185" s="92">
        <f>SUM(DM146:DM184)</f>
        <v>-9303964.8400000017</v>
      </c>
      <c r="DN185" s="92">
        <f>SUM(DN146:DN184)</f>
        <v>9303964.8399999999</v>
      </c>
      <c r="DO185" s="64">
        <v>40596</v>
      </c>
      <c r="DP185" t="s">
        <v>452</v>
      </c>
      <c r="DQ185" s="92">
        <v>-38427.11</v>
      </c>
      <c r="DR185" s="92">
        <f>-SUM(DQ181:DQ185)</f>
        <v>581961.23</v>
      </c>
      <c r="DS185" s="92"/>
      <c r="DU185" s="92"/>
      <c r="DV185">
        <v>40596</v>
      </c>
      <c r="DW185" t="s">
        <v>452</v>
      </c>
      <c r="DX185" s="92">
        <v>-41096.43</v>
      </c>
      <c r="DY185" s="92">
        <f>-SUM(DX181:DX185)</f>
        <v>578353.06000000006</v>
      </c>
      <c r="EB185">
        <v>40596</v>
      </c>
      <c r="EC185" t="s">
        <v>452</v>
      </c>
      <c r="ED185" s="92">
        <v>-57353.61</v>
      </c>
      <c r="EE185" s="92">
        <f>-SUM(ED181:ED185)</f>
        <v>622903.94000000006</v>
      </c>
      <c r="EF185" s="92"/>
      <c r="EH185">
        <v>40590</v>
      </c>
      <c r="EI185" t="s">
        <v>447</v>
      </c>
      <c r="EJ185" s="92">
        <v>-1073827.8999999999</v>
      </c>
      <c r="EL185" s="92"/>
      <c r="EM185">
        <v>40590</v>
      </c>
      <c r="EN185" t="s">
        <v>447</v>
      </c>
      <c r="EO185" s="92">
        <v>-1171638.6499999999</v>
      </c>
      <c r="EQ185" s="92"/>
      <c r="ER185">
        <v>40595</v>
      </c>
      <c r="ES185" t="s">
        <v>451</v>
      </c>
      <c r="ET185" s="92">
        <v>-323216.59999999998</v>
      </c>
      <c r="EV185" s="92"/>
      <c r="FB185" s="92"/>
      <c r="FC185">
        <v>40720</v>
      </c>
      <c r="FD185" t="s">
        <v>417</v>
      </c>
      <c r="FE185" s="92">
        <v>-995194.5</v>
      </c>
      <c r="FF185" s="92"/>
      <c r="FH185">
        <v>40720</v>
      </c>
      <c r="FI185" t="s">
        <v>417</v>
      </c>
      <c r="FJ185" s="92">
        <v>-822241.2</v>
      </c>
      <c r="FL185" s="92"/>
      <c r="FO185">
        <v>40596</v>
      </c>
      <c r="FP185" t="s">
        <v>452</v>
      </c>
      <c r="FQ185" s="92">
        <v>-183641.33</v>
      </c>
      <c r="FR185" s="92">
        <f>-SUM(FQ181:FQ185)</f>
        <v>1917136.5299999998</v>
      </c>
      <c r="FU185">
        <v>40596</v>
      </c>
      <c r="FV185" t="s">
        <v>452</v>
      </c>
      <c r="FW185" s="92">
        <v>-226751.43</v>
      </c>
      <c r="FX185" s="92">
        <f>-SUM(FW181:FW185)</f>
        <v>2471652.4700000002</v>
      </c>
      <c r="FY185" s="92"/>
    </row>
    <row r="186" spans="2:181" hidden="1" x14ac:dyDescent="0.2">
      <c r="F186" s="111"/>
      <c r="G186" s="111"/>
      <c r="H186" s="111"/>
      <c r="I186" s="111"/>
      <c r="J186" s="111"/>
      <c r="K186" s="211"/>
      <c r="L186" s="211"/>
      <c r="M186" s="211"/>
      <c r="N186" s="211"/>
      <c r="O186" s="211"/>
      <c r="Q186" s="13"/>
      <c r="R186" s="93" t="e">
        <f t="shared" si="8"/>
        <v>#DIV/0!</v>
      </c>
      <c r="S186" s="93">
        <f t="shared" si="12"/>
        <v>0</v>
      </c>
      <c r="T186" s="41">
        <f t="shared" si="9"/>
        <v>-1</v>
      </c>
      <c r="V186" s="111"/>
      <c r="W186" s="111"/>
      <c r="X186" s="111"/>
      <c r="Z186" s="92"/>
      <c r="AA186" s="92"/>
      <c r="AB186" s="92"/>
      <c r="AC186" s="92"/>
      <c r="AD186" t="s">
        <v>354</v>
      </c>
      <c r="AE186" t="s">
        <v>355</v>
      </c>
      <c r="AF186" t="s">
        <v>356</v>
      </c>
      <c r="AI186" s="92"/>
      <c r="AJ186" s="92"/>
      <c r="AT186">
        <v>40531</v>
      </c>
      <c r="AU186" s="92" t="s">
        <v>393</v>
      </c>
      <c r="AV186">
        <v>-310.67</v>
      </c>
      <c r="AX186" s="92"/>
      <c r="AY186" s="92"/>
      <c r="AZ186" s="92"/>
      <c r="BO186">
        <v>40501</v>
      </c>
      <c r="BP186" t="s">
        <v>368</v>
      </c>
      <c r="BQ186" s="92">
        <v>-2977.34</v>
      </c>
      <c r="BS186" s="92"/>
      <c r="CG186" s="92"/>
      <c r="CI186">
        <v>40571</v>
      </c>
      <c r="CJ186" t="s">
        <v>385</v>
      </c>
      <c r="CK186" s="92">
        <v>-1067.6400000000001</v>
      </c>
      <c r="CM186" s="92"/>
      <c r="CN186">
        <v>40571</v>
      </c>
      <c r="CO186" t="s">
        <v>385</v>
      </c>
      <c r="CP186">
        <v>-874.2</v>
      </c>
      <c r="CX186" s="92"/>
      <c r="CZ186">
        <v>40560</v>
      </c>
      <c r="DA186" t="s">
        <v>367</v>
      </c>
      <c r="DB186" s="92">
        <v>-81328.23</v>
      </c>
      <c r="DC186" s="92">
        <f>-SUM(DB182:DB186)</f>
        <v>1251193.7399999998</v>
      </c>
      <c r="DD186" s="92"/>
      <c r="DE186">
        <v>40540</v>
      </c>
      <c r="DF186" t="s">
        <v>381</v>
      </c>
      <c r="DG186" s="92">
        <v>-12327.03</v>
      </c>
      <c r="DH186" s="92">
        <f>-SUM(DG182:DG186)</f>
        <v>117814.59000000001</v>
      </c>
      <c r="DI186" s="92"/>
      <c r="DO186" s="64">
        <v>40720</v>
      </c>
      <c r="DP186" t="s">
        <v>417</v>
      </c>
      <c r="DQ186" s="92">
        <v>-190022.08</v>
      </c>
      <c r="DS186" s="92"/>
      <c r="DU186" s="92"/>
      <c r="DV186">
        <v>40720</v>
      </c>
      <c r="DW186" t="s">
        <v>417</v>
      </c>
      <c r="DX186" s="92">
        <v>-233971.23</v>
      </c>
      <c r="DY186" s="92"/>
      <c r="EB186">
        <v>40720</v>
      </c>
      <c r="EC186" t="s">
        <v>417</v>
      </c>
      <c r="ED186" s="92">
        <v>-170365.58</v>
      </c>
      <c r="EF186" s="92"/>
      <c r="EH186">
        <v>40591</v>
      </c>
      <c r="EI186" t="s">
        <v>448</v>
      </c>
      <c r="EJ186" s="92">
        <v>-2412.5500000000002</v>
      </c>
      <c r="EL186" s="92"/>
      <c r="EM186">
        <v>40591</v>
      </c>
      <c r="EN186" t="s">
        <v>448</v>
      </c>
      <c r="EO186" s="92">
        <v>-2416.75</v>
      </c>
      <c r="EQ186" s="92"/>
      <c r="ER186">
        <v>40596</v>
      </c>
      <c r="ES186" t="s">
        <v>452</v>
      </c>
      <c r="ET186" s="92">
        <v>-159273.71</v>
      </c>
      <c r="EU186" s="92">
        <f>-SUM(ET182:ET186)</f>
        <v>2203415.2199999997</v>
      </c>
      <c r="EV186" s="92"/>
      <c r="FB186" s="92"/>
      <c r="FC186">
        <v>40770</v>
      </c>
      <c r="FD186" t="s">
        <v>418</v>
      </c>
      <c r="FE186" s="92">
        <v>-388261.7</v>
      </c>
      <c r="FF186" s="92">
        <f>-SUM(FE185:FE186)</f>
        <v>1383456.2</v>
      </c>
      <c r="FH186">
        <v>40770</v>
      </c>
      <c r="FI186" t="s">
        <v>418</v>
      </c>
      <c r="FJ186" s="92">
        <v>-324281.34000000003</v>
      </c>
      <c r="FK186" s="92">
        <f>-SUM(FJ185:FJ186)</f>
        <v>1146522.54</v>
      </c>
      <c r="FL186" s="92"/>
      <c r="FO186">
        <v>40720</v>
      </c>
      <c r="FP186" t="s">
        <v>417</v>
      </c>
      <c r="FQ186" s="92">
        <v>-722993.21</v>
      </c>
      <c r="FU186">
        <v>40720</v>
      </c>
      <c r="FV186" t="s">
        <v>417</v>
      </c>
      <c r="FW186" s="92">
        <v>-889739.04</v>
      </c>
      <c r="FY186" s="92"/>
    </row>
    <row r="187" spans="2:181" hidden="1" x14ac:dyDescent="0.2">
      <c r="F187" s="111"/>
      <c r="G187" s="111"/>
      <c r="H187" s="111"/>
      <c r="I187" s="111"/>
      <c r="J187" s="111"/>
      <c r="K187" s="211"/>
      <c r="L187" s="211"/>
      <c r="M187" s="211"/>
      <c r="N187" s="211"/>
      <c r="O187" s="211"/>
      <c r="Q187" s="13"/>
      <c r="R187" s="93" t="e">
        <f t="shared" si="8"/>
        <v>#DIV/0!</v>
      </c>
      <c r="S187" s="93">
        <f t="shared" si="12"/>
        <v>0</v>
      </c>
      <c r="T187" s="41">
        <f t="shared" si="9"/>
        <v>-1</v>
      </c>
      <c r="V187" s="111"/>
      <c r="W187" s="111"/>
      <c r="X187" s="111"/>
      <c r="Z187" s="92"/>
      <c r="AA187" s="92"/>
      <c r="AB187" s="92"/>
      <c r="AC187" s="92"/>
      <c r="AI187" s="92"/>
      <c r="AJ187" s="92"/>
      <c r="AK187" t="s">
        <v>354</v>
      </c>
      <c r="AL187" t="s">
        <v>355</v>
      </c>
      <c r="AM187" t="s">
        <v>356</v>
      </c>
      <c r="AT187">
        <v>40535</v>
      </c>
      <c r="AU187" s="92" t="s">
        <v>379</v>
      </c>
      <c r="AV187" s="92">
        <v>-92854.04</v>
      </c>
      <c r="AX187" s="92"/>
      <c r="AY187" s="92"/>
      <c r="AZ187" s="92"/>
      <c r="BO187">
        <v>40502</v>
      </c>
      <c r="BP187" t="s">
        <v>370</v>
      </c>
      <c r="BQ187" s="92">
        <v>-11712.92</v>
      </c>
      <c r="BS187" s="92"/>
      <c r="CG187" s="92"/>
      <c r="CI187">
        <v>40572</v>
      </c>
      <c r="CJ187" t="s">
        <v>389</v>
      </c>
      <c r="CK187" s="92">
        <v>-1589.37</v>
      </c>
      <c r="CM187" s="92"/>
      <c r="CN187">
        <v>40572</v>
      </c>
      <c r="CO187" t="s">
        <v>389</v>
      </c>
      <c r="CP187">
        <v>-949.53</v>
      </c>
      <c r="CR187" s="92"/>
      <c r="CT187">
        <v>40530</v>
      </c>
      <c r="CU187" t="s">
        <v>378</v>
      </c>
      <c r="CV187" s="92">
        <v>-35997.5</v>
      </c>
      <c r="CZ187">
        <v>40705</v>
      </c>
      <c r="DA187" t="s">
        <v>371</v>
      </c>
      <c r="DB187" s="92">
        <v>-359622.47</v>
      </c>
      <c r="DD187" s="92"/>
      <c r="DE187">
        <v>40710</v>
      </c>
      <c r="DF187" t="s">
        <v>394</v>
      </c>
      <c r="DG187" s="92">
        <v>-56784.21</v>
      </c>
      <c r="DO187" s="64">
        <v>40770</v>
      </c>
      <c r="DP187" t="s">
        <v>418</v>
      </c>
      <c r="DQ187" s="92">
        <v>-90536.26</v>
      </c>
      <c r="DR187" s="92">
        <f>-SUM(DQ186:DQ187)</f>
        <v>280558.33999999997</v>
      </c>
      <c r="DS187" s="92"/>
      <c r="DU187" s="92"/>
      <c r="DV187">
        <v>40770</v>
      </c>
      <c r="DW187" t="s">
        <v>418</v>
      </c>
      <c r="DX187" s="92">
        <v>-137489.22</v>
      </c>
      <c r="DY187" s="92">
        <f>-SUM(DX186:DX187)</f>
        <v>371460.45</v>
      </c>
      <c r="EB187">
        <v>40770</v>
      </c>
      <c r="EC187" t="s">
        <v>418</v>
      </c>
      <c r="ED187" s="92">
        <v>-74765.98</v>
      </c>
      <c r="EE187" s="92">
        <f>-SUM(ED186:ED187)</f>
        <v>245131.56</v>
      </c>
      <c r="EF187" s="92"/>
      <c r="EH187">
        <v>40592</v>
      </c>
      <c r="EI187" t="s">
        <v>450</v>
      </c>
      <c r="EJ187" s="92">
        <v>-5672.56</v>
      </c>
      <c r="EL187" s="92"/>
      <c r="EM187">
        <v>40592</v>
      </c>
      <c r="EN187" t="s">
        <v>450</v>
      </c>
      <c r="EO187" s="92">
        <v>-6265.43</v>
      </c>
      <c r="EQ187" s="92"/>
      <c r="ER187">
        <v>40720</v>
      </c>
      <c r="ES187" t="s">
        <v>417</v>
      </c>
      <c r="ET187" s="92">
        <v>-677225.89</v>
      </c>
      <c r="EV187" s="92"/>
      <c r="EX187">
        <v>40590</v>
      </c>
      <c r="EY187" t="s">
        <v>447</v>
      </c>
      <c r="EZ187" s="92">
        <v>-1113191.77</v>
      </c>
      <c r="FB187" s="92"/>
      <c r="FE187" s="92">
        <f>SUM(FE148:FE186)</f>
        <v>-13831836.920000002</v>
      </c>
      <c r="FF187" s="92">
        <f>SUM(FF152:FF186)</f>
        <v>13831836.92</v>
      </c>
      <c r="FL187" s="92"/>
      <c r="FO187">
        <v>40770</v>
      </c>
      <c r="FP187" t="s">
        <v>418</v>
      </c>
      <c r="FQ187" s="92">
        <v>-311226.88</v>
      </c>
      <c r="FR187" s="92">
        <f>-SUM(FQ186:FQ187)</f>
        <v>1034220.09</v>
      </c>
      <c r="FU187">
        <v>40770</v>
      </c>
      <c r="FV187" t="s">
        <v>418</v>
      </c>
      <c r="FW187" s="92">
        <v>-364631.1</v>
      </c>
      <c r="FX187" s="92">
        <f>-SUM(FW186:FW187)</f>
        <v>1254370.1400000001</v>
      </c>
      <c r="FY187" s="92"/>
    </row>
    <row r="188" spans="2:181" ht="16" hidden="1" thickBot="1" x14ac:dyDescent="0.25">
      <c r="F188" s="111"/>
      <c r="G188" s="111"/>
      <c r="H188" s="111"/>
      <c r="I188" s="111"/>
      <c r="J188" s="111"/>
      <c r="K188" s="211"/>
      <c r="L188" s="211"/>
      <c r="M188" s="211"/>
      <c r="N188" s="211"/>
      <c r="O188" s="211"/>
      <c r="Q188" s="13"/>
      <c r="R188" s="93" t="e">
        <f t="shared" si="8"/>
        <v>#DIV/0!</v>
      </c>
      <c r="S188" s="93">
        <f t="shared" si="12"/>
        <v>0</v>
      </c>
      <c r="T188" s="41">
        <f t="shared" si="9"/>
        <v>-1</v>
      </c>
      <c r="V188" s="111"/>
      <c r="W188" s="111"/>
      <c r="X188" s="111"/>
      <c r="Z188" s="92"/>
      <c r="AA188" s="92"/>
      <c r="AB188" s="92"/>
      <c r="AC188" s="92"/>
      <c r="AD188">
        <v>40510</v>
      </c>
      <c r="AE188" t="s">
        <v>357</v>
      </c>
      <c r="AF188" s="92">
        <v>-2850904.15</v>
      </c>
      <c r="AH188" s="92"/>
      <c r="AI188" s="92"/>
      <c r="AJ188" s="92"/>
      <c r="AK188">
        <v>40501</v>
      </c>
      <c r="AL188" t="s">
        <v>368</v>
      </c>
      <c r="AM188" s="92">
        <v>-1728.05</v>
      </c>
      <c r="AO188" s="92"/>
      <c r="AP188" s="92"/>
      <c r="AT188">
        <v>40540</v>
      </c>
      <c r="AU188" t="s">
        <v>381</v>
      </c>
      <c r="AV188" s="92">
        <v>-79302.66</v>
      </c>
      <c r="AX188" s="92">
        <v>1249720.8499999999</v>
      </c>
      <c r="AY188" s="92"/>
      <c r="AZ188" s="92"/>
      <c r="BO188">
        <v>40510</v>
      </c>
      <c r="BP188" t="s">
        <v>357</v>
      </c>
      <c r="BQ188" s="92">
        <v>-3199590.94</v>
      </c>
      <c r="BS188" s="92"/>
      <c r="CG188" s="92"/>
      <c r="CI188">
        <v>40575</v>
      </c>
      <c r="CJ188" t="s">
        <v>387</v>
      </c>
      <c r="CK188" s="92">
        <v>-121576.11</v>
      </c>
      <c r="CM188" s="92"/>
      <c r="CN188">
        <v>40575</v>
      </c>
      <c r="CO188" t="s">
        <v>387</v>
      </c>
      <c r="CP188" s="92">
        <v>-67330.14</v>
      </c>
      <c r="CR188" s="92"/>
      <c r="CT188">
        <v>40531</v>
      </c>
      <c r="CU188" t="s">
        <v>393</v>
      </c>
      <c r="CV188">
        <v>-26.6</v>
      </c>
      <c r="CZ188">
        <v>40755</v>
      </c>
      <c r="DA188" t="s">
        <v>375</v>
      </c>
      <c r="DB188" s="92">
        <v>-308095.63</v>
      </c>
      <c r="DC188" s="92">
        <f>-SUM(DB187:DB188)</f>
        <v>667718.1</v>
      </c>
      <c r="DD188" s="92"/>
      <c r="DE188">
        <v>40760</v>
      </c>
      <c r="DF188" t="s">
        <v>395</v>
      </c>
      <c r="DG188" s="92">
        <v>-21670.33</v>
      </c>
      <c r="DH188" s="92">
        <f>-SUM(DG187:DG188)</f>
        <v>78454.540000000008</v>
      </c>
      <c r="DK188">
        <v>40530</v>
      </c>
      <c r="DL188" t="s">
        <v>378</v>
      </c>
      <c r="DM188" s="92">
        <v>-134741.17000000001</v>
      </c>
      <c r="DQ188" s="98">
        <f>SUM(DQ149:DQ187)</f>
        <v>-8762068.9099999983</v>
      </c>
      <c r="DR188" s="98">
        <f>SUM(DR153:DR187)</f>
        <v>8762068.9100000001</v>
      </c>
      <c r="DS188" s="92"/>
      <c r="DU188" s="92"/>
      <c r="DX188" s="98">
        <f>SUM(DX149:DX187)</f>
        <v>-9242475.8300000001</v>
      </c>
      <c r="DY188" s="98">
        <f>SUM(DY149:DY187)</f>
        <v>9242475.8299999982</v>
      </c>
      <c r="EF188" s="92"/>
      <c r="EH188">
        <v>40595</v>
      </c>
      <c r="EI188" t="s">
        <v>451</v>
      </c>
      <c r="EJ188" s="92">
        <v>-287534.90000000002</v>
      </c>
      <c r="EL188" s="92"/>
      <c r="EM188">
        <v>40595</v>
      </c>
      <c r="EN188" t="s">
        <v>451</v>
      </c>
      <c r="EO188" s="92">
        <v>-281762.56</v>
      </c>
      <c r="EQ188" s="92"/>
      <c r="ER188">
        <v>40770</v>
      </c>
      <c r="ES188" t="s">
        <v>418</v>
      </c>
      <c r="ET188" s="92">
        <v>-191227.51</v>
      </c>
      <c r="EU188" s="92">
        <f>-SUM(ET187:ET188)</f>
        <v>868453.4</v>
      </c>
      <c r="EV188" s="92"/>
      <c r="EX188">
        <v>40591</v>
      </c>
      <c r="EY188" t="s">
        <v>448</v>
      </c>
      <c r="EZ188" s="92">
        <v>-2612.4299999999998</v>
      </c>
      <c r="FB188" s="92"/>
      <c r="FF188" s="92"/>
      <c r="FJ188" s="151">
        <f>SUM(FJ148:FJ186)</f>
        <v>-13383317.299999999</v>
      </c>
      <c r="FK188" s="151">
        <f>SUM(FK148:FK186)</f>
        <v>13383317.300000001</v>
      </c>
      <c r="FL188" s="92"/>
      <c r="FW188" s="92">
        <f>SUM(FW149:FW187)</f>
        <v>-14316193.17</v>
      </c>
      <c r="FX188" s="92">
        <f>SUM(FX149:FX187)</f>
        <v>14316193.170000002</v>
      </c>
      <c r="FY188" s="92"/>
    </row>
    <row r="189" spans="2:181" ht="16" hidden="1" thickBot="1" x14ac:dyDescent="0.25">
      <c r="F189" s="111"/>
      <c r="G189" s="111"/>
      <c r="H189" s="111"/>
      <c r="I189" s="111"/>
      <c r="J189" s="111"/>
      <c r="K189" s="211"/>
      <c r="L189" s="211"/>
      <c r="M189" s="211"/>
      <c r="N189" s="211"/>
      <c r="O189" s="211"/>
      <c r="Q189" s="13"/>
      <c r="R189" s="93" t="e">
        <f t="shared" si="8"/>
        <v>#DIV/0!</v>
      </c>
      <c r="S189" s="93">
        <f t="shared" si="12"/>
        <v>0</v>
      </c>
      <c r="T189" s="41">
        <f t="shared" si="9"/>
        <v>-1</v>
      </c>
      <c r="V189" s="111"/>
      <c r="W189" s="111"/>
      <c r="X189" s="111"/>
      <c r="Z189" s="92"/>
      <c r="AA189" s="92"/>
      <c r="AB189" s="92"/>
      <c r="AC189" s="92"/>
      <c r="AD189">
        <v>40515</v>
      </c>
      <c r="AE189" t="s">
        <v>358</v>
      </c>
      <c r="AF189" s="92">
        <v>-300000</v>
      </c>
      <c r="AH189" s="92"/>
      <c r="AI189" s="92"/>
      <c r="AJ189" s="92"/>
      <c r="AK189">
        <v>40510</v>
      </c>
      <c r="AL189" t="s">
        <v>357</v>
      </c>
      <c r="AM189" s="92">
        <v>-3371372.29</v>
      </c>
      <c r="AO189" s="92"/>
      <c r="AP189" s="92"/>
      <c r="AT189">
        <v>40710</v>
      </c>
      <c r="AU189" t="s">
        <v>394</v>
      </c>
      <c r="AV189" s="92">
        <v>-142069.10999999999</v>
      </c>
      <c r="BO189">
        <v>40515</v>
      </c>
      <c r="BP189" t="s">
        <v>358</v>
      </c>
      <c r="BQ189" s="92">
        <v>-348854.36</v>
      </c>
      <c r="BS189" s="92"/>
      <c r="CI189">
        <v>40580</v>
      </c>
      <c r="CJ189" t="s">
        <v>386</v>
      </c>
      <c r="CK189" s="92">
        <v>-31211.73</v>
      </c>
      <c r="CL189" s="92">
        <f>-SUM(CK185:CK189)</f>
        <v>456089.67</v>
      </c>
      <c r="CM189" s="92"/>
      <c r="CN189">
        <v>40580</v>
      </c>
      <c r="CO189" t="s">
        <v>386</v>
      </c>
      <c r="CP189" s="92">
        <v>-17124.09</v>
      </c>
      <c r="CQ189" s="92">
        <f>-SUM(CP185:CP189)</f>
        <v>259712.73</v>
      </c>
      <c r="CR189" s="92"/>
      <c r="CT189">
        <v>40532</v>
      </c>
      <c r="CU189" t="s">
        <v>396</v>
      </c>
      <c r="CV189">
        <v>-109.9</v>
      </c>
      <c r="DD189" s="92"/>
      <c r="DG189" s="92">
        <f>SUM(DG182:DG188)</f>
        <v>-196269.13</v>
      </c>
      <c r="DH189" s="92">
        <f>SUM(DH182:DH188)</f>
        <v>196269.13</v>
      </c>
      <c r="DK189">
        <v>40531</v>
      </c>
      <c r="DL189" t="s">
        <v>393</v>
      </c>
      <c r="DM189">
        <v>-129.25</v>
      </c>
      <c r="DS189" s="92"/>
      <c r="DU189" s="92"/>
      <c r="ED189" s="92">
        <f>SUM(ED149:ED187)</f>
        <v>-5924624.7800000021</v>
      </c>
      <c r="EE189" s="92">
        <f>SUM(EE149:EE187)</f>
        <v>5924624.7800000003</v>
      </c>
      <c r="EF189" s="92"/>
      <c r="EH189">
        <v>40596</v>
      </c>
      <c r="EI189" t="s">
        <v>452</v>
      </c>
      <c r="EJ189" s="92">
        <v>-109584.37</v>
      </c>
      <c r="EK189" s="92">
        <f>-SUM(EJ185:EJ189)</f>
        <v>1479032.2800000003</v>
      </c>
      <c r="EL189" s="92"/>
      <c r="EM189">
        <v>40596</v>
      </c>
      <c r="EN189" t="s">
        <v>452</v>
      </c>
      <c r="EO189" s="92">
        <v>-142124.21</v>
      </c>
      <c r="EP189" s="92">
        <f>-SUM(EO185:EO189)</f>
        <v>1604207.5999999999</v>
      </c>
      <c r="EQ189" s="92"/>
      <c r="ET189" s="92">
        <f>SUM(ET149:ET188)</f>
        <v>-13638869.300000001</v>
      </c>
      <c r="EU189" s="92">
        <f>SUM(EU149:EU188)</f>
        <v>13638869.299999999</v>
      </c>
      <c r="EV189" s="92"/>
      <c r="EX189">
        <v>40592</v>
      </c>
      <c r="EY189" t="s">
        <v>450</v>
      </c>
      <c r="EZ189" s="92">
        <v>-6563.94</v>
      </c>
      <c r="FB189" s="92"/>
      <c r="FF189" s="92"/>
      <c r="FL189" s="92"/>
      <c r="FQ189" s="153">
        <f>SUM(FQ149:FQ187)</f>
        <v>-11486123.939999999</v>
      </c>
      <c r="FR189" s="153">
        <f>SUM(FR149:FR187)</f>
        <v>11486123.939999998</v>
      </c>
      <c r="FY189" s="92"/>
    </row>
    <row r="190" spans="2:181" hidden="1" x14ac:dyDescent="0.2">
      <c r="F190" s="221" t="s">
        <v>1</v>
      </c>
      <c r="G190" s="222" t="s">
        <v>347</v>
      </c>
      <c r="H190" s="221" t="s">
        <v>60</v>
      </c>
      <c r="I190" s="221" t="s">
        <v>3</v>
      </c>
      <c r="J190" s="221" t="s">
        <v>4</v>
      </c>
      <c r="K190" s="211"/>
      <c r="L190" s="211"/>
      <c r="M190" s="211"/>
      <c r="N190" s="211"/>
      <c r="O190" s="211"/>
      <c r="Q190" s="13"/>
      <c r="R190" s="93" t="e">
        <f t="shared" si="8"/>
        <v>#DIV/0!</v>
      </c>
      <c r="S190" s="93">
        <f t="shared" si="12"/>
        <v>0</v>
      </c>
      <c r="T190" s="41">
        <f t="shared" si="9"/>
        <v>-1</v>
      </c>
      <c r="V190" s="111"/>
      <c r="W190" s="111"/>
      <c r="X190" s="111"/>
      <c r="Z190" s="92"/>
      <c r="AA190" s="92"/>
      <c r="AB190" s="92"/>
      <c r="AD190">
        <v>40520</v>
      </c>
      <c r="AE190" t="s">
        <v>359</v>
      </c>
      <c r="AF190" s="92">
        <v>-451335.42</v>
      </c>
      <c r="AH190" s="92">
        <v>-3602239.57</v>
      </c>
      <c r="AK190">
        <v>40515</v>
      </c>
      <c r="AL190" t="s">
        <v>358</v>
      </c>
      <c r="AM190" s="92">
        <v>-385958.95</v>
      </c>
      <c r="AO190" s="92"/>
      <c r="AP190" s="92"/>
      <c r="AT190">
        <v>40760</v>
      </c>
      <c r="AU190" t="s">
        <v>395</v>
      </c>
      <c r="AV190" s="92">
        <v>-20675.41</v>
      </c>
      <c r="AX190" s="92">
        <v>162744.51999999999</v>
      </c>
      <c r="BO190">
        <v>40520</v>
      </c>
      <c r="BP190" t="s">
        <v>359</v>
      </c>
      <c r="BQ190" s="92">
        <v>-217002.89</v>
      </c>
      <c r="BS190" s="92">
        <f>-SUM(BQ186:BQ190)</f>
        <v>3780138.4499999997</v>
      </c>
      <c r="CI190">
        <v>40715</v>
      </c>
      <c r="CJ190" t="s">
        <v>388</v>
      </c>
      <c r="CK190" s="92">
        <v>-140609.39000000001</v>
      </c>
      <c r="CN190">
        <v>40715</v>
      </c>
      <c r="CO190" t="s">
        <v>388</v>
      </c>
      <c r="CP190" s="92">
        <v>-137493.71</v>
      </c>
      <c r="CT190">
        <v>40535</v>
      </c>
      <c r="CU190" t="s">
        <v>379</v>
      </c>
      <c r="CV190" s="92">
        <v>-3671.85</v>
      </c>
      <c r="CZ190">
        <v>40570</v>
      </c>
      <c r="DA190" t="s">
        <v>384</v>
      </c>
      <c r="DB190" s="92">
        <v>-274831.74</v>
      </c>
      <c r="DD190" s="92"/>
      <c r="DK190">
        <v>40532</v>
      </c>
      <c r="DL190" t="s">
        <v>396</v>
      </c>
      <c r="DM190">
        <v>-437.85</v>
      </c>
      <c r="DS190" s="92"/>
      <c r="DU190" s="92"/>
      <c r="EF190" s="92"/>
      <c r="EH190">
        <v>40720</v>
      </c>
      <c r="EI190" t="s">
        <v>417</v>
      </c>
      <c r="EJ190" s="92">
        <v>-281645.08</v>
      </c>
      <c r="EL190" s="92"/>
      <c r="EM190">
        <v>40720</v>
      </c>
      <c r="EN190" t="s">
        <v>417</v>
      </c>
      <c r="EO190" s="92">
        <v>-508304.82</v>
      </c>
      <c r="EQ190" s="92"/>
      <c r="EV190" s="92"/>
      <c r="EX190">
        <v>40595</v>
      </c>
      <c r="EY190" t="s">
        <v>451</v>
      </c>
      <c r="EZ190" s="92">
        <v>-256674.12</v>
      </c>
      <c r="FB190" s="92"/>
      <c r="FC190">
        <v>40530</v>
      </c>
      <c r="FD190" t="s">
        <v>378</v>
      </c>
      <c r="FE190" s="92">
        <v>-376722.57</v>
      </c>
      <c r="FF190" s="92"/>
      <c r="FH190">
        <v>40530</v>
      </c>
      <c r="FI190" t="s">
        <v>378</v>
      </c>
      <c r="FJ190" s="92">
        <v>-350619.9</v>
      </c>
      <c r="FL190" s="92"/>
      <c r="FQ190" s="92"/>
      <c r="FU190">
        <v>40530</v>
      </c>
      <c r="FV190" t="s">
        <v>378</v>
      </c>
      <c r="FW190" s="92">
        <v>-468493.71</v>
      </c>
      <c r="FY190" s="92"/>
    </row>
    <row r="191" spans="2:181" hidden="1" x14ac:dyDescent="0.2">
      <c r="E191" t="s">
        <v>391</v>
      </c>
      <c r="F191" s="102">
        <f t="shared" ref="F191:J196" si="13">F168+K168</f>
        <v>5099221.0399999991</v>
      </c>
      <c r="G191" s="102">
        <f t="shared" si="13"/>
        <v>2098622.5700000003</v>
      </c>
      <c r="H191" s="102">
        <f t="shared" si="13"/>
        <v>708692.06</v>
      </c>
      <c r="I191" s="102">
        <f t="shared" si="13"/>
        <v>949813.51</v>
      </c>
      <c r="J191" s="102">
        <f t="shared" si="13"/>
        <v>386126.65</v>
      </c>
      <c r="K191" s="211"/>
      <c r="L191" s="211"/>
      <c r="M191" s="211"/>
      <c r="N191" s="211"/>
      <c r="O191" s="211"/>
      <c r="Q191" s="13"/>
      <c r="R191" s="93" t="e">
        <f t="shared" si="8"/>
        <v>#DIV/0!</v>
      </c>
      <c r="S191" s="93">
        <f t="shared" si="12"/>
        <v>0</v>
      </c>
      <c r="T191" s="41">
        <f t="shared" si="9"/>
        <v>-1</v>
      </c>
      <c r="V191" s="111"/>
      <c r="W191" s="111"/>
      <c r="X191" s="111"/>
      <c r="Z191" s="92"/>
      <c r="AA191" s="92"/>
      <c r="AB191" s="92"/>
      <c r="AC191" s="92"/>
      <c r="AD191">
        <v>40700</v>
      </c>
      <c r="AE191" t="s">
        <v>369</v>
      </c>
      <c r="AF191" s="92">
        <v>-1348165.14</v>
      </c>
      <c r="AH191" s="92"/>
      <c r="AI191" s="92"/>
      <c r="AJ191" s="92"/>
      <c r="AK191">
        <v>40520</v>
      </c>
      <c r="AL191" t="s">
        <v>359</v>
      </c>
      <c r="AM191" s="92">
        <v>-193519.11</v>
      </c>
      <c r="AO191" s="92">
        <v>-3952578.4</v>
      </c>
      <c r="AP191" s="92"/>
      <c r="BO191">
        <v>40700</v>
      </c>
      <c r="BP191" t="s">
        <v>369</v>
      </c>
      <c r="BQ191" s="92">
        <v>-888668.1</v>
      </c>
      <c r="BS191" s="92"/>
      <c r="CI191">
        <v>40765</v>
      </c>
      <c r="CJ191" t="s">
        <v>390</v>
      </c>
      <c r="CK191" s="92">
        <v>-69640.960000000006</v>
      </c>
      <c r="CL191" s="92">
        <f>-SUM(CK190:CK191)</f>
        <v>210250.35000000003</v>
      </c>
      <c r="CN191">
        <v>40765</v>
      </c>
      <c r="CO191" t="s">
        <v>390</v>
      </c>
      <c r="CP191" s="92">
        <v>-69597.84</v>
      </c>
      <c r="CQ191" s="92">
        <f>-SUM(CP190:CP191)</f>
        <v>207091.55</v>
      </c>
      <c r="CT191">
        <v>40540</v>
      </c>
      <c r="CU191" t="s">
        <v>381</v>
      </c>
      <c r="CV191" s="92">
        <v>-4168.1499999999996</v>
      </c>
      <c r="CW191" s="92">
        <f>-SUM(CV187:CV191)</f>
        <v>43974</v>
      </c>
      <c r="CZ191">
        <v>40571</v>
      </c>
      <c r="DA191" t="s">
        <v>385</v>
      </c>
      <c r="DB191" s="92">
        <v>-607.29</v>
      </c>
      <c r="DD191" s="92"/>
      <c r="DK191">
        <v>40535</v>
      </c>
      <c r="DL191" t="s">
        <v>379</v>
      </c>
      <c r="DM191" s="92">
        <v>-15556.83</v>
      </c>
      <c r="DO191" s="64">
        <v>40530</v>
      </c>
      <c r="DP191" t="s">
        <v>378</v>
      </c>
      <c r="DQ191" s="92">
        <v>-176462.36</v>
      </c>
      <c r="DS191" s="92"/>
      <c r="DU191" s="92"/>
      <c r="DV191">
        <v>40530</v>
      </c>
      <c r="DW191" t="s">
        <v>378</v>
      </c>
      <c r="DX191" s="92">
        <v>-138498.51</v>
      </c>
      <c r="DY191" s="92"/>
      <c r="EB191">
        <v>40530</v>
      </c>
      <c r="EC191" t="s">
        <v>378</v>
      </c>
      <c r="ED191" s="92">
        <v>-118912.56</v>
      </c>
      <c r="EF191" s="92"/>
      <c r="EH191">
        <v>40770</v>
      </c>
      <c r="EI191" t="s">
        <v>418</v>
      </c>
      <c r="EJ191" s="92">
        <v>-153443.22</v>
      </c>
      <c r="EK191" s="92">
        <f>-SUM(EJ190:EJ191)</f>
        <v>435088.30000000005</v>
      </c>
      <c r="EL191" s="92"/>
      <c r="EM191">
        <v>40770</v>
      </c>
      <c r="EN191" t="s">
        <v>418</v>
      </c>
      <c r="EO191" s="92">
        <v>-183903.49</v>
      </c>
      <c r="EP191" s="92">
        <f>-SUM(EO190:EO191)</f>
        <v>692208.31</v>
      </c>
      <c r="EQ191" s="92"/>
      <c r="ER191">
        <v>40530</v>
      </c>
      <c r="ES191" t="s">
        <v>378</v>
      </c>
      <c r="ET191" s="92">
        <v>-467776.78</v>
      </c>
      <c r="EV191" s="92"/>
      <c r="EX191">
        <v>40596</v>
      </c>
      <c r="EY191" t="s">
        <v>452</v>
      </c>
      <c r="EZ191" s="92">
        <v>-137742.47</v>
      </c>
      <c r="FA191" s="92">
        <f>-SUM(EZ187:EZ191)</f>
        <v>1516784.7299999997</v>
      </c>
      <c r="FB191" s="92"/>
      <c r="FC191">
        <v>40531</v>
      </c>
      <c r="FD191" t="s">
        <v>393</v>
      </c>
      <c r="FE191">
        <v>-482.87</v>
      </c>
      <c r="FF191" s="92"/>
      <c r="FH191">
        <v>40531</v>
      </c>
      <c r="FI191" t="s">
        <v>393</v>
      </c>
      <c r="FJ191">
        <v>-361.73</v>
      </c>
      <c r="FL191" s="92"/>
      <c r="FO191">
        <v>40530</v>
      </c>
      <c r="FP191" t="s">
        <v>378</v>
      </c>
      <c r="FQ191" s="92">
        <v>-359455.29</v>
      </c>
      <c r="FU191">
        <v>40531</v>
      </c>
      <c r="FV191" t="s">
        <v>393</v>
      </c>
      <c r="FW191">
        <v>-497.2</v>
      </c>
      <c r="FY191" s="92"/>
    </row>
    <row r="192" spans="2:181" hidden="1" x14ac:dyDescent="0.2">
      <c r="E192" t="s">
        <v>281</v>
      </c>
      <c r="F192" s="102">
        <f t="shared" si="13"/>
        <v>3101699.28</v>
      </c>
      <c r="G192" s="102">
        <f t="shared" si="13"/>
        <v>1270341.3599999999</v>
      </c>
      <c r="H192" s="102">
        <f t="shared" si="13"/>
        <v>437236.74</v>
      </c>
      <c r="I192" s="102">
        <f t="shared" si="13"/>
        <v>868035.5</v>
      </c>
      <c r="J192" s="102">
        <f t="shared" si="13"/>
        <v>247311.89999999997</v>
      </c>
      <c r="K192" s="211"/>
      <c r="L192" s="211"/>
      <c r="M192" s="211"/>
      <c r="N192" s="211"/>
      <c r="O192" s="211"/>
      <c r="Q192" s="13"/>
      <c r="R192" s="93" t="e">
        <f t="shared" si="8"/>
        <v>#DIV/0!</v>
      </c>
      <c r="S192" s="93">
        <f t="shared" si="12"/>
        <v>0</v>
      </c>
      <c r="T192" s="41">
        <f t="shared" si="9"/>
        <v>-1</v>
      </c>
      <c r="V192" s="111"/>
      <c r="W192" s="111"/>
      <c r="X192" s="111"/>
      <c r="Z192" s="92"/>
      <c r="AA192" s="92"/>
      <c r="AB192" s="92"/>
      <c r="AC192" s="92"/>
      <c r="AD192">
        <v>40750</v>
      </c>
      <c r="AE192" t="s">
        <v>372</v>
      </c>
      <c r="AF192" s="92">
        <v>-569626.66</v>
      </c>
      <c r="AH192" s="92">
        <v>-1917791.7999999998</v>
      </c>
      <c r="AI192" s="92"/>
      <c r="AJ192" s="92"/>
      <c r="AK192">
        <v>40700</v>
      </c>
      <c r="AL192" t="s">
        <v>369</v>
      </c>
      <c r="AM192" s="92">
        <v>-564952.68000000005</v>
      </c>
      <c r="AO192" s="92"/>
      <c r="AP192" s="92"/>
      <c r="AV192" s="92">
        <v>-1412465.3699999999</v>
      </c>
      <c r="AX192" s="92">
        <v>1412465.3699999999</v>
      </c>
      <c r="BO192">
        <v>40750</v>
      </c>
      <c r="BP192" t="s">
        <v>372</v>
      </c>
      <c r="BQ192" s="92">
        <v>-128763.19</v>
      </c>
      <c r="BS192" s="92">
        <f>-SUM(BQ191:BQ192)</f>
        <v>1017431.29</v>
      </c>
      <c r="CM192" s="92"/>
      <c r="CR192" s="92"/>
      <c r="CT192">
        <v>40710</v>
      </c>
      <c r="CU192" t="s">
        <v>394</v>
      </c>
      <c r="CV192" s="92">
        <v>-164863.92000000001</v>
      </c>
      <c r="CW192" s="92"/>
      <c r="CZ192">
        <v>40572</v>
      </c>
      <c r="DA192" t="s">
        <v>389</v>
      </c>
      <c r="DB192" s="92">
        <v>-1471.26</v>
      </c>
      <c r="DD192" s="92"/>
      <c r="DE192">
        <v>40999</v>
      </c>
      <c r="DF192" t="s">
        <v>376</v>
      </c>
      <c r="DG192" s="92">
        <v>-8135485.4699999997</v>
      </c>
      <c r="DH192" s="57">
        <f>DH180+DH189</f>
        <v>8135485.4699999988</v>
      </c>
      <c r="DK192">
        <v>40540</v>
      </c>
      <c r="DL192" t="s">
        <v>381</v>
      </c>
      <c r="DM192" s="92">
        <v>-16910.169999999998</v>
      </c>
      <c r="DN192" s="92">
        <f>-SUM(DM188:DM192)</f>
        <v>167775.27000000002</v>
      </c>
      <c r="DO192" s="64">
        <v>40531</v>
      </c>
      <c r="DP192" t="s">
        <v>393</v>
      </c>
      <c r="DQ192">
        <v>-146.51</v>
      </c>
      <c r="DS192" s="92"/>
      <c r="DU192" s="92"/>
      <c r="DV192">
        <v>40531</v>
      </c>
      <c r="DW192" t="s">
        <v>393</v>
      </c>
      <c r="DX192">
        <v>-118.7</v>
      </c>
      <c r="DY192" s="92"/>
      <c r="EB192">
        <v>40531</v>
      </c>
      <c r="EC192" t="s">
        <v>393</v>
      </c>
      <c r="ED192">
        <v>-76.459999999999994</v>
      </c>
      <c r="EF192" s="92"/>
      <c r="EJ192" s="99">
        <f>SUM(EJ149:EJ191)</f>
        <v>-9796940.2800000012</v>
      </c>
      <c r="EK192" s="99">
        <f>SUM(EK152:EK191)</f>
        <v>9796940.2800000012</v>
      </c>
      <c r="EL192" s="92"/>
      <c r="EQ192" s="92"/>
      <c r="ER192">
        <v>40531</v>
      </c>
      <c r="ES192" t="s">
        <v>393</v>
      </c>
      <c r="ET192">
        <v>-297.75</v>
      </c>
      <c r="EV192" s="92"/>
      <c r="EX192">
        <v>40720</v>
      </c>
      <c r="EY192" t="s">
        <v>417</v>
      </c>
      <c r="EZ192" s="92">
        <v>-762073.04</v>
      </c>
      <c r="FB192" s="92"/>
      <c r="FC192">
        <v>40532</v>
      </c>
      <c r="FD192" t="s">
        <v>396</v>
      </c>
      <c r="FE192" s="92">
        <v>-1376.14</v>
      </c>
      <c r="FF192" s="92"/>
      <c r="FH192">
        <v>40532</v>
      </c>
      <c r="FI192" t="s">
        <v>396</v>
      </c>
      <c r="FJ192" s="92">
        <v>-1031.49</v>
      </c>
      <c r="FL192" s="92"/>
      <c r="FO192">
        <v>40531</v>
      </c>
      <c r="FP192" t="s">
        <v>393</v>
      </c>
      <c r="FQ192">
        <v>-446.73</v>
      </c>
      <c r="FU192">
        <v>40532</v>
      </c>
      <c r="FV192" t="s">
        <v>396</v>
      </c>
      <c r="FW192" s="92">
        <v>-1766.57</v>
      </c>
      <c r="FY192" s="92"/>
    </row>
    <row r="193" spans="3:181" ht="16" hidden="1" thickBot="1" x14ac:dyDescent="0.25">
      <c r="E193" t="s">
        <v>282</v>
      </c>
      <c r="F193" s="102">
        <f t="shared" si="13"/>
        <v>4801744.42</v>
      </c>
      <c r="G193" s="111">
        <f t="shared" si="13"/>
        <v>1998356.6099999999</v>
      </c>
      <c r="H193" s="102">
        <f t="shared" si="13"/>
        <v>701289.97</v>
      </c>
      <c r="I193" s="102">
        <f t="shared" si="13"/>
        <v>1914120.5800000003</v>
      </c>
      <c r="J193" s="102">
        <f t="shared" si="13"/>
        <v>381428.69999999995</v>
      </c>
      <c r="K193" s="211"/>
      <c r="L193" s="211"/>
      <c r="M193" s="211"/>
      <c r="N193" s="211"/>
      <c r="O193" s="211"/>
      <c r="Q193" s="13"/>
      <c r="R193" s="93" t="e">
        <f t="shared" si="8"/>
        <v>#DIV/0!</v>
      </c>
      <c r="S193" s="93">
        <f t="shared" si="12"/>
        <v>0</v>
      </c>
      <c r="T193" s="41" t="e">
        <f t="shared" si="9"/>
        <v>#DIV/0!</v>
      </c>
      <c r="V193" s="111"/>
      <c r="W193" s="111"/>
      <c r="X193" s="111"/>
      <c r="Z193" s="92"/>
      <c r="AA193" s="92"/>
      <c r="AB193" s="92"/>
      <c r="AH193" s="92"/>
      <c r="AI193" s="92"/>
      <c r="AJ193" s="92"/>
      <c r="AK193">
        <v>40750</v>
      </c>
      <c r="AL193" t="s">
        <v>372</v>
      </c>
      <c r="AM193" s="92">
        <v>-228664.01</v>
      </c>
      <c r="AO193" s="92">
        <v>-793616.69000000006</v>
      </c>
      <c r="BS193" s="92"/>
      <c r="CI193">
        <v>40581</v>
      </c>
      <c r="CJ193" t="s">
        <v>401</v>
      </c>
      <c r="CK193" s="92">
        <v>-188035</v>
      </c>
      <c r="CM193" s="92"/>
      <c r="CN193">
        <v>40581</v>
      </c>
      <c r="CO193" t="s">
        <v>401</v>
      </c>
      <c r="CP193" s="92">
        <v>-112142</v>
      </c>
      <c r="CR193" s="92"/>
      <c r="CT193">
        <v>40760</v>
      </c>
      <c r="CU193" t="s">
        <v>395</v>
      </c>
      <c r="CV193" s="92">
        <v>-16830.68</v>
      </c>
      <c r="CW193" s="92">
        <f>-SUM(CV192:CV193)</f>
        <v>181694.6</v>
      </c>
      <c r="CZ193">
        <v>40575</v>
      </c>
      <c r="DA193" t="s">
        <v>387</v>
      </c>
      <c r="DB193" s="92">
        <v>-129483.9</v>
      </c>
      <c r="DD193" s="92"/>
      <c r="DK193">
        <v>40710</v>
      </c>
      <c r="DL193" t="s">
        <v>394</v>
      </c>
      <c r="DM193" s="92">
        <v>-75223.06</v>
      </c>
      <c r="DO193" s="64">
        <v>40532</v>
      </c>
      <c r="DP193" t="s">
        <v>396</v>
      </c>
      <c r="DQ193">
        <v>-415.31</v>
      </c>
      <c r="DS193" s="92"/>
      <c r="DU193" s="92"/>
      <c r="DV193">
        <v>40532</v>
      </c>
      <c r="DW193" t="s">
        <v>396</v>
      </c>
      <c r="DX193">
        <v>-349.64</v>
      </c>
      <c r="DY193" s="92"/>
      <c r="EB193">
        <v>40532</v>
      </c>
      <c r="EC193" t="s">
        <v>396</v>
      </c>
      <c r="ED193">
        <v>-218.75</v>
      </c>
      <c r="EF193" s="92"/>
      <c r="EL193" s="92"/>
      <c r="EO193" s="118">
        <f>SUM(EO149:EO191)</f>
        <v>-10668847.84</v>
      </c>
      <c r="EP193" s="118">
        <f>SUM(EP149:EP191)</f>
        <v>10668847.840000002</v>
      </c>
      <c r="EQ193" s="92"/>
      <c r="ER193">
        <v>40532</v>
      </c>
      <c r="ES193" t="s">
        <v>396</v>
      </c>
      <c r="ET193" s="92">
        <v>-1425.32</v>
      </c>
      <c r="EV193" s="92"/>
      <c r="EX193">
        <v>40770</v>
      </c>
      <c r="EY193" t="s">
        <v>418</v>
      </c>
      <c r="EZ193" s="92">
        <v>-277544.28999999998</v>
      </c>
      <c r="FA193" s="92">
        <f>-SUM(EZ192:EZ193)</f>
        <v>1039617.3300000001</v>
      </c>
      <c r="FB193" s="92"/>
      <c r="FC193">
        <v>40535</v>
      </c>
      <c r="FD193" t="s">
        <v>379</v>
      </c>
      <c r="FE193" s="92">
        <v>-59772.85</v>
      </c>
      <c r="FF193" s="92"/>
      <c r="FH193">
        <v>40535</v>
      </c>
      <c r="FI193" t="s">
        <v>379</v>
      </c>
      <c r="FJ193" s="92">
        <v>-46168.800000000003</v>
      </c>
      <c r="FL193" s="92"/>
      <c r="FO193">
        <v>40532</v>
      </c>
      <c r="FP193" t="s">
        <v>396</v>
      </c>
      <c r="FQ193" s="92">
        <v>-1022.91</v>
      </c>
      <c r="FU193">
        <v>40535</v>
      </c>
      <c r="FV193" t="s">
        <v>379</v>
      </c>
      <c r="FW193" s="92">
        <v>-48634.07</v>
      </c>
      <c r="FY193" s="92"/>
    </row>
    <row r="194" spans="3:181" hidden="1" x14ac:dyDescent="0.2">
      <c r="E194" t="s">
        <v>283</v>
      </c>
      <c r="F194" s="102">
        <f t="shared" si="13"/>
        <v>5098112.1900000004</v>
      </c>
      <c r="G194" s="111">
        <f t="shared" si="13"/>
        <v>2104183.39</v>
      </c>
      <c r="H194" s="102">
        <f t="shared" si="13"/>
        <v>758777.15</v>
      </c>
      <c r="I194" s="102">
        <f t="shared" si="13"/>
        <v>2296415.91</v>
      </c>
      <c r="J194" s="102">
        <f t="shared" si="13"/>
        <v>411359.2</v>
      </c>
      <c r="K194" s="211"/>
      <c r="L194" s="211"/>
      <c r="M194" s="211"/>
      <c r="N194" s="211"/>
      <c r="O194" s="211"/>
      <c r="Q194" s="13"/>
      <c r="R194" s="93" t="e">
        <f t="shared" si="8"/>
        <v>#DIV/0!</v>
      </c>
      <c r="S194" s="93">
        <f t="shared" si="12"/>
        <v>0</v>
      </c>
      <c r="T194" s="41" t="e">
        <f t="shared" si="9"/>
        <v>#DIV/0!</v>
      </c>
      <c r="V194" s="111"/>
      <c r="W194" s="111"/>
      <c r="X194" s="111"/>
      <c r="Z194" s="92"/>
      <c r="AA194" s="92"/>
      <c r="AB194" s="92"/>
      <c r="AD194">
        <v>40550</v>
      </c>
      <c r="AE194" t="s">
        <v>360</v>
      </c>
      <c r="AF194" s="92">
        <v>-902269.2</v>
      </c>
      <c r="AH194" s="92"/>
      <c r="AO194" s="92"/>
      <c r="AP194" s="92"/>
      <c r="AV194" s="92">
        <v>-8731721.4299999997</v>
      </c>
      <c r="AX194" s="92">
        <v>8731721.4299999997</v>
      </c>
      <c r="BS194" s="92"/>
      <c r="CI194">
        <v>40582</v>
      </c>
      <c r="CJ194" t="s">
        <v>403</v>
      </c>
      <c r="CK194">
        <v>-85</v>
      </c>
      <c r="CM194" s="92"/>
      <c r="CN194">
        <v>40582</v>
      </c>
      <c r="CO194" t="s">
        <v>403</v>
      </c>
      <c r="CP194">
        <v>-42</v>
      </c>
      <c r="CR194" s="92"/>
      <c r="CV194" s="92">
        <f>SUM(CV187:CV193)</f>
        <v>-225668.6</v>
      </c>
      <c r="CW194" s="92">
        <f>SUM(CW191:CW193)</f>
        <v>225668.6</v>
      </c>
      <c r="CZ194">
        <v>40580</v>
      </c>
      <c r="DA194" t="s">
        <v>386</v>
      </c>
      <c r="DB194" s="92">
        <v>-27727.02</v>
      </c>
      <c r="DC194" s="92">
        <f>-SUM(DB190:DB194)</f>
        <v>434121.20999999996</v>
      </c>
      <c r="DD194" s="92"/>
      <c r="DG194" s="92"/>
      <c r="DK194">
        <v>40760</v>
      </c>
      <c r="DL194" t="s">
        <v>395</v>
      </c>
      <c r="DM194" s="92">
        <v>-27042.37</v>
      </c>
      <c r="DN194" s="92">
        <f>-SUM(DM193:DM194)</f>
        <v>102265.43</v>
      </c>
      <c r="DO194" s="64">
        <v>40535</v>
      </c>
      <c r="DP194" t="s">
        <v>379</v>
      </c>
      <c r="DQ194" s="92">
        <v>-16430.189999999999</v>
      </c>
      <c r="DS194" s="92"/>
      <c r="DU194" s="92"/>
      <c r="DV194">
        <v>40535</v>
      </c>
      <c r="DW194" t="s">
        <v>379</v>
      </c>
      <c r="DX194" s="92">
        <v>-12964.48</v>
      </c>
      <c r="DY194" s="92"/>
      <c r="EB194">
        <v>40535</v>
      </c>
      <c r="EC194" t="s">
        <v>379</v>
      </c>
      <c r="ED194" s="92">
        <v>-7540.6</v>
      </c>
      <c r="EF194" s="92"/>
      <c r="EJ194" s="92"/>
      <c r="EL194" s="92"/>
      <c r="EQ194" s="92"/>
      <c r="ER194">
        <v>40535</v>
      </c>
      <c r="ES194" t="s">
        <v>379</v>
      </c>
      <c r="ET194" s="92">
        <v>-51539.360000000001</v>
      </c>
      <c r="EV194" s="92"/>
      <c r="EZ194" s="92">
        <f>SUM(EZ152:EZ193)</f>
        <v>-10764592.579999998</v>
      </c>
      <c r="FA194" s="92">
        <f>SUM(FA152:FA193)</f>
        <v>10764592.579999998</v>
      </c>
      <c r="FB194" s="92"/>
      <c r="FC194">
        <v>40540</v>
      </c>
      <c r="FD194" t="s">
        <v>381</v>
      </c>
      <c r="FE194" s="92">
        <v>-56587.43</v>
      </c>
      <c r="FF194" s="92">
        <f>-SUM(FE190:FE194)</f>
        <v>494941.86</v>
      </c>
      <c r="FH194">
        <v>40540</v>
      </c>
      <c r="FI194" t="s">
        <v>381</v>
      </c>
      <c r="FJ194" s="92">
        <v>-43540.92</v>
      </c>
      <c r="FK194" s="92">
        <f>-SUM(FJ190:FJ194)</f>
        <v>441722.83999999997</v>
      </c>
      <c r="FO194">
        <v>40535</v>
      </c>
      <c r="FP194" t="s">
        <v>379</v>
      </c>
      <c r="FQ194" s="92">
        <v>-47790.41</v>
      </c>
      <c r="FU194">
        <v>40540</v>
      </c>
      <c r="FV194" t="s">
        <v>381</v>
      </c>
      <c r="FW194" s="92">
        <v>-60320.51</v>
      </c>
      <c r="FX194" s="92">
        <f>-SUM(FW190:FW194)</f>
        <v>579712.06000000006</v>
      </c>
      <c r="FY194" s="92"/>
    </row>
    <row r="195" spans="3:181" hidden="1" x14ac:dyDescent="0.2">
      <c r="E195" t="s">
        <v>284</v>
      </c>
      <c r="F195" s="102">
        <f t="shared" si="13"/>
        <v>6371184.6499999994</v>
      </c>
      <c r="G195" s="111">
        <f t="shared" si="13"/>
        <v>2711130.1</v>
      </c>
      <c r="H195" s="102">
        <f t="shared" si="13"/>
        <v>945614.8</v>
      </c>
      <c r="I195" s="102">
        <f t="shared" si="13"/>
        <v>3071868.6199999996</v>
      </c>
      <c r="J195" s="102">
        <f t="shared" si="13"/>
        <v>539071.12999999989</v>
      </c>
      <c r="K195" s="211"/>
      <c r="L195" s="211"/>
      <c r="M195" s="211"/>
      <c r="N195" s="211"/>
      <c r="O195" s="211"/>
      <c r="P195" s="93"/>
      <c r="Q195" s="13"/>
      <c r="R195" s="93" t="e">
        <f t="shared" si="8"/>
        <v>#DIV/0!</v>
      </c>
      <c r="S195" s="93">
        <f t="shared" si="12"/>
        <v>0</v>
      </c>
      <c r="T195" s="41" t="e">
        <f t="shared" si="9"/>
        <v>#DIV/0!</v>
      </c>
      <c r="V195" s="111"/>
      <c r="W195" s="111"/>
      <c r="X195" s="111"/>
      <c r="AD195">
        <v>40555</v>
      </c>
      <c r="AE195" t="s">
        <v>366</v>
      </c>
      <c r="AF195" s="92">
        <v>-125000</v>
      </c>
      <c r="AH195" s="92"/>
      <c r="AI195" s="92"/>
      <c r="AJ195" s="92"/>
      <c r="AK195">
        <v>40550</v>
      </c>
      <c r="AL195" t="s">
        <v>360</v>
      </c>
      <c r="AM195" s="92">
        <v>-835736.72</v>
      </c>
      <c r="AO195" s="92"/>
      <c r="AP195" s="92"/>
      <c r="BO195">
        <v>40550</v>
      </c>
      <c r="BP195" t="s">
        <v>360</v>
      </c>
      <c r="BQ195" s="92">
        <v>-955799.54</v>
      </c>
      <c r="BS195" s="92"/>
      <c r="CI195">
        <v>40583</v>
      </c>
      <c r="CJ195" t="s">
        <v>404</v>
      </c>
      <c r="CK195">
        <v>-267</v>
      </c>
      <c r="CN195">
        <v>40583</v>
      </c>
      <c r="CO195" t="s">
        <v>404</v>
      </c>
      <c r="CP195">
        <v>-213</v>
      </c>
      <c r="CZ195">
        <v>40715</v>
      </c>
      <c r="DA195" t="s">
        <v>388</v>
      </c>
      <c r="DB195" s="92">
        <v>-126811.37</v>
      </c>
      <c r="DD195" s="92"/>
      <c r="DM195" s="92">
        <f>SUM(DM188:DM194)</f>
        <v>-270040.7</v>
      </c>
      <c r="DN195" s="92">
        <f>SUM(DN192:DN194)</f>
        <v>270040.7</v>
      </c>
      <c r="DO195" s="64">
        <v>40540</v>
      </c>
      <c r="DP195" t="s">
        <v>381</v>
      </c>
      <c r="DQ195" s="92">
        <v>-17299.47</v>
      </c>
      <c r="DR195" s="92">
        <f>-SUM(DQ191:DQ195)</f>
        <v>210753.84</v>
      </c>
      <c r="DU195" s="92"/>
      <c r="DV195">
        <v>40540</v>
      </c>
      <c r="DW195" t="s">
        <v>381</v>
      </c>
      <c r="DX195" s="92">
        <v>-13909.35</v>
      </c>
      <c r="DY195" s="92">
        <f>-SUM(DX191:DX195)</f>
        <v>165840.68000000005</v>
      </c>
      <c r="EB195">
        <v>40540</v>
      </c>
      <c r="EC195" t="s">
        <v>381</v>
      </c>
      <c r="ED195" s="92">
        <v>-8641.35</v>
      </c>
      <c r="EE195" s="92">
        <f>-SUM(ED191:ED195)</f>
        <v>135389.72</v>
      </c>
      <c r="EH195">
        <v>40530</v>
      </c>
      <c r="EI195" t="s">
        <v>378</v>
      </c>
      <c r="EJ195" s="92">
        <v>-353206.1</v>
      </c>
      <c r="ER195">
        <v>40540</v>
      </c>
      <c r="ES195" t="s">
        <v>381</v>
      </c>
      <c r="ET195" s="92">
        <v>-47647.21</v>
      </c>
      <c r="EU195" s="92">
        <f>-SUM(ET191:ET195)</f>
        <v>568686.42000000004</v>
      </c>
      <c r="FB195" s="92"/>
      <c r="FC195">
        <v>40710</v>
      </c>
      <c r="FD195" t="s">
        <v>394</v>
      </c>
      <c r="FE195" s="92">
        <v>-187367.51</v>
      </c>
      <c r="FH195">
        <v>40710</v>
      </c>
      <c r="FI195" t="s">
        <v>394</v>
      </c>
      <c r="FJ195" s="92">
        <v>-164109.32</v>
      </c>
      <c r="FO195">
        <v>40540</v>
      </c>
      <c r="FP195" t="s">
        <v>381</v>
      </c>
      <c r="FQ195" s="92">
        <v>-44863.56</v>
      </c>
      <c r="FR195" s="92">
        <f>-SUM(FQ191:FQ195)</f>
        <v>453578.89999999997</v>
      </c>
      <c r="FU195">
        <v>40710</v>
      </c>
      <c r="FV195" t="s">
        <v>394</v>
      </c>
      <c r="FW195" s="92">
        <v>-172716.74</v>
      </c>
    </row>
    <row r="196" spans="3:181" hidden="1" x14ac:dyDescent="0.2">
      <c r="E196" t="s">
        <v>285</v>
      </c>
      <c r="F196" s="102">
        <f t="shared" si="13"/>
        <v>4931621.18</v>
      </c>
      <c r="G196" s="111">
        <f t="shared" si="13"/>
        <v>2120383.9499999997</v>
      </c>
      <c r="H196" s="102">
        <f t="shared" si="13"/>
        <v>740670.36999999988</v>
      </c>
      <c r="I196" s="102">
        <f t="shared" si="13"/>
        <v>2556402.0599999996</v>
      </c>
      <c r="J196" s="102">
        <f t="shared" si="13"/>
        <v>415515.02</v>
      </c>
      <c r="K196" s="211"/>
      <c r="L196" s="211"/>
      <c r="M196" s="211"/>
      <c r="N196" s="211"/>
      <c r="O196" s="211"/>
      <c r="P196" s="93"/>
      <c r="Q196" s="13"/>
      <c r="R196" s="93" t="e">
        <f t="shared" si="8"/>
        <v>#DIV/0!</v>
      </c>
      <c r="S196" s="93">
        <f t="shared" si="12"/>
        <v>0</v>
      </c>
      <c r="T196" s="41" t="e">
        <f t="shared" si="9"/>
        <v>#DIV/0!</v>
      </c>
      <c r="V196" s="111"/>
      <c r="W196" s="111"/>
      <c r="X196" s="111"/>
      <c r="AF196" s="92"/>
      <c r="AH196" s="92"/>
      <c r="AI196" s="92"/>
      <c r="AJ196" s="92"/>
      <c r="AM196" s="92"/>
      <c r="AO196" s="92"/>
      <c r="AP196" s="92"/>
      <c r="BQ196" s="92"/>
      <c r="BS196" s="92"/>
      <c r="DB196" s="92"/>
      <c r="DD196" s="92"/>
      <c r="DM196" s="92"/>
      <c r="DN196" s="92"/>
      <c r="DO196" s="64">
        <v>40710</v>
      </c>
      <c r="DP196" t="s">
        <v>394</v>
      </c>
      <c r="DQ196" s="92">
        <v>-51909.53</v>
      </c>
      <c r="DR196" s="92"/>
      <c r="DU196" s="92"/>
      <c r="DV196">
        <v>40710</v>
      </c>
      <c r="DW196" t="s">
        <v>394</v>
      </c>
      <c r="DX196" s="92">
        <v>-66412.539999999994</v>
      </c>
      <c r="DY196" s="92"/>
      <c r="EB196">
        <v>40710</v>
      </c>
      <c r="EC196" t="s">
        <v>394</v>
      </c>
      <c r="ED196" s="92">
        <v>-51941.81</v>
      </c>
      <c r="EH196">
        <v>40531</v>
      </c>
      <c r="EI196" t="s">
        <v>393</v>
      </c>
      <c r="EJ196">
        <v>-327.16000000000003</v>
      </c>
      <c r="EM196">
        <v>40530</v>
      </c>
      <c r="EN196" t="s">
        <v>378</v>
      </c>
      <c r="EO196" s="92">
        <v>-302780.68</v>
      </c>
      <c r="ER196">
        <v>40710</v>
      </c>
      <c r="ES196" t="s">
        <v>394</v>
      </c>
      <c r="ET196" s="92">
        <v>-154323.57999999999</v>
      </c>
      <c r="FB196" s="92"/>
      <c r="FC196">
        <v>40760</v>
      </c>
      <c r="FD196" t="s">
        <v>395</v>
      </c>
      <c r="FE196" s="92">
        <v>-52417.2</v>
      </c>
      <c r="FF196" s="92">
        <f>-SUM(FE195:FE196)</f>
        <v>239784.71000000002</v>
      </c>
      <c r="FH196">
        <v>40760</v>
      </c>
      <c r="FI196" t="s">
        <v>395</v>
      </c>
      <c r="FJ196" s="92">
        <v>-31284.45</v>
      </c>
      <c r="FK196" s="92">
        <f>-SUM(FJ195:FJ196)</f>
        <v>195393.77000000002</v>
      </c>
      <c r="FO196">
        <v>40710</v>
      </c>
      <c r="FP196" t="s">
        <v>394</v>
      </c>
      <c r="FQ196" s="92">
        <v>-136128.97</v>
      </c>
      <c r="FU196">
        <v>40760</v>
      </c>
      <c r="FV196" t="s">
        <v>395</v>
      </c>
      <c r="FW196" s="92">
        <v>-53829.24</v>
      </c>
      <c r="FX196" s="92">
        <f>-SUM(FW195:FW196)</f>
        <v>226545.97999999998</v>
      </c>
    </row>
    <row r="197" spans="3:181" ht="16" hidden="1" thickBot="1" x14ac:dyDescent="0.25">
      <c r="E197" t="s">
        <v>274</v>
      </c>
      <c r="F197" s="102">
        <f t="shared" ref="F197:J199" si="14">F174+K174</f>
        <v>6176138.8300000001</v>
      </c>
      <c r="G197" s="111">
        <f t="shared" si="14"/>
        <v>2716419.1799999997</v>
      </c>
      <c r="H197" s="102">
        <f t="shared" si="14"/>
        <v>945708.94</v>
      </c>
      <c r="I197" s="102">
        <f t="shared" si="14"/>
        <v>3490388.51</v>
      </c>
      <c r="J197" s="102">
        <f t="shared" si="14"/>
        <v>503181.46</v>
      </c>
      <c r="K197" s="211"/>
      <c r="L197" s="211"/>
      <c r="M197" s="211"/>
      <c r="N197" s="211"/>
      <c r="O197" s="211"/>
      <c r="P197" s="93"/>
      <c r="Q197" s="13"/>
      <c r="R197" s="93" t="e">
        <f t="shared" si="8"/>
        <v>#DIV/0!</v>
      </c>
      <c r="S197" s="93">
        <f t="shared" si="12"/>
        <v>0</v>
      </c>
      <c r="T197" s="41" t="e">
        <f t="shared" si="9"/>
        <v>#DIV/0!</v>
      </c>
      <c r="V197" s="111"/>
      <c r="W197" s="111"/>
      <c r="X197" s="111"/>
      <c r="AF197" s="92"/>
      <c r="AH197" s="92"/>
      <c r="AI197" s="92"/>
      <c r="AJ197" s="92"/>
      <c r="AM197" s="92"/>
      <c r="AO197" s="92"/>
      <c r="AP197" s="92"/>
      <c r="BQ197" s="92"/>
      <c r="BS197" s="92"/>
      <c r="DB197" s="92"/>
      <c r="DD197" s="92"/>
      <c r="DM197" s="92"/>
      <c r="DN197" s="92"/>
      <c r="DO197" s="64">
        <v>40760</v>
      </c>
      <c r="DP197" t="s">
        <v>395</v>
      </c>
      <c r="DQ197" s="92">
        <v>-30652.91</v>
      </c>
      <c r="DR197" s="92">
        <f>-SUM(DQ196:DQ197)</f>
        <v>82562.44</v>
      </c>
      <c r="DU197" s="92"/>
      <c r="DV197">
        <v>40760</v>
      </c>
      <c r="DW197" t="s">
        <v>395</v>
      </c>
      <c r="DX197" s="92">
        <v>-43955.4</v>
      </c>
      <c r="DY197" s="92">
        <f>-SUM(DX196:DX197)</f>
        <v>110367.94</v>
      </c>
      <c r="EB197">
        <v>40760</v>
      </c>
      <c r="EC197" t="s">
        <v>395</v>
      </c>
      <c r="ED197" s="92">
        <v>-21101.94</v>
      </c>
      <c r="EE197" s="92">
        <f>-SUM(ED196:ED197)</f>
        <v>73043.75</v>
      </c>
      <c r="EH197">
        <v>40532</v>
      </c>
      <c r="EI197" t="s">
        <v>396</v>
      </c>
      <c r="EJ197" s="92">
        <v>-1210.71</v>
      </c>
      <c r="EM197">
        <v>40531</v>
      </c>
      <c r="EN197" t="s">
        <v>393</v>
      </c>
      <c r="EO197">
        <v>-292.69</v>
      </c>
      <c r="ER197">
        <v>40760</v>
      </c>
      <c r="ES197" t="s">
        <v>395</v>
      </c>
      <c r="ET197" s="92">
        <v>-23128.76</v>
      </c>
      <c r="EU197" s="92">
        <f>-SUM(ET196:ET197)</f>
        <v>177452.34</v>
      </c>
      <c r="EX197">
        <v>40530</v>
      </c>
      <c r="EY197" t="s">
        <v>378</v>
      </c>
      <c r="EZ197" s="92">
        <v>-358119.21</v>
      </c>
      <c r="FB197" s="92"/>
      <c r="FE197" s="92">
        <f>SUM(FE190:FE196)</f>
        <v>-734726.57</v>
      </c>
      <c r="FF197" s="92">
        <f>SUM(FF190:FF196)</f>
        <v>734726.57000000007</v>
      </c>
      <c r="FJ197" s="98">
        <f>SUM(FJ190:FJ196)</f>
        <v>-637116.60999999987</v>
      </c>
      <c r="FK197" s="98">
        <f>SUM(FK190:FK196)</f>
        <v>637116.61</v>
      </c>
      <c r="FO197">
        <v>40760</v>
      </c>
      <c r="FP197" t="s">
        <v>395</v>
      </c>
      <c r="FQ197" s="92">
        <v>-39169.43</v>
      </c>
      <c r="FR197" s="92">
        <f>-SUM(FQ196:FQ197)</f>
        <v>175298.4</v>
      </c>
      <c r="FW197" s="92">
        <f>SUM(FW190:FW196)</f>
        <v>-806258.04</v>
      </c>
      <c r="FX197" s="92">
        <f>SUM(FX190:FX196)</f>
        <v>806258.04</v>
      </c>
    </row>
    <row r="198" spans="3:181" hidden="1" x14ac:dyDescent="0.2">
      <c r="E198" t="s">
        <v>275</v>
      </c>
      <c r="F198" s="102">
        <f t="shared" si="14"/>
        <v>6003496.21</v>
      </c>
      <c r="G198" s="111">
        <f t="shared" si="14"/>
        <v>2617095.92</v>
      </c>
      <c r="H198" s="102">
        <f t="shared" si="14"/>
        <v>897363.85999999987</v>
      </c>
      <c r="I198" s="102">
        <f t="shared" si="14"/>
        <v>3366494.77</v>
      </c>
      <c r="J198" s="102">
        <f t="shared" si="14"/>
        <v>498866.54000000004</v>
      </c>
      <c r="K198" s="211"/>
      <c r="L198" s="211"/>
      <c r="M198" s="211"/>
      <c r="N198" s="211"/>
      <c r="O198" s="211"/>
      <c r="P198" s="93"/>
      <c r="Q198" s="13"/>
      <c r="R198" s="93" t="e">
        <f t="shared" si="8"/>
        <v>#DIV/0!</v>
      </c>
      <c r="S198" s="93">
        <f t="shared" si="12"/>
        <v>0</v>
      </c>
      <c r="T198" s="41" t="e">
        <f t="shared" si="9"/>
        <v>#DIV/0!</v>
      </c>
      <c r="V198" s="111"/>
      <c r="W198" s="111"/>
      <c r="X198" s="111"/>
      <c r="AF198" s="92"/>
      <c r="AH198" s="92"/>
      <c r="AI198" s="92"/>
      <c r="AJ198" s="92"/>
      <c r="AM198" s="92"/>
      <c r="AO198" s="92"/>
      <c r="AP198" s="92"/>
      <c r="BQ198" s="92"/>
      <c r="BS198" s="92"/>
      <c r="DB198" s="92"/>
      <c r="DD198" s="92"/>
      <c r="DM198" s="92"/>
      <c r="DN198" s="92"/>
      <c r="DQ198" s="144">
        <f>SUM(DQ191:DQ197)</f>
        <v>-293316.27999999997</v>
      </c>
      <c r="DR198" s="144">
        <f>SUM(DR195:DR197)</f>
        <v>293316.28000000003</v>
      </c>
      <c r="DU198" s="92"/>
      <c r="DX198" s="92">
        <f>SUM(DX191:DX197)</f>
        <v>-276208.62000000005</v>
      </c>
      <c r="DY198" s="92">
        <f>SUM(DY195:DY197)</f>
        <v>276208.62000000005</v>
      </c>
      <c r="ED198" s="92">
        <f>SUM(ED191:ED197)</f>
        <v>-208433.47</v>
      </c>
      <c r="EE198" s="92">
        <f>SUM(EE191:EE197)</f>
        <v>208433.47</v>
      </c>
      <c r="EH198">
        <v>40535</v>
      </c>
      <c r="EI198" t="s">
        <v>379</v>
      </c>
      <c r="EJ198" s="92">
        <v>-47664.42</v>
      </c>
      <c r="EM198">
        <v>40532</v>
      </c>
      <c r="EN198" t="s">
        <v>396</v>
      </c>
      <c r="EO198" s="92">
        <v>-1053.08</v>
      </c>
      <c r="ET198" s="92">
        <f>SUM(ET191:ET197)</f>
        <v>-746138.76</v>
      </c>
      <c r="EU198" s="92">
        <f>SUM(EU191:EU197)</f>
        <v>746138.76</v>
      </c>
      <c r="EX198">
        <v>40531</v>
      </c>
      <c r="EY198" t="s">
        <v>393</v>
      </c>
      <c r="EZ198">
        <v>-423.49</v>
      </c>
      <c r="FE198" s="92"/>
      <c r="FJ198" s="92"/>
    </row>
    <row r="199" spans="3:181" ht="16" hidden="1" thickBot="1" x14ac:dyDescent="0.25">
      <c r="E199" t="s">
        <v>276</v>
      </c>
      <c r="F199" s="102">
        <f t="shared" si="14"/>
        <v>5080683.42</v>
      </c>
      <c r="G199" s="111">
        <f t="shared" si="14"/>
        <v>2245995.8400000003</v>
      </c>
      <c r="H199" s="102">
        <f t="shared" si="14"/>
        <v>770150.8899999999</v>
      </c>
      <c r="I199" s="102">
        <f t="shared" si="14"/>
        <v>2951356.6199999996</v>
      </c>
      <c r="J199" s="102">
        <f t="shared" si="14"/>
        <v>437937.17</v>
      </c>
      <c r="K199" s="211"/>
      <c r="L199" s="211"/>
      <c r="M199" s="211"/>
      <c r="N199" s="211"/>
      <c r="O199" s="211"/>
      <c r="Q199" s="13"/>
      <c r="R199" s="93" t="e">
        <f t="shared" si="8"/>
        <v>#DIV/0!</v>
      </c>
      <c r="S199" s="93">
        <f t="shared" si="12"/>
        <v>0</v>
      </c>
      <c r="T199" s="41" t="e">
        <f t="shared" si="9"/>
        <v>#DIV/0!</v>
      </c>
      <c r="V199" s="111"/>
      <c r="W199" s="111"/>
      <c r="X199" s="111"/>
      <c r="AD199">
        <v>40560</v>
      </c>
      <c r="AE199" t="s">
        <v>367</v>
      </c>
      <c r="AF199" s="92">
        <v>-150000</v>
      </c>
      <c r="AH199" s="92">
        <v>-1177269.2</v>
      </c>
      <c r="AI199" s="92"/>
      <c r="AJ199" s="92"/>
      <c r="AK199">
        <v>40551</v>
      </c>
      <c r="AL199" t="s">
        <v>380</v>
      </c>
      <c r="AM199">
        <v>-561.67999999999995</v>
      </c>
      <c r="AO199" s="92"/>
      <c r="AP199" s="92"/>
      <c r="BO199">
        <v>40551</v>
      </c>
      <c r="BP199" t="s">
        <v>380</v>
      </c>
      <c r="BQ199" s="92">
        <v>-2092.12</v>
      </c>
      <c r="BS199" s="92"/>
      <c r="CI199">
        <v>40585</v>
      </c>
      <c r="CJ199" t="s">
        <v>406</v>
      </c>
      <c r="CK199" s="92">
        <v>-15554</v>
      </c>
      <c r="CM199" s="92"/>
      <c r="CN199">
        <v>40585</v>
      </c>
      <c r="CO199" t="s">
        <v>406</v>
      </c>
      <c r="CP199" s="92">
        <v>-8832</v>
      </c>
      <c r="CR199" s="92"/>
      <c r="CV199" s="92">
        <f>CV185+CV194</f>
        <v>-7355262.9799999986</v>
      </c>
      <c r="CW199" s="92">
        <f>CW185+CW194</f>
        <v>7355262.9799999986</v>
      </c>
      <c r="CZ199">
        <v>40765</v>
      </c>
      <c r="DA199" t="s">
        <v>390</v>
      </c>
      <c r="DB199" s="92">
        <v>-84298.18</v>
      </c>
      <c r="DC199" s="92">
        <f>-SUM(DB195:DB199)</f>
        <v>211109.55</v>
      </c>
      <c r="DD199" s="92"/>
      <c r="DM199" s="92"/>
      <c r="DU199" s="92"/>
      <c r="ED199" s="92"/>
      <c r="EH199">
        <v>40540</v>
      </c>
      <c r="EI199" t="s">
        <v>381</v>
      </c>
      <c r="EJ199" s="92">
        <v>-43668.33</v>
      </c>
      <c r="EK199" s="92">
        <f>-SUM(EJ195:EJ199)</f>
        <v>446076.72</v>
      </c>
      <c r="EM199">
        <v>40535</v>
      </c>
      <c r="EN199" t="s">
        <v>379</v>
      </c>
      <c r="EO199" s="92">
        <v>-44119.28</v>
      </c>
      <c r="ET199" s="92"/>
      <c r="EX199">
        <v>40532</v>
      </c>
      <c r="EY199" t="s">
        <v>396</v>
      </c>
      <c r="EZ199" s="92">
        <v>-1397.14</v>
      </c>
      <c r="FE199" s="92">
        <f>FE187+FE197</f>
        <v>-14566563.490000002</v>
      </c>
      <c r="FF199" s="92">
        <f>FF187+FF197</f>
        <v>14566563.49</v>
      </c>
      <c r="FH199">
        <v>40999</v>
      </c>
      <c r="FI199" t="s">
        <v>376</v>
      </c>
      <c r="FJ199" s="98">
        <v>-14020433.91</v>
      </c>
      <c r="FK199" s="150">
        <f>FK188+FK197</f>
        <v>14020433.91</v>
      </c>
      <c r="FO199">
        <v>40999</v>
      </c>
      <c r="FP199" t="s">
        <v>376</v>
      </c>
      <c r="FQ199" s="98">
        <v>-12115001.24</v>
      </c>
      <c r="FR199" s="152">
        <f>FR189+FR195+FR197</f>
        <v>12115001.239999998</v>
      </c>
      <c r="FU199">
        <v>40999</v>
      </c>
      <c r="FV199" t="s">
        <v>376</v>
      </c>
      <c r="FW199" s="92">
        <v>-15122451.210000001</v>
      </c>
      <c r="FX199" s="92">
        <f>FX188+FX197</f>
        <v>15122451.210000001</v>
      </c>
    </row>
    <row r="200" spans="3:181" ht="16" hidden="1" thickBot="1" x14ac:dyDescent="0.25">
      <c r="E200" t="s">
        <v>277</v>
      </c>
      <c r="F200" s="102"/>
      <c r="G200" s="111"/>
      <c r="H200" s="102"/>
      <c r="I200" s="102"/>
      <c r="J200" s="102"/>
      <c r="K200" s="211"/>
      <c r="L200" s="211"/>
      <c r="M200" s="211"/>
      <c r="N200" s="211"/>
      <c r="O200" s="225"/>
      <c r="Q200" s="216"/>
      <c r="R200" s="93" t="e">
        <f t="shared" si="8"/>
        <v>#DIV/0!</v>
      </c>
      <c r="S200" s="93">
        <f t="shared" si="12"/>
        <v>0</v>
      </c>
      <c r="T200" s="41" t="e">
        <f t="shared" si="9"/>
        <v>#DIV/0!</v>
      </c>
      <c r="V200" s="111"/>
      <c r="W200" s="111"/>
      <c r="X200" s="111"/>
      <c r="AD200">
        <v>40705</v>
      </c>
      <c r="AE200" t="s">
        <v>371</v>
      </c>
      <c r="AF200" s="92">
        <v>-605026.31999999995</v>
      </c>
      <c r="AH200" s="92"/>
      <c r="AI200" s="92"/>
      <c r="AJ200" s="92"/>
      <c r="AK200">
        <v>40555</v>
      </c>
      <c r="AL200" t="s">
        <v>366</v>
      </c>
      <c r="AM200" s="92">
        <v>-251274.8</v>
      </c>
      <c r="AV200" s="92"/>
      <c r="BO200">
        <v>40552</v>
      </c>
      <c r="BP200" t="s">
        <v>382</v>
      </c>
      <c r="BQ200" s="92">
        <v>-3985.98</v>
      </c>
      <c r="BS200" s="92"/>
      <c r="CI200">
        <v>40587</v>
      </c>
      <c r="CJ200" t="s">
        <v>407</v>
      </c>
      <c r="CK200" s="92">
        <v>-10864</v>
      </c>
      <c r="CL200" s="92">
        <f>-SUM(CK193:CK200)</f>
        <v>214805</v>
      </c>
      <c r="CM200" s="92"/>
      <c r="CN200">
        <v>40587</v>
      </c>
      <c r="CO200" t="s">
        <v>407</v>
      </c>
      <c r="CP200" s="92">
        <v>-5908</v>
      </c>
      <c r="CQ200" s="92">
        <f>-SUM(CP193:CP200)</f>
        <v>127137</v>
      </c>
      <c r="CR200" s="92"/>
      <c r="DD200" s="92"/>
      <c r="DM200" s="92">
        <f>DM185+DM195</f>
        <v>-9574005.540000001</v>
      </c>
      <c r="DN200" s="92">
        <f>DN185+DN195</f>
        <v>9574005.5399999991</v>
      </c>
      <c r="DO200" s="64">
        <v>40999</v>
      </c>
      <c r="DP200" t="s">
        <v>376</v>
      </c>
      <c r="DQ200" s="98">
        <v>-9055385.1899999995</v>
      </c>
      <c r="DR200" s="98">
        <f>DR188+DR198</f>
        <v>9055385.1899999995</v>
      </c>
      <c r="DU200" s="92"/>
      <c r="DX200" s="92"/>
      <c r="EB200">
        <v>40999</v>
      </c>
      <c r="EC200" t="s">
        <v>376</v>
      </c>
      <c r="ED200" s="92">
        <v>-6133058.25</v>
      </c>
      <c r="EE200" s="92">
        <f>EE189+EE198</f>
        <v>6133058.25</v>
      </c>
      <c r="EH200">
        <v>40710</v>
      </c>
      <c r="EI200" t="s">
        <v>394</v>
      </c>
      <c r="EJ200" s="92">
        <v>-68747.179999999993</v>
      </c>
      <c r="EM200">
        <v>40540</v>
      </c>
      <c r="EN200" t="s">
        <v>381</v>
      </c>
      <c r="EO200" s="92">
        <v>-42529.59</v>
      </c>
      <c r="EP200" s="92">
        <f>-SUM(EO196:EO200)</f>
        <v>390775.31999999995</v>
      </c>
      <c r="ER200">
        <v>40999</v>
      </c>
      <c r="ES200" t="s">
        <v>376</v>
      </c>
      <c r="ET200" s="92">
        <v>-14385008.060000001</v>
      </c>
      <c r="EU200" s="92">
        <f>EU189+EU198</f>
        <v>14385008.059999999</v>
      </c>
      <c r="EX200">
        <v>40535</v>
      </c>
      <c r="EY200" t="s">
        <v>379</v>
      </c>
      <c r="EZ200" s="92">
        <v>-49057.22</v>
      </c>
      <c r="FC200">
        <v>40999</v>
      </c>
      <c r="FD200" t="s">
        <v>376</v>
      </c>
      <c r="FE200" s="92">
        <v>-14566563.49</v>
      </c>
      <c r="FW200" s="92"/>
    </row>
    <row r="201" spans="3:181" hidden="1" x14ac:dyDescent="0.2">
      <c r="E201" t="s">
        <v>278</v>
      </c>
      <c r="F201" s="102"/>
      <c r="G201" s="111"/>
      <c r="H201" s="102"/>
      <c r="I201" s="102"/>
      <c r="J201" s="102"/>
      <c r="K201" s="211"/>
      <c r="L201" s="211"/>
      <c r="M201" s="211"/>
      <c r="N201" s="211"/>
      <c r="O201" s="226"/>
      <c r="Q201" s="218"/>
      <c r="R201" s="93" t="e">
        <f t="shared" si="8"/>
        <v>#DIV/0!</v>
      </c>
      <c r="S201" s="93">
        <f t="shared" si="12"/>
        <v>0</v>
      </c>
      <c r="T201" s="41" t="e">
        <f t="shared" si="9"/>
        <v>#DIV/0!</v>
      </c>
      <c r="V201" s="111"/>
      <c r="W201" s="111"/>
      <c r="X201" s="111"/>
      <c r="AD201">
        <v>40755</v>
      </c>
      <c r="AE201" t="s">
        <v>375</v>
      </c>
      <c r="AF201" s="92">
        <v>-312068.21000000002</v>
      </c>
      <c r="AH201" s="92">
        <v>-917094.53</v>
      </c>
      <c r="AK201">
        <v>40560</v>
      </c>
      <c r="AL201" t="s">
        <v>367</v>
      </c>
      <c r="AM201" s="92">
        <v>-57038.8</v>
      </c>
      <c r="AO201" s="92">
        <v>-1144612</v>
      </c>
      <c r="AP201" s="92"/>
      <c r="AT201">
        <v>40999</v>
      </c>
      <c r="AU201" t="s">
        <v>376</v>
      </c>
      <c r="AV201" s="92">
        <v>-8731721.4299999997</v>
      </c>
      <c r="BO201">
        <v>40555</v>
      </c>
      <c r="BP201" t="s">
        <v>366</v>
      </c>
      <c r="BQ201" s="92">
        <v>-272159.18</v>
      </c>
      <c r="BS201" s="92"/>
      <c r="CI201">
        <v>40725</v>
      </c>
      <c r="CJ201" t="s">
        <v>408</v>
      </c>
      <c r="CK201" s="92">
        <v>-65980.539999999994</v>
      </c>
      <c r="CM201" s="92"/>
      <c r="CN201">
        <v>40725</v>
      </c>
      <c r="CO201" t="s">
        <v>408</v>
      </c>
      <c r="CP201" s="92">
        <v>-65947.03</v>
      </c>
      <c r="CR201" s="92"/>
      <c r="CT201">
        <v>40999</v>
      </c>
      <c r="CU201" t="s">
        <v>376</v>
      </c>
      <c r="CV201" s="92">
        <v>-7355262.9800000004</v>
      </c>
      <c r="CW201" s="92">
        <f>-CV201</f>
        <v>7355262.9800000004</v>
      </c>
      <c r="CZ201">
        <v>40581</v>
      </c>
      <c r="DA201" t="s">
        <v>401</v>
      </c>
      <c r="DB201" s="92">
        <v>-215890</v>
      </c>
      <c r="DD201" s="92"/>
      <c r="DK201">
        <v>40999</v>
      </c>
      <c r="DL201" t="s">
        <v>376</v>
      </c>
      <c r="DM201" s="92">
        <v>-9574005.5399999991</v>
      </c>
      <c r="DU201" s="92"/>
      <c r="DV201">
        <v>40999</v>
      </c>
      <c r="DW201" t="s">
        <v>376</v>
      </c>
      <c r="DX201" s="92">
        <v>-9518684.4499999993</v>
      </c>
      <c r="DY201" s="92">
        <f>DY188+DY198</f>
        <v>9518684.4499999974</v>
      </c>
      <c r="EH201">
        <v>40760</v>
      </c>
      <c r="EI201" t="s">
        <v>395</v>
      </c>
      <c r="EJ201" s="92">
        <v>-23345.32</v>
      </c>
      <c r="EK201" s="92">
        <f>-SUM(EJ200:EJ201)</f>
        <v>92092.5</v>
      </c>
      <c r="EM201">
        <v>40710</v>
      </c>
      <c r="EN201" t="s">
        <v>394</v>
      </c>
      <c r="EO201" s="92">
        <v>-123180.11</v>
      </c>
      <c r="EP201" s="92"/>
      <c r="EX201">
        <v>40540</v>
      </c>
      <c r="EY201" t="s">
        <v>381</v>
      </c>
      <c r="EZ201" s="92">
        <v>-50009.66</v>
      </c>
      <c r="FA201" s="92">
        <f>-SUM(EZ197:EZ201)</f>
        <v>459006.72000000009</v>
      </c>
    </row>
    <row r="202" spans="3:181" hidden="1" x14ac:dyDescent="0.2">
      <c r="E202" s="2" t="s">
        <v>279</v>
      </c>
      <c r="F202" s="102"/>
      <c r="G202" s="111"/>
      <c r="H202" s="102"/>
      <c r="I202" s="102"/>
      <c r="J202" s="102"/>
      <c r="K202" s="211"/>
      <c r="L202" s="211"/>
      <c r="M202" s="211"/>
      <c r="N202" s="211"/>
      <c r="O202" s="226"/>
      <c r="Q202" s="218"/>
      <c r="R202" s="93" t="e">
        <f t="shared" si="8"/>
        <v>#DIV/0!</v>
      </c>
      <c r="S202" s="93">
        <f t="shared" si="12"/>
        <v>0</v>
      </c>
      <c r="T202" s="41" t="e">
        <f t="shared" si="9"/>
        <v>#DIV/0!</v>
      </c>
      <c r="V202" s="111"/>
      <c r="W202" s="111"/>
      <c r="X202" s="111"/>
      <c r="AH202" s="92"/>
      <c r="AI202" s="92"/>
      <c r="AJ202" s="92"/>
      <c r="AK202">
        <v>40705</v>
      </c>
      <c r="AL202" t="s">
        <v>371</v>
      </c>
      <c r="AM202" s="92">
        <v>-238351.95</v>
      </c>
      <c r="AO202" s="92"/>
      <c r="AP202" s="92"/>
      <c r="BO202">
        <v>40560</v>
      </c>
      <c r="BP202" t="s">
        <v>367</v>
      </c>
      <c r="BQ202" s="92">
        <v>-77568.42</v>
      </c>
      <c r="BS202" s="92">
        <f>-SUM(BQ195:BQ202)</f>
        <v>1311605.24</v>
      </c>
      <c r="CI202">
        <v>40775</v>
      </c>
      <c r="CJ202" t="s">
        <v>409</v>
      </c>
      <c r="CK202" s="92">
        <v>-22795.3</v>
      </c>
      <c r="CL202" s="92">
        <f>-SUM(CK201:CK202)</f>
        <v>88775.84</v>
      </c>
      <c r="CM202" s="92"/>
      <c r="CN202">
        <v>40775</v>
      </c>
      <c r="CO202" t="s">
        <v>409</v>
      </c>
      <c r="CP202" s="92">
        <v>-24416.98</v>
      </c>
      <c r="CQ202" s="92">
        <f>-SUM(CP201:CP202)</f>
        <v>90364.01</v>
      </c>
      <c r="CR202" s="92"/>
      <c r="CZ202">
        <v>40582</v>
      </c>
      <c r="DA202" t="s">
        <v>403</v>
      </c>
      <c r="DB202" s="92">
        <v>-92</v>
      </c>
      <c r="DD202" s="92"/>
      <c r="EH202">
        <v>40999</v>
      </c>
      <c r="EI202" t="s">
        <v>376</v>
      </c>
      <c r="EM202">
        <v>40760</v>
      </c>
      <c r="EN202" t="s">
        <v>395</v>
      </c>
      <c r="EO202" s="92">
        <v>-28014.89</v>
      </c>
      <c r="EP202" s="92">
        <f>-SUM(EO201:EO202)</f>
        <v>151195</v>
      </c>
      <c r="EX202">
        <v>40710</v>
      </c>
      <c r="EY202" t="s">
        <v>394</v>
      </c>
      <c r="EZ202" s="92">
        <v>-146615.19</v>
      </c>
    </row>
    <row r="203" spans="3:181" hidden="1" x14ac:dyDescent="0.2">
      <c r="F203" s="223">
        <f>SUM(F191:F202)</f>
        <v>46663901.219999999</v>
      </c>
      <c r="G203" s="223">
        <f t="shared" ref="G203:J203" si="15">SUM(G191:G202)</f>
        <v>19882528.919999998</v>
      </c>
      <c r="H203" s="223">
        <f t="shared" si="15"/>
        <v>6905504.7799999984</v>
      </c>
      <c r="I203" s="223">
        <f t="shared" si="15"/>
        <v>21464896.080000002</v>
      </c>
      <c r="J203" s="223">
        <f t="shared" si="15"/>
        <v>3820797.7699999996</v>
      </c>
      <c r="K203" s="211"/>
      <c r="L203" s="211"/>
      <c r="M203" s="211"/>
      <c r="N203" s="211"/>
      <c r="O203" s="226"/>
      <c r="Q203" s="218"/>
      <c r="R203" s="93" t="e">
        <f t="shared" si="8"/>
        <v>#DIV/0!</v>
      </c>
      <c r="S203" s="93">
        <f t="shared" si="12"/>
        <v>0</v>
      </c>
      <c r="T203" s="41" t="e">
        <f t="shared" si="9"/>
        <v>#DIV/0!</v>
      </c>
      <c r="V203" s="111"/>
      <c r="W203" s="111"/>
      <c r="X203" s="111"/>
      <c r="AD203">
        <v>40570</v>
      </c>
      <c r="AE203" t="s">
        <v>384</v>
      </c>
      <c r="AF203" s="92">
        <v>-108314.13</v>
      </c>
      <c r="AI203" s="92"/>
      <c r="AJ203" s="92"/>
      <c r="AK203">
        <v>40755</v>
      </c>
      <c r="AL203" t="s">
        <v>375</v>
      </c>
      <c r="AM203" s="92">
        <v>-55227.839999999997</v>
      </c>
      <c r="AO203" s="92">
        <v>-293579.79000000004</v>
      </c>
      <c r="AP203" s="92"/>
      <c r="AT203" s="277" t="s">
        <v>466</v>
      </c>
      <c r="AU203" s="277"/>
      <c r="AV203" s="277"/>
      <c r="AW203" s="277"/>
      <c r="AX203" s="277"/>
      <c r="AY203" s="277"/>
      <c r="BO203">
        <v>40705</v>
      </c>
      <c r="BP203" t="s">
        <v>371</v>
      </c>
      <c r="BQ203" s="92">
        <v>-350783.82</v>
      </c>
      <c r="BS203" s="92"/>
      <c r="CM203" s="92"/>
      <c r="CR203" s="92"/>
      <c r="CZ203">
        <v>40583</v>
      </c>
      <c r="DA203" t="s">
        <v>404</v>
      </c>
      <c r="DB203" s="92">
        <v>-327</v>
      </c>
      <c r="DD203" s="92"/>
      <c r="EO203" s="92">
        <f>SUM(EO196:EO202)</f>
        <v>-541970.31999999995</v>
      </c>
      <c r="EP203" s="92">
        <f>SUM(EP196:EP202)</f>
        <v>541970.31999999995</v>
      </c>
      <c r="EX203">
        <v>40760</v>
      </c>
      <c r="EY203" t="s">
        <v>395</v>
      </c>
      <c r="EZ203" s="92">
        <v>-30709.4</v>
      </c>
      <c r="FA203" s="92">
        <f>-SUM(EZ202:EZ203)</f>
        <v>177324.59</v>
      </c>
    </row>
    <row r="204" spans="3:181" ht="16" hidden="1" x14ac:dyDescent="0.2">
      <c r="F204" s="111"/>
      <c r="G204" s="111"/>
      <c r="H204" s="111"/>
      <c r="I204" s="111"/>
      <c r="J204" s="111"/>
      <c r="K204" s="211"/>
      <c r="L204" s="211"/>
      <c r="M204" s="211"/>
      <c r="N204" s="211"/>
      <c r="O204" s="226"/>
      <c r="Q204" s="218"/>
      <c r="R204" s="93" t="e">
        <f t="shared" si="8"/>
        <v>#DIV/0!</v>
      </c>
      <c r="S204" s="93">
        <f t="shared" si="12"/>
        <v>0</v>
      </c>
      <c r="T204" s="41" t="e">
        <f t="shared" si="9"/>
        <v>#DIV/0!</v>
      </c>
      <c r="V204" s="111"/>
      <c r="W204" s="111"/>
      <c r="X204" s="111"/>
      <c r="AD204">
        <v>40575</v>
      </c>
      <c r="AE204" t="s">
        <v>387</v>
      </c>
      <c r="AF204" s="92">
        <v>-70000</v>
      </c>
      <c r="AI204" s="92"/>
      <c r="AJ204" s="92"/>
      <c r="AT204" t="s">
        <v>354</v>
      </c>
      <c r="AU204" t="s">
        <v>355</v>
      </c>
      <c r="AV204" t="s">
        <v>356</v>
      </c>
      <c r="BO204">
        <v>40755</v>
      </c>
      <c r="BP204" t="s">
        <v>375</v>
      </c>
      <c r="BQ204" s="92">
        <v>-85897.69</v>
      </c>
      <c r="BS204" s="92">
        <f>-SUM(BQ203:BQ204)</f>
        <v>436681.51</v>
      </c>
      <c r="CI204">
        <v>40590</v>
      </c>
      <c r="CJ204" t="s">
        <v>447</v>
      </c>
      <c r="CK204" s="92">
        <v>-370287.09</v>
      </c>
      <c r="CM204" s="92"/>
      <c r="CN204">
        <v>40590</v>
      </c>
      <c r="CO204" t="s">
        <v>447</v>
      </c>
      <c r="CP204" s="92">
        <v>-208832.89</v>
      </c>
      <c r="CR204" s="92"/>
      <c r="CT204" s="279" t="s">
        <v>467</v>
      </c>
      <c r="CU204" s="280"/>
      <c r="CV204" s="280"/>
      <c r="CZ204">
        <v>40585</v>
      </c>
      <c r="DA204" t="s">
        <v>406</v>
      </c>
      <c r="DB204" s="92">
        <v>-19133</v>
      </c>
      <c r="DD204" s="92"/>
      <c r="EJ204" s="99">
        <f>SUM(EJ192:EJ202)</f>
        <v>-10335109.500000002</v>
      </c>
      <c r="EK204" s="99">
        <f>SUM(EK192:EK201)</f>
        <v>10335109.500000002</v>
      </c>
      <c r="EP204" s="92"/>
      <c r="EZ204" s="92">
        <f>SUM(EZ197:EZ203)</f>
        <v>-636331.31000000017</v>
      </c>
      <c r="FA204" s="92">
        <f>SUM(FA197:FA203)</f>
        <v>636331.31000000006</v>
      </c>
    </row>
    <row r="205" spans="3:181" ht="16" hidden="1" thickBot="1" x14ac:dyDescent="0.25">
      <c r="E205" t="s">
        <v>525</v>
      </c>
      <c r="F205" s="102">
        <v>56635628</v>
      </c>
      <c r="G205" s="102">
        <v>24116569</v>
      </c>
      <c r="H205" s="102">
        <v>7270572</v>
      </c>
      <c r="I205" s="102">
        <v>23238417</v>
      </c>
      <c r="J205" s="102">
        <v>4724791</v>
      </c>
      <c r="K205" s="211">
        <f>SUM(F205:J205)</f>
        <v>115985977</v>
      </c>
      <c r="L205" s="211"/>
      <c r="M205" s="211"/>
      <c r="N205" s="211"/>
      <c r="O205" s="226"/>
      <c r="Q205" s="218"/>
      <c r="R205" s="93" t="e">
        <f t="shared" si="8"/>
        <v>#DIV/0!</v>
      </c>
      <c r="S205" s="93">
        <f t="shared" si="12"/>
        <v>0</v>
      </c>
      <c r="T205" s="41" t="e">
        <f t="shared" si="9"/>
        <v>#DIV/0!</v>
      </c>
      <c r="V205" s="111"/>
      <c r="W205" s="111"/>
      <c r="X205" s="111"/>
      <c r="AD205">
        <v>40580</v>
      </c>
      <c r="AE205" t="s">
        <v>386</v>
      </c>
      <c r="AF205" s="92">
        <v>-50000</v>
      </c>
      <c r="AH205" s="92">
        <v>-228314.13</v>
      </c>
      <c r="AI205" s="92"/>
      <c r="AJ205" s="92"/>
      <c r="AK205">
        <v>40570</v>
      </c>
      <c r="AL205" t="s">
        <v>384</v>
      </c>
      <c r="AM205" s="92">
        <v>-406047.27</v>
      </c>
      <c r="AO205" s="92"/>
      <c r="AP205" s="92"/>
      <c r="AT205">
        <v>40501</v>
      </c>
      <c r="AU205" t="s">
        <v>368</v>
      </c>
      <c r="AV205" s="92">
        <v>-1933.13</v>
      </c>
      <c r="AX205" s="92"/>
      <c r="AY205" s="92"/>
      <c r="AZ205" s="92"/>
      <c r="BS205" s="92"/>
      <c r="CI205">
        <v>40591</v>
      </c>
      <c r="CJ205" t="s">
        <v>448</v>
      </c>
      <c r="CK205">
        <v>-559.91</v>
      </c>
      <c r="CM205" s="92"/>
      <c r="CN205">
        <v>40591</v>
      </c>
      <c r="CO205" t="s">
        <v>448</v>
      </c>
      <c r="CP205">
        <v>-352.41</v>
      </c>
      <c r="CR205" s="92"/>
      <c r="CT205" t="s">
        <v>354</v>
      </c>
      <c r="CU205" t="s">
        <v>355</v>
      </c>
      <c r="CV205" t="s">
        <v>413</v>
      </c>
      <c r="CZ205">
        <v>40587</v>
      </c>
      <c r="DA205" t="s">
        <v>407</v>
      </c>
      <c r="DB205" s="92">
        <v>-13920</v>
      </c>
      <c r="DC205" s="92">
        <f>-SUM(DB201:DB205)</f>
        <v>249362</v>
      </c>
      <c r="DD205" s="92"/>
      <c r="EO205" s="118">
        <f>EO193+EO203</f>
        <v>-11210818.16</v>
      </c>
      <c r="EP205" s="118">
        <f>EP193+EP203</f>
        <v>11210818.160000002</v>
      </c>
      <c r="FE205" s="92"/>
    </row>
    <row r="206" spans="3:181" hidden="1" x14ac:dyDescent="0.2">
      <c r="E206" t="s">
        <v>526</v>
      </c>
      <c r="F206" s="102">
        <v>61421176</v>
      </c>
      <c r="G206" s="102">
        <v>28684364</v>
      </c>
      <c r="H206" s="102">
        <v>8212169</v>
      </c>
      <c r="I206" s="102">
        <v>40287312</v>
      </c>
      <c r="J206" s="102">
        <v>5405964</v>
      </c>
      <c r="K206" s="211">
        <f>SUM(F206:J206)</f>
        <v>144010985</v>
      </c>
      <c r="L206" s="211"/>
      <c r="M206" s="211"/>
      <c r="N206" s="211"/>
      <c r="O206" s="226"/>
      <c r="Q206" s="218"/>
      <c r="R206" s="93" t="e">
        <f t="shared" si="8"/>
        <v>#DIV/0!</v>
      </c>
      <c r="S206" s="93">
        <f t="shared" si="12"/>
        <v>0</v>
      </c>
      <c r="T206" s="41" t="e">
        <f t="shared" si="9"/>
        <v>#DIV/0!</v>
      </c>
      <c r="V206" s="111"/>
      <c r="W206" s="111"/>
      <c r="X206" s="111"/>
      <c r="AF206" s="92"/>
      <c r="AH206" s="92"/>
      <c r="AI206" s="92"/>
      <c r="AJ206" s="92"/>
      <c r="AK206">
        <v>40571</v>
      </c>
      <c r="AL206" t="s">
        <v>385</v>
      </c>
      <c r="AM206">
        <v>-430.65</v>
      </c>
      <c r="AO206" s="92"/>
      <c r="AP206" s="92"/>
      <c r="AT206">
        <v>40510</v>
      </c>
      <c r="AU206" t="s">
        <v>357</v>
      </c>
      <c r="AV206" s="92">
        <v>-2966644.58</v>
      </c>
      <c r="AX206" s="92"/>
      <c r="AY206" s="92"/>
      <c r="AZ206" s="92"/>
      <c r="BS206" s="92"/>
      <c r="CI206">
        <v>40592</v>
      </c>
      <c r="CJ206" t="s">
        <v>450</v>
      </c>
      <c r="CK206" s="92">
        <v>-1986.38</v>
      </c>
      <c r="CM206" s="92"/>
      <c r="CN206">
        <v>40592</v>
      </c>
      <c r="CO206" t="s">
        <v>450</v>
      </c>
      <c r="CP206" s="92">
        <v>-1124.02</v>
      </c>
      <c r="CR206" s="92"/>
      <c r="CT206">
        <v>40501</v>
      </c>
      <c r="CU206" t="s">
        <v>368</v>
      </c>
      <c r="CV206" s="92">
        <v>-2791.92</v>
      </c>
      <c r="CX206" s="92"/>
      <c r="CZ206">
        <v>40725</v>
      </c>
      <c r="DA206" t="s">
        <v>408</v>
      </c>
      <c r="DB206" s="92">
        <v>-66408.240000000005</v>
      </c>
      <c r="DD206" s="92"/>
      <c r="EM206">
        <v>40999</v>
      </c>
      <c r="EN206" t="s">
        <v>376</v>
      </c>
      <c r="EO206" s="92">
        <v>-11210818.16</v>
      </c>
    </row>
    <row r="207" spans="3:181" ht="16" thickBot="1" x14ac:dyDescent="0.25">
      <c r="C207" t="s">
        <v>281</v>
      </c>
      <c r="F207" s="111">
        <f>[13]Revenues!$GV$153</f>
        <v>3404639.1000000006</v>
      </c>
      <c r="G207" s="111">
        <f>[13]Revenues!$GV$161</f>
        <v>1411268.24</v>
      </c>
      <c r="H207" s="111">
        <f>[13]Revenues!$GV$169</f>
        <v>459310.5</v>
      </c>
      <c r="I207" s="111">
        <f>[13]Revenues!$GV$185</f>
        <v>1975231.24</v>
      </c>
      <c r="J207" s="111">
        <f>[13]Revenues!$GV$177</f>
        <v>293597.73999999993</v>
      </c>
      <c r="K207" s="211">
        <f>[13]Revenues!$GV$155</f>
        <v>1904471.4500000002</v>
      </c>
      <c r="L207" s="211">
        <f>[13]Revenues!$GV$163</f>
        <v>998926.84999999986</v>
      </c>
      <c r="M207" s="211">
        <f>[13]Revenues!$GV$171</f>
        <v>325478.88</v>
      </c>
      <c r="N207" s="211">
        <f>[13]Revenues!$GV$187</f>
        <v>1453958.02</v>
      </c>
      <c r="O207" s="226">
        <f>[13]Revenues!$GV$179</f>
        <v>182635.44999999998</v>
      </c>
      <c r="P207" s="111">
        <f t="shared" ref="P207:P221" si="16">SUM(F207:O207)</f>
        <v>12409517.470000001</v>
      </c>
      <c r="Q207" s="113">
        <f>'Total Transactions'!C95</f>
        <v>12476069</v>
      </c>
      <c r="R207" s="93">
        <f t="shared" si="8"/>
        <v>0.99466566512256394</v>
      </c>
      <c r="S207" s="93">
        <f>P207/28</f>
        <v>443197.05250000005</v>
      </c>
      <c r="T207" s="41">
        <f t="shared" ref="T207:T218" si="17">(P207-P169)/P169</f>
        <v>1.0945659735096338</v>
      </c>
      <c r="V207" s="111">
        <f>[13]Revenues!$GV$194</f>
        <v>508838.92</v>
      </c>
      <c r="W207" s="111">
        <f>[13]Revenues!$GV$196</f>
        <v>218415.07</v>
      </c>
      <c r="X207" s="111">
        <f t="shared" ref="X207:X221" si="18">V207+W207</f>
        <v>727253.99</v>
      </c>
      <c r="Y207" t="s">
        <v>433</v>
      </c>
      <c r="AH207" s="92"/>
      <c r="AK207">
        <v>40575</v>
      </c>
      <c r="AL207" t="s">
        <v>387</v>
      </c>
      <c r="AM207" s="92">
        <v>-170807.1</v>
      </c>
      <c r="AO207" s="92"/>
      <c r="AP207" s="92"/>
      <c r="AT207">
        <v>40515</v>
      </c>
      <c r="AU207" t="s">
        <v>358</v>
      </c>
      <c r="AV207" s="92">
        <v>-309559.07</v>
      </c>
      <c r="AX207" s="92"/>
      <c r="AY207" s="92"/>
      <c r="AZ207" s="92"/>
      <c r="BO207">
        <v>40570</v>
      </c>
      <c r="BP207" t="s">
        <v>384</v>
      </c>
      <c r="BQ207" s="92">
        <v>-361694.97</v>
      </c>
      <c r="BS207" s="92"/>
      <c r="CI207">
        <v>40595</v>
      </c>
      <c r="CJ207" t="s">
        <v>451</v>
      </c>
      <c r="CK207" s="92">
        <v>-69366.429999999993</v>
      </c>
      <c r="CM207" s="92"/>
      <c r="CN207">
        <v>40595</v>
      </c>
      <c r="CO207" t="s">
        <v>451</v>
      </c>
      <c r="CP207" s="92">
        <v>-40337.440000000002</v>
      </c>
      <c r="CR207" s="92"/>
      <c r="CT207">
        <v>40502</v>
      </c>
      <c r="CU207" t="s">
        <v>370</v>
      </c>
      <c r="CV207" s="92">
        <v>-8032.22</v>
      </c>
      <c r="CX207" s="92"/>
      <c r="CZ207">
        <v>40775</v>
      </c>
      <c r="DA207" t="s">
        <v>409</v>
      </c>
      <c r="DB207" s="92">
        <v>-27606.18</v>
      </c>
      <c r="DC207" s="92">
        <f>-SUM(DB206:DB207)</f>
        <v>94014.420000000013</v>
      </c>
      <c r="DD207" s="92"/>
      <c r="EX207">
        <v>40999</v>
      </c>
      <c r="EY207" t="s">
        <v>376</v>
      </c>
      <c r="EZ207" s="118">
        <v>-11400923.890000001</v>
      </c>
      <c r="FA207" s="118">
        <f>FA194+FA204</f>
        <v>11400923.889999999</v>
      </c>
    </row>
    <row r="208" spans="3:181" ht="16" thickTop="1" x14ac:dyDescent="0.2">
      <c r="C208" t="s">
        <v>282</v>
      </c>
      <c r="F208" s="111">
        <f>[13]Revenues!$HB$153</f>
        <v>4401350.3699999992</v>
      </c>
      <c r="G208" s="111">
        <f>[13]Revenues!$HB$161</f>
        <v>1890850.7099999995</v>
      </c>
      <c r="H208" s="111">
        <f>[13]Revenues!$HB$169</f>
        <v>635763.15000000014</v>
      </c>
      <c r="I208" s="111">
        <f>[13]Revenues!$HB$185</f>
        <v>2701091.0900000012</v>
      </c>
      <c r="J208" s="111">
        <f>[13]Revenues!$HB$177</f>
        <v>376119.79999999993</v>
      </c>
      <c r="K208" s="211">
        <f>[13]Revenues!$HB$155</f>
        <v>1912819.67</v>
      </c>
      <c r="L208" s="211">
        <f>[13]Revenues!$HB$163</f>
        <v>1008437.95</v>
      </c>
      <c r="M208" s="211">
        <f>[13]Revenues!$HB$171</f>
        <v>320122.33999999997</v>
      </c>
      <c r="N208" s="211">
        <f>[13]Revenues!$HB$187</f>
        <v>1470395.46</v>
      </c>
      <c r="O208" s="226">
        <f>[13]Revenues!$HB$179</f>
        <v>175291.17</v>
      </c>
      <c r="P208" s="111">
        <f t="shared" si="16"/>
        <v>14892241.709999999</v>
      </c>
      <c r="Q208" s="113">
        <f>'Total Transactions'!C96</f>
        <v>15946398</v>
      </c>
      <c r="R208" s="93">
        <f t="shared" si="8"/>
        <v>0.93389376773362853</v>
      </c>
      <c r="S208" s="93">
        <f>P208/31</f>
        <v>480394.89387096773</v>
      </c>
      <c r="T208" s="41">
        <f t="shared" si="17"/>
        <v>0.52009109827910449</v>
      </c>
      <c r="V208" s="111">
        <f>[13]Revenues!$HB$194</f>
        <v>584943.19000000006</v>
      </c>
      <c r="W208" s="111">
        <f>[13]Revenues!$HB$196</f>
        <v>226161.41000000003</v>
      </c>
      <c r="X208" s="111">
        <f t="shared" si="18"/>
        <v>811104.60000000009</v>
      </c>
      <c r="Y208" t="s">
        <v>434</v>
      </c>
      <c r="AH208" s="92"/>
      <c r="AM208" s="92"/>
      <c r="AO208" s="92"/>
      <c r="AP208" s="92"/>
      <c r="AV208" s="92"/>
      <c r="AX208" s="92"/>
      <c r="AY208" s="92"/>
      <c r="AZ208" s="92"/>
      <c r="BQ208" s="92"/>
      <c r="BS208" s="92"/>
      <c r="CK208" s="92"/>
      <c r="CM208" s="92"/>
      <c r="CP208" s="92"/>
      <c r="CR208" s="92"/>
      <c r="CV208" s="92"/>
      <c r="CX208" s="92"/>
      <c r="DB208" s="92"/>
      <c r="DC208" s="92"/>
      <c r="DD208" s="92"/>
      <c r="EZ208" s="97"/>
      <c r="FA208" s="97"/>
    </row>
    <row r="209" spans="2:157" x14ac:dyDescent="0.2">
      <c r="C209" t="s">
        <v>283</v>
      </c>
      <c r="F209" s="111">
        <f>[14]Revenues!$HH$153</f>
        <v>4363356.7200000016</v>
      </c>
      <c r="G209" s="111">
        <f>[14]Revenues!$HH$161</f>
        <v>1881200.5499999996</v>
      </c>
      <c r="H209" s="111">
        <f>[14]Revenues!$HH$169</f>
        <v>624604.85999999987</v>
      </c>
      <c r="I209" s="111">
        <f>[14]Revenues!$HH$185</f>
        <v>2718456.6599999997</v>
      </c>
      <c r="J209" s="111">
        <f>[14]Revenues!$HH$177</f>
        <v>368884.23999999993</v>
      </c>
      <c r="K209" s="211">
        <f>[14]Revenues!$HH$155</f>
        <v>1990669.58</v>
      </c>
      <c r="L209" s="211">
        <f>[14]Revenues!$HH$163</f>
        <v>1011005.26</v>
      </c>
      <c r="M209" s="211">
        <f>[14]Revenues!$HH$171</f>
        <v>330532.52999999997</v>
      </c>
      <c r="N209" s="211">
        <f>[14]Revenues!$HH$187</f>
        <v>1570544.31</v>
      </c>
      <c r="O209" s="226">
        <f>[14]Revenues!$HH$179</f>
        <v>186803.98</v>
      </c>
      <c r="P209" s="111">
        <f t="shared" si="16"/>
        <v>15046058.690000001</v>
      </c>
      <c r="Q209" s="113">
        <f>'Total Transactions'!C97</f>
        <v>15912727</v>
      </c>
      <c r="R209" s="93">
        <f t="shared" si="8"/>
        <v>0.94553615417395154</v>
      </c>
      <c r="S209" s="93">
        <f t="shared" si="12"/>
        <v>501535.28966666671</v>
      </c>
      <c r="T209" s="41">
        <f t="shared" si="17"/>
        <v>0.41027962115916744</v>
      </c>
      <c r="V209" s="111">
        <f>[14]Revenues!$HH$194</f>
        <v>830852.14999999991</v>
      </c>
      <c r="W209" s="111">
        <f>[14]Revenues!$HH$196</f>
        <v>253104.61</v>
      </c>
      <c r="X209" s="111">
        <f t="shared" si="18"/>
        <v>1083956.7599999998</v>
      </c>
      <c r="Y209" s="66" t="s">
        <v>435</v>
      </c>
      <c r="AH209" s="92"/>
      <c r="AM209" s="92"/>
      <c r="AO209" s="92"/>
      <c r="AP209" s="92"/>
      <c r="AV209" s="92"/>
      <c r="AX209" s="92"/>
      <c r="AY209" s="92"/>
      <c r="AZ209" s="92"/>
      <c r="BQ209" s="92"/>
      <c r="BS209" s="92"/>
      <c r="CK209" s="92"/>
      <c r="CM209" s="92"/>
      <c r="CP209" s="92"/>
      <c r="CR209" s="92"/>
      <c r="CV209" s="92"/>
      <c r="CX209" s="92"/>
      <c r="DB209" s="92"/>
      <c r="DC209" s="92"/>
      <c r="DD209" s="92"/>
      <c r="EZ209" s="97"/>
      <c r="FA209" s="97"/>
    </row>
    <row r="210" spans="2:157" x14ac:dyDescent="0.2">
      <c r="C210" t="s">
        <v>284</v>
      </c>
      <c r="F210" s="111">
        <f>[14]Revenues!$HN$153</f>
        <v>4389812.7499999991</v>
      </c>
      <c r="G210" s="111">
        <f>[14]Revenues!$HN$161</f>
        <v>1864576.5999999994</v>
      </c>
      <c r="H210" s="111">
        <f>[14]Revenues!$HN$169</f>
        <v>606052.26</v>
      </c>
      <c r="I210" s="111">
        <f>[14]Revenues!$HN$185</f>
        <v>2662893.3299999996</v>
      </c>
      <c r="J210" s="111">
        <f>[14]Revenues!$HN$177</f>
        <v>367952.49999999988</v>
      </c>
      <c r="K210" s="211">
        <f>[14]Revenues!$HN$155</f>
        <v>1597459.1900000002</v>
      </c>
      <c r="L210" s="211">
        <f>[14]Revenues!$HN$163</f>
        <v>818893.59000000008</v>
      </c>
      <c r="M210" s="211">
        <f>[14]Revenues!$HN$171</f>
        <v>259655.06</v>
      </c>
      <c r="N210" s="211">
        <f>[14]Revenues!$HN$187</f>
        <v>1292345.81</v>
      </c>
      <c r="O210" s="226">
        <f>[14]Revenues!$HN$179</f>
        <v>149089.18</v>
      </c>
      <c r="P210" s="111">
        <f t="shared" si="16"/>
        <v>14008730.269999998</v>
      </c>
      <c r="Q210" s="113">
        <f>'Total Transactions'!C98</f>
        <v>16223657</v>
      </c>
      <c r="R210" s="93">
        <f t="shared" si="8"/>
        <v>0.86347549569126103</v>
      </c>
      <c r="S210" s="93">
        <f>P210/31</f>
        <v>451894.52483870962</v>
      </c>
      <c r="T210" s="41">
        <f t="shared" si="17"/>
        <v>2.7118154875199137E-2</v>
      </c>
      <c r="V210" s="111">
        <f>[14]Revenues!$HN$194</f>
        <v>751434.95000000019</v>
      </c>
      <c r="W210" s="111">
        <f>[14]Revenues!$HN$196</f>
        <v>244006.11999999997</v>
      </c>
      <c r="X210" s="111">
        <f t="shared" si="18"/>
        <v>995441.07000000018</v>
      </c>
      <c r="Y210" s="66" t="s">
        <v>284</v>
      </c>
      <c r="AH210" s="92"/>
      <c r="AM210" s="92"/>
      <c r="AO210" s="92"/>
      <c r="AP210" s="92"/>
      <c r="AV210" s="92"/>
      <c r="AX210" s="92"/>
      <c r="AY210" s="92"/>
      <c r="AZ210" s="92"/>
      <c r="BQ210" s="92"/>
      <c r="BS210" s="92"/>
      <c r="CK210" s="92"/>
      <c r="CM210" s="92"/>
      <c r="CP210" s="92"/>
      <c r="CR210" s="92"/>
      <c r="CV210" s="92"/>
      <c r="CX210" s="92"/>
      <c r="DB210" s="92"/>
      <c r="DC210" s="92"/>
      <c r="DD210" s="92"/>
      <c r="EZ210" s="97"/>
      <c r="FA210" s="97"/>
    </row>
    <row r="211" spans="2:157" x14ac:dyDescent="0.2">
      <c r="C211" t="s">
        <v>285</v>
      </c>
      <c r="F211" s="111">
        <f>[14]Revenues!$HT$153</f>
        <v>4209912.5688487301</v>
      </c>
      <c r="G211" s="111">
        <f>[14]Revenues!$HT$161</f>
        <v>1778281.6321986706</v>
      </c>
      <c r="H211" s="111">
        <f>[14]Revenues!$HT$169</f>
        <v>603086.12253359891</v>
      </c>
      <c r="I211" s="111">
        <f>[14]Revenues!$HT$185</f>
        <v>2622886.8984839087</v>
      </c>
      <c r="J211" s="111">
        <f>[14]Revenues!$HT$177</f>
        <v>353255.42834177188</v>
      </c>
      <c r="K211" s="211">
        <f>[14]Revenues!$HT$155</f>
        <v>1499554.3899999997</v>
      </c>
      <c r="L211" s="211">
        <f>[14]Revenues!$HT$163</f>
        <v>769742.92999999993</v>
      </c>
      <c r="M211" s="211">
        <f>[14]Revenues!$HT$171</f>
        <v>242286.84</v>
      </c>
      <c r="N211" s="211">
        <f>[14]Revenues!$HT$187</f>
        <v>1205334.99</v>
      </c>
      <c r="O211" s="226">
        <f>[14]Revenues!$HT$179</f>
        <v>142646.54</v>
      </c>
      <c r="P211" s="111">
        <f t="shared" si="16"/>
        <v>13426988.34040668</v>
      </c>
      <c r="Q211" s="113">
        <f>'Total Transactions'!C99</f>
        <v>15369429</v>
      </c>
      <c r="R211" s="93">
        <f t="shared" ref="R211:R221" si="19">P211/Q211</f>
        <v>0.87361660217869386</v>
      </c>
      <c r="S211" s="93">
        <f t="shared" ref="S211:S212" si="20">P211/30</f>
        <v>447566.27801355603</v>
      </c>
      <c r="T211" s="41">
        <f t="shared" si="17"/>
        <v>0.24732898533970135</v>
      </c>
      <c r="V211" s="111">
        <f>[14]Revenues!$HT$194+159318.53</f>
        <v>644163.7595933195</v>
      </c>
      <c r="W211" s="111">
        <f>[14]Revenues!$HT$196</f>
        <v>229930.19</v>
      </c>
      <c r="X211" s="111">
        <f t="shared" si="18"/>
        <v>874093.94959331956</v>
      </c>
      <c r="Y211" s="66" t="s">
        <v>285</v>
      </c>
      <c r="AH211" s="92"/>
      <c r="AM211" s="92"/>
      <c r="AO211" s="92"/>
      <c r="AP211" s="92"/>
      <c r="AV211" s="92"/>
      <c r="AX211" s="92"/>
      <c r="AY211" s="92"/>
      <c r="AZ211" s="92"/>
      <c r="BQ211" s="92"/>
      <c r="BS211" s="92"/>
      <c r="CK211" s="92"/>
      <c r="CM211" s="92"/>
      <c r="CP211" s="92"/>
      <c r="CR211" s="92"/>
      <c r="CV211" s="92"/>
      <c r="CX211" s="92"/>
      <c r="DB211" s="92"/>
      <c r="DC211" s="92"/>
      <c r="DD211" s="92"/>
      <c r="EZ211" s="97"/>
      <c r="FA211" s="97"/>
    </row>
    <row r="212" spans="2:157" x14ac:dyDescent="0.2">
      <c r="C212" t="s">
        <v>274</v>
      </c>
      <c r="F212" s="111">
        <f>[15]Revenues!$HZ$153</f>
        <v>3880708.0099999988</v>
      </c>
      <c r="G212" s="111">
        <f>[15]Revenues!$HZ$161</f>
        <v>1625626.1100000041</v>
      </c>
      <c r="H212" s="111">
        <f>[15]Revenues!$HZ$169</f>
        <v>566099.65</v>
      </c>
      <c r="I212" s="111">
        <f>[15]Revenues!$HZ$185</f>
        <v>2375308.4500000016</v>
      </c>
      <c r="J212" s="111">
        <f>[15]Revenues!$HZ$177</f>
        <v>321760.88000000006</v>
      </c>
      <c r="K212" s="211">
        <f>[15]Revenues!$HZ$155</f>
        <v>1827294.7400000002</v>
      </c>
      <c r="L212" s="211">
        <f>[15]Revenues!$HZ$163</f>
        <v>922271.68</v>
      </c>
      <c r="M212" s="211">
        <f>[15]Revenues!$HZ$171</f>
        <v>301617.31</v>
      </c>
      <c r="N212" s="211">
        <f>[15]Revenues!$HZ$187</f>
        <v>1467113.66</v>
      </c>
      <c r="O212" s="226">
        <f>[15]Revenues!$HZ$179</f>
        <v>180313.98</v>
      </c>
      <c r="P212" s="111">
        <f t="shared" si="16"/>
        <v>13468114.470000006</v>
      </c>
      <c r="Q212" s="113">
        <f>'Total Transactions'!C100</f>
        <v>15014349</v>
      </c>
      <c r="R212" s="93">
        <f t="shared" si="19"/>
        <v>0.89701621229132256</v>
      </c>
      <c r="S212" s="93">
        <f t="shared" si="20"/>
        <v>448937.14900000021</v>
      </c>
      <c r="T212" s="41">
        <f t="shared" si="17"/>
        <v>-2.629603371581624E-2</v>
      </c>
      <c r="V212" s="111">
        <f>[15]Revenues!$HZ$194</f>
        <v>364755.44</v>
      </c>
      <c r="W212" s="111">
        <f>[15]Revenues!$HZ$196</f>
        <v>254845.82</v>
      </c>
      <c r="X212" s="111">
        <f t="shared" si="18"/>
        <v>619601.26</v>
      </c>
      <c r="Y212" s="66" t="s">
        <v>274</v>
      </c>
      <c r="AH212" s="92"/>
      <c r="AM212" s="92"/>
      <c r="AO212" s="92"/>
      <c r="AP212" s="92"/>
      <c r="AV212" s="92"/>
      <c r="AX212" s="92"/>
      <c r="AY212" s="92"/>
      <c r="AZ212" s="92"/>
      <c r="BQ212" s="92"/>
      <c r="BS212" s="92"/>
      <c r="CK212" s="92"/>
      <c r="CM212" s="92"/>
      <c r="CP212" s="92"/>
      <c r="CR212" s="92"/>
      <c r="CV212" s="92"/>
      <c r="CX212" s="92"/>
      <c r="DB212" s="92"/>
      <c r="DC212" s="92"/>
      <c r="DD212" s="92"/>
      <c r="EZ212" s="97"/>
      <c r="FA212" s="97"/>
    </row>
    <row r="213" spans="2:157" x14ac:dyDescent="0.2">
      <c r="C213" t="s">
        <v>275</v>
      </c>
      <c r="F213" s="111">
        <f>[16]Revenues!$IF$153</f>
        <v>4566513.43</v>
      </c>
      <c r="G213" s="111">
        <f>[16]Revenues!$IF$161</f>
        <v>1966464.8600000008</v>
      </c>
      <c r="H213" s="111">
        <f>[16]Revenues!$IF$169</f>
        <v>637766.90999999992</v>
      </c>
      <c r="I213" s="111">
        <f>[16]Revenues!$IF$185</f>
        <v>2850659.04</v>
      </c>
      <c r="J213" s="111">
        <f>[16]Revenues!$IF$177</f>
        <v>388213.34000000008</v>
      </c>
      <c r="K213" s="211">
        <f>[16]Revenues!$IF$155</f>
        <v>2038467.38</v>
      </c>
      <c r="L213" s="211">
        <f>[16]Revenues!$IF$163</f>
        <v>926786.13</v>
      </c>
      <c r="M213" s="211">
        <f>[16]Revenues!$IF$171</f>
        <v>302580.85000000003</v>
      </c>
      <c r="N213" s="211">
        <f>[16]Revenues!$IF$187</f>
        <v>1468736.2000000002</v>
      </c>
      <c r="O213" s="226">
        <f>[16]Revenues!$IF$179</f>
        <v>194253.24</v>
      </c>
      <c r="P213" s="111">
        <f t="shared" si="16"/>
        <v>15340441.380000001</v>
      </c>
      <c r="Q213" s="113">
        <f>'Total Transactions'!C101</f>
        <v>15945589</v>
      </c>
      <c r="R213" s="93">
        <f t="shared" si="19"/>
        <v>0.96204921498980067</v>
      </c>
      <c r="S213" s="93">
        <f>P213/31</f>
        <v>494852.9477419355</v>
      </c>
      <c r="T213" s="41">
        <f t="shared" si="17"/>
        <v>0.14623609648707964</v>
      </c>
      <c r="V213" s="111">
        <f>[16]Revenues!$IF$194</f>
        <v>717397.6</v>
      </c>
      <c r="W213" s="111">
        <f>[16]Revenues!$IF$196</f>
        <v>256106.69999999998</v>
      </c>
      <c r="X213" s="111">
        <f t="shared" si="18"/>
        <v>973504.29999999993</v>
      </c>
      <c r="Y213" s="66" t="s">
        <v>440</v>
      </c>
      <c r="AH213" s="92"/>
      <c r="AM213" s="92"/>
      <c r="AO213" s="92"/>
      <c r="AP213" s="92"/>
      <c r="AV213" s="92"/>
      <c r="AX213" s="92"/>
      <c r="AY213" s="92"/>
      <c r="AZ213" s="92"/>
      <c r="BQ213" s="92"/>
      <c r="BS213" s="92"/>
      <c r="CK213" s="92"/>
      <c r="CM213" s="92"/>
      <c r="CP213" s="92"/>
      <c r="CR213" s="92"/>
      <c r="CV213" s="92"/>
      <c r="CX213" s="92"/>
      <c r="DB213" s="92"/>
      <c r="DC213" s="92"/>
      <c r="DD213" s="92"/>
      <c r="EZ213" s="97"/>
      <c r="FA213" s="97"/>
    </row>
    <row r="214" spans="2:157" x14ac:dyDescent="0.2">
      <c r="C214" t="s">
        <v>276</v>
      </c>
      <c r="F214" s="111">
        <f>[17]Revenues!$IL$153</f>
        <v>4546904.7399999993</v>
      </c>
      <c r="G214" s="111">
        <f>[17]Revenues!$IL$161</f>
        <v>2075494.05</v>
      </c>
      <c r="H214" s="111">
        <f>[17]Revenues!$IL$169</f>
        <v>673498.9800000001</v>
      </c>
      <c r="I214" s="111">
        <f>[17]Revenues!$IL$185</f>
        <v>3049645.5800000005</v>
      </c>
      <c r="J214" s="111">
        <f>[17]Revenues!$IL$177</f>
        <v>432560.56000000011</v>
      </c>
      <c r="K214" s="211">
        <f>[17]Revenues!$IL$155</f>
        <v>3017812.97</v>
      </c>
      <c r="L214" s="211">
        <f>[17]Revenues!$IL$163</f>
        <v>1394863.03</v>
      </c>
      <c r="M214" s="211">
        <f>[17]Revenues!$IL$171</f>
        <v>446255.39999999997</v>
      </c>
      <c r="N214" s="211">
        <f>[17]Revenues!$IL$187</f>
        <v>2207413.54</v>
      </c>
      <c r="O214" s="226">
        <f>[17]Revenues!$IL$179</f>
        <v>294927.06</v>
      </c>
      <c r="P214" s="111">
        <f t="shared" si="16"/>
        <v>18139375.91</v>
      </c>
      <c r="Q214" s="113">
        <f>'Total Transactions'!C102</f>
        <v>16054531</v>
      </c>
      <c r="R214" s="93">
        <f t="shared" si="19"/>
        <v>1.1298602189001972</v>
      </c>
      <c r="S214" s="93">
        <f>P214/30</f>
        <v>604645.86366666667</v>
      </c>
      <c r="T214" s="41">
        <f t="shared" si="17"/>
        <v>0.57924257171127169</v>
      </c>
      <c r="V214" s="111">
        <f>[17]Revenues!$IL$194</f>
        <v>856140.39999999991</v>
      </c>
      <c r="W214" s="111">
        <f>[17]Revenues!$IL$196</f>
        <v>379779.51999999996</v>
      </c>
      <c r="X214" s="111">
        <f t="shared" si="18"/>
        <v>1235919.92</v>
      </c>
      <c r="Y214" s="66" t="s">
        <v>443</v>
      </c>
      <c r="AH214" s="92"/>
      <c r="AM214" s="92"/>
      <c r="AO214" s="92"/>
      <c r="AP214" s="92"/>
      <c r="AV214" s="92"/>
      <c r="AX214" s="92"/>
      <c r="AY214" s="92"/>
      <c r="AZ214" s="92"/>
      <c r="BQ214" s="92"/>
      <c r="BS214" s="92"/>
      <c r="CK214" s="92"/>
      <c r="CM214" s="92"/>
      <c r="CP214" s="92"/>
      <c r="CR214" s="92"/>
      <c r="CV214" s="92"/>
      <c r="CX214" s="92"/>
      <c r="DB214" s="92"/>
      <c r="DC214" s="92"/>
      <c r="DD214" s="92"/>
      <c r="EZ214" s="97"/>
      <c r="FA214" s="97"/>
    </row>
    <row r="215" spans="2:157" x14ac:dyDescent="0.2">
      <c r="C215" t="s">
        <v>277</v>
      </c>
      <c r="F215" s="111">
        <f>[18]Revenues!$IR$153</f>
        <v>4347742.7999999989</v>
      </c>
      <c r="G215" s="111">
        <f>[18]Revenues!$IR$161</f>
        <v>1936747.2699999998</v>
      </c>
      <c r="H215" s="111">
        <f>[18]Revenues!$IR$169</f>
        <v>641265.56999999995</v>
      </c>
      <c r="I215" s="111">
        <f>[18]Revenues!$IR$185</f>
        <v>2916005.4</v>
      </c>
      <c r="J215" s="111">
        <f>[18]Revenues!$IR$177</f>
        <v>390161.62000000011</v>
      </c>
      <c r="K215" s="211">
        <f>[18]Revenues!$IR$155</f>
        <v>2324229.2400000002</v>
      </c>
      <c r="L215" s="211">
        <f>[18]Revenues!$IR$163</f>
        <v>1160125.8600000001</v>
      </c>
      <c r="M215" s="211">
        <f>[18]Revenues!$IR$171</f>
        <v>355343.14999999997</v>
      </c>
      <c r="N215" s="211">
        <f>[18]Revenues!$IR$187</f>
        <v>1823938.1799999997</v>
      </c>
      <c r="O215" s="226">
        <f>[18]Revenues!$IR$179</f>
        <v>232896.15000000002</v>
      </c>
      <c r="P215" s="111">
        <f t="shared" si="16"/>
        <v>16128455.24</v>
      </c>
      <c r="Q215" s="113">
        <f>'Total Transactions'!C103</f>
        <v>16917418</v>
      </c>
      <c r="R215" s="93">
        <f t="shared" si="19"/>
        <v>0.95336387857768845</v>
      </c>
      <c r="S215" s="93">
        <f>P215/31</f>
        <v>520272.74967741937</v>
      </c>
      <c r="T215" s="41">
        <f t="shared" si="17"/>
        <v>0.12658826606207341</v>
      </c>
      <c r="V215" s="111">
        <f>[18]Revenues!$IR$194</f>
        <v>925663.31</v>
      </c>
      <c r="W215" s="111">
        <f>[18]Revenues!$IR$196</f>
        <v>374250.18000000005</v>
      </c>
      <c r="X215" s="111">
        <f t="shared" si="18"/>
        <v>1299913.4900000002</v>
      </c>
      <c r="Y215" s="66" t="s">
        <v>444</v>
      </c>
      <c r="AH215" s="92"/>
      <c r="AM215" s="92"/>
      <c r="AO215" s="92"/>
      <c r="AP215" s="92"/>
      <c r="AV215" s="92"/>
      <c r="AX215" s="92"/>
      <c r="AY215" s="92"/>
      <c r="AZ215" s="92"/>
      <c r="BQ215" s="92"/>
      <c r="BS215" s="92"/>
      <c r="CK215" s="92"/>
      <c r="CM215" s="92"/>
      <c r="CP215" s="92"/>
      <c r="CR215" s="92"/>
      <c r="CV215" s="92"/>
      <c r="CX215" s="92"/>
      <c r="DB215" s="92"/>
      <c r="DC215" s="92"/>
      <c r="DD215" s="92"/>
      <c r="EZ215" s="97"/>
      <c r="FA215" s="97"/>
    </row>
    <row r="216" spans="2:157" x14ac:dyDescent="0.2">
      <c r="C216" s="66" t="s">
        <v>278</v>
      </c>
      <c r="F216" s="111">
        <f>[19]Revenues!$IX$153</f>
        <v>4983445.74</v>
      </c>
      <c r="G216" s="111">
        <f>[19]Revenues!$IX$161</f>
        <v>2218843.14</v>
      </c>
      <c r="H216" s="111">
        <f>[19]Revenues!$IX$169</f>
        <v>712933.65000000014</v>
      </c>
      <c r="I216" s="111">
        <f>[19]Revenues!$IX$185</f>
        <v>3299876.3599999994</v>
      </c>
      <c r="J216" s="111">
        <f>[19]Revenues!$IX$177</f>
        <v>457152.56</v>
      </c>
      <c r="K216" s="211">
        <f>[19]Revenues!$IX$155</f>
        <v>2416109.31</v>
      </c>
      <c r="L216" s="211">
        <f>[19]Revenues!$IX$163</f>
        <v>1213380.98</v>
      </c>
      <c r="M216" s="211">
        <f>[19]Revenues!$IX$171</f>
        <v>376497.67</v>
      </c>
      <c r="N216" s="211">
        <f>[19]Revenues!$IX$187</f>
        <v>1936141.22</v>
      </c>
      <c r="O216" s="226">
        <f>[19]Revenues!$IX$179</f>
        <v>250768.2</v>
      </c>
      <c r="P216" s="111">
        <f t="shared" si="16"/>
        <v>17865148.830000002</v>
      </c>
      <c r="Q216" s="113">
        <f>'Total Transactions'!C104</f>
        <v>16033289</v>
      </c>
      <c r="R216" s="93">
        <f t="shared" si="19"/>
        <v>1.1142535277696299</v>
      </c>
      <c r="S216" s="93">
        <f>P216/30</f>
        <v>595504.96100000001</v>
      </c>
      <c r="T216" s="41">
        <f t="shared" si="17"/>
        <v>0.19579558922011497</v>
      </c>
      <c r="V216" s="111">
        <f>[19]Revenues!$IX$194</f>
        <v>789467.9</v>
      </c>
      <c r="W216" s="111">
        <f>[19]Revenues!$IX$196</f>
        <v>417398.43</v>
      </c>
      <c r="X216" s="111">
        <f t="shared" si="18"/>
        <v>1206866.33</v>
      </c>
      <c r="Y216" s="66" t="s">
        <v>445</v>
      </c>
      <c r="AH216" s="92"/>
      <c r="AM216" s="92"/>
      <c r="AO216" s="92"/>
      <c r="AP216" s="92"/>
      <c r="AV216" s="92"/>
      <c r="AX216" s="92"/>
      <c r="AY216" s="92"/>
      <c r="AZ216" s="92"/>
      <c r="BQ216" s="92"/>
      <c r="BS216" s="92"/>
      <c r="CK216" s="92"/>
      <c r="CM216" s="92"/>
      <c r="CP216" s="92"/>
      <c r="CR216" s="92"/>
      <c r="CV216" s="92"/>
      <c r="CX216" s="92"/>
      <c r="DB216" s="92"/>
      <c r="DC216" s="92"/>
      <c r="DD216" s="92"/>
      <c r="EZ216" s="97"/>
      <c r="FA216" s="97"/>
    </row>
    <row r="217" spans="2:157" x14ac:dyDescent="0.2">
      <c r="C217" s="240" t="s">
        <v>279</v>
      </c>
      <c r="D217" s="214"/>
      <c r="E217" s="214"/>
      <c r="F217" s="219">
        <f>[20]Revenues!$JD$153</f>
        <v>4553379.3400000008</v>
      </c>
      <c r="G217" s="219">
        <f>[20]Revenues!$JD$161</f>
        <v>1951245.1300000001</v>
      </c>
      <c r="H217" s="219">
        <f>[20]Revenues!$JD$169</f>
        <v>634077.18000000017</v>
      </c>
      <c r="I217" s="219">
        <f>[20]Revenues!$JD$185</f>
        <v>2913027.7199999993</v>
      </c>
      <c r="J217" s="219">
        <f>[20]Revenues!$JD$177</f>
        <v>409228.9</v>
      </c>
      <c r="K217" s="224">
        <f>[20]Revenues!$JD$155</f>
        <v>2298486.7800000003</v>
      </c>
      <c r="L217" s="224">
        <f>[20]Revenues!$JD$163</f>
        <v>1185589.25</v>
      </c>
      <c r="M217" s="224">
        <f>[20]Revenues!$JD$171</f>
        <v>439480.51</v>
      </c>
      <c r="N217" s="224">
        <f>[20]Revenues!$JD$187</f>
        <v>2312052.87</v>
      </c>
      <c r="O217" s="241">
        <f>[20]Revenues!$JD$179</f>
        <v>294834.15000000002</v>
      </c>
      <c r="P217" s="111">
        <f t="shared" si="16"/>
        <v>16991401.829999998</v>
      </c>
      <c r="Q217" s="113">
        <f>'Total Transactions'!C105</f>
        <v>15721539</v>
      </c>
      <c r="R217" s="93">
        <f t="shared" si="19"/>
        <v>1.0807721705871161</v>
      </c>
      <c r="S217" s="93">
        <f>P217/31</f>
        <v>548109.7364516129</v>
      </c>
      <c r="T217" s="41">
        <f t="shared" si="17"/>
        <v>0.28594885768608569</v>
      </c>
      <c r="V217" s="111">
        <f>[20]Revenues!$JD$194</f>
        <v>736804.37</v>
      </c>
      <c r="W217" s="111">
        <f>[20]Revenues!$JD$196</f>
        <v>464456.74000000005</v>
      </c>
      <c r="X217" s="111">
        <f t="shared" si="18"/>
        <v>1201261.1100000001</v>
      </c>
      <c r="Y217" s="66" t="s">
        <v>446</v>
      </c>
      <c r="AH217" s="92"/>
      <c r="AM217" s="92"/>
      <c r="AO217" s="92"/>
      <c r="AP217" s="92"/>
      <c r="AV217" s="92"/>
      <c r="AX217" s="92"/>
      <c r="AY217" s="92"/>
      <c r="AZ217" s="92"/>
      <c r="BQ217" s="92"/>
      <c r="BS217" s="92"/>
      <c r="CK217" s="92"/>
      <c r="CM217" s="92"/>
      <c r="CP217" s="92"/>
      <c r="CR217" s="92"/>
      <c r="CV217" s="92"/>
      <c r="CX217" s="92"/>
      <c r="DB217" s="92"/>
      <c r="DC217" s="92"/>
      <c r="DD217" s="92"/>
      <c r="EZ217" s="97"/>
      <c r="FA217" s="97"/>
    </row>
    <row r="218" spans="2:157" x14ac:dyDescent="0.2">
      <c r="B218">
        <v>2023</v>
      </c>
      <c r="C218" s="242" t="s">
        <v>280</v>
      </c>
      <c r="D218" s="205"/>
      <c r="E218" s="205"/>
      <c r="F218" s="243">
        <f>[21]Revenues!$JJ$153</f>
        <v>4705265.42</v>
      </c>
      <c r="G218" s="243">
        <f>[21]Revenues!$JJ$161</f>
        <v>2047659.8900000006</v>
      </c>
      <c r="H218" s="243">
        <f>[21]Revenues!$JJ$169</f>
        <v>649099.27</v>
      </c>
      <c r="I218" s="243">
        <f>[21]Revenues!$JJ$185</f>
        <v>3030106.39</v>
      </c>
      <c r="J218" s="243">
        <f>[21]Revenues!$JJ$177</f>
        <v>433512.1999999999</v>
      </c>
      <c r="K218" s="244">
        <f>[21]Revenues!$JJ$155</f>
        <v>2919387.4499999993</v>
      </c>
      <c r="L218" s="244">
        <f>[21]Revenues!$JJ$163</f>
        <v>1545316.22</v>
      </c>
      <c r="M218" s="244">
        <f>[21]Revenues!$JJ$171</f>
        <v>379260.51</v>
      </c>
      <c r="N218" s="244">
        <f>[21]Revenues!$JJ$187</f>
        <v>2012313.54</v>
      </c>
      <c r="O218" s="245">
        <f>[21]Revenues!$JJ$179</f>
        <v>248875.13</v>
      </c>
      <c r="P218" s="111">
        <f t="shared" si="16"/>
        <v>17970796.02</v>
      </c>
      <c r="Q218" s="113">
        <f>'Total Transactions'!C106</f>
        <v>14852081</v>
      </c>
      <c r="R218" s="93">
        <f t="shared" si="19"/>
        <v>1.2099850532730059</v>
      </c>
      <c r="S218" s="93">
        <f>P218/31</f>
        <v>579703.09741935483</v>
      </c>
      <c r="T218" s="41">
        <f t="shared" si="17"/>
        <v>0.29365867801925644</v>
      </c>
      <c r="V218" s="111">
        <f>[21]Revenues!$JJ$194</f>
        <v>724944.92</v>
      </c>
      <c r="W218" s="111">
        <f>[21]Revenues!$JJ$196</f>
        <v>394808.3</v>
      </c>
      <c r="X218" s="111">
        <f t="shared" si="18"/>
        <v>1119753.22</v>
      </c>
      <c r="Y218" s="66" t="s">
        <v>432</v>
      </c>
      <c r="AH218" s="92"/>
      <c r="AM218" s="92"/>
      <c r="AO218" s="92"/>
      <c r="AP218" s="92"/>
      <c r="AV218" s="92"/>
      <c r="AX218" s="92"/>
      <c r="AY218" s="92"/>
      <c r="AZ218" s="92"/>
      <c r="BQ218" s="92"/>
      <c r="BS218" s="92"/>
      <c r="CK218" s="92"/>
      <c r="CM218" s="92"/>
      <c r="CP218" s="92"/>
      <c r="CR218" s="92"/>
      <c r="CV218" s="92"/>
      <c r="CX218" s="92"/>
      <c r="DB218" s="92"/>
      <c r="DC218" s="92"/>
      <c r="DD218" s="92"/>
      <c r="EZ218" s="97"/>
      <c r="FA218" s="97"/>
    </row>
    <row r="219" spans="2:157" x14ac:dyDescent="0.2">
      <c r="C219" s="242" t="s">
        <v>281</v>
      </c>
      <c r="D219" s="205"/>
      <c r="E219" s="205"/>
      <c r="F219" s="243">
        <f>[22]Revenues!$JP$153</f>
        <v>3507638.2999999993</v>
      </c>
      <c r="G219" s="243">
        <f>[22]Revenues!$JP$161</f>
        <v>1594988.2400000019</v>
      </c>
      <c r="H219" s="243">
        <f>[22]Revenues!$JP$169</f>
        <v>497487.94000000018</v>
      </c>
      <c r="I219" s="243">
        <f>[22]Revenues!$JP$185</f>
        <v>2460439.7700000042</v>
      </c>
      <c r="J219" s="243">
        <f>[22]Revenues!$JP$177</f>
        <v>342256.1</v>
      </c>
      <c r="K219" s="244">
        <f>[22]Revenues!$JP$155</f>
        <v>2145657.86</v>
      </c>
      <c r="L219" s="244">
        <f>[22]Revenues!$JP$163</f>
        <v>1126146.67</v>
      </c>
      <c r="M219" s="244">
        <f>[22]Revenues!$JP$171</f>
        <v>345972.04</v>
      </c>
      <c r="N219" s="244">
        <f>[22]Revenues!$JP$187</f>
        <v>1789100.2200000002</v>
      </c>
      <c r="O219" s="245">
        <f>[22]Revenues!$JP$179</f>
        <v>215768.81</v>
      </c>
      <c r="P219" s="111">
        <f t="shared" si="16"/>
        <v>14025455.950000005</v>
      </c>
      <c r="Q219" s="113">
        <f>'Total Transactions'!C107</f>
        <v>14328202</v>
      </c>
      <c r="R219" s="93">
        <f t="shared" si="19"/>
        <v>0.97887061823946964</v>
      </c>
      <c r="S219" s="93">
        <f t="shared" ref="S219:S221" si="21">P219/31</f>
        <v>452434.06290322595</v>
      </c>
      <c r="T219" s="41">
        <f>(P219-P207)/P207</f>
        <v>0.13021767235563625</v>
      </c>
      <c r="V219" s="111">
        <f>[22]Revenues!$JP$194</f>
        <v>778235.77</v>
      </c>
      <c r="W219" s="111">
        <f>[22]Revenues!$JP$196</f>
        <v>316120.92</v>
      </c>
      <c r="X219" s="111">
        <f t="shared" si="18"/>
        <v>1094356.69</v>
      </c>
      <c r="Y219" s="66" t="s">
        <v>433</v>
      </c>
      <c r="AH219" s="92"/>
      <c r="AM219" s="92"/>
      <c r="AO219" s="92"/>
      <c r="AP219" s="92"/>
      <c r="AV219" s="92"/>
      <c r="AX219" s="92"/>
      <c r="AY219" s="92"/>
      <c r="AZ219" s="92"/>
      <c r="BQ219" s="92"/>
      <c r="BS219" s="92"/>
      <c r="CK219" s="92"/>
      <c r="CM219" s="92"/>
      <c r="CP219" s="92"/>
      <c r="CR219" s="92"/>
      <c r="CV219" s="92"/>
      <c r="CX219" s="92"/>
      <c r="DB219" s="92"/>
      <c r="DC219" s="92"/>
      <c r="DD219" s="92"/>
      <c r="EZ219" s="97"/>
      <c r="FA219" s="97"/>
    </row>
    <row r="220" spans="2:157" x14ac:dyDescent="0.2">
      <c r="C220" s="242" t="s">
        <v>282</v>
      </c>
      <c r="D220" s="205"/>
      <c r="E220" s="205"/>
      <c r="F220" s="243">
        <f>[22]Revenues!$JV$153</f>
        <v>5870586.4400000004</v>
      </c>
      <c r="G220" s="243">
        <f>[22]Revenues!$JV$161</f>
        <v>2662174.8999999994</v>
      </c>
      <c r="H220" s="243">
        <f>[22]Revenues!$JV$169</f>
        <v>799625.15</v>
      </c>
      <c r="I220" s="243">
        <f>[22]Revenues!$JV$185</f>
        <v>3980499.4</v>
      </c>
      <c r="J220" s="243">
        <f>[22]Revenues!$JV$177</f>
        <v>547817.44999999995</v>
      </c>
      <c r="K220" s="244">
        <f>[22]Revenues!$JV$155</f>
        <v>2360870.8200000003</v>
      </c>
      <c r="L220" s="244">
        <f>[22]Revenues!$JV$163</f>
        <v>1300780.69</v>
      </c>
      <c r="M220" s="244">
        <f>[22]Revenues!$JV$171</f>
        <v>383145.03</v>
      </c>
      <c r="N220" s="244">
        <f>[22]Revenues!$JV$187</f>
        <v>2055690.1599999997</v>
      </c>
      <c r="O220" s="245">
        <f>[22]Revenues!$JV$179</f>
        <v>243515.95000000004</v>
      </c>
      <c r="P220" s="111">
        <f t="shared" si="16"/>
        <v>20204705.990000002</v>
      </c>
      <c r="Q220" s="113">
        <f>'Total Transactions'!C108</f>
        <v>17686877</v>
      </c>
      <c r="R220" s="93">
        <f t="shared" si="19"/>
        <v>1.1423557697608233</v>
      </c>
      <c r="S220" s="93">
        <f t="shared" si="21"/>
        <v>651764.70935483882</v>
      </c>
      <c r="T220" s="41">
        <f>(P220-P208)/P208</f>
        <v>0.35672697122775904</v>
      </c>
      <c r="V220" s="111">
        <f>[22]Revenues!$JV$194</f>
        <v>963834.24000000011</v>
      </c>
      <c r="W220" s="111">
        <f>[22]Revenues!$JV$196</f>
        <v>406948.55000000005</v>
      </c>
      <c r="X220" s="111">
        <f t="shared" si="18"/>
        <v>1370782.79</v>
      </c>
      <c r="Y220" s="66" t="s">
        <v>434</v>
      </c>
      <c r="AH220" s="92"/>
      <c r="AM220" s="92"/>
      <c r="AO220" s="92"/>
      <c r="AP220" s="92"/>
      <c r="AV220" s="92"/>
      <c r="AX220" s="92"/>
      <c r="AY220" s="92"/>
      <c r="AZ220" s="92"/>
      <c r="BQ220" s="92"/>
      <c r="BS220" s="92"/>
      <c r="CK220" s="92"/>
      <c r="CM220" s="92"/>
      <c r="CP220" s="92"/>
      <c r="CR220" s="92"/>
      <c r="CV220" s="92"/>
      <c r="CX220" s="92"/>
      <c r="DB220" s="92"/>
      <c r="DC220" s="92"/>
      <c r="DD220" s="92"/>
      <c r="EZ220" s="97"/>
      <c r="FA220" s="97"/>
    </row>
    <row r="221" spans="2:157" x14ac:dyDescent="0.2">
      <c r="C221" s="242" t="s">
        <v>283</v>
      </c>
      <c r="D221" s="205"/>
      <c r="E221" s="205"/>
      <c r="F221" s="243">
        <f>[23]Revenues!$KB$153</f>
        <v>5217900.290000001</v>
      </c>
      <c r="G221" s="243">
        <f>[23]Revenues!$KB$161</f>
        <v>2340142.5100000002</v>
      </c>
      <c r="H221" s="243">
        <f>[23]Revenues!$KB$169</f>
        <v>704468.73999999987</v>
      </c>
      <c r="I221" s="243">
        <f>[23]Revenues!$KB$185</f>
        <v>3500359.8599999985</v>
      </c>
      <c r="J221" s="243">
        <f>[23]Revenues!$KB$177</f>
        <v>491956.19999999995</v>
      </c>
      <c r="K221" s="244">
        <f>'[24]April  23'!$L$57</f>
        <v>2159146.12</v>
      </c>
      <c r="L221" s="244">
        <f>'[24]April  23'!$N$57</f>
        <v>1188535.1500000001</v>
      </c>
      <c r="M221" s="244">
        <f>'[24]April  23'!$E$72</f>
        <v>352327.29000000004</v>
      </c>
      <c r="N221" s="244">
        <f>'[24]April  23'!$J$57</f>
        <v>1921190.11</v>
      </c>
      <c r="O221" s="245">
        <f>'[24]April  23'!$H$57</f>
        <v>231754.16</v>
      </c>
      <c r="P221" s="111">
        <f t="shared" si="16"/>
        <v>18107780.43</v>
      </c>
      <c r="Q221" s="113">
        <f>'Total Transactions'!C109</f>
        <v>16649071</v>
      </c>
      <c r="R221" s="93">
        <f t="shared" si="19"/>
        <v>1.087615064528225</v>
      </c>
      <c r="S221" s="93">
        <f t="shared" si="21"/>
        <v>584121.9493548387</v>
      </c>
      <c r="T221" s="41">
        <f>(P221-P209)/P209</f>
        <v>0.20348995062972189</v>
      </c>
      <c r="V221" s="111">
        <f>[23]Revenues!$KB$194</f>
        <v>1135654.0899999999</v>
      </c>
      <c r="W221" s="111">
        <f>'[24]April  23'!$E$64</f>
        <v>392624.36999999994</v>
      </c>
      <c r="X221" s="111">
        <f t="shared" si="18"/>
        <v>1528278.4599999997</v>
      </c>
      <c r="Y221" s="66" t="s">
        <v>435</v>
      </c>
      <c r="AH221" s="92"/>
      <c r="AM221" s="92"/>
      <c r="AO221" s="92"/>
      <c r="AP221" s="92"/>
      <c r="AV221" s="92"/>
      <c r="AX221" s="92"/>
      <c r="AY221" s="92"/>
      <c r="AZ221" s="92"/>
      <c r="BQ221" s="92"/>
      <c r="BS221" s="92"/>
      <c r="CK221" s="92"/>
      <c r="CM221" s="92"/>
      <c r="CP221" s="92"/>
      <c r="CR221" s="92"/>
      <c r="CV221" s="92"/>
      <c r="CX221" s="92"/>
      <c r="DB221" s="92"/>
      <c r="DC221" s="92"/>
      <c r="DD221" s="92"/>
      <c r="EZ221" s="97"/>
      <c r="FA221" s="97"/>
    </row>
    <row r="222" spans="2:157" x14ac:dyDescent="0.2">
      <c r="F222" s="93"/>
      <c r="K222" s="93"/>
      <c r="O222" s="102"/>
      <c r="P222" s="93"/>
      <c r="Q222" s="102"/>
      <c r="AH222" s="92"/>
      <c r="AK222">
        <v>40580</v>
      </c>
      <c r="AL222" t="s">
        <v>386</v>
      </c>
      <c r="AM222" s="92">
        <v>-34129.230000000003</v>
      </c>
      <c r="AO222" s="92">
        <v>-611414.25</v>
      </c>
      <c r="AP222" s="92"/>
      <c r="AT222">
        <v>40520</v>
      </c>
      <c r="AU222" t="s">
        <v>359</v>
      </c>
      <c r="AV222" s="92">
        <v>-192543.61</v>
      </c>
      <c r="AX222" s="92">
        <v>3470680.3899999997</v>
      </c>
      <c r="AY222" s="92"/>
      <c r="AZ222" s="92"/>
      <c r="BO222">
        <v>40571</v>
      </c>
      <c r="BP222" t="s">
        <v>385</v>
      </c>
      <c r="BQ222" s="92">
        <v>-1162.98</v>
      </c>
      <c r="BS222" s="92"/>
      <c r="CI222">
        <v>40596</v>
      </c>
      <c r="CJ222" t="s">
        <v>452</v>
      </c>
      <c r="CK222" s="92">
        <v>-36153.9</v>
      </c>
      <c r="CL222" s="92">
        <f>-SUM(CK204:CK222)</f>
        <v>478353.71</v>
      </c>
      <c r="CM222" s="92"/>
      <c r="CN222">
        <v>40596</v>
      </c>
      <c r="CO222" t="s">
        <v>452</v>
      </c>
      <c r="CP222" s="92">
        <v>-18986.04</v>
      </c>
      <c r="CQ222" s="92">
        <f>-SUM(CP204:CP222)</f>
        <v>269632.8</v>
      </c>
      <c r="CR222" s="92"/>
      <c r="CT222">
        <v>40510</v>
      </c>
      <c r="CU222" t="s">
        <v>357</v>
      </c>
      <c r="CV222" s="92">
        <v>-2658092.4500000002</v>
      </c>
      <c r="CX222" s="92"/>
      <c r="DD222" s="92"/>
    </row>
    <row r="223" spans="2:157" hidden="1" x14ac:dyDescent="0.2">
      <c r="O223" s="102"/>
      <c r="Q223" s="102"/>
      <c r="AH223" s="92">
        <v>-7842709.2299999995</v>
      </c>
      <c r="AI223" s="92"/>
      <c r="AJ223" s="92"/>
      <c r="AK223">
        <v>40715</v>
      </c>
      <c r="AL223" t="s">
        <v>388</v>
      </c>
      <c r="AM223" s="92">
        <v>-164223.15</v>
      </c>
      <c r="AO223" s="92"/>
      <c r="AP223" s="92"/>
      <c r="AT223">
        <v>40700</v>
      </c>
      <c r="AU223" t="s">
        <v>369</v>
      </c>
      <c r="AV223" s="92">
        <v>-883017.45</v>
      </c>
      <c r="AX223" s="92"/>
      <c r="AY223" s="92"/>
      <c r="AZ223" s="92"/>
      <c r="BO223">
        <v>40572</v>
      </c>
      <c r="BP223" t="s">
        <v>389</v>
      </c>
      <c r="BQ223" s="92">
        <v>-1428.7</v>
      </c>
      <c r="CI223">
        <v>40720</v>
      </c>
      <c r="CJ223" t="s">
        <v>417</v>
      </c>
      <c r="CK223" s="92">
        <v>-177888.75</v>
      </c>
      <c r="CM223" s="92"/>
      <c r="CN223">
        <v>40720</v>
      </c>
      <c r="CO223" t="s">
        <v>417</v>
      </c>
      <c r="CP223" s="92">
        <v>-180690.31</v>
      </c>
      <c r="CR223" s="92"/>
      <c r="CT223">
        <v>40515</v>
      </c>
      <c r="CU223" t="s">
        <v>358</v>
      </c>
      <c r="CV223" s="92">
        <v>-343740.72</v>
      </c>
      <c r="CX223" s="92"/>
      <c r="CZ223">
        <v>40590</v>
      </c>
      <c r="DA223" t="s">
        <v>447</v>
      </c>
      <c r="DB223" s="92">
        <v>-324552.27</v>
      </c>
      <c r="DD223" s="92"/>
    </row>
    <row r="224" spans="2:157" hidden="1" x14ac:dyDescent="0.2">
      <c r="O224" s="102"/>
      <c r="Q224" s="102"/>
      <c r="AI224" s="92"/>
      <c r="AJ224" s="92"/>
      <c r="AK224">
        <v>40765</v>
      </c>
      <c r="AL224" t="s">
        <v>390</v>
      </c>
      <c r="AM224" s="92">
        <v>-48871.72</v>
      </c>
      <c r="AO224" s="92">
        <v>-213094.87</v>
      </c>
      <c r="AP224" s="92"/>
      <c r="AT224">
        <v>40750</v>
      </c>
      <c r="AU224" t="s">
        <v>372</v>
      </c>
      <c r="AV224" s="92">
        <v>-259747.99</v>
      </c>
      <c r="AX224" s="92">
        <v>1142765.44</v>
      </c>
      <c r="AY224" s="92"/>
      <c r="AZ224" s="92"/>
      <c r="BO224">
        <v>40575</v>
      </c>
      <c r="BP224" t="s">
        <v>387</v>
      </c>
      <c r="BQ224" s="92">
        <v>-152167.47</v>
      </c>
      <c r="BS224" s="92"/>
      <c r="CI224">
        <v>40770</v>
      </c>
      <c r="CJ224" t="s">
        <v>418</v>
      </c>
      <c r="CK224" s="92">
        <v>-83553.759999999995</v>
      </c>
      <c r="CL224" s="92">
        <f>-SUM(CK223:CK224)</f>
        <v>261442.51</v>
      </c>
      <c r="CM224" s="92"/>
      <c r="CN224">
        <v>40770</v>
      </c>
      <c r="CO224" t="s">
        <v>418</v>
      </c>
      <c r="CP224" s="92">
        <v>-89559.23</v>
      </c>
      <c r="CQ224" s="92">
        <f>-SUM(CP223:CP224)</f>
        <v>270249.53999999998</v>
      </c>
      <c r="CR224" s="92"/>
      <c r="CT224">
        <v>40520</v>
      </c>
      <c r="CU224" t="s">
        <v>359</v>
      </c>
      <c r="CV224" s="92">
        <v>-201859.56</v>
      </c>
      <c r="CW224" s="92">
        <f>-SUM(CV206:CV224)</f>
        <v>3214516.8700000006</v>
      </c>
      <c r="CX224" s="92"/>
      <c r="CZ224">
        <v>40591</v>
      </c>
      <c r="DA224" t="s">
        <v>448</v>
      </c>
      <c r="DB224" s="92">
        <v>-558.55999999999995</v>
      </c>
      <c r="DD224" s="92"/>
    </row>
    <row r="225" spans="15:108" ht="16" hidden="1" thickBot="1" x14ac:dyDescent="0.25">
      <c r="O225" s="102"/>
      <c r="Q225" s="102"/>
      <c r="AD225">
        <v>40530</v>
      </c>
      <c r="AE225" t="s">
        <v>378</v>
      </c>
      <c r="AF225" s="92">
        <v>-13706.77</v>
      </c>
      <c r="AH225" s="92"/>
      <c r="AI225" s="92"/>
      <c r="AJ225" s="92"/>
      <c r="AO225" s="92"/>
      <c r="AP225" s="92"/>
      <c r="AX225" s="92"/>
      <c r="AY225" s="92"/>
      <c r="AZ225" s="92"/>
      <c r="BO225">
        <v>40580</v>
      </c>
      <c r="BP225" t="s">
        <v>386</v>
      </c>
      <c r="BQ225" s="92">
        <v>-38456.6</v>
      </c>
      <c r="BS225" s="92">
        <f>-SUM(BQ207:BQ225)</f>
        <v>554910.71999999997</v>
      </c>
      <c r="CK225" s="117">
        <f>SUM(CK169:CK224)</f>
        <v>-8323728.29</v>
      </c>
      <c r="CL225" s="117">
        <f>SUM(CL169:CL224)</f>
        <v>8323728.2899999991</v>
      </c>
      <c r="CM225" s="92"/>
      <c r="CP225" s="118">
        <f>SUM(CP169:CP224)</f>
        <v>-6065313.8700000001</v>
      </c>
      <c r="CQ225" s="118">
        <f>SUM(CQ169:CQ224)</f>
        <v>6065313.870000001</v>
      </c>
      <c r="CR225" s="92"/>
      <c r="CT225">
        <v>40700</v>
      </c>
      <c r="CU225" t="s">
        <v>369</v>
      </c>
      <c r="CV225" s="92">
        <v>-690964.74</v>
      </c>
      <c r="CX225" s="92"/>
      <c r="CZ225">
        <v>40592</v>
      </c>
      <c r="DA225" t="s">
        <v>450</v>
      </c>
      <c r="DB225" s="92">
        <v>-1683.39</v>
      </c>
      <c r="DD225" s="92"/>
    </row>
    <row r="226" spans="15:108" hidden="1" x14ac:dyDescent="0.2">
      <c r="O226" s="102"/>
      <c r="Q226" s="102"/>
      <c r="AD226">
        <v>40535</v>
      </c>
      <c r="AE226" t="s">
        <v>379</v>
      </c>
      <c r="AF226" s="92">
        <v>-5000</v>
      </c>
      <c r="AH226" s="92"/>
      <c r="AO226" s="92">
        <v>-7008896</v>
      </c>
      <c r="AP226" s="92"/>
      <c r="AT226">
        <v>40550</v>
      </c>
      <c r="AU226" t="s">
        <v>360</v>
      </c>
      <c r="AV226" s="92">
        <v>-931096.63</v>
      </c>
      <c r="AX226" s="92"/>
      <c r="AY226" s="92"/>
      <c r="AZ226" s="92"/>
      <c r="BO226">
        <v>40715</v>
      </c>
      <c r="BP226" t="s">
        <v>388</v>
      </c>
      <c r="BQ226" s="92">
        <v>-143642.76</v>
      </c>
      <c r="BS226" s="92"/>
      <c r="BW226" s="92"/>
      <c r="CM226" s="92"/>
      <c r="CR226" s="92"/>
      <c r="CT226">
        <v>40750</v>
      </c>
      <c r="CU226" t="s">
        <v>372</v>
      </c>
      <c r="CV226" s="92">
        <v>-295662.06</v>
      </c>
      <c r="CW226" s="92">
        <f>-SUM(CV225:CV226)</f>
        <v>986626.8</v>
      </c>
      <c r="CZ226">
        <v>40595</v>
      </c>
      <c r="DA226" t="s">
        <v>451</v>
      </c>
      <c r="DB226" s="92">
        <v>-61246.57</v>
      </c>
      <c r="DD226" s="92"/>
    </row>
    <row r="227" spans="15:108" hidden="1" x14ac:dyDescent="0.2">
      <c r="AD227">
        <v>40540</v>
      </c>
      <c r="AE227" t="s">
        <v>381</v>
      </c>
      <c r="AF227" s="92">
        <v>-5000</v>
      </c>
      <c r="AH227" s="92">
        <v>-23706.77</v>
      </c>
      <c r="AP227" s="92"/>
      <c r="AT227">
        <v>40551</v>
      </c>
      <c r="AU227" t="s">
        <v>380</v>
      </c>
      <c r="AV227">
        <v>-918.6</v>
      </c>
      <c r="AX227" s="92"/>
      <c r="AY227" s="92"/>
      <c r="AZ227" s="92"/>
      <c r="BO227">
        <v>40765</v>
      </c>
      <c r="BP227" t="s">
        <v>390</v>
      </c>
      <c r="BQ227" s="92">
        <v>-21369.05</v>
      </c>
      <c r="BS227" s="92">
        <f>-SUM(BQ226:BQ227)</f>
        <v>165011.81</v>
      </c>
      <c r="CI227">
        <v>40530</v>
      </c>
      <c r="CJ227" t="s">
        <v>378</v>
      </c>
      <c r="CK227" s="92">
        <v>-738990.49</v>
      </c>
      <c r="CM227" s="92"/>
      <c r="CN227">
        <v>40530</v>
      </c>
      <c r="CO227" t="s">
        <v>378</v>
      </c>
      <c r="CP227" s="92">
        <v>-73115.55</v>
      </c>
      <c r="CR227" s="92"/>
      <c r="CZ227">
        <v>40596</v>
      </c>
      <c r="DA227" t="s">
        <v>452</v>
      </c>
      <c r="DB227" s="92">
        <v>-31069.67</v>
      </c>
      <c r="DC227" s="92">
        <f>-SUM(DB223:DB227)</f>
        <v>419110.46</v>
      </c>
      <c r="DD227" s="92"/>
    </row>
    <row r="228" spans="15:108" hidden="1" x14ac:dyDescent="0.2">
      <c r="O228" s="111"/>
      <c r="Q228" s="111"/>
      <c r="AH228" s="92"/>
      <c r="AI228" s="92"/>
      <c r="AJ228" s="92"/>
      <c r="AK228">
        <v>40530</v>
      </c>
      <c r="AL228" t="s">
        <v>378</v>
      </c>
      <c r="AM228" s="92">
        <v>-915324.03</v>
      </c>
      <c r="AO228" s="92"/>
      <c r="AP228" s="92"/>
      <c r="AT228">
        <v>40555</v>
      </c>
      <c r="AU228" t="s">
        <v>366</v>
      </c>
      <c r="AV228" s="92">
        <v>-264101.5</v>
      </c>
      <c r="AX228" s="92"/>
      <c r="AY228" s="92"/>
      <c r="AZ228" s="92"/>
      <c r="BQ228" s="92">
        <f>SUM(BQ186:BQ227)</f>
        <v>-7265779.0200000005</v>
      </c>
      <c r="BS228" s="92">
        <f>SUM(BS189:BS227)</f>
        <v>7265779.0199999996</v>
      </c>
      <c r="BW228" s="92"/>
      <c r="CI228">
        <v>40531</v>
      </c>
      <c r="CJ228" t="s">
        <v>393</v>
      </c>
      <c r="CK228">
        <v>-488.08</v>
      </c>
      <c r="CM228" s="92"/>
      <c r="CN228">
        <v>40531</v>
      </c>
      <c r="CO228" t="s">
        <v>393</v>
      </c>
      <c r="CP228">
        <v>-10.5</v>
      </c>
      <c r="CR228" s="92"/>
      <c r="CT228">
        <v>40550</v>
      </c>
      <c r="CU228" t="s">
        <v>360</v>
      </c>
      <c r="CV228" s="92">
        <v>-810690.11</v>
      </c>
      <c r="CX228" s="92"/>
      <c r="CZ228">
        <v>40720</v>
      </c>
      <c r="DA228" t="s">
        <v>417</v>
      </c>
      <c r="DB228" s="92">
        <v>-143293.88</v>
      </c>
      <c r="DD228" s="92"/>
    </row>
    <row r="229" spans="15:108" hidden="1" x14ac:dyDescent="0.2">
      <c r="AD229">
        <v>40999</v>
      </c>
      <c r="AE229" t="s">
        <v>376</v>
      </c>
      <c r="AF229" s="92">
        <v>-7866416</v>
      </c>
      <c r="AH229" s="92"/>
      <c r="AI229" s="92"/>
      <c r="AJ229" s="92"/>
      <c r="AK229">
        <v>40531</v>
      </c>
      <c r="AL229" t="s">
        <v>393</v>
      </c>
      <c r="AM229">
        <v>-165.87</v>
      </c>
      <c r="AO229" s="92"/>
      <c r="AP229" s="92"/>
      <c r="AT229">
        <v>40560</v>
      </c>
      <c r="AU229" t="s">
        <v>367</v>
      </c>
      <c r="AV229" s="92">
        <v>-74051.34</v>
      </c>
      <c r="AX229" s="92">
        <v>1270168.07</v>
      </c>
      <c r="AY229" s="92"/>
      <c r="AZ229" s="92"/>
      <c r="BS229" s="92"/>
      <c r="BW229" s="92"/>
      <c r="CI229">
        <v>40532</v>
      </c>
      <c r="CJ229" t="s">
        <v>396</v>
      </c>
      <c r="CK229" s="92">
        <v>-1378.28</v>
      </c>
      <c r="CM229" s="92"/>
      <c r="CN229">
        <v>40532</v>
      </c>
      <c r="CO229" t="s">
        <v>396</v>
      </c>
      <c r="CP229">
        <v>-43.75</v>
      </c>
      <c r="CR229" s="92"/>
      <c r="CT229">
        <v>40551</v>
      </c>
      <c r="CU229" t="s">
        <v>380</v>
      </c>
      <c r="CV229" s="92">
        <v>-2422.91</v>
      </c>
      <c r="CX229" s="92"/>
      <c r="CZ229">
        <v>40770</v>
      </c>
      <c r="DA229" t="s">
        <v>418</v>
      </c>
      <c r="DB229" s="92">
        <v>-92121.4</v>
      </c>
      <c r="DC229" s="92">
        <f>-SUM(DB228:DB229)</f>
        <v>235415.28</v>
      </c>
      <c r="DD229" s="92"/>
    </row>
    <row r="230" spans="15:108" hidden="1" x14ac:dyDescent="0.2">
      <c r="O230" s="9"/>
      <c r="AK230">
        <v>40535</v>
      </c>
      <c r="AL230" t="s">
        <v>379</v>
      </c>
      <c r="AM230" s="92">
        <v>-69522.2</v>
      </c>
      <c r="AO230" s="92"/>
      <c r="AP230" s="92"/>
      <c r="AT230">
        <v>40705</v>
      </c>
      <c r="AU230" t="s">
        <v>371</v>
      </c>
      <c r="AV230" s="92">
        <v>-339087.16</v>
      </c>
      <c r="AX230" s="92"/>
      <c r="AY230" s="92"/>
      <c r="AZ230" s="92"/>
      <c r="BW230" s="92"/>
      <c r="CI230">
        <v>40535</v>
      </c>
      <c r="CJ230" t="s">
        <v>379</v>
      </c>
      <c r="CK230" s="92">
        <v>-76036.570000000007</v>
      </c>
      <c r="CM230" s="92"/>
      <c r="CN230">
        <v>40535</v>
      </c>
      <c r="CO230" t="s">
        <v>379</v>
      </c>
      <c r="CP230" s="92">
        <v>-2249.4499999999998</v>
      </c>
      <c r="CR230" s="92"/>
      <c r="CT230">
        <v>40552</v>
      </c>
      <c r="CU230" t="s">
        <v>382</v>
      </c>
      <c r="CV230" s="92">
        <v>-4266.22</v>
      </c>
      <c r="CX230" s="92"/>
      <c r="DB230" s="92">
        <f>SUM(DB174:DB229)</f>
        <v>-8283941.3400000008</v>
      </c>
      <c r="DC230" s="92">
        <f>SUM(DC174:DC229)</f>
        <v>8283941.3399999999</v>
      </c>
      <c r="DD230" s="92"/>
    </row>
    <row r="231" spans="15:108" hidden="1" x14ac:dyDescent="0.2">
      <c r="O231" s="93"/>
      <c r="AK231">
        <v>40540</v>
      </c>
      <c r="AL231" t="s">
        <v>381</v>
      </c>
      <c r="AM231" s="92">
        <v>-53335.68</v>
      </c>
      <c r="AO231" s="92">
        <v>-1038347.78</v>
      </c>
      <c r="AP231" s="92"/>
      <c r="AT231">
        <v>40755</v>
      </c>
      <c r="AU231" t="s">
        <v>375</v>
      </c>
      <c r="AV231" s="92">
        <v>-127278.52</v>
      </c>
      <c r="AX231" s="92">
        <v>466365.68</v>
      </c>
      <c r="AY231" s="92"/>
      <c r="AZ231" s="92"/>
      <c r="BO231">
        <v>40530</v>
      </c>
      <c r="BP231" t="s">
        <v>378</v>
      </c>
      <c r="BQ231" s="92">
        <v>-796924.41</v>
      </c>
      <c r="BS231" s="92"/>
      <c r="CI231">
        <v>40540</v>
      </c>
      <c r="CJ231" t="s">
        <v>381</v>
      </c>
      <c r="CK231" s="92">
        <v>-74716.23</v>
      </c>
      <c r="CL231" s="92">
        <f>-SUM(CK227:CK231)</f>
        <v>891609.64999999991</v>
      </c>
      <c r="CM231" s="92"/>
      <c r="CN231">
        <v>40540</v>
      </c>
      <c r="CO231" t="s">
        <v>381</v>
      </c>
      <c r="CP231" s="92">
        <v>-1953</v>
      </c>
      <c r="CQ231" s="92">
        <f>-SUM(CP227:CP231)</f>
        <v>77372.25</v>
      </c>
      <c r="CR231" s="92"/>
      <c r="CT231">
        <v>40555</v>
      </c>
      <c r="CU231" t="s">
        <v>366</v>
      </c>
      <c r="CV231" s="92">
        <v>-240054.58</v>
      </c>
      <c r="CX231" s="92"/>
      <c r="DD231" s="92"/>
    </row>
    <row r="232" spans="15:108" hidden="1" x14ac:dyDescent="0.2">
      <c r="O232" s="93"/>
      <c r="Q232" s="15"/>
      <c r="AK232">
        <v>40710</v>
      </c>
      <c r="AL232" t="s">
        <v>394</v>
      </c>
      <c r="AM232" s="92">
        <v>-22609.33</v>
      </c>
      <c r="AO232" s="92"/>
      <c r="AP232" s="92"/>
      <c r="AX232" s="92"/>
      <c r="AY232" s="92"/>
      <c r="AZ232" s="92"/>
      <c r="BO232">
        <v>40531</v>
      </c>
      <c r="BP232" t="s">
        <v>393</v>
      </c>
      <c r="BQ232">
        <v>-263.86</v>
      </c>
      <c r="CI232">
        <v>40710</v>
      </c>
      <c r="CJ232" t="s">
        <v>394</v>
      </c>
      <c r="CK232" s="92">
        <v>-258557.64</v>
      </c>
      <c r="CN232">
        <v>40710</v>
      </c>
      <c r="CO232" t="s">
        <v>394</v>
      </c>
      <c r="CP232" s="92">
        <v>-239773.27</v>
      </c>
      <c r="CT232">
        <v>40560</v>
      </c>
      <c r="CU232" t="s">
        <v>367</v>
      </c>
      <c r="CV232" s="92">
        <v>-70335.27</v>
      </c>
      <c r="CW232" s="92">
        <f>-SUM(CV228:CV232)</f>
        <v>1127769.0900000001</v>
      </c>
      <c r="CX232" s="92"/>
      <c r="DD232" s="92"/>
    </row>
    <row r="233" spans="15:108" hidden="1" x14ac:dyDescent="0.2">
      <c r="O233" s="93"/>
      <c r="Q233" s="111"/>
      <c r="AK233">
        <v>40760</v>
      </c>
      <c r="AL233" t="s">
        <v>395</v>
      </c>
      <c r="AM233" s="92">
        <v>-9627.26</v>
      </c>
      <c r="AO233" s="92">
        <v>-32236.590000000004</v>
      </c>
      <c r="AT233">
        <v>40570</v>
      </c>
      <c r="AU233" t="s">
        <v>384</v>
      </c>
      <c r="AV233" s="92">
        <v>-400658.42</v>
      </c>
      <c r="AX233" s="92"/>
      <c r="AY233" s="92"/>
      <c r="AZ233" s="92"/>
      <c r="BO233">
        <v>40532</v>
      </c>
      <c r="BP233" t="s">
        <v>396</v>
      </c>
      <c r="BQ233" s="92">
        <v>-1222.81</v>
      </c>
      <c r="BS233" s="92"/>
      <c r="CI233">
        <v>40760</v>
      </c>
      <c r="CJ233" t="s">
        <v>395</v>
      </c>
      <c r="CK233" s="92">
        <v>-53153.24</v>
      </c>
      <c r="CL233" s="92">
        <f>-SUM(CK232:CK233)</f>
        <v>311710.88</v>
      </c>
      <c r="CN233">
        <v>40760</v>
      </c>
      <c r="CO233" t="s">
        <v>395</v>
      </c>
      <c r="CP233" s="92">
        <v>-46210.2</v>
      </c>
      <c r="CQ233" s="92">
        <f>-SUM(CP232:CP233)</f>
        <v>285983.46999999997</v>
      </c>
      <c r="CT233">
        <v>40705</v>
      </c>
      <c r="CU233" t="s">
        <v>371</v>
      </c>
      <c r="CV233" s="92">
        <v>-268975.71000000002</v>
      </c>
      <c r="CX233" s="92"/>
      <c r="CZ233">
        <v>40530</v>
      </c>
      <c r="DA233" t="s">
        <v>378</v>
      </c>
      <c r="DB233" s="92">
        <v>-74390.91</v>
      </c>
      <c r="DD233" s="92"/>
    </row>
    <row r="234" spans="15:108" hidden="1" x14ac:dyDescent="0.2">
      <c r="O234" s="93"/>
      <c r="Q234" s="111"/>
      <c r="AO234" s="92"/>
      <c r="AT234">
        <v>40571</v>
      </c>
      <c r="AU234" t="s">
        <v>385</v>
      </c>
      <c r="AV234">
        <v>-451.23</v>
      </c>
      <c r="AX234" s="92"/>
      <c r="AY234" s="92"/>
      <c r="AZ234" s="92"/>
      <c r="BO234">
        <v>40535</v>
      </c>
      <c r="BP234" t="s">
        <v>379</v>
      </c>
      <c r="BQ234" s="92">
        <v>-115931.57</v>
      </c>
      <c r="BS234" s="92"/>
      <c r="CK234" s="92">
        <f>SUM(CK227:CK233)</f>
        <v>-1203320.53</v>
      </c>
      <c r="CL234" s="92">
        <f>SUM(CL227:CL233)</f>
        <v>1203320.5299999998</v>
      </c>
      <c r="CP234" s="92">
        <f>SUM(CP227:CP233)</f>
        <v>-363355.72000000003</v>
      </c>
      <c r="CQ234" s="92">
        <f>SUM(CQ227:CQ233)</f>
        <v>363355.72</v>
      </c>
      <c r="CT234">
        <v>40755</v>
      </c>
      <c r="CU234" t="s">
        <v>375</v>
      </c>
      <c r="CV234" s="92">
        <v>-186723.62</v>
      </c>
      <c r="CW234" s="92">
        <f>-SUM(CV233:CV234)</f>
        <v>455699.33</v>
      </c>
      <c r="CX234" s="92"/>
      <c r="CZ234">
        <v>40531</v>
      </c>
      <c r="DA234" t="s">
        <v>393</v>
      </c>
      <c r="DB234" s="92">
        <v>-53.8</v>
      </c>
      <c r="DD234" s="92"/>
    </row>
    <row r="235" spans="15:108" ht="16" hidden="1" thickBot="1" x14ac:dyDescent="0.25">
      <c r="O235" s="93"/>
      <c r="Q235" s="111"/>
      <c r="AT235">
        <v>40575</v>
      </c>
      <c r="AU235" t="s">
        <v>387</v>
      </c>
      <c r="AV235" s="92">
        <v>-162129.51999999999</v>
      </c>
      <c r="AX235" s="92"/>
      <c r="AY235" s="92"/>
      <c r="AZ235" s="92"/>
      <c r="BO235">
        <v>40540</v>
      </c>
      <c r="BP235" t="s">
        <v>381</v>
      </c>
      <c r="BQ235" s="92">
        <v>-93785.02</v>
      </c>
      <c r="BS235" s="92">
        <f>-SUM(BQ231:BQ235)</f>
        <v>1008127.6700000002</v>
      </c>
      <c r="CK235" s="120">
        <f>CK234+CK225</f>
        <v>-9527048.8200000003</v>
      </c>
      <c r="CL235" s="120">
        <f>CL234+CL225</f>
        <v>9527048.8199999984</v>
      </c>
      <c r="CP235" s="120">
        <f>CP225+CP234</f>
        <v>-6428669.5899999999</v>
      </c>
      <c r="CQ235" s="120">
        <f>CQ225+CQ234</f>
        <v>6428669.5900000008</v>
      </c>
      <c r="CX235" s="92"/>
      <c r="CZ235">
        <v>40532</v>
      </c>
      <c r="DA235" t="s">
        <v>396</v>
      </c>
      <c r="DB235" s="92">
        <v>-260.7</v>
      </c>
      <c r="DD235" s="92"/>
    </row>
    <row r="236" spans="15:108" hidden="1" x14ac:dyDescent="0.2">
      <c r="O236" s="93"/>
      <c r="Q236" s="111"/>
      <c r="AK236">
        <v>40999</v>
      </c>
      <c r="AL236" t="s">
        <v>376</v>
      </c>
      <c r="AM236" s="92">
        <v>-8079480.3700000001</v>
      </c>
      <c r="AO236" s="92">
        <v>-8079480.3700000001</v>
      </c>
      <c r="AT236">
        <v>40580</v>
      </c>
      <c r="AU236" t="s">
        <v>386</v>
      </c>
      <c r="AV236" s="92">
        <v>-38085.769999999997</v>
      </c>
      <c r="AX236" s="92">
        <v>601324.93999999994</v>
      </c>
      <c r="AY236" s="92"/>
      <c r="AZ236" s="92"/>
      <c r="BO236">
        <v>40710</v>
      </c>
      <c r="BP236" t="s">
        <v>394</v>
      </c>
      <c r="BQ236" s="92">
        <v>-210161.45</v>
      </c>
      <c r="CT236">
        <v>40570</v>
      </c>
      <c r="CU236" t="s">
        <v>384</v>
      </c>
      <c r="CV236" s="92">
        <v>-260082.87</v>
      </c>
      <c r="CZ236">
        <v>40535</v>
      </c>
      <c r="DA236" t="s">
        <v>379</v>
      </c>
      <c r="DB236" s="92">
        <v>-8443.1</v>
      </c>
      <c r="DD236" s="92"/>
    </row>
    <row r="237" spans="15:108" hidden="1" x14ac:dyDescent="0.2">
      <c r="O237" s="93"/>
      <c r="Q237" s="111"/>
      <c r="AT237">
        <v>40715</v>
      </c>
      <c r="AU237" t="s">
        <v>388</v>
      </c>
      <c r="AV237" s="92">
        <v>-53950.71</v>
      </c>
      <c r="AX237" s="92"/>
      <c r="AY237" s="92"/>
      <c r="AZ237" s="92"/>
      <c r="BO237">
        <v>40760</v>
      </c>
      <c r="BP237" t="s">
        <v>395</v>
      </c>
      <c r="BQ237" s="92">
        <v>-24102.07</v>
      </c>
      <c r="BS237" s="92">
        <f>-SUM(BQ236:BQ237)</f>
        <v>234263.52000000002</v>
      </c>
      <c r="CI237">
        <v>40999</v>
      </c>
      <c r="CJ237" t="s">
        <v>376</v>
      </c>
      <c r="CK237" s="92">
        <v>-9527048.8200000003</v>
      </c>
      <c r="CL237" s="92">
        <f>SUM(CL173:CL235)</f>
        <v>28581146.459999993</v>
      </c>
      <c r="CN237">
        <v>40999</v>
      </c>
      <c r="CO237" t="s">
        <v>376</v>
      </c>
      <c r="CP237" s="92">
        <v>-6428669.5899999999</v>
      </c>
      <c r="CQ237" s="92">
        <f>-CP237</f>
        <v>6428669.5899999999</v>
      </c>
      <c r="CT237">
        <v>40571</v>
      </c>
      <c r="CU237" t="s">
        <v>385</v>
      </c>
      <c r="CV237">
        <v>-754.23</v>
      </c>
      <c r="CX237" s="92"/>
      <c r="CZ237">
        <v>40540</v>
      </c>
      <c r="DA237" t="s">
        <v>381</v>
      </c>
      <c r="DB237" s="92">
        <v>-9634.9</v>
      </c>
      <c r="DC237" s="92">
        <f>-SUM(DB233:DB237)</f>
        <v>92783.41</v>
      </c>
    </row>
    <row r="238" spans="15:108" hidden="1" x14ac:dyDescent="0.2">
      <c r="O238" s="102"/>
      <c r="Q238" s="111"/>
      <c r="AT238">
        <v>40765</v>
      </c>
      <c r="AU238" t="s">
        <v>390</v>
      </c>
      <c r="AV238" s="92">
        <v>-18468.419999999998</v>
      </c>
      <c r="AX238" s="92">
        <v>72419.13</v>
      </c>
      <c r="AY238" s="92"/>
      <c r="AZ238" s="92"/>
      <c r="BQ238" s="92">
        <f>SUM(BQ231:BQ237)</f>
        <v>-1242391.1900000002</v>
      </c>
      <c r="BS238" s="92">
        <f>SUM(BS235:BS237)</f>
        <v>1242391.1900000002</v>
      </c>
      <c r="CT238">
        <v>40572</v>
      </c>
      <c r="CU238" t="s">
        <v>389</v>
      </c>
      <c r="CV238" s="92">
        <v>-1272.24</v>
      </c>
      <c r="CX238" s="92"/>
      <c r="CZ238">
        <v>40710</v>
      </c>
      <c r="DA238" t="s">
        <v>394</v>
      </c>
      <c r="DB238" s="92">
        <v>-69275.63</v>
      </c>
    </row>
    <row r="239" spans="15:108" hidden="1" x14ac:dyDescent="0.2">
      <c r="O239" s="102"/>
      <c r="Q239" s="111"/>
      <c r="AK239" s="256" t="s">
        <v>470</v>
      </c>
      <c r="AL239" s="275"/>
      <c r="AM239" s="275"/>
      <c r="AN239" s="275"/>
      <c r="AO239" s="275"/>
      <c r="AX239" s="92"/>
      <c r="AY239" s="92"/>
      <c r="AZ239" s="92"/>
      <c r="BS239" s="92"/>
      <c r="CT239">
        <v>40575</v>
      </c>
      <c r="CU239" t="s">
        <v>387</v>
      </c>
      <c r="CV239" s="92">
        <v>-121147.38</v>
      </c>
      <c r="CX239" s="92"/>
      <c r="CZ239">
        <v>40760</v>
      </c>
      <c r="DA239" t="s">
        <v>395</v>
      </c>
      <c r="DB239" s="92">
        <v>-23485.3</v>
      </c>
      <c r="DC239" s="92">
        <f>-SUM(DB238:DB239)</f>
        <v>92760.930000000008</v>
      </c>
    </row>
    <row r="240" spans="15:108" hidden="1" x14ac:dyDescent="0.2">
      <c r="O240" s="102"/>
      <c r="Q240" s="111"/>
      <c r="AK240" t="s">
        <v>354</v>
      </c>
      <c r="AL240" t="s">
        <v>355</v>
      </c>
      <c r="AM240" t="s">
        <v>356</v>
      </c>
      <c r="AV240" s="92">
        <v>-7023723.6499999985</v>
      </c>
      <c r="AW240" s="92"/>
      <c r="AX240" s="92">
        <v>7023723.6499999994</v>
      </c>
      <c r="AY240" s="92"/>
      <c r="AZ240" s="92"/>
      <c r="BQ240" s="92">
        <f>BQ228+BQ238</f>
        <v>-8508170.2100000009</v>
      </c>
      <c r="BS240" s="92">
        <f>BS238+BS228</f>
        <v>8508170.209999999</v>
      </c>
      <c r="CT240">
        <v>40580</v>
      </c>
      <c r="CU240" t="s">
        <v>386</v>
      </c>
      <c r="CV240" s="92">
        <v>-26058.6</v>
      </c>
      <c r="CW240" s="92">
        <f>-SUM(CV236:CV240)</f>
        <v>409315.31999999995</v>
      </c>
      <c r="CX240" s="92"/>
      <c r="DB240" s="92">
        <f>SUM(DB233:DB239)</f>
        <v>-185544.34</v>
      </c>
      <c r="DC240" s="92">
        <f>SUM(DC233:DC239)</f>
        <v>185544.34000000003</v>
      </c>
    </row>
    <row r="241" spans="3:107" hidden="1" x14ac:dyDescent="0.2">
      <c r="O241" s="102"/>
      <c r="Q241" s="111"/>
      <c r="AK241">
        <v>40510</v>
      </c>
      <c r="AL241" t="s">
        <v>357</v>
      </c>
      <c r="AM241" s="92">
        <v>-2587374.37</v>
      </c>
      <c r="AO241" s="92"/>
      <c r="AP241" s="92"/>
      <c r="AQ241" s="92"/>
      <c r="AY241" s="92"/>
      <c r="AZ241" s="92"/>
      <c r="BS241" s="92"/>
      <c r="CP241" s="92"/>
      <c r="CT241">
        <v>40765</v>
      </c>
      <c r="CU241" t="s">
        <v>390</v>
      </c>
      <c r="CV241" s="92">
        <v>-46590.55</v>
      </c>
      <c r="CW241" s="92">
        <f>-SUM(CV241:CV241)</f>
        <v>46590.55</v>
      </c>
      <c r="CZ241">
        <v>40999</v>
      </c>
      <c r="DA241" t="s">
        <v>376</v>
      </c>
      <c r="DB241" s="92">
        <v>-8469485.6799999997</v>
      </c>
      <c r="DC241" s="92">
        <f>SUM(DC230:DC239)</f>
        <v>8469485.6799999997</v>
      </c>
    </row>
    <row r="242" spans="3:107" hidden="1" x14ac:dyDescent="0.2">
      <c r="O242" s="102"/>
      <c r="Q242" s="111"/>
      <c r="AK242">
        <v>40515</v>
      </c>
      <c r="AL242" t="s">
        <v>358</v>
      </c>
      <c r="AM242" s="92">
        <v>-269545.92</v>
      </c>
      <c r="AO242" s="92"/>
      <c r="AP242" s="92"/>
      <c r="AQ242" s="92"/>
      <c r="AT242">
        <v>40530</v>
      </c>
      <c r="AU242" t="s">
        <v>378</v>
      </c>
      <c r="AV242" s="92">
        <v>-890084.64</v>
      </c>
      <c r="AX242" s="92"/>
      <c r="AY242" s="92"/>
      <c r="AZ242" s="92"/>
      <c r="CX242" s="92"/>
    </row>
    <row r="243" spans="3:107" hidden="1" x14ac:dyDescent="0.2">
      <c r="O243" s="102"/>
      <c r="Q243" s="111"/>
      <c r="AK243">
        <v>40520</v>
      </c>
      <c r="AL243" t="s">
        <v>359</v>
      </c>
      <c r="AM243" s="92">
        <v>-160608.85</v>
      </c>
      <c r="AO243" s="92">
        <v>-3018657.2600000002</v>
      </c>
      <c r="AP243" s="92"/>
      <c r="AQ243" s="92"/>
      <c r="AT243">
        <v>40531</v>
      </c>
      <c r="AU243" t="s">
        <v>393</v>
      </c>
      <c r="AV243">
        <v>-198.86</v>
      </c>
      <c r="AX243" s="92"/>
      <c r="AY243" s="92"/>
      <c r="AZ243" s="92"/>
      <c r="BO243" s="277" t="s">
        <v>471</v>
      </c>
      <c r="BP243" s="277"/>
      <c r="BQ243" s="277"/>
      <c r="BR243" s="277"/>
      <c r="BS243" s="277"/>
      <c r="BT243" s="277"/>
      <c r="CT243">
        <v>40581</v>
      </c>
      <c r="CU243" t="s">
        <v>401</v>
      </c>
      <c r="CV243" s="92">
        <v>-186875</v>
      </c>
      <c r="CX243" s="92"/>
    </row>
    <row r="244" spans="3:107" x14ac:dyDescent="0.2">
      <c r="D244" s="9" t="s">
        <v>280</v>
      </c>
      <c r="E244" s="9" t="s">
        <v>281</v>
      </c>
      <c r="F244" s="9" t="s">
        <v>282</v>
      </c>
      <c r="G244" s="9" t="s">
        <v>283</v>
      </c>
      <c r="H244" s="9" t="s">
        <v>284</v>
      </c>
      <c r="I244" s="9" t="s">
        <v>285</v>
      </c>
      <c r="J244" s="9" t="s">
        <v>274</v>
      </c>
      <c r="K244" s="9" t="s">
        <v>275</v>
      </c>
      <c r="L244" s="9" t="s">
        <v>276</v>
      </c>
      <c r="M244" s="9" t="s">
        <v>277</v>
      </c>
      <c r="N244" s="9" t="s">
        <v>278</v>
      </c>
      <c r="O244" s="9" t="s">
        <v>279</v>
      </c>
      <c r="AK244">
        <v>40700</v>
      </c>
      <c r="AL244" t="s">
        <v>369</v>
      </c>
      <c r="AM244" s="92">
        <v>-839840.96</v>
      </c>
      <c r="AO244" s="92"/>
      <c r="AP244" s="92"/>
      <c r="AQ244" s="92"/>
      <c r="AT244">
        <v>40535</v>
      </c>
      <c r="AU244" t="s">
        <v>379</v>
      </c>
      <c r="AV244" s="92">
        <v>-89309.26</v>
      </c>
      <c r="AX244" s="92"/>
      <c r="AY244" s="92"/>
      <c r="AZ244" s="92"/>
      <c r="BO244" t="s">
        <v>354</v>
      </c>
      <c r="BP244" t="s">
        <v>355</v>
      </c>
      <c r="BQ244" t="s">
        <v>356</v>
      </c>
      <c r="CT244">
        <v>40582</v>
      </c>
      <c r="CU244" t="s">
        <v>403</v>
      </c>
      <c r="CV244">
        <v>-68</v>
      </c>
      <c r="CX244" s="92"/>
    </row>
    <row r="245" spans="3:107" x14ac:dyDescent="0.2">
      <c r="C245">
        <v>2013</v>
      </c>
      <c r="D245" s="93">
        <v>2667566.36</v>
      </c>
      <c r="E245" s="93">
        <v>2627645.87</v>
      </c>
      <c r="F245" s="93">
        <v>2836846.5599999996</v>
      </c>
      <c r="G245" s="93">
        <v>3011745.77</v>
      </c>
      <c r="H245" s="93">
        <v>3292529.5300000003</v>
      </c>
      <c r="I245" s="93">
        <v>3243634.26</v>
      </c>
      <c r="J245" s="93">
        <v>2688786.0900000003</v>
      </c>
      <c r="K245" s="93">
        <v>3138498.21</v>
      </c>
      <c r="L245" s="93">
        <v>3105674.7000000007</v>
      </c>
      <c r="M245" s="93">
        <v>3429366.71</v>
      </c>
      <c r="N245" s="93">
        <v>2946256.27</v>
      </c>
      <c r="O245" s="93">
        <f>P83</f>
        <v>3239130.9600000004</v>
      </c>
      <c r="Q245" s="111"/>
      <c r="AK245">
        <v>40750</v>
      </c>
      <c r="AL245" t="s">
        <v>372</v>
      </c>
      <c r="AM245" s="92">
        <v>-225812.11</v>
      </c>
      <c r="AO245" s="92">
        <v>-1065653.0699999998</v>
      </c>
      <c r="AT245">
        <v>40540</v>
      </c>
      <c r="AU245" t="s">
        <v>381</v>
      </c>
      <c r="AV245" s="92">
        <v>-65641.87</v>
      </c>
      <c r="AX245" s="92">
        <v>1045234.63</v>
      </c>
      <c r="AY245" s="92"/>
      <c r="AZ245" s="92"/>
      <c r="BO245">
        <v>40501</v>
      </c>
      <c r="BP245" t="s">
        <v>368</v>
      </c>
      <c r="BQ245" s="92">
        <v>-3533.37</v>
      </c>
      <c r="BS245" s="92"/>
      <c r="CT245">
        <v>40583</v>
      </c>
      <c r="CU245" t="s">
        <v>404</v>
      </c>
      <c r="CV245">
        <v>-301</v>
      </c>
    </row>
    <row r="246" spans="3:107" x14ac:dyDescent="0.2">
      <c r="C246">
        <v>2014</v>
      </c>
      <c r="D246" s="93">
        <v>3173315.4600000004</v>
      </c>
      <c r="E246" s="93">
        <v>3267891.03</v>
      </c>
      <c r="F246" s="93">
        <v>3309321.23</v>
      </c>
      <c r="G246" s="93">
        <v>3535475.42</v>
      </c>
      <c r="H246" s="93">
        <v>3961284.1799999997</v>
      </c>
      <c r="I246" s="93">
        <v>4173131.11</v>
      </c>
      <c r="J246" s="93">
        <v>4066140.5100000002</v>
      </c>
      <c r="K246" s="93">
        <v>4083395.5599999996</v>
      </c>
      <c r="L246" s="93">
        <v>4222996.5199999996</v>
      </c>
      <c r="M246" s="93">
        <v>4220305.7700000005</v>
      </c>
      <c r="N246" s="93">
        <v>3573233.6100000003</v>
      </c>
      <c r="O246" s="93">
        <f>P95</f>
        <v>4612046.53</v>
      </c>
      <c r="AO246" s="92"/>
      <c r="AP246" s="92"/>
      <c r="AQ246" s="92"/>
      <c r="AT246">
        <v>40710</v>
      </c>
      <c r="AU246" t="s">
        <v>394</v>
      </c>
      <c r="AV246" s="92">
        <v>-95116.32</v>
      </c>
      <c r="AX246" s="92"/>
      <c r="BO246">
        <v>40502</v>
      </c>
      <c r="BP246" t="s">
        <v>370</v>
      </c>
      <c r="BQ246" s="92">
        <v>-14423.94</v>
      </c>
      <c r="BS246" s="92"/>
      <c r="CT246">
        <v>40585</v>
      </c>
      <c r="CU246" t="s">
        <v>406</v>
      </c>
      <c r="CV246" s="92">
        <v>-15837</v>
      </c>
      <c r="CX246" s="92"/>
    </row>
    <row r="247" spans="3:107" x14ac:dyDescent="0.2">
      <c r="C247">
        <v>2015</v>
      </c>
      <c r="D247" s="93">
        <v>4193640.64</v>
      </c>
      <c r="E247" s="93">
        <v>4401404.12</v>
      </c>
      <c r="F247" s="93">
        <v>4390505.75</v>
      </c>
      <c r="G247" s="93">
        <v>5288924</v>
      </c>
      <c r="H247" s="93">
        <v>4972975.1400000006</v>
      </c>
      <c r="I247" s="93">
        <v>5566081.3300000001</v>
      </c>
      <c r="J247" s="93">
        <v>4491279.3900000006</v>
      </c>
      <c r="K247" s="93">
        <v>5466279.3399999999</v>
      </c>
      <c r="L247" s="93">
        <v>5107510.5</v>
      </c>
      <c r="M247" s="93">
        <v>5640789.1500000004</v>
      </c>
      <c r="N247" s="93">
        <v>5071443.6400000006</v>
      </c>
      <c r="O247" s="93">
        <f>P107</f>
        <v>5102241.3299999991</v>
      </c>
      <c r="AK247">
        <v>40550</v>
      </c>
      <c r="AL247" t="s">
        <v>360</v>
      </c>
      <c r="AM247" s="92">
        <v>-655706.59</v>
      </c>
      <c r="AO247" s="92"/>
      <c r="AP247" s="92"/>
      <c r="AQ247" s="92"/>
      <c r="AT247">
        <v>40760</v>
      </c>
      <c r="AU247" t="s">
        <v>395</v>
      </c>
      <c r="AV247" s="92">
        <v>-15394.96</v>
      </c>
      <c r="AX247" s="92">
        <v>110511.28</v>
      </c>
      <c r="BO247">
        <v>40510</v>
      </c>
      <c r="BP247" t="s">
        <v>357</v>
      </c>
      <c r="BQ247" s="92">
        <v>-3438471.95</v>
      </c>
      <c r="BS247" s="92"/>
      <c r="CT247">
        <v>40587</v>
      </c>
      <c r="CU247" t="s">
        <v>407</v>
      </c>
      <c r="CV247" s="92">
        <v>-11836</v>
      </c>
      <c r="CW247" s="92">
        <f>-SUM(CV243:CV247)</f>
        <v>214917</v>
      </c>
      <c r="CX247" s="92"/>
    </row>
    <row r="248" spans="3:107" x14ac:dyDescent="0.2">
      <c r="C248">
        <v>2016</v>
      </c>
      <c r="D248" s="93">
        <v>4813156.5</v>
      </c>
      <c r="E248" s="93">
        <v>5110265.12</v>
      </c>
      <c r="F248" s="93">
        <v>6011035.4500000002</v>
      </c>
      <c r="G248" s="93">
        <v>5622939.290000001</v>
      </c>
      <c r="H248" s="93">
        <v>5630190.830000001</v>
      </c>
      <c r="I248" s="93">
        <v>6244919.0499999998</v>
      </c>
      <c r="J248" s="93">
        <v>5881281.1900000004</v>
      </c>
      <c r="K248" s="93">
        <v>5671422.1099999994</v>
      </c>
      <c r="L248" s="93">
        <v>6028123.4700000007</v>
      </c>
      <c r="M248" s="93">
        <v>5875581.3200000003</v>
      </c>
      <c r="N248" s="93">
        <v>6115105.6100000003</v>
      </c>
      <c r="O248" s="93">
        <f>P119</f>
        <v>6342394.5200000014</v>
      </c>
      <c r="AK248">
        <v>40551</v>
      </c>
      <c r="AL248" t="s">
        <v>380</v>
      </c>
      <c r="AM248">
        <v>-418.57</v>
      </c>
      <c r="AO248" s="92"/>
      <c r="AP248" s="92"/>
      <c r="AQ248" s="92"/>
      <c r="AV248" s="92">
        <v>-1155745.9099999999</v>
      </c>
      <c r="AX248" s="92">
        <v>1155745.9099999999</v>
      </c>
      <c r="BO248">
        <v>40515</v>
      </c>
      <c r="BP248" t="s">
        <v>358</v>
      </c>
      <c r="BQ248" s="92">
        <v>-372406.43</v>
      </c>
      <c r="BS248" s="92"/>
      <c r="CT248">
        <v>40725</v>
      </c>
      <c r="CU248" t="s">
        <v>408</v>
      </c>
      <c r="CV248" s="92">
        <v>-42884.44</v>
      </c>
      <c r="CX248" s="92"/>
    </row>
    <row r="249" spans="3:107" x14ac:dyDescent="0.2">
      <c r="C249">
        <v>2017</v>
      </c>
      <c r="D249" s="93">
        <v>5814767.9100000001</v>
      </c>
      <c r="E249" s="93">
        <v>5842335.29</v>
      </c>
      <c r="F249" s="93">
        <v>7135527.1299999999</v>
      </c>
      <c r="G249" s="93">
        <v>6268065.71</v>
      </c>
      <c r="H249" s="93">
        <v>6455633.4100000001</v>
      </c>
      <c r="I249" s="93">
        <f>P125</f>
        <v>7842709.2299999995</v>
      </c>
      <c r="J249" s="93">
        <f>P126</f>
        <v>6530415.8300000001</v>
      </c>
      <c r="K249" s="93">
        <f>P127</f>
        <v>5698045.2899999991</v>
      </c>
      <c r="L249" s="93">
        <f>P128</f>
        <v>6827542.5300000003</v>
      </c>
      <c r="M249" s="93">
        <f>P129</f>
        <v>6722439.1299999999</v>
      </c>
      <c r="N249" s="93">
        <f>P130</f>
        <v>5848822.3499999996</v>
      </c>
      <c r="O249" s="93">
        <f>P131</f>
        <v>7008896.0000000009</v>
      </c>
      <c r="AK249">
        <v>40555</v>
      </c>
      <c r="AL249" t="s">
        <v>366</v>
      </c>
      <c r="AM249" s="92">
        <v>-177566.94</v>
      </c>
      <c r="AQ249" s="92"/>
      <c r="AX249" s="92"/>
      <c r="BO249">
        <v>40520</v>
      </c>
      <c r="BP249" t="s">
        <v>359</v>
      </c>
      <c r="BQ249" s="92">
        <v>-252705.76</v>
      </c>
      <c r="BS249" s="92">
        <f>-SUM(BQ245:BQ249)</f>
        <v>4081541.45</v>
      </c>
      <c r="CT249">
        <v>40775</v>
      </c>
      <c r="CU249" t="s">
        <v>409</v>
      </c>
      <c r="CV249" s="92">
        <v>-16634.490000000002</v>
      </c>
      <c r="CW249" s="92">
        <f>-SUM(CV248:CV249)</f>
        <v>59518.930000000008</v>
      </c>
      <c r="CX249" s="92"/>
    </row>
    <row r="250" spans="3:107" x14ac:dyDescent="0.2">
      <c r="C250">
        <v>2018</v>
      </c>
      <c r="D250" s="93">
        <f>P132</f>
        <v>5966962.7699999996</v>
      </c>
      <c r="E250" s="93">
        <f>P133</f>
        <v>6102963.2699999996</v>
      </c>
      <c r="F250" s="93">
        <f>P134</f>
        <v>8033895.3299999991</v>
      </c>
      <c r="G250" s="93">
        <f>P135</f>
        <v>8869482.8200000022</v>
      </c>
      <c r="H250" s="93">
        <f>P136</f>
        <v>7790224.9500000002</v>
      </c>
      <c r="I250" s="93">
        <f>P137</f>
        <v>7319256.0599999996</v>
      </c>
      <c r="J250" s="93">
        <f>P138</f>
        <v>7023723.6499999994</v>
      </c>
      <c r="K250" s="93">
        <f>P139</f>
        <v>8118031.620000001</v>
      </c>
      <c r="L250" s="93">
        <f>P140</f>
        <v>6816538.1800000006</v>
      </c>
      <c r="M250" s="93">
        <f>P141</f>
        <v>6533177.6399999997</v>
      </c>
      <c r="N250" s="93">
        <f>P142</f>
        <v>8720678.0700000003</v>
      </c>
      <c r="O250" s="93">
        <f>P143</f>
        <v>6669248.7800000003</v>
      </c>
      <c r="AK250">
        <v>40560</v>
      </c>
      <c r="AL250" t="s">
        <v>367</v>
      </c>
      <c r="AM250" s="92">
        <v>-48806.21</v>
      </c>
      <c r="AO250" s="92">
        <v>-882498.30999999982</v>
      </c>
      <c r="AP250" s="92"/>
      <c r="AQ250" s="92"/>
      <c r="AT250">
        <v>40999</v>
      </c>
      <c r="AU250" t="s">
        <v>376</v>
      </c>
      <c r="AV250" s="92">
        <v>-8179469.5599999996</v>
      </c>
      <c r="AX250" s="92">
        <v>8179469.5599999996</v>
      </c>
      <c r="BO250">
        <v>40700</v>
      </c>
      <c r="BP250" t="s">
        <v>369</v>
      </c>
      <c r="BQ250" s="92">
        <v>-1015120.15</v>
      </c>
      <c r="BS250" s="92"/>
      <c r="CX250" s="92"/>
    </row>
    <row r="251" spans="3:107" x14ac:dyDescent="0.2">
      <c r="C251">
        <v>2019</v>
      </c>
      <c r="D251" s="93">
        <f>P144</f>
        <v>6926139.3599999994</v>
      </c>
      <c r="E251" s="93">
        <f>P145</f>
        <v>6543077.4600000009</v>
      </c>
      <c r="F251" s="93">
        <f>P146</f>
        <v>8735336.8000000007</v>
      </c>
      <c r="G251" s="93">
        <f>P147</f>
        <v>7841002.7400000002</v>
      </c>
      <c r="H251" s="93">
        <f>P148</f>
        <v>7265779.0199999986</v>
      </c>
      <c r="I251" s="93">
        <f>P149</f>
        <v>8049104.5500000017</v>
      </c>
      <c r="J251" s="93">
        <f>P150</f>
        <v>7985744.4500000002</v>
      </c>
      <c r="K251" s="93">
        <f>P151</f>
        <v>8883980.7999999989</v>
      </c>
      <c r="L251" s="93">
        <f>P152</f>
        <v>8443782.379999999</v>
      </c>
      <c r="M251" s="93">
        <f>P153</f>
        <v>9062248.4899999984</v>
      </c>
      <c r="N251" s="93">
        <f>P154</f>
        <v>8904077.9900000002</v>
      </c>
      <c r="O251" s="93">
        <f>P155</f>
        <v>9645803.6400000025</v>
      </c>
      <c r="AK251">
        <v>40705</v>
      </c>
      <c r="AL251" t="s">
        <v>371</v>
      </c>
      <c r="AM251" s="92">
        <v>-264871.89</v>
      </c>
      <c r="AO251" s="92"/>
      <c r="AP251" s="92"/>
      <c r="AQ251" s="92"/>
      <c r="BO251">
        <v>40750</v>
      </c>
      <c r="BP251" t="s">
        <v>372</v>
      </c>
      <c r="BQ251" s="92">
        <v>-148554.92000000001</v>
      </c>
      <c r="BS251" s="92">
        <f>-SUM(BQ250:BQ251)</f>
        <v>1163675.07</v>
      </c>
      <c r="CT251">
        <v>40590</v>
      </c>
      <c r="CU251" t="s">
        <v>447</v>
      </c>
      <c r="CV251" s="92">
        <v>-282068.62</v>
      </c>
      <c r="CX251" s="92"/>
    </row>
    <row r="252" spans="3:107" x14ac:dyDescent="0.2">
      <c r="C252">
        <v>2020</v>
      </c>
      <c r="D252" s="93">
        <f>P156</f>
        <v>9906271.7200000007</v>
      </c>
      <c r="E252" s="93">
        <f>P157</f>
        <v>9548068.8100000005</v>
      </c>
      <c r="F252" s="93">
        <f>P158</f>
        <v>8323728.2899999991</v>
      </c>
      <c r="G252" s="93">
        <f>P159</f>
        <v>6065313.8700000001</v>
      </c>
      <c r="H252" s="93">
        <f>P160</f>
        <v>7129594.379999999</v>
      </c>
      <c r="I252" s="93">
        <f>P161</f>
        <v>7035734.3300000001</v>
      </c>
      <c r="J252" s="93">
        <f>P162</f>
        <v>8056791.9800000004</v>
      </c>
      <c r="K252" s="93">
        <f>P163</f>
        <v>8283941.3399999999</v>
      </c>
      <c r="L252" s="93">
        <f>P164</f>
        <v>7939216.3399999989</v>
      </c>
      <c r="M252" s="93">
        <f>P165</f>
        <v>9303964.8399999999</v>
      </c>
      <c r="N252" s="93">
        <f>P166</f>
        <v>8590864.1300000008</v>
      </c>
      <c r="O252" s="93">
        <f>P167</f>
        <v>8762068.9100000001</v>
      </c>
      <c r="AK252">
        <v>40755</v>
      </c>
      <c r="AL252" t="s">
        <v>375</v>
      </c>
      <c r="AM252" s="92">
        <v>-98429.58</v>
      </c>
      <c r="AO252" s="92">
        <v>-363301.47000000003</v>
      </c>
      <c r="AP252" s="92"/>
      <c r="AQ252" s="92"/>
      <c r="AT252" s="277" t="s">
        <v>472</v>
      </c>
      <c r="AU252" s="277"/>
      <c r="AV252" s="277"/>
      <c r="AW252" s="277"/>
      <c r="AX252" s="277"/>
      <c r="AY252" s="277"/>
      <c r="BS252" s="92"/>
      <c r="CT252">
        <v>40591</v>
      </c>
      <c r="CU252" t="s">
        <v>448</v>
      </c>
      <c r="CV252">
        <v>-463.31</v>
      </c>
      <c r="CX252" s="92"/>
    </row>
    <row r="253" spans="3:107" x14ac:dyDescent="0.2">
      <c r="C253">
        <v>2021</v>
      </c>
      <c r="D253" s="93">
        <f>P168</f>
        <v>9242475.8299999982</v>
      </c>
      <c r="E253" s="93">
        <f>P169</f>
        <v>5924624.7800000003</v>
      </c>
      <c r="F253" s="93">
        <f>P170</f>
        <v>9796940.2800000012</v>
      </c>
      <c r="G253" s="93">
        <f>P171</f>
        <v>10668847.84</v>
      </c>
      <c r="H253" s="93">
        <f>P172</f>
        <v>13638869.299999999</v>
      </c>
      <c r="I253" s="93">
        <f>P173</f>
        <v>10764592.580000002</v>
      </c>
      <c r="J253" s="93">
        <f>P174</f>
        <v>13831836.919999998</v>
      </c>
      <c r="K253" s="93">
        <f>P175</f>
        <v>13383317.299999999</v>
      </c>
      <c r="L253" s="93">
        <f>P176</f>
        <v>11486123.939999998</v>
      </c>
      <c r="M253" s="93">
        <f>P177</f>
        <v>14316193.170000002</v>
      </c>
      <c r="N253" s="93">
        <f>P178</f>
        <v>14939968.83</v>
      </c>
      <c r="O253" s="93">
        <f>P179</f>
        <v>13213124.089999998</v>
      </c>
      <c r="AQ253" s="92"/>
      <c r="BO253">
        <v>40550</v>
      </c>
      <c r="BP253" t="s">
        <v>360</v>
      </c>
      <c r="BQ253" s="92">
        <v>-1123847.1599999999</v>
      </c>
      <c r="BS253" s="92"/>
      <c r="CT253">
        <v>40592</v>
      </c>
      <c r="CU253" t="s">
        <v>450</v>
      </c>
      <c r="CV253" s="92">
        <v>-1585.84</v>
      </c>
      <c r="CX253" s="92"/>
    </row>
    <row r="254" spans="3:107" x14ac:dyDescent="0.2">
      <c r="C254">
        <v>2022</v>
      </c>
      <c r="D254" s="93">
        <f>P180</f>
        <v>13891450.910000002</v>
      </c>
      <c r="E254" s="93">
        <f>P207</f>
        <v>12409517.470000001</v>
      </c>
      <c r="F254" s="93">
        <f>P208</f>
        <v>14892241.709999999</v>
      </c>
      <c r="G254" s="93">
        <f>P209</f>
        <v>15046058.690000001</v>
      </c>
      <c r="H254" s="93">
        <f>P210</f>
        <v>14008730.269999998</v>
      </c>
      <c r="I254" s="93">
        <f>P211</f>
        <v>13426988.34040668</v>
      </c>
      <c r="J254" s="93">
        <f>P212</f>
        <v>13468114.470000006</v>
      </c>
      <c r="K254" s="93">
        <f>P213</f>
        <v>15340441.380000001</v>
      </c>
      <c r="L254" s="93">
        <f>P214</f>
        <v>18139375.91</v>
      </c>
      <c r="M254" s="93">
        <f>P215</f>
        <v>16128455.24</v>
      </c>
      <c r="N254" s="93">
        <f>P216</f>
        <v>17865148.830000002</v>
      </c>
      <c r="O254" s="93">
        <f>P217</f>
        <v>16991401.829999998</v>
      </c>
      <c r="AK254">
        <v>40570</v>
      </c>
      <c r="AL254" t="s">
        <v>384</v>
      </c>
      <c r="AM254" s="92">
        <v>-310243.3</v>
      </c>
      <c r="AO254" s="92"/>
      <c r="AP254" s="92"/>
      <c r="AQ254" s="92"/>
      <c r="AT254" t="s">
        <v>354</v>
      </c>
      <c r="AU254" t="s">
        <v>355</v>
      </c>
      <c r="AV254" t="s">
        <v>356</v>
      </c>
      <c r="BO254">
        <v>40551</v>
      </c>
      <c r="BP254" t="s">
        <v>380</v>
      </c>
      <c r="BQ254" s="92">
        <v>-2422.3000000000002</v>
      </c>
      <c r="BS254" s="92"/>
      <c r="CT254">
        <v>40595</v>
      </c>
      <c r="CU254" t="s">
        <v>451</v>
      </c>
      <c r="CV254" s="92">
        <v>-54437.68</v>
      </c>
      <c r="CX254" s="92"/>
    </row>
    <row r="255" spans="3:107" x14ac:dyDescent="0.2">
      <c r="C255">
        <v>2023</v>
      </c>
      <c r="D255" s="93">
        <f>P218</f>
        <v>17970796.02</v>
      </c>
      <c r="E255" s="93">
        <f>P219</f>
        <v>14025455.950000005</v>
      </c>
      <c r="F255" s="93">
        <f>P220</f>
        <v>20204705.990000002</v>
      </c>
      <c r="G255" s="93">
        <f>P221</f>
        <v>18107780.43</v>
      </c>
      <c r="AK255">
        <v>40571</v>
      </c>
      <c r="AL255" t="s">
        <v>385</v>
      </c>
      <c r="AM255">
        <v>-329.16</v>
      </c>
      <c r="AO255" s="92"/>
      <c r="AP255" s="92"/>
      <c r="AQ255" s="92"/>
      <c r="AT255">
        <v>40501</v>
      </c>
      <c r="AU255" t="s">
        <v>368</v>
      </c>
      <c r="AV255" s="92">
        <v>-1968.23</v>
      </c>
      <c r="AX255" s="92"/>
      <c r="AY255" s="92"/>
      <c r="BO255">
        <v>40552</v>
      </c>
      <c r="BP255" t="s">
        <v>382</v>
      </c>
      <c r="BQ255" s="92">
        <v>-5659.14</v>
      </c>
      <c r="BS255" s="92"/>
      <c r="CT255">
        <v>40596</v>
      </c>
      <c r="CU255" t="s">
        <v>452</v>
      </c>
      <c r="CV255" s="92">
        <v>-25771.98</v>
      </c>
      <c r="CW255" s="92">
        <f>-SUM(CV251:CV255)</f>
        <v>364327.43</v>
      </c>
      <c r="CX255" s="92"/>
    </row>
    <row r="256" spans="3:107" hidden="1" x14ac:dyDescent="0.2">
      <c r="E256" s="251" t="s">
        <v>464</v>
      </c>
      <c r="F256" s="251"/>
      <c r="K256" s="251" t="s">
        <v>465</v>
      </c>
      <c r="L256" s="251"/>
      <c r="M256" s="15"/>
      <c r="N256" s="15"/>
      <c r="AK256">
        <v>40575</v>
      </c>
      <c r="AL256" t="s">
        <v>387</v>
      </c>
      <c r="AM256" s="92">
        <v>-115400.48</v>
      </c>
      <c r="AO256" s="92"/>
      <c r="AP256" s="92"/>
      <c r="AQ256" s="92"/>
      <c r="AT256">
        <v>40510</v>
      </c>
      <c r="AU256" t="s">
        <v>357</v>
      </c>
      <c r="AV256" s="92">
        <v>-3183805.44</v>
      </c>
      <c r="AX256" s="92"/>
      <c r="AY256" s="92"/>
      <c r="BO256">
        <v>40555</v>
      </c>
      <c r="BP256" t="s">
        <v>366</v>
      </c>
      <c r="BQ256" s="92">
        <v>-292595.40000000002</v>
      </c>
      <c r="BS256" s="92"/>
      <c r="CT256">
        <v>40720</v>
      </c>
      <c r="CU256" t="s">
        <v>417</v>
      </c>
      <c r="CV256" s="92">
        <v>-106175.25</v>
      </c>
      <c r="CX256" s="92"/>
    </row>
    <row r="257" spans="4:103" hidden="1" x14ac:dyDescent="0.2">
      <c r="D257" t="s">
        <v>274</v>
      </c>
      <c r="E257" s="111">
        <v>1930436.71</v>
      </c>
      <c r="F257" s="111">
        <v>462768.27</v>
      </c>
      <c r="K257" s="111">
        <v>215515.88999999998</v>
      </c>
      <c r="L257" s="102">
        <v>80065.22</v>
      </c>
      <c r="M257" s="102"/>
      <c r="N257" s="102"/>
      <c r="AK257">
        <v>40580</v>
      </c>
      <c r="AL257" t="s">
        <v>386</v>
      </c>
      <c r="AM257" s="92">
        <v>-28497.35</v>
      </c>
      <c r="AO257" s="92">
        <v>-454470.28999999992</v>
      </c>
      <c r="AP257" s="92"/>
      <c r="AQ257" s="92"/>
      <c r="AT257">
        <v>40515</v>
      </c>
      <c r="AU257" t="s">
        <v>358</v>
      </c>
      <c r="AV257" s="92">
        <v>-351078.61</v>
      </c>
      <c r="AX257" s="92"/>
      <c r="AY257" s="92"/>
      <c r="BO257">
        <v>40560</v>
      </c>
      <c r="BP257" t="s">
        <v>367</v>
      </c>
      <c r="BQ257" s="92">
        <v>-89676.12</v>
      </c>
      <c r="BS257" s="92">
        <f>-SUM(BQ253:BQ257)</f>
        <v>1514200.12</v>
      </c>
      <c r="CT257">
        <v>40770</v>
      </c>
      <c r="CU257" t="s">
        <v>418</v>
      </c>
      <c r="CV257" s="92">
        <v>-50277.760000000002</v>
      </c>
      <c r="CW257" s="92">
        <f>-SUM(CV256:CV257)</f>
        <v>156453.01</v>
      </c>
      <c r="CX257" s="92"/>
    </row>
    <row r="258" spans="4:103" hidden="1" x14ac:dyDescent="0.2">
      <c r="D258" t="s">
        <v>275</v>
      </c>
      <c r="E258" s="111">
        <v>2126863.7600000002</v>
      </c>
      <c r="F258" s="111">
        <v>703217.99</v>
      </c>
      <c r="K258" s="111">
        <v>181263.25000000003</v>
      </c>
      <c r="L258" s="102">
        <v>127153.21</v>
      </c>
      <c r="M258" s="102"/>
      <c r="N258" s="102"/>
      <c r="AK258">
        <v>40715</v>
      </c>
      <c r="AL258" t="s">
        <v>388</v>
      </c>
      <c r="AM258" s="92">
        <v>-139167.22</v>
      </c>
      <c r="AO258" s="92"/>
      <c r="AP258" s="92"/>
      <c r="AQ258" s="92"/>
      <c r="AT258">
        <v>40520</v>
      </c>
      <c r="AU258" t="s">
        <v>359</v>
      </c>
      <c r="AV258" s="92">
        <v>-203300.94</v>
      </c>
      <c r="AX258" s="92">
        <v>3740153.2199999997</v>
      </c>
      <c r="AY258" s="92"/>
      <c r="BO258">
        <v>40705</v>
      </c>
      <c r="BP258" t="s">
        <v>371</v>
      </c>
      <c r="BQ258" s="92">
        <v>-398347.96</v>
      </c>
      <c r="BS258" s="92"/>
      <c r="CV258" s="92">
        <f>SUM(CV206:CV257)</f>
        <v>-7035734.3300000001</v>
      </c>
      <c r="CW258" s="92">
        <f>SUM(CW224:CW257)</f>
        <v>7035734.3300000001</v>
      </c>
      <c r="CX258" s="92"/>
      <c r="CY258" s="92"/>
    </row>
    <row r="259" spans="4:103" hidden="1" x14ac:dyDescent="0.2">
      <c r="D259" t="s">
        <v>276</v>
      </c>
      <c r="E259" s="111">
        <v>2171282.1100000003</v>
      </c>
      <c r="F259" s="111">
        <v>623659.56000000006</v>
      </c>
      <c r="K259" s="111">
        <v>207474.62</v>
      </c>
      <c r="L259" s="102">
        <v>103258.41</v>
      </c>
      <c r="M259" s="102"/>
      <c r="N259" s="102"/>
      <c r="AK259">
        <v>40765</v>
      </c>
      <c r="AL259" t="s">
        <v>390</v>
      </c>
      <c r="AM259" s="92">
        <v>-43215.15</v>
      </c>
      <c r="AO259" s="92">
        <v>-182382.37</v>
      </c>
      <c r="AP259" s="92"/>
      <c r="AQ259" s="92"/>
      <c r="AT259">
        <v>40700</v>
      </c>
      <c r="AU259" t="s">
        <v>369</v>
      </c>
      <c r="AV259" s="92">
        <v>-1083589.6000000001</v>
      </c>
      <c r="AX259" s="92"/>
      <c r="AY259" s="92"/>
      <c r="BO259">
        <v>40755</v>
      </c>
      <c r="BP259" t="s">
        <v>375</v>
      </c>
      <c r="BQ259" s="92">
        <v>-67544.02</v>
      </c>
      <c r="BS259" s="92">
        <f>-SUM(BQ258:BQ259)</f>
        <v>465891.98000000004</v>
      </c>
      <c r="CX259" s="92"/>
    </row>
    <row r="260" spans="4:103" hidden="1" x14ac:dyDescent="0.2">
      <c r="D260" t="s">
        <v>277</v>
      </c>
      <c r="E260" s="111">
        <v>2340945.0599999996</v>
      </c>
      <c r="F260" s="111">
        <v>738118.01</v>
      </c>
      <c r="K260" s="111">
        <v>237464.65000000002</v>
      </c>
      <c r="L260" s="102">
        <v>112838.99</v>
      </c>
      <c r="M260" s="102"/>
      <c r="N260" s="102"/>
      <c r="AM260" s="92">
        <v>-5966962.7700000005</v>
      </c>
      <c r="AN260" s="92"/>
      <c r="AO260" s="92">
        <v>-5966962.7699999996</v>
      </c>
      <c r="AP260" s="92"/>
      <c r="AQ260" s="92"/>
      <c r="AT260">
        <v>40750</v>
      </c>
      <c r="AU260" t="s">
        <v>372</v>
      </c>
      <c r="AV260" s="92">
        <v>-316940.21000000002</v>
      </c>
      <c r="AX260" s="92">
        <v>1400529.81</v>
      </c>
      <c r="BS260" s="92"/>
      <c r="CX260" s="92"/>
    </row>
    <row r="261" spans="4:103" hidden="1" x14ac:dyDescent="0.2">
      <c r="D261" t="s">
        <v>278</v>
      </c>
      <c r="E261" s="111">
        <v>1955644.5</v>
      </c>
      <c r="F261" s="111">
        <v>681793.47</v>
      </c>
      <c r="K261" s="111">
        <v>202384.65000000002</v>
      </c>
      <c r="L261" s="102">
        <v>106433.65</v>
      </c>
      <c r="M261" s="102"/>
      <c r="N261" s="102"/>
      <c r="AP261" s="92"/>
      <c r="AQ261" s="92"/>
      <c r="AX261" s="92"/>
      <c r="AY261" s="92"/>
      <c r="BO261">
        <v>40570</v>
      </c>
      <c r="BP261" t="s">
        <v>384</v>
      </c>
      <c r="BQ261" s="92">
        <v>-429540.93</v>
      </c>
      <c r="BS261" s="92"/>
      <c r="CT261">
        <v>40530</v>
      </c>
      <c r="CU261" t="s">
        <v>378</v>
      </c>
      <c r="CV261" s="92">
        <v>-65151.42</v>
      </c>
      <c r="CX261" s="92"/>
    </row>
    <row r="262" spans="4:103" hidden="1" x14ac:dyDescent="0.2">
      <c r="D262" t="s">
        <v>279</v>
      </c>
      <c r="E262" s="111">
        <v>2341707.3500000006</v>
      </c>
      <c r="F262" s="111">
        <v>582093.52</v>
      </c>
      <c r="K262" s="111">
        <v>228663.47999999998</v>
      </c>
      <c r="L262" s="102">
        <v>86666.61</v>
      </c>
      <c r="M262" s="102"/>
      <c r="N262" s="102"/>
      <c r="AP262" s="92"/>
      <c r="AQ262" s="92"/>
      <c r="AT262">
        <v>40550</v>
      </c>
      <c r="AU262" t="s">
        <v>360</v>
      </c>
      <c r="AV262" s="92">
        <v>-1053607.72</v>
      </c>
      <c r="AX262" s="92"/>
      <c r="AY262" s="92"/>
      <c r="BO262">
        <v>40571</v>
      </c>
      <c r="BP262" t="s">
        <v>385</v>
      </c>
      <c r="BQ262" s="92">
        <v>-1071.07</v>
      </c>
      <c r="BS262" s="92"/>
      <c r="CT262">
        <v>40531</v>
      </c>
      <c r="CU262" t="s">
        <v>393</v>
      </c>
      <c r="CV262">
        <v>-60.91</v>
      </c>
      <c r="CX262" s="92"/>
    </row>
    <row r="263" spans="4:103" hidden="1" x14ac:dyDescent="0.2">
      <c r="D263" t="s">
        <v>391</v>
      </c>
      <c r="E263" s="111">
        <v>2085278.01</v>
      </c>
      <c r="F263" s="111">
        <v>768926.53</v>
      </c>
      <c r="K263" s="111">
        <v>207561.99</v>
      </c>
      <c r="L263" s="102">
        <v>111548.93</v>
      </c>
      <c r="M263" s="102"/>
      <c r="N263" s="102"/>
      <c r="AK263">
        <v>40530</v>
      </c>
      <c r="AL263" t="s">
        <v>378</v>
      </c>
      <c r="AM263" s="92">
        <v>-316922.59000000003</v>
      </c>
      <c r="AO263" s="92"/>
      <c r="AP263" s="92"/>
      <c r="AQ263" s="92"/>
      <c r="AT263">
        <v>40551</v>
      </c>
      <c r="AU263" t="s">
        <v>380</v>
      </c>
      <c r="AV263" s="92">
        <v>-1002.11</v>
      </c>
      <c r="AX263" s="92"/>
      <c r="AY263" s="92"/>
      <c r="BO263">
        <v>40572</v>
      </c>
      <c r="BP263" t="s">
        <v>389</v>
      </c>
      <c r="BQ263" s="92">
        <v>-1863.68</v>
      </c>
      <c r="BS263" s="92"/>
      <c r="CT263">
        <v>40532</v>
      </c>
      <c r="CU263" t="s">
        <v>396</v>
      </c>
      <c r="CV263">
        <v>-200.37</v>
      </c>
      <c r="CX263" s="92"/>
    </row>
    <row r="264" spans="4:103" hidden="1" x14ac:dyDescent="0.2">
      <c r="D264" t="s">
        <v>281</v>
      </c>
      <c r="E264" s="111">
        <v>2147081.2400000002</v>
      </c>
      <c r="F264" s="111">
        <v>787399.16</v>
      </c>
      <c r="K264" s="111">
        <v>220390.09</v>
      </c>
      <c r="L264" s="102">
        <v>113020.54</v>
      </c>
      <c r="M264" s="102"/>
      <c r="N264" s="102"/>
      <c r="AK264">
        <v>40531</v>
      </c>
      <c r="AL264" t="s">
        <v>393</v>
      </c>
      <c r="AM264">
        <v>-94.54</v>
      </c>
      <c r="AO264" s="92"/>
      <c r="AP264" s="92"/>
      <c r="AQ264" s="92"/>
      <c r="AT264">
        <v>40555</v>
      </c>
      <c r="AU264" t="s">
        <v>366</v>
      </c>
      <c r="AV264" s="92">
        <v>-408803.36</v>
      </c>
      <c r="AX264" s="92"/>
      <c r="AY264" s="92"/>
      <c r="BO264">
        <v>40575</v>
      </c>
      <c r="BP264" t="s">
        <v>387</v>
      </c>
      <c r="BQ264" s="92">
        <v>-157023.23000000001</v>
      </c>
      <c r="BS264" s="92"/>
      <c r="CT264">
        <v>40535</v>
      </c>
      <c r="CU264" t="s">
        <v>379</v>
      </c>
      <c r="CV264" s="92">
        <v>-7433.94</v>
      </c>
      <c r="CX264" s="92"/>
    </row>
    <row r="265" spans="4:103" hidden="1" x14ac:dyDescent="0.2">
      <c r="D265" t="s">
        <v>282</v>
      </c>
      <c r="E265" s="111">
        <v>2269648.6800000002</v>
      </c>
      <c r="F265" s="111">
        <v>706256.91</v>
      </c>
      <c r="K265" s="111">
        <v>231272.24</v>
      </c>
      <c r="L265" s="102">
        <v>102143.4</v>
      </c>
      <c r="M265" s="102"/>
      <c r="N265" s="102"/>
      <c r="AK265">
        <v>40535</v>
      </c>
      <c r="AL265" t="s">
        <v>379</v>
      </c>
      <c r="AM265" s="92">
        <v>-33786.86</v>
      </c>
      <c r="AO265" s="92"/>
      <c r="AP265" s="92"/>
      <c r="AQ265" s="92"/>
      <c r="AT265">
        <v>40560</v>
      </c>
      <c r="AU265" t="s">
        <v>367</v>
      </c>
      <c r="AV265" s="92">
        <v>-80818</v>
      </c>
      <c r="AX265" s="92">
        <v>1544231.19</v>
      </c>
      <c r="AY265" s="92"/>
      <c r="BO265">
        <v>40580</v>
      </c>
      <c r="BP265" t="s">
        <v>386</v>
      </c>
      <c r="BQ265" s="92">
        <v>-44574.53</v>
      </c>
      <c r="BS265" s="92">
        <f>-SUM(BQ261:BQ265)</f>
        <v>634073.44000000006</v>
      </c>
      <c r="CT265">
        <v>40540</v>
      </c>
      <c r="CU265" t="s">
        <v>381</v>
      </c>
      <c r="CV265" s="92">
        <v>-8382.92</v>
      </c>
      <c r="CW265" s="92">
        <f>-SUM(CV261:CV265)</f>
        <v>81229.56</v>
      </c>
    </row>
    <row r="266" spans="4:103" hidden="1" x14ac:dyDescent="0.2">
      <c r="D266" t="s">
        <v>283</v>
      </c>
      <c r="E266" s="111">
        <v>2521539.8199999998</v>
      </c>
      <c r="F266" s="111">
        <v>646672.67000000004</v>
      </c>
      <c r="K266" s="111">
        <v>262237.43</v>
      </c>
      <c r="L266" s="102">
        <v>105025.5</v>
      </c>
      <c r="M266" s="102"/>
      <c r="N266" s="102"/>
      <c r="AK266">
        <v>40540</v>
      </c>
      <c r="AL266" t="s">
        <v>381</v>
      </c>
      <c r="AM266" s="92">
        <v>-27396.99</v>
      </c>
      <c r="AO266" s="92">
        <v>-378200.98</v>
      </c>
      <c r="AP266" s="92"/>
      <c r="AQ266" s="92"/>
      <c r="AT266">
        <v>40705</v>
      </c>
      <c r="AU266" t="s">
        <v>371</v>
      </c>
      <c r="AV266" s="92">
        <v>-416107.66</v>
      </c>
      <c r="AX266" s="92"/>
      <c r="AY266" s="92"/>
      <c r="BO266">
        <v>40715</v>
      </c>
      <c r="BP266" t="s">
        <v>388</v>
      </c>
      <c r="BQ266" s="92">
        <v>-165546.43</v>
      </c>
      <c r="CT266">
        <v>40710</v>
      </c>
      <c r="CU266" t="s">
        <v>394</v>
      </c>
      <c r="CV266" s="92">
        <v>-86348.6</v>
      </c>
    </row>
    <row r="267" spans="4:103" hidden="1" x14ac:dyDescent="0.2">
      <c r="D267" t="s">
        <v>284</v>
      </c>
      <c r="E267" s="111">
        <v>2466172.7799999998</v>
      </c>
      <c r="F267" s="111">
        <v>927708.74</v>
      </c>
      <c r="K267" s="111">
        <v>444409.99</v>
      </c>
      <c r="L267" s="102">
        <v>122992.67000000001</v>
      </c>
      <c r="M267" s="102"/>
      <c r="N267" s="102"/>
      <c r="AK267">
        <v>40710</v>
      </c>
      <c r="AL267" t="s">
        <v>394</v>
      </c>
      <c r="AM267" s="92">
        <v>-96975.86</v>
      </c>
      <c r="AO267" s="92"/>
      <c r="AP267" s="92"/>
      <c r="AQ267" s="92"/>
      <c r="AT267">
        <v>40755</v>
      </c>
      <c r="AU267" t="s">
        <v>375</v>
      </c>
      <c r="AV267" s="92">
        <v>-160682.01999999999</v>
      </c>
      <c r="AX267" s="92">
        <v>576789.67999999993</v>
      </c>
      <c r="AY267" s="92"/>
      <c r="BO267">
        <v>40765</v>
      </c>
      <c r="BP267" t="s">
        <v>390</v>
      </c>
      <c r="BQ267" s="92">
        <v>-24176.06</v>
      </c>
      <c r="BS267" s="92">
        <f>-SUM(BQ266:BQ267)</f>
        <v>189722.49</v>
      </c>
      <c r="CT267">
        <v>40760</v>
      </c>
      <c r="CU267" t="s">
        <v>395</v>
      </c>
      <c r="CV267" s="92">
        <v>-2814.64</v>
      </c>
      <c r="CW267" s="92">
        <f>-SUM(CV266:CV267)</f>
        <v>89163.24</v>
      </c>
    </row>
    <row r="268" spans="4:103" hidden="1" x14ac:dyDescent="0.2">
      <c r="D268" t="s">
        <v>285</v>
      </c>
      <c r="E268" s="111">
        <v>2394833.14</v>
      </c>
      <c r="F268" s="111">
        <v>923771.25</v>
      </c>
      <c r="K268" s="111">
        <v>692966.49</v>
      </c>
      <c r="L268" s="102">
        <v>161560.22999999998</v>
      </c>
      <c r="M268" s="102"/>
      <c r="N268" s="102"/>
      <c r="AK268">
        <v>40760</v>
      </c>
      <c r="AL268" t="s">
        <v>395</v>
      </c>
      <c r="AM268" s="92">
        <v>-20463.98</v>
      </c>
      <c r="AO268" s="92">
        <v>-117439.84</v>
      </c>
      <c r="CV268" s="92">
        <f>SUM(CV261:CV267)</f>
        <v>-170392.80000000002</v>
      </c>
      <c r="CW268" s="92">
        <f>SUM(CW261:CW267)</f>
        <v>170392.8</v>
      </c>
    </row>
    <row r="269" spans="4:103" hidden="1" x14ac:dyDescent="0.2">
      <c r="AO269" s="92"/>
      <c r="AX269" s="92"/>
      <c r="AY269" s="92"/>
      <c r="BQ269" s="92">
        <f>SUM(BQ245:BQ267)</f>
        <v>-8049104.5499999998</v>
      </c>
      <c r="BS269" s="92">
        <f>SUM(BS249:BS267)</f>
        <v>8049104.5500000017</v>
      </c>
      <c r="CV269" s="92"/>
    </row>
    <row r="270" spans="4:103" hidden="1" x14ac:dyDescent="0.2">
      <c r="F270" s="111">
        <v>35303819.240000002</v>
      </c>
      <c r="L270" s="111">
        <v>4664312.1300000008</v>
      </c>
      <c r="M270" s="111"/>
      <c r="N270" s="111"/>
      <c r="AT270">
        <v>40570</v>
      </c>
      <c r="AU270" t="s">
        <v>384</v>
      </c>
      <c r="AV270" s="92">
        <v>-392019.19</v>
      </c>
      <c r="AX270" s="92"/>
      <c r="AY270" s="92"/>
      <c r="CV270" s="92">
        <f>CV258+CV268</f>
        <v>-7206127.1299999999</v>
      </c>
      <c r="CW270" s="92">
        <f>CW258+CW268</f>
        <v>7206127.1299999999</v>
      </c>
    </row>
    <row r="271" spans="4:103" hidden="1" x14ac:dyDescent="0.2">
      <c r="AK271">
        <v>40999</v>
      </c>
      <c r="AL271" t="s">
        <v>376</v>
      </c>
      <c r="AM271" s="92">
        <v>-6462603.5899999999</v>
      </c>
      <c r="AO271" s="92">
        <v>-12429566.359999999</v>
      </c>
      <c r="AT271">
        <v>40571</v>
      </c>
      <c r="AU271" t="s">
        <v>385</v>
      </c>
      <c r="AV271">
        <v>-593.63</v>
      </c>
      <c r="AX271" s="92"/>
      <c r="AY271" s="92"/>
    </row>
    <row r="272" spans="4:103" hidden="1" x14ac:dyDescent="0.2">
      <c r="F272" s="119">
        <v>0.88329921940005873</v>
      </c>
      <c r="G272" s="119"/>
      <c r="H272" s="119"/>
      <c r="I272" s="119"/>
      <c r="J272" s="119"/>
      <c r="K272" s="119"/>
      <c r="L272" s="119">
        <v>0.11670078059994128</v>
      </c>
      <c r="M272" s="119"/>
      <c r="N272" s="119"/>
      <c r="AT272">
        <v>40575</v>
      </c>
      <c r="AU272" t="s">
        <v>387</v>
      </c>
      <c r="AV272" s="92">
        <v>-171583.1</v>
      </c>
      <c r="AX272" s="92"/>
      <c r="AY272" s="92"/>
      <c r="BO272">
        <v>40530</v>
      </c>
      <c r="BP272" t="s">
        <v>378</v>
      </c>
      <c r="BQ272" s="92">
        <v>-1197206.8600000001</v>
      </c>
      <c r="CT272">
        <v>40999</v>
      </c>
      <c r="CU272" t="s">
        <v>376</v>
      </c>
      <c r="CV272" s="92">
        <v>-7296506.5</v>
      </c>
      <c r="CW272" s="92">
        <f>-CV272</f>
        <v>7296506.5</v>
      </c>
    </row>
    <row r="273" spans="4:100" hidden="1" x14ac:dyDescent="0.2">
      <c r="AT273">
        <v>40580</v>
      </c>
      <c r="AU273" t="s">
        <v>386</v>
      </c>
      <c r="AV273" s="92">
        <v>-37077.4</v>
      </c>
      <c r="AX273" s="92">
        <v>601273.32000000007</v>
      </c>
      <c r="AY273" s="92"/>
      <c r="BO273">
        <v>40531</v>
      </c>
      <c r="BP273" t="s">
        <v>393</v>
      </c>
      <c r="BQ273" s="92">
        <v>-1304.28</v>
      </c>
    </row>
    <row r="274" spans="4:100" hidden="1" x14ac:dyDescent="0.2">
      <c r="E274" s="15" t="s">
        <v>468</v>
      </c>
      <c r="F274" s="15"/>
      <c r="K274" s="15" t="s">
        <v>469</v>
      </c>
      <c r="L274" s="15"/>
      <c r="M274" s="15"/>
      <c r="N274" s="15"/>
      <c r="AT274">
        <v>40715</v>
      </c>
      <c r="AU274" t="s">
        <v>388</v>
      </c>
      <c r="AV274" s="92">
        <v>-186321.91</v>
      </c>
      <c r="AX274" s="92"/>
      <c r="AY274" s="92"/>
      <c r="BO274">
        <v>40532</v>
      </c>
      <c r="BP274" t="s">
        <v>396</v>
      </c>
      <c r="BQ274" s="92">
        <v>-3237.33</v>
      </c>
    </row>
    <row r="275" spans="4:100" hidden="1" x14ac:dyDescent="0.2">
      <c r="D275" t="s">
        <v>274</v>
      </c>
      <c r="E275" s="111">
        <v>2478405.7800000003</v>
      </c>
      <c r="F275" s="102">
        <v>662192.26</v>
      </c>
      <c r="K275" s="111">
        <v>725833.94</v>
      </c>
      <c r="L275" s="102">
        <v>199708.53</v>
      </c>
      <c r="M275" s="102"/>
      <c r="N275" s="102"/>
      <c r="AT275">
        <v>40765</v>
      </c>
      <c r="AU275" t="s">
        <v>390</v>
      </c>
      <c r="AV275" s="92">
        <v>-68732.490000000005</v>
      </c>
      <c r="AX275" s="92">
        <v>255054.40000000002</v>
      </c>
      <c r="AY275" s="92"/>
      <c r="BO275">
        <v>40535</v>
      </c>
      <c r="BP275" t="s">
        <v>379</v>
      </c>
      <c r="BQ275" s="92">
        <v>-108348.58</v>
      </c>
      <c r="BS275" s="92"/>
    </row>
    <row r="276" spans="4:100" hidden="1" x14ac:dyDescent="0.2">
      <c r="D276" t="s">
        <v>275</v>
      </c>
      <c r="E276" s="111">
        <v>2407214.5599999996</v>
      </c>
      <c r="F276" s="102">
        <v>731174.8899999999</v>
      </c>
      <c r="K276" s="111">
        <v>673691.48</v>
      </c>
      <c r="L276" s="102">
        <v>271314.63</v>
      </c>
      <c r="M276" s="102"/>
      <c r="N276" s="102"/>
      <c r="AX276" s="92"/>
      <c r="AY276" s="92"/>
      <c r="BO276">
        <v>40540</v>
      </c>
      <c r="BP276" t="s">
        <v>381</v>
      </c>
      <c r="BQ276" s="92">
        <v>-102605.06</v>
      </c>
      <c r="BS276" s="92">
        <f>-SUM(BQ272:BQ276)</f>
        <v>1412702.1100000003</v>
      </c>
      <c r="CV276" s="92"/>
    </row>
    <row r="277" spans="4:100" hidden="1" x14ac:dyDescent="0.2">
      <c r="D277" t="s">
        <v>276</v>
      </c>
      <c r="E277" s="111">
        <v>2514854.4</v>
      </c>
      <c r="F277" s="102">
        <v>544587.1</v>
      </c>
      <c r="K277" s="111">
        <v>964430.2</v>
      </c>
      <c r="L277" s="102">
        <v>199124.82</v>
      </c>
      <c r="M277" s="102"/>
      <c r="N277" s="102"/>
      <c r="AX277" s="92">
        <v>8118031.6199999992</v>
      </c>
      <c r="AY277" s="92"/>
      <c r="BO277">
        <v>40710</v>
      </c>
      <c r="BP277" t="s">
        <v>394</v>
      </c>
      <c r="BQ277" s="92">
        <v>-395124.4</v>
      </c>
      <c r="BS277" s="92"/>
    </row>
    <row r="278" spans="4:100" hidden="1" x14ac:dyDescent="0.2">
      <c r="D278" t="s">
        <v>277</v>
      </c>
      <c r="E278" s="111">
        <v>2243931.39</v>
      </c>
      <c r="F278" s="102">
        <v>744026.75</v>
      </c>
      <c r="K278" s="111">
        <v>969335.05</v>
      </c>
      <c r="L278" s="102">
        <v>263012.58</v>
      </c>
      <c r="M278" s="102"/>
      <c r="N278" s="102"/>
      <c r="AT278">
        <v>40530</v>
      </c>
      <c r="AU278" t="s">
        <v>378</v>
      </c>
      <c r="AV278" s="92">
        <v>-942747.3</v>
      </c>
      <c r="AX278" s="92"/>
      <c r="AY278" s="92"/>
      <c r="BO278">
        <v>40760</v>
      </c>
      <c r="BP278" t="s">
        <v>395</v>
      </c>
      <c r="BQ278" s="92">
        <v>-18827.41</v>
      </c>
      <c r="BS278" s="92">
        <f>-SUM(BQ277:BQ278)</f>
        <v>413951.81</v>
      </c>
    </row>
    <row r="279" spans="4:100" hidden="1" x14ac:dyDescent="0.2">
      <c r="D279" t="s">
        <v>278</v>
      </c>
      <c r="E279" s="111">
        <v>2151732.0900000003</v>
      </c>
      <c r="F279" s="102">
        <v>597471.42000000004</v>
      </c>
      <c r="K279" s="111">
        <v>620229.85000000009</v>
      </c>
      <c r="L279" s="102">
        <v>203800.25</v>
      </c>
      <c r="M279" s="102"/>
      <c r="N279" s="102"/>
      <c r="AT279">
        <v>40531</v>
      </c>
      <c r="AU279" t="s">
        <v>393</v>
      </c>
      <c r="AV279">
        <v>-189.45</v>
      </c>
      <c r="AX279" s="92"/>
      <c r="AY279" s="92"/>
      <c r="BS279" s="92"/>
    </row>
    <row r="280" spans="4:100" hidden="1" x14ac:dyDescent="0.2">
      <c r="D280" t="s">
        <v>279</v>
      </c>
      <c r="E280" s="111">
        <v>2589308.7000000002</v>
      </c>
      <c r="F280" s="102">
        <v>837774.8600000001</v>
      </c>
      <c r="K280" s="111">
        <v>874356.9</v>
      </c>
      <c r="L280" s="102">
        <v>310606.07</v>
      </c>
      <c r="M280" s="102"/>
      <c r="N280" s="102"/>
      <c r="AT280">
        <v>40535</v>
      </c>
      <c r="AU280" t="s">
        <v>379</v>
      </c>
      <c r="AV280" s="92">
        <v>-98024.07</v>
      </c>
      <c r="AX280" s="92"/>
      <c r="AY280" s="92"/>
    </row>
    <row r="281" spans="4:100" hidden="1" x14ac:dyDescent="0.2">
      <c r="D281" t="s">
        <v>391</v>
      </c>
      <c r="E281" s="111">
        <v>2022966.6700000002</v>
      </c>
      <c r="F281" s="102">
        <v>956807.96</v>
      </c>
      <c r="K281" s="111">
        <v>800842.95000000007</v>
      </c>
      <c r="L281" s="102">
        <v>413023.06</v>
      </c>
      <c r="M281" s="102"/>
      <c r="N281" s="102"/>
      <c r="AT281">
        <v>40540</v>
      </c>
      <c r="AU281" t="s">
        <v>381</v>
      </c>
      <c r="AV281" s="92">
        <v>-73424.759999999995</v>
      </c>
      <c r="AX281" s="92">
        <v>1114385.58</v>
      </c>
      <c r="AY281" s="92"/>
      <c r="BO281">
        <v>40725</v>
      </c>
      <c r="BP281" t="s">
        <v>408</v>
      </c>
      <c r="BQ281" s="92">
        <v>-1295.18</v>
      </c>
      <c r="BS281" s="92"/>
    </row>
    <row r="282" spans="4:100" hidden="1" x14ac:dyDescent="0.2">
      <c r="D282" t="s">
        <v>281</v>
      </c>
      <c r="E282" s="111">
        <v>2390413.8200000003</v>
      </c>
      <c r="F282" s="102">
        <v>875684.87</v>
      </c>
      <c r="K282" s="111">
        <v>785769.11</v>
      </c>
      <c r="L282" s="102">
        <v>349536.32</v>
      </c>
      <c r="M282" s="102"/>
      <c r="N282" s="102"/>
      <c r="AT282">
        <v>40710</v>
      </c>
      <c r="AU282" t="s">
        <v>394</v>
      </c>
      <c r="AV282" s="92">
        <v>-288851.17</v>
      </c>
      <c r="AX282" s="92"/>
      <c r="AY282" s="92"/>
      <c r="BO282">
        <v>40775</v>
      </c>
      <c r="BP282" t="s">
        <v>409</v>
      </c>
      <c r="BQ282" s="92">
        <v>-12024.27</v>
      </c>
      <c r="BS282" s="92">
        <f>-SUM(BQ281:BQ282)</f>
        <v>13319.45</v>
      </c>
    </row>
    <row r="283" spans="4:100" hidden="1" x14ac:dyDescent="0.2">
      <c r="D283" t="s">
        <v>282</v>
      </c>
      <c r="E283" s="111">
        <v>2787434.09</v>
      </c>
      <c r="F283" s="102">
        <v>512209.78</v>
      </c>
      <c r="K283" s="111">
        <v>910219.14</v>
      </c>
      <c r="L283" s="102">
        <v>180642.74</v>
      </c>
      <c r="M283" s="102"/>
      <c r="N283" s="102"/>
      <c r="AT283">
        <v>40760</v>
      </c>
      <c r="AU283" t="s">
        <v>395</v>
      </c>
      <c r="AV283" s="92">
        <v>-44458.07</v>
      </c>
      <c r="AX283" s="92">
        <v>333309.24</v>
      </c>
      <c r="BS283" s="92"/>
    </row>
    <row r="284" spans="4:100" hidden="1" x14ac:dyDescent="0.2">
      <c r="D284" t="s">
        <v>283</v>
      </c>
      <c r="E284" s="111">
        <v>2778571.57</v>
      </c>
      <c r="F284" s="102">
        <v>1139764.6400000001</v>
      </c>
      <c r="K284" s="111">
        <v>915696.37</v>
      </c>
      <c r="L284" s="102">
        <v>454891.42</v>
      </c>
      <c r="M284" s="102"/>
      <c r="N284" s="102"/>
      <c r="AV284" s="92"/>
      <c r="BS284" s="92"/>
    </row>
    <row r="285" spans="4:100" hidden="1" x14ac:dyDescent="0.2">
      <c r="D285" t="s">
        <v>284</v>
      </c>
      <c r="E285" s="111">
        <v>2543328.63</v>
      </c>
      <c r="F285" s="102">
        <v>961448.49</v>
      </c>
      <c r="K285" s="111">
        <v>1070726.04</v>
      </c>
      <c r="L285" s="102">
        <v>397471.98</v>
      </c>
      <c r="M285" s="102"/>
      <c r="N285" s="102"/>
    </row>
    <row r="286" spans="4:100" hidden="1" x14ac:dyDescent="0.2">
      <c r="D286" t="s">
        <v>285</v>
      </c>
      <c r="E286" s="111">
        <v>2737081.01</v>
      </c>
      <c r="F286" s="102">
        <v>1363166.4700000002</v>
      </c>
      <c r="K286" s="111">
        <v>900483.4800000001</v>
      </c>
      <c r="L286" s="102">
        <v>565350.37</v>
      </c>
      <c r="M286" s="102"/>
      <c r="N286" s="102"/>
      <c r="AT286">
        <v>40999</v>
      </c>
      <c r="AU286" t="s">
        <v>376</v>
      </c>
      <c r="AV286" s="92">
        <v>-9565726.4399999995</v>
      </c>
      <c r="AX286" s="92">
        <v>9565726.4399999995</v>
      </c>
      <c r="BS286" s="92"/>
    </row>
    <row r="287" spans="4:100" hidden="1" x14ac:dyDescent="0.2">
      <c r="BO287">
        <v>40999</v>
      </c>
      <c r="BP287" t="s">
        <v>376</v>
      </c>
      <c r="BQ287" s="92">
        <v>-9889077.9199999999</v>
      </c>
      <c r="BS287" s="92">
        <f>SUM(BS269:BS282)</f>
        <v>9889077.9200000018</v>
      </c>
    </row>
    <row r="288" spans="4:100" hidden="1" x14ac:dyDescent="0.2">
      <c r="F288" s="111">
        <v>39571552.200000003</v>
      </c>
      <c r="L288" s="111">
        <v>14020097.279999999</v>
      </c>
      <c r="M288" s="111"/>
      <c r="N288" s="111"/>
      <c r="BS288" s="92"/>
    </row>
    <row r="289" spans="6:71" hidden="1" x14ac:dyDescent="0.2">
      <c r="BQ289" s="92"/>
      <c r="BS289" s="92"/>
    </row>
    <row r="290" spans="6:71" hidden="1" x14ac:dyDescent="0.2">
      <c r="F290" s="119">
        <v>0.73839026385571138</v>
      </c>
      <c r="G290" s="119"/>
      <c r="H290" s="119"/>
      <c r="I290" s="119"/>
      <c r="J290" s="119"/>
      <c r="K290" s="119"/>
      <c r="L290" s="119">
        <v>0.26160973614428856</v>
      </c>
      <c r="M290" s="119"/>
      <c r="N290" s="119"/>
      <c r="BS290" s="92"/>
    </row>
    <row r="291" spans="6:71" hidden="1" x14ac:dyDescent="0.2"/>
    <row r="292" spans="6:71" hidden="1" x14ac:dyDescent="0.2"/>
    <row r="296" spans="6:71" x14ac:dyDescent="0.2">
      <c r="BQ296" s="92"/>
    </row>
    <row r="303" spans="6:71" x14ac:dyDescent="0.2">
      <c r="BQ303" s="92"/>
    </row>
    <row r="330" spans="25:39" x14ac:dyDescent="0.2">
      <c r="AH330" t="s">
        <v>473</v>
      </c>
      <c r="AL330" t="s">
        <v>474</v>
      </c>
    </row>
    <row r="331" spans="25:39" x14ac:dyDescent="0.2">
      <c r="AE331" t="s">
        <v>356</v>
      </c>
      <c r="AG331" t="s">
        <v>354</v>
      </c>
      <c r="AH331" t="s">
        <v>355</v>
      </c>
      <c r="AI331" t="s">
        <v>356</v>
      </c>
      <c r="AK331" t="s">
        <v>354</v>
      </c>
      <c r="AL331" t="s">
        <v>355</v>
      </c>
      <c r="AM331" t="s">
        <v>356</v>
      </c>
    </row>
    <row r="332" spans="25:39" x14ac:dyDescent="0.2">
      <c r="Y332" s="92"/>
      <c r="Z332" s="92"/>
      <c r="AA332" s="92"/>
      <c r="AB332" s="92"/>
      <c r="AC332" s="92"/>
      <c r="AE332" s="92">
        <v>0</v>
      </c>
      <c r="AG332">
        <v>40510</v>
      </c>
      <c r="AH332" t="s">
        <v>357</v>
      </c>
      <c r="AI332" s="92">
        <v>-1378928.14</v>
      </c>
      <c r="AJ332" s="92"/>
      <c r="AK332">
        <v>40510</v>
      </c>
      <c r="AL332" t="s">
        <v>357</v>
      </c>
      <c r="AM332" s="92">
        <v>-1250696.6399999999</v>
      </c>
    </row>
    <row r="333" spans="25:39" x14ac:dyDescent="0.2">
      <c r="Y333" s="92"/>
      <c r="Z333" s="92"/>
      <c r="AA333" s="92"/>
      <c r="AB333" s="92"/>
      <c r="AC333" s="92"/>
      <c r="AE333" s="92">
        <v>-1189078.73</v>
      </c>
      <c r="AG333">
        <v>40515</v>
      </c>
      <c r="AH333" t="s">
        <v>358</v>
      </c>
      <c r="AI333" s="92">
        <v>-55859.65</v>
      </c>
      <c r="AJ333" s="92"/>
      <c r="AK333">
        <v>40515</v>
      </c>
      <c r="AL333" t="s">
        <v>358</v>
      </c>
      <c r="AM333" s="92">
        <v>-45877.7</v>
      </c>
    </row>
    <row r="334" spans="25:39" x14ac:dyDescent="0.2">
      <c r="AE334" s="92">
        <v>-43865.55</v>
      </c>
      <c r="AG334">
        <v>40520</v>
      </c>
      <c r="AH334" t="s">
        <v>359</v>
      </c>
      <c r="AI334" s="92">
        <v>-31712.1</v>
      </c>
      <c r="AJ334" s="92"/>
      <c r="AK334">
        <v>40520</v>
      </c>
      <c r="AL334" t="s">
        <v>359</v>
      </c>
      <c r="AM334" s="92">
        <v>-30025.8</v>
      </c>
    </row>
    <row r="335" spans="25:39" x14ac:dyDescent="0.2">
      <c r="Y335" s="92"/>
      <c r="Z335" s="92"/>
      <c r="AA335" s="92"/>
      <c r="AB335" s="92"/>
      <c r="AC335" s="92"/>
      <c r="AE335" s="92">
        <v>-24861.15</v>
      </c>
      <c r="AG335">
        <v>40699</v>
      </c>
      <c r="AH335" t="s">
        <v>475</v>
      </c>
      <c r="AI335" s="92">
        <v>-1466499.89</v>
      </c>
      <c r="AJ335" s="92"/>
      <c r="AK335">
        <v>40699</v>
      </c>
      <c r="AL335" t="s">
        <v>475</v>
      </c>
      <c r="AM335" s="92">
        <v>-1326600.1399999999</v>
      </c>
    </row>
    <row r="336" spans="25:39" x14ac:dyDescent="0.2">
      <c r="Y336" s="92"/>
      <c r="Z336" s="92"/>
      <c r="AA336" s="92"/>
      <c r="AB336" s="92"/>
      <c r="AC336" s="92"/>
      <c r="AE336" s="92">
        <v>-1257805.43</v>
      </c>
      <c r="AG336">
        <v>40700</v>
      </c>
      <c r="AH336" t="s">
        <v>476</v>
      </c>
      <c r="AI336" s="92">
        <v>-236118.6</v>
      </c>
      <c r="AJ336" s="92"/>
      <c r="AK336">
        <v>40700</v>
      </c>
      <c r="AL336" t="s">
        <v>476</v>
      </c>
      <c r="AM336" s="92">
        <v>-272532.83</v>
      </c>
    </row>
    <row r="337" spans="25:39" x14ac:dyDescent="0.2">
      <c r="Y337" s="92"/>
      <c r="Z337" s="92"/>
      <c r="AA337" s="92"/>
      <c r="AB337" s="92"/>
      <c r="AC337" s="92"/>
      <c r="AE337" s="92">
        <v>-172404.18</v>
      </c>
      <c r="AG337">
        <v>40750</v>
      </c>
      <c r="AH337" t="s">
        <v>477</v>
      </c>
      <c r="AI337" s="92">
        <v>-126516.87</v>
      </c>
      <c r="AJ337" s="92"/>
      <c r="AK337">
        <v>40750</v>
      </c>
      <c r="AL337" t="s">
        <v>477</v>
      </c>
      <c r="AM337" s="92">
        <v>-96782.29</v>
      </c>
    </row>
    <row r="338" spans="25:39" x14ac:dyDescent="0.2">
      <c r="Y338" s="92"/>
      <c r="Z338" s="92"/>
      <c r="AA338" s="92"/>
      <c r="AB338" s="92"/>
      <c r="AC338" s="92"/>
      <c r="AE338" s="92">
        <v>-78384.62</v>
      </c>
      <c r="AG338">
        <v>40999</v>
      </c>
      <c r="AH338" t="s">
        <v>478</v>
      </c>
      <c r="AI338" s="92">
        <v>-1829135.3600000001</v>
      </c>
      <c r="AJ338" s="92"/>
      <c r="AK338">
        <v>40999</v>
      </c>
      <c r="AL338" t="s">
        <v>478</v>
      </c>
      <c r="AM338" s="92">
        <v>-1695915.26</v>
      </c>
    </row>
    <row r="339" spans="25:39" x14ac:dyDescent="0.2">
      <c r="Y339" s="92"/>
      <c r="Z339" s="92"/>
      <c r="AA339" s="92"/>
      <c r="AB339" s="92"/>
      <c r="AC339" s="92"/>
      <c r="AD339" s="92"/>
      <c r="AE339" s="92">
        <v>-1508594.23</v>
      </c>
    </row>
    <row r="341" spans="25:39" x14ac:dyDescent="0.2">
      <c r="Y341" s="90" t="s">
        <v>123</v>
      </c>
      <c r="Z341" s="90"/>
      <c r="AA341" s="90"/>
      <c r="AB341" s="90"/>
      <c r="AC341" s="90"/>
      <c r="AH341" s="90" t="s">
        <v>479</v>
      </c>
      <c r="AL341" t="s">
        <v>480</v>
      </c>
    </row>
    <row r="342" spans="25:39" x14ac:dyDescent="0.2">
      <c r="AE342" t="s">
        <v>356</v>
      </c>
      <c r="AG342" t="s">
        <v>354</v>
      </c>
      <c r="AH342" t="s">
        <v>355</v>
      </c>
      <c r="AI342" t="s">
        <v>356</v>
      </c>
      <c r="AK342" t="s">
        <v>354</v>
      </c>
      <c r="AL342" t="s">
        <v>355</v>
      </c>
      <c r="AM342" t="s">
        <v>356</v>
      </c>
    </row>
    <row r="343" spans="25:39" x14ac:dyDescent="0.2">
      <c r="AE343" s="92">
        <v>-1217631.2</v>
      </c>
      <c r="AF343" s="92"/>
      <c r="AG343">
        <v>40500</v>
      </c>
      <c r="AH343" t="s">
        <v>481</v>
      </c>
      <c r="AI343">
        <v>0</v>
      </c>
      <c r="AK343">
        <v>40510</v>
      </c>
      <c r="AL343" s="92" t="s">
        <v>357</v>
      </c>
      <c r="AM343" s="92">
        <v>-1214669.6499999999</v>
      </c>
    </row>
    <row r="344" spans="25:39" x14ac:dyDescent="0.2">
      <c r="AE344" s="92">
        <v>-46134</v>
      </c>
      <c r="AF344" s="92"/>
      <c r="AG344">
        <v>40510</v>
      </c>
      <c r="AH344" t="s">
        <v>357</v>
      </c>
      <c r="AI344" s="92">
        <v>-1368244.57</v>
      </c>
      <c r="AK344">
        <v>40515</v>
      </c>
      <c r="AL344" s="92" t="s">
        <v>358</v>
      </c>
      <c r="AM344" s="92">
        <v>-46686.400000000001</v>
      </c>
    </row>
    <row r="345" spans="25:39" x14ac:dyDescent="0.2">
      <c r="AE345" s="92">
        <v>-27319.95</v>
      </c>
      <c r="AF345" s="92"/>
      <c r="AG345">
        <v>40515</v>
      </c>
      <c r="AH345" t="s">
        <v>358</v>
      </c>
      <c r="AI345" s="92">
        <v>-50082.15</v>
      </c>
      <c r="AK345">
        <v>40520</v>
      </c>
      <c r="AL345" s="92" t="s">
        <v>359</v>
      </c>
      <c r="AM345" s="92">
        <v>-31445.35</v>
      </c>
    </row>
    <row r="346" spans="25:39" x14ac:dyDescent="0.2">
      <c r="AE346" s="92">
        <v>-1291085.1499999999</v>
      </c>
      <c r="AF346" s="92"/>
      <c r="AG346">
        <v>40520</v>
      </c>
      <c r="AH346" t="s">
        <v>359</v>
      </c>
      <c r="AI346" s="92">
        <v>-32787.85</v>
      </c>
      <c r="AK346">
        <v>40699</v>
      </c>
      <c r="AL346" s="92" t="s">
        <v>475</v>
      </c>
      <c r="AM346" s="92">
        <v>-1292801.3999999999</v>
      </c>
    </row>
    <row r="347" spans="25:39" x14ac:dyDescent="0.2">
      <c r="AE347" s="92">
        <v>-197525.9</v>
      </c>
      <c r="AF347" s="92"/>
      <c r="AG347">
        <v>40699</v>
      </c>
      <c r="AH347" t="s">
        <v>475</v>
      </c>
      <c r="AI347" s="92">
        <v>-1451114.57</v>
      </c>
      <c r="AK347">
        <v>40700</v>
      </c>
      <c r="AL347" s="92" t="s">
        <v>476</v>
      </c>
      <c r="AM347" s="92">
        <v>-270997.19</v>
      </c>
    </row>
    <row r="348" spans="25:39" x14ac:dyDescent="0.2">
      <c r="AE348" s="92">
        <v>-92384.08</v>
      </c>
      <c r="AF348" s="92"/>
      <c r="AG348">
        <v>40700</v>
      </c>
      <c r="AH348" t="s">
        <v>476</v>
      </c>
      <c r="AI348" s="92">
        <v>-298553.27</v>
      </c>
      <c r="AK348">
        <v>40750</v>
      </c>
      <c r="AL348" s="92" t="s">
        <v>477</v>
      </c>
      <c r="AM348" s="92">
        <v>-123193.24</v>
      </c>
    </row>
    <row r="349" spans="25:39" x14ac:dyDescent="0.2">
      <c r="AG349">
        <v>40750</v>
      </c>
      <c r="AH349" t="s">
        <v>477</v>
      </c>
      <c r="AI349" s="92">
        <v>-126920.39</v>
      </c>
      <c r="AK349">
        <v>40999</v>
      </c>
      <c r="AL349" s="92" t="s">
        <v>478</v>
      </c>
      <c r="AM349" s="92">
        <v>-1686991.83</v>
      </c>
    </row>
    <row r="350" spans="25:39" x14ac:dyDescent="0.2">
      <c r="AE350" s="92">
        <v>-1580995.13</v>
      </c>
      <c r="AG350">
        <v>40999</v>
      </c>
      <c r="AH350" t="s">
        <v>478</v>
      </c>
      <c r="AI350" s="92">
        <v>-1876588.23</v>
      </c>
    </row>
    <row r="351" spans="25:39" x14ac:dyDescent="0.2">
      <c r="AL351" t="s">
        <v>482</v>
      </c>
    </row>
    <row r="352" spans="25:39" x14ac:dyDescent="0.2">
      <c r="Y352" s="90"/>
      <c r="Z352" s="90"/>
      <c r="AA352" s="90"/>
      <c r="AB352" s="90"/>
      <c r="AC352" s="90"/>
      <c r="AD352" s="90"/>
      <c r="AE352" s="90"/>
      <c r="AH352" s="90" t="s">
        <v>136</v>
      </c>
      <c r="AK352" t="s">
        <v>354</v>
      </c>
      <c r="AL352" t="s">
        <v>355</v>
      </c>
      <c r="AM352" t="s">
        <v>356</v>
      </c>
    </row>
    <row r="353" spans="25:39" x14ac:dyDescent="0.2">
      <c r="AE353" t="s">
        <v>356</v>
      </c>
      <c r="AG353" t="s">
        <v>354</v>
      </c>
      <c r="AH353" t="s">
        <v>355</v>
      </c>
      <c r="AI353" t="s">
        <v>356</v>
      </c>
      <c r="AK353">
        <v>40510</v>
      </c>
      <c r="AL353" t="s">
        <v>357</v>
      </c>
      <c r="AM353" s="92">
        <v>-1390550.3</v>
      </c>
    </row>
    <row r="354" spans="25:39" x14ac:dyDescent="0.2">
      <c r="AE354" s="92">
        <v>-1211669.2</v>
      </c>
      <c r="AG354">
        <v>40510</v>
      </c>
      <c r="AH354" t="s">
        <v>357</v>
      </c>
      <c r="AI354" s="92">
        <v>-1374311.2</v>
      </c>
      <c r="AK354">
        <v>40515</v>
      </c>
      <c r="AL354" t="s">
        <v>358</v>
      </c>
      <c r="AM354" s="92">
        <v>-46121.4</v>
      </c>
    </row>
    <row r="355" spans="25:39" x14ac:dyDescent="0.2">
      <c r="AE355" s="92">
        <v>-46895.85</v>
      </c>
      <c r="AG355">
        <v>40515</v>
      </c>
      <c r="AH355" t="s">
        <v>358</v>
      </c>
      <c r="AI355" s="92">
        <v>-54555.62</v>
      </c>
      <c r="AK355">
        <v>40520</v>
      </c>
      <c r="AL355" s="92" t="s">
        <v>359</v>
      </c>
      <c r="AM355" s="92">
        <v>-30378.25</v>
      </c>
    </row>
    <row r="356" spans="25:39" x14ac:dyDescent="0.2">
      <c r="AE356" s="92">
        <v>-29140.65</v>
      </c>
      <c r="AG356">
        <v>40520</v>
      </c>
      <c r="AH356" t="s">
        <v>359</v>
      </c>
      <c r="AI356" s="92">
        <v>-34245.65</v>
      </c>
      <c r="AK356">
        <v>40699</v>
      </c>
      <c r="AL356" s="92" t="s">
        <v>475</v>
      </c>
      <c r="AM356" s="92">
        <v>-1467049.95</v>
      </c>
    </row>
    <row r="357" spans="25:39" x14ac:dyDescent="0.2">
      <c r="AE357" s="92">
        <v>-1287705.7</v>
      </c>
      <c r="AG357">
        <v>40699</v>
      </c>
      <c r="AH357" t="s">
        <v>475</v>
      </c>
      <c r="AI357" s="92">
        <v>-1463112.47</v>
      </c>
      <c r="AK357">
        <v>40700</v>
      </c>
      <c r="AL357" s="92" t="s">
        <v>476</v>
      </c>
      <c r="AM357" s="92">
        <v>-321588.53999999998</v>
      </c>
    </row>
    <row r="358" spans="25:39" x14ac:dyDescent="0.2">
      <c r="AE358" s="92">
        <v>-244967.27</v>
      </c>
      <c r="AG358">
        <v>40700</v>
      </c>
      <c r="AH358" t="s">
        <v>476</v>
      </c>
      <c r="AI358" s="92">
        <v>-237729.38</v>
      </c>
      <c r="AK358">
        <v>40750</v>
      </c>
      <c r="AL358" s="92" t="s">
        <v>477</v>
      </c>
      <c r="AM358" s="92">
        <v>-171801.46</v>
      </c>
    </row>
    <row r="359" spans="25:39" x14ac:dyDescent="0.2">
      <c r="AE359" s="92">
        <v>-108833.46</v>
      </c>
      <c r="AG359">
        <v>40750</v>
      </c>
      <c r="AH359" t="s">
        <v>477</v>
      </c>
      <c r="AI359" s="92">
        <v>-93556.51</v>
      </c>
      <c r="AK359">
        <v>40999</v>
      </c>
      <c r="AL359" s="92" t="s">
        <v>478</v>
      </c>
      <c r="AM359" s="92">
        <v>-1960439.95</v>
      </c>
    </row>
    <row r="360" spans="25:39" x14ac:dyDescent="0.2">
      <c r="AE360" s="92">
        <v>-1641506.43</v>
      </c>
      <c r="AH360" t="s">
        <v>483</v>
      </c>
      <c r="AI360" s="92">
        <v>-1794398.36</v>
      </c>
    </row>
    <row r="362" spans="25:39" x14ac:dyDescent="0.2">
      <c r="AL362" t="s">
        <v>150</v>
      </c>
    </row>
    <row r="363" spans="25:39" x14ac:dyDescent="0.2">
      <c r="Y363" s="90"/>
      <c r="Z363" s="90"/>
      <c r="AA363" s="90"/>
      <c r="AB363" s="90"/>
      <c r="AC363" s="90"/>
      <c r="AD363" s="90"/>
      <c r="AE363" s="90"/>
      <c r="AH363" s="90" t="s">
        <v>484</v>
      </c>
      <c r="AK363" t="s">
        <v>354</v>
      </c>
      <c r="AL363" t="s">
        <v>355</v>
      </c>
      <c r="AM363" t="s">
        <v>356</v>
      </c>
    </row>
    <row r="364" spans="25:39" x14ac:dyDescent="0.2">
      <c r="AE364" t="s">
        <v>356</v>
      </c>
      <c r="AK364">
        <v>40500</v>
      </c>
      <c r="AL364" t="s">
        <v>481</v>
      </c>
      <c r="AM364">
        <v>0</v>
      </c>
    </row>
    <row r="365" spans="25:39" x14ac:dyDescent="0.2">
      <c r="AE365" s="92">
        <v>-1184754.8500000001</v>
      </c>
      <c r="AF365" s="92"/>
      <c r="AG365" t="s">
        <v>354</v>
      </c>
      <c r="AH365" t="s">
        <v>355</v>
      </c>
      <c r="AI365" t="s">
        <v>356</v>
      </c>
      <c r="AK365">
        <v>40510</v>
      </c>
      <c r="AL365" t="s">
        <v>357</v>
      </c>
      <c r="AM365" s="92">
        <v>-1323027.96</v>
      </c>
    </row>
    <row r="366" spans="25:39" x14ac:dyDescent="0.2">
      <c r="AE366" s="92">
        <v>-43075.8</v>
      </c>
      <c r="AF366" s="92"/>
      <c r="AG366">
        <v>40500</v>
      </c>
      <c r="AH366" t="s">
        <v>481</v>
      </c>
      <c r="AI366">
        <v>0</v>
      </c>
      <c r="AK366">
        <v>40515</v>
      </c>
      <c r="AL366" t="s">
        <v>358</v>
      </c>
      <c r="AM366" s="92">
        <v>-43818.5</v>
      </c>
    </row>
    <row r="367" spans="25:39" x14ac:dyDescent="0.2">
      <c r="AE367" s="92">
        <v>-26592.75</v>
      </c>
      <c r="AF367" s="92"/>
      <c r="AG367">
        <v>40510</v>
      </c>
      <c r="AH367" t="s">
        <v>357</v>
      </c>
      <c r="AI367" s="92">
        <v>-1362986.15</v>
      </c>
      <c r="AK367">
        <v>40520</v>
      </c>
      <c r="AL367" t="s">
        <v>359</v>
      </c>
      <c r="AM367" s="92">
        <v>-36242.5</v>
      </c>
    </row>
    <row r="368" spans="25:39" x14ac:dyDescent="0.2">
      <c r="AE368" s="92">
        <v>-1254423.3999999999</v>
      </c>
      <c r="AF368" s="92"/>
      <c r="AG368">
        <v>40515</v>
      </c>
      <c r="AH368" t="s">
        <v>358</v>
      </c>
      <c r="AI368" s="92">
        <v>-54737.35</v>
      </c>
      <c r="AK368">
        <v>40699</v>
      </c>
      <c r="AL368" t="s">
        <v>475</v>
      </c>
      <c r="AM368" s="92">
        <v>-1403088.96</v>
      </c>
    </row>
    <row r="369" spans="25:39" x14ac:dyDescent="0.2">
      <c r="AE369" s="92">
        <v>-209389.38</v>
      </c>
      <c r="AF369" s="92"/>
      <c r="AG369">
        <v>40520</v>
      </c>
      <c r="AH369" t="s">
        <v>359</v>
      </c>
      <c r="AI369" s="92">
        <v>-34270.75</v>
      </c>
      <c r="AK369">
        <v>40700</v>
      </c>
      <c r="AL369" t="s">
        <v>476</v>
      </c>
      <c r="AM369" s="92">
        <v>-277008.33</v>
      </c>
    </row>
    <row r="370" spans="25:39" x14ac:dyDescent="0.2">
      <c r="AE370" s="92">
        <v>-89802.98</v>
      </c>
      <c r="AF370" s="92"/>
      <c r="AG370">
        <v>40699</v>
      </c>
      <c r="AH370" t="s">
        <v>475</v>
      </c>
      <c r="AI370" s="92">
        <v>-1451994.25</v>
      </c>
      <c r="AK370">
        <v>40750</v>
      </c>
      <c r="AL370" t="s">
        <v>477</v>
      </c>
      <c r="AM370" s="92">
        <v>-98033.46</v>
      </c>
    </row>
    <row r="371" spans="25:39" x14ac:dyDescent="0.2">
      <c r="AE371" s="92">
        <v>-1553615.76</v>
      </c>
      <c r="AF371" s="92"/>
      <c r="AG371">
        <v>40700</v>
      </c>
      <c r="AH371" t="s">
        <v>476</v>
      </c>
      <c r="AI371" s="92">
        <v>-295523.59999999998</v>
      </c>
      <c r="AK371">
        <v>40999</v>
      </c>
      <c r="AL371" t="s">
        <v>478</v>
      </c>
      <c r="AM371" s="92">
        <v>-1778130.75</v>
      </c>
    </row>
    <row r="372" spans="25:39" x14ac:dyDescent="0.2">
      <c r="Y372" s="90"/>
      <c r="Z372" s="90"/>
      <c r="AA372" s="90"/>
      <c r="AB372" s="90"/>
      <c r="AC372" s="90"/>
      <c r="AD372" s="90"/>
      <c r="AE372" s="90"/>
      <c r="AG372">
        <v>40750</v>
      </c>
      <c r="AH372" t="s">
        <v>477</v>
      </c>
      <c r="AI372" s="92">
        <v>-105316.58</v>
      </c>
      <c r="AL372" s="92"/>
    </row>
    <row r="373" spans="25:39" x14ac:dyDescent="0.2">
      <c r="AE373" t="s">
        <v>356</v>
      </c>
      <c r="AG373">
        <v>40999</v>
      </c>
      <c r="AH373" t="s">
        <v>478</v>
      </c>
      <c r="AI373" s="92">
        <v>-1852834.43</v>
      </c>
      <c r="AL373" t="s">
        <v>485</v>
      </c>
    </row>
    <row r="374" spans="25:39" x14ac:dyDescent="0.2">
      <c r="AE374" s="92">
        <v>-1236306.71</v>
      </c>
      <c r="AK374" t="s">
        <v>354</v>
      </c>
      <c r="AL374" t="s">
        <v>355</v>
      </c>
      <c r="AM374" t="s">
        <v>356</v>
      </c>
    </row>
    <row r="375" spans="25:39" x14ac:dyDescent="0.2">
      <c r="AE375" s="92">
        <v>-41376.25</v>
      </c>
      <c r="AH375" s="90" t="s">
        <v>486</v>
      </c>
      <c r="AK375">
        <v>40510</v>
      </c>
      <c r="AL375" t="s">
        <v>357</v>
      </c>
      <c r="AM375" s="92">
        <v>-1336467.33</v>
      </c>
    </row>
    <row r="376" spans="25:39" x14ac:dyDescent="0.2">
      <c r="AE376" s="92">
        <v>-28852.65</v>
      </c>
      <c r="AG376" t="s">
        <v>354</v>
      </c>
      <c r="AH376" t="s">
        <v>355</v>
      </c>
      <c r="AI376" t="s">
        <v>356</v>
      </c>
      <c r="AK376">
        <v>40515</v>
      </c>
      <c r="AL376" t="s">
        <v>358</v>
      </c>
      <c r="AM376" s="92">
        <v>-70647.399999999994</v>
      </c>
    </row>
    <row r="377" spans="25:39" x14ac:dyDescent="0.2">
      <c r="AE377" s="92">
        <v>-1306535.6100000001</v>
      </c>
      <c r="AF377" s="92"/>
      <c r="AG377">
        <v>40510</v>
      </c>
      <c r="AH377" t="s">
        <v>357</v>
      </c>
      <c r="AI377" s="92">
        <v>-1298118.3</v>
      </c>
      <c r="AK377">
        <v>40520</v>
      </c>
      <c r="AL377" s="92" t="s">
        <v>359</v>
      </c>
      <c r="AM377" s="92">
        <v>-36760.85</v>
      </c>
    </row>
    <row r="378" spans="25:39" x14ac:dyDescent="0.2">
      <c r="AE378" s="92">
        <v>-257545.81</v>
      </c>
      <c r="AF378" s="92"/>
      <c r="AG378">
        <v>40515</v>
      </c>
      <c r="AH378" t="s">
        <v>358</v>
      </c>
      <c r="AI378" s="92">
        <v>-57322.1</v>
      </c>
      <c r="AK378">
        <v>40699</v>
      </c>
      <c r="AL378" s="92" t="s">
        <v>475</v>
      </c>
      <c r="AM378" s="92">
        <v>-1443875.58</v>
      </c>
    </row>
    <row r="379" spans="25:39" x14ac:dyDescent="0.2">
      <c r="AE379" s="92">
        <v>-122541.16</v>
      </c>
      <c r="AF379" s="92"/>
      <c r="AG379">
        <v>40520</v>
      </c>
      <c r="AH379" t="s">
        <v>359</v>
      </c>
      <c r="AI379" s="92">
        <v>-32817.25</v>
      </c>
      <c r="AK379">
        <v>40700</v>
      </c>
      <c r="AL379" s="92" t="s">
        <v>476</v>
      </c>
      <c r="AM379" s="92">
        <v>-380414.32</v>
      </c>
    </row>
    <row r="380" spans="25:39" x14ac:dyDescent="0.2">
      <c r="AE380" s="92">
        <v>-1686622.58</v>
      </c>
      <c r="AF380" s="92"/>
      <c r="AG380">
        <v>40699</v>
      </c>
      <c r="AH380" t="s">
        <v>475</v>
      </c>
      <c r="AI380" s="92">
        <v>-1388257.65</v>
      </c>
      <c r="AK380">
        <v>40750</v>
      </c>
      <c r="AL380" s="92" t="s">
        <v>477</v>
      </c>
      <c r="AM380" s="92">
        <v>-127971.02</v>
      </c>
    </row>
    <row r="381" spans="25:39" x14ac:dyDescent="0.2">
      <c r="AF381" s="92"/>
      <c r="AG381">
        <v>40700</v>
      </c>
      <c r="AH381" t="s">
        <v>476</v>
      </c>
      <c r="AI381" s="92">
        <v>-272451.51</v>
      </c>
      <c r="AK381">
        <v>40999</v>
      </c>
      <c r="AL381" s="92" t="s">
        <v>478</v>
      </c>
      <c r="AM381" s="92">
        <v>-1952260.92</v>
      </c>
    </row>
    <row r="382" spans="25:39" x14ac:dyDescent="0.2">
      <c r="AF382" s="92"/>
      <c r="AG382">
        <v>40750</v>
      </c>
      <c r="AH382" t="s">
        <v>477</v>
      </c>
      <c r="AI382" s="92">
        <v>-95626.95</v>
      </c>
      <c r="AL382" s="92"/>
    </row>
    <row r="383" spans="25:39" x14ac:dyDescent="0.2">
      <c r="AF383" s="92"/>
      <c r="AG383">
        <v>40999</v>
      </c>
      <c r="AH383" t="s">
        <v>478</v>
      </c>
      <c r="AI383" s="92">
        <v>-1756336.11</v>
      </c>
      <c r="AL383" t="s">
        <v>487</v>
      </c>
    </row>
    <row r="384" spans="25:39" x14ac:dyDescent="0.2">
      <c r="AK384" t="s">
        <v>354</v>
      </c>
      <c r="AL384" t="s">
        <v>355</v>
      </c>
      <c r="AM384" t="s">
        <v>356</v>
      </c>
    </row>
    <row r="385" spans="25:39" x14ac:dyDescent="0.2">
      <c r="AH385" s="90" t="s">
        <v>488</v>
      </c>
      <c r="AK385">
        <v>40500</v>
      </c>
      <c r="AL385" t="s">
        <v>481</v>
      </c>
      <c r="AM385">
        <v>0</v>
      </c>
    </row>
    <row r="386" spans="25:39" x14ac:dyDescent="0.2">
      <c r="AG386" t="s">
        <v>354</v>
      </c>
      <c r="AH386" t="s">
        <v>355</v>
      </c>
      <c r="AI386" t="s">
        <v>356</v>
      </c>
      <c r="AK386">
        <v>40510</v>
      </c>
      <c r="AL386" t="s">
        <v>357</v>
      </c>
      <c r="AM386" s="92">
        <v>-1270013.05</v>
      </c>
    </row>
    <row r="387" spans="25:39" x14ac:dyDescent="0.2">
      <c r="AF387" s="92"/>
      <c r="AG387">
        <v>40510</v>
      </c>
      <c r="AH387" t="s">
        <v>357</v>
      </c>
      <c r="AI387" s="92">
        <v>-1359287.01</v>
      </c>
      <c r="AK387">
        <v>40515</v>
      </c>
      <c r="AL387" t="s">
        <v>358</v>
      </c>
      <c r="AM387" s="92">
        <v>-58760.45</v>
      </c>
    </row>
    <row r="388" spans="25:39" x14ac:dyDescent="0.2">
      <c r="AF388" s="92"/>
      <c r="AG388">
        <v>40515</v>
      </c>
      <c r="AH388" t="s">
        <v>358</v>
      </c>
      <c r="AI388" s="92">
        <v>-55073.7</v>
      </c>
      <c r="AK388">
        <v>40520</v>
      </c>
      <c r="AL388" t="s">
        <v>359</v>
      </c>
      <c r="AM388" s="92">
        <v>-34953.1</v>
      </c>
    </row>
    <row r="389" spans="25:39" x14ac:dyDescent="0.2">
      <c r="AF389" s="92"/>
      <c r="AG389">
        <v>40520</v>
      </c>
      <c r="AH389" t="s">
        <v>359</v>
      </c>
      <c r="AI389" s="92">
        <v>-32857.199999999997</v>
      </c>
      <c r="AK389">
        <v>40699</v>
      </c>
      <c r="AL389" t="s">
        <v>475</v>
      </c>
      <c r="AM389" s="92">
        <v>-1363726.6</v>
      </c>
    </row>
    <row r="390" spans="25:39" x14ac:dyDescent="0.2">
      <c r="AF390" s="92"/>
      <c r="AG390">
        <v>40699</v>
      </c>
      <c r="AH390" t="s">
        <v>475</v>
      </c>
      <c r="AI390" s="92">
        <v>-1447217.91</v>
      </c>
      <c r="AK390">
        <v>40700</v>
      </c>
      <c r="AL390" t="s">
        <v>476</v>
      </c>
      <c r="AM390" s="92">
        <v>-217421.88</v>
      </c>
    </row>
    <row r="391" spans="25:39" x14ac:dyDescent="0.2">
      <c r="Y391" s="90"/>
      <c r="Z391" s="90"/>
      <c r="AA391" s="90"/>
      <c r="AB391" s="90"/>
      <c r="AC391" s="90"/>
      <c r="AD391" s="90"/>
      <c r="AE391" s="90"/>
      <c r="AF391" s="92"/>
      <c r="AG391">
        <v>40700</v>
      </c>
      <c r="AH391" t="s">
        <v>476</v>
      </c>
      <c r="AI391" s="92">
        <v>-273953.52</v>
      </c>
      <c r="AK391">
        <v>40750</v>
      </c>
      <c r="AL391" t="s">
        <v>477</v>
      </c>
      <c r="AM391" s="92">
        <v>-77238.320000000007</v>
      </c>
    </row>
    <row r="392" spans="25:39" x14ac:dyDescent="0.2">
      <c r="AE392" t="s">
        <v>356</v>
      </c>
      <c r="AF392" s="92"/>
      <c r="AG392">
        <v>40750</v>
      </c>
      <c r="AH392" t="s">
        <v>477</v>
      </c>
      <c r="AI392" s="92">
        <v>-100042.07</v>
      </c>
      <c r="AK392">
        <v>40999</v>
      </c>
      <c r="AL392" t="s">
        <v>478</v>
      </c>
      <c r="AM392" s="92">
        <v>-1658386.8</v>
      </c>
    </row>
    <row r="393" spans="25:39" x14ac:dyDescent="0.2">
      <c r="AE393">
        <v>0</v>
      </c>
      <c r="AF393" s="92"/>
      <c r="AG393">
        <v>40999</v>
      </c>
      <c r="AH393" t="s">
        <v>478</v>
      </c>
      <c r="AI393" s="92">
        <v>-1821213.5</v>
      </c>
      <c r="AL393" s="92"/>
    </row>
    <row r="394" spans="25:39" x14ac:dyDescent="0.2">
      <c r="AE394" s="92">
        <v>-1152351.27</v>
      </c>
      <c r="AL394" t="s">
        <v>489</v>
      </c>
    </row>
    <row r="395" spans="25:39" x14ac:dyDescent="0.2">
      <c r="AE395" s="92">
        <v>-44576.9</v>
      </c>
      <c r="AH395" s="90" t="s">
        <v>490</v>
      </c>
      <c r="AK395" t="s">
        <v>354</v>
      </c>
      <c r="AL395" t="s">
        <v>355</v>
      </c>
      <c r="AM395" t="s">
        <v>356</v>
      </c>
    </row>
    <row r="396" spans="25:39" x14ac:dyDescent="0.2">
      <c r="AE396" s="92">
        <v>-27320.85</v>
      </c>
      <c r="AG396" t="s">
        <v>354</v>
      </c>
      <c r="AH396" t="s">
        <v>355</v>
      </c>
      <c r="AI396" t="s">
        <v>356</v>
      </c>
      <c r="AK396">
        <v>40510</v>
      </c>
      <c r="AL396" t="s">
        <v>357</v>
      </c>
      <c r="AM396" s="92">
        <v>-1287236.05</v>
      </c>
    </row>
    <row r="397" spans="25:39" x14ac:dyDescent="0.2">
      <c r="AE397" s="92">
        <v>-1224249.02</v>
      </c>
      <c r="AF397" s="92"/>
      <c r="AG397">
        <v>40500</v>
      </c>
      <c r="AH397" t="s">
        <v>481</v>
      </c>
      <c r="AI397">
        <v>0</v>
      </c>
      <c r="AK397">
        <v>40515</v>
      </c>
      <c r="AL397" t="s">
        <v>358</v>
      </c>
      <c r="AM397" s="92">
        <v>-60956.59</v>
      </c>
    </row>
    <row r="398" spans="25:39" x14ac:dyDescent="0.2">
      <c r="AE398" s="92">
        <v>-217534.21</v>
      </c>
      <c r="AF398" s="92"/>
      <c r="AG398">
        <v>40510</v>
      </c>
      <c r="AH398" t="s">
        <v>357</v>
      </c>
      <c r="AI398" s="92">
        <v>-1293221.19</v>
      </c>
      <c r="AK398">
        <v>40520</v>
      </c>
      <c r="AL398" s="92" t="s">
        <v>359</v>
      </c>
      <c r="AM398" s="92">
        <v>-36764.58</v>
      </c>
    </row>
    <row r="399" spans="25:39" x14ac:dyDescent="0.2">
      <c r="AE399" s="92">
        <v>-106167.41</v>
      </c>
      <c r="AF399" s="92"/>
      <c r="AG399">
        <v>40515</v>
      </c>
      <c r="AH399" t="s">
        <v>358</v>
      </c>
      <c r="AI399" s="92">
        <v>-55767.8</v>
      </c>
      <c r="AK399">
        <v>40699</v>
      </c>
      <c r="AL399" s="92" t="s">
        <v>475</v>
      </c>
      <c r="AM399" s="92">
        <v>-1384957.22</v>
      </c>
    </row>
    <row r="400" spans="25:39" x14ac:dyDescent="0.2">
      <c r="AE400" s="92">
        <v>-1547950.64</v>
      </c>
      <c r="AF400" s="92"/>
      <c r="AG400">
        <v>40520</v>
      </c>
      <c r="AH400" t="s">
        <v>359</v>
      </c>
      <c r="AI400" s="92">
        <v>-32432.2</v>
      </c>
      <c r="AK400">
        <v>40700</v>
      </c>
      <c r="AL400" s="92" t="s">
        <v>476</v>
      </c>
      <c r="AM400" s="92">
        <v>-276981.71000000002</v>
      </c>
    </row>
    <row r="401" spans="31:39" x14ac:dyDescent="0.2">
      <c r="AF401" s="92"/>
      <c r="AG401">
        <v>40699</v>
      </c>
      <c r="AH401" t="s">
        <v>475</v>
      </c>
      <c r="AI401" s="92">
        <v>-1381421.19</v>
      </c>
      <c r="AK401">
        <v>40750</v>
      </c>
      <c r="AL401" s="92" t="s">
        <v>477</v>
      </c>
      <c r="AM401" s="92">
        <v>-94306.46</v>
      </c>
    </row>
    <row r="402" spans="31:39" x14ac:dyDescent="0.2">
      <c r="AE402" t="s">
        <v>356</v>
      </c>
      <c r="AF402" s="92"/>
      <c r="AG402">
        <v>40700</v>
      </c>
      <c r="AH402" t="s">
        <v>476</v>
      </c>
      <c r="AI402" s="92">
        <v>-266489.34000000003</v>
      </c>
      <c r="AK402">
        <v>40999</v>
      </c>
      <c r="AL402" s="92" t="s">
        <v>478</v>
      </c>
      <c r="AM402" s="92">
        <v>-1756245.39</v>
      </c>
    </row>
    <row r="403" spans="31:39" x14ac:dyDescent="0.2">
      <c r="AE403" s="92">
        <v>-1202302.42</v>
      </c>
      <c r="AF403" s="92"/>
      <c r="AG403">
        <v>40750</v>
      </c>
      <c r="AH403" t="s">
        <v>477</v>
      </c>
      <c r="AI403" s="92">
        <v>-122499.99</v>
      </c>
      <c r="AL403" t="s">
        <v>491</v>
      </c>
    </row>
    <row r="404" spans="31:39" x14ac:dyDescent="0.2">
      <c r="AE404" s="92">
        <v>-41233.050000000003</v>
      </c>
      <c r="AG404">
        <v>40999</v>
      </c>
      <c r="AH404" t="s">
        <v>478</v>
      </c>
      <c r="AI404" s="92">
        <v>-1770410.52</v>
      </c>
      <c r="AK404" t="s">
        <v>354</v>
      </c>
      <c r="AL404" s="92" t="s">
        <v>355</v>
      </c>
      <c r="AM404" t="s">
        <v>356</v>
      </c>
    </row>
    <row r="405" spans="31:39" x14ac:dyDescent="0.2">
      <c r="AE405" s="92">
        <v>-27273.599999999999</v>
      </c>
      <c r="AK405">
        <v>40510</v>
      </c>
      <c r="AL405" t="s">
        <v>357</v>
      </c>
      <c r="AM405" s="92">
        <v>-1346118.67</v>
      </c>
    </row>
    <row r="406" spans="31:39" x14ac:dyDescent="0.2">
      <c r="AE406" s="92">
        <v>-1270809.07</v>
      </c>
      <c r="AH406" s="90" t="s">
        <v>492</v>
      </c>
      <c r="AK406">
        <v>40515</v>
      </c>
      <c r="AL406" t="s">
        <v>358</v>
      </c>
      <c r="AM406" s="92">
        <v>-59094.68</v>
      </c>
    </row>
    <row r="407" spans="31:39" x14ac:dyDescent="0.2">
      <c r="AE407" s="92">
        <v>-207952.62</v>
      </c>
      <c r="AF407" s="92"/>
      <c r="AG407" t="s">
        <v>354</v>
      </c>
      <c r="AH407" t="s">
        <v>355</v>
      </c>
      <c r="AI407" t="s">
        <v>356</v>
      </c>
      <c r="AK407">
        <v>40520</v>
      </c>
      <c r="AL407" t="s">
        <v>359</v>
      </c>
      <c r="AM407" s="92">
        <v>-37403.85</v>
      </c>
    </row>
    <row r="408" spans="31:39" x14ac:dyDescent="0.2">
      <c r="AE408" s="92">
        <v>-106399.32</v>
      </c>
      <c r="AF408" s="92"/>
      <c r="AG408">
        <v>40510</v>
      </c>
      <c r="AH408" t="s">
        <v>357</v>
      </c>
      <c r="AI408" s="92">
        <v>-1328374.25</v>
      </c>
      <c r="AK408">
        <v>40699</v>
      </c>
      <c r="AL408" s="92" t="s">
        <v>475</v>
      </c>
      <c r="AM408" s="92">
        <v>-1442617.2</v>
      </c>
    </row>
    <row r="409" spans="31:39" x14ac:dyDescent="0.2">
      <c r="AE409" s="92">
        <v>-1585161.01</v>
      </c>
      <c r="AF409" s="92"/>
      <c r="AG409">
        <v>40515</v>
      </c>
      <c r="AH409" t="s">
        <v>358</v>
      </c>
      <c r="AI409" s="92">
        <v>-51543.15</v>
      </c>
      <c r="AK409">
        <v>40700</v>
      </c>
      <c r="AL409" s="92" t="s">
        <v>476</v>
      </c>
      <c r="AM409" s="92">
        <v>-307678.71999999997</v>
      </c>
    </row>
    <row r="410" spans="31:39" x14ac:dyDescent="0.2">
      <c r="AF410" s="92"/>
      <c r="AG410">
        <v>40520</v>
      </c>
      <c r="AH410" t="s">
        <v>359</v>
      </c>
      <c r="AI410" s="92">
        <v>-31520.25</v>
      </c>
      <c r="AK410">
        <v>40750</v>
      </c>
      <c r="AL410" s="92" t="s">
        <v>477</v>
      </c>
      <c r="AM410" s="92">
        <v>-124755.86</v>
      </c>
    </row>
    <row r="411" spans="31:39" x14ac:dyDescent="0.2">
      <c r="AE411" t="s">
        <v>356</v>
      </c>
      <c r="AF411" s="92"/>
      <c r="AG411">
        <v>40699</v>
      </c>
      <c r="AH411" t="s">
        <v>475</v>
      </c>
      <c r="AI411" s="92">
        <v>-1411437.65</v>
      </c>
      <c r="AK411">
        <v>40999</v>
      </c>
      <c r="AL411" s="92" t="s">
        <v>478</v>
      </c>
      <c r="AM411" s="92">
        <v>-1875051.78</v>
      </c>
    </row>
    <row r="412" spans="31:39" x14ac:dyDescent="0.2">
      <c r="AE412" s="92">
        <v>-1237324.5</v>
      </c>
      <c r="AF412" s="92"/>
      <c r="AG412">
        <v>40700</v>
      </c>
      <c r="AH412" t="s">
        <v>476</v>
      </c>
      <c r="AI412" s="92">
        <v>-227140.72</v>
      </c>
      <c r="AL412" s="92"/>
    </row>
    <row r="413" spans="31:39" x14ac:dyDescent="0.2">
      <c r="AE413" s="92">
        <v>-42816.75</v>
      </c>
      <c r="AF413" s="92"/>
      <c r="AG413">
        <v>40750</v>
      </c>
      <c r="AH413" t="s">
        <v>477</v>
      </c>
      <c r="AI413" s="92">
        <v>-96113.82</v>
      </c>
      <c r="AL413" t="s">
        <v>493</v>
      </c>
    </row>
    <row r="414" spans="31:39" x14ac:dyDescent="0.2">
      <c r="AE414" s="92">
        <v>-27350.15</v>
      </c>
      <c r="AG414">
        <v>40999</v>
      </c>
      <c r="AH414" t="s">
        <v>478</v>
      </c>
      <c r="AI414" s="92">
        <v>-1734692.19</v>
      </c>
      <c r="AK414" t="s">
        <v>354</v>
      </c>
      <c r="AL414" s="92" t="s">
        <v>355</v>
      </c>
      <c r="AM414" t="s">
        <v>356</v>
      </c>
    </row>
    <row r="415" spans="31:39" x14ac:dyDescent="0.2">
      <c r="AE415" s="92">
        <v>-1307491.3999999999</v>
      </c>
      <c r="AK415">
        <v>40510</v>
      </c>
      <c r="AL415" t="s">
        <v>357</v>
      </c>
      <c r="AM415" s="92">
        <v>-1325440.6299999999</v>
      </c>
    </row>
    <row r="416" spans="31:39" x14ac:dyDescent="0.2">
      <c r="AE416" s="92">
        <v>-238229.28</v>
      </c>
      <c r="AH416" s="90" t="s">
        <v>494</v>
      </c>
      <c r="AK416">
        <v>40515</v>
      </c>
      <c r="AL416" t="s">
        <v>358</v>
      </c>
      <c r="AM416" s="92">
        <v>-55200.05</v>
      </c>
    </row>
    <row r="417" spans="31:39" x14ac:dyDescent="0.2">
      <c r="AE417" s="92">
        <v>-108255.12</v>
      </c>
      <c r="AG417" t="s">
        <v>354</v>
      </c>
      <c r="AH417" t="s">
        <v>355</v>
      </c>
      <c r="AI417" t="s">
        <v>356</v>
      </c>
      <c r="AK417">
        <v>40520</v>
      </c>
      <c r="AL417" t="s">
        <v>359</v>
      </c>
      <c r="AM417" s="92">
        <v>-37206.58</v>
      </c>
    </row>
    <row r="418" spans="31:39" x14ac:dyDescent="0.2">
      <c r="AE418" s="92">
        <v>-1653975.8</v>
      </c>
      <c r="AG418">
        <v>40500</v>
      </c>
      <c r="AH418" t="s">
        <v>481</v>
      </c>
      <c r="AK418">
        <v>40699</v>
      </c>
      <c r="AL418" t="s">
        <v>475</v>
      </c>
      <c r="AM418" s="92">
        <v>-1417847.26</v>
      </c>
    </row>
    <row r="419" spans="31:39" x14ac:dyDescent="0.2">
      <c r="AG419">
        <v>40510</v>
      </c>
      <c r="AH419" t="s">
        <v>357</v>
      </c>
      <c r="AI419" s="92">
        <v>-1292593</v>
      </c>
      <c r="AK419">
        <v>40700</v>
      </c>
      <c r="AL419" s="92" t="s">
        <v>476</v>
      </c>
      <c r="AM419" s="92">
        <v>-283742.15999999997</v>
      </c>
    </row>
    <row r="420" spans="31:39" x14ac:dyDescent="0.2">
      <c r="AG420">
        <v>40515</v>
      </c>
      <c r="AH420" t="s">
        <v>358</v>
      </c>
      <c r="AI420" s="92">
        <v>-58612.95</v>
      </c>
      <c r="AK420">
        <v>40750</v>
      </c>
      <c r="AL420" s="92" t="s">
        <v>477</v>
      </c>
      <c r="AM420" s="92">
        <v>-95406.43</v>
      </c>
    </row>
    <row r="421" spans="31:39" x14ac:dyDescent="0.2">
      <c r="AE421" t="s">
        <v>356</v>
      </c>
      <c r="AG421">
        <v>40520</v>
      </c>
      <c r="AH421" t="s">
        <v>359</v>
      </c>
      <c r="AI421" s="92">
        <v>-36637.949999999997</v>
      </c>
      <c r="AK421">
        <v>40999</v>
      </c>
      <c r="AL421" s="92" t="s">
        <v>478</v>
      </c>
      <c r="AM421" s="92">
        <v>-1796995.85</v>
      </c>
    </row>
    <row r="422" spans="31:39" x14ac:dyDescent="0.2">
      <c r="AE422" s="92">
        <v>-1203754.7</v>
      </c>
      <c r="AG422">
        <v>40699</v>
      </c>
      <c r="AH422" t="s">
        <v>475</v>
      </c>
      <c r="AI422" s="92">
        <v>-1387843.9</v>
      </c>
      <c r="AL422" s="92"/>
    </row>
    <row r="423" spans="31:39" x14ac:dyDescent="0.2">
      <c r="AE423" s="92">
        <v>-35249.449999999997</v>
      </c>
      <c r="AG423">
        <v>40700</v>
      </c>
      <c r="AH423" t="s">
        <v>476</v>
      </c>
      <c r="AI423" s="92">
        <v>-250533.55</v>
      </c>
      <c r="AL423" t="s">
        <v>495</v>
      </c>
    </row>
    <row r="424" spans="31:39" x14ac:dyDescent="0.2">
      <c r="AE424" s="92">
        <v>-26145.15</v>
      </c>
      <c r="AG424">
        <v>40750</v>
      </c>
      <c r="AH424" t="s">
        <v>477</v>
      </c>
      <c r="AI424" s="92">
        <v>-94229.26</v>
      </c>
      <c r="AK424" s="92" t="s">
        <v>354</v>
      </c>
      <c r="AL424" t="s">
        <v>355</v>
      </c>
      <c r="AM424" s="92" t="s">
        <v>356</v>
      </c>
    </row>
    <row r="425" spans="31:39" x14ac:dyDescent="0.2">
      <c r="AE425" s="92">
        <v>-1265149.3</v>
      </c>
      <c r="AG425">
        <v>40999</v>
      </c>
      <c r="AH425" t="s">
        <v>478</v>
      </c>
      <c r="AI425" s="92">
        <v>-1732606.71</v>
      </c>
      <c r="AK425">
        <v>40510</v>
      </c>
      <c r="AL425" t="s">
        <v>357</v>
      </c>
      <c r="AM425" s="92">
        <v>-1266681.21</v>
      </c>
    </row>
    <row r="426" spans="31:39" x14ac:dyDescent="0.2">
      <c r="AE426" s="92">
        <v>-213339.51999999999</v>
      </c>
      <c r="AK426">
        <v>40515</v>
      </c>
      <c r="AL426" t="s">
        <v>358</v>
      </c>
      <c r="AM426" s="92">
        <v>-59159.4</v>
      </c>
    </row>
    <row r="427" spans="31:39" x14ac:dyDescent="0.2">
      <c r="AE427" s="92">
        <v>-126315.34</v>
      </c>
      <c r="AH427" s="90" t="s">
        <v>496</v>
      </c>
      <c r="AK427">
        <v>40520</v>
      </c>
      <c r="AL427" t="s">
        <v>359</v>
      </c>
      <c r="AM427" s="92">
        <v>-37810.949999999997</v>
      </c>
    </row>
    <row r="428" spans="31:39" x14ac:dyDescent="0.2">
      <c r="AE428" s="92">
        <v>-1604804.16</v>
      </c>
      <c r="AG428" t="s">
        <v>354</v>
      </c>
      <c r="AH428" t="s">
        <v>355</v>
      </c>
      <c r="AI428" t="s">
        <v>356</v>
      </c>
      <c r="AK428">
        <v>40699</v>
      </c>
      <c r="AL428" t="s">
        <v>475</v>
      </c>
      <c r="AM428" s="92">
        <v>-1363651.56</v>
      </c>
    </row>
    <row r="429" spans="31:39" x14ac:dyDescent="0.2">
      <c r="AG429">
        <v>40510</v>
      </c>
      <c r="AH429" t="s">
        <v>357</v>
      </c>
      <c r="AI429" s="92">
        <v>-1326120.03</v>
      </c>
      <c r="AK429">
        <v>40700</v>
      </c>
      <c r="AL429" t="s">
        <v>476</v>
      </c>
      <c r="AM429" s="92">
        <v>-289118.61</v>
      </c>
    </row>
    <row r="430" spans="31:39" x14ac:dyDescent="0.2">
      <c r="AG430">
        <v>40515</v>
      </c>
      <c r="AH430" t="s">
        <v>358</v>
      </c>
      <c r="AI430" s="92">
        <v>-54265.1</v>
      </c>
      <c r="AK430">
        <v>40750</v>
      </c>
      <c r="AL430" t="s">
        <v>477</v>
      </c>
      <c r="AM430" s="92">
        <v>-104356.91</v>
      </c>
    </row>
    <row r="431" spans="31:39" x14ac:dyDescent="0.2">
      <c r="AG431">
        <v>40520</v>
      </c>
      <c r="AH431" t="s">
        <v>359</v>
      </c>
      <c r="AI431" s="92">
        <v>-33744.550000000003</v>
      </c>
      <c r="AK431">
        <v>40999</v>
      </c>
      <c r="AL431" t="s">
        <v>478</v>
      </c>
      <c r="AM431" s="92">
        <v>-1757127.08</v>
      </c>
    </row>
    <row r="432" spans="31:39" x14ac:dyDescent="0.2">
      <c r="AG432">
        <v>40699</v>
      </c>
      <c r="AH432" t="s">
        <v>475</v>
      </c>
      <c r="AI432" s="92">
        <v>-1414129.68</v>
      </c>
      <c r="AL432" s="92"/>
    </row>
    <row r="433" spans="25:39" x14ac:dyDescent="0.2">
      <c r="AG433">
        <v>40700</v>
      </c>
      <c r="AH433" t="s">
        <v>476</v>
      </c>
      <c r="AI433" s="92">
        <v>-291747.32</v>
      </c>
      <c r="AL433" t="s">
        <v>497</v>
      </c>
    </row>
    <row r="434" spans="25:39" x14ac:dyDescent="0.2">
      <c r="AG434">
        <v>40750</v>
      </c>
      <c r="AH434" t="s">
        <v>477</v>
      </c>
      <c r="AI434" s="92">
        <v>-105138.32</v>
      </c>
      <c r="AK434" t="s">
        <v>354</v>
      </c>
      <c r="AL434" s="92" t="s">
        <v>355</v>
      </c>
      <c r="AM434" t="s">
        <v>356</v>
      </c>
    </row>
    <row r="435" spans="25:39" x14ac:dyDescent="0.2">
      <c r="AG435">
        <v>40999</v>
      </c>
      <c r="AH435" t="s">
        <v>478</v>
      </c>
      <c r="AI435" s="92">
        <v>-1811015.32</v>
      </c>
      <c r="AK435">
        <v>40510</v>
      </c>
      <c r="AL435" t="s">
        <v>357</v>
      </c>
      <c r="AM435" s="92">
        <v>-1346993.21</v>
      </c>
    </row>
    <row r="436" spans="25:39" x14ac:dyDescent="0.2">
      <c r="AK436">
        <v>40515</v>
      </c>
      <c r="AL436" t="s">
        <v>358</v>
      </c>
      <c r="AM436" s="92">
        <v>-59788.84</v>
      </c>
    </row>
    <row r="437" spans="25:39" x14ac:dyDescent="0.2">
      <c r="Y437" s="121"/>
      <c r="Z437" s="121"/>
      <c r="AA437" s="121"/>
      <c r="AB437" s="121"/>
      <c r="AC437" s="121"/>
      <c r="AK437">
        <v>40520</v>
      </c>
      <c r="AL437" t="s">
        <v>359</v>
      </c>
      <c r="AM437" s="92">
        <v>-45525.2</v>
      </c>
    </row>
    <row r="438" spans="25:39" x14ac:dyDescent="0.2">
      <c r="Y438" t="s">
        <v>356</v>
      </c>
      <c r="AK438">
        <v>40699</v>
      </c>
      <c r="AL438" t="s">
        <v>475</v>
      </c>
      <c r="AM438" s="92">
        <v>-1452307.25</v>
      </c>
    </row>
    <row r="439" spans="25:39" x14ac:dyDescent="0.2">
      <c r="Y439">
        <v>0</v>
      </c>
      <c r="AK439">
        <v>40700</v>
      </c>
      <c r="AL439" t="s">
        <v>476</v>
      </c>
      <c r="AM439" s="92">
        <v>-371138.37</v>
      </c>
    </row>
    <row r="440" spans="25:39" x14ac:dyDescent="0.2">
      <c r="Y440" s="92">
        <v>-1330150.6000000001</v>
      </c>
      <c r="Z440" s="92"/>
      <c r="AA440" s="92"/>
      <c r="AB440" s="92"/>
      <c r="AC440" s="92"/>
      <c r="AF440" s="92"/>
      <c r="AK440">
        <v>40750</v>
      </c>
      <c r="AL440" t="s">
        <v>477</v>
      </c>
      <c r="AM440" s="92">
        <v>-135646.07999999999</v>
      </c>
    </row>
    <row r="441" spans="25:39" x14ac:dyDescent="0.2">
      <c r="Y441" s="92">
        <v>-64942.65</v>
      </c>
      <c r="Z441" s="92"/>
      <c r="AA441" s="92"/>
      <c r="AB441" s="92"/>
      <c r="AC441" s="92"/>
      <c r="AF441" s="92"/>
      <c r="AK441">
        <v>40999</v>
      </c>
      <c r="AL441" t="s">
        <v>478</v>
      </c>
      <c r="AM441" s="92">
        <v>-1959091.7</v>
      </c>
    </row>
    <row r="442" spans="25:39" x14ac:dyDescent="0.2">
      <c r="Y442" s="92">
        <v>-43589.25</v>
      </c>
      <c r="Z442" s="92"/>
      <c r="AA442" s="92"/>
      <c r="AB442" s="92"/>
      <c r="AC442" s="92"/>
      <c r="AF442" s="92"/>
      <c r="AK442" s="92"/>
      <c r="AM442" s="92"/>
    </row>
    <row r="443" spans="25:39" x14ac:dyDescent="0.2">
      <c r="Y443" s="92">
        <v>-1438682.5</v>
      </c>
      <c r="Z443" s="92"/>
      <c r="AA443" s="92"/>
      <c r="AB443" s="92"/>
      <c r="AC443" s="92"/>
      <c r="AF443" s="92"/>
      <c r="AK443" s="92"/>
      <c r="AL443" t="s">
        <v>498</v>
      </c>
      <c r="AM443" s="92"/>
    </row>
    <row r="444" spans="25:39" x14ac:dyDescent="0.2">
      <c r="Y444" s="92">
        <v>-205859.68</v>
      </c>
      <c r="Z444" s="92"/>
      <c r="AA444" s="92"/>
      <c r="AB444" s="92"/>
      <c r="AC444" s="92"/>
      <c r="AF444" s="92"/>
      <c r="AK444" s="92" t="s">
        <v>354</v>
      </c>
      <c r="AL444" t="s">
        <v>355</v>
      </c>
      <c r="AM444" t="s">
        <v>356</v>
      </c>
    </row>
    <row r="445" spans="25:39" x14ac:dyDescent="0.2">
      <c r="Y445" s="92">
        <v>-117061.14</v>
      </c>
      <c r="Z445" s="92"/>
      <c r="AA445" s="92"/>
      <c r="AB445" s="92"/>
      <c r="AC445" s="92"/>
      <c r="AF445" s="92"/>
      <c r="AK445">
        <v>40510</v>
      </c>
      <c r="AL445" t="s">
        <v>357</v>
      </c>
      <c r="AM445" s="92">
        <v>-1341302.6399999999</v>
      </c>
    </row>
    <row r="446" spans="25:39" x14ac:dyDescent="0.2">
      <c r="Y446" s="92">
        <v>-1761603.32</v>
      </c>
      <c r="Z446" s="92"/>
      <c r="AA446" s="92"/>
      <c r="AB446" s="92"/>
      <c r="AC446" s="92"/>
      <c r="AF446" s="92"/>
      <c r="AK446">
        <v>40515</v>
      </c>
      <c r="AL446" t="s">
        <v>358</v>
      </c>
      <c r="AM446" s="92">
        <v>-55269.11</v>
      </c>
    </row>
    <row r="447" spans="25:39" x14ac:dyDescent="0.2">
      <c r="AK447">
        <v>40520</v>
      </c>
      <c r="AL447" t="s">
        <v>359</v>
      </c>
      <c r="AM447" s="92">
        <v>-33692.18</v>
      </c>
    </row>
    <row r="448" spans="25:39" x14ac:dyDescent="0.2">
      <c r="AK448">
        <v>40699</v>
      </c>
      <c r="AL448" t="s">
        <v>475</v>
      </c>
      <c r="AM448" s="92">
        <v>-1430263.93</v>
      </c>
    </row>
    <row r="449" spans="37:39" x14ac:dyDescent="0.2">
      <c r="AK449">
        <v>40700</v>
      </c>
      <c r="AL449" t="s">
        <v>476</v>
      </c>
      <c r="AM449" s="92">
        <v>-264455.28999999998</v>
      </c>
    </row>
    <row r="450" spans="37:39" x14ac:dyDescent="0.2">
      <c r="AK450">
        <v>40750</v>
      </c>
      <c r="AL450" t="s">
        <v>477</v>
      </c>
      <c r="AM450" s="92">
        <v>-114202.58</v>
      </c>
    </row>
    <row r="451" spans="37:39" x14ac:dyDescent="0.2">
      <c r="AK451">
        <v>40999</v>
      </c>
      <c r="AL451" t="s">
        <v>478</v>
      </c>
      <c r="AM451" s="92">
        <v>-1808921.8</v>
      </c>
    </row>
    <row r="453" spans="37:39" x14ac:dyDescent="0.2">
      <c r="AL453" t="s">
        <v>499</v>
      </c>
    </row>
    <row r="454" spans="37:39" x14ac:dyDescent="0.2">
      <c r="AK454" t="s">
        <v>354</v>
      </c>
      <c r="AL454" t="s">
        <v>355</v>
      </c>
      <c r="AM454" t="s">
        <v>356</v>
      </c>
    </row>
    <row r="455" spans="37:39" x14ac:dyDescent="0.2">
      <c r="AK455">
        <v>40510</v>
      </c>
      <c r="AL455" t="s">
        <v>357</v>
      </c>
      <c r="AM455" s="92">
        <v>-1337444.33</v>
      </c>
    </row>
    <row r="456" spans="37:39" x14ac:dyDescent="0.2">
      <c r="AK456">
        <v>40515</v>
      </c>
      <c r="AL456" t="s">
        <v>358</v>
      </c>
      <c r="AM456" s="92">
        <v>-53927.15</v>
      </c>
    </row>
    <row r="457" spans="37:39" x14ac:dyDescent="0.2">
      <c r="AK457">
        <v>40520</v>
      </c>
      <c r="AL457" t="s">
        <v>359</v>
      </c>
      <c r="AM457" s="92">
        <v>-29781.78</v>
      </c>
    </row>
    <row r="458" spans="37:39" x14ac:dyDescent="0.2">
      <c r="AK458">
        <v>40699</v>
      </c>
      <c r="AL458" t="s">
        <v>475</v>
      </c>
      <c r="AM458" s="92">
        <v>-1421153.26</v>
      </c>
    </row>
    <row r="459" spans="37:39" x14ac:dyDescent="0.2">
      <c r="AK459">
        <v>40700</v>
      </c>
      <c r="AL459" t="s">
        <v>476</v>
      </c>
      <c r="AM459" s="92">
        <v>-332468.26</v>
      </c>
    </row>
    <row r="460" spans="37:39" x14ac:dyDescent="0.2">
      <c r="AK460">
        <v>40750</v>
      </c>
      <c r="AL460" t="s">
        <v>477</v>
      </c>
      <c r="AM460" s="92">
        <v>-151280.5</v>
      </c>
    </row>
    <row r="461" spans="37:39" x14ac:dyDescent="0.2">
      <c r="AK461">
        <v>40999</v>
      </c>
      <c r="AL461" t="s">
        <v>478</v>
      </c>
      <c r="AM461" s="92">
        <v>-1904902.02</v>
      </c>
    </row>
    <row r="463" spans="37:39" x14ac:dyDescent="0.2">
      <c r="AL463" t="s">
        <v>500</v>
      </c>
    </row>
    <row r="464" spans="37:39" x14ac:dyDescent="0.2">
      <c r="AK464" t="s">
        <v>354</v>
      </c>
      <c r="AL464" t="s">
        <v>355</v>
      </c>
      <c r="AM464" t="s">
        <v>356</v>
      </c>
    </row>
    <row r="465" spans="37:39" x14ac:dyDescent="0.2">
      <c r="AK465">
        <v>40510</v>
      </c>
      <c r="AL465" t="s">
        <v>357</v>
      </c>
      <c r="AM465" s="92">
        <v>-1443910.17</v>
      </c>
    </row>
    <row r="466" spans="37:39" x14ac:dyDescent="0.2">
      <c r="AK466">
        <v>40515</v>
      </c>
      <c r="AL466" t="s">
        <v>358</v>
      </c>
      <c r="AM466" s="92">
        <v>-62042.07</v>
      </c>
    </row>
    <row r="467" spans="37:39" x14ac:dyDescent="0.2">
      <c r="AK467">
        <v>40520</v>
      </c>
      <c r="AL467" t="s">
        <v>359</v>
      </c>
      <c r="AM467" s="92">
        <v>-45012.42</v>
      </c>
    </row>
    <row r="468" spans="37:39" x14ac:dyDescent="0.2">
      <c r="AK468">
        <v>40699</v>
      </c>
      <c r="AL468" t="s">
        <v>475</v>
      </c>
      <c r="AM468" s="92">
        <v>-1550964.66</v>
      </c>
    </row>
    <row r="469" spans="37:39" x14ac:dyDescent="0.2">
      <c r="AK469">
        <v>40700</v>
      </c>
      <c r="AL469" t="s">
        <v>476</v>
      </c>
      <c r="AM469" s="92">
        <v>-360489.9</v>
      </c>
    </row>
    <row r="470" spans="37:39" x14ac:dyDescent="0.2">
      <c r="AK470">
        <v>40750</v>
      </c>
      <c r="AL470" t="s">
        <v>477</v>
      </c>
      <c r="AM470" s="92">
        <v>-204555.41</v>
      </c>
    </row>
    <row r="471" spans="37:39" x14ac:dyDescent="0.2">
      <c r="AK471">
        <v>40999</v>
      </c>
      <c r="AL471" t="s">
        <v>478</v>
      </c>
      <c r="AM471" s="92">
        <v>-2116009.9700000002</v>
      </c>
    </row>
  </sheetData>
  <sheetProtection algorithmName="SHA-512" hashValue="ubo2S076zo3u4NG1sfHVZss8+Kin7Xe9Ak0NUPeUWrcI9c3w3jerS7I2w3H/BGpdWvI1jlojddcegDmL5oyFYA==" saltValue="x4AgdViCk5jTQ+OrrN7ajw==" spinCount="100000" sheet="1" objects="1" scenarios="1"/>
  <mergeCells count="65">
    <mergeCell ref="FO147:FQ147"/>
    <mergeCell ref="FH146:FK146"/>
    <mergeCell ref="ER147:ET147"/>
    <mergeCell ref="AT252:AY252"/>
    <mergeCell ref="BO184:BT184"/>
    <mergeCell ref="EB147:ED147"/>
    <mergeCell ref="DV147:DX147"/>
    <mergeCell ref="DO147:DQ147"/>
    <mergeCell ref="CT204:CV204"/>
    <mergeCell ref="CZ172:DB172"/>
    <mergeCell ref="EM147:EO147"/>
    <mergeCell ref="EH147:EJ147"/>
    <mergeCell ref="FC146:FF146"/>
    <mergeCell ref="EX150:EZ150"/>
    <mergeCell ref="E256:F256"/>
    <mergeCell ref="K256:L256"/>
    <mergeCell ref="AT203:AY203"/>
    <mergeCell ref="BO243:BT243"/>
    <mergeCell ref="CI167:CK167"/>
    <mergeCell ref="AK239:AO239"/>
    <mergeCell ref="AK185:AO185"/>
    <mergeCell ref="AD185:AH185"/>
    <mergeCell ref="DE139:DG139"/>
    <mergeCell ref="AK149:AO149"/>
    <mergeCell ref="CN167:CP167"/>
    <mergeCell ref="AD153:AF153"/>
    <mergeCell ref="AT159:AY159"/>
    <mergeCell ref="CZ110:DB110"/>
    <mergeCell ref="V129:X129"/>
    <mergeCell ref="BO138:BT138"/>
    <mergeCell ref="CT139:CV139"/>
    <mergeCell ref="AK114:AO114"/>
    <mergeCell ref="BV117:BX117"/>
    <mergeCell ref="AT121:AY121"/>
    <mergeCell ref="AD128:AF128"/>
    <mergeCell ref="F4:J4"/>
    <mergeCell ref="K4:O4"/>
    <mergeCell ref="V5:W5"/>
    <mergeCell ref="BJ5:BK5"/>
    <mergeCell ref="AD8:AG8"/>
    <mergeCell ref="AT50:AY50"/>
    <mergeCell ref="BV13:BX13"/>
    <mergeCell ref="Z23:AB23"/>
    <mergeCell ref="AE30:AG30"/>
    <mergeCell ref="Z37:AB37"/>
    <mergeCell ref="AK45:AP45"/>
    <mergeCell ref="AK13:AP13"/>
    <mergeCell ref="AU13:AZ13"/>
    <mergeCell ref="BC13:BH13"/>
    <mergeCell ref="FU147:FW147"/>
    <mergeCell ref="BV63:BX63"/>
    <mergeCell ref="Z51:AB51"/>
    <mergeCell ref="BB52:BG52"/>
    <mergeCell ref="AD53:AF53"/>
    <mergeCell ref="BO55:BT55"/>
    <mergeCell ref="AT86:AY86"/>
    <mergeCell ref="BO97:BT97"/>
    <mergeCell ref="AD74:AF74"/>
    <mergeCell ref="Z65:AB65"/>
    <mergeCell ref="AD99:AF99"/>
    <mergeCell ref="Z80:AB80"/>
    <mergeCell ref="AK80:AP80"/>
    <mergeCell ref="DK144:DM144"/>
    <mergeCell ref="CC110:CE110"/>
    <mergeCell ref="CI110:CK110"/>
  </mergeCells>
  <phoneticPr fontId="26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52A8-752E-4282-ADEA-96858E347152}">
  <dimension ref="B2:K5906"/>
  <sheetViews>
    <sheetView workbookViewId="0">
      <pane xSplit="4" ySplit="4" topLeftCell="E5860" activePane="bottomRight" state="frozen"/>
      <selection pane="topRight" activeCell="E1" sqref="E1"/>
      <selection pane="bottomLeft" activeCell="A5" sqref="A5"/>
      <selection pane="bottomRight" activeCell="K5877" sqref="K5877:K5906"/>
    </sheetView>
  </sheetViews>
  <sheetFormatPr baseColWidth="10" defaultColWidth="8.83203125" defaultRowHeight="15" x14ac:dyDescent="0.2"/>
  <cols>
    <col min="1" max="1" width="7" customWidth="1"/>
    <col min="2" max="2" width="11.5" customWidth="1"/>
    <col min="3" max="3" width="11.83203125" customWidth="1"/>
    <col min="4" max="4" width="2.6640625" style="195" customWidth="1"/>
    <col min="5" max="5" width="12.6640625" customWidth="1"/>
    <col min="6" max="6" width="12.6640625" style="198" customWidth="1"/>
    <col min="7" max="7" width="12.6640625" customWidth="1"/>
    <col min="8" max="8" width="12.6640625" style="200" customWidth="1"/>
    <col min="9" max="9" width="12.6640625" customWidth="1"/>
    <col min="10" max="10" width="2.6640625" customWidth="1"/>
    <col min="11" max="11" width="12.6640625" customWidth="1"/>
  </cols>
  <sheetData>
    <row r="2" spans="2:11" x14ac:dyDescent="0.2">
      <c r="B2" s="7" t="s">
        <v>532</v>
      </c>
      <c r="C2" s="7" t="s">
        <v>7</v>
      </c>
      <c r="E2" s="155" t="s">
        <v>18</v>
      </c>
      <c r="F2" s="167" t="s">
        <v>18</v>
      </c>
      <c r="G2" s="196" t="s">
        <v>18</v>
      </c>
      <c r="H2" s="166" t="s">
        <v>18</v>
      </c>
      <c r="I2" s="154" t="s">
        <v>18</v>
      </c>
      <c r="K2" s="15" t="s">
        <v>18</v>
      </c>
    </row>
    <row r="3" spans="2:11" x14ac:dyDescent="0.2">
      <c r="B3" s="16" t="s">
        <v>19</v>
      </c>
      <c r="C3" s="17" t="s">
        <v>20</v>
      </c>
      <c r="E3" s="155" t="s">
        <v>4</v>
      </c>
      <c r="F3" s="167" t="s">
        <v>60</v>
      </c>
      <c r="G3" s="196" t="s">
        <v>3</v>
      </c>
      <c r="H3" s="166" t="s">
        <v>2</v>
      </c>
      <c r="I3" s="154" t="s">
        <v>346</v>
      </c>
      <c r="K3" s="15" t="s">
        <v>48</v>
      </c>
    </row>
    <row r="4" spans="2:11" x14ac:dyDescent="0.2">
      <c r="B4" s="18" t="s">
        <v>49</v>
      </c>
      <c r="C4" s="19" t="s">
        <v>533</v>
      </c>
      <c r="E4" s="155" t="s">
        <v>51</v>
      </c>
      <c r="F4" s="167" t="s">
        <v>51</v>
      </c>
      <c r="G4" s="196" t="s">
        <v>51</v>
      </c>
      <c r="H4" s="166" t="s">
        <v>51</v>
      </c>
      <c r="I4" s="154" t="s">
        <v>51</v>
      </c>
      <c r="K4" s="15" t="s">
        <v>51</v>
      </c>
    </row>
    <row r="5" spans="2:11" x14ac:dyDescent="0.2">
      <c r="B5" t="s">
        <v>57</v>
      </c>
      <c r="C5" s="29">
        <v>39145</v>
      </c>
    </row>
    <row r="6" spans="2:11" x14ac:dyDescent="0.2">
      <c r="B6" t="s">
        <v>58</v>
      </c>
      <c r="C6" s="29">
        <v>39146</v>
      </c>
    </row>
    <row r="7" spans="2:11" x14ac:dyDescent="0.2">
      <c r="B7" t="s">
        <v>59</v>
      </c>
      <c r="C7" s="29">
        <v>39147</v>
      </c>
      <c r="I7" s="30">
        <v>81650</v>
      </c>
      <c r="K7" s="34">
        <f t="shared" ref="K7:K70" si="0">E7+F7+G7+H7+I7</f>
        <v>81650</v>
      </c>
    </row>
    <row r="8" spans="2:11" x14ac:dyDescent="0.2">
      <c r="B8" t="s">
        <v>53</v>
      </c>
      <c r="C8" s="29">
        <v>39148</v>
      </c>
      <c r="I8" s="30">
        <v>87879</v>
      </c>
      <c r="K8" s="34">
        <f t="shared" si="0"/>
        <v>87879</v>
      </c>
    </row>
    <row r="9" spans="2:11" x14ac:dyDescent="0.2">
      <c r="B9" t="s">
        <v>54</v>
      </c>
      <c r="C9" s="29">
        <v>39149</v>
      </c>
      <c r="I9" s="30">
        <v>92222</v>
      </c>
      <c r="K9" s="34">
        <f t="shared" si="0"/>
        <v>92222</v>
      </c>
    </row>
    <row r="10" spans="2:11" x14ac:dyDescent="0.2">
      <c r="B10" t="s">
        <v>55</v>
      </c>
      <c r="C10" s="29">
        <v>39150</v>
      </c>
      <c r="I10" s="30">
        <v>93322</v>
      </c>
      <c r="K10" s="34">
        <f t="shared" si="0"/>
        <v>93322</v>
      </c>
    </row>
    <row r="11" spans="2:11" x14ac:dyDescent="0.2">
      <c r="B11" t="s">
        <v>56</v>
      </c>
      <c r="C11" s="29">
        <v>39151</v>
      </c>
      <c r="I11" s="30">
        <v>73136</v>
      </c>
      <c r="K11" s="34">
        <f t="shared" si="0"/>
        <v>73136</v>
      </c>
    </row>
    <row r="12" spans="2:11" x14ac:dyDescent="0.2">
      <c r="B12" t="s">
        <v>57</v>
      </c>
      <c r="C12" s="29">
        <v>39152</v>
      </c>
      <c r="I12" s="30">
        <v>60485</v>
      </c>
      <c r="K12" s="34">
        <f t="shared" si="0"/>
        <v>60485</v>
      </c>
    </row>
    <row r="13" spans="2:11" x14ac:dyDescent="0.2">
      <c r="B13" t="s">
        <v>58</v>
      </c>
      <c r="C13" s="29">
        <v>39153</v>
      </c>
      <c r="I13" s="30">
        <v>91593</v>
      </c>
      <c r="K13" s="34">
        <f t="shared" si="0"/>
        <v>91593</v>
      </c>
    </row>
    <row r="14" spans="2:11" x14ac:dyDescent="0.2">
      <c r="B14" t="s">
        <v>59</v>
      </c>
      <c r="C14" s="29">
        <v>39154</v>
      </c>
      <c r="I14" s="30">
        <v>84406</v>
      </c>
      <c r="K14" s="34">
        <f t="shared" si="0"/>
        <v>84406</v>
      </c>
    </row>
    <row r="15" spans="2:11" x14ac:dyDescent="0.2">
      <c r="B15" t="s">
        <v>53</v>
      </c>
      <c r="C15" s="29">
        <v>39155</v>
      </c>
      <c r="I15" s="30">
        <v>92008</v>
      </c>
      <c r="K15" s="34">
        <f t="shared" si="0"/>
        <v>92008</v>
      </c>
    </row>
    <row r="16" spans="2:11" x14ac:dyDescent="0.2">
      <c r="B16" t="s">
        <v>54</v>
      </c>
      <c r="C16" s="29">
        <v>39156</v>
      </c>
      <c r="I16" s="30">
        <v>95411</v>
      </c>
      <c r="K16" s="34">
        <f t="shared" si="0"/>
        <v>95411</v>
      </c>
    </row>
    <row r="17" spans="2:11" x14ac:dyDescent="0.2">
      <c r="B17" t="s">
        <v>55</v>
      </c>
      <c r="C17" s="29">
        <v>39157</v>
      </c>
      <c r="I17" s="30">
        <v>90665</v>
      </c>
      <c r="K17" s="34">
        <f t="shared" si="0"/>
        <v>90665</v>
      </c>
    </row>
    <row r="18" spans="2:11" x14ac:dyDescent="0.2">
      <c r="B18" t="s">
        <v>56</v>
      </c>
      <c r="C18" s="29">
        <v>39158</v>
      </c>
      <c r="I18" s="30">
        <v>75718</v>
      </c>
      <c r="K18" s="34">
        <f t="shared" si="0"/>
        <v>75718</v>
      </c>
    </row>
    <row r="19" spans="2:11" x14ac:dyDescent="0.2">
      <c r="B19" t="s">
        <v>57</v>
      </c>
      <c r="C19" s="29">
        <v>39159</v>
      </c>
      <c r="I19" s="30">
        <v>62025</v>
      </c>
      <c r="K19" s="34">
        <f t="shared" si="0"/>
        <v>62025</v>
      </c>
    </row>
    <row r="20" spans="2:11" x14ac:dyDescent="0.2">
      <c r="B20" t="s">
        <v>58</v>
      </c>
      <c r="C20" s="29">
        <v>39160</v>
      </c>
      <c r="I20" s="30">
        <v>87903</v>
      </c>
      <c r="K20" s="34">
        <f t="shared" si="0"/>
        <v>87903</v>
      </c>
    </row>
    <row r="21" spans="2:11" x14ac:dyDescent="0.2">
      <c r="B21" t="s">
        <v>59</v>
      </c>
      <c r="C21" s="29">
        <v>39161</v>
      </c>
      <c r="I21" s="30">
        <v>92142</v>
      </c>
      <c r="K21" s="34">
        <f t="shared" si="0"/>
        <v>92142</v>
      </c>
    </row>
    <row r="22" spans="2:11" x14ac:dyDescent="0.2">
      <c r="B22" t="s">
        <v>53</v>
      </c>
      <c r="C22" s="29">
        <v>39162</v>
      </c>
      <c r="I22" s="30">
        <v>93207</v>
      </c>
      <c r="K22" s="34">
        <f t="shared" si="0"/>
        <v>93207</v>
      </c>
    </row>
    <row r="23" spans="2:11" x14ac:dyDescent="0.2">
      <c r="B23" t="s">
        <v>54</v>
      </c>
      <c r="C23" s="29">
        <v>39163</v>
      </c>
      <c r="I23" s="30">
        <v>68533</v>
      </c>
      <c r="K23" s="34">
        <f t="shared" si="0"/>
        <v>68533</v>
      </c>
    </row>
    <row r="24" spans="2:11" x14ac:dyDescent="0.2">
      <c r="B24" t="s">
        <v>55</v>
      </c>
      <c r="C24" s="29">
        <v>39164</v>
      </c>
      <c r="I24" s="30">
        <v>88489</v>
      </c>
      <c r="K24" s="34">
        <f t="shared" si="0"/>
        <v>88489</v>
      </c>
    </row>
    <row r="25" spans="2:11" x14ac:dyDescent="0.2">
      <c r="B25" t="s">
        <v>56</v>
      </c>
      <c r="C25" s="29">
        <v>39165</v>
      </c>
      <c r="I25" s="30">
        <v>79974</v>
      </c>
      <c r="K25" s="34">
        <f t="shared" si="0"/>
        <v>79974</v>
      </c>
    </row>
    <row r="26" spans="2:11" x14ac:dyDescent="0.2">
      <c r="B26" t="s">
        <v>57</v>
      </c>
      <c r="C26" s="29">
        <v>39166</v>
      </c>
      <c r="I26" s="30">
        <v>60968</v>
      </c>
      <c r="K26" s="34">
        <f t="shared" si="0"/>
        <v>60968</v>
      </c>
    </row>
    <row r="27" spans="2:11" x14ac:dyDescent="0.2">
      <c r="B27" t="s">
        <v>58</v>
      </c>
      <c r="C27" s="29">
        <v>39167</v>
      </c>
      <c r="I27" s="30">
        <v>84063</v>
      </c>
      <c r="K27" s="34">
        <f t="shared" si="0"/>
        <v>84063</v>
      </c>
    </row>
    <row r="28" spans="2:11" x14ac:dyDescent="0.2">
      <c r="B28" t="s">
        <v>59</v>
      </c>
      <c r="C28" s="29">
        <v>39168</v>
      </c>
      <c r="I28" s="30">
        <v>89143</v>
      </c>
      <c r="K28" s="34">
        <f t="shared" si="0"/>
        <v>89143</v>
      </c>
    </row>
    <row r="29" spans="2:11" x14ac:dyDescent="0.2">
      <c r="B29" t="s">
        <v>53</v>
      </c>
      <c r="C29" s="29">
        <v>39169</v>
      </c>
      <c r="I29" s="30">
        <v>95955</v>
      </c>
      <c r="K29" s="34">
        <f t="shared" si="0"/>
        <v>95955</v>
      </c>
    </row>
    <row r="30" spans="2:11" x14ac:dyDescent="0.2">
      <c r="B30" t="s">
        <v>54</v>
      </c>
      <c r="C30" s="29">
        <v>39170</v>
      </c>
      <c r="I30" s="30">
        <v>83762</v>
      </c>
      <c r="K30" s="34">
        <f t="shared" si="0"/>
        <v>83762</v>
      </c>
    </row>
    <row r="31" spans="2:11" x14ac:dyDescent="0.2">
      <c r="B31" t="s">
        <v>55</v>
      </c>
      <c r="C31" s="29">
        <v>39171</v>
      </c>
      <c r="I31" s="30">
        <v>92814</v>
      </c>
      <c r="K31" s="34">
        <f t="shared" si="0"/>
        <v>92814</v>
      </c>
    </row>
    <row r="32" spans="2:11" x14ac:dyDescent="0.2">
      <c r="B32" t="s">
        <v>56</v>
      </c>
      <c r="C32" s="29">
        <v>39172</v>
      </c>
      <c r="I32" s="30">
        <v>79774</v>
      </c>
      <c r="K32" s="34">
        <f t="shared" si="0"/>
        <v>79774</v>
      </c>
    </row>
    <row r="33" spans="2:11" x14ac:dyDescent="0.2">
      <c r="B33" t="s">
        <v>57</v>
      </c>
      <c r="C33" s="29">
        <v>39173</v>
      </c>
      <c r="I33" s="30">
        <v>63799</v>
      </c>
      <c r="K33" s="34">
        <f t="shared" si="0"/>
        <v>63799</v>
      </c>
    </row>
    <row r="34" spans="2:11" x14ac:dyDescent="0.2">
      <c r="B34" t="s">
        <v>58</v>
      </c>
      <c r="C34" s="29">
        <v>39174</v>
      </c>
      <c r="I34" s="30">
        <v>88819</v>
      </c>
      <c r="K34" s="34">
        <f t="shared" si="0"/>
        <v>88819</v>
      </c>
    </row>
    <row r="35" spans="2:11" x14ac:dyDescent="0.2">
      <c r="B35" t="s">
        <v>59</v>
      </c>
      <c r="C35" s="29">
        <v>39175</v>
      </c>
      <c r="I35" s="30">
        <v>91147</v>
      </c>
      <c r="K35" s="34">
        <f t="shared" si="0"/>
        <v>91147</v>
      </c>
    </row>
    <row r="36" spans="2:11" x14ac:dyDescent="0.2">
      <c r="B36" t="s">
        <v>53</v>
      </c>
      <c r="C36" s="29">
        <v>39176</v>
      </c>
      <c r="I36" s="30">
        <v>90152</v>
      </c>
      <c r="K36" s="34">
        <f t="shared" si="0"/>
        <v>90152</v>
      </c>
    </row>
    <row r="37" spans="2:11" x14ac:dyDescent="0.2">
      <c r="B37" t="s">
        <v>54</v>
      </c>
      <c r="C37" s="29">
        <v>39177</v>
      </c>
      <c r="I37" s="30">
        <v>106821</v>
      </c>
      <c r="K37" s="34">
        <f t="shared" si="0"/>
        <v>106821</v>
      </c>
    </row>
    <row r="38" spans="2:11" x14ac:dyDescent="0.2">
      <c r="B38" t="s">
        <v>55</v>
      </c>
      <c r="C38" s="29">
        <v>39178</v>
      </c>
      <c r="I38" s="30">
        <v>106444</v>
      </c>
      <c r="K38" s="34">
        <f t="shared" si="0"/>
        <v>106444</v>
      </c>
    </row>
    <row r="39" spans="2:11" x14ac:dyDescent="0.2">
      <c r="B39" t="s">
        <v>56</v>
      </c>
      <c r="C39" s="29">
        <v>39179</v>
      </c>
      <c r="I39" s="30">
        <v>64617</v>
      </c>
      <c r="K39" s="34">
        <f t="shared" si="0"/>
        <v>64617</v>
      </c>
    </row>
    <row r="40" spans="2:11" x14ac:dyDescent="0.2">
      <c r="B40" t="s">
        <v>57</v>
      </c>
      <c r="C40" s="29">
        <v>39180</v>
      </c>
      <c r="I40" s="30">
        <v>59085</v>
      </c>
      <c r="K40" s="34">
        <f t="shared" si="0"/>
        <v>59085</v>
      </c>
    </row>
    <row r="41" spans="2:11" x14ac:dyDescent="0.2">
      <c r="B41" t="s">
        <v>58</v>
      </c>
      <c r="C41" s="29">
        <v>39181</v>
      </c>
      <c r="I41" s="30">
        <v>94026</v>
      </c>
      <c r="K41" s="34">
        <f t="shared" si="0"/>
        <v>94026</v>
      </c>
    </row>
    <row r="42" spans="2:11" x14ac:dyDescent="0.2">
      <c r="B42" t="s">
        <v>59</v>
      </c>
      <c r="C42" s="29">
        <v>39182</v>
      </c>
      <c r="I42" s="30">
        <v>97378</v>
      </c>
      <c r="K42" s="34">
        <f t="shared" si="0"/>
        <v>97378</v>
      </c>
    </row>
    <row r="43" spans="2:11" x14ac:dyDescent="0.2">
      <c r="B43" t="s">
        <v>53</v>
      </c>
      <c r="C43" s="29">
        <v>39183</v>
      </c>
      <c r="I43" s="30">
        <v>98153</v>
      </c>
      <c r="K43" s="34">
        <f t="shared" si="0"/>
        <v>98153</v>
      </c>
    </row>
    <row r="44" spans="2:11" x14ac:dyDescent="0.2">
      <c r="B44" t="s">
        <v>54</v>
      </c>
      <c r="C44" s="29">
        <v>39184</v>
      </c>
      <c r="I44" s="30">
        <v>99330</v>
      </c>
      <c r="K44" s="34">
        <f t="shared" si="0"/>
        <v>99330</v>
      </c>
    </row>
    <row r="45" spans="2:11" x14ac:dyDescent="0.2">
      <c r="B45" t="s">
        <v>55</v>
      </c>
      <c r="C45" s="29">
        <v>39185</v>
      </c>
      <c r="I45" s="30">
        <v>103112</v>
      </c>
      <c r="K45" s="34">
        <f t="shared" si="0"/>
        <v>103112</v>
      </c>
    </row>
    <row r="46" spans="2:11" x14ac:dyDescent="0.2">
      <c r="B46" t="s">
        <v>56</v>
      </c>
      <c r="C46" s="29">
        <v>39186</v>
      </c>
      <c r="I46" s="30">
        <v>77918</v>
      </c>
      <c r="K46" s="34">
        <f t="shared" si="0"/>
        <v>77918</v>
      </c>
    </row>
    <row r="47" spans="2:11" x14ac:dyDescent="0.2">
      <c r="B47" t="s">
        <v>57</v>
      </c>
      <c r="C47" s="29">
        <v>39187</v>
      </c>
      <c r="I47" s="30">
        <v>65398</v>
      </c>
      <c r="K47" s="34">
        <f t="shared" si="0"/>
        <v>65398</v>
      </c>
    </row>
    <row r="48" spans="2:11" x14ac:dyDescent="0.2">
      <c r="B48" t="s">
        <v>58</v>
      </c>
      <c r="C48" s="29">
        <v>39188</v>
      </c>
      <c r="I48" s="30">
        <v>95833</v>
      </c>
      <c r="K48" s="34">
        <f t="shared" si="0"/>
        <v>95833</v>
      </c>
    </row>
    <row r="49" spans="2:11" x14ac:dyDescent="0.2">
      <c r="B49" t="s">
        <v>59</v>
      </c>
      <c r="C49" s="29">
        <v>39189</v>
      </c>
      <c r="I49" s="30">
        <v>96119</v>
      </c>
      <c r="K49" s="34">
        <f t="shared" si="0"/>
        <v>96119</v>
      </c>
    </row>
    <row r="50" spans="2:11" x14ac:dyDescent="0.2">
      <c r="B50" t="s">
        <v>53</v>
      </c>
      <c r="C50" s="29">
        <v>39190</v>
      </c>
      <c r="I50" s="30">
        <v>100631</v>
      </c>
      <c r="K50" s="34">
        <f t="shared" si="0"/>
        <v>100631</v>
      </c>
    </row>
    <row r="51" spans="2:11" x14ac:dyDescent="0.2">
      <c r="B51" t="s">
        <v>54</v>
      </c>
      <c r="C51" s="29">
        <v>39191</v>
      </c>
      <c r="I51" s="30">
        <v>103593</v>
      </c>
      <c r="K51" s="34">
        <f t="shared" si="0"/>
        <v>103593</v>
      </c>
    </row>
    <row r="52" spans="2:11" x14ac:dyDescent="0.2">
      <c r="B52" t="s">
        <v>55</v>
      </c>
      <c r="C52" s="29">
        <v>39192</v>
      </c>
      <c r="I52" s="30">
        <v>116177</v>
      </c>
      <c r="K52" s="34">
        <f t="shared" si="0"/>
        <v>116177</v>
      </c>
    </row>
    <row r="53" spans="2:11" x14ac:dyDescent="0.2">
      <c r="B53" t="s">
        <v>56</v>
      </c>
      <c r="C53" s="29">
        <v>39193</v>
      </c>
      <c r="I53" s="30">
        <v>91007</v>
      </c>
      <c r="K53" s="34">
        <f t="shared" si="0"/>
        <v>91007</v>
      </c>
    </row>
    <row r="54" spans="2:11" x14ac:dyDescent="0.2">
      <c r="B54" t="s">
        <v>57</v>
      </c>
      <c r="C54" s="29">
        <v>39194</v>
      </c>
      <c r="I54" s="30">
        <v>69677</v>
      </c>
      <c r="K54" s="34">
        <f t="shared" si="0"/>
        <v>69677</v>
      </c>
    </row>
    <row r="55" spans="2:11" x14ac:dyDescent="0.2">
      <c r="B55" t="s">
        <v>58</v>
      </c>
      <c r="C55" s="29">
        <v>39195</v>
      </c>
      <c r="I55" s="30">
        <v>103940</v>
      </c>
      <c r="K55" s="34">
        <f t="shared" si="0"/>
        <v>103940</v>
      </c>
    </row>
    <row r="56" spans="2:11" x14ac:dyDescent="0.2">
      <c r="B56" t="s">
        <v>59</v>
      </c>
      <c r="C56" s="29">
        <v>39196</v>
      </c>
      <c r="I56" s="30">
        <v>102350</v>
      </c>
      <c r="K56" s="34">
        <f t="shared" si="0"/>
        <v>102350</v>
      </c>
    </row>
    <row r="57" spans="2:11" x14ac:dyDescent="0.2">
      <c r="B57" t="s">
        <v>53</v>
      </c>
      <c r="C57" s="29">
        <v>39197</v>
      </c>
      <c r="I57" s="30">
        <v>109999</v>
      </c>
      <c r="K57" s="34">
        <f t="shared" si="0"/>
        <v>109999</v>
      </c>
    </row>
    <row r="58" spans="2:11" x14ac:dyDescent="0.2">
      <c r="B58" t="s">
        <v>54</v>
      </c>
      <c r="C58" s="29">
        <v>39198</v>
      </c>
      <c r="I58" s="30">
        <v>114999</v>
      </c>
      <c r="K58" s="34">
        <f t="shared" si="0"/>
        <v>114999</v>
      </c>
    </row>
    <row r="59" spans="2:11" x14ac:dyDescent="0.2">
      <c r="B59" t="s">
        <v>55</v>
      </c>
      <c r="C59" s="29">
        <v>39199</v>
      </c>
      <c r="I59" s="30">
        <v>117178</v>
      </c>
      <c r="K59" s="34">
        <f t="shared" si="0"/>
        <v>117178</v>
      </c>
    </row>
    <row r="60" spans="2:11" x14ac:dyDescent="0.2">
      <c r="B60" t="s">
        <v>56</v>
      </c>
      <c r="C60" s="29">
        <v>39200</v>
      </c>
      <c r="I60" s="30">
        <v>87886</v>
      </c>
      <c r="K60" s="34">
        <f t="shared" si="0"/>
        <v>87886</v>
      </c>
    </row>
    <row r="61" spans="2:11" x14ac:dyDescent="0.2">
      <c r="B61" t="s">
        <v>57</v>
      </c>
      <c r="C61" s="29">
        <v>39201</v>
      </c>
      <c r="I61" s="30">
        <v>65168</v>
      </c>
      <c r="K61" s="34">
        <f t="shared" si="0"/>
        <v>65168</v>
      </c>
    </row>
    <row r="62" spans="2:11" x14ac:dyDescent="0.2">
      <c r="B62" t="s">
        <v>58</v>
      </c>
      <c r="C62" s="29">
        <v>39202</v>
      </c>
      <c r="I62" s="30">
        <v>87710</v>
      </c>
      <c r="K62" s="34">
        <f t="shared" si="0"/>
        <v>87710</v>
      </c>
    </row>
    <row r="63" spans="2:11" x14ac:dyDescent="0.2">
      <c r="B63" t="s">
        <v>59</v>
      </c>
      <c r="C63" s="29">
        <v>39203</v>
      </c>
      <c r="I63" s="30">
        <v>70424</v>
      </c>
      <c r="K63" s="34">
        <f t="shared" si="0"/>
        <v>70424</v>
      </c>
    </row>
    <row r="64" spans="2:11" x14ac:dyDescent="0.2">
      <c r="B64" t="s">
        <v>53</v>
      </c>
      <c r="C64" s="29">
        <v>39204</v>
      </c>
      <c r="I64" s="30">
        <v>71988</v>
      </c>
      <c r="K64" s="34">
        <f t="shared" si="0"/>
        <v>71988</v>
      </c>
    </row>
    <row r="65" spans="2:11" x14ac:dyDescent="0.2">
      <c r="B65" t="s">
        <v>54</v>
      </c>
      <c r="C65" s="29">
        <v>39205</v>
      </c>
      <c r="I65" s="30">
        <v>70150</v>
      </c>
      <c r="K65" s="34">
        <f t="shared" si="0"/>
        <v>70150</v>
      </c>
    </row>
    <row r="66" spans="2:11" x14ac:dyDescent="0.2">
      <c r="B66" t="s">
        <v>55</v>
      </c>
      <c r="C66" s="29">
        <v>39206</v>
      </c>
      <c r="I66" s="30">
        <v>77778</v>
      </c>
      <c r="K66" s="34">
        <f t="shared" si="0"/>
        <v>77778</v>
      </c>
    </row>
    <row r="67" spans="2:11" x14ac:dyDescent="0.2">
      <c r="B67" t="s">
        <v>56</v>
      </c>
      <c r="C67" s="29">
        <v>39207</v>
      </c>
      <c r="I67" s="30">
        <v>58038</v>
      </c>
      <c r="K67" s="34">
        <f t="shared" si="0"/>
        <v>58038</v>
      </c>
    </row>
    <row r="68" spans="2:11" x14ac:dyDescent="0.2">
      <c r="B68" t="s">
        <v>57</v>
      </c>
      <c r="C68" s="29">
        <v>39208</v>
      </c>
      <c r="I68" s="30">
        <v>45953</v>
      </c>
      <c r="K68" s="34">
        <f t="shared" si="0"/>
        <v>45953</v>
      </c>
    </row>
    <row r="69" spans="2:11" x14ac:dyDescent="0.2">
      <c r="B69" t="s">
        <v>58</v>
      </c>
      <c r="C69" s="29">
        <v>39209</v>
      </c>
      <c r="I69" s="30">
        <v>67670</v>
      </c>
      <c r="K69" s="34">
        <f t="shared" si="0"/>
        <v>67670</v>
      </c>
    </row>
    <row r="70" spans="2:11" x14ac:dyDescent="0.2">
      <c r="B70" t="s">
        <v>59</v>
      </c>
      <c r="C70" s="29">
        <v>39210</v>
      </c>
      <c r="I70" s="30">
        <v>75763</v>
      </c>
      <c r="K70" s="34">
        <f t="shared" si="0"/>
        <v>75763</v>
      </c>
    </row>
    <row r="71" spans="2:11" x14ac:dyDescent="0.2">
      <c r="B71" t="s">
        <v>53</v>
      </c>
      <c r="C71" s="29">
        <v>39211</v>
      </c>
      <c r="I71" s="30">
        <v>77238</v>
      </c>
      <c r="K71" s="34">
        <f t="shared" ref="K71:K134" si="1">E71+F71+G71+H71+I71</f>
        <v>77238</v>
      </c>
    </row>
    <row r="72" spans="2:11" x14ac:dyDescent="0.2">
      <c r="B72" t="s">
        <v>54</v>
      </c>
      <c r="C72" s="29">
        <v>39212</v>
      </c>
      <c r="I72" s="30">
        <v>79668</v>
      </c>
      <c r="K72" s="34">
        <f t="shared" si="1"/>
        <v>79668</v>
      </c>
    </row>
    <row r="73" spans="2:11" x14ac:dyDescent="0.2">
      <c r="B73" t="s">
        <v>55</v>
      </c>
      <c r="C73" s="29">
        <v>39213</v>
      </c>
      <c r="I73" s="30">
        <v>84058</v>
      </c>
      <c r="K73" s="34">
        <f t="shared" si="1"/>
        <v>84058</v>
      </c>
    </row>
    <row r="74" spans="2:11" x14ac:dyDescent="0.2">
      <c r="B74" t="s">
        <v>56</v>
      </c>
      <c r="C74" s="29">
        <v>39214</v>
      </c>
      <c r="I74" s="30">
        <v>65648</v>
      </c>
      <c r="K74" s="34">
        <f t="shared" si="1"/>
        <v>65648</v>
      </c>
    </row>
    <row r="75" spans="2:11" x14ac:dyDescent="0.2">
      <c r="B75" t="s">
        <v>57</v>
      </c>
      <c r="C75" s="29">
        <v>39215</v>
      </c>
      <c r="I75" s="30">
        <v>51326</v>
      </c>
      <c r="K75" s="34">
        <f t="shared" si="1"/>
        <v>51326</v>
      </c>
    </row>
    <row r="76" spans="2:11" x14ac:dyDescent="0.2">
      <c r="B76" t="s">
        <v>58</v>
      </c>
      <c r="C76" s="29">
        <v>39216</v>
      </c>
      <c r="I76" s="30">
        <v>76577</v>
      </c>
      <c r="K76" s="34">
        <f t="shared" si="1"/>
        <v>76577</v>
      </c>
    </row>
    <row r="77" spans="2:11" x14ac:dyDescent="0.2">
      <c r="B77" t="s">
        <v>59</v>
      </c>
      <c r="C77" s="29">
        <v>39217</v>
      </c>
      <c r="I77" s="30">
        <v>78771</v>
      </c>
      <c r="K77" s="34">
        <f t="shared" si="1"/>
        <v>78771</v>
      </c>
    </row>
    <row r="78" spans="2:11" x14ac:dyDescent="0.2">
      <c r="B78" t="s">
        <v>53</v>
      </c>
      <c r="C78" s="29">
        <v>39218</v>
      </c>
      <c r="I78" s="30">
        <v>80038</v>
      </c>
      <c r="K78" s="34">
        <f t="shared" si="1"/>
        <v>80038</v>
      </c>
    </row>
    <row r="79" spans="2:11" x14ac:dyDescent="0.2">
      <c r="B79" t="s">
        <v>54</v>
      </c>
      <c r="C79" s="29">
        <v>39219</v>
      </c>
      <c r="I79" s="30">
        <v>81739</v>
      </c>
      <c r="K79" s="34">
        <f t="shared" si="1"/>
        <v>81739</v>
      </c>
    </row>
    <row r="80" spans="2:11" x14ac:dyDescent="0.2">
      <c r="B80" t="s">
        <v>55</v>
      </c>
      <c r="C80" s="29">
        <v>39220</v>
      </c>
      <c r="I80" s="30">
        <v>84067</v>
      </c>
      <c r="K80" s="34">
        <f t="shared" si="1"/>
        <v>84067</v>
      </c>
    </row>
    <row r="81" spans="2:11" x14ac:dyDescent="0.2">
      <c r="B81" t="s">
        <v>56</v>
      </c>
      <c r="C81" s="29">
        <v>39221</v>
      </c>
      <c r="I81" s="30">
        <v>62433</v>
      </c>
      <c r="K81" s="34">
        <f t="shared" si="1"/>
        <v>62433</v>
      </c>
    </row>
    <row r="82" spans="2:11" x14ac:dyDescent="0.2">
      <c r="B82" t="s">
        <v>57</v>
      </c>
      <c r="C82" s="29">
        <v>39222</v>
      </c>
      <c r="I82" s="30">
        <v>47321</v>
      </c>
      <c r="K82" s="34">
        <f t="shared" si="1"/>
        <v>47321</v>
      </c>
    </row>
    <row r="83" spans="2:11" x14ac:dyDescent="0.2">
      <c r="B83" t="s">
        <v>58</v>
      </c>
      <c r="C83" s="29">
        <v>39223</v>
      </c>
      <c r="I83" s="30">
        <v>75683</v>
      </c>
      <c r="K83" s="34">
        <f t="shared" si="1"/>
        <v>75683</v>
      </c>
    </row>
    <row r="84" spans="2:11" x14ac:dyDescent="0.2">
      <c r="B84" t="s">
        <v>59</v>
      </c>
      <c r="C84" s="29">
        <v>39224</v>
      </c>
      <c r="I84" s="30">
        <v>78507</v>
      </c>
      <c r="K84" s="34">
        <f t="shared" si="1"/>
        <v>78507</v>
      </c>
    </row>
    <row r="85" spans="2:11" x14ac:dyDescent="0.2">
      <c r="B85" t="s">
        <v>53</v>
      </c>
      <c r="C85" s="29">
        <v>39225</v>
      </c>
      <c r="I85" s="30">
        <v>80850</v>
      </c>
      <c r="K85" s="34">
        <f t="shared" si="1"/>
        <v>80850</v>
      </c>
    </row>
    <row r="86" spans="2:11" x14ac:dyDescent="0.2">
      <c r="B86" t="s">
        <v>54</v>
      </c>
      <c r="C86" s="29">
        <v>39226</v>
      </c>
      <c r="I86" s="30">
        <v>81590</v>
      </c>
      <c r="K86" s="34">
        <f t="shared" si="1"/>
        <v>81590</v>
      </c>
    </row>
    <row r="87" spans="2:11" x14ac:dyDescent="0.2">
      <c r="B87" t="s">
        <v>55</v>
      </c>
      <c r="C87" s="29">
        <v>39227</v>
      </c>
      <c r="I87" s="30">
        <v>81122</v>
      </c>
      <c r="K87" s="34">
        <f t="shared" si="1"/>
        <v>81122</v>
      </c>
    </row>
    <row r="88" spans="2:11" x14ac:dyDescent="0.2">
      <c r="B88" t="s">
        <v>56</v>
      </c>
      <c r="C88" s="29">
        <v>39228</v>
      </c>
      <c r="I88" s="30">
        <v>56358</v>
      </c>
      <c r="K88" s="34">
        <f t="shared" si="1"/>
        <v>56358</v>
      </c>
    </row>
    <row r="89" spans="2:11" x14ac:dyDescent="0.2">
      <c r="B89" t="s">
        <v>57</v>
      </c>
      <c r="C89" s="29">
        <v>39229</v>
      </c>
      <c r="I89" s="30">
        <v>44583</v>
      </c>
      <c r="K89" s="34">
        <f t="shared" si="1"/>
        <v>44583</v>
      </c>
    </row>
    <row r="90" spans="2:11" x14ac:dyDescent="0.2">
      <c r="B90" t="s">
        <v>58</v>
      </c>
      <c r="C90" s="29">
        <v>39230</v>
      </c>
      <c r="I90" s="30">
        <v>44248</v>
      </c>
      <c r="K90" s="34">
        <f t="shared" si="1"/>
        <v>44248</v>
      </c>
    </row>
    <row r="91" spans="2:11" x14ac:dyDescent="0.2">
      <c r="B91" t="s">
        <v>59</v>
      </c>
      <c r="C91" s="29">
        <v>39231</v>
      </c>
      <c r="I91" s="30">
        <v>75548</v>
      </c>
      <c r="K91" s="34">
        <f t="shared" si="1"/>
        <v>75548</v>
      </c>
    </row>
    <row r="92" spans="2:11" x14ac:dyDescent="0.2">
      <c r="B92" t="s">
        <v>53</v>
      </c>
      <c r="C92" s="29">
        <v>39232</v>
      </c>
      <c r="I92" s="30">
        <v>78009</v>
      </c>
      <c r="K92" s="34">
        <f t="shared" si="1"/>
        <v>78009</v>
      </c>
    </row>
    <row r="93" spans="2:11" x14ac:dyDescent="0.2">
      <c r="B93" t="s">
        <v>54</v>
      </c>
      <c r="C93" s="29">
        <v>39233</v>
      </c>
      <c r="I93" s="30">
        <v>78090</v>
      </c>
      <c r="K93" s="34">
        <f t="shared" si="1"/>
        <v>78090</v>
      </c>
    </row>
    <row r="94" spans="2:11" x14ac:dyDescent="0.2">
      <c r="B94" t="s">
        <v>55</v>
      </c>
      <c r="C94" s="29">
        <v>39234</v>
      </c>
      <c r="I94" s="30">
        <v>70043</v>
      </c>
      <c r="K94" s="34">
        <f t="shared" si="1"/>
        <v>70043</v>
      </c>
    </row>
    <row r="95" spans="2:11" x14ac:dyDescent="0.2">
      <c r="B95" t="s">
        <v>56</v>
      </c>
      <c r="C95" s="29">
        <v>39235</v>
      </c>
      <c r="I95" s="30">
        <v>49824</v>
      </c>
      <c r="K95" s="34">
        <f t="shared" si="1"/>
        <v>49824</v>
      </c>
    </row>
    <row r="96" spans="2:11" x14ac:dyDescent="0.2">
      <c r="B96" t="s">
        <v>57</v>
      </c>
      <c r="C96" s="29">
        <v>39236</v>
      </c>
      <c r="I96" s="30">
        <v>37982</v>
      </c>
      <c r="K96" s="34">
        <f t="shared" si="1"/>
        <v>37982</v>
      </c>
    </row>
    <row r="97" spans="2:11" x14ac:dyDescent="0.2">
      <c r="B97" t="s">
        <v>58</v>
      </c>
      <c r="C97" s="29">
        <v>39237</v>
      </c>
      <c r="I97" s="30">
        <v>57998</v>
      </c>
      <c r="K97" s="34">
        <f t="shared" si="1"/>
        <v>57998</v>
      </c>
    </row>
    <row r="98" spans="2:11" x14ac:dyDescent="0.2">
      <c r="B98" t="s">
        <v>59</v>
      </c>
      <c r="C98" s="29">
        <v>39238</v>
      </c>
      <c r="I98" s="30">
        <v>61116</v>
      </c>
      <c r="K98" s="34">
        <f t="shared" si="1"/>
        <v>61116</v>
      </c>
    </row>
    <row r="99" spans="2:11" x14ac:dyDescent="0.2">
      <c r="B99" t="s">
        <v>53</v>
      </c>
      <c r="C99" s="29">
        <v>39239</v>
      </c>
      <c r="I99" s="30">
        <v>62712</v>
      </c>
      <c r="K99" s="34">
        <f t="shared" si="1"/>
        <v>62712</v>
      </c>
    </row>
    <row r="100" spans="2:11" x14ac:dyDescent="0.2">
      <c r="B100" t="s">
        <v>54</v>
      </c>
      <c r="C100" s="29">
        <v>39240</v>
      </c>
      <c r="I100" s="30">
        <v>65871</v>
      </c>
      <c r="K100" s="34">
        <f t="shared" si="1"/>
        <v>65871</v>
      </c>
    </row>
    <row r="101" spans="2:11" x14ac:dyDescent="0.2">
      <c r="B101" t="s">
        <v>55</v>
      </c>
      <c r="C101" s="29">
        <v>39241</v>
      </c>
      <c r="I101" s="30">
        <v>68232</v>
      </c>
      <c r="K101" s="34">
        <f t="shared" si="1"/>
        <v>68232</v>
      </c>
    </row>
    <row r="102" spans="2:11" x14ac:dyDescent="0.2">
      <c r="B102" t="s">
        <v>56</v>
      </c>
      <c r="C102" s="29">
        <v>39242</v>
      </c>
      <c r="I102" s="30">
        <v>52562</v>
      </c>
      <c r="K102" s="34">
        <f t="shared" si="1"/>
        <v>52562</v>
      </c>
    </row>
    <row r="103" spans="2:11" x14ac:dyDescent="0.2">
      <c r="B103" t="s">
        <v>57</v>
      </c>
      <c r="C103" s="29">
        <v>39243</v>
      </c>
      <c r="I103" s="30">
        <v>38612</v>
      </c>
      <c r="K103" s="34">
        <f t="shared" si="1"/>
        <v>38612</v>
      </c>
    </row>
    <row r="104" spans="2:11" x14ac:dyDescent="0.2">
      <c r="B104" t="s">
        <v>58</v>
      </c>
      <c r="C104" s="29">
        <v>39244</v>
      </c>
      <c r="I104" s="30">
        <v>60720</v>
      </c>
      <c r="K104" s="34">
        <f t="shared" si="1"/>
        <v>60720</v>
      </c>
    </row>
    <row r="105" spans="2:11" x14ac:dyDescent="0.2">
      <c r="B105" t="s">
        <v>59</v>
      </c>
      <c r="C105" s="29">
        <v>39245</v>
      </c>
      <c r="I105" s="30">
        <v>62712</v>
      </c>
      <c r="K105" s="34">
        <f t="shared" si="1"/>
        <v>62712</v>
      </c>
    </row>
    <row r="106" spans="2:11" x14ac:dyDescent="0.2">
      <c r="B106" t="s">
        <v>53</v>
      </c>
      <c r="C106" s="29">
        <v>39246</v>
      </c>
      <c r="I106" s="30">
        <v>63076</v>
      </c>
      <c r="K106" s="34">
        <f t="shared" si="1"/>
        <v>63076</v>
      </c>
    </row>
    <row r="107" spans="2:11" x14ac:dyDescent="0.2">
      <c r="B107" t="s">
        <v>54</v>
      </c>
      <c r="C107" s="29">
        <v>39247</v>
      </c>
      <c r="I107" s="30">
        <v>63504</v>
      </c>
      <c r="K107" s="34">
        <f t="shared" si="1"/>
        <v>63504</v>
      </c>
    </row>
    <row r="108" spans="2:11" x14ac:dyDescent="0.2">
      <c r="B108" t="s">
        <v>55</v>
      </c>
      <c r="C108" s="29">
        <v>39248</v>
      </c>
      <c r="I108" s="30">
        <v>68985</v>
      </c>
      <c r="K108" s="34">
        <f t="shared" si="1"/>
        <v>68985</v>
      </c>
    </row>
    <row r="109" spans="2:11" x14ac:dyDescent="0.2">
      <c r="B109" t="s">
        <v>56</v>
      </c>
      <c r="C109" s="29">
        <v>39249</v>
      </c>
      <c r="I109" s="30">
        <v>48109</v>
      </c>
      <c r="K109" s="34">
        <f t="shared" si="1"/>
        <v>48109</v>
      </c>
    </row>
    <row r="110" spans="2:11" x14ac:dyDescent="0.2">
      <c r="B110" t="s">
        <v>57</v>
      </c>
      <c r="C110" s="29">
        <v>39250</v>
      </c>
      <c r="I110" s="30">
        <v>37488</v>
      </c>
      <c r="K110" s="34">
        <f t="shared" si="1"/>
        <v>37488</v>
      </c>
    </row>
    <row r="111" spans="2:11" x14ac:dyDescent="0.2">
      <c r="B111" t="s">
        <v>58</v>
      </c>
      <c r="C111" s="29">
        <v>39251</v>
      </c>
      <c r="I111" s="30">
        <v>59935</v>
      </c>
      <c r="K111" s="34">
        <f t="shared" si="1"/>
        <v>59935</v>
      </c>
    </row>
    <row r="112" spans="2:11" x14ac:dyDescent="0.2">
      <c r="B112" t="s">
        <v>59</v>
      </c>
      <c r="C112" s="29">
        <v>39252</v>
      </c>
      <c r="I112" s="30">
        <v>61938</v>
      </c>
      <c r="K112" s="34">
        <f t="shared" si="1"/>
        <v>61938</v>
      </c>
    </row>
    <row r="113" spans="2:11" x14ac:dyDescent="0.2">
      <c r="B113" t="s">
        <v>53</v>
      </c>
      <c r="C113" s="29">
        <v>39253</v>
      </c>
      <c r="I113" s="30">
        <v>60401</v>
      </c>
      <c r="K113" s="34">
        <f t="shared" si="1"/>
        <v>60401</v>
      </c>
    </row>
    <row r="114" spans="2:11" x14ac:dyDescent="0.2">
      <c r="B114" t="s">
        <v>54</v>
      </c>
      <c r="C114" s="29">
        <v>39254</v>
      </c>
      <c r="I114" s="30">
        <v>63013</v>
      </c>
      <c r="K114" s="34">
        <f t="shared" si="1"/>
        <v>63013</v>
      </c>
    </row>
    <row r="115" spans="2:11" x14ac:dyDescent="0.2">
      <c r="B115" t="s">
        <v>55</v>
      </c>
      <c r="C115" s="29">
        <v>39255</v>
      </c>
      <c r="I115" s="30">
        <v>65085</v>
      </c>
      <c r="K115" s="34">
        <f t="shared" si="1"/>
        <v>65085</v>
      </c>
    </row>
    <row r="116" spans="2:11" x14ac:dyDescent="0.2">
      <c r="B116" t="s">
        <v>56</v>
      </c>
      <c r="C116" s="29">
        <v>39256</v>
      </c>
      <c r="I116" s="30">
        <v>45573</v>
      </c>
      <c r="K116" s="34">
        <f t="shared" si="1"/>
        <v>45573</v>
      </c>
    </row>
    <row r="117" spans="2:11" x14ac:dyDescent="0.2">
      <c r="B117" t="s">
        <v>57</v>
      </c>
      <c r="C117" s="29">
        <v>39257</v>
      </c>
      <c r="I117" s="30">
        <v>35291</v>
      </c>
      <c r="K117" s="34">
        <f t="shared" si="1"/>
        <v>35291</v>
      </c>
    </row>
    <row r="118" spans="2:11" x14ac:dyDescent="0.2">
      <c r="B118" t="s">
        <v>58</v>
      </c>
      <c r="C118" s="29">
        <v>39258</v>
      </c>
      <c r="I118" s="30">
        <v>57374</v>
      </c>
      <c r="K118" s="34">
        <f t="shared" si="1"/>
        <v>57374</v>
      </c>
    </row>
    <row r="119" spans="2:11" x14ac:dyDescent="0.2">
      <c r="B119" t="s">
        <v>59</v>
      </c>
      <c r="C119" s="29">
        <v>39259</v>
      </c>
      <c r="I119" s="30">
        <v>59370</v>
      </c>
      <c r="K119" s="34">
        <f t="shared" si="1"/>
        <v>59370</v>
      </c>
    </row>
    <row r="120" spans="2:11" x14ac:dyDescent="0.2">
      <c r="B120" t="s">
        <v>53</v>
      </c>
      <c r="C120" s="29">
        <v>39260</v>
      </c>
      <c r="I120" s="30">
        <v>56681</v>
      </c>
      <c r="K120" s="34">
        <f t="shared" si="1"/>
        <v>56681</v>
      </c>
    </row>
    <row r="121" spans="2:11" x14ac:dyDescent="0.2">
      <c r="B121" t="s">
        <v>54</v>
      </c>
      <c r="C121" s="29">
        <v>39261</v>
      </c>
      <c r="I121" s="30">
        <v>60514</v>
      </c>
      <c r="K121" s="34">
        <f t="shared" si="1"/>
        <v>60514</v>
      </c>
    </row>
    <row r="122" spans="2:11" x14ac:dyDescent="0.2">
      <c r="B122" t="s">
        <v>55</v>
      </c>
      <c r="C122" s="29">
        <v>39262</v>
      </c>
      <c r="I122" s="30">
        <v>65743</v>
      </c>
      <c r="K122" s="34">
        <f t="shared" si="1"/>
        <v>65743</v>
      </c>
    </row>
    <row r="123" spans="2:11" x14ac:dyDescent="0.2">
      <c r="B123" t="s">
        <v>56</v>
      </c>
      <c r="C123" s="29">
        <v>39263</v>
      </c>
      <c r="I123" s="30">
        <v>47456</v>
      </c>
      <c r="K123" s="34">
        <f t="shared" si="1"/>
        <v>47456</v>
      </c>
    </row>
    <row r="124" spans="2:11" x14ac:dyDescent="0.2">
      <c r="B124" t="s">
        <v>57</v>
      </c>
      <c r="C124" s="29">
        <v>39264</v>
      </c>
      <c r="I124" s="30">
        <v>33495</v>
      </c>
      <c r="K124" s="34">
        <f t="shared" si="1"/>
        <v>33495</v>
      </c>
    </row>
    <row r="125" spans="2:11" x14ac:dyDescent="0.2">
      <c r="B125" t="s">
        <v>58</v>
      </c>
      <c r="C125" s="29">
        <v>39265</v>
      </c>
      <c r="I125" s="30">
        <v>56517</v>
      </c>
      <c r="K125" s="34">
        <f t="shared" si="1"/>
        <v>56517</v>
      </c>
    </row>
    <row r="126" spans="2:11" x14ac:dyDescent="0.2">
      <c r="B126" t="s">
        <v>59</v>
      </c>
      <c r="C126" s="29">
        <v>39266</v>
      </c>
      <c r="I126" s="30">
        <v>58664</v>
      </c>
      <c r="K126" s="34">
        <f t="shared" si="1"/>
        <v>58664</v>
      </c>
    </row>
    <row r="127" spans="2:11" x14ac:dyDescent="0.2">
      <c r="B127" t="s">
        <v>53</v>
      </c>
      <c r="C127" s="29">
        <v>39267</v>
      </c>
      <c r="I127" s="30">
        <v>29686</v>
      </c>
      <c r="K127" s="34">
        <f t="shared" si="1"/>
        <v>29686</v>
      </c>
    </row>
    <row r="128" spans="2:11" x14ac:dyDescent="0.2">
      <c r="B128" t="s">
        <v>54</v>
      </c>
      <c r="C128" s="29">
        <v>39268</v>
      </c>
      <c r="I128" s="30">
        <v>53736</v>
      </c>
      <c r="K128" s="34">
        <f t="shared" si="1"/>
        <v>53736</v>
      </c>
    </row>
    <row r="129" spans="2:11" x14ac:dyDescent="0.2">
      <c r="B129" t="s">
        <v>55</v>
      </c>
      <c r="C129" s="29">
        <v>39269</v>
      </c>
      <c r="I129" s="30">
        <v>58108</v>
      </c>
      <c r="K129" s="34">
        <f t="shared" si="1"/>
        <v>58108</v>
      </c>
    </row>
    <row r="130" spans="2:11" x14ac:dyDescent="0.2">
      <c r="B130" t="s">
        <v>56</v>
      </c>
      <c r="C130" s="29">
        <v>39270</v>
      </c>
      <c r="I130" s="30">
        <v>42014</v>
      </c>
      <c r="K130" s="34">
        <f t="shared" si="1"/>
        <v>42014</v>
      </c>
    </row>
    <row r="131" spans="2:11" x14ac:dyDescent="0.2">
      <c r="B131" t="s">
        <v>57</v>
      </c>
      <c r="C131" s="29">
        <v>39271</v>
      </c>
      <c r="I131" s="30">
        <v>33188</v>
      </c>
      <c r="K131" s="34">
        <f t="shared" si="1"/>
        <v>33188</v>
      </c>
    </row>
    <row r="132" spans="2:11" x14ac:dyDescent="0.2">
      <c r="B132" t="s">
        <v>58</v>
      </c>
      <c r="C132" s="29">
        <v>39272</v>
      </c>
      <c r="I132" s="30">
        <v>56501</v>
      </c>
      <c r="K132" s="34">
        <f t="shared" si="1"/>
        <v>56501</v>
      </c>
    </row>
    <row r="133" spans="2:11" x14ac:dyDescent="0.2">
      <c r="B133" t="s">
        <v>59</v>
      </c>
      <c r="C133" s="29">
        <v>39273</v>
      </c>
      <c r="I133" s="30">
        <v>59523</v>
      </c>
      <c r="K133" s="34">
        <f t="shared" si="1"/>
        <v>59523</v>
      </c>
    </row>
    <row r="134" spans="2:11" x14ac:dyDescent="0.2">
      <c r="B134" t="s">
        <v>53</v>
      </c>
      <c r="C134" s="29">
        <v>39274</v>
      </c>
      <c r="I134" s="30">
        <v>59757</v>
      </c>
      <c r="K134" s="34">
        <f t="shared" si="1"/>
        <v>59757</v>
      </c>
    </row>
    <row r="135" spans="2:11" x14ac:dyDescent="0.2">
      <c r="B135" t="s">
        <v>54</v>
      </c>
      <c r="C135" s="29">
        <v>39275</v>
      </c>
      <c r="I135" s="30">
        <v>60925</v>
      </c>
      <c r="K135" s="34">
        <f t="shared" ref="K135:K198" si="2">E135+F135+G135+H135+I135</f>
        <v>60925</v>
      </c>
    </row>
    <row r="136" spans="2:11" x14ac:dyDescent="0.2">
      <c r="B136" t="s">
        <v>55</v>
      </c>
      <c r="C136" s="29">
        <v>39276</v>
      </c>
      <c r="I136" s="30">
        <v>63392</v>
      </c>
      <c r="K136" s="34">
        <f t="shared" si="2"/>
        <v>63392</v>
      </c>
    </row>
    <row r="137" spans="2:11" x14ac:dyDescent="0.2">
      <c r="B137" t="s">
        <v>56</v>
      </c>
      <c r="C137" s="29">
        <v>39277</v>
      </c>
      <c r="I137" s="30">
        <v>43479</v>
      </c>
      <c r="K137" s="34">
        <f t="shared" si="2"/>
        <v>43479</v>
      </c>
    </row>
    <row r="138" spans="2:11" x14ac:dyDescent="0.2">
      <c r="B138" t="s">
        <v>57</v>
      </c>
      <c r="C138" s="29">
        <v>39278</v>
      </c>
      <c r="I138" s="30">
        <v>34090</v>
      </c>
      <c r="K138" s="34">
        <f t="shared" si="2"/>
        <v>34090</v>
      </c>
    </row>
    <row r="139" spans="2:11" x14ac:dyDescent="0.2">
      <c r="B139" t="s">
        <v>58</v>
      </c>
      <c r="C139" s="29">
        <v>39279</v>
      </c>
      <c r="I139" s="30">
        <v>56589</v>
      </c>
      <c r="K139" s="34">
        <f t="shared" si="2"/>
        <v>56589</v>
      </c>
    </row>
    <row r="140" spans="2:11" x14ac:dyDescent="0.2">
      <c r="B140" t="s">
        <v>59</v>
      </c>
      <c r="C140" s="29">
        <v>39280</v>
      </c>
      <c r="I140" s="30">
        <v>58547</v>
      </c>
      <c r="K140" s="34">
        <f t="shared" si="2"/>
        <v>58547</v>
      </c>
    </row>
    <row r="141" spans="2:11" x14ac:dyDescent="0.2">
      <c r="B141" t="s">
        <v>53</v>
      </c>
      <c r="C141" s="29">
        <v>39281</v>
      </c>
      <c r="I141" s="30">
        <v>58202</v>
      </c>
      <c r="K141" s="34">
        <f t="shared" si="2"/>
        <v>58202</v>
      </c>
    </row>
    <row r="142" spans="2:11" x14ac:dyDescent="0.2">
      <c r="B142" t="s">
        <v>54</v>
      </c>
      <c r="C142" s="29">
        <v>39282</v>
      </c>
      <c r="I142" s="30">
        <v>59829</v>
      </c>
      <c r="K142" s="34">
        <f t="shared" si="2"/>
        <v>59829</v>
      </c>
    </row>
    <row r="143" spans="2:11" x14ac:dyDescent="0.2">
      <c r="B143" t="s">
        <v>55</v>
      </c>
      <c r="C143" s="29">
        <v>39283</v>
      </c>
      <c r="I143" s="30">
        <v>59485</v>
      </c>
      <c r="K143" s="34">
        <f t="shared" si="2"/>
        <v>59485</v>
      </c>
    </row>
    <row r="144" spans="2:11" x14ac:dyDescent="0.2">
      <c r="B144" t="s">
        <v>56</v>
      </c>
      <c r="C144" s="29">
        <v>39284</v>
      </c>
      <c r="I144" s="30">
        <v>42238</v>
      </c>
      <c r="K144" s="34">
        <f t="shared" si="2"/>
        <v>42238</v>
      </c>
    </row>
    <row r="145" spans="2:11" x14ac:dyDescent="0.2">
      <c r="B145" t="s">
        <v>57</v>
      </c>
      <c r="C145" s="29">
        <v>39285</v>
      </c>
      <c r="I145" s="30">
        <v>33820</v>
      </c>
      <c r="K145" s="34">
        <f t="shared" si="2"/>
        <v>33820</v>
      </c>
    </row>
    <row r="146" spans="2:11" x14ac:dyDescent="0.2">
      <c r="B146" t="s">
        <v>58</v>
      </c>
      <c r="C146" s="29">
        <v>39286</v>
      </c>
      <c r="I146" s="30">
        <v>55726</v>
      </c>
      <c r="K146" s="34">
        <f t="shared" si="2"/>
        <v>55726</v>
      </c>
    </row>
    <row r="147" spans="2:11" x14ac:dyDescent="0.2">
      <c r="B147" t="s">
        <v>59</v>
      </c>
      <c r="C147" s="29">
        <v>39287</v>
      </c>
      <c r="I147" s="30">
        <v>54381</v>
      </c>
      <c r="K147" s="34">
        <f t="shared" si="2"/>
        <v>54381</v>
      </c>
    </row>
    <row r="148" spans="2:11" x14ac:dyDescent="0.2">
      <c r="B148" t="s">
        <v>53</v>
      </c>
      <c r="C148" s="29">
        <v>39288</v>
      </c>
      <c r="I148" s="30">
        <v>56457</v>
      </c>
      <c r="K148" s="34">
        <f t="shared" si="2"/>
        <v>56457</v>
      </c>
    </row>
    <row r="149" spans="2:11" x14ac:dyDescent="0.2">
      <c r="B149" t="s">
        <v>54</v>
      </c>
      <c r="C149" s="29">
        <v>39289</v>
      </c>
      <c r="I149" s="30">
        <v>56457</v>
      </c>
      <c r="K149" s="34">
        <f t="shared" si="2"/>
        <v>56457</v>
      </c>
    </row>
    <row r="150" spans="2:11" x14ac:dyDescent="0.2">
      <c r="B150" t="s">
        <v>55</v>
      </c>
      <c r="C150" s="29">
        <v>39290</v>
      </c>
      <c r="I150" s="30">
        <v>60428</v>
      </c>
      <c r="K150" s="34">
        <f t="shared" si="2"/>
        <v>60428</v>
      </c>
    </row>
    <row r="151" spans="2:11" x14ac:dyDescent="0.2">
      <c r="B151" t="s">
        <v>56</v>
      </c>
      <c r="C151" s="29">
        <v>39291</v>
      </c>
      <c r="I151" s="30">
        <v>43126</v>
      </c>
      <c r="K151" s="34">
        <f t="shared" si="2"/>
        <v>43126</v>
      </c>
    </row>
    <row r="152" spans="2:11" x14ac:dyDescent="0.2">
      <c r="B152" t="s">
        <v>57</v>
      </c>
      <c r="C152" s="29">
        <v>39292</v>
      </c>
      <c r="I152" s="30">
        <v>33579</v>
      </c>
      <c r="K152" s="34">
        <f t="shared" si="2"/>
        <v>33579</v>
      </c>
    </row>
    <row r="153" spans="2:11" x14ac:dyDescent="0.2">
      <c r="B153" t="s">
        <v>58</v>
      </c>
      <c r="C153" s="29">
        <v>39293</v>
      </c>
      <c r="I153" s="30">
        <v>55868</v>
      </c>
      <c r="K153" s="34">
        <f t="shared" si="2"/>
        <v>55868</v>
      </c>
    </row>
    <row r="154" spans="2:11" x14ac:dyDescent="0.2">
      <c r="B154" t="s">
        <v>59</v>
      </c>
      <c r="C154" s="29">
        <v>39294</v>
      </c>
      <c r="I154" s="30">
        <v>57911</v>
      </c>
      <c r="K154" s="34">
        <f t="shared" si="2"/>
        <v>57911</v>
      </c>
    </row>
    <row r="155" spans="2:11" x14ac:dyDescent="0.2">
      <c r="B155" t="s">
        <v>53</v>
      </c>
      <c r="C155" s="29">
        <v>39295</v>
      </c>
      <c r="I155" s="30">
        <v>58137</v>
      </c>
      <c r="K155" s="34">
        <f t="shared" si="2"/>
        <v>58137</v>
      </c>
    </row>
    <row r="156" spans="2:11" x14ac:dyDescent="0.2">
      <c r="B156" t="s">
        <v>54</v>
      </c>
      <c r="C156" s="29">
        <v>39296</v>
      </c>
      <c r="I156" s="30">
        <v>58394</v>
      </c>
      <c r="K156" s="34">
        <f t="shared" si="2"/>
        <v>58394</v>
      </c>
    </row>
    <row r="157" spans="2:11" x14ac:dyDescent="0.2">
      <c r="B157" t="s">
        <v>55</v>
      </c>
      <c r="C157" s="29">
        <v>39297</v>
      </c>
      <c r="I157" s="30">
        <v>62566</v>
      </c>
      <c r="K157" s="34">
        <f t="shared" si="2"/>
        <v>62566</v>
      </c>
    </row>
    <row r="158" spans="2:11" x14ac:dyDescent="0.2">
      <c r="B158" t="s">
        <v>56</v>
      </c>
      <c r="C158" s="29">
        <v>39298</v>
      </c>
      <c r="I158" s="30">
        <v>43892</v>
      </c>
      <c r="K158" s="34">
        <f t="shared" si="2"/>
        <v>43892</v>
      </c>
    </row>
    <row r="159" spans="2:11" x14ac:dyDescent="0.2">
      <c r="B159" t="s">
        <v>57</v>
      </c>
      <c r="C159" s="29">
        <v>39299</v>
      </c>
      <c r="I159" s="30">
        <v>32771</v>
      </c>
      <c r="K159" s="34">
        <f t="shared" si="2"/>
        <v>32771</v>
      </c>
    </row>
    <row r="160" spans="2:11" x14ac:dyDescent="0.2">
      <c r="B160" t="s">
        <v>58</v>
      </c>
      <c r="C160" s="29">
        <v>39300</v>
      </c>
      <c r="I160" s="30">
        <v>54526</v>
      </c>
      <c r="K160" s="34">
        <f t="shared" si="2"/>
        <v>54526</v>
      </c>
    </row>
    <row r="161" spans="2:11" x14ac:dyDescent="0.2">
      <c r="B161" t="s">
        <v>59</v>
      </c>
      <c r="C161" s="29">
        <v>39301</v>
      </c>
      <c r="I161" s="30">
        <v>57233</v>
      </c>
      <c r="K161" s="34">
        <f t="shared" si="2"/>
        <v>57233</v>
      </c>
    </row>
    <row r="162" spans="2:11" x14ac:dyDescent="0.2">
      <c r="B162" t="s">
        <v>53</v>
      </c>
      <c r="C162" s="29">
        <v>39302</v>
      </c>
      <c r="I162" s="30">
        <v>57845</v>
      </c>
      <c r="K162" s="34">
        <f t="shared" si="2"/>
        <v>57845</v>
      </c>
    </row>
    <row r="163" spans="2:11" x14ac:dyDescent="0.2">
      <c r="B163" t="s">
        <v>54</v>
      </c>
      <c r="C163" s="29">
        <v>39303</v>
      </c>
      <c r="I163" s="30">
        <v>58775</v>
      </c>
      <c r="K163" s="34">
        <f t="shared" si="2"/>
        <v>58775</v>
      </c>
    </row>
    <row r="164" spans="2:11" x14ac:dyDescent="0.2">
      <c r="B164" t="s">
        <v>55</v>
      </c>
      <c r="C164" s="29">
        <v>39304</v>
      </c>
      <c r="I164" s="30">
        <v>61579</v>
      </c>
      <c r="K164" s="34">
        <f t="shared" si="2"/>
        <v>61579</v>
      </c>
    </row>
    <row r="165" spans="2:11" x14ac:dyDescent="0.2">
      <c r="B165" t="s">
        <v>56</v>
      </c>
      <c r="C165" s="29">
        <v>39305</v>
      </c>
      <c r="I165" s="30">
        <v>43924</v>
      </c>
      <c r="K165" s="34">
        <f t="shared" si="2"/>
        <v>43924</v>
      </c>
    </row>
    <row r="166" spans="2:11" x14ac:dyDescent="0.2">
      <c r="B166" t="s">
        <v>57</v>
      </c>
      <c r="C166" s="29">
        <v>39306</v>
      </c>
      <c r="I166" s="30">
        <v>33098</v>
      </c>
      <c r="K166" s="34">
        <f t="shared" si="2"/>
        <v>33098</v>
      </c>
    </row>
    <row r="167" spans="2:11" x14ac:dyDescent="0.2">
      <c r="B167" t="s">
        <v>58</v>
      </c>
      <c r="C167" s="29">
        <v>39307</v>
      </c>
      <c r="I167" s="30">
        <v>56996</v>
      </c>
      <c r="K167" s="34">
        <f t="shared" si="2"/>
        <v>56996</v>
      </c>
    </row>
    <row r="168" spans="2:11" x14ac:dyDescent="0.2">
      <c r="B168" t="s">
        <v>59</v>
      </c>
      <c r="C168" s="29">
        <v>39308</v>
      </c>
      <c r="I168" s="30">
        <v>57247</v>
      </c>
      <c r="K168" s="34">
        <f t="shared" si="2"/>
        <v>57247</v>
      </c>
    </row>
    <row r="169" spans="2:11" x14ac:dyDescent="0.2">
      <c r="B169" t="s">
        <v>53</v>
      </c>
      <c r="C169" s="29">
        <v>39309</v>
      </c>
      <c r="I169" s="30">
        <v>57993</v>
      </c>
      <c r="K169" s="34">
        <f t="shared" si="2"/>
        <v>57993</v>
      </c>
    </row>
    <row r="170" spans="2:11" x14ac:dyDescent="0.2">
      <c r="B170" t="s">
        <v>54</v>
      </c>
      <c r="C170" s="29">
        <v>39310</v>
      </c>
      <c r="I170" s="30">
        <v>55709</v>
      </c>
      <c r="K170" s="34">
        <f t="shared" si="2"/>
        <v>55709</v>
      </c>
    </row>
    <row r="171" spans="2:11" x14ac:dyDescent="0.2">
      <c r="B171" t="s">
        <v>55</v>
      </c>
      <c r="C171" s="29">
        <v>39311</v>
      </c>
      <c r="I171" s="30">
        <v>61009</v>
      </c>
      <c r="K171" s="34">
        <f t="shared" si="2"/>
        <v>61009</v>
      </c>
    </row>
    <row r="172" spans="2:11" x14ac:dyDescent="0.2">
      <c r="B172" t="s">
        <v>56</v>
      </c>
      <c r="C172" s="29">
        <v>39312</v>
      </c>
      <c r="I172" s="30">
        <v>43442</v>
      </c>
      <c r="K172" s="34">
        <f t="shared" si="2"/>
        <v>43442</v>
      </c>
    </row>
    <row r="173" spans="2:11" x14ac:dyDescent="0.2">
      <c r="B173" t="s">
        <v>57</v>
      </c>
      <c r="C173" s="29">
        <v>39313</v>
      </c>
      <c r="I173" s="30">
        <v>33284</v>
      </c>
      <c r="K173" s="34">
        <f t="shared" si="2"/>
        <v>33284</v>
      </c>
    </row>
    <row r="174" spans="2:11" x14ac:dyDescent="0.2">
      <c r="B174" t="s">
        <v>58</v>
      </c>
      <c r="C174" s="29">
        <v>39314</v>
      </c>
      <c r="I174" s="30">
        <v>55851</v>
      </c>
      <c r="K174" s="34">
        <f t="shared" si="2"/>
        <v>55851</v>
      </c>
    </row>
    <row r="175" spans="2:11" x14ac:dyDescent="0.2">
      <c r="B175" t="s">
        <v>59</v>
      </c>
      <c r="C175" s="29">
        <v>39315</v>
      </c>
      <c r="I175" s="30">
        <v>57556</v>
      </c>
      <c r="K175" s="34">
        <f t="shared" si="2"/>
        <v>57556</v>
      </c>
    </row>
    <row r="176" spans="2:11" x14ac:dyDescent="0.2">
      <c r="B176" t="s">
        <v>53</v>
      </c>
      <c r="C176" s="29">
        <v>39316</v>
      </c>
      <c r="I176" s="30">
        <v>58688</v>
      </c>
      <c r="K176" s="34">
        <f t="shared" si="2"/>
        <v>58688</v>
      </c>
    </row>
    <row r="177" spans="2:11" x14ac:dyDescent="0.2">
      <c r="B177" t="s">
        <v>54</v>
      </c>
      <c r="C177" s="29">
        <v>39317</v>
      </c>
      <c r="I177" s="30">
        <v>59378</v>
      </c>
      <c r="K177" s="34">
        <f t="shared" si="2"/>
        <v>59378</v>
      </c>
    </row>
    <row r="178" spans="2:11" x14ac:dyDescent="0.2">
      <c r="B178" t="s">
        <v>55</v>
      </c>
      <c r="C178" s="29">
        <v>39318</v>
      </c>
      <c r="I178" s="30">
        <v>63057</v>
      </c>
      <c r="K178" s="34">
        <f t="shared" si="2"/>
        <v>63057</v>
      </c>
    </row>
    <row r="179" spans="2:11" x14ac:dyDescent="0.2">
      <c r="B179" t="s">
        <v>56</v>
      </c>
      <c r="C179" s="29">
        <v>39319</v>
      </c>
      <c r="I179" s="30">
        <v>45108</v>
      </c>
      <c r="K179" s="34">
        <f t="shared" si="2"/>
        <v>45108</v>
      </c>
    </row>
    <row r="180" spans="2:11" x14ac:dyDescent="0.2">
      <c r="B180" t="s">
        <v>57</v>
      </c>
      <c r="C180" s="29">
        <v>39320</v>
      </c>
      <c r="I180" s="30">
        <v>33674</v>
      </c>
      <c r="K180" s="34">
        <f t="shared" si="2"/>
        <v>33674</v>
      </c>
    </row>
    <row r="181" spans="2:11" x14ac:dyDescent="0.2">
      <c r="B181" t="s">
        <v>58</v>
      </c>
      <c r="C181" s="29">
        <v>39321</v>
      </c>
      <c r="I181" s="30">
        <v>56250</v>
      </c>
      <c r="K181" s="34">
        <f t="shared" si="2"/>
        <v>56250</v>
      </c>
    </row>
    <row r="182" spans="2:11" x14ac:dyDescent="0.2">
      <c r="B182" t="s">
        <v>59</v>
      </c>
      <c r="C182" s="29">
        <v>39322</v>
      </c>
      <c r="I182" s="30">
        <v>57058</v>
      </c>
      <c r="K182" s="34">
        <f t="shared" si="2"/>
        <v>57058</v>
      </c>
    </row>
    <row r="183" spans="2:11" x14ac:dyDescent="0.2">
      <c r="B183" t="s">
        <v>53</v>
      </c>
      <c r="C183" s="29">
        <v>39323</v>
      </c>
      <c r="I183" s="30">
        <v>58134</v>
      </c>
      <c r="K183" s="34">
        <f t="shared" si="2"/>
        <v>58134</v>
      </c>
    </row>
    <row r="184" spans="2:11" x14ac:dyDescent="0.2">
      <c r="B184" t="s">
        <v>54</v>
      </c>
      <c r="C184" s="29">
        <v>39324</v>
      </c>
      <c r="I184" s="30">
        <v>58998</v>
      </c>
      <c r="K184" s="34">
        <f t="shared" si="2"/>
        <v>58998</v>
      </c>
    </row>
    <row r="185" spans="2:11" x14ac:dyDescent="0.2">
      <c r="B185" t="s">
        <v>55</v>
      </c>
      <c r="C185" s="29">
        <v>39325</v>
      </c>
      <c r="I185" s="30">
        <v>63915</v>
      </c>
      <c r="K185" s="34">
        <f t="shared" si="2"/>
        <v>63915</v>
      </c>
    </row>
    <row r="186" spans="2:11" x14ac:dyDescent="0.2">
      <c r="B186" t="s">
        <v>56</v>
      </c>
      <c r="C186" s="29">
        <v>39326</v>
      </c>
      <c r="I186" s="30">
        <v>44987</v>
      </c>
      <c r="K186" s="34">
        <f t="shared" si="2"/>
        <v>44987</v>
      </c>
    </row>
    <row r="187" spans="2:11" x14ac:dyDescent="0.2">
      <c r="B187" t="s">
        <v>57</v>
      </c>
      <c r="C187" s="29">
        <v>39327</v>
      </c>
      <c r="I187" s="30">
        <v>33535</v>
      </c>
      <c r="K187" s="34">
        <f t="shared" si="2"/>
        <v>33535</v>
      </c>
    </row>
    <row r="188" spans="2:11" x14ac:dyDescent="0.2">
      <c r="B188" t="s">
        <v>58</v>
      </c>
      <c r="C188" s="29">
        <v>39328</v>
      </c>
      <c r="I188" s="30">
        <v>30990</v>
      </c>
      <c r="K188" s="34">
        <f t="shared" si="2"/>
        <v>30990</v>
      </c>
    </row>
    <row r="189" spans="2:11" x14ac:dyDescent="0.2">
      <c r="B189" t="s">
        <v>59</v>
      </c>
      <c r="C189" s="29">
        <v>39329</v>
      </c>
      <c r="I189" s="30">
        <v>54652</v>
      </c>
      <c r="K189" s="34">
        <f t="shared" si="2"/>
        <v>54652</v>
      </c>
    </row>
    <row r="190" spans="2:11" x14ac:dyDescent="0.2">
      <c r="B190" t="s">
        <v>53</v>
      </c>
      <c r="C190" s="29">
        <v>39330</v>
      </c>
      <c r="I190" s="30">
        <v>56380</v>
      </c>
      <c r="K190" s="34">
        <f t="shared" si="2"/>
        <v>56380</v>
      </c>
    </row>
    <row r="191" spans="2:11" x14ac:dyDescent="0.2">
      <c r="B191" t="s">
        <v>54</v>
      </c>
      <c r="C191" s="29">
        <v>39331</v>
      </c>
      <c r="I191" s="30">
        <v>58544</v>
      </c>
      <c r="K191" s="34">
        <f t="shared" si="2"/>
        <v>58544</v>
      </c>
    </row>
    <row r="192" spans="2:11" x14ac:dyDescent="0.2">
      <c r="B192" t="s">
        <v>55</v>
      </c>
      <c r="C192" s="29">
        <v>39332</v>
      </c>
      <c r="I192" s="30">
        <v>61445</v>
      </c>
      <c r="K192" s="34">
        <f t="shared" si="2"/>
        <v>61445</v>
      </c>
    </row>
    <row r="193" spans="2:11" x14ac:dyDescent="0.2">
      <c r="B193" t="s">
        <v>56</v>
      </c>
      <c r="C193" s="29">
        <v>39333</v>
      </c>
      <c r="I193" s="30">
        <v>44659</v>
      </c>
      <c r="K193" s="34">
        <f t="shared" si="2"/>
        <v>44659</v>
      </c>
    </row>
    <row r="194" spans="2:11" x14ac:dyDescent="0.2">
      <c r="B194" t="s">
        <v>57</v>
      </c>
      <c r="C194" s="29">
        <v>39334</v>
      </c>
      <c r="I194" s="30">
        <v>32171</v>
      </c>
      <c r="K194" s="34">
        <f t="shared" si="2"/>
        <v>32171</v>
      </c>
    </row>
    <row r="195" spans="2:11" x14ac:dyDescent="0.2">
      <c r="B195" t="s">
        <v>58</v>
      </c>
      <c r="C195" s="29">
        <v>39335</v>
      </c>
      <c r="I195" s="30">
        <v>55118</v>
      </c>
      <c r="K195" s="34">
        <f t="shared" si="2"/>
        <v>55118</v>
      </c>
    </row>
    <row r="196" spans="2:11" x14ac:dyDescent="0.2">
      <c r="B196" t="s">
        <v>59</v>
      </c>
      <c r="C196" s="29">
        <v>39336</v>
      </c>
      <c r="I196" s="30">
        <v>55225</v>
      </c>
      <c r="K196" s="34">
        <f t="shared" si="2"/>
        <v>55225</v>
      </c>
    </row>
    <row r="197" spans="2:11" x14ac:dyDescent="0.2">
      <c r="B197" t="s">
        <v>53</v>
      </c>
      <c r="C197" s="29">
        <v>39337</v>
      </c>
      <c r="I197" s="30">
        <v>57712</v>
      </c>
      <c r="K197" s="34">
        <f t="shared" si="2"/>
        <v>57712</v>
      </c>
    </row>
    <row r="198" spans="2:11" x14ac:dyDescent="0.2">
      <c r="B198" t="s">
        <v>54</v>
      </c>
      <c r="C198" s="29">
        <v>39338</v>
      </c>
      <c r="I198" s="30">
        <v>58657</v>
      </c>
      <c r="K198" s="34">
        <f t="shared" si="2"/>
        <v>58657</v>
      </c>
    </row>
    <row r="199" spans="2:11" x14ac:dyDescent="0.2">
      <c r="B199" t="s">
        <v>55</v>
      </c>
      <c r="C199" s="29">
        <v>39339</v>
      </c>
      <c r="I199" s="30">
        <v>63454</v>
      </c>
      <c r="K199" s="34">
        <f t="shared" ref="K199:K262" si="3">E199+F199+G199+H199+I199</f>
        <v>63454</v>
      </c>
    </row>
    <row r="200" spans="2:11" x14ac:dyDescent="0.2">
      <c r="B200" t="s">
        <v>56</v>
      </c>
      <c r="C200" s="29">
        <v>39340</v>
      </c>
      <c r="I200" s="30">
        <v>43767</v>
      </c>
      <c r="K200" s="34">
        <f t="shared" si="3"/>
        <v>43767</v>
      </c>
    </row>
    <row r="201" spans="2:11" x14ac:dyDescent="0.2">
      <c r="B201" t="s">
        <v>57</v>
      </c>
      <c r="C201" s="29">
        <v>39341</v>
      </c>
      <c r="I201" s="30">
        <v>32138</v>
      </c>
      <c r="K201" s="34">
        <f t="shared" si="3"/>
        <v>32138</v>
      </c>
    </row>
    <row r="202" spans="2:11" x14ac:dyDescent="0.2">
      <c r="B202" t="s">
        <v>58</v>
      </c>
      <c r="C202" s="29">
        <v>39342</v>
      </c>
      <c r="I202" s="30">
        <v>54712</v>
      </c>
      <c r="K202" s="34">
        <f t="shared" si="3"/>
        <v>54712</v>
      </c>
    </row>
    <row r="203" spans="2:11" x14ac:dyDescent="0.2">
      <c r="B203" t="s">
        <v>59</v>
      </c>
      <c r="C203" s="29">
        <v>39343</v>
      </c>
      <c r="I203" s="30">
        <v>57016</v>
      </c>
      <c r="K203" s="34">
        <f t="shared" si="3"/>
        <v>57016</v>
      </c>
    </row>
    <row r="204" spans="2:11" x14ac:dyDescent="0.2">
      <c r="B204" t="s">
        <v>53</v>
      </c>
      <c r="C204" s="29">
        <v>39344</v>
      </c>
      <c r="I204" s="30">
        <v>57596</v>
      </c>
      <c r="K204" s="34">
        <f t="shared" si="3"/>
        <v>57596</v>
      </c>
    </row>
    <row r="205" spans="2:11" x14ac:dyDescent="0.2">
      <c r="B205" t="s">
        <v>54</v>
      </c>
      <c r="C205" s="29">
        <v>39345</v>
      </c>
      <c r="I205" s="30">
        <v>59404</v>
      </c>
      <c r="K205" s="34">
        <f t="shared" si="3"/>
        <v>59404</v>
      </c>
    </row>
    <row r="206" spans="2:11" x14ac:dyDescent="0.2">
      <c r="B206" t="s">
        <v>55</v>
      </c>
      <c r="C206" s="29">
        <v>39346</v>
      </c>
      <c r="I206" s="30">
        <v>62461</v>
      </c>
      <c r="K206" s="34">
        <f t="shared" si="3"/>
        <v>62461</v>
      </c>
    </row>
    <row r="207" spans="2:11" x14ac:dyDescent="0.2">
      <c r="B207" t="s">
        <v>56</v>
      </c>
      <c r="C207" s="29">
        <v>39347</v>
      </c>
      <c r="I207" s="30">
        <v>44541</v>
      </c>
      <c r="K207" s="34">
        <f t="shared" si="3"/>
        <v>44541</v>
      </c>
    </row>
    <row r="208" spans="2:11" x14ac:dyDescent="0.2">
      <c r="B208" t="s">
        <v>57</v>
      </c>
      <c r="C208" s="29">
        <v>39348</v>
      </c>
      <c r="I208" s="30">
        <v>32202</v>
      </c>
      <c r="K208" s="34">
        <f t="shared" si="3"/>
        <v>32202</v>
      </c>
    </row>
    <row r="209" spans="2:11" x14ac:dyDescent="0.2">
      <c r="B209" t="s">
        <v>58</v>
      </c>
      <c r="C209" s="29">
        <v>39349</v>
      </c>
      <c r="I209" s="30">
        <v>54321</v>
      </c>
      <c r="K209" s="34">
        <f t="shared" si="3"/>
        <v>54321</v>
      </c>
    </row>
    <row r="210" spans="2:11" x14ac:dyDescent="0.2">
      <c r="B210" t="s">
        <v>59</v>
      </c>
      <c r="C210" s="29">
        <v>39350</v>
      </c>
      <c r="I210" s="30">
        <v>57043</v>
      </c>
      <c r="K210" s="34">
        <f t="shared" si="3"/>
        <v>57043</v>
      </c>
    </row>
    <row r="211" spans="2:11" x14ac:dyDescent="0.2">
      <c r="B211" t="s">
        <v>53</v>
      </c>
      <c r="C211" s="29">
        <v>39351</v>
      </c>
      <c r="I211" s="30">
        <v>57370</v>
      </c>
      <c r="K211" s="34">
        <f t="shared" si="3"/>
        <v>57370</v>
      </c>
    </row>
    <row r="212" spans="2:11" x14ac:dyDescent="0.2">
      <c r="B212" t="s">
        <v>54</v>
      </c>
      <c r="C212" s="29">
        <v>39352</v>
      </c>
      <c r="I212" s="30">
        <v>59254</v>
      </c>
      <c r="K212" s="34">
        <f t="shared" si="3"/>
        <v>59254</v>
      </c>
    </row>
    <row r="213" spans="2:11" x14ac:dyDescent="0.2">
      <c r="B213" t="s">
        <v>55</v>
      </c>
      <c r="C213" s="29">
        <v>39353</v>
      </c>
      <c r="I213" s="30">
        <v>62012</v>
      </c>
      <c r="K213" s="34">
        <f t="shared" si="3"/>
        <v>62012</v>
      </c>
    </row>
    <row r="214" spans="2:11" x14ac:dyDescent="0.2">
      <c r="B214" t="s">
        <v>56</v>
      </c>
      <c r="C214" s="29">
        <v>39354</v>
      </c>
      <c r="I214" s="30">
        <v>44275</v>
      </c>
      <c r="K214" s="34">
        <f t="shared" si="3"/>
        <v>44275</v>
      </c>
    </row>
    <row r="215" spans="2:11" x14ac:dyDescent="0.2">
      <c r="B215" t="s">
        <v>57</v>
      </c>
      <c r="C215" s="29">
        <v>39355</v>
      </c>
      <c r="I215" s="30">
        <v>32067</v>
      </c>
      <c r="K215" s="34">
        <f t="shared" si="3"/>
        <v>32067</v>
      </c>
    </row>
    <row r="216" spans="2:11" x14ac:dyDescent="0.2">
      <c r="B216" t="s">
        <v>58</v>
      </c>
      <c r="C216" s="29">
        <v>39356</v>
      </c>
      <c r="I216" s="30">
        <v>55239</v>
      </c>
      <c r="K216" s="34">
        <f t="shared" si="3"/>
        <v>55239</v>
      </c>
    </row>
    <row r="217" spans="2:11" x14ac:dyDescent="0.2">
      <c r="B217" t="s">
        <v>59</v>
      </c>
      <c r="C217" s="29">
        <v>39357</v>
      </c>
      <c r="I217" s="30">
        <v>56199</v>
      </c>
      <c r="K217" s="34">
        <f t="shared" si="3"/>
        <v>56199</v>
      </c>
    </row>
    <row r="218" spans="2:11" x14ac:dyDescent="0.2">
      <c r="B218" t="s">
        <v>53</v>
      </c>
      <c r="C218" s="29">
        <v>39358</v>
      </c>
      <c r="I218" s="30">
        <v>57623</v>
      </c>
      <c r="K218" s="34">
        <f t="shared" si="3"/>
        <v>57623</v>
      </c>
    </row>
    <row r="219" spans="2:11" x14ac:dyDescent="0.2">
      <c r="B219" t="s">
        <v>54</v>
      </c>
      <c r="C219" s="29">
        <v>39359</v>
      </c>
      <c r="I219" s="30">
        <v>58833</v>
      </c>
      <c r="K219" s="34">
        <f t="shared" si="3"/>
        <v>58833</v>
      </c>
    </row>
    <row r="220" spans="2:11" x14ac:dyDescent="0.2">
      <c r="B220" t="s">
        <v>55</v>
      </c>
      <c r="C220" s="29">
        <v>39360</v>
      </c>
      <c r="I220" s="30">
        <v>63401</v>
      </c>
      <c r="K220" s="34">
        <f t="shared" si="3"/>
        <v>63401</v>
      </c>
    </row>
    <row r="221" spans="2:11" x14ac:dyDescent="0.2">
      <c r="B221" t="s">
        <v>56</v>
      </c>
      <c r="C221" s="29">
        <v>39361</v>
      </c>
      <c r="I221" s="30">
        <v>41350</v>
      </c>
      <c r="K221" s="34">
        <f t="shared" si="3"/>
        <v>41350</v>
      </c>
    </row>
    <row r="222" spans="2:11" x14ac:dyDescent="0.2">
      <c r="B222" t="s">
        <v>57</v>
      </c>
      <c r="C222" s="29">
        <v>39362</v>
      </c>
      <c r="I222" s="30">
        <v>32656</v>
      </c>
      <c r="K222" s="34">
        <f t="shared" si="3"/>
        <v>32656</v>
      </c>
    </row>
    <row r="223" spans="2:11" x14ac:dyDescent="0.2">
      <c r="B223" t="s">
        <v>58</v>
      </c>
      <c r="C223" s="29">
        <v>39363</v>
      </c>
      <c r="I223" s="30">
        <v>53197</v>
      </c>
      <c r="K223" s="34">
        <f t="shared" si="3"/>
        <v>53197</v>
      </c>
    </row>
    <row r="224" spans="2:11" x14ac:dyDescent="0.2">
      <c r="B224" t="s">
        <v>59</v>
      </c>
      <c r="C224" s="29">
        <v>39364</v>
      </c>
      <c r="I224" s="30">
        <v>57155</v>
      </c>
      <c r="K224" s="34">
        <f t="shared" si="3"/>
        <v>57155</v>
      </c>
    </row>
    <row r="225" spans="2:11" x14ac:dyDescent="0.2">
      <c r="B225" t="s">
        <v>53</v>
      </c>
      <c r="C225" s="29">
        <v>39365</v>
      </c>
      <c r="I225" s="30">
        <v>57558</v>
      </c>
      <c r="K225" s="34">
        <f t="shared" si="3"/>
        <v>57558</v>
      </c>
    </row>
    <row r="226" spans="2:11" x14ac:dyDescent="0.2">
      <c r="B226" t="s">
        <v>54</v>
      </c>
      <c r="C226" s="29">
        <v>39366</v>
      </c>
      <c r="I226" s="30">
        <v>58684</v>
      </c>
      <c r="K226" s="34">
        <f t="shared" si="3"/>
        <v>58684</v>
      </c>
    </row>
    <row r="227" spans="2:11" x14ac:dyDescent="0.2">
      <c r="B227" t="s">
        <v>55</v>
      </c>
      <c r="C227" s="29">
        <v>39367</v>
      </c>
      <c r="I227" s="30">
        <v>62123</v>
      </c>
      <c r="K227" s="34">
        <f t="shared" si="3"/>
        <v>62123</v>
      </c>
    </row>
    <row r="228" spans="2:11" x14ac:dyDescent="0.2">
      <c r="B228" t="s">
        <v>56</v>
      </c>
      <c r="C228" s="29">
        <v>39368</v>
      </c>
      <c r="I228" s="30">
        <v>43880</v>
      </c>
      <c r="K228" s="34">
        <f t="shared" si="3"/>
        <v>43880</v>
      </c>
    </row>
    <row r="229" spans="2:11" x14ac:dyDescent="0.2">
      <c r="B229" t="s">
        <v>57</v>
      </c>
      <c r="C229" s="29">
        <v>39369</v>
      </c>
      <c r="I229" s="30">
        <v>33288</v>
      </c>
      <c r="K229" s="34">
        <f t="shared" si="3"/>
        <v>33288</v>
      </c>
    </row>
    <row r="230" spans="2:11" x14ac:dyDescent="0.2">
      <c r="B230" t="s">
        <v>58</v>
      </c>
      <c r="C230" s="29">
        <v>39370</v>
      </c>
      <c r="I230" s="30">
        <v>55531</v>
      </c>
      <c r="K230" s="34">
        <f t="shared" si="3"/>
        <v>55531</v>
      </c>
    </row>
    <row r="231" spans="2:11" x14ac:dyDescent="0.2">
      <c r="B231" t="s">
        <v>59</v>
      </c>
      <c r="C231" s="29">
        <v>39371</v>
      </c>
      <c r="I231" s="30">
        <v>56422</v>
      </c>
      <c r="K231" s="34">
        <f t="shared" si="3"/>
        <v>56422</v>
      </c>
    </row>
    <row r="232" spans="2:11" x14ac:dyDescent="0.2">
      <c r="B232" t="s">
        <v>53</v>
      </c>
      <c r="C232" s="29">
        <v>39372</v>
      </c>
      <c r="I232" s="30">
        <v>57534</v>
      </c>
      <c r="K232" s="34">
        <f t="shared" si="3"/>
        <v>57534</v>
      </c>
    </row>
    <row r="233" spans="2:11" x14ac:dyDescent="0.2">
      <c r="B233" t="s">
        <v>54</v>
      </c>
      <c r="C233" s="29">
        <v>39373</v>
      </c>
      <c r="I233" s="30">
        <v>59084</v>
      </c>
      <c r="K233" s="34">
        <f t="shared" si="3"/>
        <v>59084</v>
      </c>
    </row>
    <row r="234" spans="2:11" x14ac:dyDescent="0.2">
      <c r="B234" t="s">
        <v>55</v>
      </c>
      <c r="C234" s="29">
        <v>39374</v>
      </c>
      <c r="I234" s="30">
        <v>62354</v>
      </c>
      <c r="K234" s="34">
        <f t="shared" si="3"/>
        <v>62354</v>
      </c>
    </row>
    <row r="235" spans="2:11" x14ac:dyDescent="0.2">
      <c r="B235" t="s">
        <v>56</v>
      </c>
      <c r="C235" s="29">
        <v>39375</v>
      </c>
      <c r="I235" s="30">
        <v>44605</v>
      </c>
      <c r="K235" s="34">
        <f t="shared" si="3"/>
        <v>44605</v>
      </c>
    </row>
    <row r="236" spans="2:11" x14ac:dyDescent="0.2">
      <c r="B236" t="s">
        <v>57</v>
      </c>
      <c r="C236" s="29">
        <v>39376</v>
      </c>
      <c r="I236" s="30">
        <v>33253</v>
      </c>
      <c r="K236" s="34">
        <f t="shared" si="3"/>
        <v>33253</v>
      </c>
    </row>
    <row r="237" spans="2:11" x14ac:dyDescent="0.2">
      <c r="B237" t="s">
        <v>58</v>
      </c>
      <c r="C237" s="29">
        <v>39377</v>
      </c>
      <c r="I237" s="30">
        <v>51556</v>
      </c>
      <c r="K237" s="34">
        <f t="shared" si="3"/>
        <v>51556</v>
      </c>
    </row>
    <row r="238" spans="2:11" x14ac:dyDescent="0.2">
      <c r="B238" t="s">
        <v>59</v>
      </c>
      <c r="C238" s="29">
        <v>39378</v>
      </c>
      <c r="I238" s="30">
        <v>56319</v>
      </c>
      <c r="K238" s="34">
        <f t="shared" si="3"/>
        <v>56319</v>
      </c>
    </row>
    <row r="239" spans="2:11" x14ac:dyDescent="0.2">
      <c r="B239" t="s">
        <v>53</v>
      </c>
      <c r="C239" s="29">
        <v>39379</v>
      </c>
      <c r="I239" s="30">
        <v>58242</v>
      </c>
      <c r="K239" s="34">
        <f t="shared" si="3"/>
        <v>58242</v>
      </c>
    </row>
    <row r="240" spans="2:11" x14ac:dyDescent="0.2">
      <c r="B240" t="s">
        <v>54</v>
      </c>
      <c r="C240" s="29">
        <v>39380</v>
      </c>
      <c r="I240" s="30">
        <v>58803</v>
      </c>
      <c r="K240" s="34">
        <f t="shared" si="3"/>
        <v>58803</v>
      </c>
    </row>
    <row r="241" spans="2:11" x14ac:dyDescent="0.2">
      <c r="B241" t="s">
        <v>55</v>
      </c>
      <c r="C241" s="29">
        <v>39381</v>
      </c>
      <c r="I241" s="30">
        <v>64138</v>
      </c>
      <c r="K241" s="34">
        <f t="shared" si="3"/>
        <v>64138</v>
      </c>
    </row>
    <row r="242" spans="2:11" x14ac:dyDescent="0.2">
      <c r="B242" t="s">
        <v>56</v>
      </c>
      <c r="C242" s="29">
        <v>39382</v>
      </c>
      <c r="I242" s="30">
        <v>44595</v>
      </c>
      <c r="K242" s="34">
        <f t="shared" si="3"/>
        <v>44595</v>
      </c>
    </row>
    <row r="243" spans="2:11" x14ac:dyDescent="0.2">
      <c r="B243" t="s">
        <v>57</v>
      </c>
      <c r="C243" s="29">
        <v>39383</v>
      </c>
      <c r="I243" s="30">
        <v>32916</v>
      </c>
      <c r="K243" s="34">
        <f t="shared" si="3"/>
        <v>32916</v>
      </c>
    </row>
    <row r="244" spans="2:11" x14ac:dyDescent="0.2">
      <c r="B244" t="s">
        <v>58</v>
      </c>
      <c r="C244" s="29">
        <v>39384</v>
      </c>
      <c r="I244" s="30">
        <v>55179</v>
      </c>
      <c r="K244" s="34">
        <f t="shared" si="3"/>
        <v>55179</v>
      </c>
    </row>
    <row r="245" spans="2:11" x14ac:dyDescent="0.2">
      <c r="B245" t="s">
        <v>59</v>
      </c>
      <c r="C245" s="29">
        <v>39385</v>
      </c>
      <c r="I245" s="30">
        <v>57440</v>
      </c>
      <c r="K245" s="34">
        <f t="shared" si="3"/>
        <v>57440</v>
      </c>
    </row>
    <row r="246" spans="2:11" x14ac:dyDescent="0.2">
      <c r="B246" t="s">
        <v>53</v>
      </c>
      <c r="C246" s="29">
        <v>39386</v>
      </c>
      <c r="I246" s="30">
        <v>58457</v>
      </c>
      <c r="K246" s="34">
        <f t="shared" si="3"/>
        <v>58457</v>
      </c>
    </row>
    <row r="247" spans="2:11" x14ac:dyDescent="0.2">
      <c r="B247" t="s">
        <v>54</v>
      </c>
      <c r="C247" s="29">
        <v>39387</v>
      </c>
      <c r="I247" s="30">
        <v>58533</v>
      </c>
      <c r="K247" s="34">
        <f t="shared" si="3"/>
        <v>58533</v>
      </c>
    </row>
    <row r="248" spans="2:11" x14ac:dyDescent="0.2">
      <c r="B248" t="s">
        <v>55</v>
      </c>
      <c r="C248" s="29">
        <v>39388</v>
      </c>
      <c r="I248" s="30">
        <v>62544</v>
      </c>
      <c r="K248" s="34">
        <f t="shared" si="3"/>
        <v>62544</v>
      </c>
    </row>
    <row r="249" spans="2:11" x14ac:dyDescent="0.2">
      <c r="B249" t="s">
        <v>56</v>
      </c>
      <c r="C249" s="29">
        <v>39389</v>
      </c>
      <c r="I249" s="30">
        <v>41778</v>
      </c>
      <c r="K249" s="34">
        <f t="shared" si="3"/>
        <v>41778</v>
      </c>
    </row>
    <row r="250" spans="2:11" x14ac:dyDescent="0.2">
      <c r="B250" t="s">
        <v>57</v>
      </c>
      <c r="C250" s="29">
        <v>39390</v>
      </c>
      <c r="I250" s="30">
        <v>32661</v>
      </c>
      <c r="K250" s="34">
        <f t="shared" si="3"/>
        <v>32661</v>
      </c>
    </row>
    <row r="251" spans="2:11" x14ac:dyDescent="0.2">
      <c r="B251" t="s">
        <v>58</v>
      </c>
      <c r="C251" s="29">
        <v>39391</v>
      </c>
      <c r="I251" s="30">
        <v>54513</v>
      </c>
      <c r="K251" s="34">
        <f t="shared" si="3"/>
        <v>54513</v>
      </c>
    </row>
    <row r="252" spans="2:11" x14ac:dyDescent="0.2">
      <c r="B252" t="s">
        <v>59</v>
      </c>
      <c r="C252" s="29">
        <v>39392</v>
      </c>
      <c r="I252" s="30">
        <v>56082</v>
      </c>
      <c r="K252" s="34">
        <f t="shared" si="3"/>
        <v>56082</v>
      </c>
    </row>
    <row r="253" spans="2:11" x14ac:dyDescent="0.2">
      <c r="B253" t="s">
        <v>53</v>
      </c>
      <c r="C253" s="29">
        <v>39393</v>
      </c>
      <c r="I253" s="30">
        <v>56890</v>
      </c>
      <c r="K253" s="34">
        <f t="shared" si="3"/>
        <v>56890</v>
      </c>
    </row>
    <row r="254" spans="2:11" x14ac:dyDescent="0.2">
      <c r="B254" t="s">
        <v>54</v>
      </c>
      <c r="C254" s="29">
        <v>39394</v>
      </c>
      <c r="I254" s="30">
        <v>59098</v>
      </c>
      <c r="K254" s="34">
        <f t="shared" si="3"/>
        <v>59098</v>
      </c>
    </row>
    <row r="255" spans="2:11" x14ac:dyDescent="0.2">
      <c r="B255" t="s">
        <v>55</v>
      </c>
      <c r="C255" s="29">
        <v>39395</v>
      </c>
      <c r="I255" s="30">
        <v>62914</v>
      </c>
      <c r="K255" s="34">
        <f t="shared" si="3"/>
        <v>62914</v>
      </c>
    </row>
    <row r="256" spans="2:11" x14ac:dyDescent="0.2">
      <c r="B256" t="s">
        <v>56</v>
      </c>
      <c r="C256" s="29">
        <v>39396</v>
      </c>
      <c r="I256" s="30">
        <v>44617</v>
      </c>
      <c r="K256" s="34">
        <f t="shared" si="3"/>
        <v>44617</v>
      </c>
    </row>
    <row r="257" spans="2:11" x14ac:dyDescent="0.2">
      <c r="B257" t="s">
        <v>57</v>
      </c>
      <c r="C257" s="29">
        <v>39397</v>
      </c>
      <c r="I257" s="30">
        <v>34358</v>
      </c>
      <c r="K257" s="34">
        <f t="shared" si="3"/>
        <v>34358</v>
      </c>
    </row>
    <row r="258" spans="2:11" x14ac:dyDescent="0.2">
      <c r="B258" t="s">
        <v>58</v>
      </c>
      <c r="C258" s="29">
        <v>39398</v>
      </c>
      <c r="I258" s="30">
        <v>54578</v>
      </c>
      <c r="K258" s="34">
        <f t="shared" si="3"/>
        <v>54578</v>
      </c>
    </row>
    <row r="259" spans="2:11" x14ac:dyDescent="0.2">
      <c r="B259" t="s">
        <v>59</v>
      </c>
      <c r="C259" s="29">
        <v>39399</v>
      </c>
      <c r="I259" s="30">
        <v>56784</v>
      </c>
      <c r="K259" s="34">
        <f t="shared" si="3"/>
        <v>56784</v>
      </c>
    </row>
    <row r="260" spans="2:11" x14ac:dyDescent="0.2">
      <c r="B260" t="s">
        <v>53</v>
      </c>
      <c r="C260" s="29">
        <v>39400</v>
      </c>
      <c r="I260" s="30">
        <v>58655</v>
      </c>
      <c r="K260" s="34">
        <f t="shared" si="3"/>
        <v>58655</v>
      </c>
    </row>
    <row r="261" spans="2:11" x14ac:dyDescent="0.2">
      <c r="B261" t="s">
        <v>54</v>
      </c>
      <c r="C261" s="29">
        <v>39401</v>
      </c>
      <c r="I261" s="30">
        <v>60093</v>
      </c>
      <c r="K261" s="34">
        <f t="shared" si="3"/>
        <v>60093</v>
      </c>
    </row>
    <row r="262" spans="2:11" x14ac:dyDescent="0.2">
      <c r="B262" t="s">
        <v>55</v>
      </c>
      <c r="C262" s="29">
        <v>39402</v>
      </c>
      <c r="I262" s="30">
        <v>63558</v>
      </c>
      <c r="K262" s="34">
        <f t="shared" si="3"/>
        <v>63558</v>
      </c>
    </row>
    <row r="263" spans="2:11" x14ac:dyDescent="0.2">
      <c r="B263" t="s">
        <v>56</v>
      </c>
      <c r="C263" s="29">
        <v>39403</v>
      </c>
      <c r="I263" s="30">
        <v>43790</v>
      </c>
      <c r="K263" s="34">
        <f t="shared" ref="K263:K326" si="4">E263+F263+G263+H263+I263</f>
        <v>43790</v>
      </c>
    </row>
    <row r="264" spans="2:11" x14ac:dyDescent="0.2">
      <c r="B264" t="s">
        <v>57</v>
      </c>
      <c r="C264" s="29">
        <v>39404</v>
      </c>
      <c r="I264" s="30">
        <v>31540</v>
      </c>
      <c r="K264" s="34">
        <f t="shared" si="4"/>
        <v>31540</v>
      </c>
    </row>
    <row r="265" spans="2:11" x14ac:dyDescent="0.2">
      <c r="B265" t="s">
        <v>58</v>
      </c>
      <c r="C265" s="29">
        <v>39405</v>
      </c>
      <c r="I265" s="30">
        <v>55342</v>
      </c>
      <c r="K265" s="34">
        <f t="shared" si="4"/>
        <v>55342</v>
      </c>
    </row>
    <row r="266" spans="2:11" x14ac:dyDescent="0.2">
      <c r="B266" t="s">
        <v>59</v>
      </c>
      <c r="C266" s="29">
        <v>39406</v>
      </c>
      <c r="I266" s="30">
        <v>58288</v>
      </c>
      <c r="K266" s="34">
        <f t="shared" si="4"/>
        <v>58288</v>
      </c>
    </row>
    <row r="267" spans="2:11" x14ac:dyDescent="0.2">
      <c r="B267" t="s">
        <v>53</v>
      </c>
      <c r="C267" s="29">
        <v>39407</v>
      </c>
      <c r="I267" s="30">
        <v>60145</v>
      </c>
      <c r="K267" s="34">
        <f t="shared" si="4"/>
        <v>60145</v>
      </c>
    </row>
    <row r="268" spans="2:11" x14ac:dyDescent="0.2">
      <c r="B268" t="s">
        <v>54</v>
      </c>
      <c r="C268" s="29">
        <v>39408</v>
      </c>
      <c r="I268" s="30">
        <v>27436</v>
      </c>
      <c r="K268" s="34">
        <f t="shared" si="4"/>
        <v>27436</v>
      </c>
    </row>
    <row r="269" spans="2:11" x14ac:dyDescent="0.2">
      <c r="B269" t="s">
        <v>55</v>
      </c>
      <c r="C269" s="29">
        <v>39409</v>
      </c>
      <c r="I269" s="30">
        <v>35037</v>
      </c>
      <c r="K269" s="34">
        <f t="shared" si="4"/>
        <v>35037</v>
      </c>
    </row>
    <row r="270" spans="2:11" x14ac:dyDescent="0.2">
      <c r="B270" t="s">
        <v>56</v>
      </c>
      <c r="C270" s="29">
        <v>39410</v>
      </c>
      <c r="I270" s="30">
        <v>30647</v>
      </c>
      <c r="K270" s="34">
        <f t="shared" si="4"/>
        <v>30647</v>
      </c>
    </row>
    <row r="271" spans="2:11" x14ac:dyDescent="0.2">
      <c r="B271" t="s">
        <v>57</v>
      </c>
      <c r="C271" s="29">
        <v>39411</v>
      </c>
      <c r="I271" s="30">
        <v>28892</v>
      </c>
      <c r="K271" s="34">
        <f t="shared" si="4"/>
        <v>28892</v>
      </c>
    </row>
    <row r="272" spans="2:11" x14ac:dyDescent="0.2">
      <c r="B272" t="s">
        <v>58</v>
      </c>
      <c r="C272" s="29">
        <v>39412</v>
      </c>
      <c r="I272" s="30">
        <v>54017</v>
      </c>
      <c r="K272" s="34">
        <f t="shared" si="4"/>
        <v>54017</v>
      </c>
    </row>
    <row r="273" spans="2:11" x14ac:dyDescent="0.2">
      <c r="B273" t="s">
        <v>59</v>
      </c>
      <c r="C273" s="29">
        <v>39413</v>
      </c>
      <c r="I273" s="30">
        <v>56349</v>
      </c>
      <c r="K273" s="34">
        <f t="shared" si="4"/>
        <v>56349</v>
      </c>
    </row>
    <row r="274" spans="2:11" x14ac:dyDescent="0.2">
      <c r="B274" t="s">
        <v>53</v>
      </c>
      <c r="C274" s="29">
        <v>39414</v>
      </c>
      <c r="I274" s="30">
        <v>56871</v>
      </c>
      <c r="K274" s="34">
        <f t="shared" si="4"/>
        <v>56871</v>
      </c>
    </row>
    <row r="275" spans="2:11" x14ac:dyDescent="0.2">
      <c r="B275" t="s">
        <v>54</v>
      </c>
      <c r="C275" s="29">
        <v>39415</v>
      </c>
      <c r="I275" s="30">
        <v>59355</v>
      </c>
      <c r="K275" s="34">
        <f t="shared" si="4"/>
        <v>59355</v>
      </c>
    </row>
    <row r="276" spans="2:11" x14ac:dyDescent="0.2">
      <c r="B276" t="s">
        <v>55</v>
      </c>
      <c r="C276" s="29">
        <v>39416</v>
      </c>
      <c r="I276" s="30">
        <v>62416</v>
      </c>
      <c r="K276" s="34">
        <f t="shared" si="4"/>
        <v>62416</v>
      </c>
    </row>
    <row r="277" spans="2:11" x14ac:dyDescent="0.2">
      <c r="B277" t="s">
        <v>56</v>
      </c>
      <c r="C277" s="29">
        <v>39417</v>
      </c>
      <c r="I277" s="30">
        <v>43323</v>
      </c>
      <c r="K277" s="34">
        <f t="shared" si="4"/>
        <v>43323</v>
      </c>
    </row>
    <row r="278" spans="2:11" x14ac:dyDescent="0.2">
      <c r="B278" t="s">
        <v>57</v>
      </c>
      <c r="C278" s="29">
        <v>39418</v>
      </c>
      <c r="I278" s="30">
        <v>32338</v>
      </c>
      <c r="K278" s="34">
        <f t="shared" si="4"/>
        <v>32338</v>
      </c>
    </row>
    <row r="279" spans="2:11" x14ac:dyDescent="0.2">
      <c r="B279" t="s">
        <v>58</v>
      </c>
      <c r="C279" s="29">
        <v>39419</v>
      </c>
      <c r="I279" s="30">
        <v>56225</v>
      </c>
      <c r="K279" s="34">
        <f t="shared" si="4"/>
        <v>56225</v>
      </c>
    </row>
    <row r="280" spans="2:11" x14ac:dyDescent="0.2">
      <c r="B280" t="s">
        <v>59</v>
      </c>
      <c r="C280" s="29">
        <v>39420</v>
      </c>
      <c r="I280" s="30">
        <v>56767</v>
      </c>
      <c r="K280" s="34">
        <f t="shared" si="4"/>
        <v>56767</v>
      </c>
    </row>
    <row r="281" spans="2:11" x14ac:dyDescent="0.2">
      <c r="B281" t="s">
        <v>53</v>
      </c>
      <c r="C281" s="29">
        <v>39421</v>
      </c>
      <c r="I281" s="30">
        <v>57677</v>
      </c>
      <c r="K281" s="34">
        <f t="shared" si="4"/>
        <v>57677</v>
      </c>
    </row>
    <row r="282" spans="2:11" x14ac:dyDescent="0.2">
      <c r="B282" t="s">
        <v>54</v>
      </c>
      <c r="C282" s="29">
        <v>39422</v>
      </c>
      <c r="I282" s="30">
        <v>58961</v>
      </c>
      <c r="K282" s="34">
        <f t="shared" si="4"/>
        <v>58961</v>
      </c>
    </row>
    <row r="283" spans="2:11" x14ac:dyDescent="0.2">
      <c r="B283" t="s">
        <v>55</v>
      </c>
      <c r="C283" s="29">
        <v>39423</v>
      </c>
      <c r="I283" s="30">
        <v>63396</v>
      </c>
      <c r="K283" s="34">
        <f t="shared" si="4"/>
        <v>63396</v>
      </c>
    </row>
    <row r="284" spans="2:11" x14ac:dyDescent="0.2">
      <c r="B284" t="s">
        <v>56</v>
      </c>
      <c r="C284" s="29">
        <v>39424</v>
      </c>
      <c r="I284" s="30">
        <v>45640</v>
      </c>
      <c r="K284" s="34">
        <f t="shared" si="4"/>
        <v>45640</v>
      </c>
    </row>
    <row r="285" spans="2:11" x14ac:dyDescent="0.2">
      <c r="B285" t="s">
        <v>57</v>
      </c>
      <c r="C285" s="29">
        <v>39425</v>
      </c>
      <c r="I285" s="30">
        <v>33113</v>
      </c>
      <c r="K285" s="34">
        <f t="shared" si="4"/>
        <v>33113</v>
      </c>
    </row>
    <row r="286" spans="2:11" x14ac:dyDescent="0.2">
      <c r="B286" t="s">
        <v>58</v>
      </c>
      <c r="C286" s="29">
        <v>39426</v>
      </c>
      <c r="I286" s="30">
        <v>55668</v>
      </c>
      <c r="K286" s="34">
        <f t="shared" si="4"/>
        <v>55668</v>
      </c>
    </row>
    <row r="287" spans="2:11" x14ac:dyDescent="0.2">
      <c r="B287" t="s">
        <v>59</v>
      </c>
      <c r="C287" s="29">
        <v>39427</v>
      </c>
      <c r="I287" s="30">
        <v>57204</v>
      </c>
      <c r="K287" s="34">
        <f t="shared" si="4"/>
        <v>57204</v>
      </c>
    </row>
    <row r="288" spans="2:11" x14ac:dyDescent="0.2">
      <c r="B288" t="s">
        <v>53</v>
      </c>
      <c r="C288" s="29">
        <v>39428</v>
      </c>
      <c r="I288" s="30">
        <v>57018</v>
      </c>
      <c r="K288" s="34">
        <f t="shared" si="4"/>
        <v>57018</v>
      </c>
    </row>
    <row r="289" spans="2:11" x14ac:dyDescent="0.2">
      <c r="B289" t="s">
        <v>54</v>
      </c>
      <c r="C289" s="29">
        <v>39429</v>
      </c>
      <c r="I289" s="30">
        <v>61593</v>
      </c>
      <c r="K289" s="34">
        <f t="shared" si="4"/>
        <v>61593</v>
      </c>
    </row>
    <row r="290" spans="2:11" x14ac:dyDescent="0.2">
      <c r="B290" t="s">
        <v>55</v>
      </c>
      <c r="C290" s="29">
        <v>39430</v>
      </c>
      <c r="I290" s="30">
        <v>64640</v>
      </c>
      <c r="K290" s="34">
        <f t="shared" si="4"/>
        <v>64640</v>
      </c>
    </row>
    <row r="291" spans="2:11" x14ac:dyDescent="0.2">
      <c r="B291" t="s">
        <v>56</v>
      </c>
      <c r="C291" s="29">
        <v>39431</v>
      </c>
      <c r="I291" s="30">
        <v>48010</v>
      </c>
      <c r="K291" s="34">
        <f t="shared" si="4"/>
        <v>48010</v>
      </c>
    </row>
    <row r="292" spans="2:11" x14ac:dyDescent="0.2">
      <c r="B292" t="s">
        <v>57</v>
      </c>
      <c r="C292" s="29">
        <v>39432</v>
      </c>
      <c r="I292" s="30">
        <v>35417</v>
      </c>
      <c r="K292" s="34">
        <f t="shared" si="4"/>
        <v>35417</v>
      </c>
    </row>
    <row r="293" spans="2:11" x14ac:dyDescent="0.2">
      <c r="B293" t="s">
        <v>58</v>
      </c>
      <c r="C293" s="29">
        <v>39433</v>
      </c>
      <c r="I293" s="30">
        <v>58865</v>
      </c>
      <c r="K293" s="34">
        <f t="shared" si="4"/>
        <v>58865</v>
      </c>
    </row>
    <row r="294" spans="2:11" x14ac:dyDescent="0.2">
      <c r="B294" t="s">
        <v>59</v>
      </c>
      <c r="C294" s="29">
        <v>39434</v>
      </c>
      <c r="I294" s="30">
        <v>61230</v>
      </c>
      <c r="K294" s="34">
        <f t="shared" si="4"/>
        <v>61230</v>
      </c>
    </row>
    <row r="295" spans="2:11" x14ac:dyDescent="0.2">
      <c r="B295" t="s">
        <v>53</v>
      </c>
      <c r="C295" s="29">
        <v>39435</v>
      </c>
      <c r="I295" s="30">
        <v>62623</v>
      </c>
      <c r="K295" s="34">
        <f t="shared" si="4"/>
        <v>62623</v>
      </c>
    </row>
    <row r="296" spans="2:11" x14ac:dyDescent="0.2">
      <c r="B296" t="s">
        <v>54</v>
      </c>
      <c r="C296" s="29">
        <v>39436</v>
      </c>
      <c r="I296" s="30">
        <v>65359</v>
      </c>
      <c r="K296" s="34">
        <f t="shared" si="4"/>
        <v>65359</v>
      </c>
    </row>
    <row r="297" spans="2:11" x14ac:dyDescent="0.2">
      <c r="B297" t="s">
        <v>55</v>
      </c>
      <c r="C297" s="29">
        <v>39437</v>
      </c>
      <c r="I297" s="30">
        <v>67374</v>
      </c>
      <c r="K297" s="34">
        <f t="shared" si="4"/>
        <v>67374</v>
      </c>
    </row>
    <row r="298" spans="2:11" x14ac:dyDescent="0.2">
      <c r="B298" t="s">
        <v>56</v>
      </c>
      <c r="C298" s="29">
        <v>39438</v>
      </c>
      <c r="I298" s="30">
        <v>45217</v>
      </c>
      <c r="K298" s="34">
        <f t="shared" si="4"/>
        <v>45217</v>
      </c>
    </row>
    <row r="299" spans="2:11" x14ac:dyDescent="0.2">
      <c r="B299" t="s">
        <v>57</v>
      </c>
      <c r="C299" s="29">
        <v>39439</v>
      </c>
      <c r="I299" s="30">
        <v>35048</v>
      </c>
      <c r="K299" s="34">
        <f t="shared" si="4"/>
        <v>35048</v>
      </c>
    </row>
    <row r="300" spans="2:11" x14ac:dyDescent="0.2">
      <c r="B300" t="s">
        <v>58</v>
      </c>
      <c r="C300" s="29">
        <v>39440</v>
      </c>
      <c r="I300" s="30">
        <v>37108</v>
      </c>
      <c r="K300" s="34">
        <f t="shared" si="4"/>
        <v>37108</v>
      </c>
    </row>
    <row r="301" spans="2:11" x14ac:dyDescent="0.2">
      <c r="B301" t="s">
        <v>59</v>
      </c>
      <c r="C301" s="29">
        <v>39441</v>
      </c>
      <c r="I301" s="30">
        <v>24157</v>
      </c>
      <c r="K301" s="34">
        <f t="shared" si="4"/>
        <v>24157</v>
      </c>
    </row>
    <row r="302" spans="2:11" x14ac:dyDescent="0.2">
      <c r="B302" t="s">
        <v>53</v>
      </c>
      <c r="C302" s="29">
        <v>39442</v>
      </c>
      <c r="I302" s="30">
        <v>46897</v>
      </c>
      <c r="K302" s="34">
        <f t="shared" si="4"/>
        <v>46897</v>
      </c>
    </row>
    <row r="303" spans="2:11" x14ac:dyDescent="0.2">
      <c r="B303" t="s">
        <v>54</v>
      </c>
      <c r="C303" s="29">
        <v>39443</v>
      </c>
      <c r="I303" s="30">
        <v>50885</v>
      </c>
      <c r="K303" s="34">
        <f t="shared" si="4"/>
        <v>50885</v>
      </c>
    </row>
    <row r="304" spans="2:11" x14ac:dyDescent="0.2">
      <c r="B304" t="s">
        <v>55</v>
      </c>
      <c r="C304" s="29">
        <v>39444</v>
      </c>
      <c r="I304" s="30">
        <v>52954</v>
      </c>
      <c r="K304" s="34">
        <f t="shared" si="4"/>
        <v>52954</v>
      </c>
    </row>
    <row r="305" spans="2:11" x14ac:dyDescent="0.2">
      <c r="B305" t="s">
        <v>56</v>
      </c>
      <c r="C305" s="29">
        <v>39445</v>
      </c>
      <c r="I305" s="30">
        <v>37739</v>
      </c>
      <c r="K305" s="34">
        <f t="shared" si="4"/>
        <v>37739</v>
      </c>
    </row>
    <row r="306" spans="2:11" x14ac:dyDescent="0.2">
      <c r="B306" t="s">
        <v>57</v>
      </c>
      <c r="C306" s="29">
        <v>39446</v>
      </c>
      <c r="I306" s="30">
        <v>30033</v>
      </c>
      <c r="K306" s="34">
        <f t="shared" si="4"/>
        <v>30033</v>
      </c>
    </row>
    <row r="307" spans="2:11" x14ac:dyDescent="0.2">
      <c r="B307" t="s">
        <v>58</v>
      </c>
      <c r="C307" s="29">
        <v>39447</v>
      </c>
      <c r="I307" s="30">
        <v>45067</v>
      </c>
      <c r="K307" s="34">
        <f t="shared" si="4"/>
        <v>45067</v>
      </c>
    </row>
    <row r="308" spans="2:11" x14ac:dyDescent="0.2">
      <c r="B308" t="s">
        <v>59</v>
      </c>
      <c r="C308" s="29">
        <v>39448</v>
      </c>
      <c r="I308" s="30">
        <v>24598</v>
      </c>
      <c r="K308" s="34">
        <f t="shared" si="4"/>
        <v>24598</v>
      </c>
    </row>
    <row r="309" spans="2:11" x14ac:dyDescent="0.2">
      <c r="B309" t="s">
        <v>53</v>
      </c>
      <c r="C309" s="29">
        <v>39449</v>
      </c>
      <c r="I309" s="30">
        <v>52550</v>
      </c>
      <c r="K309" s="34">
        <f t="shared" si="4"/>
        <v>52550</v>
      </c>
    </row>
    <row r="310" spans="2:11" x14ac:dyDescent="0.2">
      <c r="B310" t="s">
        <v>54</v>
      </c>
      <c r="C310" s="29">
        <v>39450</v>
      </c>
      <c r="I310" s="30">
        <v>54345</v>
      </c>
      <c r="K310" s="34">
        <f t="shared" si="4"/>
        <v>54345</v>
      </c>
    </row>
    <row r="311" spans="2:11" x14ac:dyDescent="0.2">
      <c r="B311" t="s">
        <v>55</v>
      </c>
      <c r="C311" s="29">
        <v>39451</v>
      </c>
      <c r="I311" s="30">
        <v>58316</v>
      </c>
      <c r="K311" s="34">
        <f t="shared" si="4"/>
        <v>58316</v>
      </c>
    </row>
    <row r="312" spans="2:11" x14ac:dyDescent="0.2">
      <c r="B312" t="s">
        <v>56</v>
      </c>
      <c r="C312" s="29">
        <v>39452</v>
      </c>
      <c r="I312" s="30">
        <v>39493</v>
      </c>
      <c r="K312" s="34">
        <f t="shared" si="4"/>
        <v>39493</v>
      </c>
    </row>
    <row r="313" spans="2:11" x14ac:dyDescent="0.2">
      <c r="B313" t="s">
        <v>57</v>
      </c>
      <c r="C313" s="29">
        <v>39453</v>
      </c>
      <c r="I313" s="30">
        <v>28288</v>
      </c>
      <c r="K313" s="34">
        <f t="shared" si="4"/>
        <v>28288</v>
      </c>
    </row>
    <row r="314" spans="2:11" x14ac:dyDescent="0.2">
      <c r="B314" t="s">
        <v>58</v>
      </c>
      <c r="C314" s="29">
        <v>39454</v>
      </c>
      <c r="I314" s="30">
        <v>53294</v>
      </c>
      <c r="K314" s="34">
        <f t="shared" si="4"/>
        <v>53294</v>
      </c>
    </row>
    <row r="315" spans="2:11" x14ac:dyDescent="0.2">
      <c r="B315" t="s">
        <v>59</v>
      </c>
      <c r="C315" s="29">
        <v>39455</v>
      </c>
      <c r="I315" s="30">
        <v>55530</v>
      </c>
      <c r="K315" s="34">
        <f t="shared" si="4"/>
        <v>55530</v>
      </c>
    </row>
    <row r="316" spans="2:11" x14ac:dyDescent="0.2">
      <c r="B316" t="s">
        <v>53</v>
      </c>
      <c r="C316" s="29">
        <v>39456</v>
      </c>
      <c r="I316" s="30">
        <v>55648</v>
      </c>
      <c r="K316" s="34">
        <f t="shared" si="4"/>
        <v>55648</v>
      </c>
    </row>
    <row r="317" spans="2:11" x14ac:dyDescent="0.2">
      <c r="B317" t="s">
        <v>54</v>
      </c>
      <c r="C317" s="29">
        <v>39457</v>
      </c>
      <c r="I317" s="30">
        <v>57381</v>
      </c>
      <c r="K317" s="34">
        <f t="shared" si="4"/>
        <v>57381</v>
      </c>
    </row>
    <row r="318" spans="2:11" x14ac:dyDescent="0.2">
      <c r="B318" t="s">
        <v>55</v>
      </c>
      <c r="C318" s="29">
        <v>39458</v>
      </c>
      <c r="I318" s="30">
        <v>59950</v>
      </c>
      <c r="K318" s="34">
        <f t="shared" si="4"/>
        <v>59950</v>
      </c>
    </row>
    <row r="319" spans="2:11" x14ac:dyDescent="0.2">
      <c r="B319" t="s">
        <v>56</v>
      </c>
      <c r="C319" s="29">
        <v>39459</v>
      </c>
      <c r="I319" s="30">
        <v>41003</v>
      </c>
      <c r="K319" s="34">
        <f t="shared" si="4"/>
        <v>41003</v>
      </c>
    </row>
    <row r="320" spans="2:11" x14ac:dyDescent="0.2">
      <c r="B320" t="s">
        <v>57</v>
      </c>
      <c r="C320" s="29">
        <v>39460</v>
      </c>
      <c r="I320" s="30">
        <v>29750</v>
      </c>
      <c r="K320" s="34">
        <f t="shared" si="4"/>
        <v>29750</v>
      </c>
    </row>
    <row r="321" spans="2:11" x14ac:dyDescent="0.2">
      <c r="B321" t="s">
        <v>58</v>
      </c>
      <c r="C321" s="29">
        <v>39461</v>
      </c>
      <c r="I321" s="30">
        <v>54104</v>
      </c>
      <c r="K321" s="34">
        <f t="shared" si="4"/>
        <v>54104</v>
      </c>
    </row>
    <row r="322" spans="2:11" x14ac:dyDescent="0.2">
      <c r="B322" t="s">
        <v>59</v>
      </c>
      <c r="C322" s="29">
        <v>39462</v>
      </c>
      <c r="I322" s="30">
        <v>56044</v>
      </c>
      <c r="K322" s="34">
        <f t="shared" si="4"/>
        <v>56044</v>
      </c>
    </row>
    <row r="323" spans="2:11" x14ac:dyDescent="0.2">
      <c r="B323" t="s">
        <v>53</v>
      </c>
      <c r="C323" s="29">
        <v>39463</v>
      </c>
      <c r="I323" s="30">
        <v>56187</v>
      </c>
      <c r="K323" s="34">
        <f t="shared" si="4"/>
        <v>56187</v>
      </c>
    </row>
    <row r="324" spans="2:11" x14ac:dyDescent="0.2">
      <c r="B324" t="s">
        <v>54</v>
      </c>
      <c r="C324" s="29">
        <v>39464</v>
      </c>
      <c r="I324" s="30">
        <v>57261</v>
      </c>
      <c r="K324" s="34">
        <f t="shared" si="4"/>
        <v>57261</v>
      </c>
    </row>
    <row r="325" spans="2:11" x14ac:dyDescent="0.2">
      <c r="B325" t="s">
        <v>55</v>
      </c>
      <c r="C325" s="29">
        <v>39465</v>
      </c>
      <c r="I325" s="30">
        <v>58050</v>
      </c>
      <c r="K325" s="34">
        <f t="shared" si="4"/>
        <v>58050</v>
      </c>
    </row>
    <row r="326" spans="2:11" x14ac:dyDescent="0.2">
      <c r="B326" t="s">
        <v>56</v>
      </c>
      <c r="C326" s="29">
        <v>39466</v>
      </c>
      <c r="I326" s="30">
        <v>42220</v>
      </c>
      <c r="K326" s="34">
        <f t="shared" si="4"/>
        <v>42220</v>
      </c>
    </row>
    <row r="327" spans="2:11" x14ac:dyDescent="0.2">
      <c r="B327" t="s">
        <v>57</v>
      </c>
      <c r="C327" s="29">
        <v>39467</v>
      </c>
      <c r="I327" s="30">
        <v>30295</v>
      </c>
      <c r="K327" s="34">
        <f t="shared" ref="K327:K390" si="5">E327+F327+G327+H327+I327</f>
        <v>30295</v>
      </c>
    </row>
    <row r="328" spans="2:11" x14ac:dyDescent="0.2">
      <c r="B328" t="s">
        <v>58</v>
      </c>
      <c r="C328" s="29">
        <v>39468</v>
      </c>
      <c r="I328" s="30">
        <v>48005</v>
      </c>
      <c r="K328" s="34">
        <f t="shared" si="5"/>
        <v>48005</v>
      </c>
    </row>
    <row r="329" spans="2:11" x14ac:dyDescent="0.2">
      <c r="B329" t="s">
        <v>59</v>
      </c>
      <c r="C329" s="29">
        <v>39469</v>
      </c>
      <c r="I329" s="30">
        <v>54678</v>
      </c>
      <c r="K329" s="34">
        <f t="shared" si="5"/>
        <v>54678</v>
      </c>
    </row>
    <row r="330" spans="2:11" x14ac:dyDescent="0.2">
      <c r="B330" t="s">
        <v>53</v>
      </c>
      <c r="C330" s="29">
        <v>39470</v>
      </c>
      <c r="I330" s="30">
        <v>54523</v>
      </c>
      <c r="K330" s="34">
        <f t="shared" si="5"/>
        <v>54523</v>
      </c>
    </row>
    <row r="331" spans="2:11" x14ac:dyDescent="0.2">
      <c r="B331" t="s">
        <v>54</v>
      </c>
      <c r="C331" s="29">
        <v>39471</v>
      </c>
      <c r="I331" s="30">
        <v>55559</v>
      </c>
      <c r="K331" s="34">
        <f t="shared" si="5"/>
        <v>55559</v>
      </c>
    </row>
    <row r="332" spans="2:11" x14ac:dyDescent="0.2">
      <c r="B332" t="s">
        <v>55</v>
      </c>
      <c r="C332" s="29">
        <v>39472</v>
      </c>
      <c r="I332" s="30">
        <v>58765</v>
      </c>
      <c r="K332" s="34">
        <f t="shared" si="5"/>
        <v>58765</v>
      </c>
    </row>
    <row r="333" spans="2:11" x14ac:dyDescent="0.2">
      <c r="B333" t="s">
        <v>56</v>
      </c>
      <c r="C333" s="29">
        <v>39473</v>
      </c>
      <c r="I333" s="30">
        <v>42450</v>
      </c>
      <c r="K333" s="34">
        <f t="shared" si="5"/>
        <v>42450</v>
      </c>
    </row>
    <row r="334" spans="2:11" x14ac:dyDescent="0.2">
      <c r="B334" t="s">
        <v>57</v>
      </c>
      <c r="C334" s="29">
        <v>39474</v>
      </c>
      <c r="I334" s="30">
        <v>31868</v>
      </c>
      <c r="K334" s="34">
        <f t="shared" si="5"/>
        <v>31868</v>
      </c>
    </row>
    <row r="335" spans="2:11" x14ac:dyDescent="0.2">
      <c r="B335" t="s">
        <v>58</v>
      </c>
      <c r="C335" s="29">
        <v>39475</v>
      </c>
      <c r="I335" s="30">
        <v>55363</v>
      </c>
      <c r="K335" s="34">
        <f t="shared" si="5"/>
        <v>55363</v>
      </c>
    </row>
    <row r="336" spans="2:11" x14ac:dyDescent="0.2">
      <c r="B336" t="s">
        <v>59</v>
      </c>
      <c r="C336" s="29">
        <v>39476</v>
      </c>
      <c r="I336" s="30">
        <v>56094</v>
      </c>
      <c r="K336" s="34">
        <f t="shared" si="5"/>
        <v>56094</v>
      </c>
    </row>
    <row r="337" spans="2:11" x14ac:dyDescent="0.2">
      <c r="B337" t="s">
        <v>53</v>
      </c>
      <c r="C337" s="29">
        <v>39477</v>
      </c>
      <c r="I337" s="30">
        <v>57380</v>
      </c>
      <c r="K337" s="34">
        <f t="shared" si="5"/>
        <v>57380</v>
      </c>
    </row>
    <row r="338" spans="2:11" x14ac:dyDescent="0.2">
      <c r="B338" t="s">
        <v>54</v>
      </c>
      <c r="C338" s="29">
        <v>39478</v>
      </c>
      <c r="I338" s="30">
        <v>57640</v>
      </c>
      <c r="K338" s="34">
        <f t="shared" si="5"/>
        <v>57640</v>
      </c>
    </row>
    <row r="339" spans="2:11" x14ac:dyDescent="0.2">
      <c r="B339" t="s">
        <v>55</v>
      </c>
      <c r="C339" s="29">
        <v>39479</v>
      </c>
      <c r="I339" s="30">
        <v>62411</v>
      </c>
      <c r="K339" s="34">
        <f t="shared" si="5"/>
        <v>62411</v>
      </c>
    </row>
    <row r="340" spans="2:11" x14ac:dyDescent="0.2">
      <c r="B340" t="s">
        <v>56</v>
      </c>
      <c r="C340" s="29">
        <v>39480</v>
      </c>
      <c r="I340" s="30">
        <v>43992</v>
      </c>
      <c r="K340" s="34">
        <f t="shared" si="5"/>
        <v>43992</v>
      </c>
    </row>
    <row r="341" spans="2:11" x14ac:dyDescent="0.2">
      <c r="B341" t="s">
        <v>57</v>
      </c>
      <c r="C341" s="29">
        <v>39481</v>
      </c>
      <c r="I341" s="30">
        <v>30807</v>
      </c>
      <c r="K341" s="34">
        <f t="shared" si="5"/>
        <v>30807</v>
      </c>
    </row>
    <row r="342" spans="2:11" x14ac:dyDescent="0.2">
      <c r="B342" t="s">
        <v>58</v>
      </c>
      <c r="C342" s="29">
        <v>39482</v>
      </c>
      <c r="I342" s="30">
        <v>54040</v>
      </c>
      <c r="K342" s="34">
        <f t="shared" si="5"/>
        <v>54040</v>
      </c>
    </row>
    <row r="343" spans="2:11" x14ac:dyDescent="0.2">
      <c r="B343" t="s">
        <v>59</v>
      </c>
      <c r="C343" s="29">
        <v>39483</v>
      </c>
      <c r="I343" s="30">
        <v>56316</v>
      </c>
      <c r="K343" s="34">
        <f t="shared" si="5"/>
        <v>56316</v>
      </c>
    </row>
    <row r="344" spans="2:11" x14ac:dyDescent="0.2">
      <c r="B344" t="s">
        <v>53</v>
      </c>
      <c r="C344" s="29">
        <v>39484</v>
      </c>
      <c r="I344" s="30">
        <v>56752</v>
      </c>
      <c r="K344" s="34">
        <f t="shared" si="5"/>
        <v>56752</v>
      </c>
    </row>
    <row r="345" spans="2:11" x14ac:dyDescent="0.2">
      <c r="B345" t="s">
        <v>54</v>
      </c>
      <c r="C345" s="29">
        <v>39485</v>
      </c>
      <c r="I345" s="30">
        <v>58977</v>
      </c>
      <c r="K345" s="34">
        <f t="shared" si="5"/>
        <v>58977</v>
      </c>
    </row>
    <row r="346" spans="2:11" x14ac:dyDescent="0.2">
      <c r="B346" t="s">
        <v>55</v>
      </c>
      <c r="C346" s="29">
        <v>39486</v>
      </c>
      <c r="I346" s="30">
        <v>64029</v>
      </c>
      <c r="K346" s="34">
        <f t="shared" si="5"/>
        <v>64029</v>
      </c>
    </row>
    <row r="347" spans="2:11" x14ac:dyDescent="0.2">
      <c r="B347" t="s">
        <v>56</v>
      </c>
      <c r="C347" s="29">
        <v>39487</v>
      </c>
      <c r="I347" s="30">
        <v>47883</v>
      </c>
      <c r="K347" s="34">
        <f t="shared" si="5"/>
        <v>47883</v>
      </c>
    </row>
    <row r="348" spans="2:11" x14ac:dyDescent="0.2">
      <c r="B348" t="s">
        <v>57</v>
      </c>
      <c r="C348" s="29">
        <v>39488</v>
      </c>
      <c r="I348" s="30">
        <v>34998</v>
      </c>
      <c r="K348" s="34">
        <f t="shared" si="5"/>
        <v>34998</v>
      </c>
    </row>
    <row r="349" spans="2:11" x14ac:dyDescent="0.2">
      <c r="B349" t="s">
        <v>58</v>
      </c>
      <c r="C349" s="29">
        <v>39489</v>
      </c>
      <c r="I349" s="30">
        <v>56296</v>
      </c>
      <c r="K349" s="34">
        <f t="shared" si="5"/>
        <v>56296</v>
      </c>
    </row>
    <row r="350" spans="2:11" x14ac:dyDescent="0.2">
      <c r="B350" t="s">
        <v>59</v>
      </c>
      <c r="C350" s="29">
        <v>39490</v>
      </c>
      <c r="I350" s="30">
        <v>57745</v>
      </c>
      <c r="K350" s="34">
        <f t="shared" si="5"/>
        <v>57745</v>
      </c>
    </row>
    <row r="351" spans="2:11" x14ac:dyDescent="0.2">
      <c r="B351" t="s">
        <v>53</v>
      </c>
      <c r="C351" s="29">
        <v>39491</v>
      </c>
      <c r="I351" s="30">
        <v>59799</v>
      </c>
      <c r="K351" s="34">
        <f t="shared" si="5"/>
        <v>59799</v>
      </c>
    </row>
    <row r="352" spans="2:11" x14ac:dyDescent="0.2">
      <c r="B352" t="s">
        <v>54</v>
      </c>
      <c r="C352" s="29">
        <v>39492</v>
      </c>
      <c r="I352" s="30">
        <v>63406</v>
      </c>
      <c r="K352" s="34">
        <f t="shared" si="5"/>
        <v>63406</v>
      </c>
    </row>
    <row r="353" spans="2:11" x14ac:dyDescent="0.2">
      <c r="B353" t="s">
        <v>55</v>
      </c>
      <c r="C353" s="29">
        <v>39493</v>
      </c>
      <c r="I353" s="30">
        <v>63047</v>
      </c>
      <c r="K353" s="34">
        <f t="shared" si="5"/>
        <v>63047</v>
      </c>
    </row>
    <row r="354" spans="2:11" x14ac:dyDescent="0.2">
      <c r="B354" t="s">
        <v>56</v>
      </c>
      <c r="C354" s="29">
        <v>39494</v>
      </c>
      <c r="I354" s="30">
        <v>39238</v>
      </c>
      <c r="K354" s="34">
        <f t="shared" si="5"/>
        <v>39238</v>
      </c>
    </row>
    <row r="355" spans="2:11" x14ac:dyDescent="0.2">
      <c r="B355" t="s">
        <v>57</v>
      </c>
      <c r="C355" s="29">
        <v>39495</v>
      </c>
      <c r="I355" s="30">
        <v>34772</v>
      </c>
      <c r="K355" s="34">
        <f t="shared" si="5"/>
        <v>34772</v>
      </c>
    </row>
    <row r="356" spans="2:11" x14ac:dyDescent="0.2">
      <c r="B356" t="s">
        <v>58</v>
      </c>
      <c r="C356" s="29">
        <v>39496</v>
      </c>
      <c r="I356" s="30">
        <v>53880</v>
      </c>
      <c r="K356" s="34">
        <f t="shared" si="5"/>
        <v>53880</v>
      </c>
    </row>
    <row r="357" spans="2:11" x14ac:dyDescent="0.2">
      <c r="B357" t="s">
        <v>59</v>
      </c>
      <c r="C357" s="29">
        <v>39497</v>
      </c>
      <c r="I357" s="30">
        <v>58369</v>
      </c>
      <c r="K357" s="34">
        <f t="shared" si="5"/>
        <v>58369</v>
      </c>
    </row>
    <row r="358" spans="2:11" x14ac:dyDescent="0.2">
      <c r="B358" t="s">
        <v>53</v>
      </c>
      <c r="C358" s="29">
        <v>39498</v>
      </c>
      <c r="I358" s="30">
        <v>59966</v>
      </c>
      <c r="K358" s="34">
        <f t="shared" si="5"/>
        <v>59966</v>
      </c>
    </row>
    <row r="359" spans="2:11" x14ac:dyDescent="0.2">
      <c r="B359" t="s">
        <v>54</v>
      </c>
      <c r="C359" s="29">
        <v>39499</v>
      </c>
      <c r="I359" s="30">
        <v>60335</v>
      </c>
      <c r="K359" s="34">
        <f t="shared" si="5"/>
        <v>60335</v>
      </c>
    </row>
    <row r="360" spans="2:11" x14ac:dyDescent="0.2">
      <c r="B360" t="s">
        <v>55</v>
      </c>
      <c r="C360" s="29">
        <v>39500</v>
      </c>
      <c r="I360" s="30">
        <v>64969</v>
      </c>
      <c r="K360" s="34">
        <f t="shared" si="5"/>
        <v>64969</v>
      </c>
    </row>
    <row r="361" spans="2:11" x14ac:dyDescent="0.2">
      <c r="B361" t="s">
        <v>56</v>
      </c>
      <c r="C361" s="29">
        <v>39501</v>
      </c>
      <c r="I361" s="30">
        <v>47354</v>
      </c>
      <c r="K361" s="34">
        <f t="shared" si="5"/>
        <v>47354</v>
      </c>
    </row>
    <row r="362" spans="2:11" x14ac:dyDescent="0.2">
      <c r="B362" t="s">
        <v>57</v>
      </c>
      <c r="C362" s="29">
        <v>39502</v>
      </c>
      <c r="I362" s="30">
        <v>33334</v>
      </c>
      <c r="K362" s="34">
        <f t="shared" si="5"/>
        <v>33334</v>
      </c>
    </row>
    <row r="363" spans="2:11" x14ac:dyDescent="0.2">
      <c r="B363" t="s">
        <v>58</v>
      </c>
      <c r="C363" s="29">
        <v>39503</v>
      </c>
      <c r="I363" s="30">
        <v>57904</v>
      </c>
      <c r="K363" s="34">
        <f t="shared" si="5"/>
        <v>57904</v>
      </c>
    </row>
    <row r="364" spans="2:11" x14ac:dyDescent="0.2">
      <c r="B364" t="s">
        <v>59</v>
      </c>
      <c r="C364" s="29">
        <v>39504</v>
      </c>
      <c r="I364" s="30">
        <v>58458</v>
      </c>
      <c r="K364" s="34">
        <f t="shared" si="5"/>
        <v>58458</v>
      </c>
    </row>
    <row r="365" spans="2:11" x14ac:dyDescent="0.2">
      <c r="B365" t="s">
        <v>53</v>
      </c>
      <c r="C365" s="29">
        <v>39505</v>
      </c>
      <c r="I365" s="30">
        <v>60002</v>
      </c>
      <c r="K365" s="34">
        <f t="shared" si="5"/>
        <v>60002</v>
      </c>
    </row>
    <row r="366" spans="2:11" x14ac:dyDescent="0.2">
      <c r="B366" t="s">
        <v>54</v>
      </c>
      <c r="C366" s="29">
        <v>39506</v>
      </c>
      <c r="I366" s="30">
        <v>61560</v>
      </c>
      <c r="K366" s="34">
        <f t="shared" si="5"/>
        <v>61560</v>
      </c>
    </row>
    <row r="367" spans="2:11" x14ac:dyDescent="0.2">
      <c r="B367" t="s">
        <v>55</v>
      </c>
      <c r="C367" s="29">
        <v>39507</v>
      </c>
      <c r="I367" s="30">
        <v>66804</v>
      </c>
      <c r="K367" s="34">
        <f t="shared" si="5"/>
        <v>66804</v>
      </c>
    </row>
    <row r="368" spans="2:11" x14ac:dyDescent="0.2">
      <c r="B368" t="s">
        <v>56</v>
      </c>
      <c r="C368" s="29">
        <v>39508</v>
      </c>
      <c r="I368" s="30">
        <v>48795</v>
      </c>
      <c r="K368" s="34">
        <f t="shared" si="5"/>
        <v>48795</v>
      </c>
    </row>
    <row r="369" spans="2:11" x14ac:dyDescent="0.2">
      <c r="B369" t="s">
        <v>57</v>
      </c>
      <c r="C369" s="29">
        <v>39509</v>
      </c>
      <c r="I369" s="30">
        <v>34469</v>
      </c>
      <c r="K369" s="34">
        <f t="shared" si="5"/>
        <v>34469</v>
      </c>
    </row>
    <row r="370" spans="2:11" x14ac:dyDescent="0.2">
      <c r="B370" t="s">
        <v>58</v>
      </c>
      <c r="C370" s="29">
        <v>39510</v>
      </c>
      <c r="I370" s="30">
        <v>54931</v>
      </c>
      <c r="K370" s="34">
        <f t="shared" si="5"/>
        <v>54931</v>
      </c>
    </row>
    <row r="371" spans="2:11" x14ac:dyDescent="0.2">
      <c r="B371" t="s">
        <v>59</v>
      </c>
      <c r="C371" s="29">
        <v>39511</v>
      </c>
      <c r="I371" s="30">
        <v>59837</v>
      </c>
      <c r="K371" s="34">
        <f t="shared" si="5"/>
        <v>59837</v>
      </c>
    </row>
    <row r="372" spans="2:11" x14ac:dyDescent="0.2">
      <c r="B372" t="s">
        <v>53</v>
      </c>
      <c r="C372" s="29">
        <v>39512</v>
      </c>
      <c r="I372" s="30">
        <v>60720</v>
      </c>
      <c r="K372" s="34">
        <f t="shared" si="5"/>
        <v>60720</v>
      </c>
    </row>
    <row r="373" spans="2:11" x14ac:dyDescent="0.2">
      <c r="B373" t="s">
        <v>54</v>
      </c>
      <c r="C373" s="29">
        <v>39513</v>
      </c>
      <c r="I373" s="30">
        <v>58917</v>
      </c>
      <c r="K373" s="34">
        <f t="shared" si="5"/>
        <v>58917</v>
      </c>
    </row>
    <row r="374" spans="2:11" x14ac:dyDescent="0.2">
      <c r="B374" t="s">
        <v>55</v>
      </c>
      <c r="C374" s="29">
        <v>39514</v>
      </c>
      <c r="I374" s="30">
        <v>64674</v>
      </c>
      <c r="K374" s="34">
        <f t="shared" si="5"/>
        <v>64674</v>
      </c>
    </row>
    <row r="375" spans="2:11" x14ac:dyDescent="0.2">
      <c r="B375" t="s">
        <v>56</v>
      </c>
      <c r="C375" s="29">
        <v>39515</v>
      </c>
      <c r="I375" s="30">
        <v>47084</v>
      </c>
      <c r="K375" s="34">
        <f t="shared" si="5"/>
        <v>47084</v>
      </c>
    </row>
    <row r="376" spans="2:11" x14ac:dyDescent="0.2">
      <c r="B376" t="s">
        <v>57</v>
      </c>
      <c r="C376" s="29">
        <v>39516</v>
      </c>
      <c r="I376" s="30">
        <v>32342</v>
      </c>
      <c r="K376" s="34">
        <f t="shared" si="5"/>
        <v>32342</v>
      </c>
    </row>
    <row r="377" spans="2:11" x14ac:dyDescent="0.2">
      <c r="B377" t="s">
        <v>58</v>
      </c>
      <c r="C377" s="29">
        <v>39517</v>
      </c>
      <c r="I377" s="30">
        <v>49125</v>
      </c>
      <c r="K377" s="34">
        <f t="shared" si="5"/>
        <v>49125</v>
      </c>
    </row>
    <row r="378" spans="2:11" x14ac:dyDescent="0.2">
      <c r="B378" t="s">
        <v>59</v>
      </c>
      <c r="C378" s="29">
        <v>39518</v>
      </c>
      <c r="I378" s="30">
        <v>55717</v>
      </c>
      <c r="K378" s="34">
        <f t="shared" si="5"/>
        <v>55717</v>
      </c>
    </row>
    <row r="379" spans="2:11" x14ac:dyDescent="0.2">
      <c r="B379" t="s">
        <v>53</v>
      </c>
      <c r="C379" s="29">
        <v>39519</v>
      </c>
      <c r="I379" s="30">
        <v>56916</v>
      </c>
      <c r="K379" s="34">
        <f t="shared" si="5"/>
        <v>56916</v>
      </c>
    </row>
    <row r="380" spans="2:11" x14ac:dyDescent="0.2">
      <c r="B380" t="s">
        <v>54</v>
      </c>
      <c r="C380" s="29">
        <v>39520</v>
      </c>
      <c r="I380" s="30">
        <v>56651</v>
      </c>
      <c r="K380" s="34">
        <f t="shared" si="5"/>
        <v>56651</v>
      </c>
    </row>
    <row r="381" spans="2:11" x14ac:dyDescent="0.2">
      <c r="B381" t="s">
        <v>55</v>
      </c>
      <c r="C381" s="29">
        <v>39521</v>
      </c>
      <c r="I381" s="30">
        <v>60945</v>
      </c>
      <c r="K381" s="34">
        <f t="shared" si="5"/>
        <v>60945</v>
      </c>
    </row>
    <row r="382" spans="2:11" x14ac:dyDescent="0.2">
      <c r="B382" t="s">
        <v>56</v>
      </c>
      <c r="C382" s="29">
        <v>39522</v>
      </c>
      <c r="I382" s="30">
        <v>44091</v>
      </c>
      <c r="K382" s="34">
        <f t="shared" si="5"/>
        <v>44091</v>
      </c>
    </row>
    <row r="383" spans="2:11" x14ac:dyDescent="0.2">
      <c r="B383" t="s">
        <v>57</v>
      </c>
      <c r="C383" s="29">
        <v>39523</v>
      </c>
      <c r="I383" s="30">
        <v>33845</v>
      </c>
      <c r="K383" s="34">
        <f t="shared" si="5"/>
        <v>33845</v>
      </c>
    </row>
    <row r="384" spans="2:11" x14ac:dyDescent="0.2">
      <c r="B384" t="s">
        <v>58</v>
      </c>
      <c r="C384" s="29">
        <v>39524</v>
      </c>
      <c r="I384" s="30">
        <v>58259</v>
      </c>
      <c r="K384" s="34">
        <f t="shared" si="5"/>
        <v>58259</v>
      </c>
    </row>
    <row r="385" spans="2:11" x14ac:dyDescent="0.2">
      <c r="B385" t="s">
        <v>59</v>
      </c>
      <c r="C385" s="29">
        <v>39525</v>
      </c>
      <c r="I385" s="30">
        <v>56142</v>
      </c>
      <c r="K385" s="34">
        <f t="shared" si="5"/>
        <v>56142</v>
      </c>
    </row>
    <row r="386" spans="2:11" x14ac:dyDescent="0.2">
      <c r="B386" t="s">
        <v>53</v>
      </c>
      <c r="C386" s="29">
        <v>39526</v>
      </c>
      <c r="I386" s="30">
        <v>61664</v>
      </c>
      <c r="K386" s="34">
        <f t="shared" si="5"/>
        <v>61664</v>
      </c>
    </row>
    <row r="387" spans="2:11" x14ac:dyDescent="0.2">
      <c r="B387" t="s">
        <v>54</v>
      </c>
      <c r="C387" s="29">
        <v>39527</v>
      </c>
      <c r="I387" s="30">
        <v>65379</v>
      </c>
      <c r="K387" s="34">
        <f t="shared" si="5"/>
        <v>65379</v>
      </c>
    </row>
    <row r="388" spans="2:11" x14ac:dyDescent="0.2">
      <c r="B388" t="s">
        <v>55</v>
      </c>
      <c r="C388" s="29">
        <v>39528</v>
      </c>
      <c r="I388" s="30">
        <v>62142</v>
      </c>
      <c r="K388" s="34">
        <f t="shared" si="5"/>
        <v>62142</v>
      </c>
    </row>
    <row r="389" spans="2:11" x14ac:dyDescent="0.2">
      <c r="B389" t="s">
        <v>56</v>
      </c>
      <c r="C389" s="29">
        <v>39529</v>
      </c>
      <c r="I389" s="30">
        <v>44010</v>
      </c>
      <c r="K389" s="34">
        <f t="shared" si="5"/>
        <v>44010</v>
      </c>
    </row>
    <row r="390" spans="2:11" x14ac:dyDescent="0.2">
      <c r="B390" t="s">
        <v>57</v>
      </c>
      <c r="C390" s="29">
        <v>39530</v>
      </c>
      <c r="I390" s="30">
        <v>32891</v>
      </c>
      <c r="K390" s="34">
        <f t="shared" si="5"/>
        <v>32891</v>
      </c>
    </row>
    <row r="391" spans="2:11" x14ac:dyDescent="0.2">
      <c r="B391" t="s">
        <v>58</v>
      </c>
      <c r="C391" s="29">
        <v>39531</v>
      </c>
      <c r="I391" s="30">
        <v>58783</v>
      </c>
      <c r="K391" s="34">
        <f t="shared" ref="K391:K454" si="6">E391+F391+G391+H391+I391</f>
        <v>58783</v>
      </c>
    </row>
    <row r="392" spans="2:11" x14ac:dyDescent="0.2">
      <c r="B392" t="s">
        <v>59</v>
      </c>
      <c r="C392" s="29">
        <v>39532</v>
      </c>
      <c r="I392" s="30">
        <v>60793</v>
      </c>
      <c r="K392" s="34">
        <f t="shared" si="6"/>
        <v>60793</v>
      </c>
    </row>
    <row r="393" spans="2:11" x14ac:dyDescent="0.2">
      <c r="B393" t="s">
        <v>53</v>
      </c>
      <c r="C393" s="29">
        <v>39533</v>
      </c>
      <c r="I393" s="30">
        <v>60739</v>
      </c>
      <c r="K393" s="34">
        <f t="shared" si="6"/>
        <v>60739</v>
      </c>
    </row>
    <row r="394" spans="2:11" x14ac:dyDescent="0.2">
      <c r="B394" t="s">
        <v>54</v>
      </c>
      <c r="C394" s="29">
        <v>39534</v>
      </c>
      <c r="I394" s="30">
        <v>61580</v>
      </c>
      <c r="K394" s="34">
        <f t="shared" si="6"/>
        <v>61580</v>
      </c>
    </row>
    <row r="395" spans="2:11" x14ac:dyDescent="0.2">
      <c r="B395" t="s">
        <v>55</v>
      </c>
      <c r="C395" s="29">
        <v>39535</v>
      </c>
      <c r="I395" s="30">
        <v>65912</v>
      </c>
      <c r="K395" s="34">
        <f t="shared" si="6"/>
        <v>65912</v>
      </c>
    </row>
    <row r="396" spans="2:11" x14ac:dyDescent="0.2">
      <c r="B396" t="s">
        <v>56</v>
      </c>
      <c r="C396" s="29">
        <v>39536</v>
      </c>
      <c r="I396" s="30">
        <v>46419</v>
      </c>
      <c r="K396" s="34">
        <f t="shared" si="6"/>
        <v>46419</v>
      </c>
    </row>
    <row r="397" spans="2:11" x14ac:dyDescent="0.2">
      <c r="B397" t="s">
        <v>57</v>
      </c>
      <c r="C397" s="29">
        <v>39537</v>
      </c>
      <c r="I397" s="30">
        <v>34257</v>
      </c>
      <c r="K397" s="34">
        <f t="shared" si="6"/>
        <v>34257</v>
      </c>
    </row>
    <row r="398" spans="2:11" x14ac:dyDescent="0.2">
      <c r="B398" t="s">
        <v>58</v>
      </c>
      <c r="C398" s="29">
        <v>39538</v>
      </c>
      <c r="I398" s="30">
        <v>57219</v>
      </c>
      <c r="K398" s="34">
        <f t="shared" si="6"/>
        <v>57219</v>
      </c>
    </row>
    <row r="399" spans="2:11" x14ac:dyDescent="0.2">
      <c r="B399" t="s">
        <v>59</v>
      </c>
      <c r="C399" s="29">
        <v>39539</v>
      </c>
      <c r="I399" s="30">
        <v>59742</v>
      </c>
      <c r="K399" s="34">
        <f t="shared" si="6"/>
        <v>59742</v>
      </c>
    </row>
    <row r="400" spans="2:11" x14ac:dyDescent="0.2">
      <c r="B400" t="s">
        <v>53</v>
      </c>
      <c r="C400" s="29">
        <v>39540</v>
      </c>
      <c r="I400" s="30">
        <v>59217</v>
      </c>
      <c r="K400" s="34">
        <f t="shared" si="6"/>
        <v>59217</v>
      </c>
    </row>
    <row r="401" spans="2:11" x14ac:dyDescent="0.2">
      <c r="B401" t="s">
        <v>54</v>
      </c>
      <c r="C401" s="29">
        <v>39541</v>
      </c>
      <c r="I401" s="30">
        <v>59609</v>
      </c>
      <c r="K401" s="34">
        <f t="shared" si="6"/>
        <v>59609</v>
      </c>
    </row>
    <row r="402" spans="2:11" x14ac:dyDescent="0.2">
      <c r="B402" t="s">
        <v>55</v>
      </c>
      <c r="C402" s="29">
        <v>39542</v>
      </c>
      <c r="I402" s="30">
        <v>64394</v>
      </c>
      <c r="K402" s="34">
        <f t="shared" si="6"/>
        <v>64394</v>
      </c>
    </row>
    <row r="403" spans="2:11" x14ac:dyDescent="0.2">
      <c r="B403" t="s">
        <v>56</v>
      </c>
      <c r="C403" s="29">
        <v>39543</v>
      </c>
      <c r="I403" s="30">
        <v>46437</v>
      </c>
      <c r="K403" s="34">
        <f t="shared" si="6"/>
        <v>46437</v>
      </c>
    </row>
    <row r="404" spans="2:11" x14ac:dyDescent="0.2">
      <c r="B404" t="s">
        <v>57</v>
      </c>
      <c r="C404" s="29">
        <v>39544</v>
      </c>
      <c r="I404" s="30">
        <v>38479</v>
      </c>
      <c r="K404" s="34">
        <f t="shared" si="6"/>
        <v>38479</v>
      </c>
    </row>
    <row r="405" spans="2:11" x14ac:dyDescent="0.2">
      <c r="B405" t="s">
        <v>58</v>
      </c>
      <c r="C405" s="29">
        <v>39545</v>
      </c>
      <c r="I405" s="30">
        <v>59462</v>
      </c>
      <c r="K405" s="34">
        <f t="shared" si="6"/>
        <v>59462</v>
      </c>
    </row>
    <row r="406" spans="2:11" x14ac:dyDescent="0.2">
      <c r="B406" t="s">
        <v>59</v>
      </c>
      <c r="C406" s="29">
        <v>39546</v>
      </c>
      <c r="I406" s="30">
        <v>60745</v>
      </c>
      <c r="K406" s="34">
        <f t="shared" si="6"/>
        <v>60745</v>
      </c>
    </row>
    <row r="407" spans="2:11" x14ac:dyDescent="0.2">
      <c r="B407" t="s">
        <v>53</v>
      </c>
      <c r="C407" s="29">
        <v>39547</v>
      </c>
      <c r="I407" s="30">
        <v>60053</v>
      </c>
      <c r="K407" s="34">
        <f t="shared" si="6"/>
        <v>60053</v>
      </c>
    </row>
    <row r="408" spans="2:11" x14ac:dyDescent="0.2">
      <c r="B408" t="s">
        <v>54</v>
      </c>
      <c r="C408" s="29">
        <v>39548</v>
      </c>
      <c r="I408" s="30">
        <v>62389</v>
      </c>
      <c r="K408" s="34">
        <f t="shared" si="6"/>
        <v>62389</v>
      </c>
    </row>
    <row r="409" spans="2:11" x14ac:dyDescent="0.2">
      <c r="B409" t="s">
        <v>55</v>
      </c>
      <c r="C409" s="29">
        <v>39549</v>
      </c>
      <c r="I409" s="30">
        <v>65336</v>
      </c>
      <c r="K409" s="34">
        <f t="shared" si="6"/>
        <v>65336</v>
      </c>
    </row>
    <row r="410" spans="2:11" x14ac:dyDescent="0.2">
      <c r="B410" t="s">
        <v>56</v>
      </c>
      <c r="C410" s="29">
        <v>39550</v>
      </c>
      <c r="I410" s="30">
        <v>46652</v>
      </c>
      <c r="K410" s="34">
        <f t="shared" si="6"/>
        <v>46652</v>
      </c>
    </row>
    <row r="411" spans="2:11" x14ac:dyDescent="0.2">
      <c r="B411" t="s">
        <v>57</v>
      </c>
      <c r="C411" s="29">
        <v>39551</v>
      </c>
      <c r="I411" s="30">
        <v>35245</v>
      </c>
      <c r="K411" s="34">
        <f t="shared" si="6"/>
        <v>35245</v>
      </c>
    </row>
    <row r="412" spans="2:11" x14ac:dyDescent="0.2">
      <c r="B412" t="s">
        <v>58</v>
      </c>
      <c r="C412" s="29">
        <v>39552</v>
      </c>
      <c r="I412" s="30">
        <v>58689</v>
      </c>
      <c r="K412" s="34">
        <f t="shared" si="6"/>
        <v>58689</v>
      </c>
    </row>
    <row r="413" spans="2:11" x14ac:dyDescent="0.2">
      <c r="B413" t="s">
        <v>59</v>
      </c>
      <c r="C413" s="29">
        <v>39553</v>
      </c>
      <c r="I413" s="30">
        <v>61325</v>
      </c>
      <c r="K413" s="34">
        <f t="shared" si="6"/>
        <v>61325</v>
      </c>
    </row>
    <row r="414" spans="2:11" x14ac:dyDescent="0.2">
      <c r="B414" t="s">
        <v>53</v>
      </c>
      <c r="C414" s="29">
        <v>39554</v>
      </c>
      <c r="I414" s="30">
        <v>61256</v>
      </c>
      <c r="K414" s="34">
        <f t="shared" si="6"/>
        <v>61256</v>
      </c>
    </row>
    <row r="415" spans="2:11" x14ac:dyDescent="0.2">
      <c r="B415" t="s">
        <v>54</v>
      </c>
      <c r="C415" s="29">
        <v>39555</v>
      </c>
      <c r="I415" s="30">
        <v>62064</v>
      </c>
      <c r="K415" s="34">
        <f t="shared" si="6"/>
        <v>62064</v>
      </c>
    </row>
    <row r="416" spans="2:11" x14ac:dyDescent="0.2">
      <c r="B416" t="s">
        <v>55</v>
      </c>
      <c r="C416" s="29">
        <v>39556</v>
      </c>
      <c r="I416" s="30">
        <v>67142</v>
      </c>
      <c r="K416" s="34">
        <f t="shared" si="6"/>
        <v>67142</v>
      </c>
    </row>
    <row r="417" spans="2:11" x14ac:dyDescent="0.2">
      <c r="B417" t="s">
        <v>56</v>
      </c>
      <c r="C417" s="29">
        <v>39557</v>
      </c>
      <c r="I417" s="30">
        <v>47152</v>
      </c>
      <c r="K417" s="34">
        <f t="shared" si="6"/>
        <v>47152</v>
      </c>
    </row>
    <row r="418" spans="2:11" x14ac:dyDescent="0.2">
      <c r="B418" t="s">
        <v>57</v>
      </c>
      <c r="C418" s="29">
        <v>39558</v>
      </c>
      <c r="I418" s="30">
        <v>36377</v>
      </c>
      <c r="K418" s="34">
        <f t="shared" si="6"/>
        <v>36377</v>
      </c>
    </row>
    <row r="419" spans="2:11" x14ac:dyDescent="0.2">
      <c r="B419" t="s">
        <v>58</v>
      </c>
      <c r="C419" s="29">
        <v>39559</v>
      </c>
      <c r="I419" s="30">
        <v>59066</v>
      </c>
      <c r="K419" s="34">
        <f t="shared" si="6"/>
        <v>59066</v>
      </c>
    </row>
    <row r="420" spans="2:11" x14ac:dyDescent="0.2">
      <c r="B420" t="s">
        <v>59</v>
      </c>
      <c r="C420" s="29">
        <v>39560</v>
      </c>
      <c r="I420" s="30">
        <v>61162</v>
      </c>
      <c r="K420" s="34">
        <f t="shared" si="6"/>
        <v>61162</v>
      </c>
    </row>
    <row r="421" spans="2:11" x14ac:dyDescent="0.2">
      <c r="B421" t="s">
        <v>53</v>
      </c>
      <c r="C421" s="29">
        <v>39561</v>
      </c>
      <c r="I421" s="30">
        <v>62472</v>
      </c>
      <c r="K421" s="34">
        <f t="shared" si="6"/>
        <v>62472</v>
      </c>
    </row>
    <row r="422" spans="2:11" x14ac:dyDescent="0.2">
      <c r="B422" t="s">
        <v>54</v>
      </c>
      <c r="C422" s="29">
        <v>39562</v>
      </c>
      <c r="I422" s="30">
        <v>63609</v>
      </c>
      <c r="K422" s="34">
        <f t="shared" si="6"/>
        <v>63609</v>
      </c>
    </row>
    <row r="423" spans="2:11" x14ac:dyDescent="0.2">
      <c r="B423" t="s">
        <v>55</v>
      </c>
      <c r="C423" s="29">
        <v>39563</v>
      </c>
      <c r="I423" s="30">
        <v>66803</v>
      </c>
      <c r="K423" s="34">
        <f t="shared" si="6"/>
        <v>66803</v>
      </c>
    </row>
    <row r="424" spans="2:11" x14ac:dyDescent="0.2">
      <c r="B424" t="s">
        <v>56</v>
      </c>
      <c r="C424" s="29">
        <v>39564</v>
      </c>
      <c r="I424" s="30">
        <v>45676</v>
      </c>
      <c r="K424" s="34">
        <f t="shared" si="6"/>
        <v>45676</v>
      </c>
    </row>
    <row r="425" spans="2:11" x14ac:dyDescent="0.2">
      <c r="B425" t="s">
        <v>57</v>
      </c>
      <c r="C425" s="29">
        <v>39565</v>
      </c>
      <c r="I425" s="30">
        <v>31527</v>
      </c>
      <c r="K425" s="34">
        <f t="shared" si="6"/>
        <v>31527</v>
      </c>
    </row>
    <row r="426" spans="2:11" x14ac:dyDescent="0.2">
      <c r="B426" t="s">
        <v>58</v>
      </c>
      <c r="C426" s="29">
        <v>39566</v>
      </c>
      <c r="I426" s="30">
        <v>58565</v>
      </c>
      <c r="K426" s="34">
        <f t="shared" si="6"/>
        <v>58565</v>
      </c>
    </row>
    <row r="427" spans="2:11" x14ac:dyDescent="0.2">
      <c r="B427" t="s">
        <v>59</v>
      </c>
      <c r="C427" s="29">
        <v>39567</v>
      </c>
      <c r="I427" s="30">
        <v>60589</v>
      </c>
      <c r="K427" s="34">
        <f t="shared" si="6"/>
        <v>60589</v>
      </c>
    </row>
    <row r="428" spans="2:11" x14ac:dyDescent="0.2">
      <c r="B428" t="s">
        <v>53</v>
      </c>
      <c r="C428" s="29">
        <v>39568</v>
      </c>
      <c r="I428" s="30">
        <v>62583</v>
      </c>
      <c r="K428" s="34">
        <f t="shared" si="6"/>
        <v>62583</v>
      </c>
    </row>
    <row r="429" spans="2:11" x14ac:dyDescent="0.2">
      <c r="B429" t="s">
        <v>54</v>
      </c>
      <c r="C429" s="29">
        <v>39569</v>
      </c>
      <c r="I429" s="30">
        <v>64735</v>
      </c>
      <c r="K429" s="34">
        <f t="shared" si="6"/>
        <v>64735</v>
      </c>
    </row>
    <row r="430" spans="2:11" x14ac:dyDescent="0.2">
      <c r="B430" t="s">
        <v>55</v>
      </c>
      <c r="C430" s="29">
        <v>39570</v>
      </c>
      <c r="I430" s="30">
        <v>68624</v>
      </c>
      <c r="K430" s="34">
        <f t="shared" si="6"/>
        <v>68624</v>
      </c>
    </row>
    <row r="431" spans="2:11" x14ac:dyDescent="0.2">
      <c r="B431" t="s">
        <v>56</v>
      </c>
      <c r="C431" s="29">
        <v>39571</v>
      </c>
      <c r="I431" s="30">
        <v>48816</v>
      </c>
      <c r="K431" s="34">
        <f t="shared" si="6"/>
        <v>48816</v>
      </c>
    </row>
    <row r="432" spans="2:11" x14ac:dyDescent="0.2">
      <c r="B432" t="s">
        <v>57</v>
      </c>
      <c r="C432" s="29">
        <v>39572</v>
      </c>
      <c r="I432" s="30">
        <v>36877</v>
      </c>
      <c r="K432" s="34">
        <f t="shared" si="6"/>
        <v>36877</v>
      </c>
    </row>
    <row r="433" spans="2:11" x14ac:dyDescent="0.2">
      <c r="B433" t="s">
        <v>58</v>
      </c>
      <c r="C433" s="29">
        <v>39573</v>
      </c>
      <c r="I433" s="30">
        <v>59358</v>
      </c>
      <c r="K433" s="34">
        <f t="shared" si="6"/>
        <v>59358</v>
      </c>
    </row>
    <row r="434" spans="2:11" x14ac:dyDescent="0.2">
      <c r="B434" t="s">
        <v>59</v>
      </c>
      <c r="C434" s="29">
        <v>39574</v>
      </c>
      <c r="I434" s="30">
        <v>62526</v>
      </c>
      <c r="K434" s="34">
        <f t="shared" si="6"/>
        <v>62526</v>
      </c>
    </row>
    <row r="435" spans="2:11" x14ac:dyDescent="0.2">
      <c r="B435" t="s">
        <v>53</v>
      </c>
      <c r="C435" s="29">
        <v>39575</v>
      </c>
      <c r="I435" s="30">
        <v>62407</v>
      </c>
      <c r="K435" s="34">
        <f t="shared" si="6"/>
        <v>62407</v>
      </c>
    </row>
    <row r="436" spans="2:11" x14ac:dyDescent="0.2">
      <c r="B436" t="s">
        <v>54</v>
      </c>
      <c r="C436" s="29">
        <v>39576</v>
      </c>
      <c r="I436" s="30">
        <v>65801</v>
      </c>
      <c r="K436" s="34">
        <f t="shared" si="6"/>
        <v>65801</v>
      </c>
    </row>
    <row r="437" spans="2:11" x14ac:dyDescent="0.2">
      <c r="B437" t="s">
        <v>55</v>
      </c>
      <c r="C437" s="29">
        <v>39577</v>
      </c>
      <c r="I437" s="30">
        <v>69187</v>
      </c>
      <c r="K437" s="34">
        <f t="shared" si="6"/>
        <v>69187</v>
      </c>
    </row>
    <row r="438" spans="2:11" x14ac:dyDescent="0.2">
      <c r="B438" t="s">
        <v>56</v>
      </c>
      <c r="C438" s="29">
        <v>39578</v>
      </c>
      <c r="I438" s="30">
        <v>50326</v>
      </c>
      <c r="K438" s="34">
        <f t="shared" si="6"/>
        <v>50326</v>
      </c>
    </row>
    <row r="439" spans="2:11" x14ac:dyDescent="0.2">
      <c r="B439" t="s">
        <v>57</v>
      </c>
      <c r="C439" s="29">
        <v>39579</v>
      </c>
      <c r="I439" s="30">
        <v>39786</v>
      </c>
      <c r="K439" s="34">
        <f t="shared" si="6"/>
        <v>39786</v>
      </c>
    </row>
    <row r="440" spans="2:11" x14ac:dyDescent="0.2">
      <c r="B440" t="s">
        <v>58</v>
      </c>
      <c r="C440" s="29">
        <v>39580</v>
      </c>
      <c r="I440" s="30">
        <v>59791</v>
      </c>
      <c r="K440" s="34">
        <f t="shared" si="6"/>
        <v>59791</v>
      </c>
    </row>
    <row r="441" spans="2:11" x14ac:dyDescent="0.2">
      <c r="B441" t="s">
        <v>59</v>
      </c>
      <c r="C441" s="29">
        <v>39581</v>
      </c>
      <c r="I441" s="30">
        <v>61392</v>
      </c>
      <c r="K441" s="34">
        <f t="shared" si="6"/>
        <v>61392</v>
      </c>
    </row>
    <row r="442" spans="2:11" x14ac:dyDescent="0.2">
      <c r="B442" t="s">
        <v>53</v>
      </c>
      <c r="C442" s="29">
        <v>39582</v>
      </c>
      <c r="I442" s="30">
        <v>61177</v>
      </c>
      <c r="K442" s="34">
        <f t="shared" si="6"/>
        <v>61177</v>
      </c>
    </row>
    <row r="443" spans="2:11" x14ac:dyDescent="0.2">
      <c r="B443" t="s">
        <v>54</v>
      </c>
      <c r="C443" s="29">
        <v>39583</v>
      </c>
      <c r="I443" s="30">
        <v>63567</v>
      </c>
      <c r="K443" s="34">
        <f t="shared" si="6"/>
        <v>63567</v>
      </c>
    </row>
    <row r="444" spans="2:11" x14ac:dyDescent="0.2">
      <c r="B444" t="s">
        <v>55</v>
      </c>
      <c r="C444" s="29">
        <v>39584</v>
      </c>
      <c r="I444" s="30">
        <v>69004</v>
      </c>
      <c r="K444" s="34">
        <f t="shared" si="6"/>
        <v>69004</v>
      </c>
    </row>
    <row r="445" spans="2:11" x14ac:dyDescent="0.2">
      <c r="B445" t="s">
        <v>56</v>
      </c>
      <c r="C445" s="29">
        <v>39585</v>
      </c>
      <c r="I445" s="30">
        <v>48855</v>
      </c>
      <c r="K445" s="34">
        <f t="shared" si="6"/>
        <v>48855</v>
      </c>
    </row>
    <row r="446" spans="2:11" x14ac:dyDescent="0.2">
      <c r="B446" t="s">
        <v>57</v>
      </c>
      <c r="C446" s="29">
        <v>39586</v>
      </c>
      <c r="I446" s="30">
        <v>37263</v>
      </c>
      <c r="K446" s="34">
        <f t="shared" si="6"/>
        <v>37263</v>
      </c>
    </row>
    <row r="447" spans="2:11" x14ac:dyDescent="0.2">
      <c r="B447" t="s">
        <v>58</v>
      </c>
      <c r="C447" s="29">
        <v>39587</v>
      </c>
      <c r="I447" s="30">
        <v>60431</v>
      </c>
      <c r="K447" s="34">
        <f t="shared" si="6"/>
        <v>60431</v>
      </c>
    </row>
    <row r="448" spans="2:11" x14ac:dyDescent="0.2">
      <c r="B448" t="s">
        <v>59</v>
      </c>
      <c r="C448" s="29">
        <v>39588</v>
      </c>
      <c r="I448" s="30">
        <v>61814</v>
      </c>
      <c r="K448" s="34">
        <f t="shared" si="6"/>
        <v>61814</v>
      </c>
    </row>
    <row r="449" spans="2:11" x14ac:dyDescent="0.2">
      <c r="B449" t="s">
        <v>53</v>
      </c>
      <c r="C449" s="29">
        <v>39589</v>
      </c>
      <c r="I449" s="30">
        <v>63460</v>
      </c>
      <c r="K449" s="34">
        <f t="shared" si="6"/>
        <v>63460</v>
      </c>
    </row>
    <row r="450" spans="2:11" x14ac:dyDescent="0.2">
      <c r="B450" t="s">
        <v>54</v>
      </c>
      <c r="C450" s="29">
        <v>39590</v>
      </c>
      <c r="I450" s="30">
        <v>66205</v>
      </c>
      <c r="K450" s="34">
        <f t="shared" si="6"/>
        <v>66205</v>
      </c>
    </row>
    <row r="451" spans="2:11" x14ac:dyDescent="0.2">
      <c r="B451" t="s">
        <v>55</v>
      </c>
      <c r="C451" s="29">
        <v>39591</v>
      </c>
      <c r="I451" s="30">
        <v>68981</v>
      </c>
      <c r="K451" s="34">
        <f t="shared" si="6"/>
        <v>68981</v>
      </c>
    </row>
    <row r="452" spans="2:11" x14ac:dyDescent="0.2">
      <c r="B452" t="s">
        <v>56</v>
      </c>
      <c r="C452" s="29">
        <v>39592</v>
      </c>
      <c r="I452" s="30">
        <v>44375</v>
      </c>
      <c r="K452" s="34">
        <f t="shared" si="6"/>
        <v>44375</v>
      </c>
    </row>
    <row r="453" spans="2:11" x14ac:dyDescent="0.2">
      <c r="B453" t="s">
        <v>57</v>
      </c>
      <c r="C453" s="29">
        <v>39593</v>
      </c>
      <c r="I453" s="30">
        <v>35581</v>
      </c>
      <c r="K453" s="34">
        <f t="shared" si="6"/>
        <v>35581</v>
      </c>
    </row>
    <row r="454" spans="2:11" x14ac:dyDescent="0.2">
      <c r="B454" t="s">
        <v>58</v>
      </c>
      <c r="C454" s="29">
        <v>39594</v>
      </c>
      <c r="I454" s="30">
        <v>34713</v>
      </c>
      <c r="K454" s="34">
        <f t="shared" si="6"/>
        <v>34713</v>
      </c>
    </row>
    <row r="455" spans="2:11" x14ac:dyDescent="0.2">
      <c r="B455" t="s">
        <v>59</v>
      </c>
      <c r="C455" s="29">
        <v>39595</v>
      </c>
      <c r="I455" s="30">
        <v>61503</v>
      </c>
      <c r="K455" s="34">
        <f t="shared" ref="K455:K518" si="7">E455+F455+G455+H455+I455</f>
        <v>61503</v>
      </c>
    </row>
    <row r="456" spans="2:11" x14ac:dyDescent="0.2">
      <c r="B456" t="s">
        <v>53</v>
      </c>
      <c r="C456" s="29">
        <v>39596</v>
      </c>
      <c r="I456" s="30">
        <v>62087</v>
      </c>
      <c r="K456" s="34">
        <f t="shared" si="7"/>
        <v>62087</v>
      </c>
    </row>
    <row r="457" spans="2:11" x14ac:dyDescent="0.2">
      <c r="B457" t="s">
        <v>54</v>
      </c>
      <c r="C457" s="29">
        <v>39597</v>
      </c>
      <c r="I457" s="30">
        <v>64667</v>
      </c>
      <c r="K457" s="34">
        <f t="shared" si="7"/>
        <v>64667</v>
      </c>
    </row>
    <row r="458" spans="2:11" x14ac:dyDescent="0.2">
      <c r="B458" t="s">
        <v>55</v>
      </c>
      <c r="C458" s="29">
        <v>39598</v>
      </c>
      <c r="I458" s="30">
        <v>68646</v>
      </c>
      <c r="K458" s="34">
        <f t="shared" si="7"/>
        <v>68646</v>
      </c>
    </row>
    <row r="459" spans="2:11" x14ac:dyDescent="0.2">
      <c r="B459" t="s">
        <v>56</v>
      </c>
      <c r="C459" s="29">
        <v>39599</v>
      </c>
      <c r="I459" s="30">
        <v>48501</v>
      </c>
      <c r="K459" s="34">
        <f t="shared" si="7"/>
        <v>48501</v>
      </c>
    </row>
    <row r="460" spans="2:11" x14ac:dyDescent="0.2">
      <c r="B460" t="s">
        <v>57</v>
      </c>
      <c r="C460" s="29">
        <v>39600</v>
      </c>
      <c r="I460" s="30">
        <v>35778</v>
      </c>
      <c r="K460" s="34">
        <f t="shared" si="7"/>
        <v>35778</v>
      </c>
    </row>
    <row r="461" spans="2:11" x14ac:dyDescent="0.2">
      <c r="B461" t="s">
        <v>58</v>
      </c>
      <c r="C461" s="29">
        <v>39601</v>
      </c>
      <c r="I461" s="30">
        <v>60832</v>
      </c>
      <c r="K461" s="34">
        <f t="shared" si="7"/>
        <v>60832</v>
      </c>
    </row>
    <row r="462" spans="2:11" x14ac:dyDescent="0.2">
      <c r="B462" t="s">
        <v>59</v>
      </c>
      <c r="C462" s="29">
        <v>39602</v>
      </c>
      <c r="I462" s="30">
        <v>62789</v>
      </c>
      <c r="K462" s="34">
        <f t="shared" si="7"/>
        <v>62789</v>
      </c>
    </row>
    <row r="463" spans="2:11" x14ac:dyDescent="0.2">
      <c r="B463" t="s">
        <v>53</v>
      </c>
      <c r="C463" s="29">
        <v>39603</v>
      </c>
      <c r="I463" s="30">
        <v>64502</v>
      </c>
      <c r="K463" s="34">
        <f t="shared" si="7"/>
        <v>64502</v>
      </c>
    </row>
    <row r="464" spans="2:11" x14ac:dyDescent="0.2">
      <c r="B464" t="s">
        <v>54</v>
      </c>
      <c r="C464" s="29">
        <v>39604</v>
      </c>
      <c r="I464" s="30">
        <v>66247</v>
      </c>
      <c r="K464" s="34">
        <f t="shared" si="7"/>
        <v>66247</v>
      </c>
    </row>
    <row r="465" spans="2:11" x14ac:dyDescent="0.2">
      <c r="B465" t="s">
        <v>55</v>
      </c>
      <c r="C465" s="29">
        <v>39605</v>
      </c>
      <c r="I465" s="30">
        <v>68656</v>
      </c>
      <c r="K465" s="34">
        <f t="shared" si="7"/>
        <v>68656</v>
      </c>
    </row>
    <row r="466" spans="2:11" x14ac:dyDescent="0.2">
      <c r="B466" t="s">
        <v>56</v>
      </c>
      <c r="C466" s="29">
        <v>39606</v>
      </c>
      <c r="I466" s="30">
        <v>47108</v>
      </c>
      <c r="K466" s="34">
        <f t="shared" si="7"/>
        <v>47108</v>
      </c>
    </row>
    <row r="467" spans="2:11" x14ac:dyDescent="0.2">
      <c r="B467" t="s">
        <v>57</v>
      </c>
      <c r="C467" s="29">
        <v>39607</v>
      </c>
      <c r="I467" s="30">
        <v>37607</v>
      </c>
      <c r="K467" s="34">
        <f t="shared" si="7"/>
        <v>37607</v>
      </c>
    </row>
    <row r="468" spans="2:11" x14ac:dyDescent="0.2">
      <c r="B468" t="s">
        <v>58</v>
      </c>
      <c r="C468" s="29">
        <v>39608</v>
      </c>
      <c r="I468" s="30">
        <v>59613</v>
      </c>
      <c r="K468" s="34">
        <f t="shared" si="7"/>
        <v>59613</v>
      </c>
    </row>
    <row r="469" spans="2:11" x14ac:dyDescent="0.2">
      <c r="B469" t="s">
        <v>59</v>
      </c>
      <c r="C469" s="29">
        <v>39609</v>
      </c>
      <c r="I469" s="30">
        <v>62201</v>
      </c>
      <c r="K469" s="34">
        <f t="shared" si="7"/>
        <v>62201</v>
      </c>
    </row>
    <row r="470" spans="2:11" x14ac:dyDescent="0.2">
      <c r="B470" t="s">
        <v>53</v>
      </c>
      <c r="C470" s="29">
        <v>39610</v>
      </c>
      <c r="I470" s="30">
        <v>63380</v>
      </c>
      <c r="K470" s="34">
        <f t="shared" si="7"/>
        <v>63380</v>
      </c>
    </row>
    <row r="471" spans="2:11" x14ac:dyDescent="0.2">
      <c r="B471" t="s">
        <v>54</v>
      </c>
      <c r="C471" s="29">
        <v>39611</v>
      </c>
      <c r="I471" s="30">
        <v>64710</v>
      </c>
      <c r="K471" s="34">
        <f t="shared" si="7"/>
        <v>64710</v>
      </c>
    </row>
    <row r="472" spans="2:11" x14ac:dyDescent="0.2">
      <c r="B472" t="s">
        <v>55</v>
      </c>
      <c r="C472" s="29">
        <v>39612</v>
      </c>
      <c r="I472" s="30">
        <v>68551</v>
      </c>
      <c r="K472" s="34">
        <f t="shared" si="7"/>
        <v>68551</v>
      </c>
    </row>
    <row r="473" spans="2:11" x14ac:dyDescent="0.2">
      <c r="B473" t="s">
        <v>56</v>
      </c>
      <c r="C473" s="29">
        <v>39613</v>
      </c>
      <c r="I473" s="30">
        <v>47518</v>
      </c>
      <c r="K473" s="34">
        <f t="shared" si="7"/>
        <v>47518</v>
      </c>
    </row>
    <row r="474" spans="2:11" x14ac:dyDescent="0.2">
      <c r="B474" t="s">
        <v>57</v>
      </c>
      <c r="C474" s="29">
        <v>39614</v>
      </c>
      <c r="I474" s="30">
        <v>38743</v>
      </c>
      <c r="K474" s="34">
        <f t="shared" si="7"/>
        <v>38743</v>
      </c>
    </row>
    <row r="475" spans="2:11" x14ac:dyDescent="0.2">
      <c r="B475" t="s">
        <v>58</v>
      </c>
      <c r="C475" s="29">
        <v>39615</v>
      </c>
      <c r="I475" s="30">
        <v>59875</v>
      </c>
      <c r="K475" s="34">
        <f t="shared" si="7"/>
        <v>59875</v>
      </c>
    </row>
    <row r="476" spans="2:11" x14ac:dyDescent="0.2">
      <c r="B476" t="s">
        <v>59</v>
      </c>
      <c r="C476" s="29">
        <v>39616</v>
      </c>
      <c r="I476" s="30">
        <v>62184</v>
      </c>
      <c r="K476" s="34">
        <f t="shared" si="7"/>
        <v>62184</v>
      </c>
    </row>
    <row r="477" spans="2:11" x14ac:dyDescent="0.2">
      <c r="B477" t="s">
        <v>53</v>
      </c>
      <c r="C477" s="29">
        <v>39617</v>
      </c>
      <c r="I477" s="30">
        <v>63813</v>
      </c>
      <c r="K477" s="34">
        <f t="shared" si="7"/>
        <v>63813</v>
      </c>
    </row>
    <row r="478" spans="2:11" x14ac:dyDescent="0.2">
      <c r="B478" t="s">
        <v>54</v>
      </c>
      <c r="C478" s="29">
        <v>39618</v>
      </c>
      <c r="I478" s="30">
        <v>63720</v>
      </c>
      <c r="K478" s="34">
        <f t="shared" si="7"/>
        <v>63720</v>
      </c>
    </row>
    <row r="479" spans="2:11" x14ac:dyDescent="0.2">
      <c r="B479" t="s">
        <v>55</v>
      </c>
      <c r="C479" s="29">
        <v>39619</v>
      </c>
      <c r="I479" s="30">
        <v>66287</v>
      </c>
      <c r="K479" s="34">
        <f t="shared" si="7"/>
        <v>66287</v>
      </c>
    </row>
    <row r="480" spans="2:11" x14ac:dyDescent="0.2">
      <c r="B480" t="s">
        <v>56</v>
      </c>
      <c r="C480" s="29">
        <v>39620</v>
      </c>
      <c r="I480" s="30">
        <v>46327</v>
      </c>
      <c r="K480" s="34">
        <f t="shared" si="7"/>
        <v>46327</v>
      </c>
    </row>
    <row r="481" spans="2:11" x14ac:dyDescent="0.2">
      <c r="B481" t="s">
        <v>57</v>
      </c>
      <c r="C481" s="29">
        <v>39621</v>
      </c>
      <c r="I481" s="30">
        <v>35192</v>
      </c>
      <c r="K481" s="34">
        <f t="shared" si="7"/>
        <v>35192</v>
      </c>
    </row>
    <row r="482" spans="2:11" x14ac:dyDescent="0.2">
      <c r="B482" t="s">
        <v>58</v>
      </c>
      <c r="C482" s="29">
        <v>39622</v>
      </c>
      <c r="I482" s="30">
        <v>60794</v>
      </c>
      <c r="K482" s="34">
        <f t="shared" si="7"/>
        <v>60794</v>
      </c>
    </row>
    <row r="483" spans="2:11" x14ac:dyDescent="0.2">
      <c r="B483" t="s">
        <v>59</v>
      </c>
      <c r="C483" s="29">
        <v>39623</v>
      </c>
      <c r="I483" s="30">
        <v>61629</v>
      </c>
      <c r="K483" s="34">
        <f t="shared" si="7"/>
        <v>61629</v>
      </c>
    </row>
    <row r="484" spans="2:11" x14ac:dyDescent="0.2">
      <c r="B484" t="s">
        <v>53</v>
      </c>
      <c r="C484" s="29">
        <v>39624</v>
      </c>
      <c r="I484" s="30">
        <v>62792</v>
      </c>
      <c r="K484" s="34">
        <f t="shared" si="7"/>
        <v>62792</v>
      </c>
    </row>
    <row r="485" spans="2:11" x14ac:dyDescent="0.2">
      <c r="B485" t="s">
        <v>54</v>
      </c>
      <c r="C485" s="29">
        <v>39625</v>
      </c>
      <c r="I485" s="30">
        <v>63668</v>
      </c>
      <c r="K485" s="34">
        <f t="shared" si="7"/>
        <v>63668</v>
      </c>
    </row>
    <row r="486" spans="2:11" x14ac:dyDescent="0.2">
      <c r="B486" t="s">
        <v>55</v>
      </c>
      <c r="C486" s="29">
        <v>39626</v>
      </c>
      <c r="I486" s="30">
        <v>67039</v>
      </c>
      <c r="K486" s="34">
        <f t="shared" si="7"/>
        <v>67039</v>
      </c>
    </row>
    <row r="487" spans="2:11" x14ac:dyDescent="0.2">
      <c r="B487" t="s">
        <v>56</v>
      </c>
      <c r="C487" s="29">
        <v>39627</v>
      </c>
      <c r="I487" s="30">
        <v>46167</v>
      </c>
      <c r="K487" s="34">
        <f t="shared" si="7"/>
        <v>46167</v>
      </c>
    </row>
    <row r="488" spans="2:11" x14ac:dyDescent="0.2">
      <c r="B488" t="s">
        <v>57</v>
      </c>
      <c r="C488" s="29">
        <v>39628</v>
      </c>
      <c r="I488" s="30">
        <v>34845</v>
      </c>
      <c r="K488" s="34">
        <f t="shared" si="7"/>
        <v>34845</v>
      </c>
    </row>
    <row r="489" spans="2:11" x14ac:dyDescent="0.2">
      <c r="B489" t="s">
        <v>58</v>
      </c>
      <c r="C489" s="29">
        <v>39629</v>
      </c>
      <c r="I489" s="30">
        <v>59677</v>
      </c>
      <c r="K489" s="34">
        <f t="shared" si="7"/>
        <v>59677</v>
      </c>
    </row>
    <row r="490" spans="2:11" x14ac:dyDescent="0.2">
      <c r="B490" t="s">
        <v>59</v>
      </c>
      <c r="C490" s="29">
        <v>39630</v>
      </c>
      <c r="I490" s="30">
        <v>62273</v>
      </c>
      <c r="K490" s="34">
        <f t="shared" si="7"/>
        <v>62273</v>
      </c>
    </row>
    <row r="491" spans="2:11" x14ac:dyDescent="0.2">
      <c r="B491" t="s">
        <v>53</v>
      </c>
      <c r="C491" s="29">
        <v>39631</v>
      </c>
      <c r="I491" s="30">
        <v>63749</v>
      </c>
      <c r="K491" s="34">
        <f t="shared" si="7"/>
        <v>63749</v>
      </c>
    </row>
    <row r="492" spans="2:11" x14ac:dyDescent="0.2">
      <c r="B492" t="s">
        <v>54</v>
      </c>
      <c r="C492" s="29">
        <v>39632</v>
      </c>
      <c r="I492" s="30">
        <v>66822</v>
      </c>
      <c r="K492" s="34">
        <f t="shared" si="7"/>
        <v>66822</v>
      </c>
    </row>
    <row r="493" spans="2:11" x14ac:dyDescent="0.2">
      <c r="B493" t="s">
        <v>55</v>
      </c>
      <c r="C493" s="29">
        <v>39633</v>
      </c>
      <c r="I493" s="30">
        <v>33996</v>
      </c>
      <c r="K493" s="34">
        <f t="shared" si="7"/>
        <v>33996</v>
      </c>
    </row>
    <row r="494" spans="2:11" x14ac:dyDescent="0.2">
      <c r="B494" t="s">
        <v>56</v>
      </c>
      <c r="C494" s="29">
        <v>39634</v>
      </c>
      <c r="I494" s="30">
        <v>37154</v>
      </c>
      <c r="K494" s="34">
        <f t="shared" si="7"/>
        <v>37154</v>
      </c>
    </row>
    <row r="495" spans="2:11" x14ac:dyDescent="0.2">
      <c r="B495" t="s">
        <v>57</v>
      </c>
      <c r="C495" s="29">
        <v>39635</v>
      </c>
      <c r="I495" s="30">
        <v>34460</v>
      </c>
      <c r="K495" s="34">
        <f t="shared" si="7"/>
        <v>34460</v>
      </c>
    </row>
    <row r="496" spans="2:11" x14ac:dyDescent="0.2">
      <c r="B496" t="s">
        <v>58</v>
      </c>
      <c r="C496" s="29">
        <v>39636</v>
      </c>
      <c r="I496" s="30">
        <v>58436</v>
      </c>
      <c r="K496" s="34">
        <f t="shared" si="7"/>
        <v>58436</v>
      </c>
    </row>
    <row r="497" spans="2:11" x14ac:dyDescent="0.2">
      <c r="B497" t="s">
        <v>59</v>
      </c>
      <c r="C497" s="29">
        <v>39637</v>
      </c>
      <c r="I497" s="30">
        <v>61144</v>
      </c>
      <c r="K497" s="34">
        <f t="shared" si="7"/>
        <v>61144</v>
      </c>
    </row>
    <row r="498" spans="2:11" x14ac:dyDescent="0.2">
      <c r="B498" t="s">
        <v>53</v>
      </c>
      <c r="C498" s="29">
        <v>39638</v>
      </c>
      <c r="I498" s="30">
        <v>62984</v>
      </c>
      <c r="K498" s="34">
        <f t="shared" si="7"/>
        <v>62984</v>
      </c>
    </row>
    <row r="499" spans="2:11" x14ac:dyDescent="0.2">
      <c r="B499" t="s">
        <v>54</v>
      </c>
      <c r="C499" s="29">
        <v>39639</v>
      </c>
      <c r="I499" s="30">
        <v>64330</v>
      </c>
      <c r="K499" s="34">
        <f t="shared" si="7"/>
        <v>64330</v>
      </c>
    </row>
    <row r="500" spans="2:11" x14ac:dyDescent="0.2">
      <c r="B500" t="s">
        <v>55</v>
      </c>
      <c r="C500" s="29">
        <v>39640</v>
      </c>
      <c r="I500" s="30">
        <v>66561</v>
      </c>
      <c r="K500" s="34">
        <f t="shared" si="7"/>
        <v>66561</v>
      </c>
    </row>
    <row r="501" spans="2:11" x14ac:dyDescent="0.2">
      <c r="B501" t="s">
        <v>56</v>
      </c>
      <c r="C501" s="29">
        <v>39641</v>
      </c>
      <c r="I501" s="30">
        <v>45319</v>
      </c>
      <c r="K501" s="34">
        <f t="shared" si="7"/>
        <v>45319</v>
      </c>
    </row>
    <row r="502" spans="2:11" x14ac:dyDescent="0.2">
      <c r="B502" t="s">
        <v>57</v>
      </c>
      <c r="C502" s="29">
        <v>39642</v>
      </c>
      <c r="I502" s="30">
        <v>35599</v>
      </c>
      <c r="K502" s="34">
        <f t="shared" si="7"/>
        <v>35599</v>
      </c>
    </row>
    <row r="503" spans="2:11" x14ac:dyDescent="0.2">
      <c r="B503" t="s">
        <v>58</v>
      </c>
      <c r="C503" s="29">
        <v>39643</v>
      </c>
      <c r="I503" s="30">
        <v>60167</v>
      </c>
      <c r="K503" s="34">
        <f t="shared" si="7"/>
        <v>60167</v>
      </c>
    </row>
    <row r="504" spans="2:11" x14ac:dyDescent="0.2">
      <c r="B504" t="s">
        <v>59</v>
      </c>
      <c r="C504" s="29">
        <v>39644</v>
      </c>
      <c r="I504" s="30">
        <v>62727</v>
      </c>
      <c r="K504" s="34">
        <f t="shared" si="7"/>
        <v>62727</v>
      </c>
    </row>
    <row r="505" spans="2:11" x14ac:dyDescent="0.2">
      <c r="B505" t="s">
        <v>53</v>
      </c>
      <c r="C505" s="29">
        <v>39645</v>
      </c>
      <c r="I505" s="30">
        <v>64257</v>
      </c>
      <c r="K505" s="34">
        <f t="shared" si="7"/>
        <v>64257</v>
      </c>
    </row>
    <row r="506" spans="2:11" x14ac:dyDescent="0.2">
      <c r="B506" t="s">
        <v>54</v>
      </c>
      <c r="C506" s="29">
        <v>39646</v>
      </c>
      <c r="I506" s="30">
        <v>64934</v>
      </c>
      <c r="K506" s="34">
        <f t="shared" si="7"/>
        <v>64934</v>
      </c>
    </row>
    <row r="507" spans="2:11" x14ac:dyDescent="0.2">
      <c r="B507" t="s">
        <v>55</v>
      </c>
      <c r="C507" s="29">
        <v>39647</v>
      </c>
      <c r="I507" s="30">
        <v>67204</v>
      </c>
      <c r="K507" s="34">
        <f t="shared" si="7"/>
        <v>67204</v>
      </c>
    </row>
    <row r="508" spans="2:11" x14ac:dyDescent="0.2">
      <c r="B508" t="s">
        <v>56</v>
      </c>
      <c r="C508" s="29">
        <v>39648</v>
      </c>
      <c r="I508" s="30">
        <v>44965</v>
      </c>
      <c r="K508" s="34">
        <f t="shared" si="7"/>
        <v>44965</v>
      </c>
    </row>
    <row r="509" spans="2:11" x14ac:dyDescent="0.2">
      <c r="B509" t="s">
        <v>57</v>
      </c>
      <c r="C509" s="29">
        <v>39649</v>
      </c>
      <c r="I509" s="30">
        <v>35677</v>
      </c>
      <c r="K509" s="34">
        <f t="shared" si="7"/>
        <v>35677</v>
      </c>
    </row>
    <row r="510" spans="2:11" x14ac:dyDescent="0.2">
      <c r="B510" t="s">
        <v>58</v>
      </c>
      <c r="C510" s="29">
        <v>39650</v>
      </c>
      <c r="I510" s="30">
        <v>60322</v>
      </c>
      <c r="K510" s="34">
        <f t="shared" si="7"/>
        <v>60322</v>
      </c>
    </row>
    <row r="511" spans="2:11" x14ac:dyDescent="0.2">
      <c r="B511" t="s">
        <v>59</v>
      </c>
      <c r="C511" s="29">
        <v>39651</v>
      </c>
      <c r="I511" s="30">
        <v>62176</v>
      </c>
      <c r="K511" s="34">
        <f t="shared" si="7"/>
        <v>62176</v>
      </c>
    </row>
    <row r="512" spans="2:11" x14ac:dyDescent="0.2">
      <c r="B512" t="s">
        <v>53</v>
      </c>
      <c r="C512" s="29">
        <v>39652</v>
      </c>
      <c r="I512" s="30">
        <v>62332</v>
      </c>
      <c r="K512" s="34">
        <f t="shared" si="7"/>
        <v>62332</v>
      </c>
    </row>
    <row r="513" spans="2:11" x14ac:dyDescent="0.2">
      <c r="B513" t="s">
        <v>54</v>
      </c>
      <c r="C513" s="29">
        <v>39653</v>
      </c>
      <c r="I513" s="30">
        <v>62176</v>
      </c>
      <c r="K513" s="34">
        <f t="shared" si="7"/>
        <v>62176</v>
      </c>
    </row>
    <row r="514" spans="2:11" x14ac:dyDescent="0.2">
      <c r="B514" t="s">
        <v>55</v>
      </c>
      <c r="C514" s="29">
        <v>39654</v>
      </c>
      <c r="I514" s="30">
        <v>66362</v>
      </c>
      <c r="K514" s="34">
        <f t="shared" si="7"/>
        <v>66362</v>
      </c>
    </row>
    <row r="515" spans="2:11" x14ac:dyDescent="0.2">
      <c r="B515" t="s">
        <v>56</v>
      </c>
      <c r="C515" s="29">
        <v>39655</v>
      </c>
      <c r="I515" s="30">
        <v>45146</v>
      </c>
      <c r="K515" s="34">
        <f t="shared" si="7"/>
        <v>45146</v>
      </c>
    </row>
    <row r="516" spans="2:11" x14ac:dyDescent="0.2">
      <c r="B516" t="s">
        <v>57</v>
      </c>
      <c r="C516" s="29">
        <v>39656</v>
      </c>
      <c r="I516" s="30">
        <v>35417</v>
      </c>
      <c r="K516" s="34">
        <f t="shared" si="7"/>
        <v>35417</v>
      </c>
    </row>
    <row r="517" spans="2:11" x14ac:dyDescent="0.2">
      <c r="B517" t="s">
        <v>58</v>
      </c>
      <c r="C517" s="29">
        <v>39657</v>
      </c>
      <c r="I517" s="30">
        <v>60411</v>
      </c>
      <c r="K517" s="34">
        <f t="shared" si="7"/>
        <v>60411</v>
      </c>
    </row>
    <row r="518" spans="2:11" x14ac:dyDescent="0.2">
      <c r="B518" t="s">
        <v>59</v>
      </c>
      <c r="C518" s="29">
        <v>39658</v>
      </c>
      <c r="I518" s="30">
        <v>61840</v>
      </c>
      <c r="K518" s="34">
        <f t="shared" si="7"/>
        <v>61840</v>
      </c>
    </row>
    <row r="519" spans="2:11" x14ac:dyDescent="0.2">
      <c r="B519" t="s">
        <v>53</v>
      </c>
      <c r="C519" s="29">
        <v>39659</v>
      </c>
      <c r="I519" s="30">
        <v>63892</v>
      </c>
      <c r="K519" s="34">
        <f t="shared" ref="K519:K582" si="8">E519+F519+G519+H519+I519</f>
        <v>63892</v>
      </c>
    </row>
    <row r="520" spans="2:11" x14ac:dyDescent="0.2">
      <c r="B520" t="s">
        <v>54</v>
      </c>
      <c r="C520" s="29">
        <v>39660</v>
      </c>
      <c r="I520" s="30">
        <v>65053</v>
      </c>
      <c r="K520" s="34">
        <f t="shared" si="8"/>
        <v>65053</v>
      </c>
    </row>
    <row r="521" spans="2:11" x14ac:dyDescent="0.2">
      <c r="B521" t="s">
        <v>55</v>
      </c>
      <c r="C521" s="29">
        <v>39661</v>
      </c>
      <c r="I521" s="30">
        <v>68090</v>
      </c>
      <c r="K521" s="34">
        <f t="shared" si="8"/>
        <v>68090</v>
      </c>
    </row>
    <row r="522" spans="2:11" x14ac:dyDescent="0.2">
      <c r="B522" t="s">
        <v>56</v>
      </c>
      <c r="C522" s="29">
        <v>39662</v>
      </c>
      <c r="I522" s="30">
        <v>47372</v>
      </c>
      <c r="K522" s="34">
        <f t="shared" si="8"/>
        <v>47372</v>
      </c>
    </row>
    <row r="523" spans="2:11" x14ac:dyDescent="0.2">
      <c r="B523" t="s">
        <v>57</v>
      </c>
      <c r="C523" s="29">
        <v>39663</v>
      </c>
      <c r="I523" s="30">
        <v>36620</v>
      </c>
      <c r="K523" s="34">
        <f t="shared" si="8"/>
        <v>36620</v>
      </c>
    </row>
    <row r="524" spans="2:11" x14ac:dyDescent="0.2">
      <c r="B524" t="s">
        <v>58</v>
      </c>
      <c r="C524" s="29">
        <v>39664</v>
      </c>
      <c r="I524" s="30">
        <v>60681</v>
      </c>
      <c r="K524" s="34">
        <f t="shared" si="8"/>
        <v>60681</v>
      </c>
    </row>
    <row r="525" spans="2:11" x14ac:dyDescent="0.2">
      <c r="B525" t="s">
        <v>59</v>
      </c>
      <c r="C525" s="29">
        <v>39665</v>
      </c>
      <c r="I525" s="30">
        <v>61265</v>
      </c>
      <c r="K525" s="34">
        <f t="shared" si="8"/>
        <v>61265</v>
      </c>
    </row>
    <row r="526" spans="2:11" x14ac:dyDescent="0.2">
      <c r="B526" t="s">
        <v>53</v>
      </c>
      <c r="C526" s="29">
        <v>39666</v>
      </c>
      <c r="I526" s="30">
        <v>62855</v>
      </c>
      <c r="K526" s="34">
        <f t="shared" si="8"/>
        <v>62855</v>
      </c>
    </row>
    <row r="527" spans="2:11" x14ac:dyDescent="0.2">
      <c r="B527" t="s">
        <v>54</v>
      </c>
      <c r="C527" s="29">
        <v>39667</v>
      </c>
      <c r="I527" s="30">
        <v>65518</v>
      </c>
      <c r="K527" s="34">
        <f t="shared" si="8"/>
        <v>65518</v>
      </c>
    </row>
    <row r="528" spans="2:11" x14ac:dyDescent="0.2">
      <c r="B528" t="s">
        <v>55</v>
      </c>
      <c r="C528" s="29">
        <v>39668</v>
      </c>
      <c r="I528" s="30">
        <v>67523</v>
      </c>
      <c r="K528" s="34">
        <f t="shared" si="8"/>
        <v>67523</v>
      </c>
    </row>
    <row r="529" spans="2:11" x14ac:dyDescent="0.2">
      <c r="B529" t="s">
        <v>56</v>
      </c>
      <c r="C529" s="29">
        <v>39669</v>
      </c>
      <c r="I529" s="30">
        <v>46443</v>
      </c>
      <c r="K529" s="34">
        <f t="shared" si="8"/>
        <v>46443</v>
      </c>
    </row>
    <row r="530" spans="2:11" x14ac:dyDescent="0.2">
      <c r="B530" t="s">
        <v>57</v>
      </c>
      <c r="C530" s="29">
        <v>39670</v>
      </c>
      <c r="I530" s="30">
        <v>35487</v>
      </c>
      <c r="K530" s="34">
        <f t="shared" si="8"/>
        <v>35487</v>
      </c>
    </row>
    <row r="531" spans="2:11" x14ac:dyDescent="0.2">
      <c r="B531" t="s">
        <v>58</v>
      </c>
      <c r="C531" s="29">
        <v>39671</v>
      </c>
      <c r="I531" s="30">
        <v>60287</v>
      </c>
      <c r="K531" s="34">
        <f t="shared" si="8"/>
        <v>60287</v>
      </c>
    </row>
    <row r="532" spans="2:11" x14ac:dyDescent="0.2">
      <c r="B532" t="s">
        <v>59</v>
      </c>
      <c r="C532" s="29">
        <v>39672</v>
      </c>
      <c r="I532" s="30">
        <v>61761</v>
      </c>
      <c r="K532" s="34">
        <f t="shared" si="8"/>
        <v>61761</v>
      </c>
    </row>
    <row r="533" spans="2:11" x14ac:dyDescent="0.2">
      <c r="B533" t="s">
        <v>53</v>
      </c>
      <c r="C533" s="29">
        <v>39673</v>
      </c>
      <c r="I533" s="30">
        <v>63589</v>
      </c>
      <c r="K533" s="34">
        <f t="shared" si="8"/>
        <v>63589</v>
      </c>
    </row>
    <row r="534" spans="2:11" x14ac:dyDescent="0.2">
      <c r="B534" t="s">
        <v>54</v>
      </c>
      <c r="C534" s="29">
        <v>39674</v>
      </c>
      <c r="I534" s="30">
        <v>64962</v>
      </c>
      <c r="K534" s="34">
        <f t="shared" si="8"/>
        <v>64962</v>
      </c>
    </row>
    <row r="535" spans="2:11" x14ac:dyDescent="0.2">
      <c r="B535" t="s">
        <v>55</v>
      </c>
      <c r="C535" s="29">
        <v>39675</v>
      </c>
      <c r="I535" s="30">
        <v>68304</v>
      </c>
      <c r="K535" s="34">
        <f t="shared" si="8"/>
        <v>68304</v>
      </c>
    </row>
    <row r="536" spans="2:11" x14ac:dyDescent="0.2">
      <c r="B536" t="s">
        <v>56</v>
      </c>
      <c r="C536" s="29">
        <v>39676</v>
      </c>
      <c r="I536" s="30">
        <v>48502</v>
      </c>
      <c r="K536" s="34">
        <f t="shared" si="8"/>
        <v>48502</v>
      </c>
    </row>
    <row r="537" spans="2:11" x14ac:dyDescent="0.2">
      <c r="B537" t="s">
        <v>57</v>
      </c>
      <c r="C537" s="29">
        <v>39677</v>
      </c>
      <c r="I537" s="30">
        <v>36830</v>
      </c>
      <c r="K537" s="34">
        <f t="shared" si="8"/>
        <v>36830</v>
      </c>
    </row>
    <row r="538" spans="2:11" x14ac:dyDescent="0.2">
      <c r="B538" t="s">
        <v>58</v>
      </c>
      <c r="C538" s="29">
        <v>39678</v>
      </c>
      <c r="I538" s="30">
        <v>59857</v>
      </c>
      <c r="K538" s="34">
        <f t="shared" si="8"/>
        <v>59857</v>
      </c>
    </row>
    <row r="539" spans="2:11" x14ac:dyDescent="0.2">
      <c r="B539" t="s">
        <v>59</v>
      </c>
      <c r="C539" s="29">
        <v>39679</v>
      </c>
      <c r="I539" s="30">
        <v>61548</v>
      </c>
      <c r="K539" s="34">
        <f t="shared" si="8"/>
        <v>61548</v>
      </c>
    </row>
    <row r="540" spans="2:11" x14ac:dyDescent="0.2">
      <c r="B540" t="s">
        <v>53</v>
      </c>
      <c r="C540" s="29">
        <v>39680</v>
      </c>
      <c r="I540" s="30">
        <v>63936</v>
      </c>
      <c r="K540" s="34">
        <f t="shared" si="8"/>
        <v>63936</v>
      </c>
    </row>
    <row r="541" spans="2:11" x14ac:dyDescent="0.2">
      <c r="B541" t="s">
        <v>54</v>
      </c>
      <c r="C541" s="29">
        <v>39681</v>
      </c>
      <c r="I541" s="30">
        <v>64412</v>
      </c>
      <c r="K541" s="34">
        <f t="shared" si="8"/>
        <v>64412</v>
      </c>
    </row>
    <row r="542" spans="2:11" x14ac:dyDescent="0.2">
      <c r="B542" t="s">
        <v>55</v>
      </c>
      <c r="C542" s="29">
        <v>39682</v>
      </c>
      <c r="I542" s="30">
        <v>75633</v>
      </c>
      <c r="K542" s="34">
        <f t="shared" si="8"/>
        <v>75633</v>
      </c>
    </row>
    <row r="543" spans="2:11" x14ac:dyDescent="0.2">
      <c r="B543" t="s">
        <v>56</v>
      </c>
      <c r="C543" s="29">
        <v>39683</v>
      </c>
      <c r="I543" s="30">
        <v>48098</v>
      </c>
      <c r="K543" s="34">
        <f t="shared" si="8"/>
        <v>48098</v>
      </c>
    </row>
    <row r="544" spans="2:11" x14ac:dyDescent="0.2">
      <c r="B544" t="s">
        <v>57</v>
      </c>
      <c r="C544" s="29">
        <v>39684</v>
      </c>
      <c r="I544" s="30">
        <v>36103</v>
      </c>
      <c r="K544" s="34">
        <f t="shared" si="8"/>
        <v>36103</v>
      </c>
    </row>
    <row r="545" spans="2:11" x14ac:dyDescent="0.2">
      <c r="B545" t="s">
        <v>58</v>
      </c>
      <c r="C545" s="29">
        <v>39685</v>
      </c>
      <c r="I545" s="30">
        <v>60383</v>
      </c>
      <c r="K545" s="34">
        <f t="shared" si="8"/>
        <v>60383</v>
      </c>
    </row>
    <row r="546" spans="2:11" x14ac:dyDescent="0.2">
      <c r="B546" t="s">
        <v>59</v>
      </c>
      <c r="C546" s="29">
        <v>39686</v>
      </c>
      <c r="I546" s="30">
        <v>62484</v>
      </c>
      <c r="K546" s="34">
        <f t="shared" si="8"/>
        <v>62484</v>
      </c>
    </row>
    <row r="547" spans="2:11" x14ac:dyDescent="0.2">
      <c r="B547" t="s">
        <v>53</v>
      </c>
      <c r="C547" s="29">
        <v>39687</v>
      </c>
      <c r="I547" s="30">
        <v>63802</v>
      </c>
      <c r="K547" s="34">
        <f t="shared" si="8"/>
        <v>63802</v>
      </c>
    </row>
    <row r="548" spans="2:11" x14ac:dyDescent="0.2">
      <c r="B548" t="s">
        <v>54</v>
      </c>
      <c r="C548" s="29">
        <v>39688</v>
      </c>
      <c r="I548" s="30">
        <v>66631</v>
      </c>
      <c r="K548" s="34">
        <f t="shared" si="8"/>
        <v>66631</v>
      </c>
    </row>
    <row r="549" spans="2:11" x14ac:dyDescent="0.2">
      <c r="B549" t="s">
        <v>55</v>
      </c>
      <c r="C549" s="29">
        <v>39689</v>
      </c>
      <c r="I549" s="30">
        <v>70801</v>
      </c>
      <c r="K549" s="34">
        <f t="shared" si="8"/>
        <v>70801</v>
      </c>
    </row>
    <row r="550" spans="2:11" x14ac:dyDescent="0.2">
      <c r="B550" t="s">
        <v>56</v>
      </c>
      <c r="C550" s="29">
        <v>39690</v>
      </c>
      <c r="I550" s="30">
        <v>48630</v>
      </c>
      <c r="K550" s="34">
        <f t="shared" si="8"/>
        <v>48630</v>
      </c>
    </row>
    <row r="551" spans="2:11" x14ac:dyDescent="0.2">
      <c r="B551" t="s">
        <v>57</v>
      </c>
      <c r="C551" s="29">
        <v>39691</v>
      </c>
      <c r="I551" s="30">
        <v>38827</v>
      </c>
      <c r="K551" s="34">
        <f t="shared" si="8"/>
        <v>38827</v>
      </c>
    </row>
    <row r="552" spans="2:11" x14ac:dyDescent="0.2">
      <c r="B552" t="s">
        <v>58</v>
      </c>
      <c r="C552" s="29">
        <v>39692</v>
      </c>
      <c r="I552" s="30">
        <v>36677</v>
      </c>
      <c r="K552" s="34">
        <f t="shared" si="8"/>
        <v>36677</v>
      </c>
    </row>
    <row r="553" spans="2:11" x14ac:dyDescent="0.2">
      <c r="B553" t="s">
        <v>59</v>
      </c>
      <c r="C553" s="29">
        <v>39693</v>
      </c>
      <c r="I553" s="30">
        <v>62209</v>
      </c>
      <c r="K553" s="34">
        <f t="shared" si="8"/>
        <v>62209</v>
      </c>
    </row>
    <row r="554" spans="2:11" x14ac:dyDescent="0.2">
      <c r="B554" t="s">
        <v>53</v>
      </c>
      <c r="C554" s="29">
        <v>39694</v>
      </c>
      <c r="I554" s="30">
        <v>63522</v>
      </c>
      <c r="K554" s="34">
        <f t="shared" si="8"/>
        <v>63522</v>
      </c>
    </row>
    <row r="555" spans="2:11" x14ac:dyDescent="0.2">
      <c r="B555" t="s">
        <v>54</v>
      </c>
      <c r="C555" s="29">
        <v>39695</v>
      </c>
      <c r="I555" s="30">
        <v>64238</v>
      </c>
      <c r="K555" s="34">
        <f t="shared" si="8"/>
        <v>64238</v>
      </c>
    </row>
    <row r="556" spans="2:11" x14ac:dyDescent="0.2">
      <c r="B556" t="s">
        <v>55</v>
      </c>
      <c r="C556" s="29">
        <v>39696</v>
      </c>
      <c r="I556" s="30">
        <v>68445</v>
      </c>
      <c r="K556" s="34">
        <f t="shared" si="8"/>
        <v>68445</v>
      </c>
    </row>
    <row r="557" spans="2:11" x14ac:dyDescent="0.2">
      <c r="B557" t="s">
        <v>56</v>
      </c>
      <c r="C557" s="29">
        <v>39697</v>
      </c>
      <c r="I557" s="30">
        <v>45754</v>
      </c>
      <c r="K557" s="34">
        <f t="shared" si="8"/>
        <v>45754</v>
      </c>
    </row>
    <row r="558" spans="2:11" x14ac:dyDescent="0.2">
      <c r="B558" t="s">
        <v>57</v>
      </c>
      <c r="C558" s="29">
        <v>39698</v>
      </c>
      <c r="I558" s="30">
        <v>35112</v>
      </c>
      <c r="K558" s="34">
        <f t="shared" si="8"/>
        <v>35112</v>
      </c>
    </row>
    <row r="559" spans="2:11" x14ac:dyDescent="0.2">
      <c r="B559" t="s">
        <v>58</v>
      </c>
      <c r="C559" s="29">
        <v>39699</v>
      </c>
      <c r="I559" s="30">
        <v>60864</v>
      </c>
      <c r="K559" s="34">
        <f t="shared" si="8"/>
        <v>60864</v>
      </c>
    </row>
    <row r="560" spans="2:11" x14ac:dyDescent="0.2">
      <c r="B560" t="s">
        <v>59</v>
      </c>
      <c r="C560" s="29">
        <v>39700</v>
      </c>
      <c r="I560" s="30">
        <v>61983</v>
      </c>
      <c r="K560" s="34">
        <f t="shared" si="8"/>
        <v>61983</v>
      </c>
    </row>
    <row r="561" spans="2:11" x14ac:dyDescent="0.2">
      <c r="B561" t="s">
        <v>53</v>
      </c>
      <c r="C561" s="29">
        <v>39701</v>
      </c>
      <c r="I561" s="30">
        <v>63965</v>
      </c>
      <c r="K561" s="34">
        <f t="shared" si="8"/>
        <v>63965</v>
      </c>
    </row>
    <row r="562" spans="2:11" x14ac:dyDescent="0.2">
      <c r="B562" t="s">
        <v>54</v>
      </c>
      <c r="C562" s="29">
        <v>39702</v>
      </c>
      <c r="I562" s="30">
        <v>69113</v>
      </c>
      <c r="K562" s="34">
        <f t="shared" si="8"/>
        <v>69113</v>
      </c>
    </row>
    <row r="563" spans="2:11" x14ac:dyDescent="0.2">
      <c r="B563" t="s">
        <v>55</v>
      </c>
      <c r="C563" s="29">
        <v>39703</v>
      </c>
      <c r="I563" s="30">
        <v>69360</v>
      </c>
      <c r="K563" s="34">
        <f t="shared" si="8"/>
        <v>69360</v>
      </c>
    </row>
    <row r="564" spans="2:11" x14ac:dyDescent="0.2">
      <c r="B564" t="s">
        <v>56</v>
      </c>
      <c r="C564" s="29">
        <v>39704</v>
      </c>
      <c r="I564" s="30">
        <v>38183</v>
      </c>
      <c r="K564" s="34">
        <f t="shared" si="8"/>
        <v>38183</v>
      </c>
    </row>
    <row r="565" spans="2:11" x14ac:dyDescent="0.2">
      <c r="B565" t="s">
        <v>57</v>
      </c>
      <c r="C565" s="29">
        <v>39705</v>
      </c>
      <c r="I565" s="30">
        <v>36321</v>
      </c>
      <c r="K565" s="34">
        <f t="shared" si="8"/>
        <v>36321</v>
      </c>
    </row>
    <row r="566" spans="2:11" x14ac:dyDescent="0.2">
      <c r="B566" t="s">
        <v>58</v>
      </c>
      <c r="C566" s="29">
        <v>39706</v>
      </c>
      <c r="I566" s="30">
        <v>63347</v>
      </c>
      <c r="K566" s="34">
        <f t="shared" si="8"/>
        <v>63347</v>
      </c>
    </row>
    <row r="567" spans="2:11" x14ac:dyDescent="0.2">
      <c r="B567" t="s">
        <v>59</v>
      </c>
      <c r="C567" s="29">
        <v>39707</v>
      </c>
      <c r="I567" s="30">
        <v>63765</v>
      </c>
      <c r="K567" s="34">
        <f t="shared" si="8"/>
        <v>63765</v>
      </c>
    </row>
    <row r="568" spans="2:11" x14ac:dyDescent="0.2">
      <c r="B568" t="s">
        <v>53</v>
      </c>
      <c r="C568" s="29">
        <v>39708</v>
      </c>
      <c r="I568" s="30">
        <v>64172</v>
      </c>
      <c r="K568" s="34">
        <f t="shared" si="8"/>
        <v>64172</v>
      </c>
    </row>
    <row r="569" spans="2:11" x14ac:dyDescent="0.2">
      <c r="B569" t="s">
        <v>54</v>
      </c>
      <c r="C569" s="29">
        <v>39709</v>
      </c>
      <c r="I569" s="30">
        <v>66097</v>
      </c>
      <c r="K569" s="34">
        <f t="shared" si="8"/>
        <v>66097</v>
      </c>
    </row>
    <row r="570" spans="2:11" x14ac:dyDescent="0.2">
      <c r="B570" t="s">
        <v>55</v>
      </c>
      <c r="C570" s="29">
        <v>39710</v>
      </c>
      <c r="I570" s="30">
        <v>70408</v>
      </c>
      <c r="K570" s="34">
        <f t="shared" si="8"/>
        <v>70408</v>
      </c>
    </row>
    <row r="571" spans="2:11" x14ac:dyDescent="0.2">
      <c r="B571" t="s">
        <v>56</v>
      </c>
      <c r="C571" s="29">
        <v>39711</v>
      </c>
      <c r="I571" s="30">
        <v>51901</v>
      </c>
      <c r="K571" s="34">
        <f t="shared" si="8"/>
        <v>51901</v>
      </c>
    </row>
    <row r="572" spans="2:11" x14ac:dyDescent="0.2">
      <c r="B572" t="s">
        <v>57</v>
      </c>
      <c r="C572" s="29">
        <v>39712</v>
      </c>
      <c r="I572" s="30">
        <v>37614</v>
      </c>
      <c r="K572" s="34">
        <f t="shared" si="8"/>
        <v>37614</v>
      </c>
    </row>
    <row r="573" spans="2:11" x14ac:dyDescent="0.2">
      <c r="B573" t="s">
        <v>58</v>
      </c>
      <c r="C573" s="29">
        <v>39713</v>
      </c>
      <c r="I573" s="30">
        <v>60514</v>
      </c>
      <c r="K573" s="34">
        <f t="shared" si="8"/>
        <v>60514</v>
      </c>
    </row>
    <row r="574" spans="2:11" x14ac:dyDescent="0.2">
      <c r="B574" t="s">
        <v>59</v>
      </c>
      <c r="C574" s="29">
        <v>39714</v>
      </c>
      <c r="I574" s="30">
        <v>62087</v>
      </c>
      <c r="K574" s="34">
        <f t="shared" si="8"/>
        <v>62087</v>
      </c>
    </row>
    <row r="575" spans="2:11" x14ac:dyDescent="0.2">
      <c r="B575" t="s">
        <v>53</v>
      </c>
      <c r="C575" s="29">
        <v>39715</v>
      </c>
      <c r="I575" s="30">
        <v>64538</v>
      </c>
      <c r="K575" s="34">
        <f t="shared" si="8"/>
        <v>64538</v>
      </c>
    </row>
    <row r="576" spans="2:11" x14ac:dyDescent="0.2">
      <c r="B576" t="s">
        <v>54</v>
      </c>
      <c r="C576" s="29">
        <v>39716</v>
      </c>
      <c r="I576" s="30">
        <v>66652</v>
      </c>
      <c r="K576" s="34">
        <f t="shared" si="8"/>
        <v>66652</v>
      </c>
    </row>
    <row r="577" spans="2:11" x14ac:dyDescent="0.2">
      <c r="B577" t="s">
        <v>55</v>
      </c>
      <c r="C577" s="29">
        <v>39717</v>
      </c>
      <c r="I577" s="30">
        <v>69058</v>
      </c>
      <c r="K577" s="34">
        <f t="shared" si="8"/>
        <v>69058</v>
      </c>
    </row>
    <row r="578" spans="2:11" x14ac:dyDescent="0.2">
      <c r="B578" t="s">
        <v>56</v>
      </c>
      <c r="C578" s="29">
        <v>39718</v>
      </c>
      <c r="I578" s="30">
        <v>49769</v>
      </c>
      <c r="K578" s="34">
        <f t="shared" si="8"/>
        <v>49769</v>
      </c>
    </row>
    <row r="579" spans="2:11" x14ac:dyDescent="0.2">
      <c r="B579" t="s">
        <v>57</v>
      </c>
      <c r="C579" s="29">
        <v>39719</v>
      </c>
      <c r="I579" s="30">
        <v>36296</v>
      </c>
      <c r="K579" s="34">
        <f t="shared" si="8"/>
        <v>36296</v>
      </c>
    </row>
    <row r="580" spans="2:11" x14ac:dyDescent="0.2">
      <c r="B580" t="s">
        <v>58</v>
      </c>
      <c r="C580" s="29">
        <v>39720</v>
      </c>
      <c r="I580" s="30">
        <v>60930</v>
      </c>
      <c r="K580" s="34">
        <f t="shared" si="8"/>
        <v>60930</v>
      </c>
    </row>
    <row r="581" spans="2:11" x14ac:dyDescent="0.2">
      <c r="B581" t="s">
        <v>59</v>
      </c>
      <c r="C581" s="29">
        <v>39721</v>
      </c>
      <c r="I581" s="30">
        <v>63434</v>
      </c>
      <c r="K581" s="34">
        <f t="shared" si="8"/>
        <v>63434</v>
      </c>
    </row>
    <row r="582" spans="2:11" x14ac:dyDescent="0.2">
      <c r="B582" t="s">
        <v>53</v>
      </c>
      <c r="C582" s="29">
        <v>39722</v>
      </c>
      <c r="I582" s="30">
        <v>64617</v>
      </c>
      <c r="K582" s="34">
        <f t="shared" si="8"/>
        <v>64617</v>
      </c>
    </row>
    <row r="583" spans="2:11" x14ac:dyDescent="0.2">
      <c r="B583" t="s">
        <v>54</v>
      </c>
      <c r="C583" s="29">
        <v>39723</v>
      </c>
      <c r="I583" s="30">
        <v>66276</v>
      </c>
      <c r="K583" s="34">
        <f t="shared" ref="K583:K646" si="9">E583+F583+G583+H583+I583</f>
        <v>66276</v>
      </c>
    </row>
    <row r="584" spans="2:11" x14ac:dyDescent="0.2">
      <c r="B584" t="s">
        <v>55</v>
      </c>
      <c r="C584" s="29">
        <v>39724</v>
      </c>
      <c r="I584" s="30">
        <v>69150</v>
      </c>
      <c r="K584" s="34">
        <f t="shared" si="9"/>
        <v>69150</v>
      </c>
    </row>
    <row r="585" spans="2:11" x14ac:dyDescent="0.2">
      <c r="B585" t="s">
        <v>56</v>
      </c>
      <c r="C585" s="29">
        <v>39725</v>
      </c>
      <c r="I585" s="30">
        <v>48443</v>
      </c>
      <c r="K585" s="34">
        <f t="shared" si="9"/>
        <v>48443</v>
      </c>
    </row>
    <row r="586" spans="2:11" x14ac:dyDescent="0.2">
      <c r="B586" t="s">
        <v>57</v>
      </c>
      <c r="C586" s="29">
        <v>39726</v>
      </c>
      <c r="I586" s="30">
        <v>36633</v>
      </c>
      <c r="K586" s="34">
        <f t="shared" si="9"/>
        <v>36633</v>
      </c>
    </row>
    <row r="587" spans="2:11" x14ac:dyDescent="0.2">
      <c r="B587" t="s">
        <v>58</v>
      </c>
      <c r="C587" s="29">
        <v>39727</v>
      </c>
      <c r="I587" s="30">
        <v>60641</v>
      </c>
      <c r="K587" s="34">
        <f t="shared" si="9"/>
        <v>60641</v>
      </c>
    </row>
    <row r="588" spans="2:11" x14ac:dyDescent="0.2">
      <c r="B588" t="s">
        <v>59</v>
      </c>
      <c r="C588" s="29">
        <v>39728</v>
      </c>
      <c r="I588" s="30">
        <v>62719</v>
      </c>
      <c r="K588" s="34">
        <f t="shared" si="9"/>
        <v>62719</v>
      </c>
    </row>
    <row r="589" spans="2:11" x14ac:dyDescent="0.2">
      <c r="B589" t="s">
        <v>53</v>
      </c>
      <c r="C589" s="29">
        <v>39729</v>
      </c>
      <c r="I589" s="30">
        <v>64427</v>
      </c>
      <c r="K589" s="34">
        <f t="shared" si="9"/>
        <v>64427</v>
      </c>
    </row>
    <row r="590" spans="2:11" x14ac:dyDescent="0.2">
      <c r="B590" t="s">
        <v>54</v>
      </c>
      <c r="C590" s="29">
        <v>39730</v>
      </c>
      <c r="I590" s="30">
        <v>66015</v>
      </c>
      <c r="K590" s="34">
        <f t="shared" si="9"/>
        <v>66015</v>
      </c>
    </row>
    <row r="591" spans="2:11" x14ac:dyDescent="0.2">
      <c r="B591" t="s">
        <v>55</v>
      </c>
      <c r="C591" s="29">
        <v>39731</v>
      </c>
      <c r="I591" s="30">
        <v>68655</v>
      </c>
      <c r="K591" s="34">
        <f t="shared" si="9"/>
        <v>68655</v>
      </c>
    </row>
    <row r="592" spans="2:11" x14ac:dyDescent="0.2">
      <c r="B592" t="s">
        <v>56</v>
      </c>
      <c r="C592" s="29">
        <v>39732</v>
      </c>
      <c r="I592" s="30">
        <v>43770</v>
      </c>
      <c r="K592" s="34">
        <f t="shared" si="9"/>
        <v>43770</v>
      </c>
    </row>
    <row r="593" spans="2:11" x14ac:dyDescent="0.2">
      <c r="B593" t="s">
        <v>57</v>
      </c>
      <c r="C593" s="29">
        <v>39733</v>
      </c>
      <c r="I593" s="30">
        <v>35969</v>
      </c>
      <c r="K593" s="34">
        <f t="shared" si="9"/>
        <v>35969</v>
      </c>
    </row>
    <row r="594" spans="2:11" x14ac:dyDescent="0.2">
      <c r="B594" t="s">
        <v>58</v>
      </c>
      <c r="C594" s="29">
        <v>39734</v>
      </c>
      <c r="I594" s="30">
        <v>59422</v>
      </c>
      <c r="K594" s="34">
        <f t="shared" si="9"/>
        <v>59422</v>
      </c>
    </row>
    <row r="595" spans="2:11" x14ac:dyDescent="0.2">
      <c r="B595" t="s">
        <v>59</v>
      </c>
      <c r="C595" s="29">
        <v>39735</v>
      </c>
      <c r="I595" s="30">
        <v>61658</v>
      </c>
      <c r="K595" s="34">
        <f t="shared" si="9"/>
        <v>61658</v>
      </c>
    </row>
    <row r="596" spans="2:11" x14ac:dyDescent="0.2">
      <c r="B596" t="s">
        <v>53</v>
      </c>
      <c r="C596" s="29">
        <v>39736</v>
      </c>
      <c r="I596" s="30">
        <v>61546</v>
      </c>
      <c r="K596" s="34">
        <f t="shared" si="9"/>
        <v>61546</v>
      </c>
    </row>
    <row r="597" spans="2:11" x14ac:dyDescent="0.2">
      <c r="B597" t="s">
        <v>54</v>
      </c>
      <c r="C597" s="29">
        <v>39737</v>
      </c>
      <c r="I597" s="30">
        <v>65082</v>
      </c>
      <c r="K597" s="34">
        <f t="shared" si="9"/>
        <v>65082</v>
      </c>
    </row>
    <row r="598" spans="2:11" x14ac:dyDescent="0.2">
      <c r="B598" t="s">
        <v>55</v>
      </c>
      <c r="C598" s="29">
        <v>39738</v>
      </c>
      <c r="I598" s="30">
        <v>69075</v>
      </c>
      <c r="K598" s="34">
        <f t="shared" si="9"/>
        <v>69075</v>
      </c>
    </row>
    <row r="599" spans="2:11" x14ac:dyDescent="0.2">
      <c r="B599" t="s">
        <v>56</v>
      </c>
      <c r="C599" s="29">
        <v>39739</v>
      </c>
      <c r="I599" s="30">
        <v>48806</v>
      </c>
      <c r="K599" s="34">
        <f t="shared" si="9"/>
        <v>48806</v>
      </c>
    </row>
    <row r="600" spans="2:11" x14ac:dyDescent="0.2">
      <c r="B600" t="s">
        <v>57</v>
      </c>
      <c r="C600" s="29">
        <v>39740</v>
      </c>
      <c r="I600" s="30">
        <v>38308</v>
      </c>
      <c r="K600" s="34">
        <f t="shared" si="9"/>
        <v>38308</v>
      </c>
    </row>
    <row r="601" spans="2:11" x14ac:dyDescent="0.2">
      <c r="B601" t="s">
        <v>58</v>
      </c>
      <c r="C601" s="29">
        <v>39741</v>
      </c>
      <c r="I601" s="30">
        <v>62039</v>
      </c>
      <c r="K601" s="34">
        <f t="shared" si="9"/>
        <v>62039</v>
      </c>
    </row>
    <row r="602" spans="2:11" x14ac:dyDescent="0.2">
      <c r="B602" t="s">
        <v>59</v>
      </c>
      <c r="C602" s="29">
        <v>39742</v>
      </c>
      <c r="I602" s="30">
        <v>62491</v>
      </c>
      <c r="K602" s="34">
        <f t="shared" si="9"/>
        <v>62491</v>
      </c>
    </row>
    <row r="603" spans="2:11" x14ac:dyDescent="0.2">
      <c r="B603" t="s">
        <v>53</v>
      </c>
      <c r="C603" s="29">
        <v>39743</v>
      </c>
      <c r="I603" s="30">
        <v>63378</v>
      </c>
      <c r="K603" s="34">
        <f t="shared" si="9"/>
        <v>63378</v>
      </c>
    </row>
    <row r="604" spans="2:11" x14ac:dyDescent="0.2">
      <c r="B604" t="s">
        <v>54</v>
      </c>
      <c r="C604" s="29">
        <v>39744</v>
      </c>
      <c r="I604" s="30">
        <v>66299</v>
      </c>
      <c r="K604" s="34">
        <f t="shared" si="9"/>
        <v>66299</v>
      </c>
    </row>
    <row r="605" spans="2:11" x14ac:dyDescent="0.2">
      <c r="B605" t="s">
        <v>55</v>
      </c>
      <c r="C605" s="29">
        <v>39745</v>
      </c>
      <c r="I605" s="30">
        <v>70809</v>
      </c>
      <c r="K605" s="34">
        <f t="shared" si="9"/>
        <v>70809</v>
      </c>
    </row>
    <row r="606" spans="2:11" x14ac:dyDescent="0.2">
      <c r="B606" t="s">
        <v>56</v>
      </c>
      <c r="C606" s="29">
        <v>39746</v>
      </c>
      <c r="I606" s="30">
        <v>49142</v>
      </c>
      <c r="K606" s="34">
        <f t="shared" si="9"/>
        <v>49142</v>
      </c>
    </row>
    <row r="607" spans="2:11" x14ac:dyDescent="0.2">
      <c r="B607" t="s">
        <v>57</v>
      </c>
      <c r="C607" s="29">
        <v>39747</v>
      </c>
      <c r="I607" s="30">
        <v>37954</v>
      </c>
      <c r="K607" s="34">
        <f t="shared" si="9"/>
        <v>37954</v>
      </c>
    </row>
    <row r="608" spans="2:11" x14ac:dyDescent="0.2">
      <c r="B608" t="s">
        <v>58</v>
      </c>
      <c r="C608" s="29">
        <v>39748</v>
      </c>
      <c r="I608" s="30">
        <v>60791</v>
      </c>
      <c r="K608" s="34">
        <f t="shared" si="9"/>
        <v>60791</v>
      </c>
    </row>
    <row r="609" spans="2:11" x14ac:dyDescent="0.2">
      <c r="B609" t="s">
        <v>59</v>
      </c>
      <c r="C609" s="29">
        <v>39749</v>
      </c>
      <c r="I609" s="30">
        <v>63532</v>
      </c>
      <c r="K609" s="34">
        <f t="shared" si="9"/>
        <v>63532</v>
      </c>
    </row>
    <row r="610" spans="2:11" x14ac:dyDescent="0.2">
      <c r="B610" t="s">
        <v>53</v>
      </c>
      <c r="C610" s="29">
        <v>39750</v>
      </c>
      <c r="I610" s="30">
        <v>63922</v>
      </c>
      <c r="K610" s="34">
        <f t="shared" si="9"/>
        <v>63922</v>
      </c>
    </row>
    <row r="611" spans="2:11" x14ac:dyDescent="0.2">
      <c r="B611" t="s">
        <v>54</v>
      </c>
      <c r="C611" s="29">
        <v>39751</v>
      </c>
      <c r="I611" s="30">
        <v>66786</v>
      </c>
      <c r="K611" s="34">
        <f t="shared" si="9"/>
        <v>66786</v>
      </c>
    </row>
    <row r="612" spans="2:11" x14ac:dyDescent="0.2">
      <c r="B612" t="s">
        <v>55</v>
      </c>
      <c r="C612" s="29">
        <v>39752</v>
      </c>
      <c r="I612" s="30">
        <v>71381</v>
      </c>
      <c r="K612" s="34">
        <f t="shared" si="9"/>
        <v>71381</v>
      </c>
    </row>
    <row r="613" spans="2:11" x14ac:dyDescent="0.2">
      <c r="B613" t="s">
        <v>56</v>
      </c>
      <c r="C613" s="29">
        <v>39753</v>
      </c>
      <c r="I613" s="30">
        <v>47631</v>
      </c>
      <c r="K613" s="34">
        <f t="shared" si="9"/>
        <v>47631</v>
      </c>
    </row>
    <row r="614" spans="2:11" x14ac:dyDescent="0.2">
      <c r="B614" t="s">
        <v>57</v>
      </c>
      <c r="C614" s="29">
        <v>39754</v>
      </c>
      <c r="I614" s="30">
        <v>38732</v>
      </c>
      <c r="K614" s="34">
        <f t="shared" si="9"/>
        <v>38732</v>
      </c>
    </row>
    <row r="615" spans="2:11" x14ac:dyDescent="0.2">
      <c r="B615" t="s">
        <v>58</v>
      </c>
      <c r="C615" s="29">
        <v>39755</v>
      </c>
      <c r="I615" s="30">
        <v>61291</v>
      </c>
      <c r="K615" s="34">
        <f t="shared" si="9"/>
        <v>61291</v>
      </c>
    </row>
    <row r="616" spans="2:11" x14ac:dyDescent="0.2">
      <c r="B616" t="s">
        <v>59</v>
      </c>
      <c r="C616" s="29">
        <v>39756</v>
      </c>
      <c r="I616" s="30">
        <v>62709</v>
      </c>
      <c r="K616" s="34">
        <f t="shared" si="9"/>
        <v>62709</v>
      </c>
    </row>
    <row r="617" spans="2:11" x14ac:dyDescent="0.2">
      <c r="B617" t="s">
        <v>53</v>
      </c>
      <c r="C617" s="29">
        <v>39757</v>
      </c>
      <c r="I617" s="30">
        <v>64052</v>
      </c>
      <c r="K617" s="34">
        <f t="shared" si="9"/>
        <v>64052</v>
      </c>
    </row>
    <row r="618" spans="2:11" x14ac:dyDescent="0.2">
      <c r="B618" t="s">
        <v>54</v>
      </c>
      <c r="C618" s="29">
        <v>39758</v>
      </c>
      <c r="I618" s="30">
        <v>66271</v>
      </c>
      <c r="K618" s="34">
        <f t="shared" si="9"/>
        <v>66271</v>
      </c>
    </row>
    <row r="619" spans="2:11" x14ac:dyDescent="0.2">
      <c r="B619" t="s">
        <v>55</v>
      </c>
      <c r="C619" s="29">
        <v>39759</v>
      </c>
      <c r="I619" s="30">
        <v>69734</v>
      </c>
      <c r="K619" s="34">
        <f t="shared" si="9"/>
        <v>69734</v>
      </c>
    </row>
    <row r="620" spans="2:11" x14ac:dyDescent="0.2">
      <c r="B620" t="s">
        <v>56</v>
      </c>
      <c r="C620" s="29">
        <v>39760</v>
      </c>
      <c r="I620" s="30">
        <v>49055</v>
      </c>
      <c r="K620" s="34">
        <f t="shared" si="9"/>
        <v>49055</v>
      </c>
    </row>
    <row r="621" spans="2:11" x14ac:dyDescent="0.2">
      <c r="B621" t="s">
        <v>57</v>
      </c>
      <c r="C621" s="29">
        <v>39761</v>
      </c>
      <c r="I621" s="30">
        <v>37398</v>
      </c>
      <c r="K621" s="34">
        <f t="shared" si="9"/>
        <v>37398</v>
      </c>
    </row>
    <row r="622" spans="2:11" x14ac:dyDescent="0.2">
      <c r="B622" t="s">
        <v>58</v>
      </c>
      <c r="C622" s="29">
        <v>39762</v>
      </c>
      <c r="I622" s="30">
        <v>60788</v>
      </c>
      <c r="K622" s="34">
        <f t="shared" si="9"/>
        <v>60788</v>
      </c>
    </row>
    <row r="623" spans="2:11" x14ac:dyDescent="0.2">
      <c r="B623" t="s">
        <v>59</v>
      </c>
      <c r="C623" s="29">
        <v>39763</v>
      </c>
      <c r="I623" s="30">
        <v>59164</v>
      </c>
      <c r="K623" s="34">
        <f t="shared" si="9"/>
        <v>59164</v>
      </c>
    </row>
    <row r="624" spans="2:11" x14ac:dyDescent="0.2">
      <c r="B624" t="s">
        <v>53</v>
      </c>
      <c r="C624" s="29">
        <v>39764</v>
      </c>
      <c r="I624" s="30">
        <v>63619</v>
      </c>
      <c r="K624" s="34">
        <f t="shared" si="9"/>
        <v>63619</v>
      </c>
    </row>
    <row r="625" spans="2:11" x14ac:dyDescent="0.2">
      <c r="B625" t="s">
        <v>54</v>
      </c>
      <c r="C625" s="29">
        <v>39765</v>
      </c>
      <c r="I625" s="30">
        <v>65837</v>
      </c>
      <c r="K625" s="34">
        <f t="shared" si="9"/>
        <v>65837</v>
      </c>
    </row>
    <row r="626" spans="2:11" x14ac:dyDescent="0.2">
      <c r="B626" t="s">
        <v>55</v>
      </c>
      <c r="C626" s="29">
        <v>39766</v>
      </c>
      <c r="I626" s="30">
        <v>69865</v>
      </c>
      <c r="K626" s="34">
        <f t="shared" si="9"/>
        <v>69865</v>
      </c>
    </row>
    <row r="627" spans="2:11" x14ac:dyDescent="0.2">
      <c r="B627" t="s">
        <v>56</v>
      </c>
      <c r="C627" s="29">
        <v>39767</v>
      </c>
      <c r="I627" s="30">
        <v>49270</v>
      </c>
      <c r="K627" s="34">
        <f t="shared" si="9"/>
        <v>49270</v>
      </c>
    </row>
    <row r="628" spans="2:11" x14ac:dyDescent="0.2">
      <c r="B628" t="s">
        <v>57</v>
      </c>
      <c r="C628" s="29">
        <v>39768</v>
      </c>
      <c r="I628" s="30">
        <v>38145</v>
      </c>
      <c r="K628" s="34">
        <f t="shared" si="9"/>
        <v>38145</v>
      </c>
    </row>
    <row r="629" spans="2:11" x14ac:dyDescent="0.2">
      <c r="B629" t="s">
        <v>58</v>
      </c>
      <c r="C629" s="29">
        <v>39769</v>
      </c>
      <c r="I629" s="30">
        <v>61789</v>
      </c>
      <c r="K629" s="34">
        <f t="shared" si="9"/>
        <v>61789</v>
      </c>
    </row>
    <row r="630" spans="2:11" x14ac:dyDescent="0.2">
      <c r="B630" t="s">
        <v>59</v>
      </c>
      <c r="C630" s="29">
        <v>39770</v>
      </c>
      <c r="I630" s="30">
        <v>64022</v>
      </c>
      <c r="K630" s="34">
        <f t="shared" si="9"/>
        <v>64022</v>
      </c>
    </row>
    <row r="631" spans="2:11" x14ac:dyDescent="0.2">
      <c r="B631" t="s">
        <v>53</v>
      </c>
      <c r="C631" s="29">
        <v>39771</v>
      </c>
      <c r="I631" s="30">
        <v>64698</v>
      </c>
      <c r="K631" s="34">
        <f t="shared" si="9"/>
        <v>64698</v>
      </c>
    </row>
    <row r="632" spans="2:11" x14ac:dyDescent="0.2">
      <c r="B632" t="s">
        <v>54</v>
      </c>
      <c r="C632" s="29">
        <v>39772</v>
      </c>
      <c r="I632" s="30">
        <v>67792</v>
      </c>
      <c r="K632" s="34">
        <f t="shared" si="9"/>
        <v>67792</v>
      </c>
    </row>
    <row r="633" spans="2:11" x14ac:dyDescent="0.2">
      <c r="B633" t="s">
        <v>55</v>
      </c>
      <c r="C633" s="29">
        <v>39773</v>
      </c>
      <c r="I633" s="30">
        <v>71229</v>
      </c>
      <c r="K633" s="34">
        <f t="shared" si="9"/>
        <v>71229</v>
      </c>
    </row>
    <row r="634" spans="2:11" x14ac:dyDescent="0.2">
      <c r="B634" t="s">
        <v>56</v>
      </c>
      <c r="C634" s="29">
        <v>39774</v>
      </c>
      <c r="I634" s="30">
        <v>47595</v>
      </c>
      <c r="K634" s="34">
        <f t="shared" si="9"/>
        <v>47595</v>
      </c>
    </row>
    <row r="635" spans="2:11" x14ac:dyDescent="0.2">
      <c r="B635" t="s">
        <v>57</v>
      </c>
      <c r="C635" s="29">
        <v>39775</v>
      </c>
      <c r="I635" s="30">
        <v>34547</v>
      </c>
      <c r="K635" s="34">
        <f t="shared" si="9"/>
        <v>34547</v>
      </c>
    </row>
    <row r="636" spans="2:11" x14ac:dyDescent="0.2">
      <c r="B636" t="s">
        <v>58</v>
      </c>
      <c r="C636" s="29">
        <v>39776</v>
      </c>
      <c r="I636" s="30">
        <v>61852</v>
      </c>
      <c r="K636" s="34">
        <f t="shared" si="9"/>
        <v>61852</v>
      </c>
    </row>
    <row r="637" spans="2:11" x14ac:dyDescent="0.2">
      <c r="B637" t="s">
        <v>59</v>
      </c>
      <c r="C637" s="29">
        <v>39777</v>
      </c>
      <c r="I637" s="30">
        <v>67147</v>
      </c>
      <c r="K637" s="34">
        <f t="shared" si="9"/>
        <v>67147</v>
      </c>
    </row>
    <row r="638" spans="2:11" x14ac:dyDescent="0.2">
      <c r="B638" t="s">
        <v>53</v>
      </c>
      <c r="C638" s="29">
        <v>39778</v>
      </c>
      <c r="I638" s="30">
        <v>66374</v>
      </c>
      <c r="K638" s="34">
        <f t="shared" si="9"/>
        <v>66374</v>
      </c>
    </row>
    <row r="639" spans="2:11" x14ac:dyDescent="0.2">
      <c r="B639" t="s">
        <v>54</v>
      </c>
      <c r="C639" s="29">
        <v>39779</v>
      </c>
      <c r="I639" s="30">
        <v>35312</v>
      </c>
      <c r="K639" s="34">
        <f t="shared" si="9"/>
        <v>35312</v>
      </c>
    </row>
    <row r="640" spans="2:11" x14ac:dyDescent="0.2">
      <c r="B640" t="s">
        <v>55</v>
      </c>
      <c r="C640" s="29">
        <v>39780</v>
      </c>
      <c r="I640" s="30">
        <v>45346</v>
      </c>
      <c r="K640" s="34">
        <f t="shared" si="9"/>
        <v>45346</v>
      </c>
    </row>
    <row r="641" spans="2:11" x14ac:dyDescent="0.2">
      <c r="B641" t="s">
        <v>56</v>
      </c>
      <c r="C641" s="29">
        <v>39781</v>
      </c>
      <c r="I641" s="30">
        <v>41992</v>
      </c>
      <c r="K641" s="34">
        <f t="shared" si="9"/>
        <v>41992</v>
      </c>
    </row>
    <row r="642" spans="2:11" x14ac:dyDescent="0.2">
      <c r="B642" t="s">
        <v>57</v>
      </c>
      <c r="C642" s="29">
        <v>39782</v>
      </c>
      <c r="I642" s="30">
        <v>38332</v>
      </c>
      <c r="K642" s="34">
        <f t="shared" si="9"/>
        <v>38332</v>
      </c>
    </row>
    <row r="643" spans="2:11" x14ac:dyDescent="0.2">
      <c r="B643" t="s">
        <v>58</v>
      </c>
      <c r="C643" s="29">
        <v>39783</v>
      </c>
      <c r="I643" s="30">
        <v>63003</v>
      </c>
      <c r="K643" s="34">
        <f t="shared" si="9"/>
        <v>63003</v>
      </c>
    </row>
    <row r="644" spans="2:11" x14ac:dyDescent="0.2">
      <c r="B644" t="s">
        <v>59</v>
      </c>
      <c r="C644" s="29">
        <v>39784</v>
      </c>
      <c r="I644" s="30">
        <v>64674</v>
      </c>
      <c r="K644" s="34">
        <f t="shared" si="9"/>
        <v>64674</v>
      </c>
    </row>
    <row r="645" spans="2:11" x14ac:dyDescent="0.2">
      <c r="B645" t="s">
        <v>53</v>
      </c>
      <c r="C645" s="29">
        <v>39785</v>
      </c>
      <c r="I645" s="30">
        <v>65702</v>
      </c>
      <c r="K645" s="34">
        <f t="shared" si="9"/>
        <v>65702</v>
      </c>
    </row>
    <row r="646" spans="2:11" x14ac:dyDescent="0.2">
      <c r="B646" t="s">
        <v>54</v>
      </c>
      <c r="C646" s="29">
        <v>39786</v>
      </c>
      <c r="I646" s="30">
        <v>66748</v>
      </c>
      <c r="K646" s="34">
        <f t="shared" si="9"/>
        <v>66748</v>
      </c>
    </row>
    <row r="647" spans="2:11" x14ac:dyDescent="0.2">
      <c r="B647" t="s">
        <v>55</v>
      </c>
      <c r="C647" s="29">
        <v>39787</v>
      </c>
      <c r="I647" s="30">
        <v>70061</v>
      </c>
      <c r="K647" s="34">
        <f t="shared" ref="K647:K710" si="10">E647+F647+G647+H647+I647</f>
        <v>70061</v>
      </c>
    </row>
    <row r="648" spans="2:11" x14ac:dyDescent="0.2">
      <c r="B648" t="s">
        <v>56</v>
      </c>
      <c r="C648" s="29">
        <v>39788</v>
      </c>
      <c r="I648" s="30">
        <v>49899</v>
      </c>
      <c r="K648" s="34">
        <f t="shared" si="10"/>
        <v>49899</v>
      </c>
    </row>
    <row r="649" spans="2:11" x14ac:dyDescent="0.2">
      <c r="B649" t="s">
        <v>57</v>
      </c>
      <c r="C649" s="29">
        <v>39789</v>
      </c>
      <c r="I649" s="30">
        <v>37591</v>
      </c>
      <c r="K649" s="34">
        <f t="shared" si="10"/>
        <v>37591</v>
      </c>
    </row>
    <row r="650" spans="2:11" x14ac:dyDescent="0.2">
      <c r="B650" t="s">
        <v>58</v>
      </c>
      <c r="C650" s="29">
        <v>39790</v>
      </c>
      <c r="I650" s="30">
        <v>62193</v>
      </c>
      <c r="K650" s="34">
        <f t="shared" si="10"/>
        <v>62193</v>
      </c>
    </row>
    <row r="651" spans="2:11" x14ac:dyDescent="0.2">
      <c r="B651" t="s">
        <v>59</v>
      </c>
      <c r="C651" s="29">
        <v>39791</v>
      </c>
      <c r="I651" s="30">
        <v>64200</v>
      </c>
      <c r="K651" s="34">
        <f t="shared" si="10"/>
        <v>64200</v>
      </c>
    </row>
    <row r="652" spans="2:11" x14ac:dyDescent="0.2">
      <c r="B652" t="s">
        <v>53</v>
      </c>
      <c r="C652" s="29">
        <v>39792</v>
      </c>
      <c r="I652" s="30">
        <v>64097</v>
      </c>
      <c r="K652" s="34">
        <f t="shared" si="10"/>
        <v>64097</v>
      </c>
    </row>
    <row r="653" spans="2:11" x14ac:dyDescent="0.2">
      <c r="B653" t="s">
        <v>54</v>
      </c>
      <c r="C653" s="29">
        <v>39793</v>
      </c>
      <c r="I653" s="30">
        <v>67707</v>
      </c>
      <c r="K653" s="34">
        <f t="shared" si="10"/>
        <v>67707</v>
      </c>
    </row>
    <row r="654" spans="2:11" x14ac:dyDescent="0.2">
      <c r="B654" t="s">
        <v>55</v>
      </c>
      <c r="C654" s="29">
        <v>39794</v>
      </c>
      <c r="I654" s="30">
        <v>73396</v>
      </c>
      <c r="K654" s="34">
        <f t="shared" si="10"/>
        <v>73396</v>
      </c>
    </row>
    <row r="655" spans="2:11" x14ac:dyDescent="0.2">
      <c r="B655" t="s">
        <v>56</v>
      </c>
      <c r="C655" s="29">
        <v>39795</v>
      </c>
      <c r="I655" s="30">
        <v>53969</v>
      </c>
      <c r="K655" s="34">
        <f t="shared" si="10"/>
        <v>53969</v>
      </c>
    </row>
    <row r="656" spans="2:11" x14ac:dyDescent="0.2">
      <c r="B656" t="s">
        <v>57</v>
      </c>
      <c r="C656" s="29">
        <v>39796</v>
      </c>
      <c r="I656" s="30">
        <v>40381</v>
      </c>
      <c r="K656" s="34">
        <f t="shared" si="10"/>
        <v>40381</v>
      </c>
    </row>
    <row r="657" spans="2:11" x14ac:dyDescent="0.2">
      <c r="B657" t="s">
        <v>58</v>
      </c>
      <c r="C657" s="29">
        <v>39797</v>
      </c>
      <c r="I657" s="30">
        <v>62540</v>
      </c>
      <c r="K657" s="34">
        <f t="shared" si="10"/>
        <v>62540</v>
      </c>
    </row>
    <row r="658" spans="2:11" x14ac:dyDescent="0.2">
      <c r="B658" t="s">
        <v>59</v>
      </c>
      <c r="C658" s="29">
        <v>39798</v>
      </c>
      <c r="I658" s="30">
        <v>63878</v>
      </c>
      <c r="K658" s="34">
        <f t="shared" si="10"/>
        <v>63878</v>
      </c>
    </row>
    <row r="659" spans="2:11" x14ac:dyDescent="0.2">
      <c r="B659" t="s">
        <v>53</v>
      </c>
      <c r="C659" s="29">
        <v>39799</v>
      </c>
      <c r="I659" s="30">
        <v>69228</v>
      </c>
      <c r="K659" s="34">
        <f t="shared" si="10"/>
        <v>69228</v>
      </c>
    </row>
    <row r="660" spans="2:11" x14ac:dyDescent="0.2">
      <c r="B660" t="s">
        <v>54</v>
      </c>
      <c r="C660" s="29">
        <v>39800</v>
      </c>
      <c r="I660" s="30">
        <v>70925</v>
      </c>
      <c r="K660" s="34">
        <f t="shared" si="10"/>
        <v>70925</v>
      </c>
    </row>
    <row r="661" spans="2:11" x14ac:dyDescent="0.2">
      <c r="B661" t="s">
        <v>55</v>
      </c>
      <c r="C661" s="29">
        <v>39801</v>
      </c>
      <c r="I661" s="30">
        <v>75967</v>
      </c>
      <c r="K661" s="34">
        <f t="shared" si="10"/>
        <v>75967</v>
      </c>
    </row>
    <row r="662" spans="2:11" x14ac:dyDescent="0.2">
      <c r="B662" t="s">
        <v>56</v>
      </c>
      <c r="C662" s="29">
        <v>39802</v>
      </c>
      <c r="I662" s="30">
        <v>55499</v>
      </c>
      <c r="K662" s="34">
        <f t="shared" si="10"/>
        <v>55499</v>
      </c>
    </row>
    <row r="663" spans="2:11" x14ac:dyDescent="0.2">
      <c r="B663" t="s">
        <v>57</v>
      </c>
      <c r="C663" s="29">
        <v>39803</v>
      </c>
      <c r="I663" s="30">
        <v>40031</v>
      </c>
      <c r="K663" s="34">
        <f t="shared" si="10"/>
        <v>40031</v>
      </c>
    </row>
    <row r="664" spans="2:11" x14ac:dyDescent="0.2">
      <c r="B664" t="s">
        <v>58</v>
      </c>
      <c r="C664" s="29">
        <v>39804</v>
      </c>
      <c r="I664" s="30">
        <v>65881</v>
      </c>
      <c r="K664" s="34">
        <f t="shared" si="10"/>
        <v>65881</v>
      </c>
    </row>
    <row r="665" spans="2:11" x14ac:dyDescent="0.2">
      <c r="B665" t="s">
        <v>59</v>
      </c>
      <c r="C665" s="29">
        <v>39805</v>
      </c>
      <c r="I665" s="30">
        <v>67128</v>
      </c>
      <c r="K665" s="34">
        <f t="shared" si="10"/>
        <v>67128</v>
      </c>
    </row>
    <row r="666" spans="2:11" x14ac:dyDescent="0.2">
      <c r="B666" t="s">
        <v>53</v>
      </c>
      <c r="C666" s="29">
        <v>39806</v>
      </c>
      <c r="I666" s="30">
        <v>54901</v>
      </c>
      <c r="K666" s="34">
        <f t="shared" si="10"/>
        <v>54901</v>
      </c>
    </row>
    <row r="667" spans="2:11" x14ac:dyDescent="0.2">
      <c r="B667" t="s">
        <v>54</v>
      </c>
      <c r="C667" s="29">
        <v>39807</v>
      </c>
      <c r="I667" s="30">
        <v>28382</v>
      </c>
      <c r="K667" s="34">
        <f t="shared" si="10"/>
        <v>28382</v>
      </c>
    </row>
    <row r="668" spans="2:11" x14ac:dyDescent="0.2">
      <c r="B668" t="s">
        <v>55</v>
      </c>
      <c r="C668" s="29">
        <v>39808</v>
      </c>
      <c r="I668" s="30">
        <v>45205</v>
      </c>
      <c r="K668" s="34">
        <f t="shared" si="10"/>
        <v>45205</v>
      </c>
    </row>
    <row r="669" spans="2:11" x14ac:dyDescent="0.2">
      <c r="B669" t="s">
        <v>56</v>
      </c>
      <c r="C669" s="29">
        <v>39809</v>
      </c>
      <c r="I669" s="30">
        <v>40064</v>
      </c>
      <c r="K669" s="34">
        <f t="shared" si="10"/>
        <v>40064</v>
      </c>
    </row>
    <row r="670" spans="2:11" x14ac:dyDescent="0.2">
      <c r="B670" t="s">
        <v>57</v>
      </c>
      <c r="C670" s="29">
        <v>39810</v>
      </c>
      <c r="I670" s="30">
        <v>35035</v>
      </c>
      <c r="K670" s="34">
        <f t="shared" si="10"/>
        <v>35035</v>
      </c>
    </row>
    <row r="671" spans="2:11" x14ac:dyDescent="0.2">
      <c r="B671" t="s">
        <v>58</v>
      </c>
      <c r="C671" s="29">
        <v>39811</v>
      </c>
      <c r="I671" s="30">
        <v>56615</v>
      </c>
      <c r="K671" s="34">
        <f t="shared" si="10"/>
        <v>56615</v>
      </c>
    </row>
    <row r="672" spans="2:11" x14ac:dyDescent="0.2">
      <c r="B672" t="s">
        <v>59</v>
      </c>
      <c r="C672" s="29">
        <v>39812</v>
      </c>
      <c r="I672" s="30">
        <v>60955</v>
      </c>
      <c r="K672" s="34">
        <f t="shared" si="10"/>
        <v>60955</v>
      </c>
    </row>
    <row r="673" spans="2:11" x14ac:dyDescent="0.2">
      <c r="B673" t="s">
        <v>53</v>
      </c>
      <c r="C673" s="29">
        <v>39813</v>
      </c>
      <c r="I673" s="30">
        <v>60924</v>
      </c>
      <c r="K673" s="34">
        <f t="shared" si="10"/>
        <v>60924</v>
      </c>
    </row>
    <row r="674" spans="2:11" x14ac:dyDescent="0.2">
      <c r="B674" t="s">
        <v>54</v>
      </c>
      <c r="C674" s="29">
        <v>39814</v>
      </c>
      <c r="I674" s="30">
        <v>30842</v>
      </c>
      <c r="K674" s="34">
        <f t="shared" si="10"/>
        <v>30842</v>
      </c>
    </row>
    <row r="675" spans="2:11" x14ac:dyDescent="0.2">
      <c r="B675" t="s">
        <v>55</v>
      </c>
      <c r="C675" s="29">
        <v>39815</v>
      </c>
      <c r="I675" s="30">
        <v>54133</v>
      </c>
      <c r="K675" s="34">
        <f t="shared" si="10"/>
        <v>54133</v>
      </c>
    </row>
    <row r="676" spans="2:11" x14ac:dyDescent="0.2">
      <c r="B676" t="s">
        <v>56</v>
      </c>
      <c r="C676" s="29">
        <v>39816</v>
      </c>
      <c r="I676" s="30">
        <v>44049</v>
      </c>
      <c r="K676" s="34">
        <f t="shared" si="10"/>
        <v>44049</v>
      </c>
    </row>
    <row r="677" spans="2:11" x14ac:dyDescent="0.2">
      <c r="B677" t="s">
        <v>57</v>
      </c>
      <c r="C677" s="29">
        <v>39817</v>
      </c>
      <c r="I677" s="30">
        <v>34685</v>
      </c>
      <c r="K677" s="34">
        <f t="shared" si="10"/>
        <v>34685</v>
      </c>
    </row>
    <row r="678" spans="2:11" x14ac:dyDescent="0.2">
      <c r="B678" t="s">
        <v>58</v>
      </c>
      <c r="C678" s="29">
        <v>39818</v>
      </c>
      <c r="I678" s="30">
        <v>58348</v>
      </c>
      <c r="K678" s="34">
        <f t="shared" si="10"/>
        <v>58348</v>
      </c>
    </row>
    <row r="679" spans="2:11" x14ac:dyDescent="0.2">
      <c r="B679" t="s">
        <v>59</v>
      </c>
      <c r="C679" s="29">
        <v>39819</v>
      </c>
      <c r="I679" s="30">
        <v>60873</v>
      </c>
      <c r="K679" s="34">
        <f t="shared" si="10"/>
        <v>60873</v>
      </c>
    </row>
    <row r="680" spans="2:11" x14ac:dyDescent="0.2">
      <c r="B680" t="s">
        <v>53</v>
      </c>
      <c r="C680" s="29">
        <v>39820</v>
      </c>
      <c r="I680" s="30">
        <v>63095</v>
      </c>
      <c r="K680" s="34">
        <f t="shared" si="10"/>
        <v>63095</v>
      </c>
    </row>
    <row r="681" spans="2:11" x14ac:dyDescent="0.2">
      <c r="B681" t="s">
        <v>54</v>
      </c>
      <c r="C681" s="29">
        <v>39821</v>
      </c>
      <c r="I681" s="30">
        <v>64596</v>
      </c>
      <c r="K681" s="34">
        <f t="shared" si="10"/>
        <v>64596</v>
      </c>
    </row>
    <row r="682" spans="2:11" x14ac:dyDescent="0.2">
      <c r="B682" t="s">
        <v>55</v>
      </c>
      <c r="C682" s="29">
        <v>39822</v>
      </c>
      <c r="I682" s="30">
        <v>68761</v>
      </c>
      <c r="K682" s="34">
        <f t="shared" si="10"/>
        <v>68761</v>
      </c>
    </row>
    <row r="683" spans="2:11" x14ac:dyDescent="0.2">
      <c r="B683" t="s">
        <v>56</v>
      </c>
      <c r="C683" s="29">
        <v>39823</v>
      </c>
      <c r="I683" s="30">
        <v>48766</v>
      </c>
      <c r="K683" s="34">
        <f t="shared" si="10"/>
        <v>48766</v>
      </c>
    </row>
    <row r="684" spans="2:11" x14ac:dyDescent="0.2">
      <c r="B684" t="s">
        <v>57</v>
      </c>
      <c r="C684" s="29">
        <v>39824</v>
      </c>
      <c r="I684" s="30">
        <v>34637</v>
      </c>
      <c r="K684" s="34">
        <f t="shared" si="10"/>
        <v>34637</v>
      </c>
    </row>
    <row r="685" spans="2:11" x14ac:dyDescent="0.2">
      <c r="B685" t="s">
        <v>58</v>
      </c>
      <c r="C685" s="29">
        <v>39825</v>
      </c>
      <c r="I685" s="30">
        <v>61504</v>
      </c>
      <c r="K685" s="34">
        <f t="shared" si="10"/>
        <v>61504</v>
      </c>
    </row>
    <row r="686" spans="2:11" x14ac:dyDescent="0.2">
      <c r="B686" t="s">
        <v>59</v>
      </c>
      <c r="C686" s="29">
        <v>39826</v>
      </c>
      <c r="I686" s="30">
        <v>62998</v>
      </c>
      <c r="K686" s="34">
        <f t="shared" si="10"/>
        <v>62998</v>
      </c>
    </row>
    <row r="687" spans="2:11" x14ac:dyDescent="0.2">
      <c r="B687" t="s">
        <v>53</v>
      </c>
      <c r="C687" s="29">
        <v>39827</v>
      </c>
      <c r="I687" s="30">
        <v>63380</v>
      </c>
      <c r="K687" s="34">
        <f t="shared" si="10"/>
        <v>63380</v>
      </c>
    </row>
    <row r="688" spans="2:11" x14ac:dyDescent="0.2">
      <c r="B688" t="s">
        <v>54</v>
      </c>
      <c r="C688" s="29">
        <v>39828</v>
      </c>
      <c r="I688" s="30">
        <v>64453</v>
      </c>
      <c r="K688" s="34">
        <f t="shared" si="10"/>
        <v>64453</v>
      </c>
    </row>
    <row r="689" spans="2:11" x14ac:dyDescent="0.2">
      <c r="B689" t="s">
        <v>55</v>
      </c>
      <c r="C689" s="29">
        <v>39829</v>
      </c>
      <c r="I689" s="30">
        <v>68742</v>
      </c>
      <c r="K689" s="34">
        <f t="shared" si="10"/>
        <v>68742</v>
      </c>
    </row>
    <row r="690" spans="2:11" x14ac:dyDescent="0.2">
      <c r="B690" t="s">
        <v>56</v>
      </c>
      <c r="C690" s="29">
        <v>39830</v>
      </c>
      <c r="I690" s="30">
        <v>47838</v>
      </c>
      <c r="K690" s="34">
        <f t="shared" si="10"/>
        <v>47838</v>
      </c>
    </row>
    <row r="691" spans="2:11" x14ac:dyDescent="0.2">
      <c r="B691" t="s">
        <v>57</v>
      </c>
      <c r="C691" s="29">
        <v>39831</v>
      </c>
      <c r="I691" s="30">
        <v>36454</v>
      </c>
      <c r="K691" s="34">
        <f t="shared" si="10"/>
        <v>36454</v>
      </c>
    </row>
    <row r="692" spans="2:11" x14ac:dyDescent="0.2">
      <c r="B692" t="s">
        <v>58</v>
      </c>
      <c r="C692" s="29">
        <v>39832</v>
      </c>
      <c r="I692" s="30">
        <v>56881</v>
      </c>
      <c r="K692" s="34">
        <f t="shared" si="10"/>
        <v>56881</v>
      </c>
    </row>
    <row r="693" spans="2:11" x14ac:dyDescent="0.2">
      <c r="B693" t="s">
        <v>59</v>
      </c>
      <c r="C693" s="29">
        <v>39833</v>
      </c>
      <c r="I693" s="30">
        <v>62068</v>
      </c>
      <c r="K693" s="34">
        <f t="shared" si="10"/>
        <v>62068</v>
      </c>
    </row>
    <row r="694" spans="2:11" x14ac:dyDescent="0.2">
      <c r="B694" t="s">
        <v>53</v>
      </c>
      <c r="C694" s="29">
        <v>39834</v>
      </c>
      <c r="I694" s="30">
        <v>64261</v>
      </c>
      <c r="K694" s="34">
        <f t="shared" si="10"/>
        <v>64261</v>
      </c>
    </row>
    <row r="695" spans="2:11" x14ac:dyDescent="0.2">
      <c r="B695" t="s">
        <v>54</v>
      </c>
      <c r="C695" s="29">
        <v>39835</v>
      </c>
      <c r="I695" s="30">
        <v>65019</v>
      </c>
      <c r="K695" s="34">
        <f t="shared" si="10"/>
        <v>65019</v>
      </c>
    </row>
    <row r="696" spans="2:11" x14ac:dyDescent="0.2">
      <c r="B696" t="s">
        <v>55</v>
      </c>
      <c r="C696" s="29">
        <v>39836</v>
      </c>
      <c r="I696" s="30">
        <v>69020</v>
      </c>
      <c r="K696" s="34">
        <f t="shared" si="10"/>
        <v>69020</v>
      </c>
    </row>
    <row r="697" spans="2:11" x14ac:dyDescent="0.2">
      <c r="B697" t="s">
        <v>56</v>
      </c>
      <c r="C697" s="29">
        <v>39837</v>
      </c>
      <c r="I697" s="30">
        <v>47467</v>
      </c>
      <c r="K697" s="34">
        <f t="shared" si="10"/>
        <v>47467</v>
      </c>
    </row>
    <row r="698" spans="2:11" x14ac:dyDescent="0.2">
      <c r="B698" t="s">
        <v>57</v>
      </c>
      <c r="C698" s="29">
        <v>39838</v>
      </c>
      <c r="I698" s="30">
        <v>36287</v>
      </c>
      <c r="K698" s="34">
        <f t="shared" si="10"/>
        <v>36287</v>
      </c>
    </row>
    <row r="699" spans="2:11" x14ac:dyDescent="0.2">
      <c r="B699" t="s">
        <v>58</v>
      </c>
      <c r="C699" s="29">
        <v>39839</v>
      </c>
      <c r="I699" s="30">
        <v>61528</v>
      </c>
      <c r="K699" s="34">
        <f t="shared" si="10"/>
        <v>61528</v>
      </c>
    </row>
    <row r="700" spans="2:11" x14ac:dyDescent="0.2">
      <c r="B700" t="s">
        <v>59</v>
      </c>
      <c r="C700" s="29">
        <v>39840</v>
      </c>
      <c r="I700" s="30">
        <v>58553</v>
      </c>
      <c r="K700" s="34">
        <f t="shared" si="10"/>
        <v>58553</v>
      </c>
    </row>
    <row r="701" spans="2:11" x14ac:dyDescent="0.2">
      <c r="B701" t="s">
        <v>53</v>
      </c>
      <c r="C701" s="29">
        <v>39841</v>
      </c>
      <c r="I701" s="30">
        <v>57259</v>
      </c>
      <c r="K701" s="34">
        <f t="shared" si="10"/>
        <v>57259</v>
      </c>
    </row>
    <row r="702" spans="2:11" x14ac:dyDescent="0.2">
      <c r="B702" t="s">
        <v>54</v>
      </c>
      <c r="C702" s="29">
        <v>39842</v>
      </c>
      <c r="I702" s="30">
        <v>65323</v>
      </c>
      <c r="K702" s="34">
        <f t="shared" si="10"/>
        <v>65323</v>
      </c>
    </row>
    <row r="703" spans="2:11" x14ac:dyDescent="0.2">
      <c r="B703" t="s">
        <v>55</v>
      </c>
      <c r="C703" s="29">
        <v>39843</v>
      </c>
      <c r="I703" s="30">
        <v>69920</v>
      </c>
      <c r="K703" s="34">
        <f t="shared" si="10"/>
        <v>69920</v>
      </c>
    </row>
    <row r="704" spans="2:11" x14ac:dyDescent="0.2">
      <c r="B704" t="s">
        <v>56</v>
      </c>
      <c r="C704" s="29">
        <v>39844</v>
      </c>
      <c r="I704" s="30">
        <v>51003</v>
      </c>
      <c r="K704" s="34">
        <f t="shared" si="10"/>
        <v>51003</v>
      </c>
    </row>
    <row r="705" spans="2:11" x14ac:dyDescent="0.2">
      <c r="B705" t="s">
        <v>57</v>
      </c>
      <c r="C705" s="29">
        <v>39845</v>
      </c>
      <c r="I705" s="30">
        <v>36052</v>
      </c>
      <c r="K705" s="34">
        <f t="shared" si="10"/>
        <v>36052</v>
      </c>
    </row>
    <row r="706" spans="2:11" x14ac:dyDescent="0.2">
      <c r="B706" t="s">
        <v>58</v>
      </c>
      <c r="C706" s="29">
        <v>39846</v>
      </c>
      <c r="I706" s="30">
        <v>60263</v>
      </c>
      <c r="K706" s="34">
        <f t="shared" si="10"/>
        <v>60263</v>
      </c>
    </row>
    <row r="707" spans="2:11" x14ac:dyDescent="0.2">
      <c r="B707" t="s">
        <v>59</v>
      </c>
      <c r="C707" s="29">
        <v>39847</v>
      </c>
      <c r="I707" s="30">
        <v>63212</v>
      </c>
      <c r="K707" s="34">
        <f t="shared" si="10"/>
        <v>63212</v>
      </c>
    </row>
    <row r="708" spans="2:11" x14ac:dyDescent="0.2">
      <c r="B708" t="s">
        <v>53</v>
      </c>
      <c r="C708" s="29">
        <v>39848</v>
      </c>
      <c r="I708" s="30">
        <v>63767</v>
      </c>
      <c r="K708" s="34">
        <f t="shared" si="10"/>
        <v>63767</v>
      </c>
    </row>
    <row r="709" spans="2:11" x14ac:dyDescent="0.2">
      <c r="B709" t="s">
        <v>54</v>
      </c>
      <c r="C709" s="29">
        <v>39849</v>
      </c>
      <c r="I709" s="30">
        <v>65170</v>
      </c>
      <c r="K709" s="34">
        <f t="shared" si="10"/>
        <v>65170</v>
      </c>
    </row>
    <row r="710" spans="2:11" x14ac:dyDescent="0.2">
      <c r="B710" t="s">
        <v>55</v>
      </c>
      <c r="C710" s="29">
        <v>39850</v>
      </c>
      <c r="I710" s="30">
        <v>69580</v>
      </c>
      <c r="K710" s="34">
        <f t="shared" si="10"/>
        <v>69580</v>
      </c>
    </row>
    <row r="711" spans="2:11" x14ac:dyDescent="0.2">
      <c r="B711" t="s">
        <v>56</v>
      </c>
      <c r="C711" s="29">
        <v>39851</v>
      </c>
      <c r="I711" s="30">
        <v>50156</v>
      </c>
      <c r="K711" s="34">
        <f t="shared" ref="K711:K774" si="11">E711+F711+G711+H711+I711</f>
        <v>50156</v>
      </c>
    </row>
    <row r="712" spans="2:11" x14ac:dyDescent="0.2">
      <c r="B712" t="s">
        <v>57</v>
      </c>
      <c r="C712" s="29">
        <v>39852</v>
      </c>
      <c r="I712" s="30">
        <v>37146</v>
      </c>
      <c r="K712" s="34">
        <f t="shared" si="11"/>
        <v>37146</v>
      </c>
    </row>
    <row r="713" spans="2:11" x14ac:dyDescent="0.2">
      <c r="B713" t="s">
        <v>58</v>
      </c>
      <c r="C713" s="29">
        <v>39853</v>
      </c>
      <c r="I713" s="30">
        <v>60301</v>
      </c>
      <c r="K713" s="34">
        <f t="shared" si="11"/>
        <v>60301</v>
      </c>
    </row>
    <row r="714" spans="2:11" x14ac:dyDescent="0.2">
      <c r="B714" t="s">
        <v>59</v>
      </c>
      <c r="C714" s="29">
        <v>39854</v>
      </c>
      <c r="I714" s="30">
        <v>63317</v>
      </c>
      <c r="K714" s="34">
        <f t="shared" si="11"/>
        <v>63317</v>
      </c>
    </row>
    <row r="715" spans="2:11" x14ac:dyDescent="0.2">
      <c r="B715" t="s">
        <v>53</v>
      </c>
      <c r="C715" s="29">
        <v>39855</v>
      </c>
      <c r="I715" s="30">
        <v>64577</v>
      </c>
      <c r="K715" s="34">
        <f t="shared" si="11"/>
        <v>64577</v>
      </c>
    </row>
    <row r="716" spans="2:11" x14ac:dyDescent="0.2">
      <c r="B716" t="s">
        <v>54</v>
      </c>
      <c r="C716" s="29">
        <v>39856</v>
      </c>
      <c r="I716" s="30">
        <v>67044</v>
      </c>
      <c r="K716" s="34">
        <f t="shared" si="11"/>
        <v>67044</v>
      </c>
    </row>
    <row r="717" spans="2:11" x14ac:dyDescent="0.2">
      <c r="B717" t="s">
        <v>55</v>
      </c>
      <c r="C717" s="29">
        <v>39857</v>
      </c>
      <c r="I717" s="30">
        <v>72183</v>
      </c>
      <c r="K717" s="34">
        <f t="shared" si="11"/>
        <v>72183</v>
      </c>
    </row>
    <row r="718" spans="2:11" x14ac:dyDescent="0.2">
      <c r="B718" t="s">
        <v>56</v>
      </c>
      <c r="C718" s="29">
        <v>39858</v>
      </c>
      <c r="I718" s="30">
        <v>50792</v>
      </c>
      <c r="K718" s="34">
        <f t="shared" si="11"/>
        <v>50792</v>
      </c>
    </row>
    <row r="719" spans="2:11" x14ac:dyDescent="0.2">
      <c r="B719" t="s">
        <v>57</v>
      </c>
      <c r="C719" s="29">
        <v>39859</v>
      </c>
      <c r="I719" s="30">
        <v>38911</v>
      </c>
      <c r="K719" s="34">
        <f t="shared" si="11"/>
        <v>38911</v>
      </c>
    </row>
    <row r="720" spans="2:11" x14ac:dyDescent="0.2">
      <c r="B720" t="s">
        <v>58</v>
      </c>
      <c r="C720" s="29">
        <v>39860</v>
      </c>
      <c r="I720" s="30">
        <v>58502</v>
      </c>
      <c r="K720" s="34">
        <f t="shared" si="11"/>
        <v>58502</v>
      </c>
    </row>
    <row r="721" spans="2:11" x14ac:dyDescent="0.2">
      <c r="B721" t="s">
        <v>59</v>
      </c>
      <c r="C721" s="29">
        <v>39861</v>
      </c>
      <c r="I721" s="30">
        <v>62653</v>
      </c>
      <c r="K721" s="34">
        <f t="shared" si="11"/>
        <v>62653</v>
      </c>
    </row>
    <row r="722" spans="2:11" x14ac:dyDescent="0.2">
      <c r="B722" t="s">
        <v>53</v>
      </c>
      <c r="C722" s="29">
        <v>39862</v>
      </c>
      <c r="I722" s="30">
        <v>65049</v>
      </c>
      <c r="K722" s="34">
        <f t="shared" si="11"/>
        <v>65049</v>
      </c>
    </row>
    <row r="723" spans="2:11" x14ac:dyDescent="0.2">
      <c r="B723" t="s">
        <v>54</v>
      </c>
      <c r="C723" s="29">
        <v>39863</v>
      </c>
      <c r="I723" s="30">
        <v>67547</v>
      </c>
      <c r="K723" s="34">
        <f t="shared" si="11"/>
        <v>67547</v>
      </c>
    </row>
    <row r="724" spans="2:11" x14ac:dyDescent="0.2">
      <c r="B724" t="s">
        <v>55</v>
      </c>
      <c r="C724" s="29">
        <v>39864</v>
      </c>
      <c r="I724" s="30">
        <v>70874</v>
      </c>
      <c r="K724" s="34">
        <f t="shared" si="11"/>
        <v>70874</v>
      </c>
    </row>
    <row r="725" spans="2:11" x14ac:dyDescent="0.2">
      <c r="B725" t="s">
        <v>56</v>
      </c>
      <c r="C725" s="29">
        <v>39865</v>
      </c>
      <c r="I725" s="30">
        <v>51118</v>
      </c>
      <c r="K725" s="34">
        <f t="shared" si="11"/>
        <v>51118</v>
      </c>
    </row>
    <row r="726" spans="2:11" x14ac:dyDescent="0.2">
      <c r="B726" t="s">
        <v>57</v>
      </c>
      <c r="C726" s="29">
        <v>39866</v>
      </c>
      <c r="I726" s="30">
        <v>38937</v>
      </c>
      <c r="K726" s="34">
        <f t="shared" si="11"/>
        <v>38937</v>
      </c>
    </row>
    <row r="727" spans="2:11" x14ac:dyDescent="0.2">
      <c r="B727" t="s">
        <v>58</v>
      </c>
      <c r="C727" s="29">
        <v>39867</v>
      </c>
      <c r="I727" s="30">
        <v>61525</v>
      </c>
      <c r="K727" s="34">
        <f t="shared" si="11"/>
        <v>61525</v>
      </c>
    </row>
    <row r="728" spans="2:11" x14ac:dyDescent="0.2">
      <c r="B728" t="s">
        <v>59</v>
      </c>
      <c r="C728" s="29">
        <v>39868</v>
      </c>
      <c r="I728" s="30">
        <v>64662</v>
      </c>
      <c r="K728" s="34">
        <f t="shared" si="11"/>
        <v>64662</v>
      </c>
    </row>
    <row r="729" spans="2:11" x14ac:dyDescent="0.2">
      <c r="B729" t="s">
        <v>53</v>
      </c>
      <c r="C729" s="29">
        <v>39869</v>
      </c>
      <c r="I729" s="30">
        <v>65022</v>
      </c>
      <c r="K729" s="34">
        <f t="shared" si="11"/>
        <v>65022</v>
      </c>
    </row>
    <row r="730" spans="2:11" x14ac:dyDescent="0.2">
      <c r="B730" t="s">
        <v>54</v>
      </c>
      <c r="C730" s="29">
        <v>39870</v>
      </c>
      <c r="I730" s="30">
        <v>67635</v>
      </c>
      <c r="K730" s="34">
        <f t="shared" si="11"/>
        <v>67635</v>
      </c>
    </row>
    <row r="731" spans="2:11" x14ac:dyDescent="0.2">
      <c r="B731" t="s">
        <v>55</v>
      </c>
      <c r="C731" s="29">
        <v>39871</v>
      </c>
      <c r="I731" s="30">
        <v>72152</v>
      </c>
      <c r="K731" s="34">
        <f t="shared" si="11"/>
        <v>72152</v>
      </c>
    </row>
    <row r="732" spans="2:11" x14ac:dyDescent="0.2">
      <c r="B732" t="s">
        <v>56</v>
      </c>
      <c r="C732" s="29">
        <v>39872</v>
      </c>
      <c r="I732" s="30">
        <v>57471</v>
      </c>
      <c r="K732" s="34">
        <f t="shared" si="11"/>
        <v>57471</v>
      </c>
    </row>
    <row r="733" spans="2:11" x14ac:dyDescent="0.2">
      <c r="B733" t="s">
        <v>57</v>
      </c>
      <c r="C733" s="29">
        <v>39873</v>
      </c>
      <c r="I733" s="30">
        <v>40639</v>
      </c>
      <c r="K733" s="34">
        <f t="shared" si="11"/>
        <v>40639</v>
      </c>
    </row>
    <row r="734" spans="2:11" x14ac:dyDescent="0.2">
      <c r="B734" t="s">
        <v>58</v>
      </c>
      <c r="C734" s="29">
        <v>39874</v>
      </c>
      <c r="I734" s="30">
        <v>62124</v>
      </c>
      <c r="K734" s="34">
        <f t="shared" si="11"/>
        <v>62124</v>
      </c>
    </row>
    <row r="735" spans="2:11" x14ac:dyDescent="0.2">
      <c r="B735" t="s">
        <v>59</v>
      </c>
      <c r="C735" s="29">
        <v>39875</v>
      </c>
      <c r="I735" s="30">
        <v>64129</v>
      </c>
      <c r="K735" s="34">
        <f t="shared" si="11"/>
        <v>64129</v>
      </c>
    </row>
    <row r="736" spans="2:11" x14ac:dyDescent="0.2">
      <c r="B736" t="s">
        <v>53</v>
      </c>
      <c r="C736" s="29">
        <v>39876</v>
      </c>
      <c r="I736" s="30">
        <v>65374</v>
      </c>
      <c r="K736" s="34">
        <f t="shared" si="11"/>
        <v>65374</v>
      </c>
    </row>
    <row r="737" spans="2:11" x14ac:dyDescent="0.2">
      <c r="B737" t="s">
        <v>54</v>
      </c>
      <c r="C737" s="29">
        <v>39877</v>
      </c>
      <c r="I737" s="30">
        <v>67862</v>
      </c>
      <c r="K737" s="34">
        <f t="shared" si="11"/>
        <v>67862</v>
      </c>
    </row>
    <row r="738" spans="2:11" x14ac:dyDescent="0.2">
      <c r="B738" t="s">
        <v>55</v>
      </c>
      <c r="C738" s="29">
        <v>39878</v>
      </c>
      <c r="I738" s="30">
        <v>72028</v>
      </c>
      <c r="K738" s="34">
        <f t="shared" si="11"/>
        <v>72028</v>
      </c>
    </row>
    <row r="739" spans="2:11" x14ac:dyDescent="0.2">
      <c r="B739" t="s">
        <v>56</v>
      </c>
      <c r="C739" s="29">
        <v>39879</v>
      </c>
      <c r="I739" s="30">
        <v>51231</v>
      </c>
      <c r="K739" s="34">
        <f t="shared" si="11"/>
        <v>51231</v>
      </c>
    </row>
    <row r="740" spans="2:11" x14ac:dyDescent="0.2">
      <c r="B740" t="s">
        <v>57</v>
      </c>
      <c r="C740" s="29">
        <v>39880</v>
      </c>
      <c r="I740" s="30">
        <v>37523</v>
      </c>
      <c r="K740" s="34">
        <f t="shared" si="11"/>
        <v>37523</v>
      </c>
    </row>
    <row r="741" spans="2:11" x14ac:dyDescent="0.2">
      <c r="B741" t="s">
        <v>58</v>
      </c>
      <c r="C741" s="29">
        <v>39881</v>
      </c>
      <c r="I741" s="30">
        <v>63594</v>
      </c>
      <c r="K741" s="34">
        <f t="shared" si="11"/>
        <v>63594</v>
      </c>
    </row>
    <row r="742" spans="2:11" x14ac:dyDescent="0.2">
      <c r="B742" t="s">
        <v>59</v>
      </c>
      <c r="C742" s="29">
        <v>39882</v>
      </c>
      <c r="I742" s="30">
        <v>65661</v>
      </c>
      <c r="K742" s="34">
        <f t="shared" si="11"/>
        <v>65661</v>
      </c>
    </row>
    <row r="743" spans="2:11" x14ac:dyDescent="0.2">
      <c r="B743" t="s">
        <v>53</v>
      </c>
      <c r="C743" s="29">
        <v>39883</v>
      </c>
      <c r="I743" s="30">
        <v>63813</v>
      </c>
      <c r="K743" s="34">
        <f t="shared" si="11"/>
        <v>63813</v>
      </c>
    </row>
    <row r="744" spans="2:11" x14ac:dyDescent="0.2">
      <c r="B744" t="s">
        <v>54</v>
      </c>
      <c r="C744" s="29">
        <v>39884</v>
      </c>
      <c r="I744" s="30">
        <v>64018</v>
      </c>
      <c r="K744" s="34">
        <f t="shared" si="11"/>
        <v>64018</v>
      </c>
    </row>
    <row r="745" spans="2:11" x14ac:dyDescent="0.2">
      <c r="B745" t="s">
        <v>55</v>
      </c>
      <c r="C745" s="29">
        <v>39885</v>
      </c>
      <c r="I745" s="30">
        <v>67821</v>
      </c>
      <c r="K745" s="34">
        <f t="shared" si="11"/>
        <v>67821</v>
      </c>
    </row>
    <row r="746" spans="2:11" x14ac:dyDescent="0.2">
      <c r="B746" t="s">
        <v>56</v>
      </c>
      <c r="C746" s="29">
        <v>39886</v>
      </c>
      <c r="I746" s="30">
        <v>48494</v>
      </c>
      <c r="K746" s="34">
        <f t="shared" si="11"/>
        <v>48494</v>
      </c>
    </row>
    <row r="747" spans="2:11" x14ac:dyDescent="0.2">
      <c r="B747" t="s">
        <v>57</v>
      </c>
      <c r="C747" s="29">
        <v>39887</v>
      </c>
      <c r="I747" s="30">
        <v>37882</v>
      </c>
      <c r="K747" s="34">
        <f t="shared" si="11"/>
        <v>37882</v>
      </c>
    </row>
    <row r="748" spans="2:11" x14ac:dyDescent="0.2">
      <c r="B748" t="s">
        <v>58</v>
      </c>
      <c r="C748" s="29">
        <v>39888</v>
      </c>
      <c r="I748" s="30">
        <v>60404</v>
      </c>
      <c r="K748" s="34">
        <f t="shared" si="11"/>
        <v>60404</v>
      </c>
    </row>
    <row r="749" spans="2:11" x14ac:dyDescent="0.2">
      <c r="B749" t="s">
        <v>59</v>
      </c>
      <c r="C749" s="29">
        <v>39889</v>
      </c>
      <c r="I749" s="30">
        <v>62487</v>
      </c>
      <c r="K749" s="34">
        <f t="shared" si="11"/>
        <v>62487</v>
      </c>
    </row>
    <row r="750" spans="2:11" x14ac:dyDescent="0.2">
      <c r="B750" t="s">
        <v>53</v>
      </c>
      <c r="C750" s="29">
        <v>39890</v>
      </c>
      <c r="I750" s="30">
        <v>63466</v>
      </c>
      <c r="K750" s="34">
        <f t="shared" si="11"/>
        <v>63466</v>
      </c>
    </row>
    <row r="751" spans="2:11" x14ac:dyDescent="0.2">
      <c r="B751" t="s">
        <v>54</v>
      </c>
      <c r="C751" s="29">
        <v>39891</v>
      </c>
      <c r="I751" s="30">
        <v>63901</v>
      </c>
      <c r="K751" s="34">
        <f t="shared" si="11"/>
        <v>63901</v>
      </c>
    </row>
    <row r="752" spans="2:11" x14ac:dyDescent="0.2">
      <c r="B752" t="s">
        <v>55</v>
      </c>
      <c r="C752" s="29">
        <v>39892</v>
      </c>
      <c r="I752" s="30">
        <v>66193</v>
      </c>
      <c r="K752" s="34">
        <f t="shared" si="11"/>
        <v>66193</v>
      </c>
    </row>
    <row r="753" spans="2:11" x14ac:dyDescent="0.2">
      <c r="B753" t="s">
        <v>56</v>
      </c>
      <c r="C753" s="29">
        <v>39893</v>
      </c>
      <c r="I753" s="30">
        <v>50138</v>
      </c>
      <c r="K753" s="34">
        <f t="shared" si="11"/>
        <v>50138</v>
      </c>
    </row>
    <row r="754" spans="2:11" x14ac:dyDescent="0.2">
      <c r="B754" t="s">
        <v>57</v>
      </c>
      <c r="C754" s="29">
        <v>39894</v>
      </c>
      <c r="I754" s="30">
        <v>40149</v>
      </c>
      <c r="K754" s="34">
        <f t="shared" si="11"/>
        <v>40149</v>
      </c>
    </row>
    <row r="755" spans="2:11" x14ac:dyDescent="0.2">
      <c r="B755" t="s">
        <v>58</v>
      </c>
      <c r="C755" s="29">
        <v>39895</v>
      </c>
      <c r="I755" s="30">
        <v>61823</v>
      </c>
      <c r="K755" s="34">
        <f t="shared" si="11"/>
        <v>61823</v>
      </c>
    </row>
    <row r="756" spans="2:11" x14ac:dyDescent="0.2">
      <c r="B756" t="s">
        <v>59</v>
      </c>
      <c r="C756" s="29">
        <v>39896</v>
      </c>
      <c r="I756" s="30">
        <v>63434</v>
      </c>
      <c r="K756" s="34">
        <f t="shared" si="11"/>
        <v>63434</v>
      </c>
    </row>
    <row r="757" spans="2:11" x14ac:dyDescent="0.2">
      <c r="B757" t="s">
        <v>53</v>
      </c>
      <c r="C757" s="29">
        <v>39897</v>
      </c>
      <c r="I757" s="30">
        <v>63600</v>
      </c>
      <c r="K757" s="34">
        <f t="shared" si="11"/>
        <v>63600</v>
      </c>
    </row>
    <row r="758" spans="2:11" x14ac:dyDescent="0.2">
      <c r="B758" t="s">
        <v>54</v>
      </c>
      <c r="C758" s="29">
        <v>39898</v>
      </c>
      <c r="I758" s="30">
        <v>66138</v>
      </c>
      <c r="K758" s="34">
        <f t="shared" si="11"/>
        <v>66138</v>
      </c>
    </row>
    <row r="759" spans="2:11" x14ac:dyDescent="0.2">
      <c r="B759" t="s">
        <v>55</v>
      </c>
      <c r="C759" s="29">
        <v>39899</v>
      </c>
      <c r="I759" s="30">
        <v>71154</v>
      </c>
      <c r="K759" s="34">
        <f t="shared" si="11"/>
        <v>71154</v>
      </c>
    </row>
    <row r="760" spans="2:11" x14ac:dyDescent="0.2">
      <c r="B760" t="s">
        <v>56</v>
      </c>
      <c r="C760" s="29">
        <v>39900</v>
      </c>
      <c r="I760" s="30">
        <v>52911</v>
      </c>
      <c r="K760" s="34">
        <f t="shared" si="11"/>
        <v>52911</v>
      </c>
    </row>
    <row r="761" spans="2:11" x14ac:dyDescent="0.2">
      <c r="B761" t="s">
        <v>57</v>
      </c>
      <c r="C761" s="29">
        <v>39901</v>
      </c>
      <c r="I761" s="30">
        <v>40928</v>
      </c>
      <c r="K761" s="34">
        <f t="shared" si="11"/>
        <v>40928</v>
      </c>
    </row>
    <row r="762" spans="2:11" x14ac:dyDescent="0.2">
      <c r="B762" t="s">
        <v>58</v>
      </c>
      <c r="C762" s="29">
        <v>39902</v>
      </c>
      <c r="I762" s="30">
        <v>63310</v>
      </c>
      <c r="K762" s="34">
        <f t="shared" si="11"/>
        <v>63310</v>
      </c>
    </row>
    <row r="763" spans="2:11" x14ac:dyDescent="0.2">
      <c r="B763" t="s">
        <v>59</v>
      </c>
      <c r="C763" s="29">
        <v>39903</v>
      </c>
      <c r="I763" s="30">
        <v>65284</v>
      </c>
      <c r="K763" s="34">
        <f t="shared" si="11"/>
        <v>65284</v>
      </c>
    </row>
    <row r="764" spans="2:11" x14ac:dyDescent="0.2">
      <c r="B764" t="s">
        <v>53</v>
      </c>
      <c r="C764" s="29">
        <v>39904</v>
      </c>
      <c r="I764" s="30">
        <v>67368</v>
      </c>
      <c r="K764" s="34">
        <f t="shared" si="11"/>
        <v>67368</v>
      </c>
    </row>
    <row r="765" spans="2:11" x14ac:dyDescent="0.2">
      <c r="B765" t="s">
        <v>54</v>
      </c>
      <c r="C765" s="29">
        <v>39905</v>
      </c>
      <c r="I765" s="30">
        <v>67383</v>
      </c>
      <c r="K765" s="34">
        <f t="shared" si="11"/>
        <v>67383</v>
      </c>
    </row>
    <row r="766" spans="2:11" x14ac:dyDescent="0.2">
      <c r="B766" t="s">
        <v>55</v>
      </c>
      <c r="C766" s="29">
        <v>39906</v>
      </c>
      <c r="I766" s="30">
        <v>74059</v>
      </c>
      <c r="K766" s="34">
        <f t="shared" si="11"/>
        <v>74059</v>
      </c>
    </row>
    <row r="767" spans="2:11" x14ac:dyDescent="0.2">
      <c r="B767" t="s">
        <v>56</v>
      </c>
      <c r="C767" s="29">
        <v>39907</v>
      </c>
      <c r="I767" s="30">
        <v>55701</v>
      </c>
      <c r="K767" s="34">
        <f t="shared" si="11"/>
        <v>55701</v>
      </c>
    </row>
    <row r="768" spans="2:11" x14ac:dyDescent="0.2">
      <c r="B768" t="s">
        <v>57</v>
      </c>
      <c r="C768" s="29">
        <v>39908</v>
      </c>
      <c r="I768" s="30">
        <v>41176</v>
      </c>
      <c r="K768" s="34">
        <f t="shared" si="11"/>
        <v>41176</v>
      </c>
    </row>
    <row r="769" spans="2:11" x14ac:dyDescent="0.2">
      <c r="B769" t="s">
        <v>58</v>
      </c>
      <c r="C769" s="29">
        <v>39909</v>
      </c>
      <c r="I769" s="30">
        <v>62371</v>
      </c>
      <c r="K769" s="34">
        <f t="shared" si="11"/>
        <v>62371</v>
      </c>
    </row>
    <row r="770" spans="2:11" x14ac:dyDescent="0.2">
      <c r="B770" t="s">
        <v>59</v>
      </c>
      <c r="C770" s="29">
        <v>39910</v>
      </c>
      <c r="I770" s="30">
        <v>66769</v>
      </c>
      <c r="K770" s="34">
        <f t="shared" si="11"/>
        <v>66769</v>
      </c>
    </row>
    <row r="771" spans="2:11" x14ac:dyDescent="0.2">
      <c r="B771" t="s">
        <v>53</v>
      </c>
      <c r="C771" s="29">
        <v>39911</v>
      </c>
      <c r="I771" s="30">
        <v>67598</v>
      </c>
      <c r="K771" s="34">
        <f t="shared" si="11"/>
        <v>67598</v>
      </c>
    </row>
    <row r="772" spans="2:11" x14ac:dyDescent="0.2">
      <c r="B772" t="s">
        <v>54</v>
      </c>
      <c r="C772" s="29">
        <v>39912</v>
      </c>
      <c r="I772" s="30">
        <v>71974</v>
      </c>
      <c r="K772" s="34">
        <f t="shared" si="11"/>
        <v>71974</v>
      </c>
    </row>
    <row r="773" spans="2:11" x14ac:dyDescent="0.2">
      <c r="B773" t="s">
        <v>55</v>
      </c>
      <c r="C773" s="29">
        <v>39913</v>
      </c>
      <c r="I773" s="30">
        <v>67458</v>
      </c>
      <c r="K773" s="34">
        <f t="shared" si="11"/>
        <v>67458</v>
      </c>
    </row>
    <row r="774" spans="2:11" x14ac:dyDescent="0.2">
      <c r="B774" t="s">
        <v>56</v>
      </c>
      <c r="C774" s="29">
        <v>39914</v>
      </c>
      <c r="I774" s="30">
        <v>47303</v>
      </c>
      <c r="K774" s="34">
        <f t="shared" si="11"/>
        <v>47303</v>
      </c>
    </row>
    <row r="775" spans="2:11" x14ac:dyDescent="0.2">
      <c r="B775" t="s">
        <v>57</v>
      </c>
      <c r="C775" s="29">
        <v>39915</v>
      </c>
      <c r="I775" s="30">
        <v>37597</v>
      </c>
      <c r="K775" s="34">
        <f t="shared" ref="K775:K838" si="12">E775+F775+G775+H775+I775</f>
        <v>37597</v>
      </c>
    </row>
    <row r="776" spans="2:11" x14ac:dyDescent="0.2">
      <c r="B776" t="s">
        <v>58</v>
      </c>
      <c r="C776" s="29">
        <v>39916</v>
      </c>
      <c r="I776" s="30">
        <v>63941</v>
      </c>
      <c r="K776" s="34">
        <f t="shared" si="12"/>
        <v>63941</v>
      </c>
    </row>
    <row r="777" spans="2:11" x14ac:dyDescent="0.2">
      <c r="B777" t="s">
        <v>59</v>
      </c>
      <c r="C777" s="29">
        <v>39917</v>
      </c>
      <c r="I777" s="30">
        <v>67310</v>
      </c>
      <c r="K777" s="34">
        <f t="shared" si="12"/>
        <v>67310</v>
      </c>
    </row>
    <row r="778" spans="2:11" x14ac:dyDescent="0.2">
      <c r="B778" t="s">
        <v>53</v>
      </c>
      <c r="C778" s="29">
        <v>39918</v>
      </c>
      <c r="I778" s="30">
        <v>68619</v>
      </c>
      <c r="K778" s="34">
        <f t="shared" si="12"/>
        <v>68619</v>
      </c>
    </row>
    <row r="779" spans="2:11" x14ac:dyDescent="0.2">
      <c r="B779" t="s">
        <v>54</v>
      </c>
      <c r="C779" s="29">
        <v>39919</v>
      </c>
      <c r="I779" s="30">
        <v>67710</v>
      </c>
      <c r="K779" s="34">
        <f t="shared" si="12"/>
        <v>67710</v>
      </c>
    </row>
    <row r="780" spans="2:11" x14ac:dyDescent="0.2">
      <c r="B780" t="s">
        <v>55</v>
      </c>
      <c r="C780" s="180">
        <v>39920</v>
      </c>
      <c r="I780" s="30">
        <v>65551</v>
      </c>
      <c r="K780" s="34">
        <f t="shared" si="12"/>
        <v>65551</v>
      </c>
    </row>
    <row r="781" spans="2:11" x14ac:dyDescent="0.2">
      <c r="B781" t="s">
        <v>56</v>
      </c>
      <c r="C781" s="29">
        <v>39921</v>
      </c>
      <c r="I781" s="30">
        <v>50709</v>
      </c>
      <c r="K781" s="34">
        <f t="shared" si="12"/>
        <v>50709</v>
      </c>
    </row>
    <row r="782" spans="2:11" x14ac:dyDescent="0.2">
      <c r="B782" t="s">
        <v>57</v>
      </c>
      <c r="C782" s="29">
        <v>39922</v>
      </c>
      <c r="I782" s="30">
        <v>41113</v>
      </c>
      <c r="K782" s="34">
        <f t="shared" si="12"/>
        <v>41113</v>
      </c>
    </row>
    <row r="783" spans="2:11" x14ac:dyDescent="0.2">
      <c r="B783" t="s">
        <v>58</v>
      </c>
      <c r="C783" s="29">
        <v>39923</v>
      </c>
      <c r="I783" s="30">
        <v>64073</v>
      </c>
      <c r="K783" s="34">
        <f t="shared" si="12"/>
        <v>64073</v>
      </c>
    </row>
    <row r="784" spans="2:11" x14ac:dyDescent="0.2">
      <c r="B784" t="s">
        <v>59</v>
      </c>
      <c r="C784" s="29">
        <v>39924</v>
      </c>
      <c r="I784" s="30">
        <v>65793</v>
      </c>
      <c r="K784" s="34">
        <f t="shared" si="12"/>
        <v>65793</v>
      </c>
    </row>
    <row r="785" spans="2:11" x14ac:dyDescent="0.2">
      <c r="B785" t="s">
        <v>53</v>
      </c>
      <c r="C785" s="29">
        <v>39925</v>
      </c>
      <c r="I785" s="30">
        <v>66917</v>
      </c>
      <c r="K785" s="34">
        <f t="shared" si="12"/>
        <v>66917</v>
      </c>
    </row>
    <row r="786" spans="2:11" x14ac:dyDescent="0.2">
      <c r="B786" t="s">
        <v>54</v>
      </c>
      <c r="C786" s="29">
        <v>39926</v>
      </c>
      <c r="I786" s="30">
        <v>69969</v>
      </c>
      <c r="K786" s="34">
        <f t="shared" si="12"/>
        <v>69969</v>
      </c>
    </row>
    <row r="787" spans="2:11" x14ac:dyDescent="0.2">
      <c r="B787" t="s">
        <v>55</v>
      </c>
      <c r="C787" s="29">
        <v>39927</v>
      </c>
      <c r="I787" s="30">
        <v>72063</v>
      </c>
      <c r="K787" s="34">
        <f t="shared" si="12"/>
        <v>72063</v>
      </c>
    </row>
    <row r="788" spans="2:11" x14ac:dyDescent="0.2">
      <c r="B788" t="s">
        <v>56</v>
      </c>
      <c r="C788" s="29">
        <v>39928</v>
      </c>
      <c r="I788" s="30">
        <v>53642</v>
      </c>
      <c r="K788" s="34">
        <f t="shared" si="12"/>
        <v>53642</v>
      </c>
    </row>
    <row r="789" spans="2:11" x14ac:dyDescent="0.2">
      <c r="B789" t="s">
        <v>57</v>
      </c>
      <c r="C789" s="29">
        <v>39929</v>
      </c>
      <c r="I789" s="30">
        <v>40531</v>
      </c>
      <c r="K789" s="34">
        <f t="shared" si="12"/>
        <v>40531</v>
      </c>
    </row>
    <row r="790" spans="2:11" x14ac:dyDescent="0.2">
      <c r="B790" t="s">
        <v>58</v>
      </c>
      <c r="C790" s="180">
        <v>39930</v>
      </c>
      <c r="I790" s="30">
        <v>59332</v>
      </c>
      <c r="K790" s="34">
        <f t="shared" si="12"/>
        <v>59332</v>
      </c>
    </row>
    <row r="791" spans="2:11" x14ac:dyDescent="0.2">
      <c r="B791" t="s">
        <v>59</v>
      </c>
      <c r="C791" s="29">
        <v>39931</v>
      </c>
      <c r="I791" s="30">
        <v>64449</v>
      </c>
      <c r="K791" s="34">
        <f t="shared" si="12"/>
        <v>64449</v>
      </c>
    </row>
    <row r="792" spans="2:11" x14ac:dyDescent="0.2">
      <c r="B792" t="s">
        <v>53</v>
      </c>
      <c r="C792" s="29">
        <v>39932</v>
      </c>
      <c r="I792" s="30">
        <v>65311</v>
      </c>
      <c r="K792" s="34">
        <f t="shared" si="12"/>
        <v>65311</v>
      </c>
    </row>
    <row r="793" spans="2:11" x14ac:dyDescent="0.2">
      <c r="B793" t="s">
        <v>54</v>
      </c>
      <c r="C793" s="29">
        <v>39933</v>
      </c>
      <c r="I793" s="30">
        <v>68736</v>
      </c>
      <c r="K793" s="34">
        <f t="shared" si="12"/>
        <v>68736</v>
      </c>
    </row>
    <row r="794" spans="2:11" x14ac:dyDescent="0.2">
      <c r="B794" t="s">
        <v>55</v>
      </c>
      <c r="C794" s="29">
        <v>39934</v>
      </c>
      <c r="I794" s="30">
        <v>72018</v>
      </c>
      <c r="K794" s="34">
        <f t="shared" si="12"/>
        <v>72018</v>
      </c>
    </row>
    <row r="795" spans="2:11" x14ac:dyDescent="0.2">
      <c r="B795" t="s">
        <v>56</v>
      </c>
      <c r="C795" s="29">
        <v>39935</v>
      </c>
      <c r="I795" s="30">
        <v>51235</v>
      </c>
      <c r="K795" s="34">
        <f t="shared" si="12"/>
        <v>51235</v>
      </c>
    </row>
    <row r="796" spans="2:11" x14ac:dyDescent="0.2">
      <c r="B796" t="s">
        <v>57</v>
      </c>
      <c r="C796" s="29">
        <v>39936</v>
      </c>
      <c r="I796" s="30">
        <v>39718</v>
      </c>
      <c r="K796" s="34">
        <f t="shared" si="12"/>
        <v>39718</v>
      </c>
    </row>
    <row r="797" spans="2:11" x14ac:dyDescent="0.2">
      <c r="B797" t="s">
        <v>58</v>
      </c>
      <c r="C797" s="29">
        <v>39937</v>
      </c>
      <c r="I797" s="30">
        <v>63844</v>
      </c>
      <c r="K797" s="34">
        <f t="shared" si="12"/>
        <v>63844</v>
      </c>
    </row>
    <row r="798" spans="2:11" x14ac:dyDescent="0.2">
      <c r="B798" t="s">
        <v>59</v>
      </c>
      <c r="C798" s="29">
        <v>39938</v>
      </c>
      <c r="I798" s="30">
        <v>66817</v>
      </c>
      <c r="K798" s="34">
        <f t="shared" si="12"/>
        <v>66817</v>
      </c>
    </row>
    <row r="799" spans="2:11" x14ac:dyDescent="0.2">
      <c r="B799" t="s">
        <v>53</v>
      </c>
      <c r="C799" s="29">
        <v>39939</v>
      </c>
      <c r="I799" s="30">
        <v>68008</v>
      </c>
      <c r="K799" s="34">
        <f t="shared" si="12"/>
        <v>68008</v>
      </c>
    </row>
    <row r="800" spans="2:11" x14ac:dyDescent="0.2">
      <c r="B800" t="s">
        <v>54</v>
      </c>
      <c r="C800" s="29">
        <v>39940</v>
      </c>
      <c r="I800" s="30">
        <v>69584</v>
      </c>
      <c r="K800" s="34">
        <f t="shared" si="12"/>
        <v>69584</v>
      </c>
    </row>
    <row r="801" spans="2:11" x14ac:dyDescent="0.2">
      <c r="B801" t="s">
        <v>55</v>
      </c>
      <c r="C801" s="29">
        <v>39941</v>
      </c>
      <c r="I801" s="30">
        <v>73743</v>
      </c>
      <c r="K801" s="34">
        <f t="shared" si="12"/>
        <v>73743</v>
      </c>
    </row>
    <row r="802" spans="2:11" x14ac:dyDescent="0.2">
      <c r="B802" t="s">
        <v>56</v>
      </c>
      <c r="C802" s="29">
        <v>39942</v>
      </c>
      <c r="I802" s="30">
        <v>56105</v>
      </c>
      <c r="K802" s="34">
        <f t="shared" si="12"/>
        <v>56105</v>
      </c>
    </row>
    <row r="803" spans="2:11" x14ac:dyDescent="0.2">
      <c r="B803" t="s">
        <v>57</v>
      </c>
      <c r="C803" s="29">
        <v>39943</v>
      </c>
      <c r="I803" s="30">
        <v>43509</v>
      </c>
      <c r="K803" s="34">
        <f t="shared" si="12"/>
        <v>43509</v>
      </c>
    </row>
    <row r="804" spans="2:11" x14ac:dyDescent="0.2">
      <c r="B804" t="s">
        <v>58</v>
      </c>
      <c r="C804" s="29">
        <v>39944</v>
      </c>
      <c r="I804" s="30">
        <v>64368</v>
      </c>
      <c r="K804" s="34">
        <f t="shared" si="12"/>
        <v>64368</v>
      </c>
    </row>
    <row r="805" spans="2:11" x14ac:dyDescent="0.2">
      <c r="B805" t="s">
        <v>59</v>
      </c>
      <c r="C805" s="29">
        <v>39945</v>
      </c>
      <c r="I805" s="30">
        <v>67352</v>
      </c>
      <c r="K805" s="34">
        <f t="shared" si="12"/>
        <v>67352</v>
      </c>
    </row>
    <row r="806" spans="2:11" x14ac:dyDescent="0.2">
      <c r="B806" t="s">
        <v>53</v>
      </c>
      <c r="C806" s="29">
        <v>39946</v>
      </c>
      <c r="I806" s="30">
        <v>67945</v>
      </c>
      <c r="K806" s="34">
        <f t="shared" si="12"/>
        <v>67945</v>
      </c>
    </row>
    <row r="807" spans="2:11" x14ac:dyDescent="0.2">
      <c r="B807" t="s">
        <v>54</v>
      </c>
      <c r="C807" s="29">
        <v>39947</v>
      </c>
      <c r="I807" s="30">
        <v>69914</v>
      </c>
      <c r="K807" s="34">
        <f t="shared" si="12"/>
        <v>69914</v>
      </c>
    </row>
    <row r="808" spans="2:11" x14ac:dyDescent="0.2">
      <c r="B808" t="s">
        <v>55</v>
      </c>
      <c r="C808" s="29">
        <v>39948</v>
      </c>
      <c r="I808" s="30">
        <v>73451</v>
      </c>
      <c r="K808" s="34">
        <f t="shared" si="12"/>
        <v>73451</v>
      </c>
    </row>
    <row r="809" spans="2:11" x14ac:dyDescent="0.2">
      <c r="B809" s="16" t="s">
        <v>56</v>
      </c>
      <c r="C809" s="180">
        <v>39949</v>
      </c>
      <c r="I809" s="30">
        <v>49929</v>
      </c>
      <c r="K809" s="34">
        <f t="shared" si="12"/>
        <v>49929</v>
      </c>
    </row>
    <row r="810" spans="2:11" x14ac:dyDescent="0.2">
      <c r="B810" t="s">
        <v>57</v>
      </c>
      <c r="C810" s="29">
        <v>39950</v>
      </c>
      <c r="I810" s="30">
        <v>41388</v>
      </c>
      <c r="K810" s="34">
        <f t="shared" si="12"/>
        <v>41388</v>
      </c>
    </row>
    <row r="811" spans="2:11" x14ac:dyDescent="0.2">
      <c r="B811" t="s">
        <v>58</v>
      </c>
      <c r="C811" s="29">
        <v>39951</v>
      </c>
      <c r="I811" s="30">
        <v>64682</v>
      </c>
      <c r="K811" s="34">
        <f t="shared" si="12"/>
        <v>64682</v>
      </c>
    </row>
    <row r="812" spans="2:11" x14ac:dyDescent="0.2">
      <c r="B812" t="s">
        <v>59</v>
      </c>
      <c r="C812" s="29">
        <v>39952</v>
      </c>
      <c r="I812" s="30">
        <v>67317</v>
      </c>
      <c r="K812" s="34">
        <f t="shared" si="12"/>
        <v>67317</v>
      </c>
    </row>
    <row r="813" spans="2:11" x14ac:dyDescent="0.2">
      <c r="B813" t="s">
        <v>53</v>
      </c>
      <c r="C813" s="29">
        <v>39953</v>
      </c>
      <c r="I813" s="30">
        <v>69412</v>
      </c>
      <c r="K813" s="34">
        <f t="shared" si="12"/>
        <v>69412</v>
      </c>
    </row>
    <row r="814" spans="2:11" x14ac:dyDescent="0.2">
      <c r="B814" t="s">
        <v>54</v>
      </c>
      <c r="C814" s="29">
        <v>39954</v>
      </c>
      <c r="I814" s="30">
        <v>69827</v>
      </c>
      <c r="K814" s="34">
        <f t="shared" si="12"/>
        <v>69827</v>
      </c>
    </row>
    <row r="815" spans="2:11" x14ac:dyDescent="0.2">
      <c r="B815" t="s">
        <v>55</v>
      </c>
      <c r="C815" s="29">
        <v>39955</v>
      </c>
      <c r="I815" s="30">
        <v>73360</v>
      </c>
      <c r="K815" s="34">
        <f t="shared" si="12"/>
        <v>73360</v>
      </c>
    </row>
    <row r="816" spans="2:11" x14ac:dyDescent="0.2">
      <c r="B816" t="s">
        <v>56</v>
      </c>
      <c r="C816" s="29">
        <v>39956</v>
      </c>
      <c r="I816" s="30">
        <v>51497</v>
      </c>
      <c r="K816" s="34">
        <f t="shared" si="12"/>
        <v>51497</v>
      </c>
    </row>
    <row r="817" spans="2:11" x14ac:dyDescent="0.2">
      <c r="B817" t="s">
        <v>57</v>
      </c>
      <c r="C817" s="29">
        <v>39957</v>
      </c>
      <c r="I817" s="30">
        <v>38809</v>
      </c>
      <c r="K817" s="34">
        <f t="shared" si="12"/>
        <v>38809</v>
      </c>
    </row>
    <row r="818" spans="2:11" x14ac:dyDescent="0.2">
      <c r="B818" t="s">
        <v>58</v>
      </c>
      <c r="C818" s="29">
        <v>39958</v>
      </c>
      <c r="I818" s="30">
        <v>39623</v>
      </c>
      <c r="K818" s="34">
        <f t="shared" si="12"/>
        <v>39623</v>
      </c>
    </row>
    <row r="819" spans="2:11" x14ac:dyDescent="0.2">
      <c r="B819" t="s">
        <v>59</v>
      </c>
      <c r="C819" s="29">
        <v>39959</v>
      </c>
      <c r="I819" s="30">
        <v>65756</v>
      </c>
      <c r="K819" s="34">
        <f t="shared" si="12"/>
        <v>65756</v>
      </c>
    </row>
    <row r="820" spans="2:11" x14ac:dyDescent="0.2">
      <c r="B820" t="s">
        <v>53</v>
      </c>
      <c r="C820" s="29">
        <v>39960</v>
      </c>
      <c r="I820" s="30">
        <v>67802</v>
      </c>
      <c r="K820" s="34">
        <f t="shared" si="12"/>
        <v>67802</v>
      </c>
    </row>
    <row r="821" spans="2:11" x14ac:dyDescent="0.2">
      <c r="B821" t="s">
        <v>54</v>
      </c>
      <c r="C821" s="29">
        <v>39961</v>
      </c>
      <c r="I821" s="30">
        <v>71327</v>
      </c>
      <c r="K821" s="34">
        <f t="shared" si="12"/>
        <v>71327</v>
      </c>
    </row>
    <row r="822" spans="2:11" x14ac:dyDescent="0.2">
      <c r="B822" t="s">
        <v>55</v>
      </c>
      <c r="C822" s="29">
        <v>39962</v>
      </c>
      <c r="I822" s="30">
        <v>74170</v>
      </c>
      <c r="K822" s="34">
        <f t="shared" si="12"/>
        <v>74170</v>
      </c>
    </row>
    <row r="823" spans="2:11" x14ac:dyDescent="0.2">
      <c r="B823" t="s">
        <v>56</v>
      </c>
      <c r="C823" s="29">
        <v>39963</v>
      </c>
      <c r="I823" s="30">
        <v>53210</v>
      </c>
      <c r="K823" s="34">
        <f t="shared" si="12"/>
        <v>53210</v>
      </c>
    </row>
    <row r="824" spans="2:11" x14ac:dyDescent="0.2">
      <c r="B824" t="s">
        <v>57</v>
      </c>
      <c r="C824" s="29">
        <v>39964</v>
      </c>
      <c r="I824" s="30">
        <v>40211</v>
      </c>
      <c r="K824" s="34">
        <f t="shared" si="12"/>
        <v>40211</v>
      </c>
    </row>
    <row r="825" spans="2:11" x14ac:dyDescent="0.2">
      <c r="B825" t="s">
        <v>58</v>
      </c>
      <c r="C825" s="29">
        <v>39965</v>
      </c>
      <c r="I825" s="30">
        <v>65321</v>
      </c>
      <c r="K825" s="34">
        <f t="shared" si="12"/>
        <v>65321</v>
      </c>
    </row>
    <row r="826" spans="2:11" x14ac:dyDescent="0.2">
      <c r="B826" t="s">
        <v>59</v>
      </c>
      <c r="C826" s="29">
        <v>39966</v>
      </c>
      <c r="I826" s="30">
        <v>68205</v>
      </c>
      <c r="K826" s="34">
        <f t="shared" si="12"/>
        <v>68205</v>
      </c>
    </row>
    <row r="827" spans="2:11" x14ac:dyDescent="0.2">
      <c r="B827" t="s">
        <v>53</v>
      </c>
      <c r="C827" s="29">
        <v>39967</v>
      </c>
      <c r="I827" s="30">
        <v>69169</v>
      </c>
      <c r="K827" s="34">
        <f t="shared" si="12"/>
        <v>69169</v>
      </c>
    </row>
    <row r="828" spans="2:11" x14ac:dyDescent="0.2">
      <c r="B828" t="s">
        <v>54</v>
      </c>
      <c r="C828" s="29">
        <v>39968</v>
      </c>
      <c r="I828" s="30">
        <v>71505</v>
      </c>
      <c r="K828" s="34">
        <f t="shared" si="12"/>
        <v>71505</v>
      </c>
    </row>
    <row r="829" spans="2:11" x14ac:dyDescent="0.2">
      <c r="B829" t="s">
        <v>55</v>
      </c>
      <c r="C829" s="29">
        <v>39969</v>
      </c>
      <c r="I829" s="30">
        <v>74842</v>
      </c>
      <c r="K829" s="34">
        <f t="shared" si="12"/>
        <v>74842</v>
      </c>
    </row>
    <row r="830" spans="2:11" x14ac:dyDescent="0.2">
      <c r="B830" t="s">
        <v>56</v>
      </c>
      <c r="C830" s="29">
        <v>39970</v>
      </c>
      <c r="I830" s="30">
        <v>55742</v>
      </c>
      <c r="K830" s="34">
        <f t="shared" si="12"/>
        <v>55742</v>
      </c>
    </row>
    <row r="831" spans="2:11" x14ac:dyDescent="0.2">
      <c r="B831" t="s">
        <v>57</v>
      </c>
      <c r="C831" s="29">
        <v>39971</v>
      </c>
      <c r="I831" s="30">
        <v>44853</v>
      </c>
      <c r="K831" s="34">
        <f t="shared" si="12"/>
        <v>44853</v>
      </c>
    </row>
    <row r="832" spans="2:11" x14ac:dyDescent="0.2">
      <c r="B832" t="s">
        <v>58</v>
      </c>
      <c r="C832" s="29">
        <v>39972</v>
      </c>
      <c r="I832" s="30">
        <v>65882</v>
      </c>
      <c r="K832" s="34">
        <f t="shared" si="12"/>
        <v>65882</v>
      </c>
    </row>
    <row r="833" spans="2:11" x14ac:dyDescent="0.2">
      <c r="B833" t="s">
        <v>59</v>
      </c>
      <c r="C833" s="29">
        <v>39973</v>
      </c>
      <c r="I833" s="30">
        <v>66955</v>
      </c>
      <c r="K833" s="34">
        <f t="shared" si="12"/>
        <v>66955</v>
      </c>
    </row>
    <row r="834" spans="2:11" x14ac:dyDescent="0.2">
      <c r="B834" t="s">
        <v>53</v>
      </c>
      <c r="C834" s="29">
        <v>39974</v>
      </c>
      <c r="I834" s="30">
        <v>68130</v>
      </c>
      <c r="K834" s="34">
        <f t="shared" si="12"/>
        <v>68130</v>
      </c>
    </row>
    <row r="835" spans="2:11" x14ac:dyDescent="0.2">
      <c r="B835" t="s">
        <v>54</v>
      </c>
      <c r="C835" s="29">
        <v>39975</v>
      </c>
      <c r="I835" s="30">
        <v>70509</v>
      </c>
      <c r="K835" s="34">
        <f t="shared" si="12"/>
        <v>70509</v>
      </c>
    </row>
    <row r="836" spans="2:11" x14ac:dyDescent="0.2">
      <c r="B836" t="s">
        <v>55</v>
      </c>
      <c r="C836" s="29">
        <v>39976</v>
      </c>
      <c r="I836" s="30">
        <v>74268</v>
      </c>
      <c r="K836" s="34">
        <f t="shared" si="12"/>
        <v>74268</v>
      </c>
    </row>
    <row r="837" spans="2:11" x14ac:dyDescent="0.2">
      <c r="B837" t="s">
        <v>56</v>
      </c>
      <c r="C837" s="29">
        <v>39977</v>
      </c>
      <c r="I837" s="30">
        <v>52437</v>
      </c>
      <c r="K837" s="34">
        <f t="shared" si="12"/>
        <v>52437</v>
      </c>
    </row>
    <row r="838" spans="2:11" x14ac:dyDescent="0.2">
      <c r="B838" t="s">
        <v>57</v>
      </c>
      <c r="C838" s="29">
        <v>39978</v>
      </c>
      <c r="I838" s="30">
        <v>42471</v>
      </c>
      <c r="K838" s="34">
        <f t="shared" si="12"/>
        <v>42471</v>
      </c>
    </row>
    <row r="839" spans="2:11" x14ac:dyDescent="0.2">
      <c r="B839" t="s">
        <v>58</v>
      </c>
      <c r="C839" s="29">
        <v>39979</v>
      </c>
      <c r="I839" s="30">
        <v>65927</v>
      </c>
      <c r="K839" s="34">
        <f t="shared" ref="K839:K902" si="13">E839+F839+G839+H839+I839</f>
        <v>65927</v>
      </c>
    </row>
    <row r="840" spans="2:11" x14ac:dyDescent="0.2">
      <c r="B840" t="s">
        <v>59</v>
      </c>
      <c r="C840" s="29">
        <v>39980</v>
      </c>
      <c r="I840" s="30">
        <v>67393</v>
      </c>
      <c r="K840" s="34">
        <f t="shared" si="13"/>
        <v>67393</v>
      </c>
    </row>
    <row r="841" spans="2:11" x14ac:dyDescent="0.2">
      <c r="B841" t="s">
        <v>53</v>
      </c>
      <c r="C841" s="29">
        <v>39981</v>
      </c>
      <c r="I841" s="30">
        <v>69540</v>
      </c>
      <c r="K841" s="34">
        <f t="shared" si="13"/>
        <v>69540</v>
      </c>
    </row>
    <row r="842" spans="2:11" x14ac:dyDescent="0.2">
      <c r="B842" t="s">
        <v>54</v>
      </c>
      <c r="C842" s="29">
        <v>39982</v>
      </c>
      <c r="I842" s="30">
        <v>69795</v>
      </c>
      <c r="K842" s="34">
        <f t="shared" si="13"/>
        <v>69795</v>
      </c>
    </row>
    <row r="843" spans="2:11" x14ac:dyDescent="0.2">
      <c r="B843" t="s">
        <v>55</v>
      </c>
      <c r="C843" s="29">
        <v>39983</v>
      </c>
      <c r="I843" s="30">
        <v>71895</v>
      </c>
      <c r="K843" s="34">
        <f t="shared" si="13"/>
        <v>71895</v>
      </c>
    </row>
    <row r="844" spans="2:11" x14ac:dyDescent="0.2">
      <c r="B844" t="s">
        <v>56</v>
      </c>
      <c r="C844" s="29">
        <v>39984</v>
      </c>
      <c r="I844" s="30">
        <v>51917</v>
      </c>
      <c r="K844" s="34">
        <f t="shared" si="13"/>
        <v>51917</v>
      </c>
    </row>
    <row r="845" spans="2:11" x14ac:dyDescent="0.2">
      <c r="B845" t="s">
        <v>57</v>
      </c>
      <c r="C845" s="29">
        <v>39985</v>
      </c>
      <c r="I845" s="30">
        <v>41931</v>
      </c>
      <c r="K845" s="34">
        <f t="shared" si="13"/>
        <v>41931</v>
      </c>
    </row>
    <row r="846" spans="2:11" x14ac:dyDescent="0.2">
      <c r="B846" t="s">
        <v>58</v>
      </c>
      <c r="C846" s="29">
        <v>39986</v>
      </c>
      <c r="I846" s="30">
        <v>64588</v>
      </c>
      <c r="K846" s="34">
        <f t="shared" si="13"/>
        <v>64588</v>
      </c>
    </row>
    <row r="847" spans="2:11" x14ac:dyDescent="0.2">
      <c r="B847" t="s">
        <v>59</v>
      </c>
      <c r="C847" s="29">
        <v>39987</v>
      </c>
      <c r="I847" s="30">
        <v>67030</v>
      </c>
      <c r="K847" s="34">
        <f t="shared" si="13"/>
        <v>67030</v>
      </c>
    </row>
    <row r="848" spans="2:11" x14ac:dyDescent="0.2">
      <c r="B848" t="s">
        <v>53</v>
      </c>
      <c r="C848" s="29">
        <v>39988</v>
      </c>
      <c r="I848" s="30">
        <v>68105</v>
      </c>
      <c r="K848" s="34">
        <f t="shared" si="13"/>
        <v>68105</v>
      </c>
    </row>
    <row r="849" spans="2:11" x14ac:dyDescent="0.2">
      <c r="B849" t="s">
        <v>54</v>
      </c>
      <c r="C849" s="29">
        <v>39989</v>
      </c>
      <c r="I849" s="30">
        <v>69519</v>
      </c>
      <c r="K849" s="34">
        <f t="shared" si="13"/>
        <v>69519</v>
      </c>
    </row>
    <row r="850" spans="2:11" x14ac:dyDescent="0.2">
      <c r="B850" t="s">
        <v>55</v>
      </c>
      <c r="C850" s="29">
        <v>39990</v>
      </c>
      <c r="I850" s="30">
        <v>71815</v>
      </c>
      <c r="K850" s="34">
        <f t="shared" si="13"/>
        <v>71815</v>
      </c>
    </row>
    <row r="851" spans="2:11" x14ac:dyDescent="0.2">
      <c r="B851" t="s">
        <v>56</v>
      </c>
      <c r="C851" s="29">
        <v>39991</v>
      </c>
      <c r="I851" s="30">
        <v>50057</v>
      </c>
      <c r="K851" s="34">
        <f t="shared" si="13"/>
        <v>50057</v>
      </c>
    </row>
    <row r="852" spans="2:11" x14ac:dyDescent="0.2">
      <c r="B852" t="s">
        <v>57</v>
      </c>
      <c r="C852" s="29">
        <v>39992</v>
      </c>
      <c r="I852" s="30">
        <v>39097</v>
      </c>
      <c r="K852" s="34">
        <f t="shared" si="13"/>
        <v>39097</v>
      </c>
    </row>
    <row r="853" spans="2:11" x14ac:dyDescent="0.2">
      <c r="B853" t="s">
        <v>58</v>
      </c>
      <c r="C853" s="29">
        <v>39993</v>
      </c>
      <c r="I853" s="30">
        <v>64546</v>
      </c>
      <c r="K853" s="34">
        <f t="shared" si="13"/>
        <v>64546</v>
      </c>
    </row>
    <row r="854" spans="2:11" x14ac:dyDescent="0.2">
      <c r="B854" t="s">
        <v>59</v>
      </c>
      <c r="C854" s="29">
        <v>39994</v>
      </c>
      <c r="I854" s="30">
        <v>66218</v>
      </c>
      <c r="K854" s="34">
        <f t="shared" si="13"/>
        <v>66218</v>
      </c>
    </row>
    <row r="855" spans="2:11" x14ac:dyDescent="0.2">
      <c r="B855" t="s">
        <v>53</v>
      </c>
      <c r="C855" s="29">
        <v>39995</v>
      </c>
      <c r="I855" s="30">
        <v>68126</v>
      </c>
      <c r="K855" s="34">
        <f t="shared" si="13"/>
        <v>68126</v>
      </c>
    </row>
    <row r="856" spans="2:11" x14ac:dyDescent="0.2">
      <c r="B856" t="s">
        <v>54</v>
      </c>
      <c r="C856" s="29">
        <v>39996</v>
      </c>
      <c r="I856" s="30">
        <v>71963</v>
      </c>
      <c r="K856" s="34">
        <f t="shared" si="13"/>
        <v>71963</v>
      </c>
    </row>
    <row r="857" spans="2:11" x14ac:dyDescent="0.2">
      <c r="B857" t="s">
        <v>55</v>
      </c>
      <c r="C857" s="29">
        <v>39997</v>
      </c>
      <c r="I857" s="30">
        <v>56356</v>
      </c>
      <c r="K857" s="34">
        <f t="shared" si="13"/>
        <v>56356</v>
      </c>
    </row>
    <row r="858" spans="2:11" x14ac:dyDescent="0.2">
      <c r="B858" t="s">
        <v>56</v>
      </c>
      <c r="C858" s="29">
        <v>39998</v>
      </c>
      <c r="I858" s="30">
        <v>37043</v>
      </c>
      <c r="K858" s="34">
        <f t="shared" si="13"/>
        <v>37043</v>
      </c>
    </row>
    <row r="859" spans="2:11" x14ac:dyDescent="0.2">
      <c r="B859" t="s">
        <v>57</v>
      </c>
      <c r="C859" s="29">
        <v>39999</v>
      </c>
      <c r="I859" s="30">
        <v>38729</v>
      </c>
      <c r="K859" s="34">
        <f t="shared" si="13"/>
        <v>38729</v>
      </c>
    </row>
    <row r="860" spans="2:11" x14ac:dyDescent="0.2">
      <c r="B860" t="s">
        <v>58</v>
      </c>
      <c r="C860" s="29">
        <v>40000</v>
      </c>
      <c r="I860" s="30">
        <v>62597</v>
      </c>
      <c r="K860" s="34">
        <f t="shared" si="13"/>
        <v>62597</v>
      </c>
    </row>
    <row r="861" spans="2:11" x14ac:dyDescent="0.2">
      <c r="B861" t="s">
        <v>59</v>
      </c>
      <c r="C861" s="29">
        <v>40001</v>
      </c>
      <c r="I861" s="30">
        <v>64915</v>
      </c>
      <c r="K861" s="34">
        <f t="shared" si="13"/>
        <v>64915</v>
      </c>
    </row>
    <row r="862" spans="2:11" x14ac:dyDescent="0.2">
      <c r="B862" t="s">
        <v>53</v>
      </c>
      <c r="C862" s="29">
        <v>40002</v>
      </c>
      <c r="I862" s="30">
        <v>67379</v>
      </c>
      <c r="K862" s="34">
        <f t="shared" si="13"/>
        <v>67379</v>
      </c>
    </row>
    <row r="863" spans="2:11" x14ac:dyDescent="0.2">
      <c r="B863" t="s">
        <v>54</v>
      </c>
      <c r="C863" s="29">
        <v>40003</v>
      </c>
      <c r="I863" s="30">
        <v>68274</v>
      </c>
      <c r="K863" s="34">
        <f t="shared" si="13"/>
        <v>68274</v>
      </c>
    </row>
    <row r="864" spans="2:11" x14ac:dyDescent="0.2">
      <c r="B864" t="s">
        <v>55</v>
      </c>
      <c r="C864" s="29">
        <v>40004</v>
      </c>
      <c r="I864" s="30">
        <v>70104</v>
      </c>
      <c r="K864" s="34">
        <f t="shared" si="13"/>
        <v>70104</v>
      </c>
    </row>
    <row r="865" spans="2:11" x14ac:dyDescent="0.2">
      <c r="B865" t="s">
        <v>56</v>
      </c>
      <c r="C865" s="29">
        <v>40005</v>
      </c>
      <c r="I865" s="30">
        <v>50671</v>
      </c>
      <c r="K865" s="34">
        <f t="shared" si="13"/>
        <v>50671</v>
      </c>
    </row>
    <row r="866" spans="2:11" x14ac:dyDescent="0.2">
      <c r="B866" t="s">
        <v>57</v>
      </c>
      <c r="C866" s="29">
        <v>40006</v>
      </c>
      <c r="I866" s="30">
        <v>39627</v>
      </c>
      <c r="K866" s="34">
        <f t="shared" si="13"/>
        <v>39627</v>
      </c>
    </row>
    <row r="867" spans="2:11" x14ac:dyDescent="0.2">
      <c r="B867" t="s">
        <v>58</v>
      </c>
      <c r="C867" s="29">
        <v>40007</v>
      </c>
      <c r="I867" s="30">
        <v>64050</v>
      </c>
      <c r="K867" s="34">
        <f t="shared" si="13"/>
        <v>64050</v>
      </c>
    </row>
    <row r="868" spans="2:11" x14ac:dyDescent="0.2">
      <c r="B868" t="s">
        <v>59</v>
      </c>
      <c r="C868" s="29">
        <v>40008</v>
      </c>
      <c r="I868" s="30">
        <v>66548</v>
      </c>
      <c r="K868" s="34">
        <f t="shared" si="13"/>
        <v>66548</v>
      </c>
    </row>
    <row r="869" spans="2:11" x14ac:dyDescent="0.2">
      <c r="B869" t="s">
        <v>53</v>
      </c>
      <c r="C869" s="29">
        <v>40009</v>
      </c>
      <c r="I869" s="30">
        <v>69560</v>
      </c>
      <c r="K869" s="34">
        <f t="shared" si="13"/>
        <v>69560</v>
      </c>
    </row>
    <row r="870" spans="2:11" x14ac:dyDescent="0.2">
      <c r="B870" t="s">
        <v>54</v>
      </c>
      <c r="C870" s="29">
        <v>40010</v>
      </c>
      <c r="I870" s="30">
        <v>68733</v>
      </c>
      <c r="K870" s="34">
        <f t="shared" si="13"/>
        <v>68733</v>
      </c>
    </row>
    <row r="871" spans="2:11" x14ac:dyDescent="0.2">
      <c r="B871" t="s">
        <v>55</v>
      </c>
      <c r="C871" s="29">
        <v>40011</v>
      </c>
      <c r="I871" s="30">
        <v>70648</v>
      </c>
      <c r="K871" s="34">
        <f t="shared" si="13"/>
        <v>70648</v>
      </c>
    </row>
    <row r="872" spans="2:11" x14ac:dyDescent="0.2">
      <c r="B872" t="s">
        <v>56</v>
      </c>
      <c r="C872" s="29">
        <v>40012</v>
      </c>
      <c r="I872" s="30">
        <v>50008</v>
      </c>
      <c r="K872" s="34">
        <f t="shared" si="13"/>
        <v>50008</v>
      </c>
    </row>
    <row r="873" spans="2:11" x14ac:dyDescent="0.2">
      <c r="B873" t="s">
        <v>57</v>
      </c>
      <c r="C873" s="29">
        <v>40013</v>
      </c>
      <c r="I873" s="30">
        <v>39346</v>
      </c>
      <c r="K873" s="34">
        <f t="shared" si="13"/>
        <v>39346</v>
      </c>
    </row>
    <row r="874" spans="2:11" x14ac:dyDescent="0.2">
      <c r="B874" t="s">
        <v>58</v>
      </c>
      <c r="C874" s="29">
        <v>40014</v>
      </c>
      <c r="I874" s="30">
        <v>63816</v>
      </c>
      <c r="K874" s="34">
        <f t="shared" si="13"/>
        <v>63816</v>
      </c>
    </row>
    <row r="875" spans="2:11" x14ac:dyDescent="0.2">
      <c r="B875" t="s">
        <v>59</v>
      </c>
      <c r="C875" s="29">
        <v>40015</v>
      </c>
      <c r="I875" s="30">
        <v>66936</v>
      </c>
      <c r="K875" s="34">
        <f t="shared" si="13"/>
        <v>66936</v>
      </c>
    </row>
    <row r="876" spans="2:11" x14ac:dyDescent="0.2">
      <c r="B876" t="s">
        <v>53</v>
      </c>
      <c r="C876" s="29">
        <v>40016</v>
      </c>
      <c r="I876" s="30">
        <v>67728</v>
      </c>
      <c r="K876" s="34">
        <f t="shared" si="13"/>
        <v>67728</v>
      </c>
    </row>
    <row r="877" spans="2:11" x14ac:dyDescent="0.2">
      <c r="B877" t="s">
        <v>54</v>
      </c>
      <c r="C877" s="29">
        <v>40017</v>
      </c>
      <c r="I877" s="30">
        <v>68455</v>
      </c>
      <c r="K877" s="34">
        <f t="shared" si="13"/>
        <v>68455</v>
      </c>
    </row>
    <row r="878" spans="2:11" x14ac:dyDescent="0.2">
      <c r="B878" t="s">
        <v>55</v>
      </c>
      <c r="C878" s="29">
        <v>40018</v>
      </c>
      <c r="I878" s="30">
        <v>71168</v>
      </c>
      <c r="K878" s="34">
        <f t="shared" si="13"/>
        <v>71168</v>
      </c>
    </row>
    <row r="879" spans="2:11" x14ac:dyDescent="0.2">
      <c r="B879" t="s">
        <v>56</v>
      </c>
      <c r="C879" s="29">
        <v>40019</v>
      </c>
      <c r="I879" s="30">
        <v>50114</v>
      </c>
      <c r="K879" s="34">
        <f t="shared" si="13"/>
        <v>50114</v>
      </c>
    </row>
    <row r="880" spans="2:11" x14ac:dyDescent="0.2">
      <c r="B880" t="s">
        <v>57</v>
      </c>
      <c r="C880" s="29">
        <v>40020</v>
      </c>
      <c r="I880" s="30">
        <v>38633</v>
      </c>
      <c r="K880" s="34">
        <f t="shared" si="13"/>
        <v>38633</v>
      </c>
    </row>
    <row r="881" spans="2:11" x14ac:dyDescent="0.2">
      <c r="B881" t="s">
        <v>58</v>
      </c>
      <c r="C881" s="29">
        <v>40021</v>
      </c>
      <c r="I881" s="30">
        <v>64009</v>
      </c>
      <c r="K881" s="34">
        <f t="shared" si="13"/>
        <v>64009</v>
      </c>
    </row>
    <row r="882" spans="2:11" x14ac:dyDescent="0.2">
      <c r="B882" t="s">
        <v>59</v>
      </c>
      <c r="C882" s="29">
        <v>40022</v>
      </c>
      <c r="I882" s="30">
        <v>66152</v>
      </c>
      <c r="K882" s="34">
        <f t="shared" si="13"/>
        <v>66152</v>
      </c>
    </row>
    <row r="883" spans="2:11" x14ac:dyDescent="0.2">
      <c r="B883" t="s">
        <v>53</v>
      </c>
      <c r="C883" s="29">
        <v>40023</v>
      </c>
      <c r="I883" s="30">
        <v>67948</v>
      </c>
      <c r="K883" s="34">
        <f t="shared" si="13"/>
        <v>67948</v>
      </c>
    </row>
    <row r="884" spans="2:11" x14ac:dyDescent="0.2">
      <c r="B884" t="s">
        <v>54</v>
      </c>
      <c r="C884" s="29">
        <v>40024</v>
      </c>
      <c r="I884" s="30">
        <v>67750</v>
      </c>
      <c r="K884" s="34">
        <f t="shared" si="13"/>
        <v>67750</v>
      </c>
    </row>
    <row r="885" spans="2:11" x14ac:dyDescent="0.2">
      <c r="B885" t="s">
        <v>55</v>
      </c>
      <c r="C885" s="29">
        <v>40025</v>
      </c>
      <c r="I885" s="30">
        <v>72113</v>
      </c>
      <c r="K885" s="34">
        <f t="shared" si="13"/>
        <v>72113</v>
      </c>
    </row>
    <row r="886" spans="2:11" x14ac:dyDescent="0.2">
      <c r="B886" t="s">
        <v>56</v>
      </c>
      <c r="C886" s="29">
        <v>40026</v>
      </c>
      <c r="I886" s="30">
        <v>51588</v>
      </c>
      <c r="K886" s="34">
        <f t="shared" si="13"/>
        <v>51588</v>
      </c>
    </row>
    <row r="887" spans="2:11" x14ac:dyDescent="0.2">
      <c r="B887" t="s">
        <v>57</v>
      </c>
      <c r="C887" s="29">
        <v>40027</v>
      </c>
      <c r="I887" s="30">
        <v>39326</v>
      </c>
      <c r="K887" s="34">
        <f t="shared" si="13"/>
        <v>39326</v>
      </c>
    </row>
    <row r="888" spans="2:11" x14ac:dyDescent="0.2">
      <c r="B888" t="s">
        <v>58</v>
      </c>
      <c r="C888" s="29">
        <v>40028</v>
      </c>
      <c r="I888" s="30">
        <v>65788</v>
      </c>
      <c r="K888" s="34">
        <f t="shared" si="13"/>
        <v>65788</v>
      </c>
    </row>
    <row r="889" spans="2:11" x14ac:dyDescent="0.2">
      <c r="B889" t="s">
        <v>59</v>
      </c>
      <c r="C889" s="29">
        <v>40029</v>
      </c>
      <c r="I889" s="30">
        <v>67213</v>
      </c>
      <c r="K889" s="34">
        <f t="shared" si="13"/>
        <v>67213</v>
      </c>
    </row>
    <row r="890" spans="2:11" x14ac:dyDescent="0.2">
      <c r="B890" t="s">
        <v>53</v>
      </c>
      <c r="C890" s="29">
        <v>40030</v>
      </c>
      <c r="I890" s="30">
        <v>68170</v>
      </c>
      <c r="K890" s="34">
        <f t="shared" si="13"/>
        <v>68170</v>
      </c>
    </row>
    <row r="891" spans="2:11" x14ac:dyDescent="0.2">
      <c r="B891" t="s">
        <v>54</v>
      </c>
      <c r="C891" s="29">
        <v>40031</v>
      </c>
      <c r="I891" s="30">
        <v>69086</v>
      </c>
      <c r="K891" s="34">
        <f t="shared" si="13"/>
        <v>69086</v>
      </c>
    </row>
    <row r="892" spans="2:11" x14ac:dyDescent="0.2">
      <c r="B892" t="s">
        <v>55</v>
      </c>
      <c r="C892" s="29">
        <v>40032</v>
      </c>
      <c r="I892" s="30">
        <v>71804</v>
      </c>
      <c r="K892" s="34">
        <f t="shared" si="13"/>
        <v>71804</v>
      </c>
    </row>
    <row r="893" spans="2:11" x14ac:dyDescent="0.2">
      <c r="B893" t="s">
        <v>56</v>
      </c>
      <c r="C893" s="29">
        <v>40033</v>
      </c>
      <c r="I893" s="30">
        <v>50136</v>
      </c>
      <c r="K893" s="34">
        <f t="shared" si="13"/>
        <v>50136</v>
      </c>
    </row>
    <row r="894" spans="2:11" x14ac:dyDescent="0.2">
      <c r="B894" t="s">
        <v>57</v>
      </c>
      <c r="C894" s="29">
        <v>40034</v>
      </c>
      <c r="I894" s="30">
        <v>38793</v>
      </c>
      <c r="K894" s="34">
        <f t="shared" si="13"/>
        <v>38793</v>
      </c>
    </row>
    <row r="895" spans="2:11" x14ac:dyDescent="0.2">
      <c r="B895" t="s">
        <v>58</v>
      </c>
      <c r="C895" s="29">
        <v>40035</v>
      </c>
      <c r="I895" s="30">
        <v>64798</v>
      </c>
      <c r="K895" s="34">
        <f t="shared" si="13"/>
        <v>64798</v>
      </c>
    </row>
    <row r="896" spans="2:11" x14ac:dyDescent="0.2">
      <c r="B896" t="s">
        <v>59</v>
      </c>
      <c r="C896" s="29">
        <v>40036</v>
      </c>
      <c r="I896" s="30">
        <v>67171</v>
      </c>
      <c r="K896" s="34">
        <f t="shared" si="13"/>
        <v>67171</v>
      </c>
    </row>
    <row r="897" spans="2:11" x14ac:dyDescent="0.2">
      <c r="B897" t="s">
        <v>53</v>
      </c>
      <c r="C897" s="29">
        <v>40037</v>
      </c>
      <c r="I897" s="30">
        <v>68000</v>
      </c>
      <c r="K897" s="34">
        <f t="shared" si="13"/>
        <v>68000</v>
      </c>
    </row>
    <row r="898" spans="2:11" x14ac:dyDescent="0.2">
      <c r="B898" t="s">
        <v>54</v>
      </c>
      <c r="C898" s="29">
        <v>40038</v>
      </c>
      <c r="I898" s="30">
        <v>70036</v>
      </c>
      <c r="K898" s="34">
        <f t="shared" si="13"/>
        <v>70036</v>
      </c>
    </row>
    <row r="899" spans="2:11" x14ac:dyDescent="0.2">
      <c r="B899" t="s">
        <v>55</v>
      </c>
      <c r="C899" s="29">
        <v>40039</v>
      </c>
      <c r="I899" s="30">
        <v>72838</v>
      </c>
      <c r="K899" s="34">
        <f t="shared" si="13"/>
        <v>72838</v>
      </c>
    </row>
    <row r="900" spans="2:11" x14ac:dyDescent="0.2">
      <c r="B900" t="s">
        <v>56</v>
      </c>
      <c r="C900" s="29">
        <v>40040</v>
      </c>
      <c r="I900" s="30">
        <v>52513</v>
      </c>
      <c r="K900" s="34">
        <f t="shared" si="13"/>
        <v>52513</v>
      </c>
    </row>
    <row r="901" spans="2:11" x14ac:dyDescent="0.2">
      <c r="B901" t="s">
        <v>57</v>
      </c>
      <c r="C901" s="29">
        <v>40041</v>
      </c>
      <c r="I901" s="30">
        <v>40306</v>
      </c>
      <c r="K901" s="34">
        <f t="shared" si="13"/>
        <v>40306</v>
      </c>
    </row>
    <row r="902" spans="2:11" x14ac:dyDescent="0.2">
      <c r="B902" t="s">
        <v>58</v>
      </c>
      <c r="C902" s="29">
        <v>40042</v>
      </c>
      <c r="I902" s="30">
        <v>65559</v>
      </c>
      <c r="K902" s="34">
        <f t="shared" si="13"/>
        <v>65559</v>
      </c>
    </row>
    <row r="903" spans="2:11" x14ac:dyDescent="0.2">
      <c r="B903" t="s">
        <v>59</v>
      </c>
      <c r="C903" s="29">
        <v>40043</v>
      </c>
      <c r="I903" s="30">
        <v>67714</v>
      </c>
      <c r="K903" s="34">
        <f t="shared" ref="K903:K966" si="14">E903+F903+G903+H903+I903</f>
        <v>67714</v>
      </c>
    </row>
    <row r="904" spans="2:11" x14ac:dyDescent="0.2">
      <c r="B904" t="s">
        <v>53</v>
      </c>
      <c r="C904" s="29">
        <v>40044</v>
      </c>
      <c r="I904" s="30">
        <v>69679</v>
      </c>
      <c r="K904" s="34">
        <f t="shared" si="14"/>
        <v>69679</v>
      </c>
    </row>
    <row r="905" spans="2:11" x14ac:dyDescent="0.2">
      <c r="B905" t="s">
        <v>54</v>
      </c>
      <c r="C905" s="29">
        <v>40045</v>
      </c>
      <c r="I905" s="30">
        <v>69735</v>
      </c>
      <c r="K905" s="34">
        <f t="shared" si="14"/>
        <v>69735</v>
      </c>
    </row>
    <row r="906" spans="2:11" x14ac:dyDescent="0.2">
      <c r="B906" t="s">
        <v>55</v>
      </c>
      <c r="C906" s="29">
        <v>40046</v>
      </c>
      <c r="I906" s="30">
        <v>74024</v>
      </c>
      <c r="K906" s="34">
        <f t="shared" si="14"/>
        <v>74024</v>
      </c>
    </row>
    <row r="907" spans="2:11" x14ac:dyDescent="0.2">
      <c r="B907" t="s">
        <v>56</v>
      </c>
      <c r="C907" s="29">
        <v>40047</v>
      </c>
      <c r="I907" s="30">
        <v>53834</v>
      </c>
      <c r="K907" s="34">
        <f t="shared" si="14"/>
        <v>53834</v>
      </c>
    </row>
    <row r="908" spans="2:11" x14ac:dyDescent="0.2">
      <c r="B908" t="s">
        <v>57</v>
      </c>
      <c r="C908" s="29">
        <v>40048</v>
      </c>
      <c r="I908" s="30">
        <v>40170</v>
      </c>
      <c r="K908" s="34">
        <f t="shared" si="14"/>
        <v>40170</v>
      </c>
    </row>
    <row r="909" spans="2:11" x14ac:dyDescent="0.2">
      <c r="B909" t="s">
        <v>58</v>
      </c>
      <c r="C909" s="29">
        <v>40049</v>
      </c>
      <c r="I909" s="30">
        <v>63384</v>
      </c>
      <c r="K909" s="34">
        <f t="shared" si="14"/>
        <v>63384</v>
      </c>
    </row>
    <row r="910" spans="2:11" x14ac:dyDescent="0.2">
      <c r="B910" t="s">
        <v>59</v>
      </c>
      <c r="C910" s="29">
        <v>40050</v>
      </c>
      <c r="I910" s="30">
        <v>66064</v>
      </c>
      <c r="K910" s="34">
        <f t="shared" si="14"/>
        <v>66064</v>
      </c>
    </row>
    <row r="911" spans="2:11" x14ac:dyDescent="0.2">
      <c r="B911" t="s">
        <v>53</v>
      </c>
      <c r="C911" s="29">
        <v>40051</v>
      </c>
      <c r="I911" s="30">
        <v>66857</v>
      </c>
      <c r="K911" s="34">
        <f t="shared" si="14"/>
        <v>66857</v>
      </c>
    </row>
    <row r="912" spans="2:11" x14ac:dyDescent="0.2">
      <c r="B912" s="171" t="s">
        <v>54</v>
      </c>
      <c r="C912" s="29">
        <v>40052</v>
      </c>
      <c r="I912" s="30">
        <v>67672</v>
      </c>
      <c r="K912" s="34">
        <f t="shared" si="14"/>
        <v>67672</v>
      </c>
    </row>
    <row r="913" spans="2:11" x14ac:dyDescent="0.2">
      <c r="B913" t="s">
        <v>55</v>
      </c>
      <c r="C913" s="29">
        <v>40053</v>
      </c>
      <c r="I913" s="30">
        <v>73651</v>
      </c>
      <c r="K913" s="34">
        <f t="shared" si="14"/>
        <v>73651</v>
      </c>
    </row>
    <row r="914" spans="2:11" x14ac:dyDescent="0.2">
      <c r="B914" t="s">
        <v>56</v>
      </c>
      <c r="C914" s="29">
        <v>40054</v>
      </c>
      <c r="I914" s="30">
        <v>51040</v>
      </c>
      <c r="K914" s="34">
        <f t="shared" si="14"/>
        <v>51040</v>
      </c>
    </row>
    <row r="915" spans="2:11" x14ac:dyDescent="0.2">
      <c r="B915" t="s">
        <v>57</v>
      </c>
      <c r="C915" s="29">
        <v>40055</v>
      </c>
      <c r="I915" s="30">
        <v>37960</v>
      </c>
      <c r="K915" s="34">
        <f t="shared" si="14"/>
        <v>37960</v>
      </c>
    </row>
    <row r="916" spans="2:11" x14ac:dyDescent="0.2">
      <c r="B916" t="s">
        <v>58</v>
      </c>
      <c r="C916" s="29">
        <v>40056</v>
      </c>
      <c r="I916" s="30">
        <v>64131</v>
      </c>
      <c r="K916" s="34">
        <f t="shared" si="14"/>
        <v>64131</v>
      </c>
    </row>
    <row r="917" spans="2:11" x14ac:dyDescent="0.2">
      <c r="B917" t="s">
        <v>59</v>
      </c>
      <c r="C917" s="29">
        <v>40057</v>
      </c>
      <c r="I917" s="30">
        <v>66024</v>
      </c>
      <c r="K917" s="34">
        <f t="shared" si="14"/>
        <v>66024</v>
      </c>
    </row>
    <row r="918" spans="2:11" x14ac:dyDescent="0.2">
      <c r="B918" t="s">
        <v>53</v>
      </c>
      <c r="C918" s="29">
        <v>40058</v>
      </c>
      <c r="I918" s="30">
        <v>66884</v>
      </c>
      <c r="K918" s="34">
        <f t="shared" si="14"/>
        <v>66884</v>
      </c>
    </row>
    <row r="919" spans="2:11" x14ac:dyDescent="0.2">
      <c r="B919" t="s">
        <v>54</v>
      </c>
      <c r="C919" s="29">
        <v>40059</v>
      </c>
      <c r="I919" s="30">
        <v>71808</v>
      </c>
      <c r="K919" s="34">
        <f t="shared" si="14"/>
        <v>71808</v>
      </c>
    </row>
    <row r="920" spans="2:11" x14ac:dyDescent="0.2">
      <c r="B920" t="s">
        <v>55</v>
      </c>
      <c r="C920" s="29">
        <v>40060</v>
      </c>
      <c r="I920" s="30">
        <v>73748</v>
      </c>
      <c r="K920" s="34">
        <f t="shared" si="14"/>
        <v>73748</v>
      </c>
    </row>
    <row r="921" spans="2:11" x14ac:dyDescent="0.2">
      <c r="B921" t="s">
        <v>56</v>
      </c>
      <c r="C921" s="29">
        <v>40061</v>
      </c>
      <c r="I921" s="30">
        <v>53993</v>
      </c>
      <c r="K921" s="34">
        <f t="shared" si="14"/>
        <v>53993</v>
      </c>
    </row>
    <row r="922" spans="2:11" x14ac:dyDescent="0.2">
      <c r="B922" t="s">
        <v>57</v>
      </c>
      <c r="C922" s="29">
        <v>40062</v>
      </c>
      <c r="I922" s="30">
        <v>42236</v>
      </c>
      <c r="K922" s="34">
        <f t="shared" si="14"/>
        <v>42236</v>
      </c>
    </row>
    <row r="923" spans="2:11" x14ac:dyDescent="0.2">
      <c r="B923" t="s">
        <v>58</v>
      </c>
      <c r="C923" s="29">
        <v>40063</v>
      </c>
      <c r="I923" s="30">
        <v>39376</v>
      </c>
      <c r="K923" s="34">
        <f t="shared" si="14"/>
        <v>39376</v>
      </c>
    </row>
    <row r="924" spans="2:11" x14ac:dyDescent="0.2">
      <c r="B924" t="s">
        <v>59</v>
      </c>
      <c r="C924" s="29">
        <v>40064</v>
      </c>
      <c r="I924" s="30">
        <v>66735</v>
      </c>
      <c r="K924" s="34">
        <f t="shared" si="14"/>
        <v>66735</v>
      </c>
    </row>
    <row r="925" spans="2:11" x14ac:dyDescent="0.2">
      <c r="B925" t="s">
        <v>53</v>
      </c>
      <c r="C925" s="29">
        <v>40065</v>
      </c>
      <c r="I925" s="30">
        <v>67091</v>
      </c>
      <c r="K925" s="34">
        <f t="shared" si="14"/>
        <v>67091</v>
      </c>
    </row>
    <row r="926" spans="2:11" x14ac:dyDescent="0.2">
      <c r="B926" t="s">
        <v>54</v>
      </c>
      <c r="C926" s="29">
        <v>40066</v>
      </c>
      <c r="I926" s="30">
        <v>67276</v>
      </c>
      <c r="K926" s="34">
        <f t="shared" si="14"/>
        <v>67276</v>
      </c>
    </row>
    <row r="927" spans="2:11" x14ac:dyDescent="0.2">
      <c r="B927" t="s">
        <v>55</v>
      </c>
      <c r="C927" s="180">
        <v>40067</v>
      </c>
      <c r="I927" s="30">
        <v>68552</v>
      </c>
      <c r="K927" s="34">
        <f t="shared" si="14"/>
        <v>68552</v>
      </c>
    </row>
    <row r="928" spans="2:11" x14ac:dyDescent="0.2">
      <c r="B928" t="s">
        <v>56</v>
      </c>
      <c r="C928" s="180">
        <v>40068</v>
      </c>
      <c r="I928" s="30">
        <v>43567</v>
      </c>
      <c r="K928" s="34">
        <f t="shared" si="14"/>
        <v>43567</v>
      </c>
    </row>
    <row r="929" spans="2:11" x14ac:dyDescent="0.2">
      <c r="B929" t="s">
        <v>57</v>
      </c>
      <c r="C929" s="180">
        <v>40069</v>
      </c>
      <c r="I929" s="30">
        <v>35364</v>
      </c>
      <c r="K929" s="34">
        <f t="shared" si="14"/>
        <v>35364</v>
      </c>
    </row>
    <row r="930" spans="2:11" x14ac:dyDescent="0.2">
      <c r="B930" t="s">
        <v>58</v>
      </c>
      <c r="C930" s="29">
        <v>40070</v>
      </c>
      <c r="I930" s="30">
        <v>63760</v>
      </c>
      <c r="K930" s="34">
        <f t="shared" si="14"/>
        <v>63760</v>
      </c>
    </row>
    <row r="931" spans="2:11" x14ac:dyDescent="0.2">
      <c r="B931" t="s">
        <v>59</v>
      </c>
      <c r="C931" s="29">
        <v>40071</v>
      </c>
      <c r="I931" s="30">
        <v>66845</v>
      </c>
      <c r="K931" s="34">
        <f t="shared" si="14"/>
        <v>66845</v>
      </c>
    </row>
    <row r="932" spans="2:11" x14ac:dyDescent="0.2">
      <c r="B932" t="s">
        <v>53</v>
      </c>
      <c r="C932" s="29">
        <v>40072</v>
      </c>
      <c r="I932" s="30">
        <v>67809</v>
      </c>
      <c r="K932" s="34">
        <f t="shared" si="14"/>
        <v>67809</v>
      </c>
    </row>
    <row r="933" spans="2:11" x14ac:dyDescent="0.2">
      <c r="B933" t="s">
        <v>54</v>
      </c>
      <c r="C933" s="29">
        <v>40073</v>
      </c>
      <c r="I933" s="30">
        <v>68439</v>
      </c>
      <c r="K933" s="34">
        <f t="shared" si="14"/>
        <v>68439</v>
      </c>
    </row>
    <row r="934" spans="2:11" x14ac:dyDescent="0.2">
      <c r="B934" t="s">
        <v>55</v>
      </c>
      <c r="C934" s="29">
        <v>40074</v>
      </c>
      <c r="I934" s="30">
        <v>74068</v>
      </c>
      <c r="K934" s="34">
        <f t="shared" si="14"/>
        <v>74068</v>
      </c>
    </row>
    <row r="935" spans="2:11" x14ac:dyDescent="0.2">
      <c r="B935" t="s">
        <v>56</v>
      </c>
      <c r="C935" s="29">
        <v>40075</v>
      </c>
      <c r="I935" s="30">
        <v>53788</v>
      </c>
      <c r="K935" s="34">
        <f t="shared" si="14"/>
        <v>53788</v>
      </c>
    </row>
    <row r="936" spans="2:11" x14ac:dyDescent="0.2">
      <c r="B936" t="s">
        <v>57</v>
      </c>
      <c r="C936" s="29">
        <v>40076</v>
      </c>
      <c r="I936" s="30">
        <v>42285</v>
      </c>
      <c r="K936" s="34">
        <f t="shared" si="14"/>
        <v>42285</v>
      </c>
    </row>
    <row r="937" spans="2:11" x14ac:dyDescent="0.2">
      <c r="B937" t="s">
        <v>58</v>
      </c>
      <c r="C937" s="29">
        <v>40077</v>
      </c>
      <c r="I937" s="30">
        <v>63890</v>
      </c>
      <c r="K937" s="34">
        <f t="shared" si="14"/>
        <v>63890</v>
      </c>
    </row>
    <row r="938" spans="2:11" x14ac:dyDescent="0.2">
      <c r="B938" t="s">
        <v>59</v>
      </c>
      <c r="C938" s="29">
        <v>40078</v>
      </c>
      <c r="I938" s="30">
        <v>61920</v>
      </c>
      <c r="K938" s="34">
        <f t="shared" si="14"/>
        <v>61920</v>
      </c>
    </row>
    <row r="939" spans="2:11" x14ac:dyDescent="0.2">
      <c r="B939" t="s">
        <v>53</v>
      </c>
      <c r="C939" s="29">
        <v>40079</v>
      </c>
      <c r="I939" s="30">
        <v>64827</v>
      </c>
      <c r="K939" s="34">
        <f t="shared" si="14"/>
        <v>64827</v>
      </c>
    </row>
    <row r="940" spans="2:11" x14ac:dyDescent="0.2">
      <c r="B940" t="s">
        <v>54</v>
      </c>
      <c r="C940" s="29">
        <v>40080</v>
      </c>
      <c r="I940" s="30">
        <v>66926</v>
      </c>
      <c r="K940" s="34">
        <f t="shared" si="14"/>
        <v>66926</v>
      </c>
    </row>
    <row r="941" spans="2:11" x14ac:dyDescent="0.2">
      <c r="B941" s="17" t="s">
        <v>55</v>
      </c>
      <c r="C941" s="29">
        <v>40081</v>
      </c>
      <c r="I941" s="30">
        <v>78495</v>
      </c>
      <c r="K941" s="34">
        <f t="shared" si="14"/>
        <v>78495</v>
      </c>
    </row>
    <row r="942" spans="2:11" x14ac:dyDescent="0.2">
      <c r="B942" t="s">
        <v>56</v>
      </c>
      <c r="C942" s="29">
        <v>40082</v>
      </c>
      <c r="I942" s="30">
        <v>53782</v>
      </c>
      <c r="K942" s="34">
        <f t="shared" si="14"/>
        <v>53782</v>
      </c>
    </row>
    <row r="943" spans="2:11" x14ac:dyDescent="0.2">
      <c r="B943" t="s">
        <v>57</v>
      </c>
      <c r="C943" s="29">
        <v>40083</v>
      </c>
      <c r="I943" s="30">
        <v>40418</v>
      </c>
      <c r="K943" s="34">
        <f t="shared" si="14"/>
        <v>40418</v>
      </c>
    </row>
    <row r="944" spans="2:11" x14ac:dyDescent="0.2">
      <c r="B944" s="18" t="s">
        <v>58</v>
      </c>
      <c r="C944" s="29">
        <v>40084</v>
      </c>
      <c r="I944" s="30">
        <v>64116</v>
      </c>
      <c r="K944" s="34">
        <f t="shared" si="14"/>
        <v>64116</v>
      </c>
    </row>
    <row r="945" spans="2:11" x14ac:dyDescent="0.2">
      <c r="B945" s="18" t="s">
        <v>59</v>
      </c>
      <c r="C945" s="29">
        <v>40085</v>
      </c>
      <c r="I945" s="30">
        <v>65803</v>
      </c>
      <c r="K945" s="34">
        <f t="shared" si="14"/>
        <v>65803</v>
      </c>
    </row>
    <row r="946" spans="2:11" x14ac:dyDescent="0.2">
      <c r="B946" t="s">
        <v>53</v>
      </c>
      <c r="C946" s="29">
        <v>40086</v>
      </c>
      <c r="I946" s="30">
        <v>71046</v>
      </c>
      <c r="K946" s="34">
        <f t="shared" si="14"/>
        <v>71046</v>
      </c>
    </row>
    <row r="947" spans="2:11" x14ac:dyDescent="0.2">
      <c r="B947" t="s">
        <v>54</v>
      </c>
      <c r="C947" s="29">
        <v>40087</v>
      </c>
      <c r="I947" s="30">
        <v>69921</v>
      </c>
      <c r="K947" s="34">
        <f t="shared" si="14"/>
        <v>69921</v>
      </c>
    </row>
    <row r="948" spans="2:11" x14ac:dyDescent="0.2">
      <c r="B948" t="s">
        <v>55</v>
      </c>
      <c r="C948" s="180">
        <v>40088</v>
      </c>
      <c r="I948" s="30">
        <v>72876</v>
      </c>
      <c r="K948" s="34">
        <f t="shared" si="14"/>
        <v>72876</v>
      </c>
    </row>
    <row r="949" spans="2:11" x14ac:dyDescent="0.2">
      <c r="B949" s="18" t="s">
        <v>56</v>
      </c>
      <c r="C949" s="180">
        <v>40089</v>
      </c>
      <c r="I949" s="30">
        <v>50717</v>
      </c>
      <c r="K949" s="34">
        <f t="shared" si="14"/>
        <v>50717</v>
      </c>
    </row>
    <row r="950" spans="2:11" x14ac:dyDescent="0.2">
      <c r="B950" t="s">
        <v>57</v>
      </c>
      <c r="C950" s="180">
        <v>40090</v>
      </c>
      <c r="I950" s="30">
        <v>36335</v>
      </c>
      <c r="K950" s="34">
        <f t="shared" si="14"/>
        <v>36335</v>
      </c>
    </row>
    <row r="951" spans="2:11" x14ac:dyDescent="0.2">
      <c r="B951" t="s">
        <v>58</v>
      </c>
      <c r="C951" s="29">
        <v>40091</v>
      </c>
      <c r="I951" s="30">
        <v>63943</v>
      </c>
      <c r="K951" s="34">
        <f t="shared" si="14"/>
        <v>63943</v>
      </c>
    </row>
    <row r="952" spans="2:11" x14ac:dyDescent="0.2">
      <c r="B952" t="s">
        <v>59</v>
      </c>
      <c r="C952" s="29">
        <v>40092</v>
      </c>
      <c r="I952" s="30">
        <v>65538</v>
      </c>
      <c r="K952" s="34">
        <f t="shared" si="14"/>
        <v>65538</v>
      </c>
    </row>
    <row r="953" spans="2:11" x14ac:dyDescent="0.2">
      <c r="B953" t="s">
        <v>53</v>
      </c>
      <c r="C953" s="29">
        <v>40093</v>
      </c>
      <c r="I953" s="30">
        <v>65325</v>
      </c>
      <c r="K953" s="34">
        <f t="shared" si="14"/>
        <v>65325</v>
      </c>
    </row>
    <row r="954" spans="2:11" x14ac:dyDescent="0.2">
      <c r="B954" s="17" t="s">
        <v>54</v>
      </c>
      <c r="C954" s="29">
        <v>40094</v>
      </c>
      <c r="I954" s="30">
        <v>73960</v>
      </c>
      <c r="K954" s="34">
        <f t="shared" si="14"/>
        <v>73960</v>
      </c>
    </row>
    <row r="955" spans="2:11" x14ac:dyDescent="0.2">
      <c r="B955" t="s">
        <v>55</v>
      </c>
      <c r="C955" s="180">
        <v>40095</v>
      </c>
      <c r="I955" s="30">
        <v>69934</v>
      </c>
      <c r="K955" s="34">
        <f t="shared" si="14"/>
        <v>69934</v>
      </c>
    </row>
    <row r="956" spans="2:11" x14ac:dyDescent="0.2">
      <c r="B956" t="s">
        <v>56</v>
      </c>
      <c r="C956" s="29">
        <v>40096</v>
      </c>
      <c r="I956" s="30">
        <v>52819</v>
      </c>
      <c r="K956" s="34">
        <f t="shared" si="14"/>
        <v>52819</v>
      </c>
    </row>
    <row r="957" spans="2:11" x14ac:dyDescent="0.2">
      <c r="B957" t="s">
        <v>57</v>
      </c>
      <c r="C957" s="29">
        <v>40097</v>
      </c>
      <c r="I957" s="30">
        <v>37713</v>
      </c>
      <c r="K957" s="34">
        <f t="shared" si="14"/>
        <v>37713</v>
      </c>
    </row>
    <row r="958" spans="2:11" x14ac:dyDescent="0.2">
      <c r="B958" t="s">
        <v>58</v>
      </c>
      <c r="C958" s="29">
        <v>40098</v>
      </c>
      <c r="I958" s="30">
        <v>61821</v>
      </c>
      <c r="K958" s="34">
        <f t="shared" si="14"/>
        <v>61821</v>
      </c>
    </row>
    <row r="959" spans="2:11" x14ac:dyDescent="0.2">
      <c r="B959" t="s">
        <v>59</v>
      </c>
      <c r="C959" s="29">
        <v>40099</v>
      </c>
      <c r="I959" s="30">
        <v>63621</v>
      </c>
      <c r="K959" s="34">
        <f t="shared" si="14"/>
        <v>63621</v>
      </c>
    </row>
    <row r="960" spans="2:11" x14ac:dyDescent="0.2">
      <c r="B960" t="s">
        <v>53</v>
      </c>
      <c r="C960" s="29">
        <v>40100</v>
      </c>
      <c r="I960" s="30">
        <v>66539</v>
      </c>
      <c r="K960" s="34">
        <f t="shared" si="14"/>
        <v>66539</v>
      </c>
    </row>
    <row r="961" spans="2:11" x14ac:dyDescent="0.2">
      <c r="B961" s="18" t="s">
        <v>54</v>
      </c>
      <c r="C961" s="29">
        <v>40101</v>
      </c>
      <c r="I961" s="30">
        <v>72666</v>
      </c>
      <c r="K961" s="34">
        <f t="shared" si="14"/>
        <v>72666</v>
      </c>
    </row>
    <row r="962" spans="2:11" x14ac:dyDescent="0.2">
      <c r="B962" t="s">
        <v>55</v>
      </c>
      <c r="C962" s="29">
        <v>40102</v>
      </c>
      <c r="I962" s="30">
        <v>73789</v>
      </c>
      <c r="K962" s="34">
        <f t="shared" si="14"/>
        <v>73789</v>
      </c>
    </row>
    <row r="963" spans="2:11" x14ac:dyDescent="0.2">
      <c r="B963" t="s">
        <v>56</v>
      </c>
      <c r="C963" s="29">
        <v>40103</v>
      </c>
      <c r="I963" s="30">
        <v>48523</v>
      </c>
      <c r="K963" s="34">
        <f t="shared" si="14"/>
        <v>48523</v>
      </c>
    </row>
    <row r="964" spans="2:11" x14ac:dyDescent="0.2">
      <c r="B964" t="s">
        <v>57</v>
      </c>
      <c r="C964" s="29">
        <v>40104</v>
      </c>
      <c r="I964" s="30">
        <v>41322</v>
      </c>
      <c r="K964" s="34">
        <f t="shared" si="14"/>
        <v>41322</v>
      </c>
    </row>
    <row r="965" spans="2:11" x14ac:dyDescent="0.2">
      <c r="B965" t="s">
        <v>58</v>
      </c>
      <c r="C965" s="29">
        <v>40105</v>
      </c>
      <c r="I965" s="30">
        <v>64244</v>
      </c>
      <c r="K965" s="34">
        <f t="shared" si="14"/>
        <v>64244</v>
      </c>
    </row>
    <row r="966" spans="2:11" x14ac:dyDescent="0.2">
      <c r="B966" s="18" t="s">
        <v>59</v>
      </c>
      <c r="C966" s="29">
        <v>40106</v>
      </c>
      <c r="I966" s="30">
        <v>68506</v>
      </c>
      <c r="K966" s="34">
        <f t="shared" si="14"/>
        <v>68506</v>
      </c>
    </row>
    <row r="967" spans="2:11" x14ac:dyDescent="0.2">
      <c r="B967" t="s">
        <v>53</v>
      </c>
      <c r="C967" s="29">
        <v>40107</v>
      </c>
      <c r="I967" s="30">
        <v>64944</v>
      </c>
      <c r="K967" s="34">
        <f t="shared" ref="K967:K1030" si="15">E967+F967+G967+H967+I967</f>
        <v>64944</v>
      </c>
    </row>
    <row r="968" spans="2:11" x14ac:dyDescent="0.2">
      <c r="B968" t="s">
        <v>54</v>
      </c>
      <c r="C968" s="29">
        <v>40108</v>
      </c>
      <c r="I968" s="30">
        <v>67425</v>
      </c>
      <c r="K968" s="34">
        <f t="shared" si="15"/>
        <v>67425</v>
      </c>
    </row>
    <row r="969" spans="2:11" x14ac:dyDescent="0.2">
      <c r="B969" s="18" t="s">
        <v>55</v>
      </c>
      <c r="C969" s="29">
        <v>40109</v>
      </c>
      <c r="I969" s="30">
        <v>76204</v>
      </c>
      <c r="K969" s="34">
        <f t="shared" si="15"/>
        <v>76204</v>
      </c>
    </row>
    <row r="970" spans="2:11" x14ac:dyDescent="0.2">
      <c r="B970" s="18" t="s">
        <v>56</v>
      </c>
      <c r="C970" s="29">
        <v>40110</v>
      </c>
      <c r="I970" s="30">
        <v>55765</v>
      </c>
      <c r="K970" s="34">
        <f t="shared" si="15"/>
        <v>55765</v>
      </c>
    </row>
    <row r="971" spans="2:11" x14ac:dyDescent="0.2">
      <c r="B971" t="s">
        <v>57</v>
      </c>
      <c r="C971" s="29">
        <v>40111</v>
      </c>
      <c r="I971" s="30">
        <v>41520</v>
      </c>
      <c r="K971" s="34">
        <f t="shared" si="15"/>
        <v>41520</v>
      </c>
    </row>
    <row r="972" spans="2:11" x14ac:dyDescent="0.2">
      <c r="B972" t="s">
        <v>58</v>
      </c>
      <c r="C972" s="29">
        <v>40112</v>
      </c>
      <c r="I972" s="30">
        <v>57955</v>
      </c>
      <c r="K972" s="34">
        <f t="shared" si="15"/>
        <v>57955</v>
      </c>
    </row>
    <row r="973" spans="2:11" x14ac:dyDescent="0.2">
      <c r="B973" t="s">
        <v>59</v>
      </c>
      <c r="C973" s="29">
        <v>40113</v>
      </c>
      <c r="I973" s="30">
        <v>67792</v>
      </c>
      <c r="K973" s="34">
        <f t="shared" si="15"/>
        <v>67792</v>
      </c>
    </row>
    <row r="974" spans="2:11" x14ac:dyDescent="0.2">
      <c r="B974" t="s">
        <v>53</v>
      </c>
      <c r="C974" s="29">
        <v>40114</v>
      </c>
      <c r="I974" s="30">
        <v>67352</v>
      </c>
      <c r="K974" s="34">
        <f t="shared" si="15"/>
        <v>67352</v>
      </c>
    </row>
    <row r="975" spans="2:11" x14ac:dyDescent="0.2">
      <c r="B975" t="s">
        <v>54</v>
      </c>
      <c r="C975" s="29">
        <v>40115</v>
      </c>
      <c r="I975" s="30">
        <v>67058</v>
      </c>
      <c r="K975" s="34">
        <f t="shared" si="15"/>
        <v>67058</v>
      </c>
    </row>
    <row r="976" spans="2:11" x14ac:dyDescent="0.2">
      <c r="B976" t="s">
        <v>55</v>
      </c>
      <c r="C976" s="29">
        <v>40116</v>
      </c>
      <c r="I976" s="30">
        <v>74933</v>
      </c>
      <c r="K976" s="34">
        <f t="shared" si="15"/>
        <v>74933</v>
      </c>
    </row>
    <row r="977" spans="2:11" x14ac:dyDescent="0.2">
      <c r="B977" s="18" t="s">
        <v>56</v>
      </c>
      <c r="C977" s="29">
        <v>40117</v>
      </c>
      <c r="I977" s="30">
        <v>52758</v>
      </c>
      <c r="K977" s="34">
        <f t="shared" si="15"/>
        <v>52758</v>
      </c>
    </row>
    <row r="978" spans="2:11" x14ac:dyDescent="0.2">
      <c r="B978" s="18" t="s">
        <v>57</v>
      </c>
      <c r="C978" s="29">
        <v>40118</v>
      </c>
      <c r="I978" s="30">
        <v>42218</v>
      </c>
      <c r="K978" s="34">
        <f t="shared" si="15"/>
        <v>42218</v>
      </c>
    </row>
    <row r="979" spans="2:11" x14ac:dyDescent="0.2">
      <c r="B979" s="17" t="s">
        <v>58</v>
      </c>
      <c r="C979" s="29">
        <v>40119</v>
      </c>
      <c r="I979" s="30">
        <v>66842</v>
      </c>
      <c r="K979" s="34">
        <f t="shared" si="15"/>
        <v>66842</v>
      </c>
    </row>
    <row r="980" spans="2:11" x14ac:dyDescent="0.2">
      <c r="B980" t="s">
        <v>59</v>
      </c>
      <c r="C980" s="29">
        <v>40120</v>
      </c>
      <c r="I980" s="30">
        <v>67011</v>
      </c>
      <c r="K980" s="34">
        <f t="shared" si="15"/>
        <v>67011</v>
      </c>
    </row>
    <row r="981" spans="2:11" x14ac:dyDescent="0.2">
      <c r="B981" t="s">
        <v>53</v>
      </c>
      <c r="C981" s="29">
        <v>40121</v>
      </c>
      <c r="I981" s="30">
        <v>69321</v>
      </c>
      <c r="K981" s="34">
        <f t="shared" si="15"/>
        <v>69321</v>
      </c>
    </row>
    <row r="982" spans="2:11" x14ac:dyDescent="0.2">
      <c r="B982" t="s">
        <v>54</v>
      </c>
      <c r="C982" s="29">
        <v>40122</v>
      </c>
      <c r="I982" s="30">
        <v>70621</v>
      </c>
      <c r="K982" s="34">
        <f t="shared" si="15"/>
        <v>70621</v>
      </c>
    </row>
    <row r="983" spans="2:11" x14ac:dyDescent="0.2">
      <c r="B983" s="18" t="s">
        <v>55</v>
      </c>
      <c r="C983" s="29">
        <v>40123</v>
      </c>
      <c r="I983" s="30">
        <v>76720</v>
      </c>
      <c r="K983" s="34">
        <f t="shared" si="15"/>
        <v>76720</v>
      </c>
    </row>
    <row r="984" spans="2:11" x14ac:dyDescent="0.2">
      <c r="B984" s="18" t="s">
        <v>56</v>
      </c>
      <c r="C984" s="29">
        <v>40124</v>
      </c>
      <c r="I984" s="30">
        <v>54249</v>
      </c>
      <c r="K984" s="34">
        <f t="shared" si="15"/>
        <v>54249</v>
      </c>
    </row>
    <row r="985" spans="2:11" x14ac:dyDescent="0.2">
      <c r="B985" t="s">
        <v>57</v>
      </c>
      <c r="C985" s="29">
        <v>40125</v>
      </c>
      <c r="I985" s="30">
        <v>40317</v>
      </c>
      <c r="K985" s="34">
        <f t="shared" si="15"/>
        <v>40317</v>
      </c>
    </row>
    <row r="986" spans="2:11" x14ac:dyDescent="0.2">
      <c r="B986" t="s">
        <v>58</v>
      </c>
      <c r="C986" s="29">
        <v>40126</v>
      </c>
      <c r="I986" s="30">
        <v>63016</v>
      </c>
      <c r="K986" s="34">
        <f t="shared" si="15"/>
        <v>63016</v>
      </c>
    </row>
    <row r="987" spans="2:11" x14ac:dyDescent="0.2">
      <c r="B987" t="s">
        <v>59</v>
      </c>
      <c r="C987" s="29">
        <v>40127</v>
      </c>
      <c r="I987" s="30">
        <v>66488</v>
      </c>
      <c r="K987" s="34">
        <f t="shared" si="15"/>
        <v>66488</v>
      </c>
    </row>
    <row r="988" spans="2:11" x14ac:dyDescent="0.2">
      <c r="B988" t="s">
        <v>53</v>
      </c>
      <c r="C988" s="29">
        <v>40128</v>
      </c>
      <c r="I988" s="30">
        <v>64814</v>
      </c>
      <c r="K988" s="34">
        <f t="shared" si="15"/>
        <v>64814</v>
      </c>
    </row>
    <row r="989" spans="2:11" x14ac:dyDescent="0.2">
      <c r="B989" t="s">
        <v>54</v>
      </c>
      <c r="C989" s="29">
        <v>40129</v>
      </c>
      <c r="I989" s="30">
        <v>70441</v>
      </c>
      <c r="K989" s="34">
        <f t="shared" si="15"/>
        <v>70441</v>
      </c>
    </row>
    <row r="990" spans="2:11" x14ac:dyDescent="0.2">
      <c r="B990" t="s">
        <v>55</v>
      </c>
      <c r="C990" s="29">
        <v>40130</v>
      </c>
      <c r="I990" s="30">
        <v>73727</v>
      </c>
      <c r="K990" s="34">
        <f t="shared" si="15"/>
        <v>73727</v>
      </c>
    </row>
    <row r="991" spans="2:11" x14ac:dyDescent="0.2">
      <c r="B991" s="18" t="s">
        <v>56</v>
      </c>
      <c r="C991" s="29">
        <v>40131</v>
      </c>
      <c r="I991" s="30">
        <v>55610</v>
      </c>
      <c r="K991" s="34">
        <f t="shared" si="15"/>
        <v>55610</v>
      </c>
    </row>
    <row r="992" spans="2:11" x14ac:dyDescent="0.2">
      <c r="B992" t="s">
        <v>57</v>
      </c>
      <c r="C992" s="29">
        <v>40132</v>
      </c>
      <c r="I992" s="30">
        <v>39781</v>
      </c>
      <c r="K992" s="34">
        <f t="shared" si="15"/>
        <v>39781</v>
      </c>
    </row>
    <row r="993" spans="2:11" x14ac:dyDescent="0.2">
      <c r="B993" t="s">
        <v>58</v>
      </c>
      <c r="C993" s="29">
        <v>40133</v>
      </c>
      <c r="I993" s="30">
        <v>63847</v>
      </c>
      <c r="K993" s="34">
        <f t="shared" si="15"/>
        <v>63847</v>
      </c>
    </row>
    <row r="994" spans="2:11" x14ac:dyDescent="0.2">
      <c r="B994" t="s">
        <v>59</v>
      </c>
      <c r="C994" s="29">
        <v>40134</v>
      </c>
      <c r="I994" s="30">
        <v>67019</v>
      </c>
      <c r="K994" s="34">
        <f t="shared" si="15"/>
        <v>67019</v>
      </c>
    </row>
    <row r="995" spans="2:11" x14ac:dyDescent="0.2">
      <c r="B995" s="17" t="s">
        <v>53</v>
      </c>
      <c r="C995" s="29">
        <v>40135</v>
      </c>
      <c r="I995" s="30">
        <v>70127</v>
      </c>
      <c r="K995" s="34">
        <f t="shared" si="15"/>
        <v>70127</v>
      </c>
    </row>
    <row r="996" spans="2:11" x14ac:dyDescent="0.2">
      <c r="B996" s="17" t="s">
        <v>54</v>
      </c>
      <c r="C996" s="29">
        <v>40136</v>
      </c>
      <c r="I996" s="30">
        <v>71519</v>
      </c>
      <c r="K996" s="34">
        <f t="shared" si="15"/>
        <v>71519</v>
      </c>
    </row>
    <row r="997" spans="2:11" x14ac:dyDescent="0.2">
      <c r="B997" s="17" t="s">
        <v>55</v>
      </c>
      <c r="C997" s="29">
        <v>40137</v>
      </c>
      <c r="I997" s="30">
        <v>72971</v>
      </c>
      <c r="K997" s="34">
        <f t="shared" si="15"/>
        <v>72971</v>
      </c>
    </row>
    <row r="998" spans="2:11" x14ac:dyDescent="0.2">
      <c r="B998" s="17" t="s">
        <v>56</v>
      </c>
      <c r="C998" s="29">
        <v>40138</v>
      </c>
      <c r="I998" s="30">
        <v>55322</v>
      </c>
      <c r="K998" s="34">
        <f t="shared" si="15"/>
        <v>55322</v>
      </c>
    </row>
    <row r="999" spans="2:11" x14ac:dyDescent="0.2">
      <c r="B999" s="17" t="s">
        <v>57</v>
      </c>
      <c r="C999" s="29">
        <v>40139</v>
      </c>
      <c r="I999" s="30">
        <v>42023</v>
      </c>
      <c r="K999" s="34">
        <f t="shared" si="15"/>
        <v>42023</v>
      </c>
    </row>
    <row r="1000" spans="2:11" x14ac:dyDescent="0.2">
      <c r="B1000" t="s">
        <v>58</v>
      </c>
      <c r="C1000" s="29">
        <v>40140</v>
      </c>
      <c r="I1000" s="30">
        <v>65469</v>
      </c>
      <c r="K1000" s="34">
        <f t="shared" si="15"/>
        <v>65469</v>
      </c>
    </row>
    <row r="1001" spans="2:11" x14ac:dyDescent="0.2">
      <c r="B1001" t="s">
        <v>59</v>
      </c>
      <c r="C1001" s="29">
        <v>40141</v>
      </c>
      <c r="I1001" s="30">
        <v>69289</v>
      </c>
      <c r="K1001" s="34">
        <f t="shared" si="15"/>
        <v>69289</v>
      </c>
    </row>
    <row r="1002" spans="2:11" x14ac:dyDescent="0.2">
      <c r="B1002" s="18" t="s">
        <v>53</v>
      </c>
      <c r="C1002" s="29">
        <v>40142</v>
      </c>
      <c r="I1002" s="30">
        <v>70312</v>
      </c>
      <c r="K1002" s="34">
        <f t="shared" si="15"/>
        <v>70312</v>
      </c>
    </row>
    <row r="1003" spans="2:11" x14ac:dyDescent="0.2">
      <c r="B1003" t="s">
        <v>54</v>
      </c>
      <c r="C1003" s="29">
        <v>40143</v>
      </c>
      <c r="I1003" s="30">
        <v>34727</v>
      </c>
      <c r="K1003" s="34">
        <f t="shared" si="15"/>
        <v>34727</v>
      </c>
    </row>
    <row r="1004" spans="2:11" x14ac:dyDescent="0.2">
      <c r="B1004" s="18" t="s">
        <v>55</v>
      </c>
      <c r="C1004" s="29">
        <v>40144</v>
      </c>
      <c r="I1004" s="30">
        <v>45082</v>
      </c>
      <c r="K1004" s="34">
        <f t="shared" si="15"/>
        <v>45082</v>
      </c>
    </row>
    <row r="1005" spans="2:11" x14ac:dyDescent="0.2">
      <c r="B1005" t="s">
        <v>56</v>
      </c>
      <c r="C1005" s="29">
        <v>40145</v>
      </c>
      <c r="I1005" s="30">
        <v>44083</v>
      </c>
      <c r="K1005" s="34">
        <f t="shared" si="15"/>
        <v>44083</v>
      </c>
    </row>
    <row r="1006" spans="2:11" x14ac:dyDescent="0.2">
      <c r="B1006" t="s">
        <v>57</v>
      </c>
      <c r="C1006" s="29">
        <v>40146</v>
      </c>
      <c r="I1006" s="30">
        <v>38751</v>
      </c>
      <c r="K1006" s="34">
        <f t="shared" si="15"/>
        <v>38751</v>
      </c>
    </row>
    <row r="1007" spans="2:11" x14ac:dyDescent="0.2">
      <c r="B1007" t="s">
        <v>58</v>
      </c>
      <c r="C1007" s="29">
        <v>40147</v>
      </c>
      <c r="I1007" s="30">
        <v>61196</v>
      </c>
      <c r="K1007" s="34">
        <f t="shared" si="15"/>
        <v>61196</v>
      </c>
    </row>
    <row r="1008" spans="2:11" x14ac:dyDescent="0.2">
      <c r="B1008" t="s">
        <v>59</v>
      </c>
      <c r="C1008" s="29">
        <v>40148</v>
      </c>
      <c r="I1008" s="30">
        <v>63545</v>
      </c>
      <c r="K1008" s="34">
        <f t="shared" si="15"/>
        <v>63545</v>
      </c>
    </row>
    <row r="1009" spans="2:11" x14ac:dyDescent="0.2">
      <c r="B1009" t="s">
        <v>53</v>
      </c>
      <c r="C1009" s="29">
        <v>40149</v>
      </c>
      <c r="I1009" s="30">
        <v>65900</v>
      </c>
      <c r="K1009" s="34">
        <f t="shared" si="15"/>
        <v>65900</v>
      </c>
    </row>
    <row r="1010" spans="2:11" x14ac:dyDescent="0.2">
      <c r="B1010" t="s">
        <v>54</v>
      </c>
      <c r="C1010" s="29">
        <v>40150</v>
      </c>
      <c r="I1010" s="30">
        <v>69761</v>
      </c>
      <c r="K1010" s="34">
        <f t="shared" si="15"/>
        <v>69761</v>
      </c>
    </row>
    <row r="1011" spans="2:11" x14ac:dyDescent="0.2">
      <c r="B1011" t="s">
        <v>55</v>
      </c>
      <c r="C1011" s="29">
        <v>40151</v>
      </c>
      <c r="I1011" s="30">
        <v>62494</v>
      </c>
      <c r="K1011" s="34">
        <f t="shared" si="15"/>
        <v>62494</v>
      </c>
    </row>
    <row r="1012" spans="2:11" x14ac:dyDescent="0.2">
      <c r="B1012" t="s">
        <v>56</v>
      </c>
      <c r="C1012" s="29">
        <v>40152</v>
      </c>
      <c r="I1012" s="30">
        <v>49298</v>
      </c>
      <c r="K1012" s="34">
        <f t="shared" si="15"/>
        <v>49298</v>
      </c>
    </row>
    <row r="1013" spans="2:11" x14ac:dyDescent="0.2">
      <c r="B1013" t="s">
        <v>57</v>
      </c>
      <c r="C1013" s="29">
        <v>40153</v>
      </c>
      <c r="I1013" s="30">
        <v>37464</v>
      </c>
      <c r="K1013" s="34">
        <f t="shared" si="15"/>
        <v>37464</v>
      </c>
    </row>
    <row r="1014" spans="2:11" x14ac:dyDescent="0.2">
      <c r="B1014" t="s">
        <v>58</v>
      </c>
      <c r="C1014" s="29">
        <v>40154</v>
      </c>
      <c r="I1014" s="30">
        <v>64122</v>
      </c>
      <c r="K1014" s="34">
        <f t="shared" si="15"/>
        <v>64122</v>
      </c>
    </row>
    <row r="1015" spans="2:11" x14ac:dyDescent="0.2">
      <c r="B1015" t="s">
        <v>59</v>
      </c>
      <c r="C1015" s="29">
        <v>40155</v>
      </c>
      <c r="I1015" s="30">
        <v>66927</v>
      </c>
      <c r="K1015" s="34">
        <f t="shared" si="15"/>
        <v>66927</v>
      </c>
    </row>
    <row r="1016" spans="2:11" x14ac:dyDescent="0.2">
      <c r="B1016" s="18" t="s">
        <v>53</v>
      </c>
      <c r="C1016" s="29">
        <v>40156</v>
      </c>
      <c r="I1016" s="30">
        <v>69488</v>
      </c>
      <c r="K1016" s="34">
        <f t="shared" si="15"/>
        <v>69488</v>
      </c>
    </row>
    <row r="1017" spans="2:11" x14ac:dyDescent="0.2">
      <c r="B1017" t="s">
        <v>54</v>
      </c>
      <c r="C1017" s="29">
        <v>40157</v>
      </c>
      <c r="I1017" s="30">
        <v>69605</v>
      </c>
      <c r="K1017" s="34">
        <f t="shared" si="15"/>
        <v>69605</v>
      </c>
    </row>
    <row r="1018" spans="2:11" x14ac:dyDescent="0.2">
      <c r="B1018" s="18" t="s">
        <v>55</v>
      </c>
      <c r="C1018" s="29">
        <v>40158</v>
      </c>
      <c r="I1018" s="30">
        <v>75382</v>
      </c>
      <c r="K1018" s="34">
        <f t="shared" si="15"/>
        <v>75382</v>
      </c>
    </row>
    <row r="1019" spans="2:11" x14ac:dyDescent="0.2">
      <c r="B1019" s="18" t="s">
        <v>56</v>
      </c>
      <c r="C1019" s="29">
        <v>40159</v>
      </c>
      <c r="I1019" s="30">
        <v>58473</v>
      </c>
      <c r="K1019" s="34">
        <f t="shared" si="15"/>
        <v>58473</v>
      </c>
    </row>
    <row r="1020" spans="2:11" x14ac:dyDescent="0.2">
      <c r="B1020" t="s">
        <v>57</v>
      </c>
      <c r="C1020" s="29">
        <v>40160</v>
      </c>
      <c r="I1020" s="30">
        <v>42313</v>
      </c>
      <c r="K1020" s="34">
        <f t="shared" si="15"/>
        <v>42313</v>
      </c>
    </row>
    <row r="1021" spans="2:11" x14ac:dyDescent="0.2">
      <c r="B1021" t="s">
        <v>58</v>
      </c>
      <c r="C1021" s="29">
        <v>40161</v>
      </c>
      <c r="I1021" s="30">
        <v>65183</v>
      </c>
      <c r="K1021" s="34">
        <f t="shared" si="15"/>
        <v>65183</v>
      </c>
    </row>
    <row r="1022" spans="2:11" x14ac:dyDescent="0.2">
      <c r="B1022" s="18" t="s">
        <v>59</v>
      </c>
      <c r="C1022" s="29">
        <v>40162</v>
      </c>
      <c r="I1022" s="30">
        <v>70645</v>
      </c>
      <c r="K1022" s="34">
        <f t="shared" si="15"/>
        <v>70645</v>
      </c>
    </row>
    <row r="1023" spans="2:11" x14ac:dyDescent="0.2">
      <c r="B1023" t="s">
        <v>53</v>
      </c>
      <c r="C1023" s="29">
        <v>40163</v>
      </c>
      <c r="I1023" s="30">
        <v>70600</v>
      </c>
      <c r="K1023" s="34">
        <f t="shared" si="15"/>
        <v>70600</v>
      </c>
    </row>
    <row r="1024" spans="2:11" x14ac:dyDescent="0.2">
      <c r="B1024" t="s">
        <v>54</v>
      </c>
      <c r="C1024" s="29">
        <v>40164</v>
      </c>
      <c r="I1024" s="30">
        <v>71616</v>
      </c>
      <c r="K1024" s="34">
        <f t="shared" si="15"/>
        <v>71616</v>
      </c>
    </row>
    <row r="1025" spans="2:11" x14ac:dyDescent="0.2">
      <c r="B1025" t="s">
        <v>55</v>
      </c>
      <c r="C1025" s="29">
        <v>40165</v>
      </c>
      <c r="I1025" s="30">
        <v>76697</v>
      </c>
      <c r="K1025" s="34">
        <f t="shared" si="15"/>
        <v>76697</v>
      </c>
    </row>
    <row r="1026" spans="2:11" x14ac:dyDescent="0.2">
      <c r="B1026" s="18" t="s">
        <v>56</v>
      </c>
      <c r="C1026" s="29">
        <v>40166</v>
      </c>
      <c r="I1026" s="30">
        <v>57991</v>
      </c>
      <c r="K1026" s="34">
        <f t="shared" si="15"/>
        <v>57991</v>
      </c>
    </row>
    <row r="1027" spans="2:11" x14ac:dyDescent="0.2">
      <c r="B1027" t="s">
        <v>57</v>
      </c>
      <c r="C1027" s="29">
        <v>40167</v>
      </c>
      <c r="I1027" s="30">
        <v>42758</v>
      </c>
      <c r="K1027" s="34">
        <f t="shared" si="15"/>
        <v>42758</v>
      </c>
    </row>
    <row r="1028" spans="2:11" x14ac:dyDescent="0.2">
      <c r="B1028" t="s">
        <v>58</v>
      </c>
      <c r="C1028" s="29">
        <v>40168</v>
      </c>
      <c r="I1028" s="30">
        <v>67987</v>
      </c>
      <c r="K1028" s="34">
        <f t="shared" si="15"/>
        <v>67987</v>
      </c>
    </row>
    <row r="1029" spans="2:11" x14ac:dyDescent="0.2">
      <c r="B1029" t="s">
        <v>59</v>
      </c>
      <c r="C1029" s="29">
        <v>40169</v>
      </c>
      <c r="I1029" s="30">
        <v>69656</v>
      </c>
      <c r="K1029" s="34">
        <f t="shared" si="15"/>
        <v>69656</v>
      </c>
    </row>
    <row r="1030" spans="2:11" x14ac:dyDescent="0.2">
      <c r="B1030" t="s">
        <v>53</v>
      </c>
      <c r="C1030" s="29">
        <v>40170</v>
      </c>
      <c r="I1030" s="30">
        <v>69509</v>
      </c>
      <c r="K1030" s="34">
        <f t="shared" si="15"/>
        <v>69509</v>
      </c>
    </row>
    <row r="1031" spans="2:11" x14ac:dyDescent="0.2">
      <c r="B1031" t="s">
        <v>54</v>
      </c>
      <c r="C1031" s="29">
        <v>40171</v>
      </c>
      <c r="I1031" s="30">
        <v>49049</v>
      </c>
      <c r="K1031" s="34">
        <f t="shared" ref="K1031:K1094" si="16">E1031+F1031+G1031+H1031+I1031</f>
        <v>49049</v>
      </c>
    </row>
    <row r="1032" spans="2:11" x14ac:dyDescent="0.2">
      <c r="B1032" t="s">
        <v>55</v>
      </c>
      <c r="C1032" s="29">
        <v>40172</v>
      </c>
      <c r="I1032" s="30">
        <v>29220</v>
      </c>
      <c r="K1032" s="34">
        <f t="shared" si="16"/>
        <v>29220</v>
      </c>
    </row>
    <row r="1033" spans="2:11" x14ac:dyDescent="0.2">
      <c r="B1033" t="s">
        <v>56</v>
      </c>
      <c r="C1033" s="29">
        <v>40173</v>
      </c>
      <c r="I1033" s="30">
        <v>41104</v>
      </c>
      <c r="K1033" s="34">
        <f t="shared" si="16"/>
        <v>41104</v>
      </c>
    </row>
    <row r="1034" spans="2:11" x14ac:dyDescent="0.2">
      <c r="B1034" t="s">
        <v>57</v>
      </c>
      <c r="C1034" s="29">
        <v>40174</v>
      </c>
      <c r="I1034" s="30">
        <v>36589</v>
      </c>
      <c r="K1034" s="34">
        <f t="shared" si="16"/>
        <v>36589</v>
      </c>
    </row>
    <row r="1035" spans="2:11" x14ac:dyDescent="0.2">
      <c r="B1035" t="s">
        <v>58</v>
      </c>
      <c r="C1035" s="29">
        <v>40175</v>
      </c>
      <c r="I1035" s="30">
        <v>58650</v>
      </c>
      <c r="K1035" s="34">
        <f t="shared" si="16"/>
        <v>58650</v>
      </c>
    </row>
    <row r="1036" spans="2:11" x14ac:dyDescent="0.2">
      <c r="B1036" s="18" t="s">
        <v>59</v>
      </c>
      <c r="C1036" s="29">
        <v>40176</v>
      </c>
      <c r="I1036" s="30">
        <v>54848</v>
      </c>
      <c r="K1036" s="34">
        <f t="shared" si="16"/>
        <v>54848</v>
      </c>
    </row>
    <row r="1037" spans="2:11" x14ac:dyDescent="0.2">
      <c r="B1037" t="s">
        <v>53</v>
      </c>
      <c r="C1037" s="29">
        <v>40177</v>
      </c>
      <c r="I1037" s="30">
        <v>62481</v>
      </c>
      <c r="K1037" s="34">
        <f t="shared" si="16"/>
        <v>62481</v>
      </c>
    </row>
    <row r="1038" spans="2:11" x14ac:dyDescent="0.2">
      <c r="B1038" t="s">
        <v>54</v>
      </c>
      <c r="C1038" s="29">
        <v>40178</v>
      </c>
      <c r="I1038" s="30">
        <v>59368</v>
      </c>
      <c r="K1038" s="34">
        <f t="shared" si="16"/>
        <v>59368</v>
      </c>
    </row>
    <row r="1039" spans="2:11" x14ac:dyDescent="0.2">
      <c r="B1039" t="s">
        <v>55</v>
      </c>
      <c r="C1039" s="29">
        <v>40179</v>
      </c>
      <c r="I1039" s="30">
        <v>33572</v>
      </c>
      <c r="K1039" s="34">
        <f t="shared" si="16"/>
        <v>33572</v>
      </c>
    </row>
    <row r="1040" spans="2:11" x14ac:dyDescent="0.2">
      <c r="B1040" t="s">
        <v>56</v>
      </c>
      <c r="C1040" s="29">
        <v>40180</v>
      </c>
      <c r="I1040" s="30">
        <v>43142</v>
      </c>
      <c r="K1040" s="34">
        <f t="shared" si="16"/>
        <v>43142</v>
      </c>
    </row>
    <row r="1041" spans="2:11" x14ac:dyDescent="0.2">
      <c r="B1041" t="s">
        <v>57</v>
      </c>
      <c r="C1041" s="29">
        <v>40181</v>
      </c>
      <c r="I1041" s="30">
        <v>33837</v>
      </c>
      <c r="K1041" s="34">
        <f t="shared" si="16"/>
        <v>33837</v>
      </c>
    </row>
    <row r="1042" spans="2:11" x14ac:dyDescent="0.2">
      <c r="B1042" t="s">
        <v>58</v>
      </c>
      <c r="C1042" s="29">
        <v>40182</v>
      </c>
      <c r="I1042" s="30">
        <v>61110</v>
      </c>
      <c r="K1042" s="34">
        <f t="shared" si="16"/>
        <v>61110</v>
      </c>
    </row>
    <row r="1043" spans="2:11" x14ac:dyDescent="0.2">
      <c r="B1043" t="s">
        <v>59</v>
      </c>
      <c r="C1043" s="29">
        <v>40183</v>
      </c>
      <c r="I1043" s="30">
        <v>63842</v>
      </c>
      <c r="K1043" s="34">
        <f t="shared" si="16"/>
        <v>63842</v>
      </c>
    </row>
    <row r="1044" spans="2:11" x14ac:dyDescent="0.2">
      <c r="B1044" s="18" t="s">
        <v>53</v>
      </c>
      <c r="C1044" s="29">
        <v>40184</v>
      </c>
      <c r="I1044" s="30">
        <v>66143</v>
      </c>
      <c r="K1044" s="34">
        <f t="shared" si="16"/>
        <v>66143</v>
      </c>
    </row>
    <row r="1045" spans="2:11" x14ac:dyDescent="0.2">
      <c r="B1045" t="s">
        <v>54</v>
      </c>
      <c r="C1045" s="29">
        <v>40185</v>
      </c>
      <c r="I1045" s="30">
        <v>62353</v>
      </c>
      <c r="K1045" s="34">
        <f t="shared" si="16"/>
        <v>62353</v>
      </c>
    </row>
    <row r="1046" spans="2:11" x14ac:dyDescent="0.2">
      <c r="B1046" t="s">
        <v>55</v>
      </c>
      <c r="C1046" s="29">
        <v>40186</v>
      </c>
      <c r="I1046" s="30">
        <v>63078</v>
      </c>
      <c r="K1046" s="34">
        <f t="shared" si="16"/>
        <v>63078</v>
      </c>
    </row>
    <row r="1047" spans="2:11" x14ac:dyDescent="0.2">
      <c r="B1047" t="s">
        <v>56</v>
      </c>
      <c r="C1047" s="29">
        <v>40187</v>
      </c>
      <c r="I1047" s="30">
        <v>45435</v>
      </c>
      <c r="K1047" s="34">
        <f t="shared" si="16"/>
        <v>45435</v>
      </c>
    </row>
    <row r="1048" spans="2:11" x14ac:dyDescent="0.2">
      <c r="B1048" t="s">
        <v>57</v>
      </c>
      <c r="C1048" s="29">
        <v>40188</v>
      </c>
      <c r="I1048" s="30">
        <v>35465</v>
      </c>
      <c r="K1048" s="34">
        <f t="shared" si="16"/>
        <v>35465</v>
      </c>
    </row>
    <row r="1049" spans="2:11" x14ac:dyDescent="0.2">
      <c r="B1049" t="s">
        <v>58</v>
      </c>
      <c r="C1049" s="29">
        <v>40189</v>
      </c>
      <c r="I1049" s="30">
        <v>61906</v>
      </c>
      <c r="K1049" s="34">
        <f t="shared" si="16"/>
        <v>61906</v>
      </c>
    </row>
    <row r="1050" spans="2:11" x14ac:dyDescent="0.2">
      <c r="B1050" s="18" t="s">
        <v>59</v>
      </c>
      <c r="C1050" s="29">
        <v>40190</v>
      </c>
      <c r="I1050" s="30">
        <v>65311</v>
      </c>
      <c r="K1050" s="34">
        <f t="shared" si="16"/>
        <v>65311</v>
      </c>
    </row>
    <row r="1051" spans="2:11" x14ac:dyDescent="0.2">
      <c r="B1051" s="172" t="s">
        <v>53</v>
      </c>
      <c r="C1051" s="29">
        <v>40191</v>
      </c>
      <c r="I1051" s="30">
        <v>64714</v>
      </c>
      <c r="K1051" s="34">
        <f t="shared" si="16"/>
        <v>64714</v>
      </c>
    </row>
    <row r="1052" spans="2:11" x14ac:dyDescent="0.2">
      <c r="B1052" t="s">
        <v>54</v>
      </c>
      <c r="C1052" s="29">
        <v>40192</v>
      </c>
      <c r="I1052" s="30">
        <v>64778</v>
      </c>
      <c r="K1052" s="34">
        <f t="shared" si="16"/>
        <v>64778</v>
      </c>
    </row>
    <row r="1053" spans="2:11" x14ac:dyDescent="0.2">
      <c r="B1053" s="18" t="s">
        <v>55</v>
      </c>
      <c r="C1053" s="29">
        <v>40193</v>
      </c>
      <c r="I1053" s="30">
        <v>71147</v>
      </c>
      <c r="K1053" s="34">
        <f t="shared" si="16"/>
        <v>71147</v>
      </c>
    </row>
    <row r="1054" spans="2:11" x14ac:dyDescent="0.2">
      <c r="B1054" t="s">
        <v>56</v>
      </c>
      <c r="C1054" s="181">
        <v>40194</v>
      </c>
      <c r="I1054" s="30">
        <v>54886</v>
      </c>
      <c r="K1054" s="34">
        <f t="shared" si="16"/>
        <v>54886</v>
      </c>
    </row>
    <row r="1055" spans="2:11" x14ac:dyDescent="0.2">
      <c r="B1055" t="s">
        <v>57</v>
      </c>
      <c r="C1055" s="181">
        <v>40195</v>
      </c>
      <c r="I1055" s="30">
        <v>41118</v>
      </c>
      <c r="K1055" s="34">
        <f t="shared" si="16"/>
        <v>41118</v>
      </c>
    </row>
    <row r="1056" spans="2:11" x14ac:dyDescent="0.2">
      <c r="B1056" t="s">
        <v>58</v>
      </c>
      <c r="C1056" s="181">
        <v>40196</v>
      </c>
      <c r="I1056" s="30">
        <v>59624</v>
      </c>
      <c r="K1056" s="34">
        <f t="shared" si="16"/>
        <v>59624</v>
      </c>
    </row>
    <row r="1057" spans="2:11" x14ac:dyDescent="0.2">
      <c r="B1057" t="s">
        <v>59</v>
      </c>
      <c r="C1057" s="29">
        <v>40197</v>
      </c>
      <c r="I1057" s="30">
        <v>64253</v>
      </c>
      <c r="K1057" s="34">
        <f t="shared" si="16"/>
        <v>64253</v>
      </c>
    </row>
    <row r="1058" spans="2:11" x14ac:dyDescent="0.2">
      <c r="B1058" t="s">
        <v>53</v>
      </c>
      <c r="C1058" s="29">
        <v>40198</v>
      </c>
      <c r="I1058" s="30">
        <v>65803</v>
      </c>
      <c r="K1058" s="34">
        <f t="shared" si="16"/>
        <v>65803</v>
      </c>
    </row>
    <row r="1059" spans="2:11" x14ac:dyDescent="0.2">
      <c r="B1059" t="s">
        <v>54</v>
      </c>
      <c r="C1059" s="29">
        <v>40199</v>
      </c>
      <c r="I1059" s="30">
        <v>66310</v>
      </c>
      <c r="K1059" s="34">
        <f t="shared" si="16"/>
        <v>66310</v>
      </c>
    </row>
    <row r="1060" spans="2:11" x14ac:dyDescent="0.2">
      <c r="B1060" t="s">
        <v>55</v>
      </c>
      <c r="C1060" s="29">
        <v>40200</v>
      </c>
      <c r="I1060" s="30">
        <v>71044</v>
      </c>
      <c r="K1060" s="34">
        <f t="shared" si="16"/>
        <v>71044</v>
      </c>
    </row>
    <row r="1061" spans="2:11" x14ac:dyDescent="0.2">
      <c r="B1061" t="s">
        <v>56</v>
      </c>
      <c r="C1061" s="29">
        <v>40201</v>
      </c>
      <c r="I1061" s="30">
        <v>50378</v>
      </c>
      <c r="K1061" s="34">
        <f t="shared" si="16"/>
        <v>50378</v>
      </c>
    </row>
    <row r="1062" spans="2:11" x14ac:dyDescent="0.2">
      <c r="B1062" t="s">
        <v>57</v>
      </c>
      <c r="C1062" s="29">
        <v>40202</v>
      </c>
      <c r="I1062" s="30">
        <v>36391</v>
      </c>
      <c r="K1062" s="34">
        <f t="shared" si="16"/>
        <v>36391</v>
      </c>
    </row>
    <row r="1063" spans="2:11" x14ac:dyDescent="0.2">
      <c r="B1063" t="s">
        <v>58</v>
      </c>
      <c r="C1063" s="29">
        <v>40203</v>
      </c>
      <c r="I1063" s="30">
        <v>63433</v>
      </c>
      <c r="K1063" s="34">
        <f t="shared" si="16"/>
        <v>63433</v>
      </c>
    </row>
    <row r="1064" spans="2:11" x14ac:dyDescent="0.2">
      <c r="B1064" s="18" t="s">
        <v>59</v>
      </c>
      <c r="C1064" s="29">
        <v>40204</v>
      </c>
      <c r="I1064" s="30">
        <v>67519</v>
      </c>
      <c r="K1064" s="34">
        <f t="shared" si="16"/>
        <v>67519</v>
      </c>
    </row>
    <row r="1065" spans="2:11" x14ac:dyDescent="0.2">
      <c r="B1065" t="s">
        <v>53</v>
      </c>
      <c r="C1065" s="29">
        <v>40205</v>
      </c>
      <c r="I1065" s="30">
        <v>66138</v>
      </c>
      <c r="K1065" s="34">
        <f t="shared" si="16"/>
        <v>66138</v>
      </c>
    </row>
    <row r="1066" spans="2:11" x14ac:dyDescent="0.2">
      <c r="B1066" t="s">
        <v>54</v>
      </c>
      <c r="C1066" s="181">
        <v>40206</v>
      </c>
      <c r="I1066" s="30">
        <v>68522</v>
      </c>
      <c r="K1066" s="34">
        <f t="shared" si="16"/>
        <v>68522</v>
      </c>
    </row>
    <row r="1067" spans="2:11" x14ac:dyDescent="0.2">
      <c r="B1067" s="18" t="s">
        <v>55</v>
      </c>
      <c r="C1067" s="29">
        <v>40207</v>
      </c>
      <c r="I1067" s="30">
        <v>69944</v>
      </c>
      <c r="K1067" s="34">
        <f t="shared" si="16"/>
        <v>69944</v>
      </c>
    </row>
    <row r="1068" spans="2:11" x14ac:dyDescent="0.2">
      <c r="B1068" s="18" t="s">
        <v>56</v>
      </c>
      <c r="C1068" s="29">
        <v>40208</v>
      </c>
      <c r="I1068" s="30">
        <v>51921</v>
      </c>
      <c r="K1068" s="34">
        <f t="shared" si="16"/>
        <v>51921</v>
      </c>
    </row>
    <row r="1069" spans="2:11" x14ac:dyDescent="0.2">
      <c r="B1069" t="s">
        <v>57</v>
      </c>
      <c r="C1069" s="29">
        <v>40209</v>
      </c>
      <c r="I1069" s="30">
        <v>36311</v>
      </c>
      <c r="K1069" s="34">
        <f t="shared" si="16"/>
        <v>36311</v>
      </c>
    </row>
    <row r="1070" spans="2:11" x14ac:dyDescent="0.2">
      <c r="B1070" t="s">
        <v>58</v>
      </c>
      <c r="C1070" s="29">
        <v>40210</v>
      </c>
      <c r="I1070" s="30">
        <v>61034</v>
      </c>
      <c r="K1070" s="34">
        <f t="shared" si="16"/>
        <v>61034</v>
      </c>
    </row>
    <row r="1071" spans="2:11" x14ac:dyDescent="0.2">
      <c r="B1071" t="s">
        <v>59</v>
      </c>
      <c r="C1071" s="181">
        <v>40211</v>
      </c>
      <c r="I1071" s="30">
        <v>64483</v>
      </c>
      <c r="K1071" s="34">
        <f t="shared" si="16"/>
        <v>64483</v>
      </c>
    </row>
    <row r="1072" spans="2:11" x14ac:dyDescent="0.2">
      <c r="B1072" t="s">
        <v>53</v>
      </c>
      <c r="C1072" s="181">
        <v>40212</v>
      </c>
      <c r="I1072" s="30">
        <v>62522</v>
      </c>
      <c r="K1072" s="34">
        <f t="shared" si="16"/>
        <v>62522</v>
      </c>
    </row>
    <row r="1073" spans="2:11" x14ac:dyDescent="0.2">
      <c r="B1073" t="s">
        <v>54</v>
      </c>
      <c r="C1073" s="29">
        <v>40213</v>
      </c>
      <c r="I1073" s="30">
        <v>64183</v>
      </c>
      <c r="K1073" s="34">
        <f t="shared" si="16"/>
        <v>64183</v>
      </c>
    </row>
    <row r="1074" spans="2:11" x14ac:dyDescent="0.2">
      <c r="B1074" s="18" t="s">
        <v>55</v>
      </c>
      <c r="C1074" s="29">
        <v>40214</v>
      </c>
      <c r="I1074" s="30">
        <v>72029</v>
      </c>
      <c r="K1074" s="34">
        <f t="shared" si="16"/>
        <v>72029</v>
      </c>
    </row>
    <row r="1075" spans="2:11" x14ac:dyDescent="0.2">
      <c r="B1075" s="18" t="s">
        <v>56</v>
      </c>
      <c r="C1075" s="29">
        <v>40215</v>
      </c>
      <c r="I1075" s="30">
        <v>55286</v>
      </c>
      <c r="K1075" s="34">
        <f t="shared" si="16"/>
        <v>55286</v>
      </c>
    </row>
    <row r="1076" spans="2:11" x14ac:dyDescent="0.2">
      <c r="B1076" t="s">
        <v>57</v>
      </c>
      <c r="C1076" s="29">
        <v>40216</v>
      </c>
      <c r="I1076" s="30">
        <v>36386</v>
      </c>
      <c r="K1076" s="34">
        <f t="shared" si="16"/>
        <v>36386</v>
      </c>
    </row>
    <row r="1077" spans="2:11" x14ac:dyDescent="0.2">
      <c r="B1077" t="s">
        <v>58</v>
      </c>
      <c r="C1077" s="29">
        <v>40217</v>
      </c>
      <c r="I1077" s="30">
        <v>60672</v>
      </c>
      <c r="K1077" s="34">
        <f t="shared" si="16"/>
        <v>60672</v>
      </c>
    </row>
    <row r="1078" spans="2:11" x14ac:dyDescent="0.2">
      <c r="B1078" s="18" t="s">
        <v>59</v>
      </c>
      <c r="C1078" s="29">
        <v>40218</v>
      </c>
      <c r="I1078" s="30">
        <v>66169</v>
      </c>
      <c r="K1078" s="34">
        <f t="shared" si="16"/>
        <v>66169</v>
      </c>
    </row>
    <row r="1079" spans="2:11" x14ac:dyDescent="0.2">
      <c r="B1079" t="s">
        <v>53</v>
      </c>
      <c r="C1079" s="29">
        <v>40219</v>
      </c>
      <c r="I1079" s="30">
        <v>63478</v>
      </c>
      <c r="K1079" s="34">
        <f t="shared" si="16"/>
        <v>63478</v>
      </c>
    </row>
    <row r="1080" spans="2:11" x14ac:dyDescent="0.2">
      <c r="B1080" t="s">
        <v>54</v>
      </c>
      <c r="C1080" s="29">
        <v>40220</v>
      </c>
      <c r="I1080" s="30">
        <v>61769</v>
      </c>
      <c r="K1080" s="34">
        <f t="shared" si="16"/>
        <v>61769</v>
      </c>
    </row>
    <row r="1081" spans="2:11" x14ac:dyDescent="0.2">
      <c r="B1081" s="18" t="s">
        <v>55</v>
      </c>
      <c r="C1081" s="29">
        <v>40221</v>
      </c>
      <c r="I1081" s="30">
        <v>73455</v>
      </c>
      <c r="K1081" s="34">
        <f t="shared" si="16"/>
        <v>73455</v>
      </c>
    </row>
    <row r="1082" spans="2:11" x14ac:dyDescent="0.2">
      <c r="B1082" s="18" t="s">
        <v>56</v>
      </c>
      <c r="C1082" s="29">
        <v>40222</v>
      </c>
      <c r="I1082" s="30">
        <v>57700</v>
      </c>
      <c r="K1082" s="34">
        <f t="shared" si="16"/>
        <v>57700</v>
      </c>
    </row>
    <row r="1083" spans="2:11" x14ac:dyDescent="0.2">
      <c r="B1083" t="s">
        <v>57</v>
      </c>
      <c r="C1083" s="29">
        <v>40223</v>
      </c>
      <c r="I1083" s="30">
        <v>40794</v>
      </c>
      <c r="K1083" s="34">
        <f t="shared" si="16"/>
        <v>40794</v>
      </c>
    </row>
    <row r="1084" spans="2:11" x14ac:dyDescent="0.2">
      <c r="B1084" t="s">
        <v>58</v>
      </c>
      <c r="C1084" s="29">
        <v>40224</v>
      </c>
      <c r="I1084" s="30">
        <v>49490</v>
      </c>
      <c r="K1084" s="34">
        <f t="shared" si="16"/>
        <v>49490</v>
      </c>
    </row>
    <row r="1085" spans="2:11" x14ac:dyDescent="0.2">
      <c r="B1085" t="s">
        <v>59</v>
      </c>
      <c r="C1085" s="29">
        <v>40225</v>
      </c>
      <c r="I1085" s="30">
        <v>65584</v>
      </c>
      <c r="K1085" s="34">
        <f t="shared" si="16"/>
        <v>65584</v>
      </c>
    </row>
    <row r="1086" spans="2:11" x14ac:dyDescent="0.2">
      <c r="B1086" t="s">
        <v>53</v>
      </c>
      <c r="C1086" s="181">
        <v>40226</v>
      </c>
      <c r="I1086" s="30">
        <v>68923</v>
      </c>
      <c r="K1086" s="34">
        <f t="shared" si="16"/>
        <v>68923</v>
      </c>
    </row>
    <row r="1087" spans="2:11" x14ac:dyDescent="0.2">
      <c r="B1087" t="s">
        <v>54</v>
      </c>
      <c r="C1087" s="181">
        <v>40227</v>
      </c>
      <c r="I1087" s="30">
        <v>66790</v>
      </c>
      <c r="K1087" s="34">
        <f t="shared" si="16"/>
        <v>66790</v>
      </c>
    </row>
    <row r="1088" spans="2:11" x14ac:dyDescent="0.2">
      <c r="B1088" t="s">
        <v>55</v>
      </c>
      <c r="C1088" s="181">
        <v>40228</v>
      </c>
      <c r="I1088" s="30">
        <v>75199</v>
      </c>
      <c r="K1088" s="34">
        <f t="shared" si="16"/>
        <v>75199</v>
      </c>
    </row>
    <row r="1089" spans="2:11" x14ac:dyDescent="0.2">
      <c r="B1089" t="s">
        <v>56</v>
      </c>
      <c r="C1089" s="181">
        <v>40229</v>
      </c>
      <c r="I1089" s="30">
        <v>57968</v>
      </c>
      <c r="K1089" s="34">
        <f t="shared" si="16"/>
        <v>57968</v>
      </c>
    </row>
    <row r="1090" spans="2:11" x14ac:dyDescent="0.2">
      <c r="B1090" t="s">
        <v>57</v>
      </c>
      <c r="C1090" s="181">
        <v>40230</v>
      </c>
      <c r="I1090" s="30">
        <v>45165</v>
      </c>
      <c r="K1090" s="34">
        <f t="shared" si="16"/>
        <v>45165</v>
      </c>
    </row>
    <row r="1091" spans="2:11" x14ac:dyDescent="0.2">
      <c r="B1091" t="s">
        <v>58</v>
      </c>
      <c r="C1091" s="29">
        <v>40231</v>
      </c>
      <c r="I1091" s="30">
        <v>63056</v>
      </c>
      <c r="K1091" s="34">
        <f t="shared" si="16"/>
        <v>63056</v>
      </c>
    </row>
    <row r="1092" spans="2:11" x14ac:dyDescent="0.2">
      <c r="B1092" t="s">
        <v>59</v>
      </c>
      <c r="C1092" s="29">
        <v>40232</v>
      </c>
      <c r="I1092" s="30">
        <v>43077</v>
      </c>
      <c r="K1092" s="34">
        <f t="shared" si="16"/>
        <v>43077</v>
      </c>
    </row>
    <row r="1093" spans="2:11" x14ac:dyDescent="0.2">
      <c r="B1093" t="s">
        <v>53</v>
      </c>
      <c r="C1093" s="29">
        <v>40233</v>
      </c>
      <c r="I1093" s="30">
        <v>63996</v>
      </c>
      <c r="K1093" s="34">
        <f t="shared" si="16"/>
        <v>63996</v>
      </c>
    </row>
    <row r="1094" spans="2:11" x14ac:dyDescent="0.2">
      <c r="B1094" t="s">
        <v>54</v>
      </c>
      <c r="C1094" s="29">
        <v>40234</v>
      </c>
      <c r="I1094" s="30">
        <v>69213</v>
      </c>
      <c r="K1094" s="34">
        <f t="shared" si="16"/>
        <v>69213</v>
      </c>
    </row>
    <row r="1095" spans="2:11" x14ac:dyDescent="0.2">
      <c r="B1095" s="18" t="s">
        <v>55</v>
      </c>
      <c r="C1095" s="29">
        <v>40235</v>
      </c>
      <c r="I1095" s="30">
        <v>74736</v>
      </c>
      <c r="K1095" s="34">
        <f t="shared" ref="K1095:K1158" si="17">E1095+F1095+G1095+H1095+I1095</f>
        <v>74736</v>
      </c>
    </row>
    <row r="1096" spans="2:11" x14ac:dyDescent="0.2">
      <c r="B1096" t="s">
        <v>56</v>
      </c>
      <c r="C1096" s="29">
        <v>40236</v>
      </c>
      <c r="I1096" s="30">
        <v>59849</v>
      </c>
      <c r="K1096" s="34">
        <f t="shared" si="17"/>
        <v>59849</v>
      </c>
    </row>
    <row r="1097" spans="2:11" x14ac:dyDescent="0.2">
      <c r="B1097" s="18" t="s">
        <v>57</v>
      </c>
      <c r="C1097" s="29">
        <v>40237</v>
      </c>
      <c r="I1097" s="30">
        <v>42631</v>
      </c>
      <c r="K1097" s="34">
        <f t="shared" si="17"/>
        <v>42631</v>
      </c>
    </row>
    <row r="1098" spans="2:11" x14ac:dyDescent="0.2">
      <c r="B1098" t="s">
        <v>58</v>
      </c>
      <c r="C1098" s="29">
        <v>40238</v>
      </c>
      <c r="I1098" s="30">
        <v>62045</v>
      </c>
      <c r="K1098" s="34">
        <f t="shared" si="17"/>
        <v>62045</v>
      </c>
    </row>
    <row r="1099" spans="2:11" x14ac:dyDescent="0.2">
      <c r="B1099" t="s">
        <v>59</v>
      </c>
      <c r="C1099" s="29">
        <v>40239</v>
      </c>
      <c r="I1099" s="30">
        <v>66504</v>
      </c>
      <c r="K1099" s="34">
        <f t="shared" si="17"/>
        <v>66504</v>
      </c>
    </row>
    <row r="1100" spans="2:11" x14ac:dyDescent="0.2">
      <c r="B1100" t="s">
        <v>53</v>
      </c>
      <c r="C1100" s="29">
        <v>40240</v>
      </c>
      <c r="I1100" s="30">
        <v>67235</v>
      </c>
      <c r="K1100" s="34">
        <f t="shared" si="17"/>
        <v>67235</v>
      </c>
    </row>
    <row r="1101" spans="2:11" x14ac:dyDescent="0.2">
      <c r="B1101" t="s">
        <v>54</v>
      </c>
      <c r="C1101" s="29">
        <v>40241</v>
      </c>
      <c r="I1101" s="30">
        <v>69323</v>
      </c>
      <c r="K1101" s="34">
        <f t="shared" si="17"/>
        <v>69323</v>
      </c>
    </row>
    <row r="1102" spans="2:11" x14ac:dyDescent="0.2">
      <c r="B1102" s="18" t="s">
        <v>55</v>
      </c>
      <c r="C1102" s="29">
        <v>40242</v>
      </c>
      <c r="I1102" s="30">
        <v>75159</v>
      </c>
      <c r="K1102" s="34">
        <f t="shared" si="17"/>
        <v>75159</v>
      </c>
    </row>
    <row r="1103" spans="2:11" x14ac:dyDescent="0.2">
      <c r="B1103" s="18" t="s">
        <v>56</v>
      </c>
      <c r="C1103" s="29">
        <v>40243</v>
      </c>
      <c r="I1103" s="30">
        <v>56848</v>
      </c>
      <c r="K1103" s="34">
        <f t="shared" si="17"/>
        <v>56848</v>
      </c>
    </row>
    <row r="1104" spans="2:11" x14ac:dyDescent="0.2">
      <c r="B1104" t="s">
        <v>57</v>
      </c>
      <c r="C1104" s="29">
        <v>40244</v>
      </c>
      <c r="I1104" s="30">
        <v>38178</v>
      </c>
      <c r="K1104" s="34">
        <f t="shared" si="17"/>
        <v>38178</v>
      </c>
    </row>
    <row r="1105" spans="2:11" x14ac:dyDescent="0.2">
      <c r="B1105" t="s">
        <v>58</v>
      </c>
      <c r="C1105" s="29">
        <v>40245</v>
      </c>
      <c r="I1105" s="30">
        <v>61344</v>
      </c>
      <c r="K1105" s="34">
        <f t="shared" si="17"/>
        <v>61344</v>
      </c>
    </row>
    <row r="1106" spans="2:11" x14ac:dyDescent="0.2">
      <c r="B1106" t="s">
        <v>59</v>
      </c>
      <c r="C1106" s="29">
        <v>40246</v>
      </c>
      <c r="I1106" s="30">
        <v>66835</v>
      </c>
      <c r="K1106" s="34">
        <f t="shared" si="17"/>
        <v>66835</v>
      </c>
    </row>
    <row r="1107" spans="2:11" x14ac:dyDescent="0.2">
      <c r="B1107" s="18" t="s">
        <v>53</v>
      </c>
      <c r="C1107" s="29">
        <v>40247</v>
      </c>
      <c r="I1107" s="30">
        <v>69890</v>
      </c>
      <c r="K1107" s="34">
        <f t="shared" si="17"/>
        <v>69890</v>
      </c>
    </row>
    <row r="1108" spans="2:11" x14ac:dyDescent="0.2">
      <c r="B1108" t="s">
        <v>54</v>
      </c>
      <c r="C1108" s="29">
        <v>40248</v>
      </c>
      <c r="I1108" s="30">
        <v>70414</v>
      </c>
      <c r="K1108" s="34">
        <f t="shared" si="17"/>
        <v>70414</v>
      </c>
    </row>
    <row r="1109" spans="2:11" x14ac:dyDescent="0.2">
      <c r="B1109" t="s">
        <v>55</v>
      </c>
      <c r="C1109" s="29">
        <v>40249</v>
      </c>
      <c r="I1109" s="30">
        <v>75852</v>
      </c>
      <c r="K1109" s="34">
        <f t="shared" si="17"/>
        <v>75852</v>
      </c>
    </row>
    <row r="1110" spans="2:11" x14ac:dyDescent="0.2">
      <c r="B1110" s="18" t="s">
        <v>56</v>
      </c>
      <c r="C1110" s="29">
        <v>40250</v>
      </c>
      <c r="I1110" s="30">
        <v>56871</v>
      </c>
      <c r="K1110" s="34">
        <f t="shared" si="17"/>
        <v>56871</v>
      </c>
    </row>
    <row r="1111" spans="2:11" x14ac:dyDescent="0.2">
      <c r="B1111" t="s">
        <v>57</v>
      </c>
      <c r="C1111" s="29">
        <v>40251</v>
      </c>
      <c r="I1111" s="30">
        <v>41233</v>
      </c>
      <c r="K1111" s="34">
        <f t="shared" si="17"/>
        <v>41233</v>
      </c>
    </row>
    <row r="1112" spans="2:11" x14ac:dyDescent="0.2">
      <c r="B1112" t="s">
        <v>58</v>
      </c>
      <c r="C1112" s="29">
        <v>40252</v>
      </c>
      <c r="I1112" s="30">
        <v>61605</v>
      </c>
      <c r="K1112" s="34">
        <f t="shared" si="17"/>
        <v>61605</v>
      </c>
    </row>
    <row r="1113" spans="2:11" x14ac:dyDescent="0.2">
      <c r="B1113" t="s">
        <v>59</v>
      </c>
      <c r="C1113" s="29">
        <v>40253</v>
      </c>
      <c r="I1113" s="30">
        <v>60162</v>
      </c>
      <c r="K1113" s="34">
        <f t="shared" si="17"/>
        <v>60162</v>
      </c>
    </row>
    <row r="1114" spans="2:11" x14ac:dyDescent="0.2">
      <c r="B1114" t="s">
        <v>53</v>
      </c>
      <c r="C1114" s="29">
        <v>40254</v>
      </c>
      <c r="I1114" s="30">
        <v>67210</v>
      </c>
      <c r="K1114" s="34">
        <f t="shared" si="17"/>
        <v>67210</v>
      </c>
    </row>
    <row r="1115" spans="2:11" x14ac:dyDescent="0.2">
      <c r="B1115" s="18" t="s">
        <v>54</v>
      </c>
      <c r="C1115" s="29">
        <v>40255</v>
      </c>
      <c r="I1115" s="30">
        <v>68945</v>
      </c>
      <c r="K1115" s="34">
        <f t="shared" si="17"/>
        <v>68945</v>
      </c>
    </row>
    <row r="1116" spans="2:11" x14ac:dyDescent="0.2">
      <c r="B1116" t="s">
        <v>55</v>
      </c>
      <c r="C1116" s="29">
        <v>40256</v>
      </c>
      <c r="I1116" s="30">
        <v>68600</v>
      </c>
      <c r="K1116" s="34">
        <f t="shared" si="17"/>
        <v>68600</v>
      </c>
    </row>
    <row r="1117" spans="2:11" x14ac:dyDescent="0.2">
      <c r="B1117" t="s">
        <v>56</v>
      </c>
      <c r="C1117" s="29">
        <v>40257</v>
      </c>
      <c r="I1117" s="30">
        <v>46697</v>
      </c>
      <c r="K1117" s="34">
        <f t="shared" si="17"/>
        <v>46697</v>
      </c>
    </row>
    <row r="1118" spans="2:11" x14ac:dyDescent="0.2">
      <c r="B1118" t="s">
        <v>57</v>
      </c>
      <c r="C1118" s="29">
        <v>40258</v>
      </c>
      <c r="I1118" s="30">
        <v>41805</v>
      </c>
      <c r="K1118" s="34">
        <f t="shared" si="17"/>
        <v>41805</v>
      </c>
    </row>
    <row r="1119" spans="2:11" x14ac:dyDescent="0.2">
      <c r="B1119" t="s">
        <v>58</v>
      </c>
      <c r="C1119" s="29">
        <v>40259</v>
      </c>
      <c r="I1119" s="30">
        <v>64248</v>
      </c>
      <c r="K1119" s="34">
        <f t="shared" si="17"/>
        <v>64248</v>
      </c>
    </row>
    <row r="1120" spans="2:11" x14ac:dyDescent="0.2">
      <c r="B1120" t="s">
        <v>59</v>
      </c>
      <c r="C1120" s="29">
        <v>40260</v>
      </c>
      <c r="I1120" s="30">
        <v>67726</v>
      </c>
      <c r="K1120" s="34">
        <f t="shared" si="17"/>
        <v>67726</v>
      </c>
    </row>
    <row r="1121" spans="2:11" x14ac:dyDescent="0.2">
      <c r="B1121" t="s">
        <v>53</v>
      </c>
      <c r="C1121" s="29">
        <v>40261</v>
      </c>
      <c r="I1121" s="30">
        <v>67168</v>
      </c>
      <c r="K1121" s="34">
        <f t="shared" si="17"/>
        <v>67168</v>
      </c>
    </row>
    <row r="1122" spans="2:11" x14ac:dyDescent="0.2">
      <c r="B1122" t="s">
        <v>54</v>
      </c>
      <c r="C1122" s="29">
        <v>40262</v>
      </c>
      <c r="I1122" s="30">
        <v>69931</v>
      </c>
      <c r="K1122" s="34">
        <f t="shared" si="17"/>
        <v>69931</v>
      </c>
    </row>
    <row r="1123" spans="2:11" x14ac:dyDescent="0.2">
      <c r="B1123" t="s">
        <v>55</v>
      </c>
      <c r="C1123" s="29">
        <v>40263</v>
      </c>
      <c r="I1123" s="30">
        <v>74047</v>
      </c>
      <c r="K1123" s="34">
        <f t="shared" si="17"/>
        <v>74047</v>
      </c>
    </row>
    <row r="1124" spans="2:11" x14ac:dyDescent="0.2">
      <c r="B1124" t="s">
        <v>56</v>
      </c>
      <c r="C1124" s="29">
        <v>40264</v>
      </c>
      <c r="I1124" s="30">
        <v>56091</v>
      </c>
      <c r="K1124" s="34">
        <f t="shared" si="17"/>
        <v>56091</v>
      </c>
    </row>
    <row r="1125" spans="2:11" x14ac:dyDescent="0.2">
      <c r="B1125" t="s">
        <v>57</v>
      </c>
      <c r="C1125" s="29">
        <v>40265</v>
      </c>
      <c r="I1125" s="30">
        <v>41827</v>
      </c>
      <c r="K1125" s="34">
        <f t="shared" si="17"/>
        <v>41827</v>
      </c>
    </row>
    <row r="1126" spans="2:11" x14ac:dyDescent="0.2">
      <c r="B1126" t="s">
        <v>58</v>
      </c>
      <c r="C1126" s="29">
        <v>40266</v>
      </c>
      <c r="I1126" s="30">
        <v>65119</v>
      </c>
      <c r="K1126" s="34">
        <f t="shared" si="17"/>
        <v>65119</v>
      </c>
    </row>
    <row r="1127" spans="2:11" x14ac:dyDescent="0.2">
      <c r="B1127" t="s">
        <v>59</v>
      </c>
      <c r="C1127" s="29">
        <v>40267</v>
      </c>
      <c r="I1127" s="30">
        <v>68161</v>
      </c>
      <c r="K1127" s="34">
        <f t="shared" si="17"/>
        <v>68161</v>
      </c>
    </row>
    <row r="1128" spans="2:11" x14ac:dyDescent="0.2">
      <c r="B1128" t="s">
        <v>53</v>
      </c>
      <c r="C1128" s="29">
        <v>40268</v>
      </c>
      <c r="I1128" s="30">
        <v>69098</v>
      </c>
      <c r="K1128" s="34">
        <f t="shared" si="17"/>
        <v>69098</v>
      </c>
    </row>
    <row r="1129" spans="2:11" x14ac:dyDescent="0.2">
      <c r="B1129" t="s">
        <v>54</v>
      </c>
      <c r="C1129" s="29">
        <v>40269</v>
      </c>
      <c r="I1129" s="30">
        <v>74663</v>
      </c>
      <c r="K1129" s="34">
        <f t="shared" si="17"/>
        <v>74663</v>
      </c>
    </row>
    <row r="1130" spans="2:11" x14ac:dyDescent="0.2">
      <c r="B1130" s="18" t="s">
        <v>55</v>
      </c>
      <c r="C1130" s="29">
        <v>40270</v>
      </c>
      <c r="I1130" s="30">
        <v>70707</v>
      </c>
      <c r="K1130" s="34">
        <f t="shared" si="17"/>
        <v>70707</v>
      </c>
    </row>
    <row r="1131" spans="2:11" x14ac:dyDescent="0.2">
      <c r="B1131" s="18" t="s">
        <v>56</v>
      </c>
      <c r="C1131" s="29">
        <v>40271</v>
      </c>
      <c r="I1131" s="30">
        <v>54021</v>
      </c>
      <c r="K1131" s="34">
        <f t="shared" si="17"/>
        <v>54021</v>
      </c>
    </row>
    <row r="1132" spans="2:11" x14ac:dyDescent="0.2">
      <c r="B1132" t="s">
        <v>57</v>
      </c>
      <c r="C1132" s="29">
        <v>40272</v>
      </c>
      <c r="I1132" s="30">
        <v>41052</v>
      </c>
      <c r="K1132" s="34">
        <f t="shared" si="17"/>
        <v>41052</v>
      </c>
    </row>
    <row r="1133" spans="2:11" x14ac:dyDescent="0.2">
      <c r="B1133" t="s">
        <v>58</v>
      </c>
      <c r="C1133" s="29">
        <v>40273</v>
      </c>
      <c r="I1133" s="30">
        <v>64756</v>
      </c>
      <c r="K1133" s="34">
        <f t="shared" si="17"/>
        <v>64756</v>
      </c>
    </row>
    <row r="1134" spans="2:11" x14ac:dyDescent="0.2">
      <c r="B1134" s="18" t="s">
        <v>59</v>
      </c>
      <c r="C1134" s="29">
        <v>40274</v>
      </c>
      <c r="I1134" s="30">
        <v>69278</v>
      </c>
      <c r="K1134" s="34">
        <f t="shared" si="17"/>
        <v>69278</v>
      </c>
    </row>
    <row r="1135" spans="2:11" x14ac:dyDescent="0.2">
      <c r="B1135" t="s">
        <v>53</v>
      </c>
      <c r="C1135" s="29">
        <v>40275</v>
      </c>
      <c r="I1135" s="30">
        <v>67758</v>
      </c>
      <c r="K1135" s="34">
        <f t="shared" si="17"/>
        <v>67758</v>
      </c>
    </row>
    <row r="1136" spans="2:11" x14ac:dyDescent="0.2">
      <c r="B1136" t="s">
        <v>54</v>
      </c>
      <c r="C1136" s="29">
        <v>40276</v>
      </c>
      <c r="I1136" s="30">
        <v>70630</v>
      </c>
      <c r="K1136" s="34">
        <f t="shared" si="17"/>
        <v>70630</v>
      </c>
    </row>
    <row r="1137" spans="2:11" x14ac:dyDescent="0.2">
      <c r="B1137" t="s">
        <v>55</v>
      </c>
      <c r="C1137" s="29">
        <v>40277</v>
      </c>
      <c r="I1137" s="30">
        <v>77169</v>
      </c>
      <c r="K1137" s="34">
        <f t="shared" si="17"/>
        <v>77169</v>
      </c>
    </row>
    <row r="1138" spans="2:11" x14ac:dyDescent="0.2">
      <c r="B1138" t="s">
        <v>56</v>
      </c>
      <c r="C1138" s="29">
        <v>40278</v>
      </c>
      <c r="I1138" s="30">
        <v>54356</v>
      </c>
      <c r="K1138" s="34">
        <f t="shared" si="17"/>
        <v>54356</v>
      </c>
    </row>
    <row r="1139" spans="2:11" x14ac:dyDescent="0.2">
      <c r="B1139" t="s">
        <v>57</v>
      </c>
      <c r="C1139" s="29">
        <v>40279</v>
      </c>
      <c r="I1139" s="30">
        <v>40130</v>
      </c>
      <c r="K1139" s="34">
        <f t="shared" si="17"/>
        <v>40130</v>
      </c>
    </row>
    <row r="1140" spans="2:11" x14ac:dyDescent="0.2">
      <c r="B1140" t="s">
        <v>58</v>
      </c>
      <c r="C1140" s="29">
        <v>40280</v>
      </c>
      <c r="I1140" s="30">
        <v>64495</v>
      </c>
      <c r="K1140" s="34">
        <f t="shared" si="17"/>
        <v>64495</v>
      </c>
    </row>
    <row r="1141" spans="2:11" x14ac:dyDescent="0.2">
      <c r="B1141" t="s">
        <v>59</v>
      </c>
      <c r="C1141" s="29">
        <v>40281</v>
      </c>
      <c r="I1141" s="30">
        <v>67207</v>
      </c>
      <c r="K1141" s="34">
        <f t="shared" si="17"/>
        <v>67207</v>
      </c>
    </row>
    <row r="1142" spans="2:11" x14ac:dyDescent="0.2">
      <c r="B1142" t="s">
        <v>53</v>
      </c>
      <c r="C1142" s="29">
        <v>40282</v>
      </c>
      <c r="I1142" s="30">
        <v>68030</v>
      </c>
      <c r="K1142" s="34">
        <f t="shared" si="17"/>
        <v>68030</v>
      </c>
    </row>
    <row r="1143" spans="2:11" x14ac:dyDescent="0.2">
      <c r="B1143" t="s">
        <v>54</v>
      </c>
      <c r="C1143" s="29">
        <v>40283</v>
      </c>
      <c r="I1143" s="30">
        <v>69709</v>
      </c>
      <c r="K1143" s="34">
        <f t="shared" si="17"/>
        <v>69709</v>
      </c>
    </row>
    <row r="1144" spans="2:11" x14ac:dyDescent="0.2">
      <c r="B1144" t="s">
        <v>55</v>
      </c>
      <c r="C1144" s="29">
        <v>40284</v>
      </c>
      <c r="I1144" s="30">
        <v>74618</v>
      </c>
      <c r="K1144" s="34">
        <f t="shared" si="17"/>
        <v>74618</v>
      </c>
    </row>
    <row r="1145" spans="2:11" x14ac:dyDescent="0.2">
      <c r="B1145" t="s">
        <v>56</v>
      </c>
      <c r="C1145" s="29">
        <v>40285</v>
      </c>
      <c r="I1145" s="30">
        <v>54413</v>
      </c>
      <c r="K1145" s="34">
        <f t="shared" si="17"/>
        <v>54413</v>
      </c>
    </row>
    <row r="1146" spans="2:11" x14ac:dyDescent="0.2">
      <c r="B1146" t="s">
        <v>57</v>
      </c>
      <c r="C1146" s="29">
        <v>40286</v>
      </c>
      <c r="I1146" s="30">
        <v>40431</v>
      </c>
      <c r="K1146" s="34">
        <f t="shared" si="17"/>
        <v>40431</v>
      </c>
    </row>
    <row r="1147" spans="2:11" x14ac:dyDescent="0.2">
      <c r="B1147" t="s">
        <v>58</v>
      </c>
      <c r="C1147" s="29">
        <v>40287</v>
      </c>
      <c r="I1147" s="30">
        <v>63938</v>
      </c>
      <c r="K1147" s="34">
        <f t="shared" si="17"/>
        <v>63938</v>
      </c>
    </row>
    <row r="1148" spans="2:11" x14ac:dyDescent="0.2">
      <c r="B1148" t="s">
        <v>59</v>
      </c>
      <c r="C1148" s="29">
        <v>40288</v>
      </c>
      <c r="I1148" s="30">
        <v>67719</v>
      </c>
      <c r="K1148" s="34">
        <f t="shared" si="17"/>
        <v>67719</v>
      </c>
    </row>
    <row r="1149" spans="2:11" x14ac:dyDescent="0.2">
      <c r="B1149" t="s">
        <v>53</v>
      </c>
      <c r="C1149" s="181">
        <v>40289</v>
      </c>
      <c r="I1149" s="30">
        <v>69342</v>
      </c>
      <c r="K1149" s="34">
        <f t="shared" si="17"/>
        <v>69342</v>
      </c>
    </row>
    <row r="1150" spans="2:11" x14ac:dyDescent="0.2">
      <c r="B1150" t="s">
        <v>54</v>
      </c>
      <c r="C1150" s="181">
        <v>40290</v>
      </c>
      <c r="I1150" s="30">
        <v>70395</v>
      </c>
      <c r="K1150" s="34">
        <f t="shared" si="17"/>
        <v>70395</v>
      </c>
    </row>
    <row r="1151" spans="2:11" x14ac:dyDescent="0.2">
      <c r="B1151" t="s">
        <v>55</v>
      </c>
      <c r="C1151" s="181">
        <v>40291</v>
      </c>
      <c r="I1151" s="30">
        <v>74253</v>
      </c>
      <c r="K1151" s="34">
        <f t="shared" si="17"/>
        <v>74253</v>
      </c>
    </row>
    <row r="1152" spans="2:11" x14ac:dyDescent="0.2">
      <c r="B1152" t="s">
        <v>56</v>
      </c>
      <c r="C1152" s="181">
        <v>40292</v>
      </c>
      <c r="I1152" s="30">
        <v>59628</v>
      </c>
      <c r="K1152" s="34">
        <f t="shared" si="17"/>
        <v>59628</v>
      </c>
    </row>
    <row r="1153" spans="2:11" x14ac:dyDescent="0.2">
      <c r="B1153" t="s">
        <v>57</v>
      </c>
      <c r="C1153" s="181">
        <v>40293</v>
      </c>
      <c r="I1153" s="30">
        <v>46344</v>
      </c>
      <c r="K1153" s="34">
        <f t="shared" si="17"/>
        <v>46344</v>
      </c>
    </row>
    <row r="1154" spans="2:11" x14ac:dyDescent="0.2">
      <c r="B1154" t="s">
        <v>58</v>
      </c>
      <c r="C1154" s="29">
        <v>40294</v>
      </c>
      <c r="I1154" s="30">
        <v>64215</v>
      </c>
      <c r="K1154" s="34">
        <f t="shared" si="17"/>
        <v>64215</v>
      </c>
    </row>
    <row r="1155" spans="2:11" x14ac:dyDescent="0.2">
      <c r="B1155" t="s">
        <v>59</v>
      </c>
      <c r="C1155" s="29">
        <v>40295</v>
      </c>
      <c r="I1155" s="30">
        <v>66950</v>
      </c>
      <c r="K1155" s="34">
        <f t="shared" si="17"/>
        <v>66950</v>
      </c>
    </row>
    <row r="1156" spans="2:11" x14ac:dyDescent="0.2">
      <c r="B1156" t="s">
        <v>53</v>
      </c>
      <c r="C1156" s="29">
        <v>40296</v>
      </c>
      <c r="I1156" s="30">
        <v>68370</v>
      </c>
      <c r="K1156" s="34">
        <f t="shared" si="17"/>
        <v>68370</v>
      </c>
    </row>
    <row r="1157" spans="2:11" x14ac:dyDescent="0.2">
      <c r="B1157" t="s">
        <v>54</v>
      </c>
      <c r="C1157" s="29">
        <v>40297</v>
      </c>
      <c r="I1157" s="30">
        <v>69332</v>
      </c>
      <c r="K1157" s="34">
        <f t="shared" si="17"/>
        <v>69332</v>
      </c>
    </row>
    <row r="1158" spans="2:11" x14ac:dyDescent="0.2">
      <c r="B1158" t="s">
        <v>55</v>
      </c>
      <c r="C1158" s="29">
        <v>40298</v>
      </c>
      <c r="I1158" s="30">
        <v>74849</v>
      </c>
      <c r="K1158" s="34">
        <f t="shared" si="17"/>
        <v>74849</v>
      </c>
    </row>
    <row r="1159" spans="2:11" x14ac:dyDescent="0.2">
      <c r="B1159" t="s">
        <v>56</v>
      </c>
      <c r="C1159" s="29">
        <v>40299</v>
      </c>
      <c r="I1159" s="30">
        <v>55313</v>
      </c>
      <c r="K1159" s="34">
        <f t="shared" ref="K1159:K1222" si="18">E1159+F1159+G1159+H1159+I1159</f>
        <v>55313</v>
      </c>
    </row>
    <row r="1160" spans="2:11" x14ac:dyDescent="0.2">
      <c r="B1160" t="s">
        <v>57</v>
      </c>
      <c r="C1160" s="29">
        <v>40300</v>
      </c>
      <c r="I1160" s="30">
        <v>41849</v>
      </c>
      <c r="K1160" s="34">
        <f t="shared" si="18"/>
        <v>41849</v>
      </c>
    </row>
    <row r="1161" spans="2:11" x14ac:dyDescent="0.2">
      <c r="B1161" t="s">
        <v>58</v>
      </c>
      <c r="C1161" s="29">
        <v>40301</v>
      </c>
      <c r="I1161" s="30">
        <v>65156</v>
      </c>
      <c r="K1161" s="34">
        <f t="shared" si="18"/>
        <v>65156</v>
      </c>
    </row>
    <row r="1162" spans="2:11" x14ac:dyDescent="0.2">
      <c r="B1162" t="s">
        <v>59</v>
      </c>
      <c r="C1162" s="29">
        <v>40302</v>
      </c>
      <c r="I1162" s="30">
        <v>68773</v>
      </c>
      <c r="K1162" s="34">
        <f t="shared" si="18"/>
        <v>68773</v>
      </c>
    </row>
    <row r="1163" spans="2:11" x14ac:dyDescent="0.2">
      <c r="B1163" t="s">
        <v>53</v>
      </c>
      <c r="C1163" s="29">
        <v>40303</v>
      </c>
      <c r="I1163" s="30">
        <v>70986</v>
      </c>
      <c r="K1163" s="34">
        <f t="shared" si="18"/>
        <v>70986</v>
      </c>
    </row>
    <row r="1164" spans="2:11" x14ac:dyDescent="0.2">
      <c r="B1164" t="s">
        <v>54</v>
      </c>
      <c r="C1164" s="29">
        <v>40304</v>
      </c>
      <c r="I1164" s="30">
        <v>70842</v>
      </c>
      <c r="K1164" s="34">
        <f t="shared" si="18"/>
        <v>70842</v>
      </c>
    </row>
    <row r="1165" spans="2:11" x14ac:dyDescent="0.2">
      <c r="B1165" t="s">
        <v>55</v>
      </c>
      <c r="C1165" s="29">
        <v>40305</v>
      </c>
      <c r="I1165" s="30">
        <v>77504</v>
      </c>
      <c r="K1165" s="34">
        <f t="shared" si="18"/>
        <v>77504</v>
      </c>
    </row>
    <row r="1166" spans="2:11" x14ac:dyDescent="0.2">
      <c r="B1166" t="s">
        <v>56</v>
      </c>
      <c r="C1166" s="29">
        <v>40306</v>
      </c>
      <c r="I1166" s="30">
        <v>56690</v>
      </c>
      <c r="K1166" s="34">
        <f t="shared" si="18"/>
        <v>56690</v>
      </c>
    </row>
    <row r="1167" spans="2:11" x14ac:dyDescent="0.2">
      <c r="B1167" t="s">
        <v>57</v>
      </c>
      <c r="C1167" s="29">
        <v>40307</v>
      </c>
      <c r="I1167" s="30">
        <v>43406</v>
      </c>
      <c r="K1167" s="34">
        <f t="shared" si="18"/>
        <v>43406</v>
      </c>
    </row>
    <row r="1168" spans="2:11" x14ac:dyDescent="0.2">
      <c r="B1168" t="s">
        <v>58</v>
      </c>
      <c r="C1168" s="29">
        <v>40308</v>
      </c>
      <c r="I1168" s="30">
        <v>65302</v>
      </c>
      <c r="K1168" s="34">
        <f t="shared" si="18"/>
        <v>65302</v>
      </c>
    </row>
    <row r="1169" spans="2:11" x14ac:dyDescent="0.2">
      <c r="B1169" t="s">
        <v>59</v>
      </c>
      <c r="C1169" s="29">
        <v>40309</v>
      </c>
      <c r="I1169" s="30">
        <v>67737</v>
      </c>
      <c r="K1169" s="34">
        <f t="shared" si="18"/>
        <v>67737</v>
      </c>
    </row>
    <row r="1170" spans="2:11" x14ac:dyDescent="0.2">
      <c r="B1170" t="s">
        <v>53</v>
      </c>
      <c r="C1170" s="181">
        <v>40310</v>
      </c>
      <c r="I1170" s="30">
        <v>70692</v>
      </c>
      <c r="K1170" s="34">
        <f t="shared" si="18"/>
        <v>70692</v>
      </c>
    </row>
    <row r="1171" spans="2:11" x14ac:dyDescent="0.2">
      <c r="B1171" t="s">
        <v>54</v>
      </c>
      <c r="C1171" s="29">
        <v>40311</v>
      </c>
      <c r="I1171" s="30">
        <v>71259</v>
      </c>
      <c r="K1171" s="34">
        <f t="shared" si="18"/>
        <v>71259</v>
      </c>
    </row>
    <row r="1172" spans="2:11" x14ac:dyDescent="0.2">
      <c r="B1172" t="s">
        <v>55</v>
      </c>
      <c r="C1172" s="29">
        <v>40312</v>
      </c>
      <c r="I1172" s="30">
        <v>72474</v>
      </c>
      <c r="K1172" s="34">
        <f t="shared" si="18"/>
        <v>72474</v>
      </c>
    </row>
    <row r="1173" spans="2:11" x14ac:dyDescent="0.2">
      <c r="B1173" t="s">
        <v>56</v>
      </c>
      <c r="C1173" s="29">
        <v>40313</v>
      </c>
      <c r="I1173" s="30">
        <v>54250</v>
      </c>
      <c r="K1173" s="34">
        <f t="shared" si="18"/>
        <v>54250</v>
      </c>
    </row>
    <row r="1174" spans="2:11" x14ac:dyDescent="0.2">
      <c r="B1174" t="s">
        <v>57</v>
      </c>
      <c r="C1174" s="29">
        <v>40314</v>
      </c>
      <c r="I1174" s="30">
        <v>41502</v>
      </c>
      <c r="K1174" s="34">
        <f t="shared" si="18"/>
        <v>41502</v>
      </c>
    </row>
    <row r="1175" spans="2:11" x14ac:dyDescent="0.2">
      <c r="B1175" t="s">
        <v>58</v>
      </c>
      <c r="C1175" s="29">
        <v>40315</v>
      </c>
      <c r="I1175" s="30">
        <v>64852</v>
      </c>
      <c r="K1175" s="34">
        <f t="shared" si="18"/>
        <v>64852</v>
      </c>
    </row>
    <row r="1176" spans="2:11" x14ac:dyDescent="0.2">
      <c r="B1176" t="s">
        <v>59</v>
      </c>
      <c r="C1176" s="29">
        <v>40316</v>
      </c>
      <c r="I1176" s="30">
        <v>67592</v>
      </c>
      <c r="K1176" s="34">
        <f t="shared" si="18"/>
        <v>67592</v>
      </c>
    </row>
    <row r="1177" spans="2:11" x14ac:dyDescent="0.2">
      <c r="B1177" t="s">
        <v>53</v>
      </c>
      <c r="C1177" s="29">
        <v>40317</v>
      </c>
      <c r="I1177" s="30">
        <v>71011</v>
      </c>
      <c r="K1177" s="34">
        <f t="shared" si="18"/>
        <v>71011</v>
      </c>
    </row>
    <row r="1178" spans="2:11" x14ac:dyDescent="0.2">
      <c r="B1178" t="s">
        <v>54</v>
      </c>
      <c r="C1178" s="29">
        <v>40318</v>
      </c>
      <c r="I1178" s="30">
        <v>69114</v>
      </c>
      <c r="K1178" s="34">
        <f t="shared" si="18"/>
        <v>69114</v>
      </c>
    </row>
    <row r="1179" spans="2:11" x14ac:dyDescent="0.2">
      <c r="B1179" t="s">
        <v>55</v>
      </c>
      <c r="C1179" s="29">
        <v>40319</v>
      </c>
      <c r="I1179" s="30">
        <v>76425</v>
      </c>
      <c r="K1179" s="34">
        <f t="shared" si="18"/>
        <v>76425</v>
      </c>
    </row>
    <row r="1180" spans="2:11" x14ac:dyDescent="0.2">
      <c r="B1180" t="s">
        <v>56</v>
      </c>
      <c r="C1180" s="29">
        <v>40320</v>
      </c>
      <c r="I1180" s="30">
        <v>55403</v>
      </c>
      <c r="K1180" s="34">
        <f t="shared" si="18"/>
        <v>55403</v>
      </c>
    </row>
    <row r="1181" spans="2:11" x14ac:dyDescent="0.2">
      <c r="B1181" t="s">
        <v>57</v>
      </c>
      <c r="C1181" s="29">
        <v>40321</v>
      </c>
      <c r="I1181" s="30">
        <v>40311</v>
      </c>
      <c r="K1181" s="34">
        <f t="shared" si="18"/>
        <v>40311</v>
      </c>
    </row>
    <row r="1182" spans="2:11" x14ac:dyDescent="0.2">
      <c r="B1182" t="s">
        <v>58</v>
      </c>
      <c r="C1182" s="29">
        <v>40322</v>
      </c>
      <c r="I1182" s="30">
        <v>64336</v>
      </c>
      <c r="K1182" s="34">
        <f t="shared" si="18"/>
        <v>64336</v>
      </c>
    </row>
    <row r="1183" spans="2:11" x14ac:dyDescent="0.2">
      <c r="B1183" t="s">
        <v>59</v>
      </c>
      <c r="C1183" s="29">
        <v>40323</v>
      </c>
      <c r="I1183" s="30">
        <v>66448</v>
      </c>
      <c r="K1183" s="34">
        <f t="shared" si="18"/>
        <v>66448</v>
      </c>
    </row>
    <row r="1184" spans="2:11" x14ac:dyDescent="0.2">
      <c r="B1184" t="s">
        <v>53</v>
      </c>
      <c r="C1184" s="29">
        <v>40324</v>
      </c>
      <c r="I1184" s="30">
        <v>69006</v>
      </c>
      <c r="K1184" s="34">
        <f t="shared" si="18"/>
        <v>69006</v>
      </c>
    </row>
    <row r="1185" spans="2:11" x14ac:dyDescent="0.2">
      <c r="B1185" t="s">
        <v>54</v>
      </c>
      <c r="C1185" s="29">
        <v>40325</v>
      </c>
      <c r="I1185" s="30">
        <v>71071</v>
      </c>
      <c r="K1185" s="34">
        <f t="shared" si="18"/>
        <v>71071</v>
      </c>
    </row>
    <row r="1186" spans="2:11" x14ac:dyDescent="0.2">
      <c r="B1186" t="s">
        <v>55</v>
      </c>
      <c r="C1186" s="29">
        <v>40326</v>
      </c>
      <c r="I1186" s="30">
        <v>74223</v>
      </c>
      <c r="K1186" s="34">
        <f t="shared" si="18"/>
        <v>74223</v>
      </c>
    </row>
    <row r="1187" spans="2:11" x14ac:dyDescent="0.2">
      <c r="B1187" t="s">
        <v>56</v>
      </c>
      <c r="C1187" s="181">
        <v>40327</v>
      </c>
      <c r="I1187" s="30">
        <v>62895</v>
      </c>
      <c r="K1187" s="34">
        <f t="shared" si="18"/>
        <v>62895</v>
      </c>
    </row>
    <row r="1188" spans="2:11" x14ac:dyDescent="0.2">
      <c r="B1188" t="s">
        <v>57</v>
      </c>
      <c r="C1188" s="29">
        <v>40328</v>
      </c>
      <c r="I1188" s="30">
        <v>40400</v>
      </c>
      <c r="K1188" s="34">
        <f t="shared" si="18"/>
        <v>40400</v>
      </c>
    </row>
    <row r="1189" spans="2:11" x14ac:dyDescent="0.2">
      <c r="B1189" t="s">
        <v>58</v>
      </c>
      <c r="C1189" s="29">
        <v>40329</v>
      </c>
      <c r="I1189" s="30">
        <v>40678</v>
      </c>
      <c r="K1189" s="34">
        <f t="shared" si="18"/>
        <v>40678</v>
      </c>
    </row>
    <row r="1190" spans="2:11" x14ac:dyDescent="0.2">
      <c r="B1190" t="s">
        <v>59</v>
      </c>
      <c r="C1190" s="29">
        <v>40330</v>
      </c>
      <c r="I1190" s="30">
        <v>68464</v>
      </c>
      <c r="K1190" s="34">
        <f t="shared" si="18"/>
        <v>68464</v>
      </c>
    </row>
    <row r="1191" spans="2:11" x14ac:dyDescent="0.2">
      <c r="B1191" t="s">
        <v>53</v>
      </c>
      <c r="C1191" s="29">
        <v>40331</v>
      </c>
      <c r="I1191" s="30">
        <v>69038</v>
      </c>
      <c r="K1191" s="34">
        <f t="shared" si="18"/>
        <v>69038</v>
      </c>
    </row>
    <row r="1192" spans="2:11" x14ac:dyDescent="0.2">
      <c r="B1192" t="s">
        <v>54</v>
      </c>
      <c r="C1192" s="29">
        <v>40332</v>
      </c>
      <c r="I1192" s="30">
        <v>70783</v>
      </c>
      <c r="K1192" s="34">
        <f t="shared" si="18"/>
        <v>70783</v>
      </c>
    </row>
    <row r="1193" spans="2:11" x14ac:dyDescent="0.2">
      <c r="B1193" t="s">
        <v>55</v>
      </c>
      <c r="C1193" s="29">
        <v>40333</v>
      </c>
      <c r="I1193" s="30">
        <v>76101</v>
      </c>
      <c r="K1193" s="34">
        <f t="shared" si="18"/>
        <v>76101</v>
      </c>
    </row>
    <row r="1194" spans="2:11" x14ac:dyDescent="0.2">
      <c r="B1194" t="s">
        <v>56</v>
      </c>
      <c r="C1194" s="29">
        <v>40334</v>
      </c>
      <c r="I1194" s="30">
        <v>58807</v>
      </c>
      <c r="K1194" s="34">
        <f t="shared" si="18"/>
        <v>58807</v>
      </c>
    </row>
    <row r="1195" spans="2:11" x14ac:dyDescent="0.2">
      <c r="B1195" t="s">
        <v>57</v>
      </c>
      <c r="C1195" s="29">
        <v>40335</v>
      </c>
      <c r="I1195" s="30">
        <v>42180</v>
      </c>
      <c r="K1195" s="34">
        <f t="shared" si="18"/>
        <v>42180</v>
      </c>
    </row>
    <row r="1196" spans="2:11" x14ac:dyDescent="0.2">
      <c r="B1196" t="s">
        <v>58</v>
      </c>
      <c r="C1196" s="29">
        <v>40336</v>
      </c>
      <c r="I1196" s="30">
        <v>69037</v>
      </c>
      <c r="K1196" s="34">
        <f t="shared" si="18"/>
        <v>69037</v>
      </c>
    </row>
    <row r="1197" spans="2:11" x14ac:dyDescent="0.2">
      <c r="B1197" t="s">
        <v>59</v>
      </c>
      <c r="C1197" s="29">
        <v>40337</v>
      </c>
      <c r="I1197" s="30">
        <v>67552</v>
      </c>
      <c r="K1197" s="34">
        <f t="shared" si="18"/>
        <v>67552</v>
      </c>
    </row>
    <row r="1198" spans="2:11" x14ac:dyDescent="0.2">
      <c r="B1198" t="s">
        <v>53</v>
      </c>
      <c r="C1198" s="29">
        <v>40338</v>
      </c>
      <c r="I1198" s="30">
        <v>69146</v>
      </c>
      <c r="K1198" s="34">
        <f t="shared" si="18"/>
        <v>69146</v>
      </c>
    </row>
    <row r="1199" spans="2:11" x14ac:dyDescent="0.2">
      <c r="B1199" t="s">
        <v>54</v>
      </c>
      <c r="C1199" s="29">
        <v>40339</v>
      </c>
      <c r="I1199" s="30">
        <v>69402</v>
      </c>
      <c r="K1199" s="34">
        <f t="shared" si="18"/>
        <v>69402</v>
      </c>
    </row>
    <row r="1200" spans="2:11" x14ac:dyDescent="0.2">
      <c r="B1200" t="s">
        <v>55</v>
      </c>
      <c r="C1200" s="29">
        <v>40340</v>
      </c>
      <c r="I1200" s="30">
        <v>76700</v>
      </c>
      <c r="K1200" s="34">
        <f t="shared" si="18"/>
        <v>76700</v>
      </c>
    </row>
    <row r="1201" spans="2:11" x14ac:dyDescent="0.2">
      <c r="B1201" t="s">
        <v>56</v>
      </c>
      <c r="C1201" s="29">
        <v>40341</v>
      </c>
      <c r="I1201" s="30">
        <v>52431</v>
      </c>
      <c r="K1201" s="34">
        <f t="shared" si="18"/>
        <v>52431</v>
      </c>
    </row>
    <row r="1202" spans="2:11" x14ac:dyDescent="0.2">
      <c r="B1202" t="s">
        <v>57</v>
      </c>
      <c r="C1202" s="29">
        <v>40342</v>
      </c>
      <c r="I1202" s="30">
        <v>40919</v>
      </c>
      <c r="K1202" s="34">
        <f t="shared" si="18"/>
        <v>40919</v>
      </c>
    </row>
    <row r="1203" spans="2:11" x14ac:dyDescent="0.2">
      <c r="B1203" t="s">
        <v>58</v>
      </c>
      <c r="C1203" s="29">
        <v>40343</v>
      </c>
      <c r="I1203" s="30">
        <v>65496</v>
      </c>
      <c r="K1203" s="34">
        <f t="shared" si="18"/>
        <v>65496</v>
      </c>
    </row>
    <row r="1204" spans="2:11" x14ac:dyDescent="0.2">
      <c r="B1204" t="s">
        <v>59</v>
      </c>
      <c r="C1204" s="29">
        <v>40344</v>
      </c>
      <c r="I1204" s="30">
        <v>67994</v>
      </c>
      <c r="K1204" s="34">
        <f t="shared" si="18"/>
        <v>67994</v>
      </c>
    </row>
    <row r="1205" spans="2:11" x14ac:dyDescent="0.2">
      <c r="B1205" t="s">
        <v>53</v>
      </c>
      <c r="C1205" s="29">
        <v>40345</v>
      </c>
      <c r="I1205" s="30">
        <v>69469</v>
      </c>
      <c r="K1205" s="34">
        <f t="shared" si="18"/>
        <v>69469</v>
      </c>
    </row>
    <row r="1206" spans="2:11" x14ac:dyDescent="0.2">
      <c r="B1206" t="s">
        <v>54</v>
      </c>
      <c r="C1206" s="29">
        <v>40346</v>
      </c>
      <c r="I1206" s="30">
        <v>69350</v>
      </c>
      <c r="K1206" s="34">
        <f t="shared" si="18"/>
        <v>69350</v>
      </c>
    </row>
    <row r="1207" spans="2:11" x14ac:dyDescent="0.2">
      <c r="B1207" t="s">
        <v>55</v>
      </c>
      <c r="C1207" s="29">
        <v>40347</v>
      </c>
      <c r="I1207" s="30">
        <v>73758</v>
      </c>
      <c r="K1207" s="34">
        <f t="shared" si="18"/>
        <v>73758</v>
      </c>
    </row>
    <row r="1208" spans="2:11" x14ac:dyDescent="0.2">
      <c r="B1208" t="s">
        <v>56</v>
      </c>
      <c r="C1208" s="29">
        <v>40348</v>
      </c>
      <c r="I1208" s="30">
        <v>53184</v>
      </c>
      <c r="K1208" s="34">
        <f t="shared" si="18"/>
        <v>53184</v>
      </c>
    </row>
    <row r="1209" spans="2:11" x14ac:dyDescent="0.2">
      <c r="B1209" t="s">
        <v>57</v>
      </c>
      <c r="C1209" s="29">
        <v>40349</v>
      </c>
      <c r="I1209" s="30">
        <v>42975</v>
      </c>
      <c r="K1209" s="34">
        <f t="shared" si="18"/>
        <v>42975</v>
      </c>
    </row>
    <row r="1210" spans="2:11" x14ac:dyDescent="0.2">
      <c r="B1210" t="s">
        <v>58</v>
      </c>
      <c r="C1210" s="29">
        <v>40350</v>
      </c>
      <c r="I1210" s="30">
        <v>64886</v>
      </c>
      <c r="K1210" s="34">
        <f t="shared" si="18"/>
        <v>64886</v>
      </c>
    </row>
    <row r="1211" spans="2:11" x14ac:dyDescent="0.2">
      <c r="B1211" t="s">
        <v>59</v>
      </c>
      <c r="C1211" s="181">
        <v>40351</v>
      </c>
      <c r="I1211" s="30">
        <v>73990</v>
      </c>
      <c r="K1211" s="34">
        <f t="shared" si="18"/>
        <v>73990</v>
      </c>
    </row>
    <row r="1212" spans="2:11" x14ac:dyDescent="0.2">
      <c r="B1212" t="s">
        <v>53</v>
      </c>
      <c r="C1212" s="29">
        <v>40352</v>
      </c>
      <c r="I1212" s="30">
        <v>68483</v>
      </c>
      <c r="K1212" s="34">
        <f t="shared" si="18"/>
        <v>68483</v>
      </c>
    </row>
    <row r="1213" spans="2:11" x14ac:dyDescent="0.2">
      <c r="B1213" t="s">
        <v>54</v>
      </c>
      <c r="C1213" s="29">
        <v>40353</v>
      </c>
      <c r="I1213" s="30">
        <v>68763</v>
      </c>
      <c r="K1213" s="34">
        <f t="shared" si="18"/>
        <v>68763</v>
      </c>
    </row>
    <row r="1214" spans="2:11" x14ac:dyDescent="0.2">
      <c r="B1214" t="s">
        <v>55</v>
      </c>
      <c r="C1214" s="29">
        <v>40354</v>
      </c>
      <c r="I1214" s="30">
        <v>71604</v>
      </c>
      <c r="K1214" s="34">
        <f t="shared" si="18"/>
        <v>71604</v>
      </c>
    </row>
    <row r="1215" spans="2:11" x14ac:dyDescent="0.2">
      <c r="B1215" t="s">
        <v>56</v>
      </c>
      <c r="C1215" s="29">
        <v>40355</v>
      </c>
      <c r="I1215" s="30">
        <v>49827</v>
      </c>
      <c r="K1215" s="34">
        <f t="shared" si="18"/>
        <v>49827</v>
      </c>
    </row>
    <row r="1216" spans="2:11" x14ac:dyDescent="0.2">
      <c r="B1216" t="s">
        <v>57</v>
      </c>
      <c r="C1216" s="29">
        <v>40356</v>
      </c>
      <c r="I1216" s="30">
        <v>40407</v>
      </c>
      <c r="K1216" s="34">
        <f t="shared" si="18"/>
        <v>40407</v>
      </c>
    </row>
    <row r="1217" spans="2:11" x14ac:dyDescent="0.2">
      <c r="B1217" t="s">
        <v>58</v>
      </c>
      <c r="C1217" s="29">
        <v>40357</v>
      </c>
      <c r="I1217" s="30">
        <v>63830</v>
      </c>
      <c r="K1217" s="34">
        <f t="shared" si="18"/>
        <v>63830</v>
      </c>
    </row>
    <row r="1218" spans="2:11" x14ac:dyDescent="0.2">
      <c r="B1218" s="16" t="s">
        <v>59</v>
      </c>
      <c r="C1218" s="180">
        <v>40358</v>
      </c>
      <c r="I1218" s="30">
        <v>65772</v>
      </c>
      <c r="K1218" s="34">
        <f t="shared" si="18"/>
        <v>65772</v>
      </c>
    </row>
    <row r="1219" spans="2:11" x14ac:dyDescent="0.2">
      <c r="B1219" t="s">
        <v>53</v>
      </c>
      <c r="C1219" s="29">
        <v>40359</v>
      </c>
      <c r="I1219" s="30">
        <v>68668</v>
      </c>
      <c r="K1219" s="34">
        <f t="shared" si="18"/>
        <v>68668</v>
      </c>
    </row>
    <row r="1220" spans="2:11" x14ac:dyDescent="0.2">
      <c r="B1220" t="s">
        <v>54</v>
      </c>
      <c r="C1220" s="29">
        <v>40360</v>
      </c>
      <c r="I1220" s="30">
        <v>68746</v>
      </c>
      <c r="K1220" s="34">
        <f t="shared" si="18"/>
        <v>68746</v>
      </c>
    </row>
    <row r="1221" spans="2:11" x14ac:dyDescent="0.2">
      <c r="B1221" t="s">
        <v>55</v>
      </c>
      <c r="C1221" s="29">
        <v>40361</v>
      </c>
      <c r="I1221" s="30">
        <v>68447</v>
      </c>
      <c r="K1221" s="34">
        <f t="shared" si="18"/>
        <v>68447</v>
      </c>
    </row>
    <row r="1222" spans="2:11" x14ac:dyDescent="0.2">
      <c r="B1222" t="s">
        <v>56</v>
      </c>
      <c r="C1222" s="29">
        <v>40362</v>
      </c>
      <c r="I1222" s="30">
        <v>46483</v>
      </c>
      <c r="K1222" s="34">
        <f t="shared" si="18"/>
        <v>46483</v>
      </c>
    </row>
    <row r="1223" spans="2:11" x14ac:dyDescent="0.2">
      <c r="B1223" t="s">
        <v>57</v>
      </c>
      <c r="C1223" s="29">
        <v>40363</v>
      </c>
      <c r="I1223" s="30">
        <v>36010</v>
      </c>
      <c r="K1223" s="34">
        <f t="shared" ref="K1223:K1286" si="19">E1223+F1223+G1223+H1223+I1223</f>
        <v>36010</v>
      </c>
    </row>
    <row r="1224" spans="2:11" x14ac:dyDescent="0.2">
      <c r="B1224" t="s">
        <v>58</v>
      </c>
      <c r="C1224" s="29">
        <v>40364</v>
      </c>
      <c r="I1224" s="30">
        <v>45829</v>
      </c>
      <c r="K1224" s="34">
        <f t="shared" si="19"/>
        <v>45829</v>
      </c>
    </row>
    <row r="1225" spans="2:11" x14ac:dyDescent="0.2">
      <c r="B1225" t="s">
        <v>59</v>
      </c>
      <c r="C1225" s="29">
        <v>40365</v>
      </c>
      <c r="I1225" s="30">
        <v>65469</v>
      </c>
      <c r="K1225" s="34">
        <f t="shared" si="19"/>
        <v>65469</v>
      </c>
    </row>
    <row r="1226" spans="2:11" x14ac:dyDescent="0.2">
      <c r="B1226" t="s">
        <v>53</v>
      </c>
      <c r="C1226" s="29">
        <v>40366</v>
      </c>
      <c r="I1226" s="30">
        <v>67556</v>
      </c>
      <c r="K1226" s="34">
        <f t="shared" si="19"/>
        <v>67556</v>
      </c>
    </row>
    <row r="1227" spans="2:11" x14ac:dyDescent="0.2">
      <c r="B1227" t="s">
        <v>54</v>
      </c>
      <c r="C1227" s="29">
        <v>40367</v>
      </c>
      <c r="I1227" s="30">
        <v>66004</v>
      </c>
      <c r="K1227" s="34">
        <f t="shared" si="19"/>
        <v>66004</v>
      </c>
    </row>
    <row r="1228" spans="2:11" x14ac:dyDescent="0.2">
      <c r="B1228" t="s">
        <v>55</v>
      </c>
      <c r="C1228" s="29">
        <v>40368</v>
      </c>
      <c r="I1228" s="30">
        <v>70405</v>
      </c>
      <c r="K1228" s="34">
        <f t="shared" si="19"/>
        <v>70405</v>
      </c>
    </row>
    <row r="1229" spans="2:11" x14ac:dyDescent="0.2">
      <c r="B1229" t="s">
        <v>56</v>
      </c>
      <c r="C1229" s="29">
        <v>40369</v>
      </c>
      <c r="I1229" s="30">
        <v>50258</v>
      </c>
      <c r="K1229" s="34">
        <f t="shared" si="19"/>
        <v>50258</v>
      </c>
    </row>
    <row r="1230" spans="2:11" x14ac:dyDescent="0.2">
      <c r="B1230" t="s">
        <v>57</v>
      </c>
      <c r="C1230" s="29">
        <v>40370</v>
      </c>
      <c r="I1230" s="30">
        <v>39622</v>
      </c>
      <c r="K1230" s="34">
        <f t="shared" si="19"/>
        <v>39622</v>
      </c>
    </row>
    <row r="1231" spans="2:11" x14ac:dyDescent="0.2">
      <c r="B1231" t="s">
        <v>58</v>
      </c>
      <c r="C1231" s="29">
        <v>40371</v>
      </c>
      <c r="I1231" s="30">
        <v>64346</v>
      </c>
      <c r="K1231" s="34">
        <f t="shared" si="19"/>
        <v>64346</v>
      </c>
    </row>
    <row r="1232" spans="2:11" x14ac:dyDescent="0.2">
      <c r="B1232" t="s">
        <v>59</v>
      </c>
      <c r="C1232" s="29">
        <v>40372</v>
      </c>
      <c r="I1232" s="30">
        <v>67225</v>
      </c>
      <c r="K1232" s="34">
        <f t="shared" si="19"/>
        <v>67225</v>
      </c>
    </row>
    <row r="1233" spans="2:11" x14ac:dyDescent="0.2">
      <c r="B1233" t="s">
        <v>53</v>
      </c>
      <c r="C1233" s="29">
        <v>40373</v>
      </c>
      <c r="I1233" s="30">
        <v>68321</v>
      </c>
      <c r="K1233" s="34">
        <f t="shared" si="19"/>
        <v>68321</v>
      </c>
    </row>
    <row r="1234" spans="2:11" x14ac:dyDescent="0.2">
      <c r="B1234" t="s">
        <v>54</v>
      </c>
      <c r="C1234" s="29">
        <v>40374</v>
      </c>
      <c r="I1234" s="30">
        <v>69486</v>
      </c>
      <c r="K1234" s="34">
        <f t="shared" si="19"/>
        <v>69486</v>
      </c>
    </row>
    <row r="1235" spans="2:11" x14ac:dyDescent="0.2">
      <c r="B1235" t="s">
        <v>55</v>
      </c>
      <c r="C1235" s="29">
        <v>40375</v>
      </c>
      <c r="I1235" s="30">
        <v>72421</v>
      </c>
      <c r="K1235" s="34">
        <f t="shared" si="19"/>
        <v>72421</v>
      </c>
    </row>
    <row r="1236" spans="2:11" x14ac:dyDescent="0.2">
      <c r="B1236" t="s">
        <v>56</v>
      </c>
      <c r="C1236" s="181">
        <v>40376</v>
      </c>
      <c r="I1236" s="30">
        <v>50689</v>
      </c>
      <c r="K1236" s="34">
        <f t="shared" si="19"/>
        <v>50689</v>
      </c>
    </row>
    <row r="1237" spans="2:11" x14ac:dyDescent="0.2">
      <c r="B1237" t="s">
        <v>57</v>
      </c>
      <c r="C1237" s="29">
        <v>40377</v>
      </c>
      <c r="I1237" s="30">
        <v>39855</v>
      </c>
      <c r="K1237" s="34">
        <f t="shared" si="19"/>
        <v>39855</v>
      </c>
    </row>
    <row r="1238" spans="2:11" x14ac:dyDescent="0.2">
      <c r="B1238" t="s">
        <v>58</v>
      </c>
      <c r="C1238" s="29">
        <v>40378</v>
      </c>
      <c r="I1238" s="30">
        <v>63005</v>
      </c>
      <c r="K1238" s="34">
        <f t="shared" si="19"/>
        <v>63005</v>
      </c>
    </row>
    <row r="1239" spans="2:11" x14ac:dyDescent="0.2">
      <c r="B1239" t="s">
        <v>59</v>
      </c>
      <c r="C1239" s="29">
        <v>40379</v>
      </c>
      <c r="I1239" s="30">
        <v>66419</v>
      </c>
      <c r="K1239" s="34">
        <f t="shared" si="19"/>
        <v>66419</v>
      </c>
    </row>
    <row r="1240" spans="2:11" x14ac:dyDescent="0.2">
      <c r="B1240" t="s">
        <v>53</v>
      </c>
      <c r="C1240" s="29">
        <v>40380</v>
      </c>
      <c r="I1240" s="30">
        <v>67422</v>
      </c>
      <c r="K1240" s="34">
        <f t="shared" si="19"/>
        <v>67422</v>
      </c>
    </row>
    <row r="1241" spans="2:11" x14ac:dyDescent="0.2">
      <c r="B1241" t="s">
        <v>54</v>
      </c>
      <c r="C1241" s="29">
        <v>40381</v>
      </c>
      <c r="I1241" s="30">
        <v>68883</v>
      </c>
      <c r="K1241" s="34">
        <f t="shared" si="19"/>
        <v>68883</v>
      </c>
    </row>
    <row r="1242" spans="2:11" x14ac:dyDescent="0.2">
      <c r="B1242" t="s">
        <v>55</v>
      </c>
      <c r="C1242" s="181">
        <v>40382</v>
      </c>
      <c r="I1242" s="30">
        <v>71288</v>
      </c>
      <c r="K1242" s="34">
        <f t="shared" si="19"/>
        <v>71288</v>
      </c>
    </row>
    <row r="1243" spans="2:11" x14ac:dyDescent="0.2">
      <c r="B1243" t="s">
        <v>56</v>
      </c>
      <c r="C1243" s="181">
        <v>40383</v>
      </c>
      <c r="I1243" s="30">
        <v>50793</v>
      </c>
      <c r="K1243" s="34">
        <f t="shared" si="19"/>
        <v>50793</v>
      </c>
    </row>
    <row r="1244" spans="2:11" x14ac:dyDescent="0.2">
      <c r="B1244" t="s">
        <v>57</v>
      </c>
      <c r="C1244" s="181">
        <v>40384</v>
      </c>
      <c r="I1244" s="30">
        <v>40112</v>
      </c>
      <c r="K1244" s="34">
        <f t="shared" si="19"/>
        <v>40112</v>
      </c>
    </row>
    <row r="1245" spans="2:11" x14ac:dyDescent="0.2">
      <c r="B1245" t="s">
        <v>58</v>
      </c>
      <c r="C1245" s="29">
        <v>40385</v>
      </c>
      <c r="I1245" s="30">
        <v>62862</v>
      </c>
      <c r="K1245" s="34">
        <f t="shared" si="19"/>
        <v>62862</v>
      </c>
    </row>
    <row r="1246" spans="2:11" x14ac:dyDescent="0.2">
      <c r="B1246" t="s">
        <v>59</v>
      </c>
      <c r="C1246" s="29">
        <v>40386</v>
      </c>
      <c r="I1246" s="30">
        <v>65690</v>
      </c>
      <c r="K1246" s="34">
        <f t="shared" si="19"/>
        <v>65690</v>
      </c>
    </row>
    <row r="1247" spans="2:11" x14ac:dyDescent="0.2">
      <c r="B1247" t="s">
        <v>53</v>
      </c>
      <c r="C1247" s="29">
        <v>40387</v>
      </c>
      <c r="I1247" s="30">
        <v>65255</v>
      </c>
      <c r="K1247" s="34">
        <f t="shared" si="19"/>
        <v>65255</v>
      </c>
    </row>
    <row r="1248" spans="2:11" x14ac:dyDescent="0.2">
      <c r="B1248" t="s">
        <v>54</v>
      </c>
      <c r="C1248" s="29">
        <v>40388</v>
      </c>
      <c r="I1248" s="30">
        <v>69284</v>
      </c>
      <c r="K1248" s="34">
        <f t="shared" si="19"/>
        <v>69284</v>
      </c>
    </row>
    <row r="1249" spans="2:11" x14ac:dyDescent="0.2">
      <c r="B1249" t="s">
        <v>55</v>
      </c>
      <c r="C1249" s="29">
        <v>40389</v>
      </c>
      <c r="I1249" s="30">
        <v>73685</v>
      </c>
      <c r="K1249" s="34">
        <f t="shared" si="19"/>
        <v>73685</v>
      </c>
    </row>
    <row r="1250" spans="2:11" x14ac:dyDescent="0.2">
      <c r="B1250" t="s">
        <v>56</v>
      </c>
      <c r="C1250" s="29">
        <v>40390</v>
      </c>
      <c r="I1250" s="30">
        <v>51974</v>
      </c>
      <c r="K1250" s="34">
        <f t="shared" si="19"/>
        <v>51974</v>
      </c>
    </row>
    <row r="1251" spans="2:11" x14ac:dyDescent="0.2">
      <c r="B1251" t="s">
        <v>57</v>
      </c>
      <c r="C1251" s="29">
        <v>40391</v>
      </c>
      <c r="I1251" s="30">
        <v>40945</v>
      </c>
      <c r="K1251" s="34">
        <f t="shared" si="19"/>
        <v>40945</v>
      </c>
    </row>
    <row r="1252" spans="2:11" x14ac:dyDescent="0.2">
      <c r="B1252" t="s">
        <v>58</v>
      </c>
      <c r="C1252" s="29">
        <v>40392</v>
      </c>
      <c r="I1252" s="30">
        <v>64977</v>
      </c>
      <c r="K1252" s="34">
        <f t="shared" si="19"/>
        <v>64977</v>
      </c>
    </row>
    <row r="1253" spans="2:11" x14ac:dyDescent="0.2">
      <c r="B1253" t="s">
        <v>59</v>
      </c>
      <c r="C1253" s="29">
        <v>40393</v>
      </c>
      <c r="I1253" s="30">
        <v>68076</v>
      </c>
      <c r="K1253" s="34">
        <f t="shared" si="19"/>
        <v>68076</v>
      </c>
    </row>
    <row r="1254" spans="2:11" x14ac:dyDescent="0.2">
      <c r="B1254" t="s">
        <v>53</v>
      </c>
      <c r="C1254" s="29">
        <v>40394</v>
      </c>
      <c r="I1254" s="30">
        <v>68330</v>
      </c>
      <c r="K1254" s="34">
        <f t="shared" si="19"/>
        <v>68330</v>
      </c>
    </row>
    <row r="1255" spans="2:11" x14ac:dyDescent="0.2">
      <c r="B1255" t="s">
        <v>54</v>
      </c>
      <c r="C1255" s="29">
        <v>40395</v>
      </c>
      <c r="I1255" s="30">
        <v>69493</v>
      </c>
      <c r="K1255" s="34">
        <f t="shared" si="19"/>
        <v>69493</v>
      </c>
    </row>
    <row r="1256" spans="2:11" x14ac:dyDescent="0.2">
      <c r="B1256" t="s">
        <v>55</v>
      </c>
      <c r="C1256" s="29">
        <v>40396</v>
      </c>
      <c r="I1256" s="30">
        <v>72561</v>
      </c>
      <c r="K1256" s="34">
        <f t="shared" si="19"/>
        <v>72561</v>
      </c>
    </row>
    <row r="1257" spans="2:11" x14ac:dyDescent="0.2">
      <c r="B1257" t="s">
        <v>56</v>
      </c>
      <c r="C1257" s="29">
        <v>40397</v>
      </c>
      <c r="I1257" s="30">
        <v>50913</v>
      </c>
      <c r="K1257" s="34">
        <f t="shared" si="19"/>
        <v>50913</v>
      </c>
    </row>
    <row r="1258" spans="2:11" x14ac:dyDescent="0.2">
      <c r="B1258" t="s">
        <v>57</v>
      </c>
      <c r="C1258" s="29">
        <v>40398</v>
      </c>
      <c r="I1258" s="30">
        <v>40206</v>
      </c>
      <c r="K1258" s="34">
        <f t="shared" si="19"/>
        <v>40206</v>
      </c>
    </row>
    <row r="1259" spans="2:11" x14ac:dyDescent="0.2">
      <c r="B1259" t="s">
        <v>58</v>
      </c>
      <c r="C1259" s="29">
        <v>40399</v>
      </c>
      <c r="I1259" s="30">
        <v>65416</v>
      </c>
      <c r="K1259" s="34">
        <f t="shared" si="19"/>
        <v>65416</v>
      </c>
    </row>
    <row r="1260" spans="2:11" x14ac:dyDescent="0.2">
      <c r="B1260" t="s">
        <v>59</v>
      </c>
      <c r="C1260" s="29">
        <v>40400</v>
      </c>
      <c r="I1260" s="30">
        <v>67826</v>
      </c>
      <c r="K1260" s="34">
        <f t="shared" si="19"/>
        <v>67826</v>
      </c>
    </row>
    <row r="1261" spans="2:11" x14ac:dyDescent="0.2">
      <c r="B1261" t="s">
        <v>53</v>
      </c>
      <c r="C1261" s="29">
        <v>40401</v>
      </c>
      <c r="I1261" s="30">
        <v>68081</v>
      </c>
      <c r="K1261" s="34">
        <f t="shared" si="19"/>
        <v>68081</v>
      </c>
    </row>
    <row r="1262" spans="2:11" x14ac:dyDescent="0.2">
      <c r="B1262" t="s">
        <v>54</v>
      </c>
      <c r="C1262" s="29">
        <v>40402</v>
      </c>
      <c r="I1262" s="30">
        <v>70222</v>
      </c>
      <c r="K1262" s="34">
        <f t="shared" si="19"/>
        <v>70222</v>
      </c>
    </row>
    <row r="1263" spans="2:11" x14ac:dyDescent="0.2">
      <c r="B1263" t="s">
        <v>55</v>
      </c>
      <c r="C1263" s="29">
        <v>40403</v>
      </c>
      <c r="I1263" s="30">
        <v>73520</v>
      </c>
      <c r="K1263" s="34">
        <f t="shared" si="19"/>
        <v>73520</v>
      </c>
    </row>
    <row r="1264" spans="2:11" x14ac:dyDescent="0.2">
      <c r="B1264" t="s">
        <v>56</v>
      </c>
      <c r="C1264" s="29">
        <v>40404</v>
      </c>
      <c r="I1264" s="30">
        <v>52924</v>
      </c>
      <c r="K1264" s="34">
        <f t="shared" si="19"/>
        <v>52924</v>
      </c>
    </row>
    <row r="1265" spans="2:11" x14ac:dyDescent="0.2">
      <c r="B1265" t="s">
        <v>57</v>
      </c>
      <c r="C1265" s="29">
        <v>40405</v>
      </c>
      <c r="I1265" s="30">
        <v>41294</v>
      </c>
      <c r="K1265" s="34">
        <f t="shared" si="19"/>
        <v>41294</v>
      </c>
    </row>
    <row r="1266" spans="2:11" x14ac:dyDescent="0.2">
      <c r="B1266" t="s">
        <v>58</v>
      </c>
      <c r="C1266" s="29">
        <v>40406</v>
      </c>
      <c r="I1266" s="30">
        <v>65506</v>
      </c>
      <c r="K1266" s="34">
        <f t="shared" si="19"/>
        <v>65506</v>
      </c>
    </row>
    <row r="1267" spans="2:11" x14ac:dyDescent="0.2">
      <c r="B1267" t="s">
        <v>59</v>
      </c>
      <c r="C1267" s="29">
        <v>40407</v>
      </c>
      <c r="I1267" s="30">
        <v>67988</v>
      </c>
      <c r="K1267" s="34">
        <f t="shared" si="19"/>
        <v>67988</v>
      </c>
    </row>
    <row r="1268" spans="2:11" x14ac:dyDescent="0.2">
      <c r="B1268" t="s">
        <v>53</v>
      </c>
      <c r="C1268" s="29">
        <v>40408</v>
      </c>
      <c r="I1268" s="30">
        <v>69198</v>
      </c>
      <c r="K1268" s="34">
        <f t="shared" si="19"/>
        <v>69198</v>
      </c>
    </row>
    <row r="1269" spans="2:11" x14ac:dyDescent="0.2">
      <c r="B1269" t="s">
        <v>54</v>
      </c>
      <c r="C1269" s="29">
        <v>40409</v>
      </c>
      <c r="I1269" s="30">
        <v>70721</v>
      </c>
      <c r="K1269" s="34">
        <f t="shared" si="19"/>
        <v>70721</v>
      </c>
    </row>
    <row r="1270" spans="2:11" x14ac:dyDescent="0.2">
      <c r="B1270" t="s">
        <v>55</v>
      </c>
      <c r="C1270" s="29">
        <v>40410</v>
      </c>
      <c r="I1270" s="30">
        <v>74650</v>
      </c>
      <c r="K1270" s="34">
        <f t="shared" si="19"/>
        <v>74650</v>
      </c>
    </row>
    <row r="1271" spans="2:11" x14ac:dyDescent="0.2">
      <c r="B1271" t="s">
        <v>56</v>
      </c>
      <c r="C1271" s="29">
        <v>40411</v>
      </c>
      <c r="I1271" s="30">
        <v>55811</v>
      </c>
      <c r="K1271" s="34">
        <f t="shared" si="19"/>
        <v>55811</v>
      </c>
    </row>
    <row r="1272" spans="2:11" x14ac:dyDescent="0.2">
      <c r="B1272" t="s">
        <v>57</v>
      </c>
      <c r="C1272" s="29">
        <v>40412</v>
      </c>
      <c r="I1272" s="30">
        <v>41121</v>
      </c>
      <c r="K1272" s="34">
        <f t="shared" si="19"/>
        <v>41121</v>
      </c>
    </row>
    <row r="1273" spans="2:11" x14ac:dyDescent="0.2">
      <c r="B1273" t="s">
        <v>58</v>
      </c>
      <c r="C1273" s="29">
        <v>40413</v>
      </c>
      <c r="I1273" s="30">
        <v>63720</v>
      </c>
      <c r="K1273" s="34">
        <f t="shared" si="19"/>
        <v>63720</v>
      </c>
    </row>
    <row r="1274" spans="2:11" x14ac:dyDescent="0.2">
      <c r="B1274" t="s">
        <v>59</v>
      </c>
      <c r="C1274" s="29">
        <v>40414</v>
      </c>
      <c r="I1274" s="30">
        <v>65203</v>
      </c>
      <c r="K1274" s="34">
        <f t="shared" si="19"/>
        <v>65203</v>
      </c>
    </row>
    <row r="1275" spans="2:11" x14ac:dyDescent="0.2">
      <c r="B1275" t="s">
        <v>53</v>
      </c>
      <c r="C1275" s="29">
        <v>40415</v>
      </c>
      <c r="I1275" s="30">
        <v>67409</v>
      </c>
      <c r="K1275" s="34">
        <f t="shared" si="19"/>
        <v>67409</v>
      </c>
    </row>
    <row r="1276" spans="2:11" x14ac:dyDescent="0.2">
      <c r="B1276" t="s">
        <v>54</v>
      </c>
      <c r="C1276" s="29">
        <v>40416</v>
      </c>
      <c r="I1276" s="30">
        <v>67423</v>
      </c>
      <c r="K1276" s="34">
        <f t="shared" si="19"/>
        <v>67423</v>
      </c>
    </row>
    <row r="1277" spans="2:11" x14ac:dyDescent="0.2">
      <c r="B1277" t="s">
        <v>55</v>
      </c>
      <c r="C1277" s="29">
        <v>40417</v>
      </c>
      <c r="I1277" s="30">
        <v>73041</v>
      </c>
      <c r="K1277" s="34">
        <f t="shared" si="19"/>
        <v>73041</v>
      </c>
    </row>
    <row r="1278" spans="2:11" x14ac:dyDescent="0.2">
      <c r="B1278" t="s">
        <v>56</v>
      </c>
      <c r="C1278" s="29">
        <v>40418</v>
      </c>
      <c r="I1278" s="30">
        <v>51638</v>
      </c>
      <c r="K1278" s="34">
        <f t="shared" si="19"/>
        <v>51638</v>
      </c>
    </row>
    <row r="1279" spans="2:11" x14ac:dyDescent="0.2">
      <c r="B1279" t="s">
        <v>57</v>
      </c>
      <c r="C1279" s="29">
        <v>40419</v>
      </c>
      <c r="I1279" s="30">
        <v>38725</v>
      </c>
      <c r="K1279" s="34">
        <f t="shared" si="19"/>
        <v>38725</v>
      </c>
    </row>
    <row r="1280" spans="2:11" x14ac:dyDescent="0.2">
      <c r="B1280" t="s">
        <v>58</v>
      </c>
      <c r="C1280" s="29">
        <v>40420</v>
      </c>
      <c r="I1280" s="30">
        <v>63955</v>
      </c>
      <c r="K1280" s="34">
        <f t="shared" si="19"/>
        <v>63955</v>
      </c>
    </row>
    <row r="1281" spans="2:11" x14ac:dyDescent="0.2">
      <c r="B1281" t="s">
        <v>59</v>
      </c>
      <c r="C1281" s="29">
        <v>40421</v>
      </c>
      <c r="I1281" s="30">
        <v>67179</v>
      </c>
      <c r="K1281" s="34">
        <f t="shared" si="19"/>
        <v>67179</v>
      </c>
    </row>
    <row r="1282" spans="2:11" x14ac:dyDescent="0.2">
      <c r="B1282" t="s">
        <v>53</v>
      </c>
      <c r="C1282" s="29">
        <v>40422</v>
      </c>
      <c r="I1282" s="30">
        <v>68051</v>
      </c>
      <c r="K1282" s="34">
        <f t="shared" si="19"/>
        <v>68051</v>
      </c>
    </row>
    <row r="1283" spans="2:11" x14ac:dyDescent="0.2">
      <c r="B1283" t="s">
        <v>54</v>
      </c>
      <c r="C1283" s="29">
        <v>40423</v>
      </c>
      <c r="I1283" s="30">
        <v>70334</v>
      </c>
      <c r="K1283" s="34">
        <f t="shared" si="19"/>
        <v>70334</v>
      </c>
    </row>
    <row r="1284" spans="2:11" x14ac:dyDescent="0.2">
      <c r="B1284" t="s">
        <v>55</v>
      </c>
      <c r="C1284" s="29">
        <v>40424</v>
      </c>
      <c r="I1284" s="30">
        <v>74559</v>
      </c>
      <c r="K1284" s="34">
        <f t="shared" si="19"/>
        <v>74559</v>
      </c>
    </row>
    <row r="1285" spans="2:11" x14ac:dyDescent="0.2">
      <c r="B1285" t="s">
        <v>56</v>
      </c>
      <c r="C1285" s="29">
        <v>40425</v>
      </c>
      <c r="I1285" s="30">
        <v>51232</v>
      </c>
      <c r="K1285" s="34">
        <f t="shared" si="19"/>
        <v>51232</v>
      </c>
    </row>
    <row r="1286" spans="2:11" x14ac:dyDescent="0.2">
      <c r="B1286" t="s">
        <v>57</v>
      </c>
      <c r="C1286" s="29">
        <v>40426</v>
      </c>
      <c r="I1286" s="30">
        <v>41850</v>
      </c>
      <c r="K1286" s="34">
        <f t="shared" si="19"/>
        <v>41850</v>
      </c>
    </row>
    <row r="1287" spans="2:11" x14ac:dyDescent="0.2">
      <c r="B1287" t="s">
        <v>58</v>
      </c>
      <c r="C1287" s="29">
        <v>40427</v>
      </c>
      <c r="I1287" s="30">
        <v>39566</v>
      </c>
      <c r="K1287" s="34">
        <f t="shared" ref="K1287:K1350" si="20">E1287+F1287+G1287+H1287+I1287</f>
        <v>39566</v>
      </c>
    </row>
    <row r="1288" spans="2:11" x14ac:dyDescent="0.2">
      <c r="B1288" s="16" t="s">
        <v>59</v>
      </c>
      <c r="C1288" s="180">
        <v>40428</v>
      </c>
      <c r="I1288" s="30">
        <v>59802</v>
      </c>
      <c r="K1288" s="34">
        <f t="shared" si="20"/>
        <v>59802</v>
      </c>
    </row>
    <row r="1289" spans="2:11" x14ac:dyDescent="0.2">
      <c r="B1289" s="16" t="s">
        <v>53</v>
      </c>
      <c r="C1289" s="180">
        <v>40429</v>
      </c>
      <c r="I1289" s="30">
        <v>76536</v>
      </c>
      <c r="K1289" s="34">
        <f t="shared" si="20"/>
        <v>76536</v>
      </c>
    </row>
    <row r="1290" spans="2:11" x14ac:dyDescent="0.2">
      <c r="B1290" t="s">
        <v>54</v>
      </c>
      <c r="C1290" s="181">
        <v>40430</v>
      </c>
      <c r="I1290" s="30">
        <v>73431</v>
      </c>
      <c r="K1290" s="34">
        <f t="shared" si="20"/>
        <v>73431</v>
      </c>
    </row>
    <row r="1291" spans="2:11" x14ac:dyDescent="0.2">
      <c r="B1291" t="s">
        <v>55</v>
      </c>
      <c r="C1291" s="29">
        <v>40431</v>
      </c>
      <c r="I1291" s="30">
        <v>74664</v>
      </c>
      <c r="K1291" s="34">
        <f t="shared" si="20"/>
        <v>74664</v>
      </c>
    </row>
    <row r="1292" spans="2:11" x14ac:dyDescent="0.2">
      <c r="B1292" t="s">
        <v>56</v>
      </c>
      <c r="C1292" s="29">
        <v>40432</v>
      </c>
      <c r="I1292" s="30">
        <v>52683</v>
      </c>
      <c r="K1292" s="34">
        <f t="shared" si="20"/>
        <v>52683</v>
      </c>
    </row>
    <row r="1293" spans="2:11" x14ac:dyDescent="0.2">
      <c r="B1293" t="s">
        <v>57</v>
      </c>
      <c r="C1293" s="29">
        <v>40433</v>
      </c>
      <c r="I1293" s="30">
        <v>39536</v>
      </c>
      <c r="K1293" s="34">
        <f t="shared" si="20"/>
        <v>39536</v>
      </c>
    </row>
    <row r="1294" spans="2:11" x14ac:dyDescent="0.2">
      <c r="B1294" t="s">
        <v>58</v>
      </c>
      <c r="C1294" s="29">
        <v>40434</v>
      </c>
      <c r="I1294" s="30">
        <v>65275</v>
      </c>
      <c r="K1294" s="34">
        <f t="shared" si="20"/>
        <v>65275</v>
      </c>
    </row>
    <row r="1295" spans="2:11" x14ac:dyDescent="0.2">
      <c r="B1295" t="s">
        <v>59</v>
      </c>
      <c r="C1295" s="29">
        <v>40435</v>
      </c>
      <c r="I1295" s="30">
        <v>67433</v>
      </c>
      <c r="K1295" s="34">
        <f t="shared" si="20"/>
        <v>67433</v>
      </c>
    </row>
    <row r="1296" spans="2:11" x14ac:dyDescent="0.2">
      <c r="B1296" t="s">
        <v>53</v>
      </c>
      <c r="C1296" s="29">
        <v>40436</v>
      </c>
      <c r="I1296" s="30">
        <v>68810</v>
      </c>
      <c r="K1296" s="34">
        <f t="shared" si="20"/>
        <v>68810</v>
      </c>
    </row>
    <row r="1297" spans="2:11" x14ac:dyDescent="0.2">
      <c r="B1297" t="s">
        <v>54</v>
      </c>
      <c r="C1297" s="29">
        <v>40437</v>
      </c>
      <c r="I1297" s="30">
        <v>70199</v>
      </c>
      <c r="K1297" s="34">
        <f t="shared" si="20"/>
        <v>70199</v>
      </c>
    </row>
    <row r="1298" spans="2:11" x14ac:dyDescent="0.2">
      <c r="B1298" t="s">
        <v>55</v>
      </c>
      <c r="C1298" s="29">
        <v>40438</v>
      </c>
      <c r="I1298" s="30">
        <v>76117</v>
      </c>
      <c r="K1298" s="34">
        <f t="shared" si="20"/>
        <v>76117</v>
      </c>
    </row>
    <row r="1299" spans="2:11" x14ac:dyDescent="0.2">
      <c r="B1299" t="s">
        <v>56</v>
      </c>
      <c r="C1299" s="29">
        <v>40439</v>
      </c>
      <c r="I1299" s="30">
        <v>52284</v>
      </c>
      <c r="K1299" s="34">
        <f t="shared" si="20"/>
        <v>52284</v>
      </c>
    </row>
    <row r="1300" spans="2:11" x14ac:dyDescent="0.2">
      <c r="B1300" t="s">
        <v>57</v>
      </c>
      <c r="C1300" s="29">
        <v>40440</v>
      </c>
      <c r="I1300" s="30">
        <v>39976</v>
      </c>
      <c r="K1300" s="34">
        <f t="shared" si="20"/>
        <v>39976</v>
      </c>
    </row>
    <row r="1301" spans="2:11" x14ac:dyDescent="0.2">
      <c r="B1301" t="s">
        <v>58</v>
      </c>
      <c r="C1301" s="29">
        <v>40441</v>
      </c>
      <c r="I1301" s="30">
        <v>63615</v>
      </c>
      <c r="K1301" s="34">
        <f t="shared" si="20"/>
        <v>63615</v>
      </c>
    </row>
    <row r="1302" spans="2:11" x14ac:dyDescent="0.2">
      <c r="B1302" t="s">
        <v>59</v>
      </c>
      <c r="C1302" s="29">
        <v>40442</v>
      </c>
      <c r="I1302" s="30">
        <v>65834</v>
      </c>
      <c r="K1302" s="34">
        <f t="shared" si="20"/>
        <v>65834</v>
      </c>
    </row>
    <row r="1303" spans="2:11" x14ac:dyDescent="0.2">
      <c r="B1303" t="s">
        <v>53</v>
      </c>
      <c r="C1303" s="29">
        <v>40443</v>
      </c>
      <c r="I1303" s="30">
        <v>66220</v>
      </c>
      <c r="K1303" s="34">
        <f t="shared" si="20"/>
        <v>66220</v>
      </c>
    </row>
    <row r="1304" spans="2:11" x14ac:dyDescent="0.2">
      <c r="B1304" t="s">
        <v>54</v>
      </c>
      <c r="C1304" s="29">
        <v>40444</v>
      </c>
      <c r="I1304" s="30">
        <v>68853</v>
      </c>
      <c r="K1304" s="34">
        <f t="shared" si="20"/>
        <v>68853</v>
      </c>
    </row>
    <row r="1305" spans="2:11" x14ac:dyDescent="0.2">
      <c r="B1305" t="s">
        <v>55</v>
      </c>
      <c r="C1305" s="29">
        <v>40445</v>
      </c>
      <c r="I1305" s="30">
        <v>73212</v>
      </c>
      <c r="K1305" s="34">
        <f t="shared" si="20"/>
        <v>73212</v>
      </c>
    </row>
    <row r="1306" spans="2:11" x14ac:dyDescent="0.2">
      <c r="B1306" t="s">
        <v>56</v>
      </c>
      <c r="C1306" s="29">
        <v>40446</v>
      </c>
      <c r="I1306" s="30">
        <v>56390</v>
      </c>
      <c r="K1306" s="34">
        <f t="shared" si="20"/>
        <v>56390</v>
      </c>
    </row>
    <row r="1307" spans="2:11" x14ac:dyDescent="0.2">
      <c r="B1307" t="s">
        <v>57</v>
      </c>
      <c r="C1307" s="29">
        <v>40447</v>
      </c>
      <c r="I1307" s="30">
        <v>40589</v>
      </c>
      <c r="K1307" s="34">
        <f t="shared" si="20"/>
        <v>40589</v>
      </c>
    </row>
    <row r="1308" spans="2:11" x14ac:dyDescent="0.2">
      <c r="B1308" t="s">
        <v>58</v>
      </c>
      <c r="C1308" s="29">
        <v>40448</v>
      </c>
      <c r="I1308" s="30">
        <v>64343</v>
      </c>
      <c r="K1308" s="34">
        <f t="shared" si="20"/>
        <v>64343</v>
      </c>
    </row>
    <row r="1309" spans="2:11" x14ac:dyDescent="0.2">
      <c r="B1309" t="s">
        <v>59</v>
      </c>
      <c r="C1309" s="29">
        <v>40449</v>
      </c>
      <c r="I1309" s="30">
        <v>66298</v>
      </c>
      <c r="K1309" s="34">
        <f t="shared" si="20"/>
        <v>66298</v>
      </c>
    </row>
    <row r="1310" spans="2:11" x14ac:dyDescent="0.2">
      <c r="B1310" t="s">
        <v>53</v>
      </c>
      <c r="C1310" s="29">
        <v>40450</v>
      </c>
      <c r="I1310" s="30">
        <v>67418</v>
      </c>
      <c r="K1310" s="34">
        <f t="shared" si="20"/>
        <v>67418</v>
      </c>
    </row>
    <row r="1311" spans="2:11" x14ac:dyDescent="0.2">
      <c r="B1311" t="s">
        <v>54</v>
      </c>
      <c r="C1311" s="29">
        <v>40451</v>
      </c>
      <c r="I1311" s="30">
        <v>70443</v>
      </c>
      <c r="K1311" s="34">
        <f t="shared" si="20"/>
        <v>70443</v>
      </c>
    </row>
    <row r="1312" spans="2:11" x14ac:dyDescent="0.2">
      <c r="B1312" t="s">
        <v>55</v>
      </c>
      <c r="C1312" s="29">
        <v>40452</v>
      </c>
      <c r="I1312" s="30">
        <v>75826</v>
      </c>
      <c r="K1312" s="34">
        <f t="shared" si="20"/>
        <v>75826</v>
      </c>
    </row>
    <row r="1313" spans="2:11" x14ac:dyDescent="0.2">
      <c r="B1313" t="s">
        <v>56</v>
      </c>
      <c r="C1313" s="29">
        <v>40453</v>
      </c>
      <c r="I1313" s="30">
        <v>51827</v>
      </c>
      <c r="K1313" s="34">
        <f t="shared" si="20"/>
        <v>51827</v>
      </c>
    </row>
    <row r="1314" spans="2:11" x14ac:dyDescent="0.2">
      <c r="B1314" t="s">
        <v>57</v>
      </c>
      <c r="C1314" s="29">
        <v>40454</v>
      </c>
      <c r="I1314" s="30">
        <v>43482</v>
      </c>
      <c r="K1314" s="34">
        <f t="shared" si="20"/>
        <v>43482</v>
      </c>
    </row>
    <row r="1315" spans="2:11" x14ac:dyDescent="0.2">
      <c r="B1315" t="s">
        <v>58</v>
      </c>
      <c r="C1315" s="29">
        <v>40455</v>
      </c>
      <c r="I1315" s="30">
        <v>65454</v>
      </c>
      <c r="K1315" s="34">
        <f t="shared" si="20"/>
        <v>65454</v>
      </c>
    </row>
    <row r="1316" spans="2:11" x14ac:dyDescent="0.2">
      <c r="B1316" t="s">
        <v>59</v>
      </c>
      <c r="C1316" s="29">
        <v>40456</v>
      </c>
      <c r="I1316" s="30">
        <v>67215</v>
      </c>
      <c r="K1316" s="34">
        <f t="shared" si="20"/>
        <v>67215</v>
      </c>
    </row>
    <row r="1317" spans="2:11" x14ac:dyDescent="0.2">
      <c r="B1317" t="s">
        <v>53</v>
      </c>
      <c r="C1317" s="29">
        <v>40457</v>
      </c>
      <c r="I1317" s="30">
        <v>68002</v>
      </c>
      <c r="K1317" s="34">
        <f t="shared" si="20"/>
        <v>68002</v>
      </c>
    </row>
    <row r="1318" spans="2:11" x14ac:dyDescent="0.2">
      <c r="B1318" t="s">
        <v>54</v>
      </c>
      <c r="C1318" s="29">
        <v>40458</v>
      </c>
      <c r="I1318" s="30">
        <v>70561</v>
      </c>
      <c r="K1318" s="34">
        <f t="shared" si="20"/>
        <v>70561</v>
      </c>
    </row>
    <row r="1319" spans="2:11" x14ac:dyDescent="0.2">
      <c r="B1319" t="s">
        <v>55</v>
      </c>
      <c r="C1319" s="29">
        <v>40459</v>
      </c>
      <c r="I1319" s="30">
        <v>73783</v>
      </c>
      <c r="K1319" s="34">
        <f t="shared" si="20"/>
        <v>73783</v>
      </c>
    </row>
    <row r="1320" spans="2:11" x14ac:dyDescent="0.2">
      <c r="B1320" t="s">
        <v>56</v>
      </c>
      <c r="C1320" s="29">
        <v>40460</v>
      </c>
      <c r="I1320" s="30">
        <v>51795</v>
      </c>
      <c r="K1320" s="34">
        <f t="shared" si="20"/>
        <v>51795</v>
      </c>
    </row>
    <row r="1321" spans="2:11" x14ac:dyDescent="0.2">
      <c r="B1321" t="s">
        <v>57</v>
      </c>
      <c r="C1321" s="29">
        <v>40461</v>
      </c>
      <c r="I1321" s="30">
        <v>40166</v>
      </c>
      <c r="K1321" s="34">
        <f t="shared" si="20"/>
        <v>40166</v>
      </c>
    </row>
    <row r="1322" spans="2:11" x14ac:dyDescent="0.2">
      <c r="B1322" t="s">
        <v>58</v>
      </c>
      <c r="C1322" s="29">
        <v>40462</v>
      </c>
      <c r="I1322" s="30">
        <v>63527</v>
      </c>
      <c r="K1322" s="34">
        <f t="shared" si="20"/>
        <v>63527</v>
      </c>
    </row>
    <row r="1323" spans="2:11" x14ac:dyDescent="0.2">
      <c r="B1323" t="s">
        <v>59</v>
      </c>
      <c r="C1323" s="29">
        <v>40463</v>
      </c>
      <c r="I1323" s="30">
        <v>67310</v>
      </c>
      <c r="K1323" s="34">
        <f t="shared" si="20"/>
        <v>67310</v>
      </c>
    </row>
    <row r="1324" spans="2:11" x14ac:dyDescent="0.2">
      <c r="B1324" t="s">
        <v>53</v>
      </c>
      <c r="C1324" s="29">
        <v>40464</v>
      </c>
      <c r="I1324" s="30">
        <v>67412</v>
      </c>
      <c r="K1324" s="34">
        <f t="shared" si="20"/>
        <v>67412</v>
      </c>
    </row>
    <row r="1325" spans="2:11" x14ac:dyDescent="0.2">
      <c r="B1325" t="s">
        <v>54</v>
      </c>
      <c r="C1325" s="29">
        <v>40465</v>
      </c>
      <c r="I1325" s="30">
        <v>70398</v>
      </c>
      <c r="K1325" s="34">
        <f t="shared" si="20"/>
        <v>70398</v>
      </c>
    </row>
    <row r="1326" spans="2:11" x14ac:dyDescent="0.2">
      <c r="B1326" t="s">
        <v>55</v>
      </c>
      <c r="C1326" s="29">
        <v>40466</v>
      </c>
      <c r="I1326" s="30">
        <v>76030</v>
      </c>
      <c r="K1326" s="34">
        <f t="shared" si="20"/>
        <v>76030</v>
      </c>
    </row>
    <row r="1327" spans="2:11" x14ac:dyDescent="0.2">
      <c r="B1327" s="18" t="s">
        <v>56</v>
      </c>
      <c r="C1327" s="29">
        <v>40467</v>
      </c>
      <c r="I1327" s="30">
        <v>56607</v>
      </c>
      <c r="K1327" s="34">
        <f t="shared" si="20"/>
        <v>56607</v>
      </c>
    </row>
    <row r="1328" spans="2:11" x14ac:dyDescent="0.2">
      <c r="B1328" s="18" t="s">
        <v>57</v>
      </c>
      <c r="C1328" s="29">
        <v>40468</v>
      </c>
      <c r="I1328" s="30">
        <v>42770</v>
      </c>
      <c r="K1328" s="34">
        <f t="shared" si="20"/>
        <v>42770</v>
      </c>
    </row>
    <row r="1329" spans="2:11" x14ac:dyDescent="0.2">
      <c r="B1329" t="s">
        <v>58</v>
      </c>
      <c r="C1329" s="29">
        <v>40469</v>
      </c>
      <c r="I1329" s="30">
        <v>64419</v>
      </c>
      <c r="K1329" s="34">
        <f t="shared" si="20"/>
        <v>64419</v>
      </c>
    </row>
    <row r="1330" spans="2:11" x14ac:dyDescent="0.2">
      <c r="B1330" t="s">
        <v>59</v>
      </c>
      <c r="C1330" s="29">
        <v>40470</v>
      </c>
      <c r="I1330" s="30">
        <v>66877</v>
      </c>
      <c r="K1330" s="34">
        <f t="shared" si="20"/>
        <v>66877</v>
      </c>
    </row>
    <row r="1331" spans="2:11" x14ac:dyDescent="0.2">
      <c r="B1331" t="s">
        <v>53</v>
      </c>
      <c r="C1331" s="29">
        <v>40471</v>
      </c>
      <c r="I1331" s="30">
        <v>67630</v>
      </c>
      <c r="K1331" s="34">
        <f t="shared" si="20"/>
        <v>67630</v>
      </c>
    </row>
    <row r="1332" spans="2:11" x14ac:dyDescent="0.2">
      <c r="B1332" t="s">
        <v>54</v>
      </c>
      <c r="C1332" s="29">
        <v>40472</v>
      </c>
      <c r="I1332" s="30">
        <v>69592</v>
      </c>
      <c r="K1332" s="34">
        <f t="shared" si="20"/>
        <v>69592</v>
      </c>
    </row>
    <row r="1333" spans="2:11" x14ac:dyDescent="0.2">
      <c r="B1333" s="18" t="s">
        <v>55</v>
      </c>
      <c r="C1333" s="29">
        <v>40473</v>
      </c>
      <c r="I1333" s="30">
        <v>75257</v>
      </c>
      <c r="K1333" s="34">
        <f t="shared" si="20"/>
        <v>75257</v>
      </c>
    </row>
    <row r="1334" spans="2:11" x14ac:dyDescent="0.2">
      <c r="B1334" s="18" t="s">
        <v>56</v>
      </c>
      <c r="C1334" s="29">
        <v>40474</v>
      </c>
      <c r="I1334" s="30">
        <v>53736</v>
      </c>
      <c r="K1334" s="34">
        <f t="shared" si="20"/>
        <v>53736</v>
      </c>
    </row>
    <row r="1335" spans="2:11" x14ac:dyDescent="0.2">
      <c r="B1335" t="s">
        <v>57</v>
      </c>
      <c r="C1335" s="29">
        <v>40475</v>
      </c>
      <c r="I1335" s="30">
        <v>41298</v>
      </c>
      <c r="K1335" s="34">
        <f t="shared" si="20"/>
        <v>41298</v>
      </c>
    </row>
    <row r="1336" spans="2:11" x14ac:dyDescent="0.2">
      <c r="B1336" t="s">
        <v>58</v>
      </c>
      <c r="C1336" s="29">
        <v>40476</v>
      </c>
      <c r="I1336" s="30">
        <v>62826</v>
      </c>
      <c r="K1336" s="34">
        <f t="shared" si="20"/>
        <v>62826</v>
      </c>
    </row>
    <row r="1337" spans="2:11" x14ac:dyDescent="0.2">
      <c r="B1337" s="18" t="s">
        <v>59</v>
      </c>
      <c r="C1337" s="29">
        <v>40477</v>
      </c>
      <c r="I1337" s="30">
        <v>68215</v>
      </c>
      <c r="K1337" s="34">
        <f t="shared" si="20"/>
        <v>68215</v>
      </c>
    </row>
    <row r="1338" spans="2:11" x14ac:dyDescent="0.2">
      <c r="B1338" t="s">
        <v>53</v>
      </c>
      <c r="C1338" s="29">
        <v>40478</v>
      </c>
      <c r="I1338" s="30">
        <v>68322</v>
      </c>
      <c r="K1338" s="34">
        <f t="shared" si="20"/>
        <v>68322</v>
      </c>
    </row>
    <row r="1339" spans="2:11" x14ac:dyDescent="0.2">
      <c r="B1339" t="s">
        <v>54</v>
      </c>
      <c r="C1339" s="181">
        <v>40479</v>
      </c>
      <c r="I1339" s="30">
        <v>74550</v>
      </c>
      <c r="K1339" s="34">
        <f t="shared" si="20"/>
        <v>74550</v>
      </c>
    </row>
    <row r="1340" spans="2:11" x14ac:dyDescent="0.2">
      <c r="B1340" t="s">
        <v>55</v>
      </c>
      <c r="C1340" s="29">
        <v>40480</v>
      </c>
      <c r="I1340" s="30">
        <v>74904</v>
      </c>
      <c r="K1340" s="34">
        <f t="shared" si="20"/>
        <v>74904</v>
      </c>
    </row>
    <row r="1341" spans="2:11" x14ac:dyDescent="0.2">
      <c r="B1341" s="18" t="s">
        <v>56</v>
      </c>
      <c r="C1341" s="29">
        <v>40481</v>
      </c>
      <c r="I1341" s="30">
        <v>53055</v>
      </c>
      <c r="K1341" s="34">
        <f t="shared" si="20"/>
        <v>53055</v>
      </c>
    </row>
    <row r="1342" spans="2:11" x14ac:dyDescent="0.2">
      <c r="B1342" t="s">
        <v>57</v>
      </c>
      <c r="C1342" s="29">
        <v>40482</v>
      </c>
      <c r="I1342" s="30">
        <v>39113</v>
      </c>
      <c r="K1342" s="34">
        <f t="shared" si="20"/>
        <v>39113</v>
      </c>
    </row>
    <row r="1343" spans="2:11" x14ac:dyDescent="0.2">
      <c r="B1343" t="s">
        <v>58</v>
      </c>
      <c r="C1343" s="29">
        <v>40483</v>
      </c>
      <c r="I1343" s="30">
        <v>63854</v>
      </c>
      <c r="K1343" s="34">
        <f t="shared" si="20"/>
        <v>63854</v>
      </c>
    </row>
    <row r="1344" spans="2:11" x14ac:dyDescent="0.2">
      <c r="B1344" t="s">
        <v>59</v>
      </c>
      <c r="C1344" s="29">
        <v>40484</v>
      </c>
      <c r="I1344" s="30">
        <v>66427</v>
      </c>
      <c r="K1344" s="34">
        <f t="shared" si="20"/>
        <v>66427</v>
      </c>
    </row>
    <row r="1345" spans="2:11" x14ac:dyDescent="0.2">
      <c r="B1345" t="s">
        <v>53</v>
      </c>
      <c r="C1345" s="29">
        <v>40485</v>
      </c>
      <c r="I1345" s="30">
        <v>65848</v>
      </c>
      <c r="K1345" s="34">
        <f t="shared" si="20"/>
        <v>65848</v>
      </c>
    </row>
    <row r="1346" spans="2:11" x14ac:dyDescent="0.2">
      <c r="B1346" t="s">
        <v>54</v>
      </c>
      <c r="C1346" s="29">
        <v>40486</v>
      </c>
      <c r="I1346" s="30">
        <v>70314</v>
      </c>
      <c r="K1346" s="34">
        <f t="shared" si="20"/>
        <v>70314</v>
      </c>
    </row>
    <row r="1347" spans="2:11" x14ac:dyDescent="0.2">
      <c r="B1347" t="s">
        <v>55</v>
      </c>
      <c r="C1347" s="29">
        <v>40487</v>
      </c>
      <c r="I1347" s="30">
        <v>74743</v>
      </c>
      <c r="K1347" s="34">
        <f t="shared" si="20"/>
        <v>74743</v>
      </c>
    </row>
    <row r="1348" spans="2:11" x14ac:dyDescent="0.2">
      <c r="B1348" s="18" t="s">
        <v>56</v>
      </c>
      <c r="C1348" s="29">
        <v>40488</v>
      </c>
      <c r="I1348" s="30">
        <v>54760</v>
      </c>
      <c r="K1348" s="34">
        <f t="shared" si="20"/>
        <v>54760</v>
      </c>
    </row>
    <row r="1349" spans="2:11" x14ac:dyDescent="0.2">
      <c r="B1349" t="s">
        <v>57</v>
      </c>
      <c r="C1349" s="29">
        <v>40489</v>
      </c>
      <c r="I1349" s="30">
        <v>42577</v>
      </c>
      <c r="K1349" s="34">
        <f t="shared" si="20"/>
        <v>42577</v>
      </c>
    </row>
    <row r="1350" spans="2:11" x14ac:dyDescent="0.2">
      <c r="B1350" t="s">
        <v>58</v>
      </c>
      <c r="C1350" s="29">
        <v>40490</v>
      </c>
      <c r="I1350" s="30">
        <v>64606</v>
      </c>
      <c r="K1350" s="34">
        <f t="shared" si="20"/>
        <v>64606</v>
      </c>
    </row>
    <row r="1351" spans="2:11" x14ac:dyDescent="0.2">
      <c r="B1351" t="s">
        <v>59</v>
      </c>
      <c r="C1351" s="29">
        <v>40491</v>
      </c>
      <c r="I1351" s="30">
        <v>66368</v>
      </c>
      <c r="K1351" s="34">
        <f t="shared" ref="K1351:K1414" si="21">E1351+F1351+G1351+H1351+I1351</f>
        <v>66368</v>
      </c>
    </row>
    <row r="1352" spans="2:11" x14ac:dyDescent="0.2">
      <c r="B1352" s="18" t="s">
        <v>53</v>
      </c>
      <c r="C1352" s="29">
        <v>40492</v>
      </c>
      <c r="I1352" s="30">
        <v>69938</v>
      </c>
      <c r="K1352" s="34">
        <f t="shared" si="21"/>
        <v>69938</v>
      </c>
    </row>
    <row r="1353" spans="2:11" x14ac:dyDescent="0.2">
      <c r="B1353" t="s">
        <v>54</v>
      </c>
      <c r="C1353" s="29">
        <v>40493</v>
      </c>
      <c r="I1353" s="30">
        <v>68057</v>
      </c>
      <c r="K1353" s="34">
        <f t="shared" si="21"/>
        <v>68057</v>
      </c>
    </row>
    <row r="1354" spans="2:11" x14ac:dyDescent="0.2">
      <c r="B1354" t="s">
        <v>55</v>
      </c>
      <c r="C1354" s="181">
        <v>40494</v>
      </c>
      <c r="I1354" s="30">
        <v>77161</v>
      </c>
      <c r="K1354" s="34">
        <f t="shared" si="21"/>
        <v>77161</v>
      </c>
    </row>
    <row r="1355" spans="2:11" x14ac:dyDescent="0.2">
      <c r="B1355" t="s">
        <v>56</v>
      </c>
      <c r="C1355" s="181">
        <v>40495</v>
      </c>
      <c r="I1355" s="30">
        <v>57550</v>
      </c>
      <c r="K1355" s="34">
        <f t="shared" si="21"/>
        <v>57550</v>
      </c>
    </row>
    <row r="1356" spans="2:11" x14ac:dyDescent="0.2">
      <c r="B1356" t="s">
        <v>57</v>
      </c>
      <c r="C1356" s="29">
        <v>40496</v>
      </c>
      <c r="I1356" s="30">
        <v>39362</v>
      </c>
      <c r="K1356" s="34">
        <f t="shared" si="21"/>
        <v>39362</v>
      </c>
    </row>
    <row r="1357" spans="2:11" x14ac:dyDescent="0.2">
      <c r="B1357" t="s">
        <v>58</v>
      </c>
      <c r="C1357" s="29">
        <v>40497</v>
      </c>
      <c r="I1357" s="30">
        <v>64395</v>
      </c>
      <c r="K1357" s="34">
        <f t="shared" si="21"/>
        <v>64395</v>
      </c>
    </row>
    <row r="1358" spans="2:11" x14ac:dyDescent="0.2">
      <c r="B1358" s="18" t="s">
        <v>59</v>
      </c>
      <c r="C1358" s="29">
        <v>40498</v>
      </c>
      <c r="I1358" s="30">
        <v>69068</v>
      </c>
      <c r="K1358" s="34">
        <f t="shared" si="21"/>
        <v>69068</v>
      </c>
    </row>
    <row r="1359" spans="2:11" x14ac:dyDescent="0.2">
      <c r="B1359" t="s">
        <v>53</v>
      </c>
      <c r="C1359" s="29">
        <v>40499</v>
      </c>
      <c r="I1359" s="30">
        <v>68624</v>
      </c>
      <c r="K1359" s="34">
        <f t="shared" si="21"/>
        <v>68624</v>
      </c>
    </row>
    <row r="1360" spans="2:11" x14ac:dyDescent="0.2">
      <c r="B1360" t="s">
        <v>54</v>
      </c>
      <c r="C1360" s="29">
        <v>40500</v>
      </c>
      <c r="I1360" s="30">
        <v>71669</v>
      </c>
      <c r="K1360" s="34">
        <f t="shared" si="21"/>
        <v>71669</v>
      </c>
    </row>
    <row r="1361" spans="2:11" x14ac:dyDescent="0.2">
      <c r="B1361" t="s">
        <v>55</v>
      </c>
      <c r="C1361" s="29">
        <v>40501</v>
      </c>
      <c r="I1361" s="30">
        <v>75650</v>
      </c>
      <c r="K1361" s="34">
        <f t="shared" si="21"/>
        <v>75650</v>
      </c>
    </row>
    <row r="1362" spans="2:11" x14ac:dyDescent="0.2">
      <c r="B1362" s="18" t="s">
        <v>56</v>
      </c>
      <c r="C1362" s="29">
        <v>40502</v>
      </c>
      <c r="I1362" s="30">
        <v>53126</v>
      </c>
      <c r="K1362" s="34">
        <f t="shared" si="21"/>
        <v>53126</v>
      </c>
    </row>
    <row r="1363" spans="2:11" x14ac:dyDescent="0.2">
      <c r="B1363" t="s">
        <v>57</v>
      </c>
      <c r="C1363" s="29">
        <v>40503</v>
      </c>
      <c r="I1363" s="30">
        <v>38909</v>
      </c>
      <c r="K1363" s="34">
        <f t="shared" si="21"/>
        <v>38909</v>
      </c>
    </row>
    <row r="1364" spans="2:11" x14ac:dyDescent="0.2">
      <c r="B1364" t="s">
        <v>58</v>
      </c>
      <c r="C1364" s="29">
        <v>40504</v>
      </c>
      <c r="I1364" s="30">
        <v>65083</v>
      </c>
      <c r="K1364" s="34">
        <f t="shared" si="21"/>
        <v>65083</v>
      </c>
    </row>
    <row r="1365" spans="2:11" x14ac:dyDescent="0.2">
      <c r="B1365" t="s">
        <v>59</v>
      </c>
      <c r="C1365" s="29">
        <v>40505</v>
      </c>
      <c r="I1365" s="30">
        <v>70055</v>
      </c>
      <c r="K1365" s="34">
        <f t="shared" si="21"/>
        <v>70055</v>
      </c>
    </row>
    <row r="1366" spans="2:11" x14ac:dyDescent="0.2">
      <c r="B1366" s="18" t="s">
        <v>53</v>
      </c>
      <c r="C1366" s="29">
        <v>40506</v>
      </c>
      <c r="I1366" s="30">
        <v>72190</v>
      </c>
      <c r="K1366" s="34">
        <f t="shared" si="21"/>
        <v>72190</v>
      </c>
    </row>
    <row r="1367" spans="2:11" x14ac:dyDescent="0.2">
      <c r="B1367" t="s">
        <v>54</v>
      </c>
      <c r="C1367" s="29">
        <v>40507</v>
      </c>
      <c r="I1367" s="30">
        <v>38594</v>
      </c>
      <c r="K1367" s="34">
        <f t="shared" si="21"/>
        <v>38594</v>
      </c>
    </row>
    <row r="1368" spans="2:11" x14ac:dyDescent="0.2">
      <c r="B1368" s="18" t="s">
        <v>55</v>
      </c>
      <c r="C1368" s="29">
        <v>40508</v>
      </c>
      <c r="I1368" s="30">
        <v>48895</v>
      </c>
      <c r="K1368" s="34">
        <f t="shared" si="21"/>
        <v>48895</v>
      </c>
    </row>
    <row r="1369" spans="2:11" x14ac:dyDescent="0.2">
      <c r="B1369" s="18" t="s">
        <v>56</v>
      </c>
      <c r="C1369" s="182">
        <v>40509</v>
      </c>
      <c r="I1369" s="30">
        <v>47189</v>
      </c>
      <c r="K1369" s="34">
        <f t="shared" si="21"/>
        <v>47189</v>
      </c>
    </row>
    <row r="1370" spans="2:11" x14ac:dyDescent="0.2">
      <c r="B1370" t="s">
        <v>57</v>
      </c>
      <c r="C1370" s="182">
        <v>40510</v>
      </c>
      <c r="I1370" s="30">
        <v>40736</v>
      </c>
      <c r="K1370" s="34">
        <f t="shared" si="21"/>
        <v>40736</v>
      </c>
    </row>
    <row r="1371" spans="2:11" x14ac:dyDescent="0.2">
      <c r="B1371" t="s">
        <v>58</v>
      </c>
      <c r="C1371" s="29">
        <v>40511</v>
      </c>
      <c r="I1371" s="30">
        <v>65731</v>
      </c>
      <c r="K1371" s="34">
        <f t="shared" si="21"/>
        <v>65731</v>
      </c>
    </row>
    <row r="1372" spans="2:11" x14ac:dyDescent="0.2">
      <c r="B1372" s="18" t="s">
        <v>59</v>
      </c>
      <c r="C1372" s="29">
        <v>40512</v>
      </c>
      <c r="I1372" s="30">
        <v>68558</v>
      </c>
      <c r="K1372" s="34">
        <f t="shared" si="21"/>
        <v>68558</v>
      </c>
    </row>
    <row r="1373" spans="2:11" x14ac:dyDescent="0.2">
      <c r="B1373" t="s">
        <v>53</v>
      </c>
      <c r="C1373" s="29">
        <v>40513</v>
      </c>
      <c r="I1373" s="30">
        <v>68156</v>
      </c>
      <c r="K1373" s="34">
        <f t="shared" si="21"/>
        <v>68156</v>
      </c>
    </row>
    <row r="1374" spans="2:11" x14ac:dyDescent="0.2">
      <c r="B1374" t="s">
        <v>54</v>
      </c>
      <c r="C1374" s="29">
        <v>40514</v>
      </c>
      <c r="I1374" s="30">
        <v>70941</v>
      </c>
      <c r="K1374" s="34">
        <f t="shared" si="21"/>
        <v>70941</v>
      </c>
    </row>
    <row r="1375" spans="2:11" x14ac:dyDescent="0.2">
      <c r="B1375" s="18" t="s">
        <v>55</v>
      </c>
      <c r="C1375" s="29">
        <v>40515</v>
      </c>
      <c r="I1375" s="30">
        <v>76487</v>
      </c>
      <c r="K1375" s="34">
        <f t="shared" si="21"/>
        <v>76487</v>
      </c>
    </row>
    <row r="1376" spans="2:11" x14ac:dyDescent="0.2">
      <c r="B1376" s="18" t="s">
        <v>56</v>
      </c>
      <c r="C1376" s="29">
        <v>40516</v>
      </c>
      <c r="I1376" s="30">
        <v>56517</v>
      </c>
      <c r="K1376" s="34">
        <f t="shared" si="21"/>
        <v>56517</v>
      </c>
    </row>
    <row r="1377" spans="2:11" x14ac:dyDescent="0.2">
      <c r="B1377" t="s">
        <v>57</v>
      </c>
      <c r="C1377" s="182">
        <v>40517</v>
      </c>
      <c r="I1377" s="30">
        <v>41814</v>
      </c>
      <c r="K1377" s="34">
        <f t="shared" si="21"/>
        <v>41814</v>
      </c>
    </row>
    <row r="1378" spans="2:11" x14ac:dyDescent="0.2">
      <c r="B1378" t="s">
        <v>58</v>
      </c>
      <c r="C1378" s="29">
        <v>40518</v>
      </c>
      <c r="I1378" s="30">
        <v>64457</v>
      </c>
      <c r="K1378" s="34">
        <f t="shared" si="21"/>
        <v>64457</v>
      </c>
    </row>
    <row r="1379" spans="2:11" x14ac:dyDescent="0.2">
      <c r="B1379" s="18" t="s">
        <v>59</v>
      </c>
      <c r="C1379" s="29">
        <v>40519</v>
      </c>
      <c r="I1379" s="30">
        <v>68335</v>
      </c>
      <c r="K1379" s="34">
        <f t="shared" si="21"/>
        <v>68335</v>
      </c>
    </row>
    <row r="1380" spans="2:11" x14ac:dyDescent="0.2">
      <c r="B1380" t="s">
        <v>53</v>
      </c>
      <c r="C1380" s="29">
        <v>40520</v>
      </c>
      <c r="I1380" s="30">
        <v>68143</v>
      </c>
      <c r="K1380" s="34">
        <f t="shared" si="21"/>
        <v>68143</v>
      </c>
    </row>
    <row r="1381" spans="2:11" x14ac:dyDescent="0.2">
      <c r="B1381" t="s">
        <v>54</v>
      </c>
      <c r="C1381" s="29">
        <v>40521</v>
      </c>
      <c r="I1381" s="30">
        <v>70843</v>
      </c>
      <c r="K1381" s="34">
        <f t="shared" si="21"/>
        <v>70843</v>
      </c>
    </row>
    <row r="1382" spans="2:11" x14ac:dyDescent="0.2">
      <c r="B1382" t="s">
        <v>55</v>
      </c>
      <c r="C1382" s="29">
        <v>40522</v>
      </c>
      <c r="I1382" s="30">
        <v>76149</v>
      </c>
      <c r="K1382" s="34">
        <f t="shared" si="21"/>
        <v>76149</v>
      </c>
    </row>
    <row r="1383" spans="2:11" x14ac:dyDescent="0.2">
      <c r="B1383" t="s">
        <v>56</v>
      </c>
      <c r="C1383" s="181">
        <v>40523</v>
      </c>
      <c r="I1383" s="30">
        <v>61303</v>
      </c>
      <c r="K1383" s="34">
        <f t="shared" si="21"/>
        <v>61303</v>
      </c>
    </row>
    <row r="1384" spans="2:11" x14ac:dyDescent="0.2">
      <c r="B1384" t="s">
        <v>57</v>
      </c>
      <c r="C1384" s="29">
        <v>40524</v>
      </c>
      <c r="I1384" s="30">
        <v>41916</v>
      </c>
      <c r="K1384" s="34">
        <f t="shared" si="21"/>
        <v>41916</v>
      </c>
    </row>
    <row r="1385" spans="2:11" x14ac:dyDescent="0.2">
      <c r="B1385" t="s">
        <v>58</v>
      </c>
      <c r="C1385" s="29">
        <v>40525</v>
      </c>
      <c r="I1385" s="30">
        <v>66539</v>
      </c>
      <c r="K1385" s="34">
        <f t="shared" si="21"/>
        <v>66539</v>
      </c>
    </row>
    <row r="1386" spans="2:11" x14ac:dyDescent="0.2">
      <c r="B1386" s="18" t="s">
        <v>59</v>
      </c>
      <c r="C1386" s="29">
        <v>40526</v>
      </c>
      <c r="I1386" s="30">
        <v>70716</v>
      </c>
      <c r="K1386" s="34">
        <f t="shared" si="21"/>
        <v>70716</v>
      </c>
    </row>
    <row r="1387" spans="2:11" x14ac:dyDescent="0.2">
      <c r="B1387" t="s">
        <v>53</v>
      </c>
      <c r="C1387" s="182">
        <v>40527</v>
      </c>
      <c r="I1387" s="30">
        <v>72673</v>
      </c>
      <c r="K1387" s="34">
        <f t="shared" si="21"/>
        <v>72673</v>
      </c>
    </row>
    <row r="1388" spans="2:11" x14ac:dyDescent="0.2">
      <c r="B1388" t="s">
        <v>54</v>
      </c>
      <c r="C1388" s="29">
        <v>40528</v>
      </c>
      <c r="I1388" s="30">
        <v>74414</v>
      </c>
      <c r="K1388" s="34">
        <f t="shared" si="21"/>
        <v>74414</v>
      </c>
    </row>
    <row r="1389" spans="2:11" x14ac:dyDescent="0.2">
      <c r="B1389" t="s">
        <v>55</v>
      </c>
      <c r="C1389" s="29">
        <v>40529</v>
      </c>
      <c r="I1389" s="30">
        <v>78227</v>
      </c>
      <c r="K1389" s="34">
        <f t="shared" si="21"/>
        <v>78227</v>
      </c>
    </row>
    <row r="1390" spans="2:11" x14ac:dyDescent="0.2">
      <c r="B1390" s="18" t="s">
        <v>56</v>
      </c>
      <c r="C1390" s="29">
        <v>40530</v>
      </c>
      <c r="I1390" s="30">
        <v>60917</v>
      </c>
      <c r="K1390" s="34">
        <f t="shared" si="21"/>
        <v>60917</v>
      </c>
    </row>
    <row r="1391" spans="2:11" x14ac:dyDescent="0.2">
      <c r="B1391" t="s">
        <v>57</v>
      </c>
      <c r="C1391" s="182">
        <v>40531</v>
      </c>
      <c r="I1391" s="30">
        <v>45520</v>
      </c>
      <c r="K1391" s="34">
        <f t="shared" si="21"/>
        <v>45520</v>
      </c>
    </row>
    <row r="1392" spans="2:11" x14ac:dyDescent="0.2">
      <c r="B1392" s="18" t="s">
        <v>58</v>
      </c>
      <c r="C1392" s="29">
        <v>40532</v>
      </c>
      <c r="I1392" s="30">
        <v>71380</v>
      </c>
      <c r="K1392" s="34">
        <f t="shared" si="21"/>
        <v>71380</v>
      </c>
    </row>
    <row r="1393" spans="2:11" x14ac:dyDescent="0.2">
      <c r="B1393" t="s">
        <v>59</v>
      </c>
      <c r="C1393" s="29">
        <v>40533</v>
      </c>
      <c r="I1393" s="30">
        <v>71531</v>
      </c>
      <c r="K1393" s="34">
        <f t="shared" si="21"/>
        <v>71531</v>
      </c>
    </row>
    <row r="1394" spans="2:11" x14ac:dyDescent="0.2">
      <c r="B1394" t="s">
        <v>53</v>
      </c>
      <c r="C1394" s="29">
        <v>40534</v>
      </c>
      <c r="I1394" s="30">
        <v>71248</v>
      </c>
      <c r="K1394" s="34">
        <f t="shared" si="21"/>
        <v>71248</v>
      </c>
    </row>
    <row r="1395" spans="2:11" x14ac:dyDescent="0.2">
      <c r="B1395" t="s">
        <v>54</v>
      </c>
      <c r="C1395" s="29">
        <v>40535</v>
      </c>
      <c r="I1395" s="30">
        <v>66811</v>
      </c>
      <c r="K1395" s="34">
        <f t="shared" si="21"/>
        <v>66811</v>
      </c>
    </row>
    <row r="1396" spans="2:11" x14ac:dyDescent="0.2">
      <c r="B1396" t="s">
        <v>55</v>
      </c>
      <c r="C1396" s="29">
        <v>40536</v>
      </c>
      <c r="I1396" s="30">
        <v>44643</v>
      </c>
      <c r="K1396" s="34">
        <f t="shared" si="21"/>
        <v>44643</v>
      </c>
    </row>
    <row r="1397" spans="2:11" x14ac:dyDescent="0.2">
      <c r="B1397" t="s">
        <v>56</v>
      </c>
      <c r="C1397" s="29">
        <v>40537</v>
      </c>
      <c r="I1397" s="30">
        <v>29137</v>
      </c>
      <c r="K1397" s="34">
        <f t="shared" si="21"/>
        <v>29137</v>
      </c>
    </row>
    <row r="1398" spans="2:11" x14ac:dyDescent="0.2">
      <c r="B1398" t="s">
        <v>57</v>
      </c>
      <c r="C1398" s="29">
        <v>40538</v>
      </c>
      <c r="I1398" s="30">
        <v>38247</v>
      </c>
      <c r="K1398" s="34">
        <f t="shared" si="21"/>
        <v>38247</v>
      </c>
    </row>
    <row r="1399" spans="2:11" x14ac:dyDescent="0.2">
      <c r="B1399" t="s">
        <v>58</v>
      </c>
      <c r="C1399" s="29">
        <v>40539</v>
      </c>
      <c r="I1399" s="30">
        <v>55319</v>
      </c>
      <c r="K1399" s="34">
        <f t="shared" si="21"/>
        <v>55319</v>
      </c>
    </row>
    <row r="1400" spans="2:11" x14ac:dyDescent="0.2">
      <c r="B1400" t="s">
        <v>59</v>
      </c>
      <c r="C1400" s="29">
        <v>40540</v>
      </c>
      <c r="I1400" s="30">
        <v>58443</v>
      </c>
      <c r="K1400" s="34">
        <f t="shared" si="21"/>
        <v>58443</v>
      </c>
    </row>
    <row r="1401" spans="2:11" x14ac:dyDescent="0.2">
      <c r="B1401" t="s">
        <v>53</v>
      </c>
      <c r="C1401" s="29">
        <v>40541</v>
      </c>
      <c r="I1401" s="30">
        <v>60586</v>
      </c>
      <c r="K1401" s="34">
        <f t="shared" si="21"/>
        <v>60586</v>
      </c>
    </row>
    <row r="1402" spans="2:11" x14ac:dyDescent="0.2">
      <c r="B1402" t="s">
        <v>54</v>
      </c>
      <c r="C1402" s="182">
        <v>40542</v>
      </c>
      <c r="I1402" s="30">
        <v>64679</v>
      </c>
      <c r="K1402" s="34">
        <f t="shared" si="21"/>
        <v>64679</v>
      </c>
    </row>
    <row r="1403" spans="2:11" x14ac:dyDescent="0.2">
      <c r="B1403" t="s">
        <v>55</v>
      </c>
      <c r="C1403" s="29">
        <v>40543</v>
      </c>
      <c r="I1403" s="30">
        <v>52227</v>
      </c>
      <c r="K1403" s="34">
        <f t="shared" si="21"/>
        <v>52227</v>
      </c>
    </row>
    <row r="1404" spans="2:11" x14ac:dyDescent="0.2">
      <c r="B1404" t="s">
        <v>56</v>
      </c>
      <c r="C1404" s="29">
        <v>40544</v>
      </c>
      <c r="I1404" s="30">
        <v>34463</v>
      </c>
      <c r="K1404" s="34">
        <f t="shared" si="21"/>
        <v>34463</v>
      </c>
    </row>
    <row r="1405" spans="2:11" x14ac:dyDescent="0.2">
      <c r="B1405" t="s">
        <v>57</v>
      </c>
      <c r="C1405" s="182">
        <v>40545</v>
      </c>
      <c r="I1405" s="30">
        <v>37634</v>
      </c>
      <c r="K1405" s="34">
        <f t="shared" si="21"/>
        <v>37634</v>
      </c>
    </row>
    <row r="1406" spans="2:11" x14ac:dyDescent="0.2">
      <c r="B1406" t="s">
        <v>58</v>
      </c>
      <c r="C1406" s="29">
        <v>40546</v>
      </c>
      <c r="I1406" s="30">
        <v>59574</v>
      </c>
      <c r="K1406" s="34">
        <f t="shared" si="21"/>
        <v>59574</v>
      </c>
    </row>
    <row r="1407" spans="2:11" x14ac:dyDescent="0.2">
      <c r="B1407" t="s">
        <v>59</v>
      </c>
      <c r="C1407" s="29">
        <v>40547</v>
      </c>
      <c r="I1407" s="30">
        <v>64264</v>
      </c>
      <c r="K1407" s="34">
        <f t="shared" si="21"/>
        <v>64264</v>
      </c>
    </row>
    <row r="1408" spans="2:11" x14ac:dyDescent="0.2">
      <c r="B1408" t="s">
        <v>53</v>
      </c>
      <c r="C1408" s="29">
        <v>40548</v>
      </c>
      <c r="I1408" s="30">
        <v>66222</v>
      </c>
      <c r="K1408" s="34">
        <f t="shared" si="21"/>
        <v>66222</v>
      </c>
    </row>
    <row r="1409" spans="2:11" x14ac:dyDescent="0.2">
      <c r="B1409" t="s">
        <v>54</v>
      </c>
      <c r="C1409" s="29">
        <v>40549</v>
      </c>
      <c r="I1409" s="30">
        <v>68546</v>
      </c>
      <c r="K1409" s="34">
        <f t="shared" si="21"/>
        <v>68546</v>
      </c>
    </row>
    <row r="1410" spans="2:11" x14ac:dyDescent="0.2">
      <c r="B1410" t="s">
        <v>55</v>
      </c>
      <c r="C1410" s="29">
        <v>40550</v>
      </c>
      <c r="I1410" s="30">
        <v>72148</v>
      </c>
      <c r="K1410" s="34">
        <f t="shared" si="21"/>
        <v>72148</v>
      </c>
    </row>
    <row r="1411" spans="2:11" x14ac:dyDescent="0.2">
      <c r="B1411" s="18" t="s">
        <v>56</v>
      </c>
      <c r="C1411" s="29">
        <v>40551</v>
      </c>
      <c r="I1411" s="30">
        <v>51969</v>
      </c>
      <c r="K1411" s="34">
        <f t="shared" si="21"/>
        <v>51969</v>
      </c>
    </row>
    <row r="1412" spans="2:11" x14ac:dyDescent="0.2">
      <c r="B1412" t="s">
        <v>57</v>
      </c>
      <c r="C1412" s="29">
        <v>40552</v>
      </c>
      <c r="I1412" s="30">
        <v>34324</v>
      </c>
      <c r="K1412" s="34">
        <f t="shared" si="21"/>
        <v>34324</v>
      </c>
    </row>
    <row r="1413" spans="2:11" x14ac:dyDescent="0.2">
      <c r="B1413" t="s">
        <v>58</v>
      </c>
      <c r="C1413" s="29">
        <v>40553</v>
      </c>
      <c r="I1413" s="30">
        <v>62635</v>
      </c>
      <c r="K1413" s="34">
        <f t="shared" si="21"/>
        <v>62635</v>
      </c>
    </row>
    <row r="1414" spans="2:11" x14ac:dyDescent="0.2">
      <c r="B1414" t="s">
        <v>59</v>
      </c>
      <c r="C1414" s="29">
        <v>40554</v>
      </c>
      <c r="I1414" s="30">
        <v>63529</v>
      </c>
      <c r="K1414" s="34">
        <f t="shared" si="21"/>
        <v>63529</v>
      </c>
    </row>
    <row r="1415" spans="2:11" x14ac:dyDescent="0.2">
      <c r="B1415" t="s">
        <v>53</v>
      </c>
      <c r="C1415" s="29">
        <v>40555</v>
      </c>
      <c r="I1415" s="30">
        <v>65150</v>
      </c>
      <c r="K1415" s="34">
        <f t="shared" ref="K1415:K1478" si="22">E1415+F1415+G1415+H1415+I1415</f>
        <v>65150</v>
      </c>
    </row>
    <row r="1416" spans="2:11" x14ac:dyDescent="0.2">
      <c r="B1416" t="s">
        <v>54</v>
      </c>
      <c r="C1416" s="29">
        <v>40556</v>
      </c>
      <c r="I1416" s="30">
        <v>66654</v>
      </c>
      <c r="K1416" s="34">
        <f t="shared" si="22"/>
        <v>66654</v>
      </c>
    </row>
    <row r="1417" spans="2:11" x14ac:dyDescent="0.2">
      <c r="B1417" t="s">
        <v>55</v>
      </c>
      <c r="C1417" s="181">
        <v>40557</v>
      </c>
      <c r="I1417" s="30">
        <v>73315</v>
      </c>
      <c r="K1417" s="34">
        <f t="shared" si="22"/>
        <v>73315</v>
      </c>
    </row>
    <row r="1418" spans="2:11" x14ac:dyDescent="0.2">
      <c r="B1418" t="s">
        <v>56</v>
      </c>
      <c r="C1418" s="181">
        <v>40558</v>
      </c>
      <c r="I1418" s="30">
        <v>54009</v>
      </c>
      <c r="K1418" s="34">
        <f t="shared" si="22"/>
        <v>54009</v>
      </c>
    </row>
    <row r="1419" spans="2:11" x14ac:dyDescent="0.2">
      <c r="B1419" t="s">
        <v>57</v>
      </c>
      <c r="C1419" s="181">
        <v>40559</v>
      </c>
      <c r="I1419" s="30">
        <v>40616</v>
      </c>
      <c r="K1419" s="34">
        <f t="shared" si="22"/>
        <v>40616</v>
      </c>
    </row>
    <row r="1420" spans="2:11" x14ac:dyDescent="0.2">
      <c r="B1420" t="s">
        <v>58</v>
      </c>
      <c r="C1420" s="181">
        <v>40560</v>
      </c>
      <c r="I1420" s="30">
        <v>61663</v>
      </c>
      <c r="K1420" s="34">
        <f t="shared" si="22"/>
        <v>61663</v>
      </c>
    </row>
    <row r="1421" spans="2:11" x14ac:dyDescent="0.2">
      <c r="B1421" s="18" t="s">
        <v>59</v>
      </c>
      <c r="C1421" s="29">
        <v>40561</v>
      </c>
      <c r="I1421" s="30">
        <v>67780</v>
      </c>
      <c r="K1421" s="34">
        <f t="shared" si="22"/>
        <v>67780</v>
      </c>
    </row>
    <row r="1422" spans="2:11" x14ac:dyDescent="0.2">
      <c r="B1422" t="s">
        <v>53</v>
      </c>
      <c r="C1422" s="29">
        <v>40562</v>
      </c>
      <c r="I1422" s="30">
        <v>66348</v>
      </c>
      <c r="K1422" s="34">
        <f t="shared" si="22"/>
        <v>66348</v>
      </c>
    </row>
    <row r="1423" spans="2:11" x14ac:dyDescent="0.2">
      <c r="B1423" t="s">
        <v>54</v>
      </c>
      <c r="C1423" s="29">
        <v>40563</v>
      </c>
      <c r="I1423" s="30">
        <v>66723</v>
      </c>
      <c r="K1423" s="34">
        <f t="shared" si="22"/>
        <v>66723</v>
      </c>
    </row>
    <row r="1424" spans="2:11" x14ac:dyDescent="0.2">
      <c r="B1424" t="s">
        <v>55</v>
      </c>
      <c r="C1424" s="29">
        <v>40564</v>
      </c>
      <c r="I1424" s="30">
        <v>70908</v>
      </c>
      <c r="K1424" s="34">
        <f t="shared" si="22"/>
        <v>70908</v>
      </c>
    </row>
    <row r="1425" spans="2:11" x14ac:dyDescent="0.2">
      <c r="B1425" s="18" t="s">
        <v>56</v>
      </c>
      <c r="C1425" s="29">
        <v>40565</v>
      </c>
      <c r="I1425" s="30">
        <v>54617</v>
      </c>
      <c r="K1425" s="34">
        <f t="shared" si="22"/>
        <v>54617</v>
      </c>
    </row>
    <row r="1426" spans="2:11" x14ac:dyDescent="0.2">
      <c r="B1426" t="s">
        <v>57</v>
      </c>
      <c r="C1426" s="29">
        <v>40566</v>
      </c>
      <c r="I1426" s="30">
        <v>36639</v>
      </c>
      <c r="K1426" s="34">
        <f t="shared" si="22"/>
        <v>36639</v>
      </c>
    </row>
    <row r="1427" spans="2:11" x14ac:dyDescent="0.2">
      <c r="B1427" s="18" t="s">
        <v>58</v>
      </c>
      <c r="C1427" s="29">
        <v>40567</v>
      </c>
      <c r="I1427" s="30">
        <v>64744</v>
      </c>
      <c r="K1427" s="34">
        <f t="shared" si="22"/>
        <v>64744</v>
      </c>
    </row>
    <row r="1428" spans="2:11" x14ac:dyDescent="0.2">
      <c r="B1428" t="s">
        <v>59</v>
      </c>
      <c r="C1428" s="29">
        <v>40568</v>
      </c>
      <c r="I1428" s="30">
        <v>65264</v>
      </c>
      <c r="K1428" s="34">
        <f t="shared" si="22"/>
        <v>65264</v>
      </c>
    </row>
    <row r="1429" spans="2:11" x14ac:dyDescent="0.2">
      <c r="B1429" t="s">
        <v>53</v>
      </c>
      <c r="C1429" s="182">
        <v>40569</v>
      </c>
      <c r="I1429" s="30">
        <v>67270</v>
      </c>
      <c r="K1429" s="34">
        <f t="shared" si="22"/>
        <v>67270</v>
      </c>
    </row>
    <row r="1430" spans="2:11" x14ac:dyDescent="0.2">
      <c r="B1430" t="s">
        <v>54</v>
      </c>
      <c r="C1430" s="29">
        <v>40570</v>
      </c>
      <c r="I1430" s="30">
        <v>68374</v>
      </c>
      <c r="K1430" s="34">
        <f t="shared" si="22"/>
        <v>68374</v>
      </c>
    </row>
    <row r="1431" spans="2:11" x14ac:dyDescent="0.2">
      <c r="B1431" t="s">
        <v>55</v>
      </c>
      <c r="C1431" s="29">
        <v>40571</v>
      </c>
      <c r="I1431" s="30">
        <v>72147</v>
      </c>
      <c r="K1431" s="34">
        <f t="shared" si="22"/>
        <v>72147</v>
      </c>
    </row>
    <row r="1432" spans="2:11" x14ac:dyDescent="0.2">
      <c r="B1432" s="18" t="s">
        <v>56</v>
      </c>
      <c r="C1432" s="182">
        <v>40572</v>
      </c>
      <c r="I1432" s="30">
        <v>57095</v>
      </c>
      <c r="K1432" s="34">
        <f t="shared" si="22"/>
        <v>57095</v>
      </c>
    </row>
    <row r="1433" spans="2:11" x14ac:dyDescent="0.2">
      <c r="B1433" t="s">
        <v>57</v>
      </c>
      <c r="C1433" s="182">
        <v>40573</v>
      </c>
      <c r="I1433" s="30">
        <v>40747</v>
      </c>
      <c r="K1433" s="34">
        <f t="shared" si="22"/>
        <v>40747</v>
      </c>
    </row>
    <row r="1434" spans="2:11" x14ac:dyDescent="0.2">
      <c r="B1434" t="s">
        <v>58</v>
      </c>
      <c r="C1434" s="29">
        <v>40574</v>
      </c>
      <c r="I1434" s="30">
        <v>64445</v>
      </c>
      <c r="K1434" s="34">
        <f t="shared" si="22"/>
        <v>64445</v>
      </c>
    </row>
    <row r="1435" spans="2:11" x14ac:dyDescent="0.2">
      <c r="B1435" t="s">
        <v>59</v>
      </c>
      <c r="C1435" s="29">
        <v>40575</v>
      </c>
      <c r="I1435" s="30">
        <v>61043</v>
      </c>
      <c r="K1435" s="34">
        <f t="shared" si="22"/>
        <v>61043</v>
      </c>
    </row>
    <row r="1436" spans="2:11" x14ac:dyDescent="0.2">
      <c r="B1436" t="s">
        <v>53</v>
      </c>
      <c r="C1436" s="29">
        <v>40576</v>
      </c>
      <c r="I1436" s="30">
        <v>59807</v>
      </c>
      <c r="K1436" s="34">
        <f t="shared" si="22"/>
        <v>59807</v>
      </c>
    </row>
    <row r="1437" spans="2:11" x14ac:dyDescent="0.2">
      <c r="B1437" t="s">
        <v>54</v>
      </c>
      <c r="C1437" s="29">
        <v>40577</v>
      </c>
      <c r="I1437" s="30">
        <v>63380</v>
      </c>
      <c r="K1437" s="34">
        <f t="shared" si="22"/>
        <v>63380</v>
      </c>
    </row>
    <row r="1438" spans="2:11" x14ac:dyDescent="0.2">
      <c r="B1438" t="s">
        <v>55</v>
      </c>
      <c r="C1438" s="29">
        <v>40578</v>
      </c>
      <c r="I1438" s="30">
        <v>31280</v>
      </c>
      <c r="K1438" s="34">
        <f t="shared" si="22"/>
        <v>31280</v>
      </c>
    </row>
    <row r="1439" spans="2:11" x14ac:dyDescent="0.2">
      <c r="B1439" s="18" t="s">
        <v>56</v>
      </c>
      <c r="C1439" s="182">
        <v>40579</v>
      </c>
      <c r="I1439" s="30">
        <v>52564</v>
      </c>
      <c r="K1439" s="34">
        <f t="shared" si="22"/>
        <v>52564</v>
      </c>
    </row>
    <row r="1440" spans="2:11" x14ac:dyDescent="0.2">
      <c r="B1440" t="s">
        <v>57</v>
      </c>
      <c r="C1440" s="29">
        <v>40580</v>
      </c>
      <c r="I1440" s="30">
        <v>36830</v>
      </c>
      <c r="K1440" s="34">
        <f t="shared" si="22"/>
        <v>36830</v>
      </c>
    </row>
    <row r="1441" spans="2:11" x14ac:dyDescent="0.2">
      <c r="B1441" t="s">
        <v>58</v>
      </c>
      <c r="C1441" s="29">
        <v>40581</v>
      </c>
      <c r="I1441" s="30">
        <v>63685</v>
      </c>
      <c r="K1441" s="34">
        <f t="shared" si="22"/>
        <v>63685</v>
      </c>
    </row>
    <row r="1442" spans="2:11" x14ac:dyDescent="0.2">
      <c r="B1442" s="18" t="s">
        <v>59</v>
      </c>
      <c r="C1442" s="29">
        <v>40582</v>
      </c>
      <c r="I1442" s="30">
        <v>68038</v>
      </c>
      <c r="K1442" s="34">
        <f t="shared" si="22"/>
        <v>68038</v>
      </c>
    </row>
    <row r="1443" spans="2:11" x14ac:dyDescent="0.2">
      <c r="B1443" t="s">
        <v>53</v>
      </c>
      <c r="C1443" s="29">
        <v>40583</v>
      </c>
      <c r="I1443" s="30">
        <v>51944</v>
      </c>
      <c r="K1443" s="34">
        <f t="shared" si="22"/>
        <v>51944</v>
      </c>
    </row>
    <row r="1444" spans="2:11" x14ac:dyDescent="0.2">
      <c r="B1444" t="s">
        <v>54</v>
      </c>
      <c r="C1444" s="182">
        <v>40584</v>
      </c>
      <c r="I1444" s="30">
        <v>68682</v>
      </c>
      <c r="K1444" s="34">
        <f t="shared" si="22"/>
        <v>68682</v>
      </c>
    </row>
    <row r="1445" spans="2:11" x14ac:dyDescent="0.2">
      <c r="B1445" s="18" t="s">
        <v>55</v>
      </c>
      <c r="C1445" s="29">
        <v>40585</v>
      </c>
      <c r="I1445" s="30">
        <v>75903</v>
      </c>
      <c r="K1445" s="34">
        <f t="shared" si="22"/>
        <v>75903</v>
      </c>
    </row>
    <row r="1446" spans="2:11" x14ac:dyDescent="0.2">
      <c r="B1446" s="18" t="s">
        <v>56</v>
      </c>
      <c r="C1446" s="182">
        <v>40586</v>
      </c>
      <c r="I1446" s="30">
        <v>60077</v>
      </c>
      <c r="K1446" s="34">
        <f t="shared" si="22"/>
        <v>60077</v>
      </c>
    </row>
    <row r="1447" spans="2:11" x14ac:dyDescent="0.2">
      <c r="B1447" t="s">
        <v>57</v>
      </c>
      <c r="C1447" s="29">
        <v>40587</v>
      </c>
      <c r="I1447" s="30">
        <v>42076</v>
      </c>
      <c r="K1447" s="34">
        <f t="shared" si="22"/>
        <v>42076</v>
      </c>
    </row>
    <row r="1448" spans="2:11" x14ac:dyDescent="0.2">
      <c r="B1448" t="s">
        <v>58</v>
      </c>
      <c r="C1448" s="29">
        <v>40588</v>
      </c>
      <c r="I1448" s="30">
        <v>68097</v>
      </c>
      <c r="K1448" s="34">
        <f t="shared" si="22"/>
        <v>68097</v>
      </c>
    </row>
    <row r="1449" spans="2:11" x14ac:dyDescent="0.2">
      <c r="B1449" t="s">
        <v>59</v>
      </c>
      <c r="C1449" s="29">
        <v>40589</v>
      </c>
      <c r="I1449" s="30">
        <v>68176</v>
      </c>
      <c r="K1449" s="34">
        <f t="shared" si="22"/>
        <v>68176</v>
      </c>
    </row>
    <row r="1450" spans="2:11" x14ac:dyDescent="0.2">
      <c r="B1450" t="s">
        <v>53</v>
      </c>
      <c r="C1450" s="29">
        <v>40590</v>
      </c>
      <c r="I1450" s="30">
        <v>67894</v>
      </c>
      <c r="K1450" s="34">
        <f t="shared" si="22"/>
        <v>67894</v>
      </c>
    </row>
    <row r="1451" spans="2:11" x14ac:dyDescent="0.2">
      <c r="B1451" t="s">
        <v>54</v>
      </c>
      <c r="C1451" s="29">
        <v>40591</v>
      </c>
      <c r="I1451" s="30">
        <v>69373</v>
      </c>
      <c r="K1451" s="34">
        <f t="shared" si="22"/>
        <v>69373</v>
      </c>
    </row>
    <row r="1452" spans="2:11" x14ac:dyDescent="0.2">
      <c r="B1452" t="s">
        <v>55</v>
      </c>
      <c r="C1452" s="29">
        <v>40592</v>
      </c>
      <c r="I1452" s="30">
        <v>75227</v>
      </c>
      <c r="K1452" s="34">
        <f t="shared" si="22"/>
        <v>75227</v>
      </c>
    </row>
    <row r="1453" spans="2:11" x14ac:dyDescent="0.2">
      <c r="B1453" t="s">
        <v>56</v>
      </c>
      <c r="C1453" s="29">
        <v>40593</v>
      </c>
      <c r="I1453" s="30">
        <v>55091</v>
      </c>
      <c r="K1453" s="34">
        <f t="shared" si="22"/>
        <v>55091</v>
      </c>
    </row>
    <row r="1454" spans="2:11" x14ac:dyDescent="0.2">
      <c r="B1454" t="s">
        <v>57</v>
      </c>
      <c r="C1454" s="29">
        <v>40594</v>
      </c>
      <c r="I1454" s="30">
        <v>41617</v>
      </c>
      <c r="K1454" s="34">
        <f t="shared" si="22"/>
        <v>41617</v>
      </c>
    </row>
    <row r="1455" spans="2:11" x14ac:dyDescent="0.2">
      <c r="B1455" t="s">
        <v>58</v>
      </c>
      <c r="C1455" s="29">
        <v>40595</v>
      </c>
      <c r="I1455" s="30">
        <v>60958</v>
      </c>
      <c r="K1455" s="34">
        <f t="shared" si="22"/>
        <v>60958</v>
      </c>
    </row>
    <row r="1456" spans="2:11" x14ac:dyDescent="0.2">
      <c r="B1456" t="s">
        <v>59</v>
      </c>
      <c r="C1456" s="29">
        <v>40596</v>
      </c>
      <c r="I1456" s="30">
        <v>67765</v>
      </c>
      <c r="K1456" s="34">
        <f t="shared" si="22"/>
        <v>67765</v>
      </c>
    </row>
    <row r="1457" spans="2:11" x14ac:dyDescent="0.2">
      <c r="B1457" t="s">
        <v>53</v>
      </c>
      <c r="C1457" s="29">
        <v>40597</v>
      </c>
      <c r="I1457" s="30">
        <v>68564</v>
      </c>
      <c r="K1457" s="34">
        <f t="shared" si="22"/>
        <v>68564</v>
      </c>
    </row>
    <row r="1458" spans="2:11" x14ac:dyDescent="0.2">
      <c r="B1458" t="s">
        <v>54</v>
      </c>
      <c r="C1458" s="182">
        <v>40598</v>
      </c>
      <c r="I1458" s="30">
        <v>69834</v>
      </c>
      <c r="K1458" s="34">
        <f t="shared" si="22"/>
        <v>69834</v>
      </c>
    </row>
    <row r="1459" spans="2:11" x14ac:dyDescent="0.2">
      <c r="B1459" t="s">
        <v>55</v>
      </c>
      <c r="C1459" s="29">
        <v>40599</v>
      </c>
      <c r="I1459" s="30">
        <v>74872</v>
      </c>
      <c r="K1459" s="34">
        <f t="shared" si="22"/>
        <v>74872</v>
      </c>
    </row>
    <row r="1460" spans="2:11" x14ac:dyDescent="0.2">
      <c r="B1460" t="s">
        <v>56</v>
      </c>
      <c r="C1460" s="182">
        <v>40600</v>
      </c>
      <c r="I1460" s="30">
        <v>57511</v>
      </c>
      <c r="K1460" s="34">
        <f t="shared" si="22"/>
        <v>57511</v>
      </c>
    </row>
    <row r="1461" spans="2:11" x14ac:dyDescent="0.2">
      <c r="B1461" s="18" t="s">
        <v>57</v>
      </c>
      <c r="C1461" s="29">
        <v>40601</v>
      </c>
      <c r="I1461" s="30">
        <v>41763</v>
      </c>
      <c r="K1461" s="34">
        <f t="shared" si="22"/>
        <v>41763</v>
      </c>
    </row>
    <row r="1462" spans="2:11" x14ac:dyDescent="0.2">
      <c r="B1462" t="s">
        <v>58</v>
      </c>
      <c r="C1462" s="29">
        <v>40602</v>
      </c>
      <c r="I1462" s="30">
        <v>64979</v>
      </c>
      <c r="K1462" s="34">
        <f t="shared" si="22"/>
        <v>64979</v>
      </c>
    </row>
    <row r="1463" spans="2:11" x14ac:dyDescent="0.2">
      <c r="B1463" s="18" t="s">
        <v>59</v>
      </c>
      <c r="C1463" s="29">
        <v>40603</v>
      </c>
      <c r="I1463" s="30">
        <v>69361</v>
      </c>
      <c r="K1463" s="34">
        <f t="shared" si="22"/>
        <v>69361</v>
      </c>
    </row>
    <row r="1464" spans="2:11" x14ac:dyDescent="0.2">
      <c r="B1464" t="s">
        <v>53</v>
      </c>
      <c r="C1464" s="182">
        <v>40604</v>
      </c>
      <c r="I1464" s="30">
        <v>69534</v>
      </c>
      <c r="K1464" s="34">
        <f t="shared" si="22"/>
        <v>69534</v>
      </c>
    </row>
    <row r="1465" spans="2:11" x14ac:dyDescent="0.2">
      <c r="B1465" t="s">
        <v>54</v>
      </c>
      <c r="C1465" s="182">
        <v>40605</v>
      </c>
      <c r="I1465" s="30">
        <v>71502</v>
      </c>
      <c r="K1465" s="34">
        <f t="shared" si="22"/>
        <v>71502</v>
      </c>
    </row>
    <row r="1466" spans="2:11" x14ac:dyDescent="0.2">
      <c r="B1466" s="18" t="s">
        <v>55</v>
      </c>
      <c r="C1466" s="29">
        <v>40606</v>
      </c>
      <c r="I1466" s="30">
        <v>75343</v>
      </c>
      <c r="K1466" s="34">
        <f t="shared" si="22"/>
        <v>75343</v>
      </c>
    </row>
    <row r="1467" spans="2:11" x14ac:dyDescent="0.2">
      <c r="B1467" s="18" t="s">
        <v>56</v>
      </c>
      <c r="C1467" s="182">
        <v>40607</v>
      </c>
      <c r="I1467" s="30">
        <v>56888</v>
      </c>
      <c r="K1467" s="34">
        <f t="shared" si="22"/>
        <v>56888</v>
      </c>
    </row>
    <row r="1468" spans="2:11" x14ac:dyDescent="0.2">
      <c r="B1468" t="s">
        <v>57</v>
      </c>
      <c r="C1468" s="29">
        <v>40608</v>
      </c>
      <c r="I1468" s="30">
        <v>41832</v>
      </c>
      <c r="K1468" s="34">
        <f t="shared" si="22"/>
        <v>41832</v>
      </c>
    </row>
    <row r="1469" spans="2:11" x14ac:dyDescent="0.2">
      <c r="B1469" s="18" t="s">
        <v>58</v>
      </c>
      <c r="C1469" s="29">
        <v>40609</v>
      </c>
      <c r="I1469" s="30">
        <v>65392</v>
      </c>
      <c r="K1469" s="34">
        <f t="shared" si="22"/>
        <v>65392</v>
      </c>
    </row>
    <row r="1470" spans="2:11" x14ac:dyDescent="0.2">
      <c r="B1470" t="s">
        <v>59</v>
      </c>
      <c r="C1470" s="29">
        <v>40610</v>
      </c>
      <c r="I1470" s="30">
        <v>67165</v>
      </c>
      <c r="K1470" s="34">
        <f t="shared" si="22"/>
        <v>67165</v>
      </c>
    </row>
    <row r="1471" spans="2:11" x14ac:dyDescent="0.2">
      <c r="B1471" t="s">
        <v>53</v>
      </c>
      <c r="C1471" s="29">
        <v>40611</v>
      </c>
      <c r="I1471" s="30">
        <v>68697</v>
      </c>
      <c r="K1471" s="34">
        <f t="shared" si="22"/>
        <v>68697</v>
      </c>
    </row>
    <row r="1472" spans="2:11" x14ac:dyDescent="0.2">
      <c r="B1472" t="s">
        <v>54</v>
      </c>
      <c r="C1472" s="181">
        <v>40612</v>
      </c>
      <c r="I1472" s="30">
        <v>73939</v>
      </c>
      <c r="K1472" s="34">
        <f t="shared" si="22"/>
        <v>73939</v>
      </c>
    </row>
    <row r="1473" spans="2:11" x14ac:dyDescent="0.2">
      <c r="B1473" t="s">
        <v>55</v>
      </c>
      <c r="C1473" s="181">
        <v>40613</v>
      </c>
      <c r="I1473" s="30">
        <v>77718</v>
      </c>
      <c r="K1473" s="34">
        <f t="shared" si="22"/>
        <v>77718</v>
      </c>
    </row>
    <row r="1474" spans="2:11" x14ac:dyDescent="0.2">
      <c r="B1474" t="s">
        <v>56</v>
      </c>
      <c r="C1474" s="181">
        <v>40614</v>
      </c>
      <c r="I1474" s="30">
        <v>56631</v>
      </c>
      <c r="K1474" s="34">
        <f t="shared" si="22"/>
        <v>56631</v>
      </c>
    </row>
    <row r="1475" spans="2:11" x14ac:dyDescent="0.2">
      <c r="B1475" t="s">
        <v>57</v>
      </c>
      <c r="C1475" s="181">
        <v>40615</v>
      </c>
      <c r="I1475" s="30">
        <v>42826</v>
      </c>
      <c r="K1475" s="34">
        <f t="shared" si="22"/>
        <v>42826</v>
      </c>
    </row>
    <row r="1476" spans="2:11" x14ac:dyDescent="0.2">
      <c r="B1476" t="s">
        <v>58</v>
      </c>
      <c r="C1476" s="181">
        <v>40616</v>
      </c>
      <c r="I1476" s="30">
        <v>62720</v>
      </c>
      <c r="K1476" s="34">
        <f t="shared" si="22"/>
        <v>62720</v>
      </c>
    </row>
    <row r="1477" spans="2:11" x14ac:dyDescent="0.2">
      <c r="B1477" t="s">
        <v>59</v>
      </c>
      <c r="C1477" s="181">
        <v>40617</v>
      </c>
      <c r="I1477" s="30">
        <v>67501</v>
      </c>
      <c r="K1477" s="34">
        <f t="shared" si="22"/>
        <v>67501</v>
      </c>
    </row>
    <row r="1478" spans="2:11" x14ac:dyDescent="0.2">
      <c r="B1478" t="s">
        <v>53</v>
      </c>
      <c r="C1478" s="181">
        <v>40618</v>
      </c>
      <c r="I1478" s="30">
        <v>68461</v>
      </c>
      <c r="K1478" s="34">
        <f t="shared" si="22"/>
        <v>68461</v>
      </c>
    </row>
    <row r="1479" spans="2:11" x14ac:dyDescent="0.2">
      <c r="B1479" t="s">
        <v>54</v>
      </c>
      <c r="C1479" s="181">
        <v>40619</v>
      </c>
      <c r="I1479" s="30">
        <v>69251</v>
      </c>
      <c r="K1479" s="34">
        <f t="shared" ref="K1479:K1542" si="23">E1479+F1479+G1479+H1479+I1479</f>
        <v>69251</v>
      </c>
    </row>
    <row r="1480" spans="2:11" x14ac:dyDescent="0.2">
      <c r="B1480" t="s">
        <v>55</v>
      </c>
      <c r="C1480" s="181">
        <v>40620</v>
      </c>
      <c r="I1480" s="30">
        <v>70575</v>
      </c>
      <c r="K1480" s="34">
        <f t="shared" si="23"/>
        <v>70575</v>
      </c>
    </row>
    <row r="1481" spans="2:11" x14ac:dyDescent="0.2">
      <c r="B1481" t="s">
        <v>56</v>
      </c>
      <c r="C1481" s="181">
        <v>40621</v>
      </c>
      <c r="I1481" s="30">
        <v>53499</v>
      </c>
      <c r="K1481" s="34">
        <f t="shared" si="23"/>
        <v>53499</v>
      </c>
    </row>
    <row r="1482" spans="2:11" x14ac:dyDescent="0.2">
      <c r="B1482" t="s">
        <v>57</v>
      </c>
      <c r="C1482" s="181">
        <v>40622</v>
      </c>
      <c r="I1482" s="30">
        <v>45490</v>
      </c>
      <c r="K1482" s="34">
        <f t="shared" si="23"/>
        <v>45490</v>
      </c>
    </row>
    <row r="1483" spans="2:11" x14ac:dyDescent="0.2">
      <c r="B1483" t="s">
        <v>58</v>
      </c>
      <c r="C1483" s="29">
        <v>40623</v>
      </c>
      <c r="I1483" s="30">
        <v>64969</v>
      </c>
      <c r="K1483" s="34">
        <f t="shared" si="23"/>
        <v>64969</v>
      </c>
    </row>
    <row r="1484" spans="2:11" x14ac:dyDescent="0.2">
      <c r="B1484" s="18" t="s">
        <v>59</v>
      </c>
      <c r="C1484" s="29">
        <v>40624</v>
      </c>
      <c r="I1484" s="30">
        <v>70444</v>
      </c>
      <c r="K1484" s="34">
        <f t="shared" si="23"/>
        <v>70444</v>
      </c>
    </row>
    <row r="1485" spans="2:11" x14ac:dyDescent="0.2">
      <c r="B1485" t="s">
        <v>53</v>
      </c>
      <c r="C1485" s="182">
        <v>40625</v>
      </c>
      <c r="I1485" s="30">
        <v>69794</v>
      </c>
      <c r="K1485" s="34">
        <f t="shared" si="23"/>
        <v>69794</v>
      </c>
    </row>
    <row r="1486" spans="2:11" x14ac:dyDescent="0.2">
      <c r="B1486" t="s">
        <v>54</v>
      </c>
      <c r="C1486" s="29">
        <v>40626</v>
      </c>
      <c r="I1486" s="30">
        <v>71123</v>
      </c>
      <c r="K1486" s="34">
        <f t="shared" si="23"/>
        <v>71123</v>
      </c>
    </row>
    <row r="1487" spans="2:11" x14ac:dyDescent="0.2">
      <c r="B1487" s="18" t="s">
        <v>55</v>
      </c>
      <c r="C1487" s="29">
        <v>40627</v>
      </c>
      <c r="I1487" s="30">
        <v>78006</v>
      </c>
      <c r="K1487" s="34">
        <f t="shared" si="23"/>
        <v>78006</v>
      </c>
    </row>
    <row r="1488" spans="2:11" x14ac:dyDescent="0.2">
      <c r="B1488" s="18" t="s">
        <v>56</v>
      </c>
      <c r="C1488" s="182">
        <v>40628</v>
      </c>
      <c r="I1488" s="30">
        <v>58179</v>
      </c>
      <c r="K1488" s="34">
        <f t="shared" si="23"/>
        <v>58179</v>
      </c>
    </row>
    <row r="1489" spans="2:11" x14ac:dyDescent="0.2">
      <c r="B1489" t="s">
        <v>57</v>
      </c>
      <c r="C1489" s="182">
        <v>40629</v>
      </c>
      <c r="I1489" s="30">
        <v>43066</v>
      </c>
      <c r="K1489" s="34">
        <f t="shared" si="23"/>
        <v>43066</v>
      </c>
    </row>
    <row r="1490" spans="2:11" x14ac:dyDescent="0.2">
      <c r="B1490" t="s">
        <v>58</v>
      </c>
      <c r="C1490" s="29">
        <v>40630</v>
      </c>
      <c r="I1490" s="30">
        <v>62781</v>
      </c>
      <c r="K1490" s="34">
        <f t="shared" si="23"/>
        <v>62781</v>
      </c>
    </row>
    <row r="1491" spans="2:11" x14ac:dyDescent="0.2">
      <c r="B1491" t="s">
        <v>59</v>
      </c>
      <c r="C1491" s="29">
        <v>40631</v>
      </c>
      <c r="I1491" s="30">
        <v>65196</v>
      </c>
      <c r="K1491" s="34">
        <f t="shared" si="23"/>
        <v>65196</v>
      </c>
    </row>
    <row r="1492" spans="2:11" x14ac:dyDescent="0.2">
      <c r="B1492" t="s">
        <v>53</v>
      </c>
      <c r="C1492" s="29">
        <v>40632</v>
      </c>
      <c r="I1492" s="30">
        <v>68182</v>
      </c>
      <c r="K1492" s="34">
        <f t="shared" si="23"/>
        <v>68182</v>
      </c>
    </row>
    <row r="1493" spans="2:11" x14ac:dyDescent="0.2">
      <c r="B1493" t="s">
        <v>54</v>
      </c>
      <c r="C1493" s="182">
        <v>40633</v>
      </c>
      <c r="I1493" s="30">
        <v>71493</v>
      </c>
      <c r="K1493" s="34">
        <f t="shared" si="23"/>
        <v>71493</v>
      </c>
    </row>
    <row r="1494" spans="2:11" x14ac:dyDescent="0.2">
      <c r="B1494" s="18" t="s">
        <v>55</v>
      </c>
      <c r="C1494" s="29">
        <v>40634</v>
      </c>
      <c r="I1494" s="30">
        <v>78230</v>
      </c>
      <c r="K1494" s="34">
        <f t="shared" si="23"/>
        <v>78230</v>
      </c>
    </row>
    <row r="1495" spans="2:11" x14ac:dyDescent="0.2">
      <c r="B1495" t="s">
        <v>56</v>
      </c>
      <c r="C1495" s="182">
        <v>40635</v>
      </c>
      <c r="I1495" s="30">
        <v>57653</v>
      </c>
      <c r="K1495" s="34">
        <f t="shared" si="23"/>
        <v>57653</v>
      </c>
    </row>
    <row r="1496" spans="2:11" x14ac:dyDescent="0.2">
      <c r="B1496" s="18" t="s">
        <v>57</v>
      </c>
      <c r="C1496" s="29">
        <v>40636</v>
      </c>
      <c r="I1496" s="30">
        <v>43830</v>
      </c>
      <c r="K1496" s="34">
        <f t="shared" si="23"/>
        <v>43830</v>
      </c>
    </row>
    <row r="1497" spans="2:11" x14ac:dyDescent="0.2">
      <c r="B1497" t="s">
        <v>58</v>
      </c>
      <c r="C1497" s="29">
        <v>40637</v>
      </c>
      <c r="I1497" s="30">
        <v>64368</v>
      </c>
      <c r="K1497" s="34">
        <f t="shared" si="23"/>
        <v>64368</v>
      </c>
    </row>
    <row r="1498" spans="2:11" x14ac:dyDescent="0.2">
      <c r="B1498" t="s">
        <v>59</v>
      </c>
      <c r="C1498" s="29">
        <v>40638</v>
      </c>
      <c r="I1498" s="30">
        <v>68610</v>
      </c>
      <c r="K1498" s="34">
        <f t="shared" si="23"/>
        <v>68610</v>
      </c>
    </row>
    <row r="1499" spans="2:11" x14ac:dyDescent="0.2">
      <c r="B1499" t="s">
        <v>53</v>
      </c>
      <c r="C1499" s="29">
        <v>40639</v>
      </c>
      <c r="I1499" s="30">
        <v>70105</v>
      </c>
      <c r="K1499" s="34">
        <f t="shared" si="23"/>
        <v>70105</v>
      </c>
    </row>
    <row r="1500" spans="2:11" x14ac:dyDescent="0.2">
      <c r="B1500" t="s">
        <v>54</v>
      </c>
      <c r="C1500" s="29">
        <v>40640</v>
      </c>
      <c r="I1500" s="30">
        <v>72019</v>
      </c>
      <c r="K1500" s="34">
        <f t="shared" si="23"/>
        <v>72019</v>
      </c>
    </row>
    <row r="1501" spans="2:11" x14ac:dyDescent="0.2">
      <c r="B1501" t="s">
        <v>55</v>
      </c>
      <c r="C1501" s="29">
        <v>40641</v>
      </c>
      <c r="I1501" s="30">
        <v>74426</v>
      </c>
      <c r="K1501" s="34">
        <f t="shared" si="23"/>
        <v>74426</v>
      </c>
    </row>
    <row r="1502" spans="2:11" x14ac:dyDescent="0.2">
      <c r="B1502" s="18" t="s">
        <v>56</v>
      </c>
      <c r="C1502" s="29">
        <v>40642</v>
      </c>
      <c r="I1502" s="30">
        <v>59118</v>
      </c>
      <c r="K1502" s="34">
        <f t="shared" si="23"/>
        <v>59118</v>
      </c>
    </row>
    <row r="1503" spans="2:11" x14ac:dyDescent="0.2">
      <c r="B1503" t="s">
        <v>57</v>
      </c>
      <c r="C1503" s="29">
        <v>40643</v>
      </c>
      <c r="I1503" s="30">
        <v>42116</v>
      </c>
      <c r="K1503" s="34">
        <f t="shared" si="23"/>
        <v>42116</v>
      </c>
    </row>
    <row r="1504" spans="2:11" x14ac:dyDescent="0.2">
      <c r="B1504" t="s">
        <v>58</v>
      </c>
      <c r="C1504" s="29">
        <v>40644</v>
      </c>
      <c r="I1504" s="30">
        <v>64869</v>
      </c>
      <c r="K1504" s="34">
        <f t="shared" si="23"/>
        <v>64869</v>
      </c>
    </row>
    <row r="1505" spans="2:11" x14ac:dyDescent="0.2">
      <c r="B1505" t="s">
        <v>59</v>
      </c>
      <c r="C1505" s="29">
        <v>40645</v>
      </c>
      <c r="I1505" s="30">
        <v>67447</v>
      </c>
      <c r="K1505" s="34">
        <f t="shared" si="23"/>
        <v>67447</v>
      </c>
    </row>
    <row r="1506" spans="2:11" x14ac:dyDescent="0.2">
      <c r="B1506" t="s">
        <v>53</v>
      </c>
      <c r="C1506" s="29">
        <v>40646</v>
      </c>
      <c r="I1506" s="30">
        <v>69137</v>
      </c>
      <c r="K1506" s="34">
        <f t="shared" si="23"/>
        <v>69137</v>
      </c>
    </row>
    <row r="1507" spans="2:11" x14ac:dyDescent="0.2">
      <c r="B1507" t="s">
        <v>54</v>
      </c>
      <c r="C1507" s="29">
        <v>40647</v>
      </c>
      <c r="I1507" s="30">
        <v>71614</v>
      </c>
      <c r="K1507" s="34">
        <f t="shared" si="23"/>
        <v>71614</v>
      </c>
    </row>
    <row r="1508" spans="2:11" x14ac:dyDescent="0.2">
      <c r="B1508" t="s">
        <v>55</v>
      </c>
      <c r="C1508" s="29">
        <v>40648</v>
      </c>
      <c r="I1508" s="30">
        <v>74914</v>
      </c>
      <c r="K1508" s="34">
        <f t="shared" si="23"/>
        <v>74914</v>
      </c>
    </row>
    <row r="1509" spans="2:11" x14ac:dyDescent="0.2">
      <c r="B1509" t="s">
        <v>56</v>
      </c>
      <c r="C1509" s="29">
        <v>40649</v>
      </c>
      <c r="I1509" s="30">
        <v>55945</v>
      </c>
      <c r="K1509" s="34">
        <f t="shared" si="23"/>
        <v>55945</v>
      </c>
    </row>
    <row r="1510" spans="2:11" x14ac:dyDescent="0.2">
      <c r="B1510" t="s">
        <v>57</v>
      </c>
      <c r="C1510" s="29">
        <v>40650</v>
      </c>
      <c r="I1510" s="30">
        <v>44038</v>
      </c>
      <c r="K1510" s="34">
        <f t="shared" si="23"/>
        <v>44038</v>
      </c>
    </row>
    <row r="1511" spans="2:11" x14ac:dyDescent="0.2">
      <c r="B1511" t="s">
        <v>58</v>
      </c>
      <c r="C1511" s="29">
        <v>40651</v>
      </c>
      <c r="I1511" s="30">
        <v>65670</v>
      </c>
      <c r="K1511" s="34">
        <f t="shared" si="23"/>
        <v>65670</v>
      </c>
    </row>
    <row r="1512" spans="2:11" x14ac:dyDescent="0.2">
      <c r="B1512" t="s">
        <v>59</v>
      </c>
      <c r="C1512" s="29">
        <v>40652</v>
      </c>
      <c r="I1512" s="30">
        <v>70175</v>
      </c>
      <c r="K1512" s="34">
        <f t="shared" si="23"/>
        <v>70175</v>
      </c>
    </row>
    <row r="1513" spans="2:11" x14ac:dyDescent="0.2">
      <c r="B1513" t="s">
        <v>53</v>
      </c>
      <c r="C1513" s="29">
        <v>40653</v>
      </c>
      <c r="I1513" s="30">
        <v>71777</v>
      </c>
      <c r="K1513" s="34">
        <f t="shared" si="23"/>
        <v>71777</v>
      </c>
    </row>
    <row r="1514" spans="2:11" x14ac:dyDescent="0.2">
      <c r="B1514" t="s">
        <v>54</v>
      </c>
      <c r="C1514" s="29">
        <v>40654</v>
      </c>
      <c r="I1514" s="30">
        <v>74554</v>
      </c>
      <c r="K1514" s="34">
        <f t="shared" si="23"/>
        <v>74554</v>
      </c>
    </row>
    <row r="1515" spans="2:11" x14ac:dyDescent="0.2">
      <c r="B1515" t="s">
        <v>55</v>
      </c>
      <c r="C1515" s="29">
        <v>40655</v>
      </c>
      <c r="I1515" s="30">
        <v>70578</v>
      </c>
      <c r="K1515" s="34">
        <f t="shared" si="23"/>
        <v>70578</v>
      </c>
    </row>
    <row r="1516" spans="2:11" x14ac:dyDescent="0.2">
      <c r="B1516" t="s">
        <v>56</v>
      </c>
      <c r="C1516" s="29">
        <v>40656</v>
      </c>
      <c r="I1516" s="30">
        <v>48314</v>
      </c>
      <c r="K1516" s="34">
        <f t="shared" si="23"/>
        <v>48314</v>
      </c>
    </row>
    <row r="1517" spans="2:11" x14ac:dyDescent="0.2">
      <c r="B1517" t="s">
        <v>57</v>
      </c>
      <c r="C1517" s="29">
        <v>40657</v>
      </c>
      <c r="I1517" s="30">
        <v>41289</v>
      </c>
      <c r="K1517" s="34">
        <f t="shared" si="23"/>
        <v>41289</v>
      </c>
    </row>
    <row r="1518" spans="2:11" x14ac:dyDescent="0.2">
      <c r="B1518" t="s">
        <v>58</v>
      </c>
      <c r="C1518" s="29">
        <v>40658</v>
      </c>
      <c r="I1518" s="30">
        <v>64340</v>
      </c>
      <c r="K1518" s="34">
        <f t="shared" si="23"/>
        <v>64340</v>
      </c>
    </row>
    <row r="1519" spans="2:11" x14ac:dyDescent="0.2">
      <c r="B1519" t="s">
        <v>59</v>
      </c>
      <c r="C1519" s="29">
        <v>40659</v>
      </c>
      <c r="I1519" s="30">
        <v>67871</v>
      </c>
      <c r="K1519" s="34">
        <f t="shared" si="23"/>
        <v>67871</v>
      </c>
    </row>
    <row r="1520" spans="2:11" x14ac:dyDescent="0.2">
      <c r="B1520" t="s">
        <v>53</v>
      </c>
      <c r="C1520" s="29">
        <v>40660</v>
      </c>
      <c r="I1520" s="30">
        <v>68272</v>
      </c>
      <c r="K1520" s="34">
        <f t="shared" si="23"/>
        <v>68272</v>
      </c>
    </row>
    <row r="1521" spans="2:11" x14ac:dyDescent="0.2">
      <c r="B1521" t="s">
        <v>54</v>
      </c>
      <c r="C1521" s="181">
        <v>40661</v>
      </c>
      <c r="I1521" s="30">
        <v>71685</v>
      </c>
      <c r="K1521" s="34">
        <f t="shared" si="23"/>
        <v>71685</v>
      </c>
    </row>
    <row r="1522" spans="2:11" x14ac:dyDescent="0.2">
      <c r="B1522" t="s">
        <v>55</v>
      </c>
      <c r="C1522" s="181">
        <v>40662</v>
      </c>
      <c r="I1522" s="30">
        <v>77247</v>
      </c>
      <c r="K1522" s="34">
        <f t="shared" si="23"/>
        <v>77247</v>
      </c>
    </row>
    <row r="1523" spans="2:11" x14ac:dyDescent="0.2">
      <c r="B1523" t="s">
        <v>56</v>
      </c>
      <c r="C1523" s="181">
        <v>40663</v>
      </c>
      <c r="I1523" s="30">
        <v>58607</v>
      </c>
      <c r="K1523" s="34">
        <f t="shared" si="23"/>
        <v>58607</v>
      </c>
    </row>
    <row r="1524" spans="2:11" x14ac:dyDescent="0.2">
      <c r="B1524" t="s">
        <v>57</v>
      </c>
      <c r="C1524" s="181">
        <v>40664</v>
      </c>
      <c r="I1524" s="30">
        <v>43887</v>
      </c>
      <c r="K1524" s="34">
        <f t="shared" si="23"/>
        <v>43887</v>
      </c>
    </row>
    <row r="1525" spans="2:11" x14ac:dyDescent="0.2">
      <c r="B1525" t="s">
        <v>58</v>
      </c>
      <c r="C1525" s="29">
        <v>40665</v>
      </c>
      <c r="I1525" s="30">
        <v>62497</v>
      </c>
      <c r="K1525" s="34">
        <f t="shared" si="23"/>
        <v>62497</v>
      </c>
    </row>
    <row r="1526" spans="2:11" x14ac:dyDescent="0.2">
      <c r="B1526" t="s">
        <v>59</v>
      </c>
      <c r="C1526" s="29">
        <v>40666</v>
      </c>
      <c r="I1526" s="30">
        <v>66720</v>
      </c>
      <c r="K1526" s="34">
        <f t="shared" si="23"/>
        <v>66720</v>
      </c>
    </row>
    <row r="1527" spans="2:11" x14ac:dyDescent="0.2">
      <c r="B1527" t="s">
        <v>53</v>
      </c>
      <c r="C1527" s="29">
        <v>40667</v>
      </c>
      <c r="I1527" s="30">
        <v>68908</v>
      </c>
      <c r="K1527" s="34">
        <f t="shared" si="23"/>
        <v>68908</v>
      </c>
    </row>
    <row r="1528" spans="2:11" x14ac:dyDescent="0.2">
      <c r="B1528" t="s">
        <v>54</v>
      </c>
      <c r="C1528" s="29">
        <v>40668</v>
      </c>
      <c r="I1528" s="30">
        <v>70770</v>
      </c>
      <c r="K1528" s="34">
        <f t="shared" si="23"/>
        <v>70770</v>
      </c>
    </row>
    <row r="1529" spans="2:11" x14ac:dyDescent="0.2">
      <c r="B1529" t="s">
        <v>55</v>
      </c>
      <c r="C1529" s="29">
        <v>40669</v>
      </c>
      <c r="I1529" s="30">
        <v>74349</v>
      </c>
      <c r="K1529" s="34">
        <f t="shared" si="23"/>
        <v>74349</v>
      </c>
    </row>
    <row r="1530" spans="2:11" x14ac:dyDescent="0.2">
      <c r="B1530" t="s">
        <v>56</v>
      </c>
      <c r="C1530" s="181">
        <v>40670</v>
      </c>
      <c r="I1530" s="30">
        <v>58405</v>
      </c>
      <c r="K1530" s="34">
        <f t="shared" si="23"/>
        <v>58405</v>
      </c>
    </row>
    <row r="1531" spans="2:11" x14ac:dyDescent="0.2">
      <c r="B1531" t="s">
        <v>57</v>
      </c>
      <c r="C1531" s="29">
        <v>40671</v>
      </c>
      <c r="I1531" s="30">
        <v>44783</v>
      </c>
      <c r="K1531" s="34">
        <f t="shared" si="23"/>
        <v>44783</v>
      </c>
    </row>
    <row r="1532" spans="2:11" x14ac:dyDescent="0.2">
      <c r="B1532" t="s">
        <v>58</v>
      </c>
      <c r="C1532" s="29">
        <v>40672</v>
      </c>
      <c r="I1532" s="30">
        <v>65082</v>
      </c>
      <c r="K1532" s="34">
        <f t="shared" si="23"/>
        <v>65082</v>
      </c>
    </row>
    <row r="1533" spans="2:11" x14ac:dyDescent="0.2">
      <c r="B1533" t="s">
        <v>59</v>
      </c>
      <c r="C1533" s="29">
        <v>40673</v>
      </c>
      <c r="I1533" s="30">
        <v>67100</v>
      </c>
      <c r="K1533" s="34">
        <f t="shared" si="23"/>
        <v>67100</v>
      </c>
    </row>
    <row r="1534" spans="2:11" x14ac:dyDescent="0.2">
      <c r="B1534" t="s">
        <v>53</v>
      </c>
      <c r="C1534" s="29">
        <v>40674</v>
      </c>
      <c r="I1534" s="30">
        <v>67824</v>
      </c>
      <c r="K1534" s="34">
        <f t="shared" si="23"/>
        <v>67824</v>
      </c>
    </row>
    <row r="1535" spans="2:11" x14ac:dyDescent="0.2">
      <c r="B1535" t="s">
        <v>54</v>
      </c>
      <c r="C1535" s="29">
        <v>40675</v>
      </c>
      <c r="I1535" s="30">
        <v>66604</v>
      </c>
      <c r="K1535" s="34">
        <f t="shared" si="23"/>
        <v>66604</v>
      </c>
    </row>
    <row r="1536" spans="2:11" x14ac:dyDescent="0.2">
      <c r="B1536" t="s">
        <v>55</v>
      </c>
      <c r="C1536" s="29">
        <v>40676</v>
      </c>
      <c r="I1536" s="30">
        <v>75059</v>
      </c>
      <c r="K1536" s="34">
        <f t="shared" si="23"/>
        <v>75059</v>
      </c>
    </row>
    <row r="1537" spans="2:11" x14ac:dyDescent="0.2">
      <c r="B1537" t="s">
        <v>56</v>
      </c>
      <c r="C1537" s="29">
        <v>40677</v>
      </c>
      <c r="I1537" s="30">
        <v>57194</v>
      </c>
      <c r="K1537" s="34">
        <f t="shared" si="23"/>
        <v>57194</v>
      </c>
    </row>
    <row r="1538" spans="2:11" x14ac:dyDescent="0.2">
      <c r="B1538" t="s">
        <v>57</v>
      </c>
      <c r="C1538" s="29">
        <v>40678</v>
      </c>
      <c r="I1538" s="30">
        <v>41868</v>
      </c>
      <c r="K1538" s="34">
        <f t="shared" si="23"/>
        <v>41868</v>
      </c>
    </row>
    <row r="1539" spans="2:11" x14ac:dyDescent="0.2">
      <c r="B1539" t="s">
        <v>58</v>
      </c>
      <c r="C1539" s="29">
        <v>40679</v>
      </c>
      <c r="I1539" s="30">
        <v>64918</v>
      </c>
      <c r="K1539" s="34">
        <f t="shared" si="23"/>
        <v>64918</v>
      </c>
    </row>
    <row r="1540" spans="2:11" x14ac:dyDescent="0.2">
      <c r="B1540" t="s">
        <v>59</v>
      </c>
      <c r="C1540" s="29">
        <v>40680</v>
      </c>
      <c r="I1540" s="30">
        <v>67243</v>
      </c>
      <c r="K1540" s="34">
        <f t="shared" si="23"/>
        <v>67243</v>
      </c>
    </row>
    <row r="1541" spans="2:11" x14ac:dyDescent="0.2">
      <c r="B1541" t="s">
        <v>53</v>
      </c>
      <c r="C1541" s="29">
        <v>40681</v>
      </c>
      <c r="I1541" s="30">
        <v>68360</v>
      </c>
      <c r="K1541" s="34">
        <f t="shared" si="23"/>
        <v>68360</v>
      </c>
    </row>
    <row r="1542" spans="2:11" x14ac:dyDescent="0.2">
      <c r="B1542" t="s">
        <v>54</v>
      </c>
      <c r="C1542" s="29">
        <v>40682</v>
      </c>
      <c r="I1542" s="30">
        <v>69674</v>
      </c>
      <c r="K1542" s="34">
        <f t="shared" si="23"/>
        <v>69674</v>
      </c>
    </row>
    <row r="1543" spans="2:11" x14ac:dyDescent="0.2">
      <c r="B1543" t="s">
        <v>55</v>
      </c>
      <c r="C1543" s="29">
        <v>40683</v>
      </c>
      <c r="I1543" s="30">
        <v>72199</v>
      </c>
      <c r="K1543" s="34">
        <f t="shared" ref="K1543:K1606" si="24">E1543+F1543+G1543+H1543+I1543</f>
        <v>72199</v>
      </c>
    </row>
    <row r="1544" spans="2:11" x14ac:dyDescent="0.2">
      <c r="B1544" t="s">
        <v>56</v>
      </c>
      <c r="C1544" s="29">
        <v>40684</v>
      </c>
      <c r="I1544" s="30">
        <v>55255</v>
      </c>
      <c r="K1544" s="34">
        <f t="shared" si="24"/>
        <v>55255</v>
      </c>
    </row>
    <row r="1545" spans="2:11" x14ac:dyDescent="0.2">
      <c r="B1545" t="s">
        <v>57</v>
      </c>
      <c r="C1545" s="29">
        <v>40685</v>
      </c>
      <c r="I1545" s="30">
        <v>40869</v>
      </c>
      <c r="K1545" s="34">
        <f t="shared" si="24"/>
        <v>40869</v>
      </c>
    </row>
    <row r="1546" spans="2:11" x14ac:dyDescent="0.2">
      <c r="B1546" t="s">
        <v>58</v>
      </c>
      <c r="C1546" s="29">
        <v>40686</v>
      </c>
      <c r="I1546" s="30">
        <v>64746</v>
      </c>
      <c r="K1546" s="34">
        <f t="shared" si="24"/>
        <v>64746</v>
      </c>
    </row>
    <row r="1547" spans="2:11" x14ac:dyDescent="0.2">
      <c r="B1547" t="s">
        <v>59</v>
      </c>
      <c r="C1547" s="29">
        <v>40687</v>
      </c>
      <c r="I1547" s="30">
        <v>67434</v>
      </c>
      <c r="K1547" s="34">
        <f t="shared" si="24"/>
        <v>67434</v>
      </c>
    </row>
    <row r="1548" spans="2:11" x14ac:dyDescent="0.2">
      <c r="B1548" t="s">
        <v>53</v>
      </c>
      <c r="C1548" s="29">
        <v>40688</v>
      </c>
      <c r="I1548" s="30">
        <v>69054</v>
      </c>
      <c r="K1548" s="34">
        <f t="shared" si="24"/>
        <v>69054</v>
      </c>
    </row>
    <row r="1549" spans="2:11" x14ac:dyDescent="0.2">
      <c r="B1549" t="s">
        <v>54</v>
      </c>
      <c r="C1549" s="29">
        <v>40689</v>
      </c>
      <c r="I1549" s="30">
        <v>72130</v>
      </c>
      <c r="K1549" s="34">
        <f t="shared" si="24"/>
        <v>72130</v>
      </c>
    </row>
    <row r="1550" spans="2:11" x14ac:dyDescent="0.2">
      <c r="B1550" t="s">
        <v>55</v>
      </c>
      <c r="C1550" s="29">
        <v>40690</v>
      </c>
      <c r="I1550" s="30">
        <v>74070</v>
      </c>
      <c r="K1550" s="34">
        <f t="shared" si="24"/>
        <v>74070</v>
      </c>
    </row>
    <row r="1551" spans="2:11" x14ac:dyDescent="0.2">
      <c r="B1551" t="s">
        <v>56</v>
      </c>
      <c r="C1551" s="29">
        <v>40691</v>
      </c>
      <c r="I1551" s="30">
        <v>62185</v>
      </c>
      <c r="K1551" s="34">
        <f t="shared" si="24"/>
        <v>62185</v>
      </c>
    </row>
    <row r="1552" spans="2:11" x14ac:dyDescent="0.2">
      <c r="B1552" t="s">
        <v>57</v>
      </c>
      <c r="C1552" s="29">
        <v>40692</v>
      </c>
      <c r="I1552" s="30">
        <v>41043</v>
      </c>
      <c r="K1552" s="34">
        <f t="shared" si="24"/>
        <v>41043</v>
      </c>
    </row>
    <row r="1553" spans="2:11" x14ac:dyDescent="0.2">
      <c r="B1553" t="s">
        <v>58</v>
      </c>
      <c r="C1553" s="29">
        <v>40693</v>
      </c>
      <c r="I1553" s="30">
        <v>40297</v>
      </c>
      <c r="K1553" s="34">
        <f t="shared" si="24"/>
        <v>40297</v>
      </c>
    </row>
    <row r="1554" spans="2:11" x14ac:dyDescent="0.2">
      <c r="B1554" t="s">
        <v>59</v>
      </c>
      <c r="C1554" s="29">
        <v>40694</v>
      </c>
      <c r="I1554" s="30">
        <v>69085</v>
      </c>
      <c r="K1554" s="34">
        <f t="shared" si="24"/>
        <v>69085</v>
      </c>
    </row>
    <row r="1555" spans="2:11" x14ac:dyDescent="0.2">
      <c r="B1555" t="s">
        <v>53</v>
      </c>
      <c r="C1555" s="29">
        <v>40695</v>
      </c>
      <c r="I1555" s="30">
        <v>70655</v>
      </c>
      <c r="K1555" s="34">
        <f t="shared" si="24"/>
        <v>70655</v>
      </c>
    </row>
    <row r="1556" spans="2:11" x14ac:dyDescent="0.2">
      <c r="B1556" t="s">
        <v>54</v>
      </c>
      <c r="C1556" s="29">
        <v>40696</v>
      </c>
      <c r="I1556" s="30">
        <v>71802</v>
      </c>
      <c r="K1556" s="34">
        <f t="shared" si="24"/>
        <v>71802</v>
      </c>
    </row>
    <row r="1557" spans="2:11" x14ac:dyDescent="0.2">
      <c r="B1557" t="s">
        <v>55</v>
      </c>
      <c r="C1557" s="29">
        <v>40697</v>
      </c>
      <c r="I1557" s="30">
        <v>75461</v>
      </c>
      <c r="K1557" s="34">
        <f t="shared" si="24"/>
        <v>75461</v>
      </c>
    </row>
    <row r="1558" spans="2:11" x14ac:dyDescent="0.2">
      <c r="B1558" t="s">
        <v>56</v>
      </c>
      <c r="C1558" s="29">
        <v>40698</v>
      </c>
      <c r="I1558" s="30">
        <v>57513</v>
      </c>
      <c r="K1558" s="34">
        <f t="shared" si="24"/>
        <v>57513</v>
      </c>
    </row>
    <row r="1559" spans="2:11" x14ac:dyDescent="0.2">
      <c r="B1559" t="s">
        <v>57</v>
      </c>
      <c r="C1559" s="29">
        <v>40699</v>
      </c>
      <c r="I1559" s="30">
        <v>41105</v>
      </c>
      <c r="K1559" s="34">
        <f t="shared" si="24"/>
        <v>41105</v>
      </c>
    </row>
    <row r="1560" spans="2:11" x14ac:dyDescent="0.2">
      <c r="B1560" t="s">
        <v>58</v>
      </c>
      <c r="C1560" s="29">
        <v>40700</v>
      </c>
      <c r="I1560" s="30">
        <v>65717</v>
      </c>
      <c r="K1560" s="34">
        <f t="shared" si="24"/>
        <v>65717</v>
      </c>
    </row>
    <row r="1561" spans="2:11" x14ac:dyDescent="0.2">
      <c r="B1561" t="s">
        <v>59</v>
      </c>
      <c r="C1561" s="29">
        <v>40701</v>
      </c>
      <c r="I1561" s="30">
        <v>67241</v>
      </c>
      <c r="K1561" s="34">
        <f t="shared" si="24"/>
        <v>67241</v>
      </c>
    </row>
    <row r="1562" spans="2:11" x14ac:dyDescent="0.2">
      <c r="B1562" t="s">
        <v>53</v>
      </c>
      <c r="C1562" s="29">
        <v>40702</v>
      </c>
      <c r="I1562" s="30">
        <v>68686</v>
      </c>
      <c r="K1562" s="34">
        <f t="shared" si="24"/>
        <v>68686</v>
      </c>
    </row>
    <row r="1563" spans="2:11" x14ac:dyDescent="0.2">
      <c r="B1563" t="s">
        <v>54</v>
      </c>
      <c r="C1563" s="29">
        <v>40703</v>
      </c>
      <c r="I1563" s="30">
        <v>70893</v>
      </c>
      <c r="K1563" s="34">
        <f t="shared" si="24"/>
        <v>70893</v>
      </c>
    </row>
    <row r="1564" spans="2:11" x14ac:dyDescent="0.2">
      <c r="B1564" t="s">
        <v>55</v>
      </c>
      <c r="C1564" s="29">
        <v>40704</v>
      </c>
      <c r="I1564" s="30">
        <v>73289</v>
      </c>
      <c r="K1564" s="34">
        <f t="shared" si="24"/>
        <v>73289</v>
      </c>
    </row>
    <row r="1565" spans="2:11" x14ac:dyDescent="0.2">
      <c r="B1565" t="s">
        <v>56</v>
      </c>
      <c r="C1565" s="29">
        <v>40705</v>
      </c>
      <c r="I1565" s="30">
        <v>52677</v>
      </c>
      <c r="K1565" s="34">
        <f t="shared" si="24"/>
        <v>52677</v>
      </c>
    </row>
    <row r="1566" spans="2:11" x14ac:dyDescent="0.2">
      <c r="B1566" t="s">
        <v>57</v>
      </c>
      <c r="C1566" s="29">
        <v>40706</v>
      </c>
      <c r="I1566" s="30">
        <v>42450</v>
      </c>
      <c r="K1566" s="34">
        <f t="shared" si="24"/>
        <v>42450</v>
      </c>
    </row>
    <row r="1567" spans="2:11" x14ac:dyDescent="0.2">
      <c r="B1567" t="s">
        <v>58</v>
      </c>
      <c r="C1567" s="29">
        <v>40707</v>
      </c>
      <c r="I1567" s="30">
        <v>65155</v>
      </c>
      <c r="K1567" s="34">
        <f t="shared" si="24"/>
        <v>65155</v>
      </c>
    </row>
    <row r="1568" spans="2:11" x14ac:dyDescent="0.2">
      <c r="B1568" t="s">
        <v>59</v>
      </c>
      <c r="C1568" s="29">
        <v>40708</v>
      </c>
      <c r="I1568" s="30">
        <v>68265</v>
      </c>
      <c r="K1568" s="34">
        <f t="shared" si="24"/>
        <v>68265</v>
      </c>
    </row>
    <row r="1569" spans="2:11" x14ac:dyDescent="0.2">
      <c r="B1569" t="s">
        <v>53</v>
      </c>
      <c r="C1569" s="29">
        <v>40709</v>
      </c>
      <c r="I1569" s="30">
        <v>70248</v>
      </c>
      <c r="K1569" s="34">
        <f t="shared" si="24"/>
        <v>70248</v>
      </c>
    </row>
    <row r="1570" spans="2:11" x14ac:dyDescent="0.2">
      <c r="B1570" t="s">
        <v>54</v>
      </c>
      <c r="C1570" s="29">
        <v>40710</v>
      </c>
      <c r="I1570" s="30">
        <v>70831</v>
      </c>
      <c r="K1570" s="34">
        <f t="shared" si="24"/>
        <v>70831</v>
      </c>
    </row>
    <row r="1571" spans="2:11" x14ac:dyDescent="0.2">
      <c r="B1571" t="s">
        <v>55</v>
      </c>
      <c r="C1571" s="29">
        <v>40711</v>
      </c>
      <c r="I1571" s="30">
        <v>73673</v>
      </c>
      <c r="K1571" s="34">
        <f t="shared" si="24"/>
        <v>73673</v>
      </c>
    </row>
    <row r="1572" spans="2:11" x14ac:dyDescent="0.2">
      <c r="B1572" t="s">
        <v>56</v>
      </c>
      <c r="C1572" s="181">
        <v>40712</v>
      </c>
      <c r="I1572" s="30">
        <v>57991</v>
      </c>
      <c r="K1572" s="34">
        <f t="shared" si="24"/>
        <v>57991</v>
      </c>
    </row>
    <row r="1573" spans="2:11" x14ac:dyDescent="0.2">
      <c r="B1573" t="s">
        <v>57</v>
      </c>
      <c r="C1573" s="29">
        <v>40713</v>
      </c>
      <c r="I1573" s="30">
        <v>44325</v>
      </c>
      <c r="K1573" s="34">
        <f t="shared" si="24"/>
        <v>44325</v>
      </c>
    </row>
    <row r="1574" spans="2:11" x14ac:dyDescent="0.2">
      <c r="B1574" t="s">
        <v>58</v>
      </c>
      <c r="C1574" s="29">
        <v>40714</v>
      </c>
      <c r="I1574" s="30">
        <v>65138</v>
      </c>
      <c r="K1574" s="34">
        <f t="shared" si="24"/>
        <v>65138</v>
      </c>
    </row>
    <row r="1575" spans="2:11" x14ac:dyDescent="0.2">
      <c r="B1575" t="s">
        <v>59</v>
      </c>
      <c r="C1575" s="29">
        <v>40715</v>
      </c>
      <c r="I1575" s="30">
        <v>68040</v>
      </c>
      <c r="K1575" s="34">
        <f t="shared" si="24"/>
        <v>68040</v>
      </c>
    </row>
    <row r="1576" spans="2:11" x14ac:dyDescent="0.2">
      <c r="B1576" t="s">
        <v>53</v>
      </c>
      <c r="C1576" s="29">
        <v>40716</v>
      </c>
      <c r="I1576" s="30">
        <v>68199</v>
      </c>
      <c r="K1576" s="34">
        <f t="shared" si="24"/>
        <v>68199</v>
      </c>
    </row>
    <row r="1577" spans="2:11" x14ac:dyDescent="0.2">
      <c r="B1577" t="s">
        <v>54</v>
      </c>
      <c r="C1577" s="181">
        <v>40717</v>
      </c>
      <c r="I1577" s="30">
        <v>70838</v>
      </c>
      <c r="K1577" s="34">
        <f t="shared" si="24"/>
        <v>70838</v>
      </c>
    </row>
    <row r="1578" spans="2:11" x14ac:dyDescent="0.2">
      <c r="B1578" t="s">
        <v>55</v>
      </c>
      <c r="C1578" s="181">
        <v>40718</v>
      </c>
      <c r="I1578" s="30">
        <v>73842</v>
      </c>
      <c r="K1578" s="34">
        <f t="shared" si="24"/>
        <v>73842</v>
      </c>
    </row>
    <row r="1579" spans="2:11" x14ac:dyDescent="0.2">
      <c r="B1579" t="s">
        <v>56</v>
      </c>
      <c r="C1579" s="181">
        <v>40719</v>
      </c>
      <c r="I1579" s="30">
        <v>52340</v>
      </c>
      <c r="K1579" s="34">
        <f t="shared" si="24"/>
        <v>52340</v>
      </c>
    </row>
    <row r="1580" spans="2:11" x14ac:dyDescent="0.2">
      <c r="B1580" t="s">
        <v>57</v>
      </c>
      <c r="C1580" s="29">
        <v>40720</v>
      </c>
      <c r="I1580" s="30">
        <v>40274</v>
      </c>
      <c r="K1580" s="34">
        <f t="shared" si="24"/>
        <v>40274</v>
      </c>
    </row>
    <row r="1581" spans="2:11" x14ac:dyDescent="0.2">
      <c r="B1581" t="s">
        <v>58</v>
      </c>
      <c r="C1581" s="29">
        <v>40721</v>
      </c>
      <c r="I1581" s="30">
        <v>64883</v>
      </c>
      <c r="K1581" s="34">
        <f t="shared" si="24"/>
        <v>64883</v>
      </c>
    </row>
    <row r="1582" spans="2:11" x14ac:dyDescent="0.2">
      <c r="B1582" t="s">
        <v>59</v>
      </c>
      <c r="C1582" s="29">
        <v>40722</v>
      </c>
      <c r="I1582" s="30">
        <v>67768</v>
      </c>
      <c r="K1582" s="34">
        <f t="shared" si="24"/>
        <v>67768</v>
      </c>
    </row>
    <row r="1583" spans="2:11" x14ac:dyDescent="0.2">
      <c r="B1583" t="s">
        <v>53</v>
      </c>
      <c r="C1583" s="29">
        <v>40723</v>
      </c>
      <c r="I1583" s="30">
        <v>69389</v>
      </c>
      <c r="K1583" s="34">
        <f t="shared" si="24"/>
        <v>69389</v>
      </c>
    </row>
    <row r="1584" spans="2:11" x14ac:dyDescent="0.2">
      <c r="B1584" t="s">
        <v>54</v>
      </c>
      <c r="C1584" s="29">
        <v>40724</v>
      </c>
      <c r="I1584" s="30">
        <v>71046</v>
      </c>
      <c r="K1584" s="34">
        <f t="shared" si="24"/>
        <v>71046</v>
      </c>
    </row>
    <row r="1585" spans="2:11" x14ac:dyDescent="0.2">
      <c r="B1585" t="s">
        <v>55</v>
      </c>
      <c r="C1585" s="29">
        <v>40725</v>
      </c>
      <c r="I1585" s="30">
        <v>73525</v>
      </c>
      <c r="K1585" s="34">
        <f t="shared" si="24"/>
        <v>73525</v>
      </c>
    </row>
    <row r="1586" spans="2:11" x14ac:dyDescent="0.2">
      <c r="B1586" t="s">
        <v>56</v>
      </c>
      <c r="C1586" s="29">
        <v>40726</v>
      </c>
      <c r="I1586" s="30">
        <v>48770</v>
      </c>
      <c r="K1586" s="34">
        <f t="shared" si="24"/>
        <v>48770</v>
      </c>
    </row>
    <row r="1587" spans="2:11" x14ac:dyDescent="0.2">
      <c r="B1587" t="s">
        <v>57</v>
      </c>
      <c r="C1587" s="181">
        <v>40727</v>
      </c>
      <c r="I1587" s="30">
        <v>43021</v>
      </c>
      <c r="K1587" s="34">
        <f t="shared" si="24"/>
        <v>43021</v>
      </c>
    </row>
    <row r="1588" spans="2:11" x14ac:dyDescent="0.2">
      <c r="B1588" t="s">
        <v>58</v>
      </c>
      <c r="C1588" s="29">
        <v>40728</v>
      </c>
      <c r="I1588" s="30">
        <v>35511</v>
      </c>
      <c r="K1588" s="34">
        <f t="shared" si="24"/>
        <v>35511</v>
      </c>
    </row>
    <row r="1589" spans="2:11" x14ac:dyDescent="0.2">
      <c r="B1589" t="s">
        <v>59</v>
      </c>
      <c r="C1589" s="29">
        <v>40729</v>
      </c>
      <c r="I1589" s="30">
        <v>64868</v>
      </c>
      <c r="K1589" s="34">
        <f t="shared" si="24"/>
        <v>64868</v>
      </c>
    </row>
    <row r="1590" spans="2:11" x14ac:dyDescent="0.2">
      <c r="B1590" t="s">
        <v>53</v>
      </c>
      <c r="C1590" s="29">
        <v>40730</v>
      </c>
      <c r="I1590" s="30">
        <v>66411</v>
      </c>
      <c r="K1590" s="34">
        <f t="shared" si="24"/>
        <v>66411</v>
      </c>
    </row>
    <row r="1591" spans="2:11" x14ac:dyDescent="0.2">
      <c r="B1591" t="s">
        <v>54</v>
      </c>
      <c r="C1591" s="29">
        <v>40731</v>
      </c>
      <c r="I1591" s="30">
        <v>67573</v>
      </c>
      <c r="K1591" s="34">
        <f t="shared" si="24"/>
        <v>67573</v>
      </c>
    </row>
    <row r="1592" spans="2:11" x14ac:dyDescent="0.2">
      <c r="B1592" t="s">
        <v>55</v>
      </c>
      <c r="C1592" s="29">
        <v>40732</v>
      </c>
      <c r="I1592" s="30">
        <v>70647</v>
      </c>
      <c r="K1592" s="34">
        <f t="shared" si="24"/>
        <v>70647</v>
      </c>
    </row>
    <row r="1593" spans="2:11" x14ac:dyDescent="0.2">
      <c r="B1593" t="s">
        <v>56</v>
      </c>
      <c r="C1593" s="29">
        <v>40733</v>
      </c>
      <c r="I1593" s="30">
        <v>50045</v>
      </c>
      <c r="K1593" s="34">
        <f t="shared" si="24"/>
        <v>50045</v>
      </c>
    </row>
    <row r="1594" spans="2:11" x14ac:dyDescent="0.2">
      <c r="B1594" t="s">
        <v>57</v>
      </c>
      <c r="C1594" s="29">
        <v>40734</v>
      </c>
      <c r="I1594" s="30">
        <v>39066</v>
      </c>
      <c r="K1594" s="34">
        <f t="shared" si="24"/>
        <v>39066</v>
      </c>
    </row>
    <row r="1595" spans="2:11" x14ac:dyDescent="0.2">
      <c r="B1595" t="s">
        <v>58</v>
      </c>
      <c r="C1595" s="29">
        <v>40735</v>
      </c>
      <c r="I1595" s="30">
        <v>64151</v>
      </c>
      <c r="K1595" s="34">
        <f t="shared" si="24"/>
        <v>64151</v>
      </c>
    </row>
    <row r="1596" spans="2:11" x14ac:dyDescent="0.2">
      <c r="B1596" t="s">
        <v>59</v>
      </c>
      <c r="C1596" s="29">
        <v>40736</v>
      </c>
      <c r="I1596" s="30">
        <v>67191</v>
      </c>
      <c r="K1596" s="34">
        <f t="shared" si="24"/>
        <v>67191</v>
      </c>
    </row>
    <row r="1597" spans="2:11" x14ac:dyDescent="0.2">
      <c r="B1597" t="s">
        <v>53</v>
      </c>
      <c r="C1597" s="29">
        <v>40737</v>
      </c>
      <c r="I1597" s="30">
        <v>67603</v>
      </c>
      <c r="K1597" s="34">
        <f t="shared" si="24"/>
        <v>67603</v>
      </c>
    </row>
    <row r="1598" spans="2:11" x14ac:dyDescent="0.2">
      <c r="B1598" t="s">
        <v>54</v>
      </c>
      <c r="C1598" s="29">
        <v>40738</v>
      </c>
      <c r="I1598" s="30">
        <v>70502</v>
      </c>
      <c r="K1598" s="34">
        <f t="shared" si="24"/>
        <v>70502</v>
      </c>
    </row>
    <row r="1599" spans="2:11" x14ac:dyDescent="0.2">
      <c r="B1599" t="s">
        <v>55</v>
      </c>
      <c r="C1599" s="29">
        <v>40739</v>
      </c>
      <c r="I1599" s="30">
        <v>72308</v>
      </c>
      <c r="K1599" s="34">
        <f t="shared" si="24"/>
        <v>72308</v>
      </c>
    </row>
    <row r="1600" spans="2:11" x14ac:dyDescent="0.2">
      <c r="B1600" t="s">
        <v>56</v>
      </c>
      <c r="C1600" s="181">
        <v>40740</v>
      </c>
      <c r="I1600" s="30">
        <v>54830</v>
      </c>
      <c r="K1600" s="34">
        <f t="shared" si="24"/>
        <v>54830</v>
      </c>
    </row>
    <row r="1601" spans="2:11" x14ac:dyDescent="0.2">
      <c r="B1601" t="s">
        <v>57</v>
      </c>
      <c r="C1601" s="29">
        <v>40741</v>
      </c>
      <c r="I1601" s="30">
        <v>40338</v>
      </c>
      <c r="K1601" s="34">
        <f t="shared" si="24"/>
        <v>40338</v>
      </c>
    </row>
    <row r="1602" spans="2:11" x14ac:dyDescent="0.2">
      <c r="B1602" t="s">
        <v>58</v>
      </c>
      <c r="C1602" s="29">
        <v>40742</v>
      </c>
      <c r="I1602" s="30">
        <v>63646</v>
      </c>
      <c r="K1602" s="34">
        <f t="shared" si="24"/>
        <v>63646</v>
      </c>
    </row>
    <row r="1603" spans="2:11" x14ac:dyDescent="0.2">
      <c r="B1603" t="s">
        <v>59</v>
      </c>
      <c r="C1603" s="29">
        <v>40743</v>
      </c>
      <c r="I1603" s="30">
        <v>65694</v>
      </c>
      <c r="K1603" s="34">
        <f t="shared" si="24"/>
        <v>65694</v>
      </c>
    </row>
    <row r="1604" spans="2:11" x14ac:dyDescent="0.2">
      <c r="B1604" t="s">
        <v>53</v>
      </c>
      <c r="C1604" s="29">
        <v>40744</v>
      </c>
      <c r="I1604" s="30">
        <v>67893</v>
      </c>
      <c r="K1604" s="34">
        <f t="shared" si="24"/>
        <v>67893</v>
      </c>
    </row>
    <row r="1605" spans="2:11" x14ac:dyDescent="0.2">
      <c r="B1605" t="s">
        <v>54</v>
      </c>
      <c r="C1605" s="29">
        <v>40745</v>
      </c>
      <c r="I1605" s="30">
        <v>70102</v>
      </c>
      <c r="K1605" s="34">
        <f t="shared" si="24"/>
        <v>70102</v>
      </c>
    </row>
    <row r="1606" spans="2:11" x14ac:dyDescent="0.2">
      <c r="B1606" t="s">
        <v>55</v>
      </c>
      <c r="C1606" s="181">
        <v>40746</v>
      </c>
      <c r="I1606" s="30">
        <v>70369</v>
      </c>
      <c r="K1606" s="34">
        <f t="shared" si="24"/>
        <v>70369</v>
      </c>
    </row>
    <row r="1607" spans="2:11" x14ac:dyDescent="0.2">
      <c r="B1607" t="s">
        <v>56</v>
      </c>
      <c r="C1607" s="181">
        <v>40747</v>
      </c>
      <c r="I1607" s="30">
        <v>50386</v>
      </c>
      <c r="K1607" s="34">
        <f t="shared" ref="K1607:K1670" si="25">E1607+F1607+G1607+H1607+I1607</f>
        <v>50386</v>
      </c>
    </row>
    <row r="1608" spans="2:11" x14ac:dyDescent="0.2">
      <c r="B1608" t="s">
        <v>57</v>
      </c>
      <c r="C1608" s="181">
        <v>40748</v>
      </c>
      <c r="I1608" s="30">
        <v>38684</v>
      </c>
      <c r="K1608" s="34">
        <f t="shared" si="25"/>
        <v>38684</v>
      </c>
    </row>
    <row r="1609" spans="2:11" x14ac:dyDescent="0.2">
      <c r="B1609" t="s">
        <v>58</v>
      </c>
      <c r="C1609" s="29">
        <v>40749</v>
      </c>
      <c r="I1609" s="30">
        <v>61812</v>
      </c>
      <c r="K1609" s="34">
        <f t="shared" si="25"/>
        <v>61812</v>
      </c>
    </row>
    <row r="1610" spans="2:11" x14ac:dyDescent="0.2">
      <c r="B1610" t="s">
        <v>59</v>
      </c>
      <c r="C1610" s="29">
        <v>40750</v>
      </c>
      <c r="I1610" s="30">
        <v>65530</v>
      </c>
      <c r="K1610" s="34">
        <f t="shared" si="25"/>
        <v>65530</v>
      </c>
    </row>
    <row r="1611" spans="2:11" x14ac:dyDescent="0.2">
      <c r="B1611" t="s">
        <v>53</v>
      </c>
      <c r="C1611" s="29">
        <v>40751</v>
      </c>
      <c r="I1611" s="30">
        <v>68159</v>
      </c>
      <c r="K1611" s="34">
        <f t="shared" si="25"/>
        <v>68159</v>
      </c>
    </row>
    <row r="1612" spans="2:11" x14ac:dyDescent="0.2">
      <c r="B1612" t="s">
        <v>54</v>
      </c>
      <c r="C1612" s="29">
        <v>40752</v>
      </c>
      <c r="I1612" s="30">
        <v>69880</v>
      </c>
      <c r="K1612" s="34">
        <f t="shared" si="25"/>
        <v>69880</v>
      </c>
    </row>
    <row r="1613" spans="2:11" x14ac:dyDescent="0.2">
      <c r="B1613" t="s">
        <v>55</v>
      </c>
      <c r="C1613" s="29">
        <v>40753</v>
      </c>
      <c r="I1613" s="30">
        <v>73249</v>
      </c>
      <c r="K1613" s="34">
        <f t="shared" si="25"/>
        <v>73249</v>
      </c>
    </row>
    <row r="1614" spans="2:11" x14ac:dyDescent="0.2">
      <c r="B1614" t="s">
        <v>56</v>
      </c>
      <c r="C1614" s="29">
        <v>40754</v>
      </c>
      <c r="I1614" s="30">
        <v>52962</v>
      </c>
      <c r="K1614" s="34">
        <f t="shared" si="25"/>
        <v>52962</v>
      </c>
    </row>
    <row r="1615" spans="2:11" x14ac:dyDescent="0.2">
      <c r="B1615" t="s">
        <v>57</v>
      </c>
      <c r="C1615" s="29">
        <v>40755</v>
      </c>
      <c r="I1615" s="30">
        <v>41385</v>
      </c>
      <c r="K1615" s="34">
        <f t="shared" si="25"/>
        <v>41385</v>
      </c>
    </row>
    <row r="1616" spans="2:11" x14ac:dyDescent="0.2">
      <c r="B1616" t="s">
        <v>58</v>
      </c>
      <c r="C1616" s="29">
        <v>40756</v>
      </c>
      <c r="I1616" s="30">
        <v>64682</v>
      </c>
      <c r="K1616" s="34">
        <f t="shared" si="25"/>
        <v>64682</v>
      </c>
    </row>
    <row r="1617" spans="2:11" x14ac:dyDescent="0.2">
      <c r="B1617" t="s">
        <v>59</v>
      </c>
      <c r="C1617" s="29">
        <v>40757</v>
      </c>
      <c r="I1617" s="30">
        <v>66981</v>
      </c>
      <c r="K1617" s="34">
        <f t="shared" si="25"/>
        <v>66981</v>
      </c>
    </row>
    <row r="1618" spans="2:11" x14ac:dyDescent="0.2">
      <c r="B1618" t="s">
        <v>53</v>
      </c>
      <c r="C1618" s="181">
        <v>40758</v>
      </c>
      <c r="I1618" s="30">
        <v>72238</v>
      </c>
      <c r="K1618" s="34">
        <f t="shared" si="25"/>
        <v>72238</v>
      </c>
    </row>
    <row r="1619" spans="2:11" x14ac:dyDescent="0.2">
      <c r="B1619" t="s">
        <v>54</v>
      </c>
      <c r="C1619" s="29">
        <v>40759</v>
      </c>
      <c r="I1619" s="30">
        <v>68882</v>
      </c>
      <c r="K1619" s="34">
        <f t="shared" si="25"/>
        <v>68882</v>
      </c>
    </row>
    <row r="1620" spans="2:11" x14ac:dyDescent="0.2">
      <c r="B1620" t="s">
        <v>55</v>
      </c>
      <c r="C1620" s="181">
        <v>40760</v>
      </c>
      <c r="I1620" s="30">
        <v>72798</v>
      </c>
      <c r="K1620" s="34">
        <f t="shared" si="25"/>
        <v>72798</v>
      </c>
    </row>
    <row r="1621" spans="2:11" x14ac:dyDescent="0.2">
      <c r="B1621" t="s">
        <v>56</v>
      </c>
      <c r="C1621" s="181">
        <v>40761</v>
      </c>
      <c r="I1621" s="30">
        <v>53105</v>
      </c>
      <c r="K1621" s="34">
        <f t="shared" si="25"/>
        <v>53105</v>
      </c>
    </row>
    <row r="1622" spans="2:11" x14ac:dyDescent="0.2">
      <c r="B1622" t="s">
        <v>57</v>
      </c>
      <c r="C1622" s="29">
        <v>40762</v>
      </c>
      <c r="I1622" s="30">
        <v>39954</v>
      </c>
      <c r="K1622" s="34">
        <f t="shared" si="25"/>
        <v>39954</v>
      </c>
    </row>
    <row r="1623" spans="2:11" x14ac:dyDescent="0.2">
      <c r="B1623" t="s">
        <v>58</v>
      </c>
      <c r="C1623" s="29">
        <v>40763</v>
      </c>
      <c r="I1623" s="30">
        <v>64478</v>
      </c>
      <c r="K1623" s="34">
        <f t="shared" si="25"/>
        <v>64478</v>
      </c>
    </row>
    <row r="1624" spans="2:11" x14ac:dyDescent="0.2">
      <c r="B1624" t="s">
        <v>59</v>
      </c>
      <c r="C1624" s="29">
        <v>40764</v>
      </c>
      <c r="I1624" s="30">
        <v>66324</v>
      </c>
      <c r="K1624" s="34">
        <f t="shared" si="25"/>
        <v>66324</v>
      </c>
    </row>
    <row r="1625" spans="2:11" x14ac:dyDescent="0.2">
      <c r="B1625" t="s">
        <v>53</v>
      </c>
      <c r="C1625" s="29">
        <v>40765</v>
      </c>
      <c r="I1625" s="30">
        <v>67827</v>
      </c>
      <c r="K1625" s="34">
        <f t="shared" si="25"/>
        <v>67827</v>
      </c>
    </row>
    <row r="1626" spans="2:11" x14ac:dyDescent="0.2">
      <c r="B1626" t="s">
        <v>54</v>
      </c>
      <c r="C1626" s="29">
        <v>40766</v>
      </c>
      <c r="I1626" s="30">
        <v>68668</v>
      </c>
      <c r="K1626" s="34">
        <f t="shared" si="25"/>
        <v>68668</v>
      </c>
    </row>
    <row r="1627" spans="2:11" x14ac:dyDescent="0.2">
      <c r="B1627" t="s">
        <v>55</v>
      </c>
      <c r="C1627" s="29">
        <v>40767</v>
      </c>
      <c r="I1627" s="30">
        <v>73397</v>
      </c>
      <c r="K1627" s="34">
        <f t="shared" si="25"/>
        <v>73397</v>
      </c>
    </row>
    <row r="1628" spans="2:11" x14ac:dyDescent="0.2">
      <c r="B1628" t="s">
        <v>56</v>
      </c>
      <c r="C1628" s="29">
        <v>40768</v>
      </c>
      <c r="I1628" s="30">
        <v>52062</v>
      </c>
      <c r="K1628" s="34">
        <f t="shared" si="25"/>
        <v>52062</v>
      </c>
    </row>
    <row r="1629" spans="2:11" x14ac:dyDescent="0.2">
      <c r="B1629" t="s">
        <v>57</v>
      </c>
      <c r="C1629" s="29">
        <v>40769</v>
      </c>
      <c r="I1629" s="30">
        <v>40681</v>
      </c>
      <c r="K1629" s="34">
        <f t="shared" si="25"/>
        <v>40681</v>
      </c>
    </row>
    <row r="1630" spans="2:11" x14ac:dyDescent="0.2">
      <c r="B1630" t="s">
        <v>58</v>
      </c>
      <c r="C1630" s="29">
        <v>40770</v>
      </c>
      <c r="I1630" s="30">
        <v>65383</v>
      </c>
      <c r="K1630" s="34">
        <f t="shared" si="25"/>
        <v>65383</v>
      </c>
    </row>
    <row r="1631" spans="2:11" x14ac:dyDescent="0.2">
      <c r="B1631" t="s">
        <v>59</v>
      </c>
      <c r="C1631" s="29">
        <v>40771</v>
      </c>
      <c r="I1631" s="30">
        <v>68016</v>
      </c>
      <c r="K1631" s="34">
        <f t="shared" si="25"/>
        <v>68016</v>
      </c>
    </row>
    <row r="1632" spans="2:11" x14ac:dyDescent="0.2">
      <c r="B1632" t="s">
        <v>53</v>
      </c>
      <c r="C1632" s="29">
        <v>40772</v>
      </c>
      <c r="I1632" s="30">
        <v>68889</v>
      </c>
      <c r="K1632" s="34">
        <f t="shared" si="25"/>
        <v>68889</v>
      </c>
    </row>
    <row r="1633" spans="2:11" x14ac:dyDescent="0.2">
      <c r="B1633" t="s">
        <v>54</v>
      </c>
      <c r="C1633" s="29">
        <v>40773</v>
      </c>
      <c r="I1633" s="30">
        <v>70112</v>
      </c>
      <c r="K1633" s="34">
        <f t="shared" si="25"/>
        <v>70112</v>
      </c>
    </row>
    <row r="1634" spans="2:11" x14ac:dyDescent="0.2">
      <c r="B1634" t="s">
        <v>55</v>
      </c>
      <c r="C1634" s="29">
        <v>40774</v>
      </c>
      <c r="I1634" s="30">
        <v>74391</v>
      </c>
      <c r="K1634" s="34">
        <f t="shared" si="25"/>
        <v>74391</v>
      </c>
    </row>
    <row r="1635" spans="2:11" x14ac:dyDescent="0.2">
      <c r="B1635" t="s">
        <v>56</v>
      </c>
      <c r="C1635" s="29">
        <v>40775</v>
      </c>
      <c r="I1635" s="30">
        <v>54866</v>
      </c>
      <c r="K1635" s="34">
        <f t="shared" si="25"/>
        <v>54866</v>
      </c>
    </row>
    <row r="1636" spans="2:11" x14ac:dyDescent="0.2">
      <c r="B1636" t="s">
        <v>57</v>
      </c>
      <c r="C1636" s="29">
        <v>40776</v>
      </c>
      <c r="I1636" s="30">
        <v>40578</v>
      </c>
      <c r="K1636" s="34">
        <f t="shared" si="25"/>
        <v>40578</v>
      </c>
    </row>
    <row r="1637" spans="2:11" x14ac:dyDescent="0.2">
      <c r="B1637" t="s">
        <v>58</v>
      </c>
      <c r="C1637" s="29">
        <v>40777</v>
      </c>
      <c r="I1637" s="30">
        <v>64322</v>
      </c>
      <c r="K1637" s="34">
        <f t="shared" si="25"/>
        <v>64322</v>
      </c>
    </row>
    <row r="1638" spans="2:11" x14ac:dyDescent="0.2">
      <c r="B1638" t="s">
        <v>59</v>
      </c>
      <c r="C1638" s="29">
        <v>40778</v>
      </c>
      <c r="I1638" s="30">
        <v>65786</v>
      </c>
      <c r="K1638" s="34">
        <f t="shared" si="25"/>
        <v>65786</v>
      </c>
    </row>
    <row r="1639" spans="2:11" x14ac:dyDescent="0.2">
      <c r="B1639" t="s">
        <v>53</v>
      </c>
      <c r="C1639" s="29">
        <v>40779</v>
      </c>
      <c r="I1639" s="30">
        <v>66350</v>
      </c>
      <c r="K1639" s="34">
        <f t="shared" si="25"/>
        <v>66350</v>
      </c>
    </row>
    <row r="1640" spans="2:11" x14ac:dyDescent="0.2">
      <c r="B1640" t="s">
        <v>54</v>
      </c>
      <c r="C1640" s="29">
        <v>40780</v>
      </c>
      <c r="I1640" s="30">
        <v>68978</v>
      </c>
      <c r="K1640" s="34">
        <f t="shared" si="25"/>
        <v>68978</v>
      </c>
    </row>
    <row r="1641" spans="2:11" x14ac:dyDescent="0.2">
      <c r="B1641" t="s">
        <v>55</v>
      </c>
      <c r="C1641" s="29">
        <v>40781</v>
      </c>
      <c r="I1641" s="30">
        <v>72432</v>
      </c>
      <c r="K1641" s="34">
        <f t="shared" si="25"/>
        <v>72432</v>
      </c>
    </row>
    <row r="1642" spans="2:11" x14ac:dyDescent="0.2">
      <c r="B1642" t="s">
        <v>56</v>
      </c>
      <c r="C1642" s="29">
        <v>40782</v>
      </c>
      <c r="I1642" s="30">
        <v>51366</v>
      </c>
      <c r="K1642" s="34">
        <f t="shared" si="25"/>
        <v>51366</v>
      </c>
    </row>
    <row r="1643" spans="2:11" x14ac:dyDescent="0.2">
      <c r="B1643" t="s">
        <v>57</v>
      </c>
      <c r="C1643" s="29">
        <v>40783</v>
      </c>
      <c r="I1643" s="30">
        <v>38157</v>
      </c>
      <c r="K1643" s="34">
        <f t="shared" si="25"/>
        <v>38157</v>
      </c>
    </row>
    <row r="1644" spans="2:11" x14ac:dyDescent="0.2">
      <c r="B1644" t="s">
        <v>58</v>
      </c>
      <c r="C1644" s="29">
        <v>40784</v>
      </c>
      <c r="I1644" s="30">
        <v>63202</v>
      </c>
      <c r="K1644" s="34">
        <f t="shared" si="25"/>
        <v>63202</v>
      </c>
    </row>
    <row r="1645" spans="2:11" x14ac:dyDescent="0.2">
      <c r="B1645" t="s">
        <v>59</v>
      </c>
      <c r="C1645" s="29">
        <v>40785</v>
      </c>
      <c r="I1645" s="30">
        <v>66760</v>
      </c>
      <c r="K1645" s="34">
        <f t="shared" si="25"/>
        <v>66760</v>
      </c>
    </row>
    <row r="1646" spans="2:11" x14ac:dyDescent="0.2">
      <c r="B1646" t="s">
        <v>53</v>
      </c>
      <c r="C1646" s="29">
        <v>40786</v>
      </c>
      <c r="I1646" s="30">
        <v>67894</v>
      </c>
      <c r="K1646" s="34">
        <f t="shared" si="25"/>
        <v>67894</v>
      </c>
    </row>
    <row r="1647" spans="2:11" x14ac:dyDescent="0.2">
      <c r="B1647" t="s">
        <v>54</v>
      </c>
      <c r="C1647" s="29">
        <v>40787</v>
      </c>
      <c r="I1647" s="30">
        <v>70561</v>
      </c>
      <c r="K1647" s="34">
        <f t="shared" si="25"/>
        <v>70561</v>
      </c>
    </row>
    <row r="1648" spans="2:11" x14ac:dyDescent="0.2">
      <c r="B1648" t="s">
        <v>55</v>
      </c>
      <c r="C1648" s="29">
        <v>40788</v>
      </c>
      <c r="I1648" s="30">
        <v>75965</v>
      </c>
      <c r="K1648" s="34">
        <f t="shared" si="25"/>
        <v>75965</v>
      </c>
    </row>
    <row r="1649" spans="2:11" x14ac:dyDescent="0.2">
      <c r="B1649" t="s">
        <v>56</v>
      </c>
      <c r="C1649" s="29">
        <v>40789</v>
      </c>
      <c r="I1649" s="30">
        <v>53798</v>
      </c>
      <c r="K1649" s="34">
        <f t="shared" si="25"/>
        <v>53798</v>
      </c>
    </row>
    <row r="1650" spans="2:11" x14ac:dyDescent="0.2">
      <c r="B1650" t="s">
        <v>57</v>
      </c>
      <c r="C1650" s="29">
        <v>40790</v>
      </c>
      <c r="I1650" s="30">
        <v>42623</v>
      </c>
      <c r="K1650" s="34">
        <f t="shared" si="25"/>
        <v>42623</v>
      </c>
    </row>
    <row r="1651" spans="2:11" x14ac:dyDescent="0.2">
      <c r="B1651" t="s">
        <v>58</v>
      </c>
      <c r="C1651" s="29">
        <v>40791</v>
      </c>
      <c r="I1651" s="30">
        <v>42070</v>
      </c>
      <c r="K1651" s="34">
        <f t="shared" si="25"/>
        <v>42070</v>
      </c>
    </row>
    <row r="1652" spans="2:11" x14ac:dyDescent="0.2">
      <c r="B1652" t="s">
        <v>59</v>
      </c>
      <c r="C1652" s="29">
        <v>40792</v>
      </c>
      <c r="I1652" s="30">
        <v>67149</v>
      </c>
      <c r="K1652" s="34">
        <f t="shared" si="25"/>
        <v>67149</v>
      </c>
    </row>
    <row r="1653" spans="2:11" x14ac:dyDescent="0.2">
      <c r="B1653" t="s">
        <v>53</v>
      </c>
      <c r="C1653" s="29">
        <v>40793</v>
      </c>
      <c r="I1653" s="30">
        <v>67039</v>
      </c>
      <c r="K1653" s="34">
        <f t="shared" si="25"/>
        <v>67039</v>
      </c>
    </row>
    <row r="1654" spans="2:11" x14ac:dyDescent="0.2">
      <c r="B1654" t="s">
        <v>54</v>
      </c>
      <c r="C1654" s="29">
        <v>40794</v>
      </c>
      <c r="I1654" s="30">
        <v>69045</v>
      </c>
      <c r="K1654" s="34">
        <f t="shared" si="25"/>
        <v>69045</v>
      </c>
    </row>
    <row r="1655" spans="2:11" x14ac:dyDescent="0.2">
      <c r="B1655" t="s">
        <v>55</v>
      </c>
      <c r="C1655" s="29">
        <v>40795</v>
      </c>
      <c r="I1655" s="30">
        <v>74199</v>
      </c>
      <c r="K1655" s="34">
        <f t="shared" si="25"/>
        <v>74199</v>
      </c>
    </row>
    <row r="1656" spans="2:11" x14ac:dyDescent="0.2">
      <c r="B1656" t="s">
        <v>56</v>
      </c>
      <c r="C1656" s="29">
        <v>40796</v>
      </c>
      <c r="I1656" s="30">
        <v>53664</v>
      </c>
      <c r="K1656" s="34">
        <f t="shared" si="25"/>
        <v>53664</v>
      </c>
    </row>
    <row r="1657" spans="2:11" x14ac:dyDescent="0.2">
      <c r="B1657" t="s">
        <v>57</v>
      </c>
      <c r="C1657" s="29">
        <v>40797</v>
      </c>
      <c r="I1657" s="30">
        <v>38762</v>
      </c>
      <c r="K1657" s="34">
        <f t="shared" si="25"/>
        <v>38762</v>
      </c>
    </row>
    <row r="1658" spans="2:11" x14ac:dyDescent="0.2">
      <c r="B1658" t="s">
        <v>58</v>
      </c>
      <c r="C1658" s="29">
        <v>40798</v>
      </c>
      <c r="I1658" s="30">
        <v>64472</v>
      </c>
      <c r="K1658" s="34">
        <f t="shared" si="25"/>
        <v>64472</v>
      </c>
    </row>
    <row r="1659" spans="2:11" x14ac:dyDescent="0.2">
      <c r="B1659" t="s">
        <v>59</v>
      </c>
      <c r="C1659" s="29">
        <v>40799</v>
      </c>
      <c r="I1659" s="30">
        <v>66616</v>
      </c>
      <c r="K1659" s="34">
        <f t="shared" si="25"/>
        <v>66616</v>
      </c>
    </row>
    <row r="1660" spans="2:11" x14ac:dyDescent="0.2">
      <c r="B1660" t="s">
        <v>53</v>
      </c>
      <c r="C1660" s="29">
        <v>40800</v>
      </c>
      <c r="I1660" s="30">
        <v>67831</v>
      </c>
      <c r="K1660" s="34">
        <f t="shared" si="25"/>
        <v>67831</v>
      </c>
    </row>
    <row r="1661" spans="2:11" x14ac:dyDescent="0.2">
      <c r="B1661" t="s">
        <v>54</v>
      </c>
      <c r="C1661" s="29">
        <v>40801</v>
      </c>
      <c r="I1661" s="30">
        <v>70406</v>
      </c>
      <c r="K1661" s="34">
        <f t="shared" si="25"/>
        <v>70406</v>
      </c>
    </row>
    <row r="1662" spans="2:11" x14ac:dyDescent="0.2">
      <c r="B1662" t="s">
        <v>55</v>
      </c>
      <c r="C1662" s="29">
        <v>40802</v>
      </c>
      <c r="I1662" s="30">
        <v>73023</v>
      </c>
      <c r="K1662" s="34">
        <f t="shared" si="25"/>
        <v>73023</v>
      </c>
    </row>
    <row r="1663" spans="2:11" x14ac:dyDescent="0.2">
      <c r="B1663" t="s">
        <v>56</v>
      </c>
      <c r="C1663" s="29">
        <v>40803</v>
      </c>
      <c r="I1663" s="30">
        <v>52202</v>
      </c>
      <c r="K1663" s="34">
        <f t="shared" si="25"/>
        <v>52202</v>
      </c>
    </row>
    <row r="1664" spans="2:11" x14ac:dyDescent="0.2">
      <c r="B1664" t="s">
        <v>57</v>
      </c>
      <c r="C1664" s="29">
        <v>40804</v>
      </c>
      <c r="I1664" s="30">
        <v>39160</v>
      </c>
      <c r="K1664" s="34">
        <f t="shared" si="25"/>
        <v>39160</v>
      </c>
    </row>
    <row r="1665" spans="2:11" x14ac:dyDescent="0.2">
      <c r="B1665" t="s">
        <v>58</v>
      </c>
      <c r="C1665" s="29">
        <v>40805</v>
      </c>
      <c r="I1665" s="30">
        <v>64501</v>
      </c>
      <c r="K1665" s="34">
        <f t="shared" si="25"/>
        <v>64501</v>
      </c>
    </row>
    <row r="1666" spans="2:11" x14ac:dyDescent="0.2">
      <c r="B1666" t="s">
        <v>59</v>
      </c>
      <c r="C1666" s="29">
        <v>40806</v>
      </c>
      <c r="I1666" s="30">
        <v>67335</v>
      </c>
      <c r="K1666" s="34">
        <f t="shared" si="25"/>
        <v>67335</v>
      </c>
    </row>
    <row r="1667" spans="2:11" x14ac:dyDescent="0.2">
      <c r="B1667" t="s">
        <v>53</v>
      </c>
      <c r="C1667" s="29">
        <v>40807</v>
      </c>
      <c r="I1667" s="30">
        <v>68141</v>
      </c>
      <c r="K1667" s="34">
        <f t="shared" si="25"/>
        <v>68141</v>
      </c>
    </row>
    <row r="1668" spans="2:11" x14ac:dyDescent="0.2">
      <c r="B1668" t="s">
        <v>54</v>
      </c>
      <c r="C1668" s="29">
        <v>40808</v>
      </c>
      <c r="I1668" s="30">
        <v>70144</v>
      </c>
      <c r="K1668" s="34">
        <f t="shared" si="25"/>
        <v>70144</v>
      </c>
    </row>
    <row r="1669" spans="2:11" x14ac:dyDescent="0.2">
      <c r="B1669" t="s">
        <v>55</v>
      </c>
      <c r="C1669" s="29">
        <v>40809</v>
      </c>
      <c r="I1669" s="30">
        <v>73247</v>
      </c>
      <c r="K1669" s="34">
        <f t="shared" si="25"/>
        <v>73247</v>
      </c>
    </row>
    <row r="1670" spans="2:11" x14ac:dyDescent="0.2">
      <c r="B1670" t="s">
        <v>56</v>
      </c>
      <c r="C1670" s="29">
        <v>40810</v>
      </c>
      <c r="I1670" s="30">
        <v>56173</v>
      </c>
      <c r="K1670" s="34">
        <f t="shared" si="25"/>
        <v>56173</v>
      </c>
    </row>
    <row r="1671" spans="2:11" x14ac:dyDescent="0.2">
      <c r="B1671" t="s">
        <v>57</v>
      </c>
      <c r="C1671" s="29">
        <v>40811</v>
      </c>
      <c r="I1671" s="30">
        <v>41189</v>
      </c>
      <c r="K1671" s="34">
        <f t="shared" ref="K1671:K1734" si="26">E1671+F1671+G1671+H1671+I1671</f>
        <v>41189</v>
      </c>
    </row>
    <row r="1672" spans="2:11" x14ac:dyDescent="0.2">
      <c r="B1672" t="s">
        <v>58</v>
      </c>
      <c r="C1672" s="29">
        <v>40812</v>
      </c>
      <c r="I1672" s="30">
        <v>63778</v>
      </c>
      <c r="K1672" s="34">
        <f t="shared" si="26"/>
        <v>63778</v>
      </c>
    </row>
    <row r="1673" spans="2:11" x14ac:dyDescent="0.2">
      <c r="B1673" t="s">
        <v>59</v>
      </c>
      <c r="C1673" s="29">
        <v>40813</v>
      </c>
      <c r="I1673" s="30">
        <v>66253</v>
      </c>
      <c r="K1673" s="34">
        <f t="shared" si="26"/>
        <v>66253</v>
      </c>
    </row>
    <row r="1674" spans="2:11" x14ac:dyDescent="0.2">
      <c r="B1674" t="s">
        <v>53</v>
      </c>
      <c r="C1674" s="29">
        <v>40814</v>
      </c>
      <c r="I1674" s="30">
        <v>68755</v>
      </c>
      <c r="K1674" s="34">
        <f t="shared" si="26"/>
        <v>68755</v>
      </c>
    </row>
    <row r="1675" spans="2:11" x14ac:dyDescent="0.2">
      <c r="B1675" t="s">
        <v>54</v>
      </c>
      <c r="C1675" s="181">
        <v>40815</v>
      </c>
      <c r="I1675" s="30">
        <v>70103</v>
      </c>
      <c r="K1675" s="34">
        <f t="shared" si="26"/>
        <v>70103</v>
      </c>
    </row>
    <row r="1676" spans="2:11" x14ac:dyDescent="0.2">
      <c r="B1676" s="18" t="s">
        <v>55</v>
      </c>
      <c r="C1676" s="29">
        <v>40816</v>
      </c>
      <c r="I1676" s="30">
        <v>75863</v>
      </c>
      <c r="K1676" s="34">
        <f t="shared" si="26"/>
        <v>75863</v>
      </c>
    </row>
    <row r="1677" spans="2:11" x14ac:dyDescent="0.2">
      <c r="B1677" s="18" t="s">
        <v>56</v>
      </c>
      <c r="C1677" s="181">
        <v>40817</v>
      </c>
      <c r="I1677" s="30">
        <v>59206</v>
      </c>
      <c r="K1677" s="34">
        <f t="shared" si="26"/>
        <v>59206</v>
      </c>
    </row>
    <row r="1678" spans="2:11" x14ac:dyDescent="0.2">
      <c r="B1678" s="18" t="s">
        <v>57</v>
      </c>
      <c r="C1678" s="29">
        <v>40818</v>
      </c>
      <c r="I1678" s="30">
        <v>41615</v>
      </c>
      <c r="K1678" s="34">
        <f t="shared" si="26"/>
        <v>41615</v>
      </c>
    </row>
    <row r="1679" spans="2:11" x14ac:dyDescent="0.2">
      <c r="B1679" t="s">
        <v>58</v>
      </c>
      <c r="C1679" s="29">
        <v>40819</v>
      </c>
      <c r="I1679" s="30">
        <v>64598</v>
      </c>
      <c r="K1679" s="34">
        <f t="shared" si="26"/>
        <v>64598</v>
      </c>
    </row>
    <row r="1680" spans="2:11" x14ac:dyDescent="0.2">
      <c r="B1680" t="s">
        <v>59</v>
      </c>
      <c r="C1680" s="29">
        <v>40820</v>
      </c>
      <c r="I1680" s="30">
        <v>67348</v>
      </c>
      <c r="K1680" s="34">
        <f t="shared" si="26"/>
        <v>67348</v>
      </c>
    </row>
    <row r="1681" spans="2:11" x14ac:dyDescent="0.2">
      <c r="B1681" t="s">
        <v>53</v>
      </c>
      <c r="C1681" s="29">
        <v>40821</v>
      </c>
      <c r="I1681" s="30">
        <v>67906</v>
      </c>
      <c r="K1681" s="34">
        <f t="shared" si="26"/>
        <v>67906</v>
      </c>
    </row>
    <row r="1682" spans="2:11" x14ac:dyDescent="0.2">
      <c r="B1682" t="s">
        <v>54</v>
      </c>
      <c r="C1682" s="29">
        <v>40822</v>
      </c>
      <c r="I1682" s="30">
        <v>70218</v>
      </c>
      <c r="K1682" s="34">
        <f t="shared" si="26"/>
        <v>70218</v>
      </c>
    </row>
    <row r="1683" spans="2:11" x14ac:dyDescent="0.2">
      <c r="B1683" t="s">
        <v>55</v>
      </c>
      <c r="C1683" s="181">
        <v>40823</v>
      </c>
      <c r="I1683" s="30">
        <v>78079</v>
      </c>
      <c r="K1683" s="34">
        <f t="shared" si="26"/>
        <v>78079</v>
      </c>
    </row>
    <row r="1684" spans="2:11" x14ac:dyDescent="0.2">
      <c r="B1684" s="16" t="s">
        <v>56</v>
      </c>
      <c r="C1684" s="29">
        <v>40824</v>
      </c>
      <c r="I1684" s="30">
        <v>49381</v>
      </c>
      <c r="K1684" s="34">
        <f t="shared" si="26"/>
        <v>49381</v>
      </c>
    </row>
    <row r="1685" spans="2:11" x14ac:dyDescent="0.2">
      <c r="B1685" s="18" t="s">
        <v>57</v>
      </c>
      <c r="C1685" s="29">
        <v>40825</v>
      </c>
      <c r="I1685" s="30">
        <v>39488</v>
      </c>
      <c r="K1685" s="34">
        <f t="shared" si="26"/>
        <v>39488</v>
      </c>
    </row>
    <row r="1686" spans="2:11" x14ac:dyDescent="0.2">
      <c r="B1686" t="s">
        <v>58</v>
      </c>
      <c r="C1686" s="29">
        <v>40826</v>
      </c>
      <c r="I1686" s="30">
        <v>62320</v>
      </c>
      <c r="K1686" s="34">
        <f t="shared" si="26"/>
        <v>62320</v>
      </c>
    </row>
    <row r="1687" spans="2:11" x14ac:dyDescent="0.2">
      <c r="B1687" s="81" t="s">
        <v>59</v>
      </c>
      <c r="C1687" s="181">
        <v>40827</v>
      </c>
      <c r="I1687" s="30">
        <v>69635</v>
      </c>
      <c r="K1687" s="34">
        <f t="shared" si="26"/>
        <v>69635</v>
      </c>
    </row>
    <row r="1688" spans="2:11" x14ac:dyDescent="0.2">
      <c r="B1688" t="s">
        <v>53</v>
      </c>
      <c r="C1688" s="29">
        <v>40828</v>
      </c>
      <c r="I1688" s="30">
        <v>67530</v>
      </c>
      <c r="K1688" s="34">
        <f t="shared" si="26"/>
        <v>67530</v>
      </c>
    </row>
    <row r="1689" spans="2:11" x14ac:dyDescent="0.2">
      <c r="B1689" t="s">
        <v>54</v>
      </c>
      <c r="C1689" s="29">
        <v>40829</v>
      </c>
      <c r="I1689" s="30">
        <v>70722</v>
      </c>
      <c r="K1689" s="34">
        <f t="shared" si="26"/>
        <v>70722</v>
      </c>
    </row>
    <row r="1690" spans="2:11" x14ac:dyDescent="0.2">
      <c r="B1690" s="18" t="s">
        <v>55</v>
      </c>
      <c r="C1690" s="29">
        <v>40830</v>
      </c>
      <c r="I1690" s="30">
        <v>77846</v>
      </c>
      <c r="K1690" s="34">
        <f t="shared" si="26"/>
        <v>77846</v>
      </c>
    </row>
    <row r="1691" spans="2:11" x14ac:dyDescent="0.2">
      <c r="B1691" t="s">
        <v>56</v>
      </c>
      <c r="C1691" s="29">
        <v>40831</v>
      </c>
      <c r="I1691" s="30">
        <v>57297</v>
      </c>
      <c r="K1691" s="34">
        <f t="shared" si="26"/>
        <v>57297</v>
      </c>
    </row>
    <row r="1692" spans="2:11" x14ac:dyDescent="0.2">
      <c r="B1692" t="s">
        <v>57</v>
      </c>
      <c r="C1692" s="29">
        <v>40832</v>
      </c>
      <c r="I1692" s="30">
        <v>41195</v>
      </c>
      <c r="K1692" s="34">
        <f t="shared" si="26"/>
        <v>41195</v>
      </c>
    </row>
    <row r="1693" spans="2:11" x14ac:dyDescent="0.2">
      <c r="B1693" t="s">
        <v>58</v>
      </c>
      <c r="C1693" s="29">
        <v>40833</v>
      </c>
      <c r="I1693" s="30">
        <v>64693</v>
      </c>
      <c r="K1693" s="34">
        <f t="shared" si="26"/>
        <v>64693</v>
      </c>
    </row>
    <row r="1694" spans="2:11" x14ac:dyDescent="0.2">
      <c r="B1694" t="s">
        <v>59</v>
      </c>
      <c r="C1694" s="29">
        <v>40834</v>
      </c>
      <c r="I1694" s="30">
        <v>67882</v>
      </c>
      <c r="K1694" s="34">
        <f t="shared" si="26"/>
        <v>67882</v>
      </c>
    </row>
    <row r="1695" spans="2:11" x14ac:dyDescent="0.2">
      <c r="B1695" t="s">
        <v>53</v>
      </c>
      <c r="C1695" s="29">
        <v>40835</v>
      </c>
      <c r="I1695" s="30">
        <v>68384</v>
      </c>
      <c r="K1695" s="34">
        <f t="shared" si="26"/>
        <v>68384</v>
      </c>
    </row>
    <row r="1696" spans="2:11" x14ac:dyDescent="0.2">
      <c r="B1696" s="18" t="s">
        <v>54</v>
      </c>
      <c r="C1696" s="29">
        <v>40836</v>
      </c>
      <c r="I1696" s="30">
        <v>72807</v>
      </c>
      <c r="K1696" s="34">
        <f t="shared" si="26"/>
        <v>72807</v>
      </c>
    </row>
    <row r="1697" spans="2:11" x14ac:dyDescent="0.2">
      <c r="B1697" t="s">
        <v>55</v>
      </c>
      <c r="C1697" s="181">
        <v>40837</v>
      </c>
      <c r="I1697" s="30">
        <v>78288</v>
      </c>
      <c r="K1697" s="34">
        <f t="shared" si="26"/>
        <v>78288</v>
      </c>
    </row>
    <row r="1698" spans="2:11" x14ac:dyDescent="0.2">
      <c r="B1698" s="18" t="s">
        <v>56</v>
      </c>
      <c r="C1698" s="29">
        <v>40838</v>
      </c>
      <c r="I1698" s="30">
        <v>57192</v>
      </c>
      <c r="K1698" s="34">
        <f t="shared" si="26"/>
        <v>57192</v>
      </c>
    </row>
    <row r="1699" spans="2:11" x14ac:dyDescent="0.2">
      <c r="B1699" t="s">
        <v>57</v>
      </c>
      <c r="C1699" s="29">
        <v>40839</v>
      </c>
      <c r="I1699" s="30">
        <v>43481</v>
      </c>
      <c r="K1699" s="34">
        <f t="shared" si="26"/>
        <v>43481</v>
      </c>
    </row>
    <row r="1700" spans="2:11" x14ac:dyDescent="0.2">
      <c r="B1700" t="s">
        <v>58</v>
      </c>
      <c r="C1700" s="29">
        <v>40840</v>
      </c>
      <c r="I1700" s="30">
        <v>64140</v>
      </c>
      <c r="K1700" s="34">
        <f t="shared" si="26"/>
        <v>64140</v>
      </c>
    </row>
    <row r="1701" spans="2:11" x14ac:dyDescent="0.2">
      <c r="B1701" t="s">
        <v>59</v>
      </c>
      <c r="C1701" s="29">
        <v>40841</v>
      </c>
      <c r="I1701" s="30">
        <v>66813</v>
      </c>
      <c r="K1701" s="34">
        <f t="shared" si="26"/>
        <v>66813</v>
      </c>
    </row>
    <row r="1702" spans="2:11" x14ac:dyDescent="0.2">
      <c r="B1702" t="s">
        <v>53</v>
      </c>
      <c r="C1702" s="29">
        <v>40842</v>
      </c>
      <c r="I1702" s="30">
        <v>70108</v>
      </c>
      <c r="K1702" s="34">
        <f t="shared" si="26"/>
        <v>70108</v>
      </c>
    </row>
    <row r="1703" spans="2:11" x14ac:dyDescent="0.2">
      <c r="B1703" t="s">
        <v>54</v>
      </c>
      <c r="C1703" s="29">
        <v>40843</v>
      </c>
      <c r="I1703" s="30">
        <v>70865</v>
      </c>
      <c r="K1703" s="34">
        <f t="shared" si="26"/>
        <v>70865</v>
      </c>
    </row>
    <row r="1704" spans="2:11" x14ac:dyDescent="0.2">
      <c r="B1704" t="s">
        <v>55</v>
      </c>
      <c r="C1704" s="29">
        <v>40844</v>
      </c>
      <c r="I1704" s="30">
        <v>75143</v>
      </c>
      <c r="K1704" s="34">
        <f t="shared" si="26"/>
        <v>75143</v>
      </c>
    </row>
    <row r="1705" spans="2:11" x14ac:dyDescent="0.2">
      <c r="B1705" t="s">
        <v>56</v>
      </c>
      <c r="C1705" s="181">
        <v>40845</v>
      </c>
      <c r="I1705" s="30">
        <v>57122</v>
      </c>
      <c r="K1705" s="34">
        <f t="shared" si="26"/>
        <v>57122</v>
      </c>
    </row>
    <row r="1706" spans="2:11" x14ac:dyDescent="0.2">
      <c r="B1706" t="s">
        <v>57</v>
      </c>
      <c r="C1706" s="29">
        <v>40846</v>
      </c>
      <c r="I1706" s="30">
        <v>41162</v>
      </c>
      <c r="K1706" s="34">
        <f t="shared" si="26"/>
        <v>41162</v>
      </c>
    </row>
    <row r="1707" spans="2:11" x14ac:dyDescent="0.2">
      <c r="B1707" t="s">
        <v>58</v>
      </c>
      <c r="C1707" s="29">
        <v>40847</v>
      </c>
      <c r="I1707" s="30">
        <v>66014</v>
      </c>
      <c r="K1707" s="34">
        <f t="shared" si="26"/>
        <v>66014</v>
      </c>
    </row>
    <row r="1708" spans="2:11" x14ac:dyDescent="0.2">
      <c r="B1708" t="s">
        <v>59</v>
      </c>
      <c r="C1708" s="29">
        <v>40848</v>
      </c>
      <c r="I1708" s="30">
        <v>69192</v>
      </c>
      <c r="K1708" s="34">
        <f t="shared" si="26"/>
        <v>69192</v>
      </c>
    </row>
    <row r="1709" spans="2:11" x14ac:dyDescent="0.2">
      <c r="B1709" t="s">
        <v>53</v>
      </c>
      <c r="C1709" s="29">
        <v>40849</v>
      </c>
      <c r="I1709" s="30">
        <v>68432</v>
      </c>
      <c r="K1709" s="34">
        <f t="shared" si="26"/>
        <v>68432</v>
      </c>
    </row>
    <row r="1710" spans="2:11" x14ac:dyDescent="0.2">
      <c r="B1710" s="18" t="s">
        <v>54</v>
      </c>
      <c r="C1710" s="29">
        <v>40850</v>
      </c>
      <c r="I1710" s="30">
        <v>73194</v>
      </c>
      <c r="K1710" s="34">
        <f t="shared" si="26"/>
        <v>73194</v>
      </c>
    </row>
    <row r="1711" spans="2:11" x14ac:dyDescent="0.2">
      <c r="B1711" t="s">
        <v>55</v>
      </c>
      <c r="C1711" s="29">
        <v>40851</v>
      </c>
      <c r="I1711" s="30">
        <v>77807</v>
      </c>
      <c r="K1711" s="34">
        <f t="shared" si="26"/>
        <v>77807</v>
      </c>
    </row>
    <row r="1712" spans="2:11" x14ac:dyDescent="0.2">
      <c r="B1712" t="s">
        <v>56</v>
      </c>
      <c r="C1712" s="181">
        <v>40852</v>
      </c>
      <c r="I1712" s="30">
        <v>57406</v>
      </c>
      <c r="K1712" s="34">
        <f t="shared" si="26"/>
        <v>57406</v>
      </c>
    </row>
    <row r="1713" spans="2:11" x14ac:dyDescent="0.2">
      <c r="B1713" t="s">
        <v>57</v>
      </c>
      <c r="C1713" s="29">
        <v>40853</v>
      </c>
      <c r="I1713" s="30">
        <v>43654</v>
      </c>
      <c r="K1713" s="34">
        <f t="shared" si="26"/>
        <v>43654</v>
      </c>
    </row>
    <row r="1714" spans="2:11" x14ac:dyDescent="0.2">
      <c r="B1714" t="s">
        <v>58</v>
      </c>
      <c r="C1714" s="29">
        <v>40854</v>
      </c>
      <c r="I1714" s="30">
        <v>64421</v>
      </c>
      <c r="K1714" s="34">
        <f t="shared" si="26"/>
        <v>64421</v>
      </c>
    </row>
    <row r="1715" spans="2:11" x14ac:dyDescent="0.2">
      <c r="B1715" t="s">
        <v>59</v>
      </c>
      <c r="C1715" s="29">
        <v>40855</v>
      </c>
      <c r="I1715" s="30">
        <v>66055</v>
      </c>
      <c r="K1715" s="34">
        <f t="shared" si="26"/>
        <v>66055</v>
      </c>
    </row>
    <row r="1716" spans="2:11" x14ac:dyDescent="0.2">
      <c r="B1716" t="s">
        <v>53</v>
      </c>
      <c r="C1716" s="29">
        <v>40856</v>
      </c>
      <c r="I1716" s="30">
        <v>69339</v>
      </c>
      <c r="K1716" s="34">
        <f t="shared" si="26"/>
        <v>69339</v>
      </c>
    </row>
    <row r="1717" spans="2:11" x14ac:dyDescent="0.2">
      <c r="B1717" t="s">
        <v>54</v>
      </c>
      <c r="C1717" s="29">
        <v>40857</v>
      </c>
      <c r="I1717" s="30">
        <v>71852</v>
      </c>
      <c r="K1717" s="34">
        <f t="shared" si="26"/>
        <v>71852</v>
      </c>
    </row>
    <row r="1718" spans="2:11" x14ac:dyDescent="0.2">
      <c r="B1718" s="18" t="s">
        <v>55</v>
      </c>
      <c r="C1718" s="29">
        <v>40858</v>
      </c>
      <c r="I1718" s="30">
        <v>76486</v>
      </c>
      <c r="K1718" s="34">
        <f t="shared" si="26"/>
        <v>76486</v>
      </c>
    </row>
    <row r="1719" spans="2:11" x14ac:dyDescent="0.2">
      <c r="B1719" s="18" t="s">
        <v>56</v>
      </c>
      <c r="C1719" s="29">
        <v>40859</v>
      </c>
      <c r="I1719" s="30">
        <v>57499</v>
      </c>
      <c r="K1719" s="34">
        <f t="shared" si="26"/>
        <v>57499</v>
      </c>
    </row>
    <row r="1720" spans="2:11" x14ac:dyDescent="0.2">
      <c r="B1720" t="s">
        <v>57</v>
      </c>
      <c r="C1720" s="29">
        <v>40860</v>
      </c>
      <c r="I1720" s="30">
        <v>41283</v>
      </c>
      <c r="K1720" s="34">
        <f t="shared" si="26"/>
        <v>41283</v>
      </c>
    </row>
    <row r="1721" spans="2:11" x14ac:dyDescent="0.2">
      <c r="B1721" t="s">
        <v>58</v>
      </c>
      <c r="C1721" s="29">
        <v>40861</v>
      </c>
      <c r="I1721" s="30">
        <v>65846</v>
      </c>
      <c r="K1721" s="34">
        <f t="shared" si="26"/>
        <v>65846</v>
      </c>
    </row>
    <row r="1722" spans="2:11" x14ac:dyDescent="0.2">
      <c r="B1722" t="s">
        <v>59</v>
      </c>
      <c r="C1722" s="29">
        <v>40862</v>
      </c>
      <c r="I1722" s="30">
        <v>65545</v>
      </c>
      <c r="K1722" s="34">
        <f t="shared" si="26"/>
        <v>65545</v>
      </c>
    </row>
    <row r="1723" spans="2:11" x14ac:dyDescent="0.2">
      <c r="B1723" t="s">
        <v>53</v>
      </c>
      <c r="C1723" s="29">
        <v>40863</v>
      </c>
      <c r="I1723" s="30">
        <v>69615</v>
      </c>
      <c r="K1723" s="34">
        <f t="shared" si="26"/>
        <v>69615</v>
      </c>
    </row>
    <row r="1724" spans="2:11" x14ac:dyDescent="0.2">
      <c r="B1724" t="s">
        <v>54</v>
      </c>
      <c r="C1724" s="29">
        <v>40864</v>
      </c>
      <c r="I1724" s="30">
        <v>72358</v>
      </c>
      <c r="K1724" s="34">
        <f t="shared" si="26"/>
        <v>72358</v>
      </c>
    </row>
    <row r="1725" spans="2:11" x14ac:dyDescent="0.2">
      <c r="B1725" t="s">
        <v>55</v>
      </c>
      <c r="C1725" s="29">
        <v>40865</v>
      </c>
      <c r="I1725" s="30">
        <v>76265</v>
      </c>
      <c r="K1725" s="34">
        <f t="shared" si="26"/>
        <v>76265</v>
      </c>
    </row>
    <row r="1726" spans="2:11" x14ac:dyDescent="0.2">
      <c r="B1726" s="18" t="s">
        <v>56</v>
      </c>
      <c r="C1726" s="29">
        <v>40866</v>
      </c>
      <c r="I1726" s="30">
        <v>56475</v>
      </c>
      <c r="K1726" s="34">
        <f t="shared" si="26"/>
        <v>56475</v>
      </c>
    </row>
    <row r="1727" spans="2:11" x14ac:dyDescent="0.2">
      <c r="B1727" t="s">
        <v>57</v>
      </c>
      <c r="C1727" s="29">
        <v>40867</v>
      </c>
      <c r="I1727" s="30">
        <v>40742</v>
      </c>
      <c r="K1727" s="34">
        <f t="shared" si="26"/>
        <v>40742</v>
      </c>
    </row>
    <row r="1728" spans="2:11" x14ac:dyDescent="0.2">
      <c r="B1728" t="s">
        <v>58</v>
      </c>
      <c r="C1728" s="29">
        <v>40868</v>
      </c>
      <c r="I1728" s="30">
        <v>66311</v>
      </c>
      <c r="K1728" s="34">
        <f t="shared" si="26"/>
        <v>66311</v>
      </c>
    </row>
    <row r="1729" spans="2:11" x14ac:dyDescent="0.2">
      <c r="B1729" t="s">
        <v>59</v>
      </c>
      <c r="C1729" s="29">
        <v>40869</v>
      </c>
      <c r="I1729" s="30">
        <v>70768</v>
      </c>
      <c r="K1729" s="34">
        <f t="shared" si="26"/>
        <v>70768</v>
      </c>
    </row>
    <row r="1730" spans="2:11" x14ac:dyDescent="0.2">
      <c r="B1730" s="18" t="s">
        <v>53</v>
      </c>
      <c r="C1730" s="29">
        <v>40870</v>
      </c>
      <c r="I1730" s="30">
        <v>72857</v>
      </c>
      <c r="K1730" s="34">
        <f t="shared" si="26"/>
        <v>72857</v>
      </c>
    </row>
    <row r="1731" spans="2:11" x14ac:dyDescent="0.2">
      <c r="B1731" t="s">
        <v>54</v>
      </c>
      <c r="C1731" s="183">
        <v>40871</v>
      </c>
      <c r="I1731" s="30">
        <v>36178</v>
      </c>
      <c r="K1731" s="34">
        <f t="shared" si="26"/>
        <v>36178</v>
      </c>
    </row>
    <row r="1732" spans="2:11" x14ac:dyDescent="0.2">
      <c r="B1732" t="s">
        <v>55</v>
      </c>
      <c r="C1732" s="29">
        <v>40872</v>
      </c>
      <c r="I1732" s="30">
        <v>45650</v>
      </c>
      <c r="K1732" s="34">
        <f t="shared" si="26"/>
        <v>45650</v>
      </c>
    </row>
    <row r="1733" spans="2:11" x14ac:dyDescent="0.2">
      <c r="B1733" s="18" t="s">
        <v>56</v>
      </c>
      <c r="C1733" s="29">
        <v>40873</v>
      </c>
      <c r="I1733" s="30">
        <v>45316</v>
      </c>
      <c r="K1733" s="34">
        <f t="shared" si="26"/>
        <v>45316</v>
      </c>
    </row>
    <row r="1734" spans="2:11" x14ac:dyDescent="0.2">
      <c r="B1734" t="s">
        <v>57</v>
      </c>
      <c r="C1734" s="29">
        <v>40874</v>
      </c>
      <c r="I1734" s="30">
        <v>39706</v>
      </c>
      <c r="K1734" s="34">
        <f t="shared" si="26"/>
        <v>39706</v>
      </c>
    </row>
    <row r="1735" spans="2:11" x14ac:dyDescent="0.2">
      <c r="B1735" t="s">
        <v>58</v>
      </c>
      <c r="C1735" s="29">
        <v>40875</v>
      </c>
      <c r="I1735" s="30">
        <v>64252</v>
      </c>
      <c r="K1735" s="34">
        <f t="shared" ref="K1735:K1798" si="27">E1735+F1735+G1735+H1735+I1735</f>
        <v>64252</v>
      </c>
    </row>
    <row r="1736" spans="2:11" x14ac:dyDescent="0.2">
      <c r="B1736" t="s">
        <v>59</v>
      </c>
      <c r="C1736" s="29">
        <v>40876</v>
      </c>
      <c r="I1736" s="30">
        <v>67436</v>
      </c>
      <c r="K1736" s="34">
        <f t="shared" si="27"/>
        <v>67436</v>
      </c>
    </row>
    <row r="1737" spans="2:11" x14ac:dyDescent="0.2">
      <c r="B1737" t="s">
        <v>53</v>
      </c>
      <c r="C1737" s="29">
        <v>40877</v>
      </c>
      <c r="I1737" s="30">
        <v>69179</v>
      </c>
      <c r="K1737" s="34">
        <f t="shared" si="27"/>
        <v>69179</v>
      </c>
    </row>
    <row r="1738" spans="2:11" x14ac:dyDescent="0.2">
      <c r="B1738" t="s">
        <v>54</v>
      </c>
      <c r="C1738" s="29">
        <v>40878</v>
      </c>
      <c r="I1738" s="30">
        <v>70159</v>
      </c>
      <c r="K1738" s="34">
        <f t="shared" si="27"/>
        <v>70159</v>
      </c>
    </row>
    <row r="1739" spans="2:11" x14ac:dyDescent="0.2">
      <c r="B1739" t="s">
        <v>55</v>
      </c>
      <c r="C1739" s="184">
        <v>40879</v>
      </c>
      <c r="I1739" s="30">
        <v>73090</v>
      </c>
      <c r="K1739" s="34">
        <f t="shared" si="27"/>
        <v>73090</v>
      </c>
    </row>
    <row r="1740" spans="2:11" x14ac:dyDescent="0.2">
      <c r="B1740" s="173" t="s">
        <v>56</v>
      </c>
      <c r="C1740" s="29">
        <v>40880</v>
      </c>
      <c r="I1740" s="30">
        <v>48912</v>
      </c>
      <c r="K1740" s="34">
        <f t="shared" si="27"/>
        <v>48912</v>
      </c>
    </row>
    <row r="1741" spans="2:11" x14ac:dyDescent="0.2">
      <c r="B1741" s="173" t="s">
        <v>57</v>
      </c>
      <c r="C1741" s="181">
        <v>40881</v>
      </c>
      <c r="I1741" s="30">
        <v>40091</v>
      </c>
      <c r="K1741" s="34">
        <f t="shared" si="27"/>
        <v>40091</v>
      </c>
    </row>
    <row r="1742" spans="2:11" x14ac:dyDescent="0.2">
      <c r="B1742" t="s">
        <v>58</v>
      </c>
      <c r="C1742" s="29">
        <v>40882</v>
      </c>
      <c r="I1742" s="30">
        <v>64373</v>
      </c>
      <c r="K1742" s="34">
        <f t="shared" si="27"/>
        <v>64373</v>
      </c>
    </row>
    <row r="1743" spans="2:11" x14ac:dyDescent="0.2">
      <c r="B1743" t="s">
        <v>59</v>
      </c>
      <c r="C1743" s="29">
        <v>40883</v>
      </c>
      <c r="I1743" s="30">
        <v>68404</v>
      </c>
      <c r="K1743" s="34">
        <f t="shared" si="27"/>
        <v>68404</v>
      </c>
    </row>
    <row r="1744" spans="2:11" x14ac:dyDescent="0.2">
      <c r="B1744" t="s">
        <v>53</v>
      </c>
      <c r="C1744" s="184">
        <v>40884</v>
      </c>
      <c r="I1744" s="30">
        <v>68978</v>
      </c>
      <c r="K1744" s="34">
        <f t="shared" si="27"/>
        <v>68978</v>
      </c>
    </row>
    <row r="1745" spans="2:11" x14ac:dyDescent="0.2">
      <c r="B1745" t="s">
        <v>54</v>
      </c>
      <c r="C1745" s="29">
        <v>40885</v>
      </c>
      <c r="I1745" s="30">
        <v>71629</v>
      </c>
      <c r="K1745" s="34">
        <f t="shared" si="27"/>
        <v>71629</v>
      </c>
    </row>
    <row r="1746" spans="2:11" x14ac:dyDescent="0.2">
      <c r="B1746" s="18" t="s">
        <v>55</v>
      </c>
      <c r="C1746" s="29">
        <v>40886</v>
      </c>
      <c r="I1746" s="30">
        <v>79395</v>
      </c>
      <c r="K1746" s="34">
        <f t="shared" si="27"/>
        <v>79395</v>
      </c>
    </row>
    <row r="1747" spans="2:11" x14ac:dyDescent="0.2">
      <c r="B1747" s="18" t="s">
        <v>56</v>
      </c>
      <c r="C1747" s="29">
        <v>40887</v>
      </c>
      <c r="I1747" s="30">
        <v>60430</v>
      </c>
      <c r="K1747" s="34">
        <f t="shared" si="27"/>
        <v>60430</v>
      </c>
    </row>
    <row r="1748" spans="2:11" x14ac:dyDescent="0.2">
      <c r="B1748" t="s">
        <v>57</v>
      </c>
      <c r="C1748" s="29">
        <v>40888</v>
      </c>
      <c r="I1748" s="30">
        <v>42449</v>
      </c>
      <c r="K1748" s="34">
        <f t="shared" si="27"/>
        <v>42449</v>
      </c>
    </row>
    <row r="1749" spans="2:11" x14ac:dyDescent="0.2">
      <c r="B1749" t="s">
        <v>58</v>
      </c>
      <c r="C1749" s="29">
        <v>40889</v>
      </c>
      <c r="I1749" s="30">
        <v>66895</v>
      </c>
      <c r="K1749" s="34">
        <f t="shared" si="27"/>
        <v>66895</v>
      </c>
    </row>
    <row r="1750" spans="2:11" x14ac:dyDescent="0.2">
      <c r="B1750" t="s">
        <v>59</v>
      </c>
      <c r="C1750" s="29">
        <v>40890</v>
      </c>
      <c r="I1750" s="30">
        <v>70238</v>
      </c>
      <c r="K1750" s="34">
        <f t="shared" si="27"/>
        <v>70238</v>
      </c>
    </row>
    <row r="1751" spans="2:11" x14ac:dyDescent="0.2">
      <c r="B1751" t="s">
        <v>53</v>
      </c>
      <c r="C1751" s="29">
        <v>40891</v>
      </c>
      <c r="I1751" s="30">
        <v>71076</v>
      </c>
      <c r="K1751" s="34">
        <f t="shared" si="27"/>
        <v>71076</v>
      </c>
    </row>
    <row r="1752" spans="2:11" x14ac:dyDescent="0.2">
      <c r="B1752" t="s">
        <v>54</v>
      </c>
      <c r="C1752" s="184">
        <v>40892</v>
      </c>
      <c r="I1752" s="30">
        <v>73445</v>
      </c>
      <c r="K1752" s="34">
        <f t="shared" si="27"/>
        <v>73445</v>
      </c>
    </row>
    <row r="1753" spans="2:11" x14ac:dyDescent="0.2">
      <c r="B1753" t="s">
        <v>55</v>
      </c>
      <c r="C1753" s="184">
        <v>40893</v>
      </c>
      <c r="I1753" s="30">
        <v>77884</v>
      </c>
      <c r="K1753" s="34">
        <f t="shared" si="27"/>
        <v>77884</v>
      </c>
    </row>
    <row r="1754" spans="2:11" x14ac:dyDescent="0.2">
      <c r="B1754" s="18" t="s">
        <v>56</v>
      </c>
      <c r="C1754" s="29">
        <v>40894</v>
      </c>
      <c r="I1754" s="30">
        <v>62439</v>
      </c>
      <c r="K1754" s="34">
        <f t="shared" si="27"/>
        <v>62439</v>
      </c>
    </row>
    <row r="1755" spans="2:11" x14ac:dyDescent="0.2">
      <c r="B1755" t="s">
        <v>57</v>
      </c>
      <c r="C1755" s="184">
        <v>40895</v>
      </c>
      <c r="I1755" s="30">
        <v>44894</v>
      </c>
      <c r="K1755" s="34">
        <f t="shared" si="27"/>
        <v>44894</v>
      </c>
    </row>
    <row r="1756" spans="2:11" x14ac:dyDescent="0.2">
      <c r="B1756" t="s">
        <v>58</v>
      </c>
      <c r="C1756" s="29">
        <v>40896</v>
      </c>
      <c r="I1756" s="30">
        <v>66802</v>
      </c>
      <c r="K1756" s="34">
        <f t="shared" si="27"/>
        <v>66802</v>
      </c>
    </row>
    <row r="1757" spans="2:11" x14ac:dyDescent="0.2">
      <c r="B1757" t="s">
        <v>59</v>
      </c>
      <c r="C1757" s="29">
        <v>40897</v>
      </c>
      <c r="I1757" s="30">
        <v>72994</v>
      </c>
      <c r="K1757" s="34">
        <f t="shared" si="27"/>
        <v>72994</v>
      </c>
    </row>
    <row r="1758" spans="2:11" x14ac:dyDescent="0.2">
      <c r="B1758" t="s">
        <v>53</v>
      </c>
      <c r="C1758" s="29">
        <v>40898</v>
      </c>
      <c r="I1758" s="30">
        <v>72502</v>
      </c>
      <c r="K1758" s="34">
        <f t="shared" si="27"/>
        <v>72502</v>
      </c>
    </row>
    <row r="1759" spans="2:11" x14ac:dyDescent="0.2">
      <c r="B1759" t="s">
        <v>54</v>
      </c>
      <c r="C1759" s="29">
        <v>40899</v>
      </c>
      <c r="I1759" s="30">
        <v>74505</v>
      </c>
      <c r="K1759" s="34">
        <f t="shared" si="27"/>
        <v>74505</v>
      </c>
    </row>
    <row r="1760" spans="2:11" x14ac:dyDescent="0.2">
      <c r="B1760" t="s">
        <v>55</v>
      </c>
      <c r="C1760" s="29">
        <v>40900</v>
      </c>
      <c r="I1760" s="30">
        <v>67082</v>
      </c>
      <c r="K1760" s="34">
        <f t="shared" si="27"/>
        <v>67082</v>
      </c>
    </row>
    <row r="1761" spans="2:11" x14ac:dyDescent="0.2">
      <c r="B1761" t="s">
        <v>56</v>
      </c>
      <c r="C1761" s="29">
        <v>40901</v>
      </c>
      <c r="I1761" s="30">
        <v>41348</v>
      </c>
      <c r="K1761" s="34">
        <f t="shared" si="27"/>
        <v>41348</v>
      </c>
    </row>
    <row r="1762" spans="2:11" x14ac:dyDescent="0.2">
      <c r="B1762" t="s">
        <v>57</v>
      </c>
      <c r="C1762" s="29">
        <v>40902</v>
      </c>
      <c r="I1762" s="30">
        <v>30298</v>
      </c>
      <c r="K1762" s="34">
        <f t="shared" si="27"/>
        <v>30298</v>
      </c>
    </row>
    <row r="1763" spans="2:11" x14ac:dyDescent="0.2">
      <c r="B1763" t="s">
        <v>58</v>
      </c>
      <c r="C1763" s="29">
        <v>40903</v>
      </c>
      <c r="I1763" s="30">
        <v>44466</v>
      </c>
      <c r="K1763" s="34">
        <f t="shared" si="27"/>
        <v>44466</v>
      </c>
    </row>
    <row r="1764" spans="2:11" x14ac:dyDescent="0.2">
      <c r="B1764" s="18" t="s">
        <v>59</v>
      </c>
      <c r="C1764" s="29">
        <v>40904</v>
      </c>
      <c r="I1764" s="30">
        <v>61732</v>
      </c>
      <c r="K1764" s="34">
        <f t="shared" si="27"/>
        <v>61732</v>
      </c>
    </row>
    <row r="1765" spans="2:11" x14ac:dyDescent="0.2">
      <c r="B1765" t="s">
        <v>53</v>
      </c>
      <c r="C1765" s="29">
        <v>40905</v>
      </c>
      <c r="I1765" s="30">
        <v>61886</v>
      </c>
      <c r="K1765" s="34">
        <f t="shared" si="27"/>
        <v>61886</v>
      </c>
    </row>
    <row r="1766" spans="2:11" x14ac:dyDescent="0.2">
      <c r="B1766" t="s">
        <v>54</v>
      </c>
      <c r="C1766" s="184">
        <v>40906</v>
      </c>
      <c r="I1766" s="30">
        <v>63246</v>
      </c>
      <c r="K1766" s="34">
        <f t="shared" si="27"/>
        <v>63246</v>
      </c>
    </row>
    <row r="1767" spans="2:11" x14ac:dyDescent="0.2">
      <c r="B1767" t="s">
        <v>55</v>
      </c>
      <c r="C1767" s="184">
        <v>40907</v>
      </c>
      <c r="I1767" s="30">
        <v>66029</v>
      </c>
      <c r="K1767" s="34">
        <f t="shared" si="27"/>
        <v>66029</v>
      </c>
    </row>
    <row r="1768" spans="2:11" x14ac:dyDescent="0.2">
      <c r="B1768" t="s">
        <v>56</v>
      </c>
      <c r="C1768" s="29">
        <v>40908</v>
      </c>
      <c r="I1768" s="30">
        <v>45207</v>
      </c>
      <c r="K1768" s="34">
        <f t="shared" si="27"/>
        <v>45207</v>
      </c>
    </row>
    <row r="1769" spans="2:11" x14ac:dyDescent="0.2">
      <c r="B1769" t="s">
        <v>57</v>
      </c>
      <c r="C1769" s="29">
        <v>40909</v>
      </c>
      <c r="I1769" s="30">
        <v>34480</v>
      </c>
      <c r="K1769" s="34">
        <f t="shared" si="27"/>
        <v>34480</v>
      </c>
    </row>
    <row r="1770" spans="2:11" x14ac:dyDescent="0.2">
      <c r="B1770" t="s">
        <v>58</v>
      </c>
      <c r="C1770" s="29">
        <v>40910</v>
      </c>
      <c r="I1770" s="30">
        <v>44680</v>
      </c>
      <c r="K1770" s="34">
        <f t="shared" si="27"/>
        <v>44680</v>
      </c>
    </row>
    <row r="1771" spans="2:11" x14ac:dyDescent="0.2">
      <c r="B1771" t="s">
        <v>59</v>
      </c>
      <c r="C1771" s="29">
        <v>40911</v>
      </c>
      <c r="I1771" s="30">
        <v>66074</v>
      </c>
      <c r="K1771" s="34">
        <f t="shared" si="27"/>
        <v>66074</v>
      </c>
    </row>
    <row r="1772" spans="2:11" x14ac:dyDescent="0.2">
      <c r="B1772" t="s">
        <v>53</v>
      </c>
      <c r="C1772" s="29">
        <v>40912</v>
      </c>
      <c r="I1772" s="30">
        <v>66436</v>
      </c>
      <c r="K1772" s="34">
        <f t="shared" si="27"/>
        <v>66436</v>
      </c>
    </row>
    <row r="1773" spans="2:11" x14ac:dyDescent="0.2">
      <c r="B1773" t="s">
        <v>54</v>
      </c>
      <c r="C1773" s="184">
        <v>40913</v>
      </c>
      <c r="I1773" s="30">
        <v>68676</v>
      </c>
      <c r="K1773" s="34">
        <f t="shared" si="27"/>
        <v>68676</v>
      </c>
    </row>
    <row r="1774" spans="2:11" x14ac:dyDescent="0.2">
      <c r="B1774" t="s">
        <v>55</v>
      </c>
      <c r="C1774" s="184">
        <v>40914</v>
      </c>
      <c r="I1774" s="30">
        <v>74253</v>
      </c>
      <c r="K1774" s="34">
        <f t="shared" si="27"/>
        <v>74253</v>
      </c>
    </row>
    <row r="1775" spans="2:11" x14ac:dyDescent="0.2">
      <c r="B1775" s="18" t="s">
        <v>56</v>
      </c>
      <c r="C1775" s="29">
        <v>40915</v>
      </c>
      <c r="I1775" s="30">
        <v>53647</v>
      </c>
      <c r="K1775" s="34">
        <f t="shared" si="27"/>
        <v>53647</v>
      </c>
    </row>
    <row r="1776" spans="2:11" x14ac:dyDescent="0.2">
      <c r="B1776" s="18" t="s">
        <v>57</v>
      </c>
      <c r="C1776" s="29">
        <v>40916</v>
      </c>
      <c r="I1776" s="30">
        <v>38880</v>
      </c>
      <c r="K1776" s="34">
        <f t="shared" si="27"/>
        <v>38880</v>
      </c>
    </row>
    <row r="1777" spans="2:11" x14ac:dyDescent="0.2">
      <c r="B1777" t="s">
        <v>58</v>
      </c>
      <c r="C1777" s="29">
        <v>40917</v>
      </c>
      <c r="I1777" s="30">
        <v>61956</v>
      </c>
      <c r="K1777" s="34">
        <f t="shared" si="27"/>
        <v>61956</v>
      </c>
    </row>
    <row r="1778" spans="2:11" x14ac:dyDescent="0.2">
      <c r="B1778" t="s">
        <v>59</v>
      </c>
      <c r="C1778" s="29">
        <v>40918</v>
      </c>
      <c r="I1778" s="30">
        <v>66470</v>
      </c>
      <c r="K1778" s="34">
        <f t="shared" si="27"/>
        <v>66470</v>
      </c>
    </row>
    <row r="1779" spans="2:11" x14ac:dyDescent="0.2">
      <c r="B1779" s="18" t="s">
        <v>53</v>
      </c>
      <c r="C1779" s="29">
        <v>40919</v>
      </c>
      <c r="I1779" s="30">
        <v>69782</v>
      </c>
      <c r="K1779" s="34">
        <f t="shared" si="27"/>
        <v>69782</v>
      </c>
    </row>
    <row r="1780" spans="2:11" x14ac:dyDescent="0.2">
      <c r="B1780" t="s">
        <v>54</v>
      </c>
      <c r="C1780" s="29">
        <v>40920</v>
      </c>
      <c r="I1780" s="30">
        <v>68732</v>
      </c>
      <c r="K1780" s="34">
        <f t="shared" si="27"/>
        <v>68732</v>
      </c>
    </row>
    <row r="1781" spans="2:11" x14ac:dyDescent="0.2">
      <c r="B1781" t="s">
        <v>55</v>
      </c>
      <c r="C1781" s="29">
        <v>40921</v>
      </c>
      <c r="I1781" s="30">
        <v>75967</v>
      </c>
      <c r="K1781" s="34">
        <f t="shared" si="27"/>
        <v>75967</v>
      </c>
    </row>
    <row r="1782" spans="2:11" x14ac:dyDescent="0.2">
      <c r="B1782" t="s">
        <v>56</v>
      </c>
      <c r="C1782" s="29">
        <v>40922</v>
      </c>
      <c r="I1782" s="30">
        <v>59239</v>
      </c>
      <c r="K1782" s="34">
        <f t="shared" si="27"/>
        <v>59239</v>
      </c>
    </row>
    <row r="1783" spans="2:11" x14ac:dyDescent="0.2">
      <c r="B1783" t="s">
        <v>57</v>
      </c>
      <c r="C1783" s="29">
        <v>40923</v>
      </c>
      <c r="I1783" s="30">
        <v>43592</v>
      </c>
      <c r="K1783" s="34">
        <f t="shared" si="27"/>
        <v>43592</v>
      </c>
    </row>
    <row r="1784" spans="2:11" x14ac:dyDescent="0.2">
      <c r="B1784" t="s">
        <v>58</v>
      </c>
      <c r="C1784" s="29">
        <v>40924</v>
      </c>
      <c r="I1784" s="30">
        <v>61638</v>
      </c>
      <c r="K1784" s="34">
        <f t="shared" si="27"/>
        <v>61638</v>
      </c>
    </row>
    <row r="1785" spans="2:11" x14ac:dyDescent="0.2">
      <c r="B1785" t="s">
        <v>59</v>
      </c>
      <c r="C1785" s="29">
        <v>40925</v>
      </c>
      <c r="I1785" s="30">
        <v>66925</v>
      </c>
      <c r="K1785" s="34">
        <f t="shared" si="27"/>
        <v>66925</v>
      </c>
    </row>
    <row r="1786" spans="2:11" x14ac:dyDescent="0.2">
      <c r="B1786" t="s">
        <v>53</v>
      </c>
      <c r="C1786" s="184">
        <v>40926</v>
      </c>
      <c r="I1786" s="30">
        <v>69176</v>
      </c>
      <c r="K1786" s="34">
        <f t="shared" si="27"/>
        <v>69176</v>
      </c>
    </row>
    <row r="1787" spans="2:11" x14ac:dyDescent="0.2">
      <c r="B1787" t="s">
        <v>54</v>
      </c>
      <c r="C1787" s="29">
        <v>40927</v>
      </c>
      <c r="I1787" s="30">
        <v>69785</v>
      </c>
      <c r="K1787" s="34">
        <f t="shared" si="27"/>
        <v>69785</v>
      </c>
    </row>
    <row r="1788" spans="2:11" x14ac:dyDescent="0.2">
      <c r="B1788" s="18" t="s">
        <v>55</v>
      </c>
      <c r="C1788" s="29">
        <v>40928</v>
      </c>
      <c r="I1788" s="30">
        <v>76678</v>
      </c>
      <c r="K1788" s="34">
        <f t="shared" si="27"/>
        <v>76678</v>
      </c>
    </row>
    <row r="1789" spans="2:11" x14ac:dyDescent="0.2">
      <c r="B1789" s="18" t="s">
        <v>56</v>
      </c>
      <c r="C1789" s="29">
        <v>40929</v>
      </c>
      <c r="I1789" s="30">
        <v>56632</v>
      </c>
      <c r="K1789" s="34">
        <f t="shared" si="27"/>
        <v>56632</v>
      </c>
    </row>
    <row r="1790" spans="2:11" x14ac:dyDescent="0.2">
      <c r="B1790" t="s">
        <v>57</v>
      </c>
      <c r="C1790" s="29">
        <v>40930</v>
      </c>
      <c r="I1790" s="30">
        <v>38977</v>
      </c>
      <c r="K1790" s="34">
        <f t="shared" si="27"/>
        <v>38977</v>
      </c>
    </row>
    <row r="1791" spans="2:11" x14ac:dyDescent="0.2">
      <c r="B1791" t="s">
        <v>58</v>
      </c>
      <c r="C1791" s="29">
        <v>40931</v>
      </c>
      <c r="I1791" s="30">
        <v>64477</v>
      </c>
      <c r="K1791" s="34">
        <f t="shared" si="27"/>
        <v>64477</v>
      </c>
    </row>
    <row r="1792" spans="2:11" x14ac:dyDescent="0.2">
      <c r="B1792" t="s">
        <v>59</v>
      </c>
      <c r="C1792" s="29">
        <v>40932</v>
      </c>
      <c r="I1792" s="30">
        <v>65970</v>
      </c>
      <c r="K1792" s="34">
        <f t="shared" si="27"/>
        <v>65970</v>
      </c>
    </row>
    <row r="1793" spans="2:11" x14ac:dyDescent="0.2">
      <c r="B1793" s="173" t="s">
        <v>53</v>
      </c>
      <c r="C1793" s="29">
        <v>40933</v>
      </c>
      <c r="I1793" s="30">
        <v>65115</v>
      </c>
      <c r="K1793" s="34">
        <f t="shared" si="27"/>
        <v>65115</v>
      </c>
    </row>
    <row r="1794" spans="2:11" x14ac:dyDescent="0.2">
      <c r="B1794" t="s">
        <v>54</v>
      </c>
      <c r="C1794" s="29">
        <v>40934</v>
      </c>
      <c r="I1794" s="30">
        <v>70016</v>
      </c>
      <c r="K1794" s="34">
        <f t="shared" si="27"/>
        <v>70016</v>
      </c>
    </row>
    <row r="1795" spans="2:11" x14ac:dyDescent="0.2">
      <c r="B1795" t="s">
        <v>55</v>
      </c>
      <c r="C1795" s="181">
        <v>40935</v>
      </c>
      <c r="I1795" s="30">
        <v>76926</v>
      </c>
      <c r="K1795" s="34">
        <f t="shared" si="27"/>
        <v>76926</v>
      </c>
    </row>
    <row r="1796" spans="2:11" x14ac:dyDescent="0.2">
      <c r="B1796" t="s">
        <v>56</v>
      </c>
      <c r="C1796" s="181">
        <v>40936</v>
      </c>
      <c r="I1796" s="30">
        <v>57852</v>
      </c>
      <c r="K1796" s="34">
        <f t="shared" si="27"/>
        <v>57852</v>
      </c>
    </row>
    <row r="1797" spans="2:11" x14ac:dyDescent="0.2">
      <c r="B1797" t="s">
        <v>57</v>
      </c>
      <c r="C1797" s="181">
        <v>40937</v>
      </c>
      <c r="I1797" s="30">
        <v>41521</v>
      </c>
      <c r="K1797" s="34">
        <f t="shared" si="27"/>
        <v>41521</v>
      </c>
    </row>
    <row r="1798" spans="2:11" x14ac:dyDescent="0.2">
      <c r="B1798" t="s">
        <v>58</v>
      </c>
      <c r="C1798" s="29">
        <v>40938</v>
      </c>
      <c r="I1798" s="30">
        <v>65732</v>
      </c>
      <c r="K1798" s="34">
        <f t="shared" si="27"/>
        <v>65732</v>
      </c>
    </row>
    <row r="1799" spans="2:11" x14ac:dyDescent="0.2">
      <c r="B1799" t="s">
        <v>59</v>
      </c>
      <c r="C1799" s="184">
        <v>40939</v>
      </c>
      <c r="I1799" s="30">
        <v>69277</v>
      </c>
      <c r="K1799" s="34">
        <f t="shared" ref="K1799:K1862" si="28">E1799+F1799+G1799+H1799+I1799</f>
        <v>69277</v>
      </c>
    </row>
    <row r="1800" spans="2:11" x14ac:dyDescent="0.2">
      <c r="B1800" t="s">
        <v>53</v>
      </c>
      <c r="C1800" s="184">
        <v>40940</v>
      </c>
      <c r="I1800" s="30">
        <v>70850</v>
      </c>
      <c r="K1800" s="34">
        <f t="shared" si="28"/>
        <v>70850</v>
      </c>
    </row>
    <row r="1801" spans="2:11" x14ac:dyDescent="0.2">
      <c r="B1801" t="s">
        <v>54</v>
      </c>
      <c r="C1801" s="29">
        <v>40941</v>
      </c>
      <c r="I1801" s="30">
        <v>70509</v>
      </c>
      <c r="K1801" s="34">
        <f t="shared" si="28"/>
        <v>70509</v>
      </c>
    </row>
    <row r="1802" spans="2:11" x14ac:dyDescent="0.2">
      <c r="B1802" t="s">
        <v>55</v>
      </c>
      <c r="C1802" s="29">
        <v>40942</v>
      </c>
      <c r="I1802" s="30">
        <v>75488</v>
      </c>
      <c r="K1802" s="34">
        <f t="shared" si="28"/>
        <v>75488</v>
      </c>
    </row>
    <row r="1803" spans="2:11" x14ac:dyDescent="0.2">
      <c r="B1803" s="18" t="s">
        <v>56</v>
      </c>
      <c r="C1803" s="29">
        <v>40943</v>
      </c>
      <c r="I1803" s="30">
        <v>55480</v>
      </c>
      <c r="K1803" s="34">
        <f t="shared" si="28"/>
        <v>55480</v>
      </c>
    </row>
    <row r="1804" spans="2:11" x14ac:dyDescent="0.2">
      <c r="B1804" t="s">
        <v>57</v>
      </c>
      <c r="C1804" s="29">
        <v>40944</v>
      </c>
      <c r="I1804" s="30">
        <v>37655</v>
      </c>
      <c r="K1804" s="34">
        <f t="shared" si="28"/>
        <v>37655</v>
      </c>
    </row>
    <row r="1805" spans="2:11" x14ac:dyDescent="0.2">
      <c r="B1805" t="s">
        <v>58</v>
      </c>
      <c r="C1805" s="29">
        <v>40945</v>
      </c>
      <c r="I1805" s="30">
        <v>64217</v>
      </c>
      <c r="K1805" s="34">
        <f t="shared" si="28"/>
        <v>64217</v>
      </c>
    </row>
    <row r="1806" spans="2:11" x14ac:dyDescent="0.2">
      <c r="B1806" s="18" t="s">
        <v>59</v>
      </c>
      <c r="C1806" s="29">
        <v>40946</v>
      </c>
      <c r="I1806" s="30">
        <v>68183</v>
      </c>
      <c r="K1806" s="34">
        <f t="shared" si="28"/>
        <v>68183</v>
      </c>
    </row>
    <row r="1807" spans="2:11" x14ac:dyDescent="0.2">
      <c r="B1807" s="18" t="s">
        <v>53</v>
      </c>
      <c r="C1807" s="29">
        <v>40947</v>
      </c>
      <c r="I1807" s="30">
        <v>69962</v>
      </c>
      <c r="K1807" s="34">
        <f t="shared" si="28"/>
        <v>69962</v>
      </c>
    </row>
    <row r="1808" spans="2:11" x14ac:dyDescent="0.2">
      <c r="B1808" t="s">
        <v>54</v>
      </c>
      <c r="C1808" s="29">
        <v>40948</v>
      </c>
      <c r="I1808" s="30">
        <v>71337</v>
      </c>
      <c r="K1808" s="34">
        <f t="shared" si="28"/>
        <v>71337</v>
      </c>
    </row>
    <row r="1809" spans="2:11" x14ac:dyDescent="0.2">
      <c r="B1809" t="s">
        <v>55</v>
      </c>
      <c r="C1809" s="29">
        <v>40949</v>
      </c>
      <c r="I1809" s="30">
        <v>75176</v>
      </c>
      <c r="K1809" s="34">
        <f t="shared" si="28"/>
        <v>75176</v>
      </c>
    </row>
    <row r="1810" spans="2:11" x14ac:dyDescent="0.2">
      <c r="B1810" t="s">
        <v>56</v>
      </c>
      <c r="C1810" s="29">
        <v>40950</v>
      </c>
      <c r="I1810" s="30">
        <v>60051</v>
      </c>
      <c r="K1810" s="34">
        <f t="shared" si="28"/>
        <v>60051</v>
      </c>
    </row>
    <row r="1811" spans="2:11" x14ac:dyDescent="0.2">
      <c r="B1811" t="s">
        <v>57</v>
      </c>
      <c r="C1811" s="29">
        <v>40951</v>
      </c>
      <c r="I1811" s="30">
        <v>39335</v>
      </c>
      <c r="K1811" s="34">
        <f t="shared" si="28"/>
        <v>39335</v>
      </c>
    </row>
    <row r="1812" spans="2:11" x14ac:dyDescent="0.2">
      <c r="B1812" t="s">
        <v>58</v>
      </c>
      <c r="C1812" s="29">
        <v>40952</v>
      </c>
      <c r="I1812" s="30">
        <v>65998</v>
      </c>
      <c r="K1812" s="34">
        <f t="shared" si="28"/>
        <v>65998</v>
      </c>
    </row>
    <row r="1813" spans="2:11" x14ac:dyDescent="0.2">
      <c r="B1813" t="s">
        <v>59</v>
      </c>
      <c r="C1813" s="29">
        <v>40953</v>
      </c>
      <c r="I1813" s="30">
        <v>72931</v>
      </c>
      <c r="K1813" s="34">
        <f t="shared" si="28"/>
        <v>72931</v>
      </c>
    </row>
    <row r="1814" spans="2:11" x14ac:dyDescent="0.2">
      <c r="B1814" t="s">
        <v>53</v>
      </c>
      <c r="C1814" s="29">
        <v>40954</v>
      </c>
      <c r="I1814" s="30">
        <v>70449</v>
      </c>
      <c r="K1814" s="34">
        <f t="shared" si="28"/>
        <v>70449</v>
      </c>
    </row>
    <row r="1815" spans="2:11" x14ac:dyDescent="0.2">
      <c r="B1815" t="s">
        <v>54</v>
      </c>
      <c r="C1815" s="29">
        <v>40955</v>
      </c>
      <c r="I1815" s="30">
        <v>72429</v>
      </c>
      <c r="K1815" s="34">
        <f t="shared" si="28"/>
        <v>72429</v>
      </c>
    </row>
    <row r="1816" spans="2:11" x14ac:dyDescent="0.2">
      <c r="B1816" s="18" t="s">
        <v>55</v>
      </c>
      <c r="C1816" s="29">
        <v>40956</v>
      </c>
      <c r="I1816" s="30">
        <v>76263</v>
      </c>
      <c r="K1816" s="34">
        <f t="shared" si="28"/>
        <v>76263</v>
      </c>
    </row>
    <row r="1817" spans="2:11" x14ac:dyDescent="0.2">
      <c r="B1817" s="18" t="s">
        <v>56</v>
      </c>
      <c r="C1817" s="29">
        <v>40957</v>
      </c>
      <c r="I1817" s="30">
        <v>55409</v>
      </c>
      <c r="K1817" s="34">
        <f t="shared" si="28"/>
        <v>55409</v>
      </c>
    </row>
    <row r="1818" spans="2:11" x14ac:dyDescent="0.2">
      <c r="B1818" t="s">
        <v>57</v>
      </c>
      <c r="C1818" s="29">
        <v>40958</v>
      </c>
      <c r="I1818" s="30">
        <v>44201</v>
      </c>
      <c r="K1818" s="34">
        <f t="shared" si="28"/>
        <v>44201</v>
      </c>
    </row>
    <row r="1819" spans="2:11" x14ac:dyDescent="0.2">
      <c r="B1819" t="s">
        <v>58</v>
      </c>
      <c r="C1819" s="29">
        <v>40959</v>
      </c>
      <c r="I1819" s="30">
        <v>62715</v>
      </c>
      <c r="K1819" s="34">
        <f t="shared" si="28"/>
        <v>62715</v>
      </c>
    </row>
    <row r="1820" spans="2:11" x14ac:dyDescent="0.2">
      <c r="B1820" t="s">
        <v>59</v>
      </c>
      <c r="C1820" s="29">
        <v>40960</v>
      </c>
      <c r="I1820" s="30">
        <v>69464</v>
      </c>
      <c r="K1820" s="34">
        <f t="shared" si="28"/>
        <v>69464</v>
      </c>
    </row>
    <row r="1821" spans="2:11" x14ac:dyDescent="0.2">
      <c r="B1821" t="s">
        <v>53</v>
      </c>
      <c r="C1821" s="184">
        <v>40961</v>
      </c>
      <c r="I1821" s="30">
        <v>71400</v>
      </c>
      <c r="K1821" s="34">
        <f t="shared" si="28"/>
        <v>71400</v>
      </c>
    </row>
    <row r="1822" spans="2:11" x14ac:dyDescent="0.2">
      <c r="B1822" t="s">
        <v>54</v>
      </c>
      <c r="C1822" s="185">
        <v>40962</v>
      </c>
      <c r="I1822" s="30">
        <v>73473</v>
      </c>
      <c r="K1822" s="34">
        <f t="shared" si="28"/>
        <v>73473</v>
      </c>
    </row>
    <row r="1823" spans="2:11" x14ac:dyDescent="0.2">
      <c r="B1823" s="18" t="s">
        <v>55</v>
      </c>
      <c r="C1823" s="29">
        <v>40963</v>
      </c>
      <c r="I1823" s="30">
        <v>79205</v>
      </c>
      <c r="K1823" s="34">
        <f t="shared" si="28"/>
        <v>79205</v>
      </c>
    </row>
    <row r="1824" spans="2:11" x14ac:dyDescent="0.2">
      <c r="B1824" s="18" t="s">
        <v>56</v>
      </c>
      <c r="C1824" s="29">
        <v>40964</v>
      </c>
      <c r="I1824" s="30">
        <v>61338</v>
      </c>
      <c r="K1824" s="34">
        <f t="shared" si="28"/>
        <v>61338</v>
      </c>
    </row>
    <row r="1825" spans="2:11" x14ac:dyDescent="0.2">
      <c r="B1825" t="s">
        <v>57</v>
      </c>
      <c r="C1825" s="29">
        <v>40965</v>
      </c>
      <c r="I1825" s="30">
        <v>42150</v>
      </c>
      <c r="K1825" s="34">
        <f t="shared" si="28"/>
        <v>42150</v>
      </c>
    </row>
    <row r="1826" spans="2:11" x14ac:dyDescent="0.2">
      <c r="B1826" t="s">
        <v>58</v>
      </c>
      <c r="C1826" s="29">
        <v>40966</v>
      </c>
      <c r="I1826" s="30">
        <v>66764</v>
      </c>
      <c r="K1826" s="34">
        <f t="shared" si="28"/>
        <v>66764</v>
      </c>
    </row>
    <row r="1827" spans="2:11" x14ac:dyDescent="0.2">
      <c r="B1827" t="s">
        <v>59</v>
      </c>
      <c r="C1827" s="29">
        <v>40967</v>
      </c>
      <c r="I1827" s="30">
        <v>68957</v>
      </c>
      <c r="K1827" s="34">
        <f t="shared" si="28"/>
        <v>68957</v>
      </c>
    </row>
    <row r="1828" spans="2:11" x14ac:dyDescent="0.2">
      <c r="B1828" t="s">
        <v>53</v>
      </c>
      <c r="C1828" s="181">
        <v>40968</v>
      </c>
      <c r="I1828" s="30">
        <v>74260</v>
      </c>
      <c r="K1828" s="34">
        <f t="shared" si="28"/>
        <v>74260</v>
      </c>
    </row>
    <row r="1829" spans="2:11" x14ac:dyDescent="0.2">
      <c r="B1829" t="s">
        <v>54</v>
      </c>
      <c r="C1829" s="181">
        <v>40969</v>
      </c>
      <c r="I1829" s="30">
        <v>75563</v>
      </c>
      <c r="K1829" s="34">
        <f t="shared" si="28"/>
        <v>75563</v>
      </c>
    </row>
    <row r="1830" spans="2:11" x14ac:dyDescent="0.2">
      <c r="B1830" t="s">
        <v>55</v>
      </c>
      <c r="C1830" s="181">
        <v>40970</v>
      </c>
      <c r="I1830" s="30">
        <v>79726</v>
      </c>
      <c r="K1830" s="34">
        <f t="shared" si="28"/>
        <v>79726</v>
      </c>
    </row>
    <row r="1831" spans="2:11" x14ac:dyDescent="0.2">
      <c r="B1831" t="s">
        <v>56</v>
      </c>
      <c r="C1831" s="181">
        <v>40971</v>
      </c>
      <c r="I1831" s="30">
        <v>62580</v>
      </c>
      <c r="K1831" s="34">
        <f t="shared" si="28"/>
        <v>62580</v>
      </c>
    </row>
    <row r="1832" spans="2:11" x14ac:dyDescent="0.2">
      <c r="B1832" t="s">
        <v>57</v>
      </c>
      <c r="C1832" s="181">
        <v>40972</v>
      </c>
      <c r="I1832" s="30">
        <v>47752</v>
      </c>
      <c r="K1832" s="34">
        <f t="shared" si="28"/>
        <v>47752</v>
      </c>
    </row>
    <row r="1833" spans="2:11" x14ac:dyDescent="0.2">
      <c r="B1833" t="s">
        <v>58</v>
      </c>
      <c r="C1833" s="29">
        <v>40973</v>
      </c>
      <c r="I1833" s="30">
        <v>67379</v>
      </c>
      <c r="K1833" s="34">
        <f t="shared" si="28"/>
        <v>67379</v>
      </c>
    </row>
    <row r="1834" spans="2:11" x14ac:dyDescent="0.2">
      <c r="B1834" t="s">
        <v>59</v>
      </c>
      <c r="C1834" s="29">
        <v>40974</v>
      </c>
      <c r="I1834" s="30">
        <v>69746</v>
      </c>
      <c r="K1834" s="34">
        <f t="shared" si="28"/>
        <v>69746</v>
      </c>
    </row>
    <row r="1835" spans="2:11" x14ac:dyDescent="0.2">
      <c r="B1835" s="18" t="s">
        <v>53</v>
      </c>
      <c r="C1835" s="29">
        <v>40975</v>
      </c>
      <c r="I1835" s="30">
        <v>73638</v>
      </c>
      <c r="K1835" s="34">
        <f t="shared" si="28"/>
        <v>73638</v>
      </c>
    </row>
    <row r="1836" spans="2:11" x14ac:dyDescent="0.2">
      <c r="B1836" t="s">
        <v>54</v>
      </c>
      <c r="C1836" s="184">
        <v>40976</v>
      </c>
      <c r="I1836" s="30">
        <v>73873</v>
      </c>
      <c r="K1836" s="34">
        <f t="shared" si="28"/>
        <v>73873</v>
      </c>
    </row>
    <row r="1837" spans="2:11" x14ac:dyDescent="0.2">
      <c r="B1837" s="18" t="s">
        <v>55</v>
      </c>
      <c r="C1837" s="29">
        <v>40977</v>
      </c>
      <c r="I1837" s="30">
        <v>75939</v>
      </c>
      <c r="K1837" s="34">
        <f t="shared" si="28"/>
        <v>75939</v>
      </c>
    </row>
    <row r="1838" spans="2:11" x14ac:dyDescent="0.2">
      <c r="B1838" s="18" t="s">
        <v>56</v>
      </c>
      <c r="C1838" s="184">
        <v>40978</v>
      </c>
      <c r="I1838" s="30">
        <v>51325</v>
      </c>
      <c r="K1838" s="34">
        <f t="shared" si="28"/>
        <v>51325</v>
      </c>
    </row>
    <row r="1839" spans="2:11" x14ac:dyDescent="0.2">
      <c r="B1839" t="s">
        <v>57</v>
      </c>
      <c r="C1839" s="184">
        <v>40979</v>
      </c>
      <c r="I1839" s="30">
        <v>40329</v>
      </c>
      <c r="K1839" s="34">
        <f t="shared" si="28"/>
        <v>40329</v>
      </c>
    </row>
    <row r="1840" spans="2:11" x14ac:dyDescent="0.2">
      <c r="B1840" t="s">
        <v>58</v>
      </c>
      <c r="C1840" s="29">
        <v>40980</v>
      </c>
      <c r="I1840" s="30">
        <v>66166</v>
      </c>
      <c r="K1840" s="34">
        <f t="shared" si="28"/>
        <v>66166</v>
      </c>
    </row>
    <row r="1841" spans="2:11" x14ac:dyDescent="0.2">
      <c r="B1841" s="18" t="s">
        <v>59</v>
      </c>
      <c r="C1841" s="29">
        <v>40981</v>
      </c>
      <c r="I1841" s="30">
        <v>69591</v>
      </c>
      <c r="K1841" s="34">
        <f t="shared" si="28"/>
        <v>69591</v>
      </c>
    </row>
    <row r="1842" spans="2:11" x14ac:dyDescent="0.2">
      <c r="B1842" t="s">
        <v>53</v>
      </c>
      <c r="C1842" s="184">
        <v>40982</v>
      </c>
      <c r="I1842" s="30">
        <v>71031</v>
      </c>
      <c r="K1842" s="34">
        <f t="shared" si="28"/>
        <v>71031</v>
      </c>
    </row>
    <row r="1843" spans="2:11" x14ac:dyDescent="0.2">
      <c r="B1843" t="s">
        <v>54</v>
      </c>
      <c r="C1843" s="29">
        <v>40983</v>
      </c>
      <c r="I1843" s="30">
        <v>71843</v>
      </c>
      <c r="K1843" s="34">
        <f t="shared" si="28"/>
        <v>71843</v>
      </c>
    </row>
    <row r="1844" spans="2:11" x14ac:dyDescent="0.2">
      <c r="B1844" s="18" t="s">
        <v>55</v>
      </c>
      <c r="C1844" s="29">
        <v>40984</v>
      </c>
      <c r="I1844" s="30">
        <v>73763</v>
      </c>
      <c r="K1844" s="34">
        <f t="shared" si="28"/>
        <v>73763</v>
      </c>
    </row>
    <row r="1845" spans="2:11" x14ac:dyDescent="0.2">
      <c r="B1845" s="18" t="s">
        <v>56</v>
      </c>
      <c r="C1845" s="29">
        <v>40985</v>
      </c>
      <c r="I1845" s="30">
        <v>56365</v>
      </c>
      <c r="K1845" s="34">
        <f t="shared" si="28"/>
        <v>56365</v>
      </c>
    </row>
    <row r="1846" spans="2:11" x14ac:dyDescent="0.2">
      <c r="B1846" t="s">
        <v>57</v>
      </c>
      <c r="C1846" s="29">
        <v>40986</v>
      </c>
      <c r="I1846" s="30">
        <v>44585</v>
      </c>
      <c r="K1846" s="34">
        <f t="shared" si="28"/>
        <v>44585</v>
      </c>
    </row>
    <row r="1847" spans="2:11" x14ac:dyDescent="0.2">
      <c r="B1847" s="18" t="s">
        <v>58</v>
      </c>
      <c r="C1847" s="29">
        <v>40987</v>
      </c>
      <c r="I1847" s="30">
        <v>68117</v>
      </c>
      <c r="K1847" s="34">
        <f t="shared" si="28"/>
        <v>68117</v>
      </c>
    </row>
    <row r="1848" spans="2:11" x14ac:dyDescent="0.2">
      <c r="B1848" t="s">
        <v>59</v>
      </c>
      <c r="C1848" s="184">
        <v>40988</v>
      </c>
      <c r="I1848" s="30">
        <v>68352</v>
      </c>
      <c r="K1848" s="34">
        <f t="shared" si="28"/>
        <v>68352</v>
      </c>
    </row>
    <row r="1849" spans="2:11" x14ac:dyDescent="0.2">
      <c r="B1849" t="s">
        <v>53</v>
      </c>
      <c r="C1849" s="184">
        <v>40989</v>
      </c>
      <c r="I1849" s="30">
        <v>74142</v>
      </c>
      <c r="K1849" s="34">
        <f t="shared" si="28"/>
        <v>74142</v>
      </c>
    </row>
    <row r="1850" spans="2:11" x14ac:dyDescent="0.2">
      <c r="B1850" s="18" t="s">
        <v>54</v>
      </c>
      <c r="C1850" s="29">
        <v>40990</v>
      </c>
      <c r="I1850" s="30">
        <v>74292</v>
      </c>
      <c r="K1850" s="34">
        <f t="shared" si="28"/>
        <v>74292</v>
      </c>
    </row>
    <row r="1851" spans="2:11" x14ac:dyDescent="0.2">
      <c r="B1851" t="s">
        <v>55</v>
      </c>
      <c r="C1851" s="184">
        <v>40991</v>
      </c>
      <c r="I1851" s="30">
        <v>80230</v>
      </c>
      <c r="K1851" s="34">
        <f t="shared" si="28"/>
        <v>80230</v>
      </c>
    </row>
    <row r="1852" spans="2:11" x14ac:dyDescent="0.2">
      <c r="B1852" t="s">
        <v>56</v>
      </c>
      <c r="C1852" s="184">
        <v>40992</v>
      </c>
      <c r="I1852" s="30">
        <v>61305</v>
      </c>
      <c r="K1852" s="34">
        <f t="shared" si="28"/>
        <v>61305</v>
      </c>
    </row>
    <row r="1853" spans="2:11" x14ac:dyDescent="0.2">
      <c r="B1853" t="s">
        <v>57</v>
      </c>
      <c r="C1853" s="29">
        <v>40993</v>
      </c>
      <c r="I1853" s="30">
        <v>47513</v>
      </c>
      <c r="K1853" s="34">
        <f t="shared" si="28"/>
        <v>47513</v>
      </c>
    </row>
    <row r="1854" spans="2:11" x14ac:dyDescent="0.2">
      <c r="B1854" t="s">
        <v>58</v>
      </c>
      <c r="C1854" s="29">
        <v>40994</v>
      </c>
      <c r="I1854" s="30">
        <v>67991</v>
      </c>
      <c r="K1854" s="34">
        <f t="shared" si="28"/>
        <v>67991</v>
      </c>
    </row>
    <row r="1855" spans="2:11" x14ac:dyDescent="0.2">
      <c r="B1855" t="s">
        <v>59</v>
      </c>
      <c r="C1855" s="29">
        <v>40995</v>
      </c>
      <c r="I1855" s="30">
        <v>70999</v>
      </c>
      <c r="K1855" s="34">
        <f t="shared" si="28"/>
        <v>70999</v>
      </c>
    </row>
    <row r="1856" spans="2:11" x14ac:dyDescent="0.2">
      <c r="B1856" t="s">
        <v>53</v>
      </c>
      <c r="C1856" s="29">
        <v>40996</v>
      </c>
      <c r="I1856" s="30">
        <v>71449</v>
      </c>
      <c r="K1856" s="34">
        <f t="shared" si="28"/>
        <v>71449</v>
      </c>
    </row>
    <row r="1857" spans="2:11" x14ac:dyDescent="0.2">
      <c r="B1857" s="18" t="s">
        <v>54</v>
      </c>
      <c r="C1857" s="29">
        <v>40997</v>
      </c>
      <c r="I1857" s="30" t="e">
        <v>#REF!</v>
      </c>
      <c r="K1857" s="34" t="e">
        <f t="shared" si="28"/>
        <v>#REF!</v>
      </c>
    </row>
    <row r="1858" spans="2:11" x14ac:dyDescent="0.2">
      <c r="B1858" t="s">
        <v>55</v>
      </c>
      <c r="C1858" s="184">
        <v>40998</v>
      </c>
      <c r="I1858" s="30" t="e">
        <v>#REF!</v>
      </c>
      <c r="K1858" s="34" t="e">
        <f t="shared" si="28"/>
        <v>#REF!</v>
      </c>
    </row>
    <row r="1859" spans="2:11" x14ac:dyDescent="0.2">
      <c r="B1859" s="18" t="s">
        <v>56</v>
      </c>
      <c r="C1859" s="184">
        <v>40999</v>
      </c>
      <c r="I1859" s="30" t="e">
        <v>#REF!</v>
      </c>
      <c r="K1859" s="34" t="e">
        <f t="shared" si="28"/>
        <v>#REF!</v>
      </c>
    </row>
    <row r="1860" spans="2:11" x14ac:dyDescent="0.2">
      <c r="B1860" s="18" t="s">
        <v>57</v>
      </c>
      <c r="C1860" s="29">
        <v>41000</v>
      </c>
      <c r="I1860" s="30" t="e">
        <v>#REF!</v>
      </c>
      <c r="K1860" s="34" t="e">
        <f t="shared" si="28"/>
        <v>#REF!</v>
      </c>
    </row>
    <row r="1861" spans="2:11" x14ac:dyDescent="0.2">
      <c r="B1861" t="s">
        <v>58</v>
      </c>
      <c r="C1861" s="29">
        <v>41001</v>
      </c>
      <c r="I1861" s="30" t="e">
        <v>#REF!</v>
      </c>
      <c r="K1861" s="34" t="e">
        <f t="shared" si="28"/>
        <v>#REF!</v>
      </c>
    </row>
    <row r="1862" spans="2:11" x14ac:dyDescent="0.2">
      <c r="B1862" t="s">
        <v>59</v>
      </c>
      <c r="C1862" s="29">
        <v>41002</v>
      </c>
      <c r="I1862" s="30" t="e">
        <v>#REF!</v>
      </c>
      <c r="K1862" s="34" t="e">
        <f t="shared" si="28"/>
        <v>#REF!</v>
      </c>
    </row>
    <row r="1863" spans="2:11" x14ac:dyDescent="0.2">
      <c r="B1863" t="s">
        <v>53</v>
      </c>
      <c r="C1863" s="184">
        <v>41003</v>
      </c>
      <c r="I1863" s="30" t="e">
        <v>#REF!</v>
      </c>
      <c r="K1863" s="34" t="e">
        <f t="shared" ref="K1863:K1926" si="29">E1863+F1863+G1863+H1863+I1863</f>
        <v>#REF!</v>
      </c>
    </row>
    <row r="1864" spans="2:11" x14ac:dyDescent="0.2">
      <c r="B1864" t="s">
        <v>54</v>
      </c>
      <c r="C1864" s="29">
        <v>41004</v>
      </c>
      <c r="I1864" s="30" t="e">
        <v>#REF!</v>
      </c>
      <c r="K1864" s="34" t="e">
        <f t="shared" si="29"/>
        <v>#REF!</v>
      </c>
    </row>
    <row r="1865" spans="2:11" x14ac:dyDescent="0.2">
      <c r="B1865" s="174" t="s">
        <v>55</v>
      </c>
      <c r="C1865" s="184">
        <v>41005</v>
      </c>
      <c r="I1865" s="30" t="e">
        <v>#REF!</v>
      </c>
      <c r="K1865" s="34" t="e">
        <f t="shared" si="29"/>
        <v>#REF!</v>
      </c>
    </row>
    <row r="1866" spans="2:11" x14ac:dyDescent="0.2">
      <c r="B1866" t="s">
        <v>56</v>
      </c>
      <c r="C1866" s="29">
        <v>41006</v>
      </c>
      <c r="I1866" s="30">
        <v>68254</v>
      </c>
      <c r="K1866" s="34">
        <f t="shared" si="29"/>
        <v>68254</v>
      </c>
    </row>
    <row r="1867" spans="2:11" x14ac:dyDescent="0.2">
      <c r="B1867" t="s">
        <v>57</v>
      </c>
      <c r="C1867" s="29">
        <v>41007</v>
      </c>
      <c r="I1867" s="30">
        <v>56583</v>
      </c>
      <c r="K1867" s="34">
        <f t="shared" si="29"/>
        <v>56583</v>
      </c>
    </row>
    <row r="1868" spans="2:11" x14ac:dyDescent="0.2">
      <c r="B1868" t="s">
        <v>58</v>
      </c>
      <c r="C1868" s="29">
        <v>41008</v>
      </c>
      <c r="I1868" s="30">
        <v>87339</v>
      </c>
      <c r="K1868" s="34">
        <f t="shared" si="29"/>
        <v>87339</v>
      </c>
    </row>
    <row r="1869" spans="2:11" x14ac:dyDescent="0.2">
      <c r="B1869" s="18" t="s">
        <v>59</v>
      </c>
      <c r="C1869" s="181">
        <v>41009</v>
      </c>
      <c r="I1869" s="30">
        <v>92574</v>
      </c>
      <c r="K1869" s="34">
        <f t="shared" si="29"/>
        <v>92574</v>
      </c>
    </row>
    <row r="1870" spans="2:11" x14ac:dyDescent="0.2">
      <c r="B1870" t="s">
        <v>53</v>
      </c>
      <c r="C1870" s="29">
        <v>41010</v>
      </c>
      <c r="I1870" s="30">
        <v>90853</v>
      </c>
      <c r="K1870" s="34">
        <f t="shared" si="29"/>
        <v>90853</v>
      </c>
    </row>
    <row r="1871" spans="2:11" x14ac:dyDescent="0.2">
      <c r="B1871" t="s">
        <v>54</v>
      </c>
      <c r="C1871" s="29">
        <v>41011</v>
      </c>
      <c r="I1871" s="30">
        <v>93157</v>
      </c>
      <c r="K1871" s="34">
        <f t="shared" si="29"/>
        <v>93157</v>
      </c>
    </row>
    <row r="1872" spans="2:11" x14ac:dyDescent="0.2">
      <c r="B1872" t="s">
        <v>55</v>
      </c>
      <c r="C1872" s="29">
        <v>41012</v>
      </c>
      <c r="I1872" s="30">
        <v>98657</v>
      </c>
      <c r="K1872" s="34">
        <f t="shared" si="29"/>
        <v>98657</v>
      </c>
    </row>
    <row r="1873" spans="2:11" x14ac:dyDescent="0.2">
      <c r="B1873" s="18" t="s">
        <v>56</v>
      </c>
      <c r="C1873" s="29">
        <v>41013</v>
      </c>
      <c r="I1873" s="30">
        <v>78418</v>
      </c>
      <c r="K1873" s="34">
        <f t="shared" si="29"/>
        <v>78418</v>
      </c>
    </row>
    <row r="1874" spans="2:11" x14ac:dyDescent="0.2">
      <c r="B1874" t="s">
        <v>57</v>
      </c>
      <c r="C1874" s="29">
        <v>41014</v>
      </c>
      <c r="I1874" s="30">
        <v>57304</v>
      </c>
      <c r="K1874" s="34">
        <f t="shared" si="29"/>
        <v>57304</v>
      </c>
    </row>
    <row r="1875" spans="2:11" x14ac:dyDescent="0.2">
      <c r="B1875" t="s">
        <v>58</v>
      </c>
      <c r="C1875" s="29">
        <v>41015</v>
      </c>
      <c r="I1875" s="30">
        <v>86027</v>
      </c>
      <c r="K1875" s="34">
        <f t="shared" si="29"/>
        <v>86027</v>
      </c>
    </row>
    <row r="1876" spans="2:11" x14ac:dyDescent="0.2">
      <c r="B1876" t="s">
        <v>59</v>
      </c>
      <c r="C1876" s="29">
        <v>41016</v>
      </c>
      <c r="I1876" s="30">
        <v>89675</v>
      </c>
      <c r="K1876" s="34">
        <f t="shared" si="29"/>
        <v>89675</v>
      </c>
    </row>
    <row r="1877" spans="2:11" x14ac:dyDescent="0.2">
      <c r="B1877" t="s">
        <v>53</v>
      </c>
      <c r="C1877" s="29">
        <v>41017</v>
      </c>
      <c r="I1877" s="30">
        <v>89428</v>
      </c>
      <c r="K1877" s="34">
        <f t="shared" si="29"/>
        <v>89428</v>
      </c>
    </row>
    <row r="1878" spans="2:11" x14ac:dyDescent="0.2">
      <c r="B1878" t="s">
        <v>54</v>
      </c>
      <c r="C1878" s="29">
        <v>41018</v>
      </c>
      <c r="I1878" s="30">
        <v>93220</v>
      </c>
      <c r="K1878" s="34">
        <f t="shared" si="29"/>
        <v>93220</v>
      </c>
    </row>
    <row r="1879" spans="2:11" x14ac:dyDescent="0.2">
      <c r="B1879" t="s">
        <v>55</v>
      </c>
      <c r="C1879" s="29">
        <v>41019</v>
      </c>
      <c r="I1879" s="30">
        <v>97782</v>
      </c>
      <c r="K1879" s="34">
        <f t="shared" si="29"/>
        <v>97782</v>
      </c>
    </row>
    <row r="1880" spans="2:11" x14ac:dyDescent="0.2">
      <c r="B1880" t="s">
        <v>56</v>
      </c>
      <c r="C1880" s="29">
        <v>41020</v>
      </c>
      <c r="I1880" s="30">
        <v>79984</v>
      </c>
      <c r="K1880" s="34">
        <f t="shared" si="29"/>
        <v>79984</v>
      </c>
    </row>
    <row r="1881" spans="2:11" x14ac:dyDescent="0.2">
      <c r="B1881" t="s">
        <v>57</v>
      </c>
      <c r="C1881" s="29">
        <v>41021</v>
      </c>
      <c r="I1881" s="30">
        <v>60336</v>
      </c>
      <c r="K1881" s="34">
        <f t="shared" si="29"/>
        <v>60336</v>
      </c>
    </row>
    <row r="1882" spans="2:11" x14ac:dyDescent="0.2">
      <c r="B1882" t="s">
        <v>58</v>
      </c>
      <c r="C1882" s="29">
        <v>41022</v>
      </c>
      <c r="I1882" s="30">
        <v>83959</v>
      </c>
      <c r="K1882" s="34">
        <f t="shared" si="29"/>
        <v>83959</v>
      </c>
    </row>
    <row r="1883" spans="2:11" x14ac:dyDescent="0.2">
      <c r="B1883" t="s">
        <v>59</v>
      </c>
      <c r="C1883" s="29">
        <v>41023</v>
      </c>
      <c r="I1883" s="30">
        <v>91290</v>
      </c>
      <c r="K1883" s="34">
        <f t="shared" si="29"/>
        <v>91290</v>
      </c>
    </row>
    <row r="1884" spans="2:11" x14ac:dyDescent="0.2">
      <c r="B1884" t="s">
        <v>53</v>
      </c>
      <c r="C1884" s="29">
        <v>41024</v>
      </c>
      <c r="I1884" s="30">
        <v>89661</v>
      </c>
      <c r="K1884" s="34">
        <f t="shared" si="29"/>
        <v>89661</v>
      </c>
    </row>
    <row r="1885" spans="2:11" x14ac:dyDescent="0.2">
      <c r="B1885" t="s">
        <v>54</v>
      </c>
      <c r="C1885" s="185">
        <v>41025</v>
      </c>
      <c r="I1885" s="30">
        <v>94981</v>
      </c>
      <c r="K1885" s="34">
        <f t="shared" si="29"/>
        <v>94981</v>
      </c>
    </row>
    <row r="1886" spans="2:11" x14ac:dyDescent="0.2">
      <c r="B1886" t="s">
        <v>55</v>
      </c>
      <c r="C1886" s="185">
        <v>41026</v>
      </c>
      <c r="I1886" s="30">
        <v>101297</v>
      </c>
      <c r="K1886" s="34">
        <f t="shared" si="29"/>
        <v>101297</v>
      </c>
    </row>
    <row r="1887" spans="2:11" x14ac:dyDescent="0.2">
      <c r="B1887" t="s">
        <v>56</v>
      </c>
      <c r="C1887" s="185">
        <v>41027</v>
      </c>
      <c r="I1887" s="30">
        <v>80726</v>
      </c>
      <c r="K1887" s="34">
        <f t="shared" si="29"/>
        <v>80726</v>
      </c>
    </row>
    <row r="1888" spans="2:11" x14ac:dyDescent="0.2">
      <c r="B1888" t="s">
        <v>57</v>
      </c>
      <c r="C1888" s="185">
        <v>41028</v>
      </c>
      <c r="I1888" s="30">
        <v>61257</v>
      </c>
      <c r="K1888" s="34">
        <f t="shared" si="29"/>
        <v>61257</v>
      </c>
    </row>
    <row r="1889" spans="2:11" x14ac:dyDescent="0.2">
      <c r="B1889" t="s">
        <v>58</v>
      </c>
      <c r="C1889" s="29">
        <v>41029</v>
      </c>
      <c r="I1889" s="30">
        <v>86615</v>
      </c>
      <c r="K1889" s="34">
        <f t="shared" si="29"/>
        <v>86615</v>
      </c>
    </row>
    <row r="1890" spans="2:11" x14ac:dyDescent="0.2">
      <c r="B1890" t="s">
        <v>59</v>
      </c>
      <c r="C1890" s="29">
        <v>41030</v>
      </c>
      <c r="I1890" s="30">
        <v>92037</v>
      </c>
      <c r="K1890" s="34">
        <f t="shared" si="29"/>
        <v>92037</v>
      </c>
    </row>
    <row r="1891" spans="2:11" x14ac:dyDescent="0.2">
      <c r="B1891" t="s">
        <v>53</v>
      </c>
      <c r="C1891" s="29">
        <v>41031</v>
      </c>
      <c r="I1891" s="30">
        <v>90064</v>
      </c>
      <c r="K1891" s="34">
        <f t="shared" si="29"/>
        <v>90064</v>
      </c>
    </row>
    <row r="1892" spans="2:11" x14ac:dyDescent="0.2">
      <c r="B1892" t="s">
        <v>54</v>
      </c>
      <c r="C1892" s="29">
        <v>41032</v>
      </c>
      <c r="I1892" s="30">
        <v>93727</v>
      </c>
      <c r="K1892" s="34">
        <f t="shared" si="29"/>
        <v>93727</v>
      </c>
    </row>
    <row r="1893" spans="2:11" x14ac:dyDescent="0.2">
      <c r="B1893" t="s">
        <v>55</v>
      </c>
      <c r="C1893" s="29">
        <v>41033</v>
      </c>
      <c r="I1893" s="30">
        <v>98601</v>
      </c>
      <c r="K1893" s="34">
        <f t="shared" si="29"/>
        <v>98601</v>
      </c>
    </row>
    <row r="1894" spans="2:11" x14ac:dyDescent="0.2">
      <c r="B1894" t="s">
        <v>56</v>
      </c>
      <c r="C1894" s="29">
        <v>41034</v>
      </c>
      <c r="I1894" s="30">
        <v>76287</v>
      </c>
      <c r="K1894" s="34">
        <f t="shared" si="29"/>
        <v>76287</v>
      </c>
    </row>
    <row r="1895" spans="2:11" x14ac:dyDescent="0.2">
      <c r="B1895" s="173" t="s">
        <v>57</v>
      </c>
      <c r="C1895" s="29">
        <v>41035</v>
      </c>
      <c r="I1895" s="30">
        <v>57669</v>
      </c>
      <c r="K1895" s="34">
        <f t="shared" si="29"/>
        <v>57669</v>
      </c>
    </row>
    <row r="1896" spans="2:11" x14ac:dyDescent="0.2">
      <c r="B1896" t="s">
        <v>58</v>
      </c>
      <c r="C1896" s="29">
        <v>41036</v>
      </c>
      <c r="I1896" s="30">
        <v>85468</v>
      </c>
      <c r="K1896" s="34">
        <f t="shared" si="29"/>
        <v>85468</v>
      </c>
    </row>
    <row r="1897" spans="2:11" x14ac:dyDescent="0.2">
      <c r="B1897" s="173" t="s">
        <v>59</v>
      </c>
      <c r="C1897" s="29">
        <v>41037</v>
      </c>
      <c r="I1897" s="30">
        <v>85758</v>
      </c>
      <c r="K1897" s="34">
        <f t="shared" si="29"/>
        <v>85758</v>
      </c>
    </row>
    <row r="1898" spans="2:11" x14ac:dyDescent="0.2">
      <c r="B1898" s="173" t="s">
        <v>53</v>
      </c>
      <c r="C1898" s="29">
        <v>41038</v>
      </c>
      <c r="I1898" s="30">
        <v>90047</v>
      </c>
      <c r="K1898" s="34">
        <f t="shared" si="29"/>
        <v>90047</v>
      </c>
    </row>
    <row r="1899" spans="2:11" x14ac:dyDescent="0.2">
      <c r="B1899" s="173" t="s">
        <v>54</v>
      </c>
      <c r="C1899" s="29">
        <v>41039</v>
      </c>
      <c r="I1899" s="30">
        <v>91097</v>
      </c>
      <c r="K1899" s="34">
        <f t="shared" si="29"/>
        <v>91097</v>
      </c>
    </row>
    <row r="1900" spans="2:11" x14ac:dyDescent="0.2">
      <c r="B1900" t="s">
        <v>55</v>
      </c>
      <c r="C1900" s="29">
        <v>41040</v>
      </c>
      <c r="I1900" s="30">
        <v>99394</v>
      </c>
      <c r="K1900" s="34">
        <f t="shared" si="29"/>
        <v>99394</v>
      </c>
    </row>
    <row r="1901" spans="2:11" x14ac:dyDescent="0.2">
      <c r="B1901" t="s">
        <v>56</v>
      </c>
      <c r="C1901" s="29">
        <v>41041</v>
      </c>
      <c r="I1901" s="30">
        <v>79385</v>
      </c>
      <c r="K1901" s="34">
        <f t="shared" si="29"/>
        <v>79385</v>
      </c>
    </row>
    <row r="1902" spans="2:11" x14ac:dyDescent="0.2">
      <c r="B1902" t="s">
        <v>57</v>
      </c>
      <c r="C1902" s="29">
        <v>41042</v>
      </c>
      <c r="I1902" s="30">
        <v>62833</v>
      </c>
      <c r="K1902" s="34">
        <f t="shared" si="29"/>
        <v>62833</v>
      </c>
    </row>
    <row r="1903" spans="2:11" x14ac:dyDescent="0.2">
      <c r="B1903" t="s">
        <v>58</v>
      </c>
      <c r="C1903" s="29">
        <v>41043</v>
      </c>
      <c r="I1903" s="30">
        <v>87400</v>
      </c>
      <c r="K1903" s="34">
        <f t="shared" si="29"/>
        <v>87400</v>
      </c>
    </row>
    <row r="1904" spans="2:11" x14ac:dyDescent="0.2">
      <c r="B1904" t="s">
        <v>59</v>
      </c>
      <c r="C1904" s="186">
        <v>41044</v>
      </c>
      <c r="I1904" s="30">
        <v>87025</v>
      </c>
      <c r="K1904" s="34">
        <f t="shared" si="29"/>
        <v>87025</v>
      </c>
    </row>
    <row r="1905" spans="2:11" x14ac:dyDescent="0.2">
      <c r="B1905" t="s">
        <v>53</v>
      </c>
      <c r="C1905" s="186">
        <v>41045</v>
      </c>
      <c r="I1905" s="30">
        <v>89787</v>
      </c>
      <c r="K1905" s="34">
        <f t="shared" si="29"/>
        <v>89787</v>
      </c>
    </row>
    <row r="1906" spans="2:11" x14ac:dyDescent="0.2">
      <c r="B1906" t="s">
        <v>54</v>
      </c>
      <c r="C1906" s="29">
        <v>41046</v>
      </c>
      <c r="I1906" s="30">
        <v>94079</v>
      </c>
      <c r="K1906" s="34">
        <f t="shared" si="29"/>
        <v>94079</v>
      </c>
    </row>
    <row r="1907" spans="2:11" x14ac:dyDescent="0.2">
      <c r="B1907" t="s">
        <v>55</v>
      </c>
      <c r="C1907" s="29">
        <v>41047</v>
      </c>
      <c r="I1907" s="30">
        <v>99845</v>
      </c>
      <c r="K1907" s="34">
        <f t="shared" si="29"/>
        <v>99845</v>
      </c>
    </row>
    <row r="1908" spans="2:11" x14ac:dyDescent="0.2">
      <c r="B1908" t="s">
        <v>56</v>
      </c>
      <c r="C1908" s="185">
        <v>41048</v>
      </c>
      <c r="I1908" s="30">
        <v>78935</v>
      </c>
      <c r="K1908" s="34">
        <f t="shared" si="29"/>
        <v>78935</v>
      </c>
    </row>
    <row r="1909" spans="2:11" x14ac:dyDescent="0.2">
      <c r="B1909" t="s">
        <v>57</v>
      </c>
      <c r="C1909" s="29">
        <v>41049</v>
      </c>
      <c r="I1909" s="30">
        <v>59380</v>
      </c>
      <c r="K1909" s="34">
        <f t="shared" si="29"/>
        <v>59380</v>
      </c>
    </row>
    <row r="1910" spans="2:11" x14ac:dyDescent="0.2">
      <c r="B1910" t="s">
        <v>58</v>
      </c>
      <c r="C1910" s="29">
        <v>41050</v>
      </c>
      <c r="I1910" s="30">
        <v>87120</v>
      </c>
      <c r="K1910" s="34">
        <f t="shared" si="29"/>
        <v>87120</v>
      </c>
    </row>
    <row r="1911" spans="2:11" x14ac:dyDescent="0.2">
      <c r="B1911" t="s">
        <v>59</v>
      </c>
      <c r="C1911" s="29">
        <v>41051</v>
      </c>
      <c r="I1911" s="30">
        <v>89934</v>
      </c>
      <c r="K1911" s="34">
        <f t="shared" si="29"/>
        <v>89934</v>
      </c>
    </row>
    <row r="1912" spans="2:11" x14ac:dyDescent="0.2">
      <c r="B1912" t="s">
        <v>53</v>
      </c>
      <c r="C1912" s="29">
        <v>41052</v>
      </c>
      <c r="I1912" s="30">
        <v>93687</v>
      </c>
      <c r="K1912" s="34">
        <f t="shared" si="29"/>
        <v>93687</v>
      </c>
    </row>
    <row r="1913" spans="2:11" x14ac:dyDescent="0.2">
      <c r="B1913" t="s">
        <v>54</v>
      </c>
      <c r="C1913" s="29">
        <v>41053</v>
      </c>
      <c r="I1913" s="30">
        <v>95269</v>
      </c>
      <c r="K1913" s="34">
        <f t="shared" si="29"/>
        <v>95269</v>
      </c>
    </row>
    <row r="1914" spans="2:11" x14ac:dyDescent="0.2">
      <c r="B1914" t="s">
        <v>55</v>
      </c>
      <c r="C1914" s="29">
        <v>41054</v>
      </c>
      <c r="I1914" s="30">
        <v>100818</v>
      </c>
      <c r="K1914" s="34">
        <f t="shared" si="29"/>
        <v>100818</v>
      </c>
    </row>
    <row r="1915" spans="2:11" x14ac:dyDescent="0.2">
      <c r="B1915" t="s">
        <v>56</v>
      </c>
      <c r="C1915" s="185">
        <v>41055</v>
      </c>
      <c r="I1915" s="30">
        <v>81935</v>
      </c>
      <c r="K1915" s="34">
        <f t="shared" si="29"/>
        <v>81935</v>
      </c>
    </row>
    <row r="1916" spans="2:11" x14ac:dyDescent="0.2">
      <c r="B1916" t="s">
        <v>57</v>
      </c>
      <c r="C1916" s="29">
        <v>41056</v>
      </c>
      <c r="I1916" s="30">
        <v>53889</v>
      </c>
      <c r="K1916" s="34">
        <f t="shared" si="29"/>
        <v>53889</v>
      </c>
    </row>
    <row r="1917" spans="2:11" x14ac:dyDescent="0.2">
      <c r="B1917" t="s">
        <v>58</v>
      </c>
      <c r="C1917" s="29">
        <v>41057</v>
      </c>
      <c r="I1917" s="30">
        <v>54293</v>
      </c>
      <c r="K1917" s="34">
        <f t="shared" si="29"/>
        <v>54293</v>
      </c>
    </row>
    <row r="1918" spans="2:11" x14ac:dyDescent="0.2">
      <c r="B1918" t="s">
        <v>59</v>
      </c>
      <c r="C1918" s="29">
        <v>41058</v>
      </c>
      <c r="I1918" s="30">
        <v>90751</v>
      </c>
      <c r="K1918" s="34">
        <f t="shared" si="29"/>
        <v>90751</v>
      </c>
    </row>
    <row r="1919" spans="2:11" x14ac:dyDescent="0.2">
      <c r="B1919" t="s">
        <v>53</v>
      </c>
      <c r="C1919" s="29">
        <v>41059</v>
      </c>
      <c r="I1919" s="30">
        <v>93457</v>
      </c>
      <c r="K1919" s="34">
        <f t="shared" si="29"/>
        <v>93457</v>
      </c>
    </row>
    <row r="1920" spans="2:11" x14ac:dyDescent="0.2">
      <c r="B1920" t="s">
        <v>54</v>
      </c>
      <c r="C1920" s="29">
        <v>41060</v>
      </c>
      <c r="I1920" s="30">
        <v>95595</v>
      </c>
      <c r="K1920" s="34">
        <f t="shared" si="29"/>
        <v>95595</v>
      </c>
    </row>
    <row r="1921" spans="2:11" x14ac:dyDescent="0.2">
      <c r="B1921" t="s">
        <v>55</v>
      </c>
      <c r="C1921" s="29">
        <v>41061</v>
      </c>
      <c r="I1921" s="30">
        <v>100559</v>
      </c>
      <c r="K1921" s="34">
        <f t="shared" si="29"/>
        <v>100559</v>
      </c>
    </row>
    <row r="1922" spans="2:11" x14ac:dyDescent="0.2">
      <c r="B1922" t="s">
        <v>56</v>
      </c>
      <c r="C1922" s="185">
        <v>41062</v>
      </c>
      <c r="I1922" s="30">
        <v>78272</v>
      </c>
      <c r="K1922" s="34">
        <f t="shared" si="29"/>
        <v>78272</v>
      </c>
    </row>
    <row r="1923" spans="2:11" x14ac:dyDescent="0.2">
      <c r="B1923" t="s">
        <v>57</v>
      </c>
      <c r="C1923" s="185">
        <v>41063</v>
      </c>
      <c r="I1923" s="30">
        <v>62729</v>
      </c>
      <c r="K1923" s="34">
        <f t="shared" si="29"/>
        <v>62729</v>
      </c>
    </row>
    <row r="1924" spans="2:11" x14ac:dyDescent="0.2">
      <c r="B1924" t="s">
        <v>58</v>
      </c>
      <c r="C1924" s="29">
        <v>41064</v>
      </c>
      <c r="I1924" s="30">
        <v>87649</v>
      </c>
      <c r="K1924" s="34">
        <f t="shared" si="29"/>
        <v>87649</v>
      </c>
    </row>
    <row r="1925" spans="2:11" x14ac:dyDescent="0.2">
      <c r="B1925" t="s">
        <v>59</v>
      </c>
      <c r="C1925" s="29">
        <v>41065</v>
      </c>
      <c r="I1925" s="30">
        <v>90483</v>
      </c>
      <c r="K1925" s="34">
        <f t="shared" si="29"/>
        <v>90483</v>
      </c>
    </row>
    <row r="1926" spans="2:11" x14ac:dyDescent="0.2">
      <c r="B1926" t="s">
        <v>53</v>
      </c>
      <c r="C1926" s="29">
        <v>41066</v>
      </c>
      <c r="I1926" s="30">
        <v>92221</v>
      </c>
      <c r="K1926" s="34">
        <f t="shared" si="29"/>
        <v>92221</v>
      </c>
    </row>
    <row r="1927" spans="2:11" x14ac:dyDescent="0.2">
      <c r="B1927" t="s">
        <v>54</v>
      </c>
      <c r="C1927" s="29">
        <v>41067</v>
      </c>
      <c r="I1927" s="30">
        <v>93936</v>
      </c>
      <c r="K1927" s="34">
        <f t="shared" ref="K1927:K1990" si="30">E1927+F1927+G1927+H1927+I1927</f>
        <v>93936</v>
      </c>
    </row>
    <row r="1928" spans="2:11" x14ac:dyDescent="0.2">
      <c r="B1928" t="s">
        <v>55</v>
      </c>
      <c r="C1928" s="29">
        <v>41068</v>
      </c>
      <c r="I1928" s="30">
        <v>99373</v>
      </c>
      <c r="K1928" s="34">
        <f t="shared" si="30"/>
        <v>99373</v>
      </c>
    </row>
    <row r="1929" spans="2:11" x14ac:dyDescent="0.2">
      <c r="B1929" t="s">
        <v>56</v>
      </c>
      <c r="C1929" s="29">
        <v>41069</v>
      </c>
      <c r="I1929" s="30">
        <v>72805</v>
      </c>
      <c r="K1929" s="34">
        <f t="shared" si="30"/>
        <v>72805</v>
      </c>
    </row>
    <row r="1930" spans="2:11" x14ac:dyDescent="0.2">
      <c r="B1930" t="s">
        <v>57</v>
      </c>
      <c r="C1930" s="29">
        <v>41070</v>
      </c>
      <c r="I1930" s="30">
        <v>58390</v>
      </c>
      <c r="K1930" s="34">
        <f t="shared" si="30"/>
        <v>58390</v>
      </c>
    </row>
    <row r="1931" spans="2:11" x14ac:dyDescent="0.2">
      <c r="B1931" t="s">
        <v>58</v>
      </c>
      <c r="C1931" s="29">
        <v>41071</v>
      </c>
      <c r="I1931" s="30">
        <v>86810</v>
      </c>
      <c r="K1931" s="34">
        <f t="shared" si="30"/>
        <v>86810</v>
      </c>
    </row>
    <row r="1932" spans="2:11" x14ac:dyDescent="0.2">
      <c r="B1932" t="s">
        <v>59</v>
      </c>
      <c r="C1932" s="29">
        <v>41072</v>
      </c>
      <c r="I1932" s="30">
        <v>90101</v>
      </c>
      <c r="K1932" s="34">
        <f t="shared" si="30"/>
        <v>90101</v>
      </c>
    </row>
    <row r="1933" spans="2:11" x14ac:dyDescent="0.2">
      <c r="B1933" t="s">
        <v>53</v>
      </c>
      <c r="C1933" s="29">
        <v>41073</v>
      </c>
      <c r="I1933" s="30">
        <v>92592</v>
      </c>
      <c r="K1933" s="34">
        <f t="shared" si="30"/>
        <v>92592</v>
      </c>
    </row>
    <row r="1934" spans="2:11" x14ac:dyDescent="0.2">
      <c r="B1934" t="s">
        <v>54</v>
      </c>
      <c r="C1934" s="29">
        <v>41074</v>
      </c>
      <c r="I1934" s="30">
        <v>92378</v>
      </c>
      <c r="K1934" s="34">
        <f t="shared" si="30"/>
        <v>92378</v>
      </c>
    </row>
    <row r="1935" spans="2:11" x14ac:dyDescent="0.2">
      <c r="B1935" t="s">
        <v>55</v>
      </c>
      <c r="C1935" s="29">
        <v>41075</v>
      </c>
      <c r="I1935" s="30">
        <v>99859</v>
      </c>
      <c r="K1935" s="34">
        <f t="shared" si="30"/>
        <v>99859</v>
      </c>
    </row>
    <row r="1936" spans="2:11" x14ac:dyDescent="0.2">
      <c r="B1936" t="s">
        <v>56</v>
      </c>
      <c r="C1936" s="29">
        <v>41076</v>
      </c>
      <c r="I1936" s="30">
        <v>72412</v>
      </c>
      <c r="K1936" s="34">
        <f t="shared" si="30"/>
        <v>72412</v>
      </c>
    </row>
    <row r="1937" spans="2:11" x14ac:dyDescent="0.2">
      <c r="B1937" t="s">
        <v>57</v>
      </c>
      <c r="C1937" s="29">
        <v>41077</v>
      </c>
      <c r="I1937" s="30">
        <v>59818</v>
      </c>
      <c r="K1937" s="34">
        <f t="shared" si="30"/>
        <v>59818</v>
      </c>
    </row>
    <row r="1938" spans="2:11" x14ac:dyDescent="0.2">
      <c r="B1938" t="s">
        <v>58</v>
      </c>
      <c r="C1938" s="29">
        <v>41078</v>
      </c>
      <c r="I1938" s="30">
        <v>87244</v>
      </c>
      <c r="K1938" s="34">
        <f t="shared" si="30"/>
        <v>87244</v>
      </c>
    </row>
    <row r="1939" spans="2:11" x14ac:dyDescent="0.2">
      <c r="B1939" t="s">
        <v>59</v>
      </c>
      <c r="C1939" s="29">
        <v>41079</v>
      </c>
      <c r="I1939" s="30">
        <v>89236</v>
      </c>
      <c r="K1939" s="34">
        <f t="shared" si="30"/>
        <v>89236</v>
      </c>
    </row>
    <row r="1940" spans="2:11" x14ac:dyDescent="0.2">
      <c r="B1940" t="s">
        <v>53</v>
      </c>
      <c r="C1940" s="29">
        <v>41080</v>
      </c>
      <c r="I1940" s="30">
        <v>89462</v>
      </c>
      <c r="K1940" s="34">
        <f t="shared" si="30"/>
        <v>89462</v>
      </c>
    </row>
    <row r="1941" spans="2:11" x14ac:dyDescent="0.2">
      <c r="B1941" t="s">
        <v>54</v>
      </c>
      <c r="C1941" s="29">
        <v>41081</v>
      </c>
      <c r="I1941" s="30">
        <v>94533</v>
      </c>
      <c r="K1941" s="34">
        <f t="shared" si="30"/>
        <v>94533</v>
      </c>
    </row>
    <row r="1942" spans="2:11" x14ac:dyDescent="0.2">
      <c r="B1942" t="s">
        <v>55</v>
      </c>
      <c r="C1942" s="185">
        <v>41082</v>
      </c>
      <c r="I1942" s="30">
        <v>99266</v>
      </c>
      <c r="K1942" s="34">
        <f t="shared" si="30"/>
        <v>99266</v>
      </c>
    </row>
    <row r="1943" spans="2:11" x14ac:dyDescent="0.2">
      <c r="B1943" t="s">
        <v>56</v>
      </c>
      <c r="C1943" s="185">
        <v>41083</v>
      </c>
      <c r="I1943" s="30">
        <v>71781</v>
      </c>
      <c r="K1943" s="34">
        <f t="shared" si="30"/>
        <v>71781</v>
      </c>
    </row>
    <row r="1944" spans="2:11" x14ac:dyDescent="0.2">
      <c r="B1944" t="s">
        <v>57</v>
      </c>
      <c r="C1944" s="185">
        <v>41084</v>
      </c>
      <c r="I1944" s="30">
        <v>56990</v>
      </c>
      <c r="K1944" s="34">
        <f t="shared" si="30"/>
        <v>56990</v>
      </c>
    </row>
    <row r="1945" spans="2:11" x14ac:dyDescent="0.2">
      <c r="B1945" t="s">
        <v>58</v>
      </c>
      <c r="C1945" s="29">
        <v>41085</v>
      </c>
      <c r="I1945" s="30">
        <v>87435</v>
      </c>
      <c r="K1945" s="34">
        <f t="shared" si="30"/>
        <v>87435</v>
      </c>
    </row>
    <row r="1946" spans="2:11" x14ac:dyDescent="0.2">
      <c r="B1946" t="s">
        <v>59</v>
      </c>
      <c r="C1946" s="29">
        <v>41086</v>
      </c>
      <c r="I1946" s="30">
        <v>89820</v>
      </c>
      <c r="K1946" s="34">
        <f t="shared" si="30"/>
        <v>89820</v>
      </c>
    </row>
    <row r="1947" spans="2:11" x14ac:dyDescent="0.2">
      <c r="B1947" t="s">
        <v>53</v>
      </c>
      <c r="C1947" s="29">
        <v>41087</v>
      </c>
      <c r="I1947" s="30">
        <v>91150</v>
      </c>
      <c r="K1947" s="34">
        <f t="shared" si="30"/>
        <v>91150</v>
      </c>
    </row>
    <row r="1948" spans="2:11" x14ac:dyDescent="0.2">
      <c r="B1948" t="s">
        <v>54</v>
      </c>
      <c r="C1948" s="29">
        <v>41088</v>
      </c>
      <c r="I1948" s="30">
        <v>93715</v>
      </c>
      <c r="K1948" s="34">
        <f t="shared" si="30"/>
        <v>93715</v>
      </c>
    </row>
    <row r="1949" spans="2:11" x14ac:dyDescent="0.2">
      <c r="B1949" t="s">
        <v>55</v>
      </c>
      <c r="C1949" s="29">
        <v>41089</v>
      </c>
      <c r="I1949" s="30">
        <v>99268</v>
      </c>
      <c r="K1949" s="34">
        <f t="shared" si="30"/>
        <v>99268</v>
      </c>
    </row>
    <row r="1950" spans="2:11" x14ac:dyDescent="0.2">
      <c r="B1950" t="s">
        <v>56</v>
      </c>
      <c r="C1950" s="29">
        <v>41090</v>
      </c>
      <c r="I1950" s="30">
        <v>69855</v>
      </c>
      <c r="K1950" s="34">
        <f t="shared" si="30"/>
        <v>69855</v>
      </c>
    </row>
    <row r="1951" spans="2:11" x14ac:dyDescent="0.2">
      <c r="B1951" t="s">
        <v>57</v>
      </c>
      <c r="C1951" s="29">
        <v>41091</v>
      </c>
      <c r="I1951" s="30">
        <v>55318</v>
      </c>
      <c r="K1951" s="34">
        <f t="shared" si="30"/>
        <v>55318</v>
      </c>
    </row>
    <row r="1952" spans="2:11" x14ac:dyDescent="0.2">
      <c r="B1952" t="s">
        <v>58</v>
      </c>
      <c r="C1952" s="29">
        <v>41092</v>
      </c>
      <c r="I1952" s="30">
        <v>85555</v>
      </c>
      <c r="K1952" s="34">
        <f t="shared" si="30"/>
        <v>85555</v>
      </c>
    </row>
    <row r="1953" spans="2:11" x14ac:dyDescent="0.2">
      <c r="B1953" t="s">
        <v>59</v>
      </c>
      <c r="C1953" s="29">
        <v>41093</v>
      </c>
      <c r="I1953" s="30">
        <v>92390</v>
      </c>
      <c r="K1953" s="34">
        <f t="shared" si="30"/>
        <v>92390</v>
      </c>
    </row>
    <row r="1954" spans="2:11" x14ac:dyDescent="0.2">
      <c r="B1954" t="s">
        <v>53</v>
      </c>
      <c r="C1954" s="29">
        <v>41094</v>
      </c>
      <c r="I1954" s="30">
        <v>48361</v>
      </c>
      <c r="K1954" s="34">
        <f t="shared" si="30"/>
        <v>48361</v>
      </c>
    </row>
    <row r="1955" spans="2:11" x14ac:dyDescent="0.2">
      <c r="B1955" t="s">
        <v>54</v>
      </c>
      <c r="C1955" s="29">
        <v>41095</v>
      </c>
      <c r="I1955" s="30">
        <v>85981</v>
      </c>
      <c r="K1955" s="34">
        <f t="shared" si="30"/>
        <v>85981</v>
      </c>
    </row>
    <row r="1956" spans="2:11" x14ac:dyDescent="0.2">
      <c r="B1956" t="s">
        <v>55</v>
      </c>
      <c r="C1956" s="29">
        <v>41096</v>
      </c>
      <c r="I1956" s="30">
        <v>93414</v>
      </c>
      <c r="K1956" s="34">
        <f t="shared" si="30"/>
        <v>93414</v>
      </c>
    </row>
    <row r="1957" spans="2:11" x14ac:dyDescent="0.2">
      <c r="B1957" t="s">
        <v>56</v>
      </c>
      <c r="C1957" s="29">
        <v>41097</v>
      </c>
      <c r="I1957" s="30">
        <v>66712</v>
      </c>
      <c r="K1957" s="34">
        <f t="shared" si="30"/>
        <v>66712</v>
      </c>
    </row>
    <row r="1958" spans="2:11" x14ac:dyDescent="0.2">
      <c r="B1958" t="s">
        <v>57</v>
      </c>
      <c r="C1958" s="29">
        <v>41098</v>
      </c>
      <c r="I1958" s="30">
        <v>53640</v>
      </c>
      <c r="K1958" s="34">
        <f t="shared" si="30"/>
        <v>53640</v>
      </c>
    </row>
    <row r="1959" spans="2:11" x14ac:dyDescent="0.2">
      <c r="B1959" s="173" t="s">
        <v>58</v>
      </c>
      <c r="C1959" s="29">
        <v>41099</v>
      </c>
      <c r="I1959" s="30">
        <v>86095</v>
      </c>
      <c r="K1959" s="34">
        <f t="shared" si="30"/>
        <v>86095</v>
      </c>
    </row>
    <row r="1960" spans="2:11" x14ac:dyDescent="0.2">
      <c r="B1960" s="173" t="s">
        <v>59</v>
      </c>
      <c r="C1960" s="29">
        <v>41100</v>
      </c>
      <c r="I1960" s="30">
        <v>88637</v>
      </c>
      <c r="K1960" s="34">
        <f t="shared" si="30"/>
        <v>88637</v>
      </c>
    </row>
    <row r="1961" spans="2:11" x14ac:dyDescent="0.2">
      <c r="B1961" s="173" t="s">
        <v>53</v>
      </c>
      <c r="C1961" s="29">
        <v>41101</v>
      </c>
      <c r="I1961" s="30">
        <v>87811</v>
      </c>
      <c r="K1961" s="34">
        <f t="shared" si="30"/>
        <v>87811</v>
      </c>
    </row>
    <row r="1962" spans="2:11" x14ac:dyDescent="0.2">
      <c r="B1962" s="173" t="s">
        <v>54</v>
      </c>
      <c r="C1962" s="29">
        <v>41102</v>
      </c>
      <c r="I1962" s="30">
        <v>92138</v>
      </c>
      <c r="K1962" s="34">
        <f t="shared" si="30"/>
        <v>92138</v>
      </c>
    </row>
    <row r="1963" spans="2:11" x14ac:dyDescent="0.2">
      <c r="B1963" s="173" t="s">
        <v>55</v>
      </c>
      <c r="C1963" s="181">
        <v>41103</v>
      </c>
      <c r="I1963" s="30">
        <v>103035</v>
      </c>
      <c r="K1963" s="34">
        <f t="shared" si="30"/>
        <v>103035</v>
      </c>
    </row>
    <row r="1964" spans="2:11" x14ac:dyDescent="0.2">
      <c r="B1964" s="173" t="s">
        <v>56</v>
      </c>
      <c r="C1964" s="181">
        <v>41104</v>
      </c>
      <c r="I1964" s="30">
        <v>75056</v>
      </c>
      <c r="K1964" s="34">
        <f t="shared" si="30"/>
        <v>75056</v>
      </c>
    </row>
    <row r="1965" spans="2:11" x14ac:dyDescent="0.2">
      <c r="B1965" s="173" t="s">
        <v>57</v>
      </c>
      <c r="C1965" s="29">
        <v>41105</v>
      </c>
      <c r="I1965" s="30">
        <v>54344</v>
      </c>
      <c r="K1965" s="34">
        <f t="shared" si="30"/>
        <v>54344</v>
      </c>
    </row>
    <row r="1966" spans="2:11" x14ac:dyDescent="0.2">
      <c r="B1966" t="s">
        <v>58</v>
      </c>
      <c r="C1966" s="29">
        <v>41106</v>
      </c>
      <c r="I1966" s="30">
        <v>85679</v>
      </c>
      <c r="K1966" s="34">
        <f t="shared" si="30"/>
        <v>85679</v>
      </c>
    </row>
    <row r="1967" spans="2:11" x14ac:dyDescent="0.2">
      <c r="B1967" t="s">
        <v>59</v>
      </c>
      <c r="C1967" s="29">
        <v>41107</v>
      </c>
      <c r="I1967" s="30">
        <v>89140</v>
      </c>
      <c r="K1967" s="34">
        <f t="shared" si="30"/>
        <v>89140</v>
      </c>
    </row>
    <row r="1968" spans="2:11" x14ac:dyDescent="0.2">
      <c r="B1968" t="s">
        <v>53</v>
      </c>
      <c r="C1968" s="29">
        <v>41108</v>
      </c>
      <c r="I1968" s="30">
        <v>91236</v>
      </c>
      <c r="K1968" s="34">
        <f t="shared" si="30"/>
        <v>91236</v>
      </c>
    </row>
    <row r="1969" spans="2:11" x14ac:dyDescent="0.2">
      <c r="B1969" t="s">
        <v>54</v>
      </c>
      <c r="C1969" s="29">
        <v>41109</v>
      </c>
      <c r="I1969" s="30">
        <v>94323</v>
      </c>
      <c r="K1969" s="34">
        <f t="shared" si="30"/>
        <v>94323</v>
      </c>
    </row>
    <row r="1970" spans="2:11" x14ac:dyDescent="0.2">
      <c r="B1970" t="s">
        <v>55</v>
      </c>
      <c r="C1970" s="29">
        <v>41110</v>
      </c>
      <c r="I1970" s="30">
        <v>97176</v>
      </c>
      <c r="K1970" s="34">
        <f t="shared" si="30"/>
        <v>97176</v>
      </c>
    </row>
    <row r="1971" spans="2:11" x14ac:dyDescent="0.2">
      <c r="B1971" t="s">
        <v>56</v>
      </c>
      <c r="C1971" s="29">
        <v>41111</v>
      </c>
      <c r="I1971" s="30">
        <v>68925</v>
      </c>
      <c r="K1971" s="34">
        <f t="shared" si="30"/>
        <v>68925</v>
      </c>
    </row>
    <row r="1972" spans="2:11" x14ac:dyDescent="0.2">
      <c r="B1972" t="s">
        <v>57</v>
      </c>
      <c r="C1972" s="29">
        <v>41112</v>
      </c>
      <c r="I1972" s="30">
        <v>53821</v>
      </c>
      <c r="K1972" s="34">
        <f t="shared" si="30"/>
        <v>53821</v>
      </c>
    </row>
    <row r="1973" spans="2:11" x14ac:dyDescent="0.2">
      <c r="B1973" t="s">
        <v>58</v>
      </c>
      <c r="C1973" s="29">
        <v>41113</v>
      </c>
      <c r="I1973" s="30">
        <v>86213</v>
      </c>
      <c r="K1973" s="34">
        <f t="shared" si="30"/>
        <v>86213</v>
      </c>
    </row>
    <row r="1974" spans="2:11" x14ac:dyDescent="0.2">
      <c r="B1974" t="s">
        <v>59</v>
      </c>
      <c r="C1974" s="29">
        <v>41114</v>
      </c>
      <c r="I1974" s="30">
        <v>90353</v>
      </c>
      <c r="K1974" s="34">
        <f t="shared" si="30"/>
        <v>90353</v>
      </c>
    </row>
    <row r="1975" spans="2:11" x14ac:dyDescent="0.2">
      <c r="B1975" t="s">
        <v>53</v>
      </c>
      <c r="C1975" s="29">
        <v>41115</v>
      </c>
      <c r="I1975" s="30">
        <v>91441</v>
      </c>
      <c r="K1975" s="34">
        <f t="shared" si="30"/>
        <v>91441</v>
      </c>
    </row>
    <row r="1976" spans="2:11" x14ac:dyDescent="0.2">
      <c r="B1976" t="s">
        <v>54</v>
      </c>
      <c r="C1976" s="29">
        <v>41116</v>
      </c>
      <c r="I1976" s="30">
        <v>93491</v>
      </c>
      <c r="K1976" s="34">
        <f t="shared" si="30"/>
        <v>93491</v>
      </c>
    </row>
    <row r="1977" spans="2:11" x14ac:dyDescent="0.2">
      <c r="B1977" t="s">
        <v>55</v>
      </c>
      <c r="C1977" s="185">
        <v>41117</v>
      </c>
      <c r="I1977" s="30">
        <v>98329</v>
      </c>
      <c r="K1977" s="34">
        <f t="shared" si="30"/>
        <v>98329</v>
      </c>
    </row>
    <row r="1978" spans="2:11" x14ac:dyDescent="0.2">
      <c r="B1978" t="s">
        <v>56</v>
      </c>
      <c r="C1978" s="185">
        <v>41118</v>
      </c>
      <c r="I1978" s="30">
        <v>71947</v>
      </c>
      <c r="K1978" s="34">
        <f t="shared" si="30"/>
        <v>71947</v>
      </c>
    </row>
    <row r="1979" spans="2:11" x14ac:dyDescent="0.2">
      <c r="B1979" t="s">
        <v>57</v>
      </c>
      <c r="C1979" s="185">
        <v>41119</v>
      </c>
      <c r="I1979" s="30">
        <v>56814</v>
      </c>
      <c r="K1979" s="34">
        <f t="shared" si="30"/>
        <v>56814</v>
      </c>
    </row>
    <row r="1980" spans="2:11" x14ac:dyDescent="0.2">
      <c r="B1980" t="s">
        <v>58</v>
      </c>
      <c r="C1980" s="29">
        <v>41120</v>
      </c>
      <c r="I1980" s="30">
        <v>87648</v>
      </c>
      <c r="K1980" s="34">
        <f t="shared" si="30"/>
        <v>87648</v>
      </c>
    </row>
    <row r="1981" spans="2:11" x14ac:dyDescent="0.2">
      <c r="B1981" t="s">
        <v>59</v>
      </c>
      <c r="C1981" s="29">
        <v>41121</v>
      </c>
      <c r="I1981" s="30">
        <v>91087</v>
      </c>
      <c r="K1981" s="34">
        <f t="shared" si="30"/>
        <v>91087</v>
      </c>
    </row>
    <row r="1982" spans="2:11" x14ac:dyDescent="0.2">
      <c r="B1982" t="s">
        <v>53</v>
      </c>
      <c r="C1982" s="29">
        <v>41122</v>
      </c>
      <c r="I1982" s="30">
        <v>93745</v>
      </c>
      <c r="K1982" s="34">
        <f t="shared" si="30"/>
        <v>93745</v>
      </c>
    </row>
    <row r="1983" spans="2:11" x14ac:dyDescent="0.2">
      <c r="B1983" t="s">
        <v>54</v>
      </c>
      <c r="C1983" s="29">
        <v>41123</v>
      </c>
      <c r="I1983" s="30">
        <v>94233</v>
      </c>
      <c r="K1983" s="34">
        <f t="shared" si="30"/>
        <v>94233</v>
      </c>
    </row>
    <row r="1984" spans="2:11" x14ac:dyDescent="0.2">
      <c r="B1984" t="s">
        <v>55</v>
      </c>
      <c r="C1984" s="29">
        <v>41124</v>
      </c>
      <c r="I1984" s="30">
        <v>98701</v>
      </c>
      <c r="K1984" s="34">
        <f t="shared" si="30"/>
        <v>98701</v>
      </c>
    </row>
    <row r="1985" spans="2:11" x14ac:dyDescent="0.2">
      <c r="B1985" t="s">
        <v>56</v>
      </c>
      <c r="C1985" s="185">
        <v>41125</v>
      </c>
      <c r="I1985" s="30">
        <v>71589</v>
      </c>
      <c r="K1985" s="34">
        <f t="shared" si="30"/>
        <v>71589</v>
      </c>
    </row>
    <row r="1986" spans="2:11" x14ac:dyDescent="0.2">
      <c r="B1986" t="s">
        <v>57</v>
      </c>
      <c r="C1986" s="185">
        <v>41126</v>
      </c>
      <c r="I1986" s="30">
        <v>56785</v>
      </c>
      <c r="K1986" s="34">
        <f t="shared" si="30"/>
        <v>56785</v>
      </c>
    </row>
    <row r="1987" spans="2:11" x14ac:dyDescent="0.2">
      <c r="B1987" t="s">
        <v>58</v>
      </c>
      <c r="C1987" s="29">
        <v>41127</v>
      </c>
      <c r="I1987" s="30">
        <v>87098</v>
      </c>
      <c r="K1987" s="34">
        <f t="shared" si="30"/>
        <v>87098</v>
      </c>
    </row>
    <row r="1988" spans="2:11" x14ac:dyDescent="0.2">
      <c r="B1988" t="s">
        <v>59</v>
      </c>
      <c r="C1988" s="29">
        <v>41128</v>
      </c>
      <c r="I1988" s="30">
        <v>89165</v>
      </c>
      <c r="K1988" s="34">
        <f t="shared" si="30"/>
        <v>89165</v>
      </c>
    </row>
    <row r="1989" spans="2:11" x14ac:dyDescent="0.2">
      <c r="B1989" t="s">
        <v>53</v>
      </c>
      <c r="C1989" s="29">
        <v>41129</v>
      </c>
      <c r="I1989" s="30">
        <v>91757</v>
      </c>
      <c r="K1989" s="34">
        <f t="shared" si="30"/>
        <v>91757</v>
      </c>
    </row>
    <row r="1990" spans="2:11" x14ac:dyDescent="0.2">
      <c r="B1990" t="s">
        <v>54</v>
      </c>
      <c r="C1990" s="29">
        <v>41130</v>
      </c>
      <c r="I1990" s="30">
        <v>94064</v>
      </c>
      <c r="K1990" s="34">
        <f t="shared" si="30"/>
        <v>94064</v>
      </c>
    </row>
    <row r="1991" spans="2:11" x14ac:dyDescent="0.2">
      <c r="B1991" t="s">
        <v>55</v>
      </c>
      <c r="C1991" s="29">
        <v>41131</v>
      </c>
      <c r="I1991" s="30">
        <v>99005</v>
      </c>
      <c r="K1991" s="34">
        <f t="shared" ref="K1991:K2054" si="31">E1991+F1991+G1991+H1991+I1991</f>
        <v>99005</v>
      </c>
    </row>
    <row r="1992" spans="2:11" x14ac:dyDescent="0.2">
      <c r="B1992" t="s">
        <v>56</v>
      </c>
      <c r="C1992" s="29">
        <v>41132</v>
      </c>
      <c r="I1992" s="30">
        <v>71349</v>
      </c>
      <c r="K1992" s="34">
        <f t="shared" si="31"/>
        <v>71349</v>
      </c>
    </row>
    <row r="1993" spans="2:11" x14ac:dyDescent="0.2">
      <c r="B1993" t="s">
        <v>57</v>
      </c>
      <c r="C1993" s="29">
        <v>41133</v>
      </c>
      <c r="I1993" s="30">
        <v>56437</v>
      </c>
      <c r="K1993" s="34">
        <f t="shared" si="31"/>
        <v>56437</v>
      </c>
    </row>
    <row r="1994" spans="2:11" x14ac:dyDescent="0.2">
      <c r="B1994" t="s">
        <v>58</v>
      </c>
      <c r="C1994" s="29">
        <v>41134</v>
      </c>
      <c r="I1994" s="30">
        <v>87387</v>
      </c>
      <c r="K1994" s="34">
        <f t="shared" si="31"/>
        <v>87387</v>
      </c>
    </row>
    <row r="1995" spans="2:11" x14ac:dyDescent="0.2">
      <c r="B1995" t="s">
        <v>59</v>
      </c>
      <c r="C1995" s="29">
        <v>41135</v>
      </c>
      <c r="I1995" s="30">
        <v>92271</v>
      </c>
      <c r="K1995" s="34">
        <f t="shared" si="31"/>
        <v>92271</v>
      </c>
    </row>
    <row r="1996" spans="2:11" x14ac:dyDescent="0.2">
      <c r="B1996" t="s">
        <v>53</v>
      </c>
      <c r="C1996" s="29">
        <v>41136</v>
      </c>
      <c r="I1996" s="30">
        <v>93274</v>
      </c>
      <c r="K1996" s="34">
        <f t="shared" si="31"/>
        <v>93274</v>
      </c>
    </row>
    <row r="1997" spans="2:11" x14ac:dyDescent="0.2">
      <c r="B1997" t="s">
        <v>54</v>
      </c>
      <c r="C1997" s="29">
        <v>41137</v>
      </c>
      <c r="I1997" s="30">
        <v>95967</v>
      </c>
      <c r="K1997" s="34">
        <f t="shared" si="31"/>
        <v>95967</v>
      </c>
    </row>
    <row r="1998" spans="2:11" x14ac:dyDescent="0.2">
      <c r="B1998" t="s">
        <v>55</v>
      </c>
      <c r="C1998" s="29">
        <v>41138</v>
      </c>
      <c r="I1998" s="30">
        <v>101371</v>
      </c>
      <c r="K1998" s="34">
        <f t="shared" si="31"/>
        <v>101371</v>
      </c>
    </row>
    <row r="1999" spans="2:11" x14ac:dyDescent="0.2">
      <c r="B1999" t="s">
        <v>56</v>
      </c>
      <c r="C1999" s="29">
        <v>41139</v>
      </c>
      <c r="I1999" s="30">
        <v>70233</v>
      </c>
      <c r="K1999" s="34">
        <f t="shared" si="31"/>
        <v>70233</v>
      </c>
    </row>
    <row r="2000" spans="2:11" x14ac:dyDescent="0.2">
      <c r="B2000" t="s">
        <v>57</v>
      </c>
      <c r="C2000" s="29">
        <v>41140</v>
      </c>
      <c r="I2000" s="30">
        <v>56330</v>
      </c>
      <c r="K2000" s="34">
        <f t="shared" si="31"/>
        <v>56330</v>
      </c>
    </row>
    <row r="2001" spans="2:11" x14ac:dyDescent="0.2">
      <c r="B2001" t="s">
        <v>58</v>
      </c>
      <c r="C2001" s="29">
        <v>41141</v>
      </c>
      <c r="I2001" s="30">
        <v>88281</v>
      </c>
      <c r="K2001" s="34">
        <f t="shared" si="31"/>
        <v>88281</v>
      </c>
    </row>
    <row r="2002" spans="2:11" x14ac:dyDescent="0.2">
      <c r="B2002" t="s">
        <v>59</v>
      </c>
      <c r="C2002" s="29">
        <v>41142</v>
      </c>
      <c r="I2002" s="30">
        <v>91515</v>
      </c>
      <c r="K2002" s="34">
        <f t="shared" si="31"/>
        <v>91515</v>
      </c>
    </row>
    <row r="2003" spans="2:11" x14ac:dyDescent="0.2">
      <c r="B2003" t="s">
        <v>53</v>
      </c>
      <c r="C2003" s="29">
        <v>41143</v>
      </c>
      <c r="I2003" s="30">
        <v>94466</v>
      </c>
      <c r="K2003" s="34">
        <f t="shared" si="31"/>
        <v>94466</v>
      </c>
    </row>
    <row r="2004" spans="2:11" x14ac:dyDescent="0.2">
      <c r="B2004" t="s">
        <v>54</v>
      </c>
      <c r="C2004" s="29">
        <v>41144</v>
      </c>
      <c r="I2004" s="30">
        <v>96710</v>
      </c>
      <c r="K2004" s="34">
        <f t="shared" si="31"/>
        <v>96710</v>
      </c>
    </row>
    <row r="2005" spans="2:11" x14ac:dyDescent="0.2">
      <c r="B2005" t="s">
        <v>55</v>
      </c>
      <c r="C2005" s="29">
        <v>41145</v>
      </c>
      <c r="I2005" s="30">
        <v>102257</v>
      </c>
      <c r="K2005" s="34">
        <f t="shared" si="31"/>
        <v>102257</v>
      </c>
    </row>
    <row r="2006" spans="2:11" x14ac:dyDescent="0.2">
      <c r="B2006" t="s">
        <v>56</v>
      </c>
      <c r="C2006" s="29">
        <v>41146</v>
      </c>
      <c r="I2006" s="30">
        <v>72485</v>
      </c>
      <c r="K2006" s="34">
        <f t="shared" si="31"/>
        <v>72485</v>
      </c>
    </row>
    <row r="2007" spans="2:11" x14ac:dyDescent="0.2">
      <c r="B2007" t="s">
        <v>57</v>
      </c>
      <c r="C2007" s="29">
        <v>41147</v>
      </c>
      <c r="I2007" s="30">
        <v>55709</v>
      </c>
      <c r="K2007" s="34">
        <f t="shared" si="31"/>
        <v>55709</v>
      </c>
    </row>
    <row r="2008" spans="2:11" x14ac:dyDescent="0.2">
      <c r="B2008" t="s">
        <v>58</v>
      </c>
      <c r="C2008" s="29">
        <v>41148</v>
      </c>
      <c r="I2008" s="30">
        <v>86827</v>
      </c>
      <c r="K2008" s="34">
        <f t="shared" si="31"/>
        <v>86827</v>
      </c>
    </row>
    <row r="2009" spans="2:11" x14ac:dyDescent="0.2">
      <c r="B2009" t="s">
        <v>59</v>
      </c>
      <c r="C2009" s="29">
        <v>41149</v>
      </c>
      <c r="I2009" s="30">
        <v>90455</v>
      </c>
      <c r="K2009" s="34">
        <f t="shared" si="31"/>
        <v>90455</v>
      </c>
    </row>
    <row r="2010" spans="2:11" x14ac:dyDescent="0.2">
      <c r="B2010" t="s">
        <v>53</v>
      </c>
      <c r="C2010" s="29">
        <v>41150</v>
      </c>
      <c r="I2010" s="30">
        <v>92430</v>
      </c>
      <c r="K2010" s="34">
        <f t="shared" si="31"/>
        <v>92430</v>
      </c>
    </row>
    <row r="2011" spans="2:11" x14ac:dyDescent="0.2">
      <c r="B2011" t="s">
        <v>54</v>
      </c>
      <c r="C2011" s="29">
        <v>41151</v>
      </c>
      <c r="I2011" s="30">
        <v>96091</v>
      </c>
      <c r="K2011" s="34">
        <f t="shared" si="31"/>
        <v>96091</v>
      </c>
    </row>
    <row r="2012" spans="2:11" x14ac:dyDescent="0.2">
      <c r="B2012" t="s">
        <v>55</v>
      </c>
      <c r="C2012" s="29">
        <v>41152</v>
      </c>
      <c r="I2012" s="30">
        <v>106544</v>
      </c>
      <c r="K2012" s="34">
        <f t="shared" si="31"/>
        <v>106544</v>
      </c>
    </row>
    <row r="2013" spans="2:11" x14ac:dyDescent="0.2">
      <c r="B2013" t="s">
        <v>56</v>
      </c>
      <c r="C2013" s="29">
        <v>41153</v>
      </c>
      <c r="I2013" s="30">
        <v>75580</v>
      </c>
      <c r="K2013" s="34">
        <f t="shared" si="31"/>
        <v>75580</v>
      </c>
    </row>
    <row r="2014" spans="2:11" x14ac:dyDescent="0.2">
      <c r="B2014" t="s">
        <v>57</v>
      </c>
      <c r="C2014" s="29">
        <v>41154</v>
      </c>
      <c r="I2014" s="30">
        <v>58242</v>
      </c>
      <c r="K2014" s="34">
        <f t="shared" si="31"/>
        <v>58242</v>
      </c>
    </row>
    <row r="2015" spans="2:11" x14ac:dyDescent="0.2">
      <c r="B2015" t="s">
        <v>58</v>
      </c>
      <c r="C2015" s="29">
        <v>41155</v>
      </c>
      <c r="I2015" s="30">
        <v>55272</v>
      </c>
      <c r="K2015" s="34">
        <f t="shared" si="31"/>
        <v>55272</v>
      </c>
    </row>
    <row r="2016" spans="2:11" x14ac:dyDescent="0.2">
      <c r="B2016" t="s">
        <v>59</v>
      </c>
      <c r="C2016" s="185">
        <v>41156</v>
      </c>
      <c r="I2016" s="30">
        <v>95917</v>
      </c>
      <c r="K2016" s="34">
        <f t="shared" si="31"/>
        <v>95917</v>
      </c>
    </row>
    <row r="2017" spans="2:11" x14ac:dyDescent="0.2">
      <c r="B2017" t="s">
        <v>53</v>
      </c>
      <c r="C2017" s="29">
        <v>41157</v>
      </c>
      <c r="I2017" s="30">
        <v>91011</v>
      </c>
      <c r="K2017" s="34">
        <f t="shared" si="31"/>
        <v>91011</v>
      </c>
    </row>
    <row r="2018" spans="2:11" x14ac:dyDescent="0.2">
      <c r="B2018" t="s">
        <v>54</v>
      </c>
      <c r="C2018" s="29">
        <v>41158</v>
      </c>
      <c r="I2018" s="30">
        <v>94657</v>
      </c>
      <c r="K2018" s="34">
        <f t="shared" si="31"/>
        <v>94657</v>
      </c>
    </row>
    <row r="2019" spans="2:11" x14ac:dyDescent="0.2">
      <c r="B2019" t="s">
        <v>55</v>
      </c>
      <c r="C2019" s="29">
        <v>41159</v>
      </c>
      <c r="I2019" s="30">
        <v>102373</v>
      </c>
      <c r="K2019" s="34">
        <f t="shared" si="31"/>
        <v>102373</v>
      </c>
    </row>
    <row r="2020" spans="2:11" x14ac:dyDescent="0.2">
      <c r="B2020" t="s">
        <v>56</v>
      </c>
      <c r="C2020" s="29">
        <v>41160</v>
      </c>
      <c r="I2020" s="30">
        <v>71748</v>
      </c>
      <c r="K2020" s="34">
        <f t="shared" si="31"/>
        <v>71748</v>
      </c>
    </row>
    <row r="2021" spans="2:11" x14ac:dyDescent="0.2">
      <c r="B2021" t="s">
        <v>57</v>
      </c>
      <c r="C2021" s="29">
        <v>41161</v>
      </c>
      <c r="I2021" s="30">
        <v>55138</v>
      </c>
      <c r="K2021" s="34">
        <f t="shared" si="31"/>
        <v>55138</v>
      </c>
    </row>
    <row r="2022" spans="2:11" x14ac:dyDescent="0.2">
      <c r="B2022" t="s">
        <v>58</v>
      </c>
      <c r="C2022" s="29">
        <v>41162</v>
      </c>
      <c r="I2022" s="30">
        <v>89501</v>
      </c>
      <c r="K2022" s="34">
        <f t="shared" si="31"/>
        <v>89501</v>
      </c>
    </row>
    <row r="2023" spans="2:11" x14ac:dyDescent="0.2">
      <c r="B2023" t="s">
        <v>59</v>
      </c>
      <c r="C2023" s="29">
        <v>41163</v>
      </c>
      <c r="I2023" s="30">
        <v>90210</v>
      </c>
      <c r="K2023" s="34">
        <f t="shared" si="31"/>
        <v>90210</v>
      </c>
    </row>
    <row r="2024" spans="2:11" x14ac:dyDescent="0.2">
      <c r="B2024" t="s">
        <v>53</v>
      </c>
      <c r="C2024" s="29">
        <v>41164</v>
      </c>
      <c r="I2024" s="30">
        <v>92217</v>
      </c>
      <c r="K2024" s="34">
        <f t="shared" si="31"/>
        <v>92217</v>
      </c>
    </row>
    <row r="2025" spans="2:11" x14ac:dyDescent="0.2">
      <c r="B2025" t="s">
        <v>54</v>
      </c>
      <c r="C2025" s="29">
        <v>41165</v>
      </c>
      <c r="I2025" s="30">
        <v>93069</v>
      </c>
      <c r="K2025" s="34">
        <f t="shared" si="31"/>
        <v>93069</v>
      </c>
    </row>
    <row r="2026" spans="2:11" x14ac:dyDescent="0.2">
      <c r="B2026" s="173" t="s">
        <v>55</v>
      </c>
      <c r="C2026" s="29">
        <v>41166</v>
      </c>
      <c r="I2026" s="30">
        <v>98231</v>
      </c>
      <c r="K2026" s="34">
        <f t="shared" si="31"/>
        <v>98231</v>
      </c>
    </row>
    <row r="2027" spans="2:11" x14ac:dyDescent="0.2">
      <c r="B2027" t="s">
        <v>56</v>
      </c>
      <c r="C2027" s="29">
        <v>41167</v>
      </c>
      <c r="I2027" s="30">
        <v>70797</v>
      </c>
      <c r="K2027" s="34">
        <f t="shared" si="31"/>
        <v>70797</v>
      </c>
    </row>
    <row r="2028" spans="2:11" x14ac:dyDescent="0.2">
      <c r="B2028" s="173" t="s">
        <v>57</v>
      </c>
      <c r="C2028" s="29">
        <v>41168</v>
      </c>
      <c r="I2028" s="30">
        <v>47995</v>
      </c>
      <c r="K2028" s="34">
        <f t="shared" si="31"/>
        <v>47995</v>
      </c>
    </row>
    <row r="2029" spans="2:11" x14ac:dyDescent="0.2">
      <c r="B2029" t="s">
        <v>58</v>
      </c>
      <c r="C2029" s="29">
        <v>41169</v>
      </c>
      <c r="I2029" s="30">
        <v>86803</v>
      </c>
      <c r="K2029" s="34">
        <f t="shared" si="31"/>
        <v>86803</v>
      </c>
    </row>
    <row r="2030" spans="2:11" x14ac:dyDescent="0.2">
      <c r="B2030" t="s">
        <v>59</v>
      </c>
      <c r="C2030" s="29">
        <v>41170</v>
      </c>
      <c r="I2030" s="30">
        <v>91547</v>
      </c>
      <c r="K2030" s="34">
        <f t="shared" si="31"/>
        <v>91547</v>
      </c>
    </row>
    <row r="2031" spans="2:11" x14ac:dyDescent="0.2">
      <c r="B2031" t="s">
        <v>53</v>
      </c>
      <c r="C2031" s="29">
        <v>41171</v>
      </c>
      <c r="I2031" s="30">
        <v>93106</v>
      </c>
      <c r="K2031" s="34">
        <f t="shared" si="31"/>
        <v>93106</v>
      </c>
    </row>
    <row r="2032" spans="2:11" x14ac:dyDescent="0.2">
      <c r="B2032" t="s">
        <v>54</v>
      </c>
      <c r="C2032" s="185">
        <v>41172</v>
      </c>
      <c r="I2032" s="30">
        <v>97404</v>
      </c>
      <c r="K2032" s="34">
        <f t="shared" si="31"/>
        <v>97404</v>
      </c>
    </row>
    <row r="2033" spans="2:11" x14ac:dyDescent="0.2">
      <c r="B2033" t="s">
        <v>55</v>
      </c>
      <c r="C2033" s="29">
        <v>41173</v>
      </c>
      <c r="I2033" s="30">
        <v>103352</v>
      </c>
      <c r="K2033" s="34">
        <f t="shared" si="31"/>
        <v>103352</v>
      </c>
    </row>
    <row r="2034" spans="2:11" x14ac:dyDescent="0.2">
      <c r="B2034" t="s">
        <v>56</v>
      </c>
      <c r="C2034" s="185">
        <v>41174</v>
      </c>
      <c r="I2034" s="30">
        <v>80801</v>
      </c>
      <c r="K2034" s="34">
        <f t="shared" si="31"/>
        <v>80801</v>
      </c>
    </row>
    <row r="2035" spans="2:11" x14ac:dyDescent="0.2">
      <c r="B2035" t="s">
        <v>57</v>
      </c>
      <c r="C2035" s="29">
        <v>41175</v>
      </c>
      <c r="I2035" s="30">
        <v>56442</v>
      </c>
      <c r="K2035" s="34">
        <f t="shared" si="31"/>
        <v>56442</v>
      </c>
    </row>
    <row r="2036" spans="2:11" x14ac:dyDescent="0.2">
      <c r="B2036" t="s">
        <v>58</v>
      </c>
      <c r="C2036" s="29">
        <v>41176</v>
      </c>
      <c r="I2036" s="30">
        <v>88409</v>
      </c>
      <c r="K2036" s="34">
        <f t="shared" si="31"/>
        <v>88409</v>
      </c>
    </row>
    <row r="2037" spans="2:11" x14ac:dyDescent="0.2">
      <c r="B2037" t="s">
        <v>59</v>
      </c>
      <c r="C2037" s="29">
        <v>41177</v>
      </c>
      <c r="I2037" s="30">
        <v>94269</v>
      </c>
      <c r="K2037" s="34">
        <f t="shared" si="31"/>
        <v>94269</v>
      </c>
    </row>
    <row r="2038" spans="2:11" x14ac:dyDescent="0.2">
      <c r="B2038" t="s">
        <v>53</v>
      </c>
      <c r="C2038" s="29">
        <v>41178</v>
      </c>
      <c r="I2038" s="30">
        <v>93504</v>
      </c>
      <c r="K2038" s="34">
        <f t="shared" si="31"/>
        <v>93504</v>
      </c>
    </row>
    <row r="2039" spans="2:11" x14ac:dyDescent="0.2">
      <c r="B2039" t="s">
        <v>54</v>
      </c>
      <c r="C2039" s="185">
        <v>41179</v>
      </c>
      <c r="I2039" s="30">
        <v>97511</v>
      </c>
      <c r="K2039" s="34">
        <f t="shared" si="31"/>
        <v>97511</v>
      </c>
    </row>
    <row r="2040" spans="2:11" x14ac:dyDescent="0.2">
      <c r="B2040" t="s">
        <v>55</v>
      </c>
      <c r="C2040" s="29">
        <v>41180</v>
      </c>
      <c r="I2040" s="30">
        <v>102190</v>
      </c>
      <c r="K2040" s="34">
        <f t="shared" si="31"/>
        <v>102190</v>
      </c>
    </row>
    <row r="2041" spans="2:11" x14ac:dyDescent="0.2">
      <c r="B2041" s="173" t="s">
        <v>56</v>
      </c>
      <c r="C2041" s="29">
        <v>41181</v>
      </c>
      <c r="I2041" s="30">
        <v>66925</v>
      </c>
      <c r="K2041" s="34">
        <f t="shared" si="31"/>
        <v>66925</v>
      </c>
    </row>
    <row r="2042" spans="2:11" x14ac:dyDescent="0.2">
      <c r="B2042" t="s">
        <v>57</v>
      </c>
      <c r="C2042" s="29">
        <v>41182</v>
      </c>
      <c r="I2042" s="30">
        <v>57772</v>
      </c>
      <c r="K2042" s="34">
        <f t="shared" si="31"/>
        <v>57772</v>
      </c>
    </row>
    <row r="2043" spans="2:11" x14ac:dyDescent="0.2">
      <c r="B2043" t="s">
        <v>58</v>
      </c>
      <c r="C2043" s="29">
        <v>41183</v>
      </c>
      <c r="I2043" s="30">
        <v>88439</v>
      </c>
      <c r="K2043" s="34">
        <f t="shared" si="31"/>
        <v>88439</v>
      </c>
    </row>
    <row r="2044" spans="2:11" x14ac:dyDescent="0.2">
      <c r="B2044" t="s">
        <v>59</v>
      </c>
      <c r="C2044" s="29">
        <v>41184</v>
      </c>
      <c r="I2044" s="30">
        <v>91734</v>
      </c>
      <c r="K2044" s="34">
        <f t="shared" si="31"/>
        <v>91734</v>
      </c>
    </row>
    <row r="2045" spans="2:11" x14ac:dyDescent="0.2">
      <c r="B2045" t="s">
        <v>53</v>
      </c>
      <c r="C2045" s="29">
        <v>41185</v>
      </c>
      <c r="I2045" s="30">
        <v>94981</v>
      </c>
      <c r="K2045" s="34">
        <f t="shared" si="31"/>
        <v>94981</v>
      </c>
    </row>
    <row r="2046" spans="2:11" x14ac:dyDescent="0.2">
      <c r="B2046" t="s">
        <v>54</v>
      </c>
      <c r="C2046" s="29">
        <v>41186</v>
      </c>
      <c r="I2046" s="30">
        <v>96193</v>
      </c>
      <c r="K2046" s="34">
        <f t="shared" si="31"/>
        <v>96193</v>
      </c>
    </row>
    <row r="2047" spans="2:11" x14ac:dyDescent="0.2">
      <c r="B2047" t="s">
        <v>55</v>
      </c>
      <c r="C2047" s="29">
        <v>41187</v>
      </c>
      <c r="I2047" s="30">
        <v>105413</v>
      </c>
      <c r="K2047" s="34">
        <f t="shared" si="31"/>
        <v>105413</v>
      </c>
    </row>
    <row r="2048" spans="2:11" x14ac:dyDescent="0.2">
      <c r="B2048" t="s">
        <v>56</v>
      </c>
      <c r="C2048" s="29">
        <v>41188</v>
      </c>
      <c r="I2048" s="30">
        <v>76545</v>
      </c>
      <c r="K2048" s="34">
        <f t="shared" si="31"/>
        <v>76545</v>
      </c>
    </row>
    <row r="2049" spans="2:11" x14ac:dyDescent="0.2">
      <c r="B2049" t="s">
        <v>57</v>
      </c>
      <c r="C2049" s="29">
        <v>41189</v>
      </c>
      <c r="I2049" s="30">
        <v>57951</v>
      </c>
      <c r="K2049" s="34">
        <f t="shared" si="31"/>
        <v>57951</v>
      </c>
    </row>
    <row r="2050" spans="2:11" x14ac:dyDescent="0.2">
      <c r="B2050" s="81" t="s">
        <v>58</v>
      </c>
      <c r="C2050" s="183">
        <v>41190</v>
      </c>
      <c r="I2050" s="30">
        <v>87934</v>
      </c>
      <c r="K2050" s="34">
        <f t="shared" si="31"/>
        <v>87934</v>
      </c>
    </row>
    <row r="2051" spans="2:11" x14ac:dyDescent="0.2">
      <c r="B2051" t="s">
        <v>59</v>
      </c>
      <c r="C2051" s="29">
        <v>41191</v>
      </c>
      <c r="I2051" s="30">
        <v>94116</v>
      </c>
      <c r="K2051" s="34">
        <f t="shared" si="31"/>
        <v>94116</v>
      </c>
    </row>
    <row r="2052" spans="2:11" x14ac:dyDescent="0.2">
      <c r="B2052" t="s">
        <v>53</v>
      </c>
      <c r="C2052" s="29">
        <v>41192</v>
      </c>
      <c r="I2052" s="30">
        <v>94830</v>
      </c>
      <c r="K2052" s="34">
        <f t="shared" si="31"/>
        <v>94830</v>
      </c>
    </row>
    <row r="2053" spans="2:11" x14ac:dyDescent="0.2">
      <c r="B2053" t="s">
        <v>54</v>
      </c>
      <c r="C2053" s="29">
        <v>41193</v>
      </c>
      <c r="I2053" s="30">
        <v>96321</v>
      </c>
      <c r="K2053" s="34">
        <f t="shared" si="31"/>
        <v>96321</v>
      </c>
    </row>
    <row r="2054" spans="2:11" x14ac:dyDescent="0.2">
      <c r="B2054" t="s">
        <v>55</v>
      </c>
      <c r="C2054" s="29">
        <v>41194</v>
      </c>
      <c r="I2054" s="30">
        <v>102393</v>
      </c>
      <c r="K2054" s="34">
        <f t="shared" si="31"/>
        <v>102393</v>
      </c>
    </row>
    <row r="2055" spans="2:11" x14ac:dyDescent="0.2">
      <c r="B2055" t="s">
        <v>56</v>
      </c>
      <c r="C2055" s="29">
        <v>41195</v>
      </c>
      <c r="I2055" s="30">
        <v>70945</v>
      </c>
      <c r="K2055" s="34">
        <f t="shared" ref="K2055:K2118" si="32">E2055+F2055+G2055+H2055+I2055</f>
        <v>70945</v>
      </c>
    </row>
    <row r="2056" spans="2:11" x14ac:dyDescent="0.2">
      <c r="B2056" s="18" t="s">
        <v>57</v>
      </c>
      <c r="C2056" s="29">
        <v>41196</v>
      </c>
      <c r="I2056" s="30">
        <v>57963</v>
      </c>
      <c r="K2056" s="34">
        <f t="shared" si="32"/>
        <v>57963</v>
      </c>
    </row>
    <row r="2057" spans="2:11" x14ac:dyDescent="0.2">
      <c r="B2057" t="s">
        <v>58</v>
      </c>
      <c r="C2057" s="29">
        <v>41197</v>
      </c>
      <c r="I2057" s="30">
        <v>90104</v>
      </c>
      <c r="K2057" s="34">
        <f t="shared" si="32"/>
        <v>90104</v>
      </c>
    </row>
    <row r="2058" spans="2:11" x14ac:dyDescent="0.2">
      <c r="B2058" t="s">
        <v>59</v>
      </c>
      <c r="C2058" s="29">
        <v>41198</v>
      </c>
      <c r="I2058" s="30">
        <v>91147</v>
      </c>
      <c r="K2058" s="34">
        <f t="shared" si="32"/>
        <v>91147</v>
      </c>
    </row>
    <row r="2059" spans="2:11" x14ac:dyDescent="0.2">
      <c r="B2059" t="s">
        <v>53</v>
      </c>
      <c r="C2059" s="29">
        <v>41199</v>
      </c>
      <c r="I2059" s="30">
        <v>93717</v>
      </c>
      <c r="K2059" s="34">
        <f t="shared" si="32"/>
        <v>93717</v>
      </c>
    </row>
    <row r="2060" spans="2:11" x14ac:dyDescent="0.2">
      <c r="B2060" t="s">
        <v>54</v>
      </c>
      <c r="C2060" s="29">
        <v>41200</v>
      </c>
      <c r="I2060" s="30">
        <v>98265</v>
      </c>
      <c r="K2060" s="34">
        <f t="shared" si="32"/>
        <v>98265</v>
      </c>
    </row>
    <row r="2061" spans="2:11" x14ac:dyDescent="0.2">
      <c r="B2061" t="s">
        <v>55</v>
      </c>
      <c r="C2061" s="29">
        <v>41201</v>
      </c>
      <c r="I2061" s="30">
        <v>105919</v>
      </c>
      <c r="K2061" s="34">
        <f t="shared" si="32"/>
        <v>105919</v>
      </c>
    </row>
    <row r="2062" spans="2:11" x14ac:dyDescent="0.2">
      <c r="B2062" t="s">
        <v>56</v>
      </c>
      <c r="C2062" s="29">
        <v>41202</v>
      </c>
      <c r="I2062" s="30">
        <v>79712</v>
      </c>
      <c r="K2062" s="34">
        <f t="shared" si="32"/>
        <v>79712</v>
      </c>
    </row>
    <row r="2063" spans="2:11" x14ac:dyDescent="0.2">
      <c r="B2063" t="s">
        <v>57</v>
      </c>
      <c r="C2063" s="29">
        <v>41203</v>
      </c>
      <c r="I2063" s="30">
        <v>63760</v>
      </c>
      <c r="K2063" s="34">
        <f t="shared" si="32"/>
        <v>63760</v>
      </c>
    </row>
    <row r="2064" spans="2:11" x14ac:dyDescent="0.2">
      <c r="B2064" t="s">
        <v>58</v>
      </c>
      <c r="C2064" s="29">
        <v>41204</v>
      </c>
      <c r="I2064" s="30">
        <v>89015</v>
      </c>
      <c r="K2064" s="34">
        <f t="shared" si="32"/>
        <v>89015</v>
      </c>
    </row>
    <row r="2065" spans="2:11" x14ac:dyDescent="0.2">
      <c r="B2065" t="s">
        <v>59</v>
      </c>
      <c r="C2065" s="29">
        <v>41205</v>
      </c>
      <c r="I2065" s="30">
        <v>93601</v>
      </c>
      <c r="K2065" s="34">
        <f t="shared" si="32"/>
        <v>93601</v>
      </c>
    </row>
    <row r="2066" spans="2:11" x14ac:dyDescent="0.2">
      <c r="B2066" t="s">
        <v>53</v>
      </c>
      <c r="C2066" s="29">
        <v>41206</v>
      </c>
      <c r="I2066" s="30">
        <v>96486</v>
      </c>
      <c r="K2066" s="34">
        <f t="shared" si="32"/>
        <v>96486</v>
      </c>
    </row>
    <row r="2067" spans="2:11" x14ac:dyDescent="0.2">
      <c r="B2067" t="s">
        <v>54</v>
      </c>
      <c r="C2067" s="29">
        <v>41207</v>
      </c>
      <c r="I2067" s="30">
        <v>98797</v>
      </c>
      <c r="K2067" s="34">
        <f t="shared" si="32"/>
        <v>98797</v>
      </c>
    </row>
    <row r="2068" spans="2:11" x14ac:dyDescent="0.2">
      <c r="B2068" t="s">
        <v>55</v>
      </c>
      <c r="C2068" s="29">
        <v>41208</v>
      </c>
      <c r="I2068" s="30">
        <v>103737</v>
      </c>
      <c r="K2068" s="34">
        <f t="shared" si="32"/>
        <v>103737</v>
      </c>
    </row>
    <row r="2069" spans="2:11" x14ac:dyDescent="0.2">
      <c r="B2069" t="s">
        <v>56</v>
      </c>
      <c r="C2069" s="29">
        <v>41209</v>
      </c>
      <c r="I2069" s="30">
        <v>77613</v>
      </c>
      <c r="K2069" s="34">
        <f t="shared" si="32"/>
        <v>77613</v>
      </c>
    </row>
    <row r="2070" spans="2:11" x14ac:dyDescent="0.2">
      <c r="B2070" t="s">
        <v>57</v>
      </c>
      <c r="C2070" s="29">
        <v>41210</v>
      </c>
      <c r="I2070" s="30">
        <v>59852</v>
      </c>
      <c r="K2070" s="34">
        <f t="shared" si="32"/>
        <v>59852</v>
      </c>
    </row>
    <row r="2071" spans="2:11" x14ac:dyDescent="0.2">
      <c r="B2071" t="s">
        <v>58</v>
      </c>
      <c r="C2071" s="29">
        <v>41211</v>
      </c>
      <c r="I2071" s="30">
        <v>89262</v>
      </c>
      <c r="K2071" s="34">
        <f t="shared" si="32"/>
        <v>89262</v>
      </c>
    </row>
    <row r="2072" spans="2:11" x14ac:dyDescent="0.2">
      <c r="B2072" t="s">
        <v>59</v>
      </c>
      <c r="C2072" s="29">
        <v>41212</v>
      </c>
      <c r="I2072" s="30">
        <v>97079</v>
      </c>
      <c r="K2072" s="34">
        <f t="shared" si="32"/>
        <v>97079</v>
      </c>
    </row>
    <row r="2073" spans="2:11" x14ac:dyDescent="0.2">
      <c r="B2073" t="s">
        <v>53</v>
      </c>
      <c r="C2073" s="29">
        <v>41213</v>
      </c>
      <c r="I2073" s="30">
        <v>95400</v>
      </c>
      <c r="K2073" s="34">
        <f t="shared" si="32"/>
        <v>95400</v>
      </c>
    </row>
    <row r="2074" spans="2:11" x14ac:dyDescent="0.2">
      <c r="B2074" t="s">
        <v>54</v>
      </c>
      <c r="C2074" s="29">
        <v>41214</v>
      </c>
      <c r="I2074" s="30">
        <v>98290</v>
      </c>
      <c r="K2074" s="34">
        <f t="shared" si="32"/>
        <v>98290</v>
      </c>
    </row>
    <row r="2075" spans="2:11" x14ac:dyDescent="0.2">
      <c r="B2075" t="s">
        <v>55</v>
      </c>
      <c r="C2075" s="29">
        <v>41215</v>
      </c>
      <c r="I2075" s="30">
        <v>106556</v>
      </c>
      <c r="K2075" s="34">
        <f t="shared" si="32"/>
        <v>106556</v>
      </c>
    </row>
    <row r="2076" spans="2:11" x14ac:dyDescent="0.2">
      <c r="B2076" t="s">
        <v>56</v>
      </c>
      <c r="C2076" s="29">
        <v>41216</v>
      </c>
      <c r="I2076" s="30">
        <v>75893</v>
      </c>
      <c r="K2076" s="34">
        <f t="shared" si="32"/>
        <v>75893</v>
      </c>
    </row>
    <row r="2077" spans="2:11" x14ac:dyDescent="0.2">
      <c r="B2077" t="s">
        <v>57</v>
      </c>
      <c r="C2077" s="29">
        <v>41217</v>
      </c>
      <c r="I2077" s="30">
        <v>61875</v>
      </c>
      <c r="K2077" s="34">
        <f t="shared" si="32"/>
        <v>61875</v>
      </c>
    </row>
    <row r="2078" spans="2:11" x14ac:dyDescent="0.2">
      <c r="B2078" t="s">
        <v>58</v>
      </c>
      <c r="C2078" s="29">
        <v>41218</v>
      </c>
      <c r="I2078" s="30">
        <v>90024</v>
      </c>
      <c r="K2078" s="34">
        <f t="shared" si="32"/>
        <v>90024</v>
      </c>
    </row>
    <row r="2079" spans="2:11" x14ac:dyDescent="0.2">
      <c r="B2079" t="s">
        <v>59</v>
      </c>
      <c r="C2079" s="29">
        <v>41219</v>
      </c>
      <c r="I2079" s="30">
        <v>93705</v>
      </c>
      <c r="K2079" s="34">
        <f t="shared" si="32"/>
        <v>93705</v>
      </c>
    </row>
    <row r="2080" spans="2:11" x14ac:dyDescent="0.2">
      <c r="B2080" t="s">
        <v>53</v>
      </c>
      <c r="C2080" s="29">
        <v>41220</v>
      </c>
      <c r="I2080" s="30">
        <v>94080</v>
      </c>
      <c r="K2080" s="34">
        <f t="shared" si="32"/>
        <v>94080</v>
      </c>
    </row>
    <row r="2081" spans="2:11" x14ac:dyDescent="0.2">
      <c r="B2081" t="s">
        <v>54</v>
      </c>
      <c r="C2081" s="29">
        <v>41221</v>
      </c>
      <c r="I2081" s="30">
        <v>98422</v>
      </c>
      <c r="K2081" s="34">
        <f t="shared" si="32"/>
        <v>98422</v>
      </c>
    </row>
    <row r="2082" spans="2:11" x14ac:dyDescent="0.2">
      <c r="B2082" t="s">
        <v>55</v>
      </c>
      <c r="C2082" s="29">
        <v>41222</v>
      </c>
      <c r="I2082" s="30">
        <v>108857</v>
      </c>
      <c r="K2082" s="34">
        <f t="shared" si="32"/>
        <v>108857</v>
      </c>
    </row>
    <row r="2083" spans="2:11" x14ac:dyDescent="0.2">
      <c r="B2083" s="18" t="s">
        <v>56</v>
      </c>
      <c r="C2083" s="29">
        <v>41223</v>
      </c>
      <c r="I2083" s="30">
        <v>80285</v>
      </c>
      <c r="K2083" s="34">
        <f t="shared" si="32"/>
        <v>80285</v>
      </c>
    </row>
    <row r="2084" spans="2:11" x14ac:dyDescent="0.2">
      <c r="B2084" t="s">
        <v>57</v>
      </c>
      <c r="C2084" s="29">
        <v>41224</v>
      </c>
      <c r="I2084" s="30">
        <v>59905</v>
      </c>
      <c r="K2084" s="34">
        <f t="shared" si="32"/>
        <v>59905</v>
      </c>
    </row>
    <row r="2085" spans="2:11" x14ac:dyDescent="0.2">
      <c r="B2085" t="s">
        <v>58</v>
      </c>
      <c r="C2085" s="29">
        <v>41225</v>
      </c>
      <c r="I2085" s="30">
        <v>88667</v>
      </c>
      <c r="K2085" s="34">
        <f t="shared" si="32"/>
        <v>88667</v>
      </c>
    </row>
    <row r="2086" spans="2:11" x14ac:dyDescent="0.2">
      <c r="B2086" t="s">
        <v>59</v>
      </c>
      <c r="C2086" s="185">
        <v>41226</v>
      </c>
      <c r="I2086" s="30">
        <v>93491</v>
      </c>
      <c r="K2086" s="34">
        <f t="shared" si="32"/>
        <v>93491</v>
      </c>
    </row>
    <row r="2087" spans="2:11" x14ac:dyDescent="0.2">
      <c r="B2087" t="s">
        <v>53</v>
      </c>
      <c r="C2087" s="185">
        <v>41227</v>
      </c>
      <c r="I2087" s="30">
        <v>95358</v>
      </c>
      <c r="K2087" s="34">
        <f t="shared" si="32"/>
        <v>95358</v>
      </c>
    </row>
    <row r="2088" spans="2:11" x14ac:dyDescent="0.2">
      <c r="B2088" t="s">
        <v>54</v>
      </c>
      <c r="C2088" s="185">
        <v>41228</v>
      </c>
      <c r="I2088" s="30">
        <v>102194</v>
      </c>
      <c r="K2088" s="34">
        <f t="shared" si="32"/>
        <v>102194</v>
      </c>
    </row>
    <row r="2089" spans="2:11" x14ac:dyDescent="0.2">
      <c r="B2089" t="s">
        <v>55</v>
      </c>
      <c r="C2089" s="185">
        <v>41229</v>
      </c>
      <c r="I2089" s="30">
        <v>105392</v>
      </c>
      <c r="K2089" s="34">
        <f t="shared" si="32"/>
        <v>105392</v>
      </c>
    </row>
    <row r="2090" spans="2:11" x14ac:dyDescent="0.2">
      <c r="B2090" t="s">
        <v>56</v>
      </c>
      <c r="C2090" s="185">
        <v>41230</v>
      </c>
      <c r="I2090" s="30">
        <v>77043</v>
      </c>
      <c r="K2090" s="34">
        <f t="shared" si="32"/>
        <v>77043</v>
      </c>
    </row>
    <row r="2091" spans="2:11" x14ac:dyDescent="0.2">
      <c r="B2091" t="s">
        <v>57</v>
      </c>
      <c r="C2091" s="185">
        <v>41231</v>
      </c>
      <c r="I2091" s="30">
        <v>58000</v>
      </c>
      <c r="K2091" s="34">
        <f t="shared" si="32"/>
        <v>58000</v>
      </c>
    </row>
    <row r="2092" spans="2:11" x14ac:dyDescent="0.2">
      <c r="B2092" t="s">
        <v>58</v>
      </c>
      <c r="C2092" s="29">
        <v>41232</v>
      </c>
      <c r="I2092" s="30">
        <v>93416</v>
      </c>
      <c r="K2092" s="34">
        <f t="shared" si="32"/>
        <v>93416</v>
      </c>
    </row>
    <row r="2093" spans="2:11" x14ac:dyDescent="0.2">
      <c r="B2093" t="s">
        <v>59</v>
      </c>
      <c r="C2093" s="29">
        <v>41233</v>
      </c>
      <c r="I2093" s="30">
        <v>99703</v>
      </c>
      <c r="K2093" s="34">
        <f t="shared" si="32"/>
        <v>99703</v>
      </c>
    </row>
    <row r="2094" spans="2:11" x14ac:dyDescent="0.2">
      <c r="B2094" s="18" t="s">
        <v>53</v>
      </c>
      <c r="C2094" s="29">
        <v>41234</v>
      </c>
      <c r="I2094" s="30">
        <v>104365</v>
      </c>
      <c r="K2094" s="34">
        <f t="shared" si="32"/>
        <v>104365</v>
      </c>
    </row>
    <row r="2095" spans="2:11" x14ac:dyDescent="0.2">
      <c r="B2095" t="s">
        <v>54</v>
      </c>
      <c r="C2095" s="29">
        <v>41235</v>
      </c>
      <c r="I2095" s="30">
        <v>57588</v>
      </c>
      <c r="K2095" s="34">
        <f t="shared" si="32"/>
        <v>57588</v>
      </c>
    </row>
    <row r="2096" spans="2:11" x14ac:dyDescent="0.2">
      <c r="B2096" t="s">
        <v>55</v>
      </c>
      <c r="C2096" s="29">
        <v>41236</v>
      </c>
      <c r="I2096" s="30">
        <v>70141</v>
      </c>
      <c r="K2096" s="34">
        <f t="shared" si="32"/>
        <v>70141</v>
      </c>
    </row>
    <row r="2097" spans="2:11" x14ac:dyDescent="0.2">
      <c r="B2097" t="s">
        <v>56</v>
      </c>
      <c r="C2097" s="29">
        <v>41237</v>
      </c>
      <c r="I2097" s="30">
        <v>65980</v>
      </c>
      <c r="K2097" s="34">
        <f t="shared" si="32"/>
        <v>65980</v>
      </c>
    </row>
    <row r="2098" spans="2:11" x14ac:dyDescent="0.2">
      <c r="B2098" t="s">
        <v>57</v>
      </c>
      <c r="C2098" s="29">
        <v>41238</v>
      </c>
      <c r="I2098" s="30">
        <v>60027</v>
      </c>
      <c r="K2098" s="34">
        <f t="shared" si="32"/>
        <v>60027</v>
      </c>
    </row>
    <row r="2099" spans="2:11" x14ac:dyDescent="0.2">
      <c r="B2099" t="s">
        <v>58</v>
      </c>
      <c r="C2099" s="29">
        <v>41239</v>
      </c>
      <c r="I2099" s="30">
        <v>89090</v>
      </c>
      <c r="K2099" s="34">
        <f t="shared" si="32"/>
        <v>89090</v>
      </c>
    </row>
    <row r="2100" spans="2:11" x14ac:dyDescent="0.2">
      <c r="B2100" t="s">
        <v>59</v>
      </c>
      <c r="C2100" s="29">
        <v>41240</v>
      </c>
      <c r="I2100" s="30">
        <v>93523</v>
      </c>
      <c r="K2100" s="34">
        <f t="shared" si="32"/>
        <v>93523</v>
      </c>
    </row>
    <row r="2101" spans="2:11" x14ac:dyDescent="0.2">
      <c r="B2101" t="s">
        <v>53</v>
      </c>
      <c r="C2101" s="29">
        <v>41241</v>
      </c>
      <c r="I2101" s="30">
        <v>94212</v>
      </c>
      <c r="K2101" s="34">
        <f t="shared" si="32"/>
        <v>94212</v>
      </c>
    </row>
    <row r="2102" spans="2:11" x14ac:dyDescent="0.2">
      <c r="B2102" t="s">
        <v>54</v>
      </c>
      <c r="C2102" s="29">
        <v>41242</v>
      </c>
      <c r="I2102" s="30">
        <v>96731</v>
      </c>
      <c r="K2102" s="34">
        <f t="shared" si="32"/>
        <v>96731</v>
      </c>
    </row>
    <row r="2103" spans="2:11" x14ac:dyDescent="0.2">
      <c r="B2103" t="s">
        <v>55</v>
      </c>
      <c r="C2103" s="29">
        <v>41243</v>
      </c>
      <c r="I2103" s="30">
        <v>105263</v>
      </c>
      <c r="K2103" s="34">
        <f t="shared" si="32"/>
        <v>105263</v>
      </c>
    </row>
    <row r="2104" spans="2:11" x14ac:dyDescent="0.2">
      <c r="B2104" t="s">
        <v>56</v>
      </c>
      <c r="C2104" s="29">
        <v>41244</v>
      </c>
      <c r="I2104" s="30">
        <v>80287</v>
      </c>
      <c r="K2104" s="34">
        <f t="shared" si="32"/>
        <v>80287</v>
      </c>
    </row>
    <row r="2105" spans="2:11" x14ac:dyDescent="0.2">
      <c r="B2105" t="s">
        <v>57</v>
      </c>
      <c r="C2105" s="29">
        <v>41245</v>
      </c>
      <c r="I2105" s="30">
        <v>61029</v>
      </c>
      <c r="K2105" s="34">
        <f t="shared" si="32"/>
        <v>61029</v>
      </c>
    </row>
    <row r="2106" spans="2:11" x14ac:dyDescent="0.2">
      <c r="B2106" t="s">
        <v>58</v>
      </c>
      <c r="C2106" s="29">
        <v>41246</v>
      </c>
      <c r="H2106" s="201">
        <v>14648</v>
      </c>
      <c r="I2106" s="30">
        <v>90746</v>
      </c>
      <c r="K2106" s="34">
        <f t="shared" si="32"/>
        <v>105394</v>
      </c>
    </row>
    <row r="2107" spans="2:11" x14ac:dyDescent="0.2">
      <c r="B2107" t="s">
        <v>59</v>
      </c>
      <c r="C2107" s="29">
        <v>41247</v>
      </c>
      <c r="H2107" s="201">
        <v>13508</v>
      </c>
      <c r="I2107" s="30">
        <v>95536</v>
      </c>
      <c r="K2107" s="34">
        <f t="shared" si="32"/>
        <v>109044</v>
      </c>
    </row>
    <row r="2108" spans="2:11" x14ac:dyDescent="0.2">
      <c r="B2108" t="s">
        <v>53</v>
      </c>
      <c r="C2108" s="29">
        <v>41248</v>
      </c>
      <c r="H2108" s="201">
        <v>15621</v>
      </c>
      <c r="I2108" s="30">
        <v>96579</v>
      </c>
      <c r="K2108" s="34">
        <f t="shared" si="32"/>
        <v>112200</v>
      </c>
    </row>
    <row r="2109" spans="2:11" x14ac:dyDescent="0.2">
      <c r="B2109" t="s">
        <v>54</v>
      </c>
      <c r="C2109" s="29">
        <v>41249</v>
      </c>
      <c r="H2109" s="201">
        <v>16548</v>
      </c>
      <c r="I2109" s="30">
        <v>99750</v>
      </c>
      <c r="K2109" s="34">
        <f t="shared" si="32"/>
        <v>116298</v>
      </c>
    </row>
    <row r="2110" spans="2:11" x14ac:dyDescent="0.2">
      <c r="B2110" s="18" t="s">
        <v>55</v>
      </c>
      <c r="C2110" s="29">
        <v>41250</v>
      </c>
      <c r="H2110" s="201">
        <v>18301</v>
      </c>
      <c r="I2110" s="30">
        <v>112130</v>
      </c>
      <c r="K2110" s="34">
        <f t="shared" si="32"/>
        <v>130431</v>
      </c>
    </row>
    <row r="2111" spans="2:11" x14ac:dyDescent="0.2">
      <c r="B2111" t="s">
        <v>56</v>
      </c>
      <c r="C2111" s="29">
        <v>41251</v>
      </c>
      <c r="H2111" s="201">
        <v>14550</v>
      </c>
      <c r="I2111" s="30">
        <v>85520</v>
      </c>
      <c r="K2111" s="34">
        <f t="shared" si="32"/>
        <v>100070</v>
      </c>
    </row>
    <row r="2112" spans="2:11" x14ac:dyDescent="0.2">
      <c r="B2112" t="s">
        <v>57</v>
      </c>
      <c r="C2112" s="29">
        <v>41252</v>
      </c>
      <c r="H2112" s="201">
        <v>14028</v>
      </c>
      <c r="I2112" s="30">
        <v>61210</v>
      </c>
      <c r="K2112" s="34">
        <f t="shared" si="32"/>
        <v>75238</v>
      </c>
    </row>
    <row r="2113" spans="2:11" x14ac:dyDescent="0.2">
      <c r="B2113" t="s">
        <v>58</v>
      </c>
      <c r="C2113" s="29">
        <v>41253</v>
      </c>
      <c r="H2113" s="201">
        <v>15947</v>
      </c>
      <c r="I2113" s="30">
        <v>93317</v>
      </c>
      <c r="K2113" s="34">
        <f t="shared" si="32"/>
        <v>109264</v>
      </c>
    </row>
    <row r="2114" spans="2:11" x14ac:dyDescent="0.2">
      <c r="B2114" t="s">
        <v>59</v>
      </c>
      <c r="C2114" s="29">
        <v>41254</v>
      </c>
      <c r="H2114" s="201">
        <v>16305</v>
      </c>
      <c r="I2114" s="30">
        <v>96613</v>
      </c>
      <c r="K2114" s="34">
        <f t="shared" si="32"/>
        <v>112918</v>
      </c>
    </row>
    <row r="2115" spans="2:11" x14ac:dyDescent="0.2">
      <c r="B2115" t="s">
        <v>53</v>
      </c>
      <c r="C2115" s="185">
        <v>41255</v>
      </c>
      <c r="H2115" s="201">
        <v>16608</v>
      </c>
      <c r="I2115" s="30">
        <v>100867</v>
      </c>
      <c r="K2115" s="34">
        <f t="shared" si="32"/>
        <v>117475</v>
      </c>
    </row>
    <row r="2116" spans="2:11" x14ac:dyDescent="0.2">
      <c r="B2116" t="s">
        <v>54</v>
      </c>
      <c r="C2116" s="185">
        <v>41256</v>
      </c>
      <c r="H2116" s="201">
        <v>17373</v>
      </c>
      <c r="I2116" s="30">
        <v>105177</v>
      </c>
      <c r="K2116" s="34">
        <f t="shared" si="32"/>
        <v>122550</v>
      </c>
    </row>
    <row r="2117" spans="2:11" x14ac:dyDescent="0.2">
      <c r="B2117" t="s">
        <v>55</v>
      </c>
      <c r="C2117" s="185">
        <v>41257</v>
      </c>
      <c r="H2117" s="201">
        <v>18878</v>
      </c>
      <c r="I2117" s="30">
        <v>113423</v>
      </c>
      <c r="K2117" s="34">
        <f t="shared" si="32"/>
        <v>132301</v>
      </c>
    </row>
    <row r="2118" spans="2:11" x14ac:dyDescent="0.2">
      <c r="B2118" t="s">
        <v>56</v>
      </c>
      <c r="C2118" s="185">
        <v>41258</v>
      </c>
      <c r="H2118" s="201">
        <v>15513</v>
      </c>
      <c r="I2118" s="30">
        <v>93016</v>
      </c>
      <c r="K2118" s="34">
        <f t="shared" si="32"/>
        <v>108529</v>
      </c>
    </row>
    <row r="2119" spans="2:11" x14ac:dyDescent="0.2">
      <c r="B2119" t="s">
        <v>57</v>
      </c>
      <c r="C2119" s="185">
        <v>41259</v>
      </c>
      <c r="H2119" s="201">
        <v>13763</v>
      </c>
      <c r="I2119" s="30">
        <v>69504</v>
      </c>
      <c r="K2119" s="34">
        <f t="shared" ref="K2119:K2182" si="33">E2119+F2119+G2119+H2119+I2119</f>
        <v>83267</v>
      </c>
    </row>
    <row r="2120" spans="2:11" x14ac:dyDescent="0.2">
      <c r="B2120" t="s">
        <v>58</v>
      </c>
      <c r="C2120" s="29">
        <v>41260</v>
      </c>
      <c r="H2120" s="201">
        <v>16082</v>
      </c>
      <c r="I2120" s="30">
        <v>97965</v>
      </c>
      <c r="K2120" s="34">
        <f t="shared" si="33"/>
        <v>114047</v>
      </c>
    </row>
    <row r="2121" spans="2:11" x14ac:dyDescent="0.2">
      <c r="B2121" t="s">
        <v>59</v>
      </c>
      <c r="C2121" s="187">
        <v>41261</v>
      </c>
      <c r="H2121" s="201">
        <v>17964</v>
      </c>
      <c r="I2121" s="30">
        <v>103120</v>
      </c>
      <c r="K2121" s="34">
        <f t="shared" si="33"/>
        <v>121084</v>
      </c>
    </row>
    <row r="2122" spans="2:11" x14ac:dyDescent="0.2">
      <c r="B2122" s="18" t="s">
        <v>53</v>
      </c>
      <c r="C2122" s="29">
        <v>41262</v>
      </c>
      <c r="H2122" s="201">
        <v>16793</v>
      </c>
      <c r="I2122" s="30">
        <v>106658</v>
      </c>
      <c r="K2122" s="34">
        <f t="shared" si="33"/>
        <v>123451</v>
      </c>
    </row>
    <row r="2123" spans="2:11" x14ac:dyDescent="0.2">
      <c r="B2123" t="s">
        <v>54</v>
      </c>
      <c r="C2123" s="185">
        <v>41263</v>
      </c>
      <c r="H2123" s="201">
        <v>16320</v>
      </c>
      <c r="I2123" s="30">
        <v>115760</v>
      </c>
      <c r="K2123" s="34">
        <f t="shared" si="33"/>
        <v>132080</v>
      </c>
    </row>
    <row r="2124" spans="2:11" x14ac:dyDescent="0.2">
      <c r="B2124" t="s">
        <v>55</v>
      </c>
      <c r="C2124" s="187">
        <v>41264</v>
      </c>
      <c r="H2124" s="201">
        <v>21054</v>
      </c>
      <c r="I2124" s="30">
        <v>116373</v>
      </c>
      <c r="K2124" s="34">
        <f t="shared" si="33"/>
        <v>137427</v>
      </c>
    </row>
    <row r="2125" spans="2:11" x14ac:dyDescent="0.2">
      <c r="B2125" t="s">
        <v>56</v>
      </c>
      <c r="C2125" s="187">
        <v>41265</v>
      </c>
      <c r="H2125" s="201">
        <v>27076</v>
      </c>
      <c r="I2125" s="30">
        <v>83393</v>
      </c>
      <c r="K2125" s="34">
        <f t="shared" si="33"/>
        <v>110469</v>
      </c>
    </row>
    <row r="2126" spans="2:11" x14ac:dyDescent="0.2">
      <c r="B2126" t="s">
        <v>57</v>
      </c>
      <c r="C2126" s="29">
        <v>41266</v>
      </c>
      <c r="H2126" s="201">
        <v>25120</v>
      </c>
      <c r="I2126" s="30">
        <v>64995</v>
      </c>
      <c r="K2126" s="34">
        <f t="shared" si="33"/>
        <v>90115</v>
      </c>
    </row>
    <row r="2127" spans="2:11" x14ac:dyDescent="0.2">
      <c r="B2127" t="s">
        <v>58</v>
      </c>
      <c r="C2127" s="29">
        <v>41267</v>
      </c>
      <c r="H2127" s="201">
        <v>24146</v>
      </c>
      <c r="I2127" s="30">
        <v>67501</v>
      </c>
      <c r="K2127" s="34">
        <f t="shared" si="33"/>
        <v>91647</v>
      </c>
    </row>
    <row r="2128" spans="2:11" x14ac:dyDescent="0.2">
      <c r="B2128" t="s">
        <v>59</v>
      </c>
      <c r="C2128" s="29">
        <v>41268</v>
      </c>
      <c r="H2128" s="201">
        <v>16642</v>
      </c>
      <c r="I2128" s="30">
        <v>45071</v>
      </c>
      <c r="K2128" s="34">
        <f t="shared" si="33"/>
        <v>61713</v>
      </c>
    </row>
    <row r="2129" spans="2:11" x14ac:dyDescent="0.2">
      <c r="B2129" t="s">
        <v>53</v>
      </c>
      <c r="C2129" s="29">
        <v>41269</v>
      </c>
      <c r="H2129" s="201">
        <v>27262</v>
      </c>
      <c r="I2129" s="30">
        <v>78159</v>
      </c>
      <c r="K2129" s="34">
        <f t="shared" si="33"/>
        <v>105421</v>
      </c>
    </row>
    <row r="2130" spans="2:11" x14ac:dyDescent="0.2">
      <c r="B2130" s="18" t="s">
        <v>54</v>
      </c>
      <c r="C2130" s="29">
        <v>41270</v>
      </c>
      <c r="H2130" s="201">
        <v>28109</v>
      </c>
      <c r="I2130" s="30">
        <v>87813</v>
      </c>
      <c r="K2130" s="34">
        <f t="shared" si="33"/>
        <v>115922</v>
      </c>
    </row>
    <row r="2131" spans="2:11" x14ac:dyDescent="0.2">
      <c r="B2131" t="s">
        <v>55</v>
      </c>
      <c r="C2131" s="29">
        <v>41271</v>
      </c>
      <c r="H2131" s="201">
        <v>31381</v>
      </c>
      <c r="I2131" s="30">
        <v>90234</v>
      </c>
      <c r="K2131" s="34">
        <f t="shared" si="33"/>
        <v>121615</v>
      </c>
    </row>
    <row r="2132" spans="2:11" x14ac:dyDescent="0.2">
      <c r="B2132" t="s">
        <v>56</v>
      </c>
      <c r="C2132" s="29">
        <v>41272</v>
      </c>
      <c r="H2132" s="201">
        <v>26487</v>
      </c>
      <c r="I2132" s="30">
        <v>68196</v>
      </c>
      <c r="K2132" s="34">
        <f t="shared" si="33"/>
        <v>94683</v>
      </c>
    </row>
    <row r="2133" spans="2:11" x14ac:dyDescent="0.2">
      <c r="B2133" t="s">
        <v>57</v>
      </c>
      <c r="C2133" s="187">
        <v>41273</v>
      </c>
      <c r="H2133" s="201">
        <v>23178</v>
      </c>
      <c r="I2133" s="30">
        <v>54858</v>
      </c>
      <c r="K2133" s="34">
        <f t="shared" si="33"/>
        <v>78036</v>
      </c>
    </row>
    <row r="2134" spans="2:11" x14ac:dyDescent="0.2">
      <c r="B2134" t="s">
        <v>58</v>
      </c>
      <c r="C2134" s="29">
        <v>41274</v>
      </c>
      <c r="H2134" s="201">
        <v>25806</v>
      </c>
      <c r="I2134" s="30">
        <v>71105</v>
      </c>
      <c r="K2134" s="34">
        <f t="shared" si="33"/>
        <v>96911</v>
      </c>
    </row>
    <row r="2135" spans="2:11" x14ac:dyDescent="0.2">
      <c r="B2135" t="s">
        <v>59</v>
      </c>
      <c r="C2135" s="29">
        <v>41275</v>
      </c>
      <c r="H2135" s="201">
        <v>17643</v>
      </c>
      <c r="I2135" s="30">
        <v>44831</v>
      </c>
      <c r="K2135" s="34">
        <f t="shared" si="33"/>
        <v>62474</v>
      </c>
    </row>
    <row r="2136" spans="2:11" x14ac:dyDescent="0.2">
      <c r="B2136" t="s">
        <v>53</v>
      </c>
      <c r="C2136" s="29">
        <v>41276</v>
      </c>
      <c r="H2136" s="201">
        <v>29247</v>
      </c>
      <c r="I2136" s="30">
        <v>87659</v>
      </c>
      <c r="K2136" s="34">
        <f t="shared" si="33"/>
        <v>116906</v>
      </c>
    </row>
    <row r="2137" spans="2:11" x14ac:dyDescent="0.2">
      <c r="B2137" t="s">
        <v>54</v>
      </c>
      <c r="C2137" s="187">
        <v>41277</v>
      </c>
      <c r="H2137" s="201">
        <v>30206</v>
      </c>
      <c r="I2137" s="30">
        <v>95116</v>
      </c>
      <c r="K2137" s="34">
        <f t="shared" si="33"/>
        <v>125322</v>
      </c>
    </row>
    <row r="2138" spans="2:11" x14ac:dyDescent="0.2">
      <c r="B2138" t="s">
        <v>55</v>
      </c>
      <c r="C2138" s="187">
        <v>41278</v>
      </c>
      <c r="H2138" s="201">
        <v>28989</v>
      </c>
      <c r="I2138" s="30">
        <v>90736</v>
      </c>
      <c r="K2138" s="34">
        <f t="shared" si="33"/>
        <v>119725</v>
      </c>
    </row>
    <row r="2139" spans="2:11" x14ac:dyDescent="0.2">
      <c r="B2139" s="18" t="s">
        <v>56</v>
      </c>
      <c r="C2139" s="29">
        <v>41279</v>
      </c>
      <c r="H2139" s="202">
        <v>16423</v>
      </c>
      <c r="I2139" s="197">
        <v>72577</v>
      </c>
      <c r="K2139" s="34">
        <f t="shared" si="33"/>
        <v>89000</v>
      </c>
    </row>
    <row r="2140" spans="2:11" x14ac:dyDescent="0.2">
      <c r="B2140" s="18" t="s">
        <v>57</v>
      </c>
      <c r="C2140" s="29">
        <v>41280</v>
      </c>
      <c r="H2140" s="201">
        <v>14274</v>
      </c>
      <c r="I2140" s="30">
        <v>55777</v>
      </c>
      <c r="K2140" s="34">
        <f t="shared" si="33"/>
        <v>70051</v>
      </c>
    </row>
    <row r="2141" spans="2:11" x14ac:dyDescent="0.2">
      <c r="B2141" t="s">
        <v>58</v>
      </c>
      <c r="C2141" s="29">
        <v>41281</v>
      </c>
      <c r="H2141" s="201">
        <v>19441</v>
      </c>
      <c r="I2141" s="30">
        <v>90192</v>
      </c>
      <c r="K2141" s="34">
        <f t="shared" si="33"/>
        <v>109633</v>
      </c>
    </row>
    <row r="2142" spans="2:11" x14ac:dyDescent="0.2">
      <c r="B2142" t="s">
        <v>59</v>
      </c>
      <c r="C2142" s="29">
        <v>41282</v>
      </c>
      <c r="H2142" s="201">
        <v>17514</v>
      </c>
      <c r="I2142" s="30">
        <v>87083</v>
      </c>
      <c r="K2142" s="34">
        <f t="shared" si="33"/>
        <v>104597</v>
      </c>
    </row>
    <row r="2143" spans="2:11" x14ac:dyDescent="0.2">
      <c r="B2143" t="s">
        <v>53</v>
      </c>
      <c r="C2143" s="29">
        <v>41283</v>
      </c>
      <c r="H2143" s="201">
        <v>17468</v>
      </c>
      <c r="I2143" s="30">
        <v>85658</v>
      </c>
      <c r="K2143" s="34">
        <f t="shared" si="33"/>
        <v>103126</v>
      </c>
    </row>
    <row r="2144" spans="2:11" x14ac:dyDescent="0.2">
      <c r="B2144" t="s">
        <v>54</v>
      </c>
      <c r="C2144" s="29">
        <v>41284</v>
      </c>
      <c r="H2144" s="201">
        <v>20492</v>
      </c>
      <c r="I2144" s="30">
        <v>95230</v>
      </c>
      <c r="K2144" s="34">
        <f t="shared" si="33"/>
        <v>115722</v>
      </c>
    </row>
    <row r="2145" spans="2:11" x14ac:dyDescent="0.2">
      <c r="B2145" s="18" t="s">
        <v>55</v>
      </c>
      <c r="C2145" s="29">
        <v>41285</v>
      </c>
      <c r="H2145" s="201">
        <v>20747</v>
      </c>
      <c r="I2145" s="30">
        <v>105567</v>
      </c>
      <c r="K2145" s="34">
        <f t="shared" si="33"/>
        <v>126314</v>
      </c>
    </row>
    <row r="2146" spans="2:11" x14ac:dyDescent="0.2">
      <c r="B2146" s="18" t="s">
        <v>56</v>
      </c>
      <c r="C2146" s="29">
        <v>41286</v>
      </c>
      <c r="H2146" s="201">
        <v>16342</v>
      </c>
      <c r="I2146" s="30">
        <v>76691</v>
      </c>
      <c r="K2146" s="34">
        <f t="shared" si="33"/>
        <v>93033</v>
      </c>
    </row>
    <row r="2147" spans="2:11" x14ac:dyDescent="0.2">
      <c r="B2147" t="s">
        <v>57</v>
      </c>
      <c r="C2147" s="187">
        <v>41287</v>
      </c>
      <c r="H2147" s="201">
        <v>14416</v>
      </c>
      <c r="I2147" s="30">
        <v>54363</v>
      </c>
      <c r="K2147" s="34">
        <f t="shared" si="33"/>
        <v>68779</v>
      </c>
    </row>
    <row r="2148" spans="2:11" x14ac:dyDescent="0.2">
      <c r="B2148" t="s">
        <v>58</v>
      </c>
      <c r="C2148" s="29">
        <v>41288</v>
      </c>
      <c r="H2148" s="201">
        <v>20330</v>
      </c>
      <c r="I2148" s="30">
        <v>88176</v>
      </c>
      <c r="K2148" s="34">
        <f t="shared" si="33"/>
        <v>108506</v>
      </c>
    </row>
    <row r="2149" spans="2:11" x14ac:dyDescent="0.2">
      <c r="B2149" t="s">
        <v>59</v>
      </c>
      <c r="C2149" s="29">
        <v>41289</v>
      </c>
      <c r="H2149" s="201">
        <v>18673</v>
      </c>
      <c r="I2149" s="30">
        <v>90407</v>
      </c>
      <c r="K2149" s="34">
        <f t="shared" si="33"/>
        <v>109080</v>
      </c>
    </row>
    <row r="2150" spans="2:11" x14ac:dyDescent="0.2">
      <c r="B2150" t="s">
        <v>53</v>
      </c>
      <c r="C2150" s="29">
        <v>41290</v>
      </c>
      <c r="H2150" s="201">
        <v>19363</v>
      </c>
      <c r="I2150" s="30">
        <v>93645</v>
      </c>
      <c r="K2150" s="34">
        <f t="shared" si="33"/>
        <v>113008</v>
      </c>
    </row>
    <row r="2151" spans="2:11" x14ac:dyDescent="0.2">
      <c r="B2151" t="s">
        <v>54</v>
      </c>
      <c r="C2151" s="29">
        <v>41291</v>
      </c>
      <c r="H2151" s="201">
        <v>20448</v>
      </c>
      <c r="I2151" s="30">
        <v>97706</v>
      </c>
      <c r="K2151" s="34">
        <f t="shared" si="33"/>
        <v>118154</v>
      </c>
    </row>
    <row r="2152" spans="2:11" x14ac:dyDescent="0.2">
      <c r="B2152" t="s">
        <v>55</v>
      </c>
      <c r="C2152" s="185">
        <v>41292</v>
      </c>
      <c r="H2152" s="201">
        <v>23103</v>
      </c>
      <c r="I2152" s="30">
        <v>106865</v>
      </c>
      <c r="K2152" s="34">
        <f t="shared" si="33"/>
        <v>129968</v>
      </c>
    </row>
    <row r="2153" spans="2:11" x14ac:dyDescent="0.2">
      <c r="B2153" t="s">
        <v>56</v>
      </c>
      <c r="C2153" s="185">
        <v>41293</v>
      </c>
      <c r="H2153" s="201">
        <v>18061</v>
      </c>
      <c r="I2153" s="30">
        <v>83253</v>
      </c>
      <c r="K2153" s="34">
        <f t="shared" si="33"/>
        <v>101314</v>
      </c>
    </row>
    <row r="2154" spans="2:11" x14ac:dyDescent="0.2">
      <c r="B2154" t="s">
        <v>57</v>
      </c>
      <c r="C2154" s="185">
        <v>41294</v>
      </c>
      <c r="H2154" s="201">
        <v>15124</v>
      </c>
      <c r="I2154" s="30">
        <v>63204</v>
      </c>
      <c r="K2154" s="34">
        <f t="shared" si="33"/>
        <v>78328</v>
      </c>
    </row>
    <row r="2155" spans="2:11" x14ac:dyDescent="0.2">
      <c r="B2155" t="s">
        <v>58</v>
      </c>
      <c r="C2155" s="185">
        <v>41295</v>
      </c>
      <c r="H2155" s="201">
        <v>18119</v>
      </c>
      <c r="I2155" s="30">
        <v>85974</v>
      </c>
      <c r="K2155" s="34">
        <f t="shared" si="33"/>
        <v>104093</v>
      </c>
    </row>
    <row r="2156" spans="2:11" x14ac:dyDescent="0.2">
      <c r="B2156" t="s">
        <v>59</v>
      </c>
      <c r="C2156" s="29">
        <v>41296</v>
      </c>
      <c r="H2156" s="201">
        <v>19276</v>
      </c>
      <c r="I2156" s="30">
        <v>92315</v>
      </c>
      <c r="K2156" s="34">
        <f t="shared" si="33"/>
        <v>111591</v>
      </c>
    </row>
    <row r="2157" spans="2:11" x14ac:dyDescent="0.2">
      <c r="B2157" t="s">
        <v>53</v>
      </c>
      <c r="C2157" s="29">
        <v>41297</v>
      </c>
      <c r="H2157" s="201">
        <v>18659</v>
      </c>
      <c r="I2157" s="30">
        <v>94007</v>
      </c>
      <c r="K2157" s="34">
        <f t="shared" si="33"/>
        <v>112666</v>
      </c>
    </row>
    <row r="2158" spans="2:11" x14ac:dyDescent="0.2">
      <c r="B2158" t="s">
        <v>54</v>
      </c>
      <c r="C2158" s="29">
        <v>41298</v>
      </c>
      <c r="H2158" s="201">
        <v>19897</v>
      </c>
      <c r="I2158" s="30">
        <v>98181</v>
      </c>
      <c r="K2158" s="34">
        <f t="shared" si="33"/>
        <v>118078</v>
      </c>
    </row>
    <row r="2159" spans="2:11" x14ac:dyDescent="0.2">
      <c r="B2159" t="s">
        <v>55</v>
      </c>
      <c r="C2159" s="187">
        <v>41299</v>
      </c>
      <c r="H2159" s="201">
        <v>22938</v>
      </c>
      <c r="I2159" s="30">
        <v>104587</v>
      </c>
      <c r="K2159" s="34">
        <f t="shared" si="33"/>
        <v>127525</v>
      </c>
    </row>
    <row r="2160" spans="2:11" x14ac:dyDescent="0.2">
      <c r="B2160" s="18" t="s">
        <v>56</v>
      </c>
      <c r="C2160" s="29">
        <v>41300</v>
      </c>
      <c r="H2160" s="201">
        <v>17667</v>
      </c>
      <c r="I2160" s="30">
        <v>80817</v>
      </c>
      <c r="K2160" s="34">
        <f t="shared" si="33"/>
        <v>98484</v>
      </c>
    </row>
    <row r="2161" spans="2:11" x14ac:dyDescent="0.2">
      <c r="B2161" t="s">
        <v>57</v>
      </c>
      <c r="C2161" s="187">
        <v>41301</v>
      </c>
      <c r="H2161" s="201">
        <v>14623</v>
      </c>
      <c r="I2161" s="30">
        <v>58071</v>
      </c>
      <c r="K2161" s="34">
        <f t="shared" si="33"/>
        <v>72694</v>
      </c>
    </row>
    <row r="2162" spans="2:11" x14ac:dyDescent="0.2">
      <c r="B2162" t="s">
        <v>58</v>
      </c>
      <c r="C2162" s="29">
        <v>41302</v>
      </c>
      <c r="H2162" s="201">
        <v>18831</v>
      </c>
      <c r="I2162" s="30">
        <v>90641</v>
      </c>
      <c r="K2162" s="34">
        <f t="shared" si="33"/>
        <v>109472</v>
      </c>
    </row>
    <row r="2163" spans="2:11" x14ac:dyDescent="0.2">
      <c r="B2163" t="s">
        <v>59</v>
      </c>
      <c r="C2163" s="29">
        <v>41303</v>
      </c>
      <c r="H2163" s="201">
        <v>19596</v>
      </c>
      <c r="I2163" s="30">
        <v>93694</v>
      </c>
      <c r="K2163" s="34">
        <f t="shared" si="33"/>
        <v>113290</v>
      </c>
    </row>
    <row r="2164" spans="2:11" x14ac:dyDescent="0.2">
      <c r="B2164" t="s">
        <v>53</v>
      </c>
      <c r="C2164" s="29">
        <v>41304</v>
      </c>
      <c r="H2164" s="201">
        <v>20232</v>
      </c>
      <c r="I2164" s="30">
        <v>95881</v>
      </c>
      <c r="K2164" s="34">
        <f t="shared" si="33"/>
        <v>116113</v>
      </c>
    </row>
    <row r="2165" spans="2:11" x14ac:dyDescent="0.2">
      <c r="B2165" t="s">
        <v>54</v>
      </c>
      <c r="C2165" s="29">
        <v>41305</v>
      </c>
      <c r="H2165" s="201">
        <v>20835</v>
      </c>
      <c r="I2165" s="30">
        <v>98901</v>
      </c>
      <c r="K2165" s="34">
        <f t="shared" si="33"/>
        <v>119736</v>
      </c>
    </row>
    <row r="2166" spans="2:11" x14ac:dyDescent="0.2">
      <c r="B2166" t="s">
        <v>55</v>
      </c>
      <c r="C2166" s="185">
        <v>41306</v>
      </c>
      <c r="H2166" s="201">
        <v>23581</v>
      </c>
      <c r="I2166" s="30">
        <v>108516</v>
      </c>
      <c r="K2166" s="34">
        <f t="shared" si="33"/>
        <v>132097</v>
      </c>
    </row>
    <row r="2167" spans="2:11" x14ac:dyDescent="0.2">
      <c r="B2167" t="s">
        <v>56</v>
      </c>
      <c r="C2167" s="185">
        <v>41307</v>
      </c>
      <c r="H2167" s="201">
        <v>18296</v>
      </c>
      <c r="I2167" s="30">
        <v>79869</v>
      </c>
      <c r="K2167" s="34">
        <f t="shared" si="33"/>
        <v>98165</v>
      </c>
    </row>
    <row r="2168" spans="2:11" x14ac:dyDescent="0.2">
      <c r="B2168" t="s">
        <v>57</v>
      </c>
      <c r="C2168" s="185">
        <v>41308</v>
      </c>
      <c r="H2168" s="201">
        <v>15379</v>
      </c>
      <c r="I2168" s="30">
        <v>57216</v>
      </c>
      <c r="K2168" s="34">
        <f t="shared" si="33"/>
        <v>72595</v>
      </c>
    </row>
    <row r="2169" spans="2:11" x14ac:dyDescent="0.2">
      <c r="B2169" t="s">
        <v>58</v>
      </c>
      <c r="C2169" s="29">
        <v>41309</v>
      </c>
      <c r="H2169" s="201">
        <v>19508</v>
      </c>
      <c r="I2169" s="30">
        <v>90416</v>
      </c>
      <c r="K2169" s="34">
        <f t="shared" si="33"/>
        <v>109924</v>
      </c>
    </row>
    <row r="2170" spans="2:11" x14ac:dyDescent="0.2">
      <c r="B2170" s="18" t="s">
        <v>59</v>
      </c>
      <c r="C2170" s="29">
        <v>41310</v>
      </c>
      <c r="H2170" s="201">
        <v>19492</v>
      </c>
      <c r="I2170" s="30">
        <v>97597</v>
      </c>
      <c r="K2170" s="34">
        <f t="shared" si="33"/>
        <v>117089</v>
      </c>
    </row>
    <row r="2171" spans="2:11" x14ac:dyDescent="0.2">
      <c r="B2171" t="s">
        <v>53</v>
      </c>
      <c r="C2171" s="29">
        <v>41311</v>
      </c>
      <c r="H2171" s="201">
        <v>20266</v>
      </c>
      <c r="I2171" s="30">
        <v>94933</v>
      </c>
      <c r="K2171" s="34">
        <f t="shared" si="33"/>
        <v>115199</v>
      </c>
    </row>
    <row r="2172" spans="2:11" x14ac:dyDescent="0.2">
      <c r="B2172" t="s">
        <v>54</v>
      </c>
      <c r="C2172" s="29">
        <v>41312</v>
      </c>
      <c r="H2172" s="201">
        <v>18820</v>
      </c>
      <c r="I2172" s="30">
        <v>98508</v>
      </c>
      <c r="K2172" s="34">
        <f t="shared" si="33"/>
        <v>117328</v>
      </c>
    </row>
    <row r="2173" spans="2:11" x14ac:dyDescent="0.2">
      <c r="B2173" t="s">
        <v>55</v>
      </c>
      <c r="C2173" s="187">
        <v>41313</v>
      </c>
      <c r="H2173" s="201">
        <v>24069</v>
      </c>
      <c r="I2173" s="30">
        <v>106777</v>
      </c>
      <c r="K2173" s="34">
        <f t="shared" si="33"/>
        <v>130846</v>
      </c>
    </row>
    <row r="2174" spans="2:11" x14ac:dyDescent="0.2">
      <c r="B2174" t="s">
        <v>56</v>
      </c>
      <c r="C2174" s="187">
        <v>41314</v>
      </c>
      <c r="H2174" s="201">
        <v>17200</v>
      </c>
      <c r="I2174" s="30">
        <v>80379</v>
      </c>
      <c r="K2174" s="34">
        <f t="shared" si="33"/>
        <v>97579</v>
      </c>
    </row>
    <row r="2175" spans="2:11" x14ac:dyDescent="0.2">
      <c r="B2175" s="18" t="s">
        <v>57</v>
      </c>
      <c r="C2175" s="29">
        <v>41315</v>
      </c>
      <c r="H2175" s="201">
        <v>15865</v>
      </c>
      <c r="I2175" s="30">
        <v>58109</v>
      </c>
      <c r="K2175" s="34">
        <f t="shared" si="33"/>
        <v>73974</v>
      </c>
    </row>
    <row r="2176" spans="2:11" x14ac:dyDescent="0.2">
      <c r="B2176" t="s">
        <v>58</v>
      </c>
      <c r="C2176" s="29">
        <v>41316</v>
      </c>
      <c r="H2176" s="201">
        <v>18175</v>
      </c>
      <c r="I2176" s="30">
        <v>91599</v>
      </c>
      <c r="K2176" s="34">
        <f t="shared" si="33"/>
        <v>109774</v>
      </c>
    </row>
    <row r="2177" spans="2:11" x14ac:dyDescent="0.2">
      <c r="B2177" s="18" t="s">
        <v>59</v>
      </c>
      <c r="C2177" s="29">
        <v>41317</v>
      </c>
      <c r="H2177" s="201">
        <v>18921</v>
      </c>
      <c r="I2177" s="30">
        <v>98944</v>
      </c>
      <c r="K2177" s="34">
        <f t="shared" si="33"/>
        <v>117865</v>
      </c>
    </row>
    <row r="2178" spans="2:11" x14ac:dyDescent="0.2">
      <c r="B2178" t="s">
        <v>53</v>
      </c>
      <c r="C2178" s="187">
        <v>41318</v>
      </c>
      <c r="H2178" s="201">
        <v>19490</v>
      </c>
      <c r="I2178" s="30">
        <v>101565</v>
      </c>
      <c r="K2178" s="34">
        <f t="shared" si="33"/>
        <v>121055</v>
      </c>
    </row>
    <row r="2179" spans="2:11" x14ac:dyDescent="0.2">
      <c r="B2179" t="s">
        <v>54</v>
      </c>
      <c r="C2179" s="29">
        <v>41319</v>
      </c>
      <c r="H2179" s="201">
        <v>20562</v>
      </c>
      <c r="I2179" s="30">
        <v>106271</v>
      </c>
      <c r="K2179" s="34">
        <f t="shared" si="33"/>
        <v>126833</v>
      </c>
    </row>
    <row r="2180" spans="2:11" x14ac:dyDescent="0.2">
      <c r="B2180" s="18" t="s">
        <v>55</v>
      </c>
      <c r="C2180" s="29">
        <v>41320</v>
      </c>
      <c r="H2180" s="201">
        <v>23268</v>
      </c>
      <c r="I2180" s="30">
        <v>111201</v>
      </c>
      <c r="K2180" s="34">
        <f t="shared" si="33"/>
        <v>134469</v>
      </c>
    </row>
    <row r="2181" spans="2:11" x14ac:dyDescent="0.2">
      <c r="B2181" s="18" t="s">
        <v>56</v>
      </c>
      <c r="C2181" s="29">
        <v>41321</v>
      </c>
      <c r="H2181" s="201">
        <v>18387</v>
      </c>
      <c r="I2181" s="30">
        <v>86228</v>
      </c>
      <c r="K2181" s="34">
        <f t="shared" si="33"/>
        <v>104615</v>
      </c>
    </row>
    <row r="2182" spans="2:11" x14ac:dyDescent="0.2">
      <c r="B2182" t="s">
        <v>57</v>
      </c>
      <c r="C2182" s="29">
        <v>41322</v>
      </c>
      <c r="H2182" s="201">
        <v>16901</v>
      </c>
      <c r="I2182" s="30">
        <v>63026</v>
      </c>
      <c r="K2182" s="34">
        <f t="shared" si="33"/>
        <v>79927</v>
      </c>
    </row>
    <row r="2183" spans="2:11" x14ac:dyDescent="0.2">
      <c r="B2183" t="s">
        <v>58</v>
      </c>
      <c r="C2183" s="29">
        <v>41323</v>
      </c>
      <c r="H2183" s="201">
        <v>16704</v>
      </c>
      <c r="I2183" s="30">
        <v>89868</v>
      </c>
      <c r="K2183" s="34">
        <f t="shared" ref="K2183:K2246" si="34">E2183+F2183+G2183+H2183+I2183</f>
        <v>106572</v>
      </c>
    </row>
    <row r="2184" spans="2:11" x14ac:dyDescent="0.2">
      <c r="B2184" t="s">
        <v>59</v>
      </c>
      <c r="C2184" s="29">
        <v>41324</v>
      </c>
      <c r="H2184" s="201">
        <v>18559</v>
      </c>
      <c r="I2184" s="30">
        <v>98543</v>
      </c>
      <c r="K2184" s="34">
        <f t="shared" si="34"/>
        <v>117102</v>
      </c>
    </row>
    <row r="2185" spans="2:11" x14ac:dyDescent="0.2">
      <c r="B2185" t="s">
        <v>53</v>
      </c>
      <c r="C2185" s="29">
        <v>41325</v>
      </c>
      <c r="H2185" s="201">
        <v>20163</v>
      </c>
      <c r="I2185" s="30">
        <v>97924</v>
      </c>
      <c r="K2185" s="34">
        <f t="shared" si="34"/>
        <v>118087</v>
      </c>
    </row>
    <row r="2186" spans="2:11" x14ac:dyDescent="0.2">
      <c r="B2186" t="s">
        <v>54</v>
      </c>
      <c r="C2186" s="29">
        <v>41326</v>
      </c>
      <c r="H2186" s="201">
        <v>19733</v>
      </c>
      <c r="I2186" s="30">
        <v>101462</v>
      </c>
      <c r="K2186" s="34">
        <f t="shared" si="34"/>
        <v>121195</v>
      </c>
    </row>
    <row r="2187" spans="2:11" x14ac:dyDescent="0.2">
      <c r="B2187" t="s">
        <v>55</v>
      </c>
      <c r="C2187" s="29">
        <v>41327</v>
      </c>
      <c r="H2187" s="201">
        <v>22171</v>
      </c>
      <c r="I2187" s="30">
        <v>108731</v>
      </c>
      <c r="K2187" s="34">
        <f t="shared" si="34"/>
        <v>130902</v>
      </c>
    </row>
    <row r="2188" spans="2:11" x14ac:dyDescent="0.2">
      <c r="B2188" t="s">
        <v>56</v>
      </c>
      <c r="C2188" s="29">
        <v>41328</v>
      </c>
      <c r="H2188" s="201">
        <v>17932</v>
      </c>
      <c r="I2188" s="30">
        <v>84758</v>
      </c>
      <c r="K2188" s="34">
        <f t="shared" si="34"/>
        <v>102690</v>
      </c>
    </row>
    <row r="2189" spans="2:11" x14ac:dyDescent="0.2">
      <c r="B2189" t="s">
        <v>57</v>
      </c>
      <c r="C2189" s="187">
        <v>41329</v>
      </c>
      <c r="H2189" s="201">
        <v>16280</v>
      </c>
      <c r="I2189" s="30">
        <v>61551</v>
      </c>
      <c r="K2189" s="34">
        <f t="shared" si="34"/>
        <v>77831</v>
      </c>
    </row>
    <row r="2190" spans="2:11" x14ac:dyDescent="0.2">
      <c r="B2190" t="s">
        <v>58</v>
      </c>
      <c r="C2190" s="29">
        <v>41330</v>
      </c>
      <c r="H2190" s="201">
        <v>19270</v>
      </c>
      <c r="I2190" s="30">
        <v>92761</v>
      </c>
      <c r="K2190" s="34">
        <f t="shared" si="34"/>
        <v>112031</v>
      </c>
    </row>
    <row r="2191" spans="2:11" x14ac:dyDescent="0.2">
      <c r="B2191" t="s">
        <v>59</v>
      </c>
      <c r="C2191" s="29">
        <v>41331</v>
      </c>
      <c r="H2191" s="201">
        <v>18979</v>
      </c>
      <c r="I2191" s="30">
        <v>97288</v>
      </c>
      <c r="K2191" s="34">
        <f t="shared" si="34"/>
        <v>116267</v>
      </c>
    </row>
    <row r="2192" spans="2:11" x14ac:dyDescent="0.2">
      <c r="B2192" t="s">
        <v>53</v>
      </c>
      <c r="C2192" s="187">
        <v>41332</v>
      </c>
      <c r="H2192" s="201">
        <v>18770</v>
      </c>
      <c r="I2192" s="30">
        <v>100805</v>
      </c>
      <c r="K2192" s="34">
        <f t="shared" si="34"/>
        <v>119575</v>
      </c>
    </row>
    <row r="2193" spans="2:11" x14ac:dyDescent="0.2">
      <c r="B2193" t="s">
        <v>54</v>
      </c>
      <c r="C2193" s="187">
        <v>41333</v>
      </c>
      <c r="H2193" s="201">
        <v>19670</v>
      </c>
      <c r="I2193" s="30">
        <v>104041</v>
      </c>
      <c r="K2193" s="34">
        <f t="shared" si="34"/>
        <v>123711</v>
      </c>
    </row>
    <row r="2194" spans="2:11" x14ac:dyDescent="0.2">
      <c r="B2194" s="18" t="s">
        <v>55</v>
      </c>
      <c r="C2194" s="29">
        <v>41334</v>
      </c>
      <c r="H2194" s="201">
        <v>23415</v>
      </c>
      <c r="I2194" s="30">
        <v>113169</v>
      </c>
      <c r="K2194" s="34">
        <f t="shared" si="34"/>
        <v>136584</v>
      </c>
    </row>
    <row r="2195" spans="2:11" x14ac:dyDescent="0.2">
      <c r="B2195" s="18" t="s">
        <v>56</v>
      </c>
      <c r="C2195" s="29">
        <v>41335</v>
      </c>
      <c r="H2195" s="201">
        <v>18643</v>
      </c>
      <c r="I2195" s="30">
        <v>90571</v>
      </c>
      <c r="K2195" s="34">
        <f t="shared" si="34"/>
        <v>109214</v>
      </c>
    </row>
    <row r="2196" spans="2:11" x14ac:dyDescent="0.2">
      <c r="B2196" t="s">
        <v>57</v>
      </c>
      <c r="C2196" s="187">
        <v>41336</v>
      </c>
      <c r="H2196" s="201">
        <v>17019</v>
      </c>
      <c r="I2196" s="30">
        <v>64692</v>
      </c>
      <c r="K2196" s="34">
        <f t="shared" si="34"/>
        <v>81711</v>
      </c>
    </row>
    <row r="2197" spans="2:11" x14ac:dyDescent="0.2">
      <c r="B2197" t="s">
        <v>58</v>
      </c>
      <c r="C2197" s="29">
        <v>41337</v>
      </c>
      <c r="H2197" s="201">
        <v>18671</v>
      </c>
      <c r="I2197" s="30">
        <v>94342</v>
      </c>
      <c r="K2197" s="34">
        <f t="shared" si="34"/>
        <v>113013</v>
      </c>
    </row>
    <row r="2198" spans="2:11" x14ac:dyDescent="0.2">
      <c r="B2198" s="18" t="s">
        <v>59</v>
      </c>
      <c r="C2198" s="29">
        <v>41338</v>
      </c>
      <c r="H2198" s="201">
        <v>18305</v>
      </c>
      <c r="I2198" s="30">
        <v>99578</v>
      </c>
      <c r="K2198" s="34">
        <f t="shared" si="34"/>
        <v>117883</v>
      </c>
    </row>
    <row r="2199" spans="2:11" x14ac:dyDescent="0.2">
      <c r="B2199" t="s">
        <v>53</v>
      </c>
      <c r="C2199" s="29">
        <v>41339</v>
      </c>
      <c r="H2199" s="201">
        <v>19723</v>
      </c>
      <c r="I2199" s="30">
        <v>100494</v>
      </c>
      <c r="K2199" s="34">
        <f t="shared" si="34"/>
        <v>120217</v>
      </c>
    </row>
    <row r="2200" spans="2:11" x14ac:dyDescent="0.2">
      <c r="B2200" t="s">
        <v>54</v>
      </c>
      <c r="C2200" s="29">
        <v>41340</v>
      </c>
      <c r="H2200" s="201">
        <v>17874</v>
      </c>
      <c r="I2200" s="30">
        <v>102726</v>
      </c>
      <c r="K2200" s="34">
        <f t="shared" si="34"/>
        <v>120600</v>
      </c>
    </row>
    <row r="2201" spans="2:11" x14ac:dyDescent="0.2">
      <c r="B2201" s="18" t="s">
        <v>55</v>
      </c>
      <c r="C2201" s="29">
        <v>41341</v>
      </c>
      <c r="H2201" s="201">
        <v>23496</v>
      </c>
      <c r="I2201" s="30">
        <v>111897</v>
      </c>
      <c r="K2201" s="34">
        <f t="shared" si="34"/>
        <v>135393</v>
      </c>
    </row>
    <row r="2202" spans="2:11" x14ac:dyDescent="0.2">
      <c r="B2202" t="s">
        <v>56</v>
      </c>
      <c r="C2202" s="29">
        <v>41342</v>
      </c>
      <c r="H2202" s="201">
        <v>18273</v>
      </c>
      <c r="I2202" s="30">
        <v>78892</v>
      </c>
      <c r="K2202" s="34">
        <f t="shared" si="34"/>
        <v>97165</v>
      </c>
    </row>
    <row r="2203" spans="2:11" x14ac:dyDescent="0.2">
      <c r="B2203" t="s">
        <v>57</v>
      </c>
      <c r="C2203" s="29">
        <v>41343</v>
      </c>
      <c r="H2203" s="201">
        <v>15616</v>
      </c>
      <c r="I2203" s="30">
        <v>58625</v>
      </c>
      <c r="K2203" s="34">
        <f t="shared" si="34"/>
        <v>74241</v>
      </c>
    </row>
    <row r="2204" spans="2:11" x14ac:dyDescent="0.2">
      <c r="B2204" t="s">
        <v>58</v>
      </c>
      <c r="C2204" s="29">
        <v>41344</v>
      </c>
      <c r="H2204" s="201">
        <v>19659</v>
      </c>
      <c r="I2204" s="30">
        <v>93108</v>
      </c>
      <c r="K2204" s="34">
        <f t="shared" si="34"/>
        <v>112767</v>
      </c>
    </row>
    <row r="2205" spans="2:11" x14ac:dyDescent="0.2">
      <c r="B2205" s="18" t="s">
        <v>59</v>
      </c>
      <c r="C2205" s="29">
        <v>41345</v>
      </c>
      <c r="H2205" s="201">
        <v>20263</v>
      </c>
      <c r="I2205" s="30">
        <v>97505</v>
      </c>
      <c r="K2205" s="34">
        <f t="shared" si="34"/>
        <v>117768</v>
      </c>
    </row>
    <row r="2206" spans="2:11" x14ac:dyDescent="0.2">
      <c r="B2206" t="s">
        <v>53</v>
      </c>
      <c r="C2206" s="29">
        <v>41346</v>
      </c>
      <c r="H2206" s="201">
        <v>21413</v>
      </c>
      <c r="I2206" s="30">
        <v>101629</v>
      </c>
      <c r="K2206" s="34">
        <f t="shared" si="34"/>
        <v>123042</v>
      </c>
    </row>
    <row r="2207" spans="2:11" x14ac:dyDescent="0.2">
      <c r="B2207" t="s">
        <v>54</v>
      </c>
      <c r="C2207" s="29">
        <v>41347</v>
      </c>
      <c r="H2207" s="201">
        <v>21687</v>
      </c>
      <c r="I2207" s="30">
        <v>101426</v>
      </c>
      <c r="K2207" s="34">
        <f t="shared" si="34"/>
        <v>123113</v>
      </c>
    </row>
    <row r="2208" spans="2:11" x14ac:dyDescent="0.2">
      <c r="B2208" t="s">
        <v>55</v>
      </c>
      <c r="C2208" s="187">
        <v>41348</v>
      </c>
      <c r="H2208" s="201">
        <v>24723</v>
      </c>
      <c r="I2208" s="30">
        <v>105738</v>
      </c>
      <c r="K2208" s="34">
        <f t="shared" si="34"/>
        <v>130461</v>
      </c>
    </row>
    <row r="2209" spans="2:11" x14ac:dyDescent="0.2">
      <c r="B2209" t="s">
        <v>56</v>
      </c>
      <c r="C2209" s="187">
        <v>41349</v>
      </c>
      <c r="H2209" s="201">
        <v>21147</v>
      </c>
      <c r="I2209" s="30">
        <v>80118</v>
      </c>
      <c r="K2209" s="34">
        <f t="shared" si="34"/>
        <v>101265</v>
      </c>
    </row>
    <row r="2210" spans="2:11" x14ac:dyDescent="0.2">
      <c r="B2210" t="s">
        <v>57</v>
      </c>
      <c r="C2210" s="29">
        <v>41350</v>
      </c>
      <c r="H2210" s="201">
        <v>20271</v>
      </c>
      <c r="I2210" s="30">
        <v>67597</v>
      </c>
      <c r="K2210" s="34">
        <f t="shared" si="34"/>
        <v>87868</v>
      </c>
    </row>
    <row r="2211" spans="2:11" x14ac:dyDescent="0.2">
      <c r="B2211" t="s">
        <v>58</v>
      </c>
      <c r="C2211" s="29">
        <v>41351</v>
      </c>
      <c r="H2211" s="201">
        <v>19783</v>
      </c>
      <c r="I2211" s="30">
        <v>96249</v>
      </c>
      <c r="K2211" s="34">
        <f t="shared" si="34"/>
        <v>116032</v>
      </c>
    </row>
    <row r="2212" spans="2:11" x14ac:dyDescent="0.2">
      <c r="B2212" s="18" t="s">
        <v>59</v>
      </c>
      <c r="C2212" s="29">
        <v>41352</v>
      </c>
      <c r="H2212" s="201">
        <v>19986</v>
      </c>
      <c r="I2212" s="30">
        <v>103333</v>
      </c>
      <c r="K2212" s="34">
        <f t="shared" si="34"/>
        <v>123319</v>
      </c>
    </row>
    <row r="2213" spans="2:11" x14ac:dyDescent="0.2">
      <c r="B2213" t="s">
        <v>53</v>
      </c>
      <c r="C2213" s="185">
        <v>41353</v>
      </c>
      <c r="H2213" s="201">
        <v>22568</v>
      </c>
      <c r="I2213" s="30">
        <v>107089</v>
      </c>
      <c r="K2213" s="34">
        <f t="shared" si="34"/>
        <v>129657</v>
      </c>
    </row>
    <row r="2214" spans="2:11" x14ac:dyDescent="0.2">
      <c r="B2214" t="s">
        <v>54</v>
      </c>
      <c r="C2214" s="29">
        <v>41354</v>
      </c>
      <c r="H2214" s="201">
        <v>21182</v>
      </c>
      <c r="I2214" s="30">
        <v>103992</v>
      </c>
      <c r="K2214" s="34">
        <f t="shared" si="34"/>
        <v>125174</v>
      </c>
    </row>
    <row r="2215" spans="2:11" x14ac:dyDescent="0.2">
      <c r="B2215" s="18" t="s">
        <v>55</v>
      </c>
      <c r="C2215" s="29">
        <v>41355</v>
      </c>
      <c r="H2215" s="201">
        <v>23812</v>
      </c>
      <c r="I2215" s="30">
        <v>112354</v>
      </c>
      <c r="K2215" s="34">
        <f t="shared" si="34"/>
        <v>136166</v>
      </c>
    </row>
    <row r="2216" spans="2:11" x14ac:dyDescent="0.2">
      <c r="B2216" s="18" t="s">
        <v>56</v>
      </c>
      <c r="C2216" s="185">
        <v>41356</v>
      </c>
      <c r="H2216" s="201">
        <v>20218</v>
      </c>
      <c r="I2216" s="30">
        <v>87544</v>
      </c>
      <c r="K2216" s="34">
        <f t="shared" si="34"/>
        <v>107762</v>
      </c>
    </row>
    <row r="2217" spans="2:11" x14ac:dyDescent="0.2">
      <c r="B2217" t="s">
        <v>57</v>
      </c>
      <c r="C2217" s="187">
        <v>41357</v>
      </c>
      <c r="H2217" s="201">
        <v>15711</v>
      </c>
      <c r="I2217" s="30">
        <v>64440</v>
      </c>
      <c r="K2217" s="34">
        <f t="shared" si="34"/>
        <v>80151</v>
      </c>
    </row>
    <row r="2218" spans="2:11" x14ac:dyDescent="0.2">
      <c r="B2218" t="s">
        <v>58</v>
      </c>
      <c r="C2218" s="29">
        <v>41358</v>
      </c>
      <c r="H2218" s="201">
        <v>18899</v>
      </c>
      <c r="I2218" s="30">
        <v>97496</v>
      </c>
      <c r="K2218" s="34">
        <f t="shared" si="34"/>
        <v>116395</v>
      </c>
    </row>
    <row r="2219" spans="2:11" x14ac:dyDescent="0.2">
      <c r="B2219" t="s">
        <v>59</v>
      </c>
      <c r="C2219" s="29">
        <v>41359</v>
      </c>
      <c r="H2219" s="201">
        <v>19541</v>
      </c>
      <c r="I2219" s="30">
        <v>100981</v>
      </c>
      <c r="K2219" s="34">
        <f t="shared" si="34"/>
        <v>120522</v>
      </c>
    </row>
    <row r="2220" spans="2:11" x14ac:dyDescent="0.2">
      <c r="B2220" t="s">
        <v>53</v>
      </c>
      <c r="C2220" s="187">
        <v>41360</v>
      </c>
      <c r="H2220" s="201">
        <v>20015</v>
      </c>
      <c r="I2220" s="30">
        <v>104558</v>
      </c>
      <c r="K2220" s="34">
        <f t="shared" si="34"/>
        <v>124573</v>
      </c>
    </row>
    <row r="2221" spans="2:11" x14ac:dyDescent="0.2">
      <c r="B2221" t="s">
        <v>54</v>
      </c>
      <c r="C2221" s="29">
        <v>41361</v>
      </c>
      <c r="H2221" s="201">
        <v>22306</v>
      </c>
      <c r="I2221" s="30">
        <v>110936</v>
      </c>
      <c r="K2221" s="34">
        <f t="shared" si="34"/>
        <v>133242</v>
      </c>
    </row>
    <row r="2222" spans="2:11" x14ac:dyDescent="0.2">
      <c r="B2222" t="s">
        <v>55</v>
      </c>
      <c r="C2222" s="187">
        <v>41362</v>
      </c>
      <c r="H2222" s="201">
        <v>22580</v>
      </c>
      <c r="I2222" s="30">
        <v>107943</v>
      </c>
      <c r="K2222" s="34">
        <f t="shared" si="34"/>
        <v>130523</v>
      </c>
    </row>
    <row r="2223" spans="2:11" x14ac:dyDescent="0.2">
      <c r="B2223" s="18" t="s">
        <v>56</v>
      </c>
      <c r="C2223" s="29">
        <v>41363</v>
      </c>
      <c r="H2223" s="201">
        <v>19842</v>
      </c>
      <c r="I2223" s="30">
        <v>82623</v>
      </c>
      <c r="K2223" s="34">
        <f t="shared" si="34"/>
        <v>102465</v>
      </c>
    </row>
    <row r="2224" spans="2:11" x14ac:dyDescent="0.2">
      <c r="B2224" t="s">
        <v>57</v>
      </c>
      <c r="C2224" s="185">
        <v>41364</v>
      </c>
      <c r="H2224" s="201">
        <v>17893</v>
      </c>
      <c r="I2224" s="30">
        <v>62514</v>
      </c>
      <c r="K2224" s="34">
        <f t="shared" si="34"/>
        <v>80407</v>
      </c>
    </row>
    <row r="2225" spans="2:11" x14ac:dyDescent="0.2">
      <c r="B2225" t="s">
        <v>58</v>
      </c>
      <c r="C2225" s="29">
        <v>41365</v>
      </c>
      <c r="H2225" s="201">
        <v>19324</v>
      </c>
      <c r="I2225" s="30">
        <v>97596</v>
      </c>
      <c r="K2225" s="34">
        <f t="shared" si="34"/>
        <v>116920</v>
      </c>
    </row>
    <row r="2226" spans="2:11" x14ac:dyDescent="0.2">
      <c r="B2226" t="s">
        <v>59</v>
      </c>
      <c r="C2226" s="29">
        <v>41366</v>
      </c>
      <c r="H2226" s="201">
        <v>18797</v>
      </c>
      <c r="I2226" s="30">
        <v>98300</v>
      </c>
      <c r="K2226" s="34">
        <f t="shared" si="34"/>
        <v>117097</v>
      </c>
    </row>
    <row r="2227" spans="2:11" x14ac:dyDescent="0.2">
      <c r="B2227" t="s">
        <v>53</v>
      </c>
      <c r="C2227" s="187">
        <v>41367</v>
      </c>
      <c r="H2227" s="201">
        <v>18367</v>
      </c>
      <c r="I2227" s="30">
        <v>97246</v>
      </c>
      <c r="K2227" s="34">
        <f t="shared" si="34"/>
        <v>115613</v>
      </c>
    </row>
    <row r="2228" spans="2:11" x14ac:dyDescent="0.2">
      <c r="B2228" t="s">
        <v>54</v>
      </c>
      <c r="C2228" s="29">
        <v>41368</v>
      </c>
      <c r="H2228" s="201">
        <v>19965</v>
      </c>
      <c r="I2228" s="30">
        <v>103640</v>
      </c>
      <c r="K2228" s="34">
        <f t="shared" si="34"/>
        <v>123605</v>
      </c>
    </row>
    <row r="2229" spans="2:11" x14ac:dyDescent="0.2">
      <c r="B2229" s="18" t="s">
        <v>55</v>
      </c>
      <c r="C2229" s="29">
        <v>41369</v>
      </c>
      <c r="H2229" s="201">
        <v>24283</v>
      </c>
      <c r="I2229" s="30">
        <v>114276</v>
      </c>
      <c r="K2229" s="34">
        <f t="shared" si="34"/>
        <v>138559</v>
      </c>
    </row>
    <row r="2230" spans="2:11" x14ac:dyDescent="0.2">
      <c r="B2230" s="18" t="s">
        <v>56</v>
      </c>
      <c r="C2230" s="29">
        <v>41370</v>
      </c>
      <c r="H2230" s="201">
        <v>19863</v>
      </c>
      <c r="I2230" s="30">
        <v>89678</v>
      </c>
      <c r="K2230" s="34">
        <f t="shared" si="34"/>
        <v>109541</v>
      </c>
    </row>
    <row r="2231" spans="2:11" x14ac:dyDescent="0.2">
      <c r="B2231" t="s">
        <v>57</v>
      </c>
      <c r="C2231" s="29">
        <v>41371</v>
      </c>
      <c r="H2231" s="201">
        <v>16006</v>
      </c>
      <c r="I2231" s="30">
        <v>66093</v>
      </c>
      <c r="K2231" s="34">
        <f t="shared" si="34"/>
        <v>82099</v>
      </c>
    </row>
    <row r="2232" spans="2:11" x14ac:dyDescent="0.2">
      <c r="B2232" t="s">
        <v>58</v>
      </c>
      <c r="C2232" s="29">
        <v>41372</v>
      </c>
      <c r="H2232" s="201">
        <v>18594</v>
      </c>
      <c r="I2232" s="30">
        <v>97365</v>
      </c>
      <c r="K2232" s="34">
        <f t="shared" si="34"/>
        <v>115959</v>
      </c>
    </row>
    <row r="2233" spans="2:11" x14ac:dyDescent="0.2">
      <c r="B2233" t="s">
        <v>59</v>
      </c>
      <c r="C2233" s="29">
        <v>41373</v>
      </c>
      <c r="H2233" s="201">
        <v>19227</v>
      </c>
      <c r="I2233" s="30">
        <v>100894</v>
      </c>
      <c r="K2233" s="34">
        <f t="shared" si="34"/>
        <v>120121</v>
      </c>
    </row>
    <row r="2234" spans="2:11" x14ac:dyDescent="0.2">
      <c r="B2234" t="s">
        <v>53</v>
      </c>
      <c r="C2234" s="185">
        <v>41374</v>
      </c>
      <c r="H2234" s="201">
        <v>17950</v>
      </c>
      <c r="I2234" s="30">
        <v>104233</v>
      </c>
      <c r="K2234" s="34">
        <f t="shared" si="34"/>
        <v>122183</v>
      </c>
    </row>
    <row r="2235" spans="2:11" x14ac:dyDescent="0.2">
      <c r="B2235" t="s">
        <v>54</v>
      </c>
      <c r="C2235" s="29">
        <v>41375</v>
      </c>
      <c r="H2235" s="201">
        <v>19970</v>
      </c>
      <c r="I2235" s="30">
        <v>106473</v>
      </c>
      <c r="K2235" s="34">
        <f t="shared" si="34"/>
        <v>126443</v>
      </c>
    </row>
    <row r="2236" spans="2:11" x14ac:dyDescent="0.2">
      <c r="B2236" t="s">
        <v>55</v>
      </c>
      <c r="C2236" s="29">
        <v>41376</v>
      </c>
      <c r="H2236" s="201">
        <v>23654</v>
      </c>
      <c r="I2236" s="30">
        <v>112059</v>
      </c>
      <c r="K2236" s="34">
        <f t="shared" si="34"/>
        <v>135713</v>
      </c>
    </row>
    <row r="2237" spans="2:11" x14ac:dyDescent="0.2">
      <c r="B2237" t="s">
        <v>56</v>
      </c>
      <c r="C2237" s="185">
        <v>41377</v>
      </c>
      <c r="H2237" s="201">
        <v>19219</v>
      </c>
      <c r="I2237" s="30">
        <v>88090</v>
      </c>
      <c r="K2237" s="34">
        <f t="shared" si="34"/>
        <v>107309</v>
      </c>
    </row>
    <row r="2238" spans="2:11" x14ac:dyDescent="0.2">
      <c r="B2238" t="s">
        <v>57</v>
      </c>
      <c r="C2238" s="185">
        <v>41378</v>
      </c>
      <c r="H2238" s="201">
        <v>16726</v>
      </c>
      <c r="I2238" s="30">
        <v>66372</v>
      </c>
      <c r="K2238" s="34">
        <f t="shared" si="34"/>
        <v>83098</v>
      </c>
    </row>
    <row r="2239" spans="2:11" x14ac:dyDescent="0.2">
      <c r="B2239" t="s">
        <v>58</v>
      </c>
      <c r="C2239" s="29">
        <v>41379</v>
      </c>
      <c r="H2239" s="201">
        <v>18922</v>
      </c>
      <c r="I2239" s="30">
        <v>97248</v>
      </c>
      <c r="K2239" s="34">
        <f t="shared" si="34"/>
        <v>116170</v>
      </c>
    </row>
    <row r="2240" spans="2:11" x14ac:dyDescent="0.2">
      <c r="B2240" t="s">
        <v>59</v>
      </c>
      <c r="C2240" s="29">
        <v>41380</v>
      </c>
      <c r="H2240" s="201">
        <v>19281</v>
      </c>
      <c r="I2240" s="30">
        <v>101267</v>
      </c>
      <c r="K2240" s="34">
        <f t="shared" si="34"/>
        <v>120548</v>
      </c>
    </row>
    <row r="2241" spans="2:11" x14ac:dyDescent="0.2">
      <c r="B2241" t="s">
        <v>53</v>
      </c>
      <c r="C2241" s="29">
        <v>41381</v>
      </c>
      <c r="H2241" s="201">
        <v>19705</v>
      </c>
      <c r="I2241" s="30">
        <v>104244</v>
      </c>
      <c r="K2241" s="34">
        <f t="shared" si="34"/>
        <v>123949</v>
      </c>
    </row>
    <row r="2242" spans="2:11" x14ac:dyDescent="0.2">
      <c r="B2242" t="s">
        <v>54</v>
      </c>
      <c r="C2242" s="29">
        <v>41382</v>
      </c>
      <c r="H2242" s="201">
        <v>19850</v>
      </c>
      <c r="I2242" s="30">
        <v>102840</v>
      </c>
      <c r="K2242" s="34">
        <f t="shared" si="34"/>
        <v>122690</v>
      </c>
    </row>
    <row r="2243" spans="2:11" x14ac:dyDescent="0.2">
      <c r="B2243" s="18" t="s">
        <v>55</v>
      </c>
      <c r="C2243" s="29">
        <v>41383</v>
      </c>
      <c r="H2243" s="201">
        <v>23931</v>
      </c>
      <c r="I2243" s="30">
        <v>115794</v>
      </c>
      <c r="K2243" s="34">
        <f t="shared" si="34"/>
        <v>139725</v>
      </c>
    </row>
    <row r="2244" spans="2:11" x14ac:dyDescent="0.2">
      <c r="B2244" s="18" t="s">
        <v>56</v>
      </c>
      <c r="C2244" s="29">
        <v>41384</v>
      </c>
      <c r="H2244" s="201">
        <v>19080</v>
      </c>
      <c r="I2244" s="30">
        <v>91067</v>
      </c>
      <c r="K2244" s="34">
        <f t="shared" si="34"/>
        <v>110147</v>
      </c>
    </row>
    <row r="2245" spans="2:11" x14ac:dyDescent="0.2">
      <c r="B2245" t="s">
        <v>57</v>
      </c>
      <c r="C2245" s="29">
        <v>41385</v>
      </c>
      <c r="H2245" s="201">
        <v>19687</v>
      </c>
      <c r="I2245" s="30">
        <v>66308</v>
      </c>
      <c r="K2245" s="34">
        <f t="shared" si="34"/>
        <v>85995</v>
      </c>
    </row>
    <row r="2246" spans="2:11" x14ac:dyDescent="0.2">
      <c r="B2246" t="s">
        <v>58</v>
      </c>
      <c r="C2246" s="29">
        <v>41386</v>
      </c>
      <c r="H2246" s="201">
        <v>19219</v>
      </c>
      <c r="I2246" s="30">
        <v>96317</v>
      </c>
      <c r="K2246" s="34">
        <f t="shared" si="34"/>
        <v>115536</v>
      </c>
    </row>
    <row r="2247" spans="2:11" x14ac:dyDescent="0.2">
      <c r="B2247" t="s">
        <v>59</v>
      </c>
      <c r="C2247" s="29">
        <v>41387</v>
      </c>
      <c r="H2247" s="201">
        <v>20373</v>
      </c>
      <c r="I2247" s="30">
        <v>99657</v>
      </c>
      <c r="K2247" s="34">
        <f t="shared" ref="K2247:K2310" si="35">E2247+F2247+G2247+H2247+I2247</f>
        <v>120030</v>
      </c>
    </row>
    <row r="2248" spans="2:11" x14ac:dyDescent="0.2">
      <c r="B2248" t="s">
        <v>53</v>
      </c>
      <c r="C2248" s="29">
        <v>41388</v>
      </c>
      <c r="H2248" s="201">
        <v>18903</v>
      </c>
      <c r="I2248" s="30">
        <v>101133</v>
      </c>
      <c r="K2248" s="34">
        <f t="shared" si="35"/>
        <v>120036</v>
      </c>
    </row>
    <row r="2249" spans="2:11" x14ac:dyDescent="0.2">
      <c r="B2249" t="s">
        <v>54</v>
      </c>
      <c r="C2249" s="29">
        <v>41389</v>
      </c>
      <c r="H2249" s="201">
        <v>19729</v>
      </c>
      <c r="I2249" s="30">
        <v>105246</v>
      </c>
      <c r="K2249" s="34">
        <f t="shared" si="35"/>
        <v>124975</v>
      </c>
    </row>
    <row r="2250" spans="2:11" x14ac:dyDescent="0.2">
      <c r="B2250" t="s">
        <v>55</v>
      </c>
      <c r="C2250" s="29">
        <v>41390</v>
      </c>
      <c r="H2250" s="201">
        <v>22958</v>
      </c>
      <c r="I2250" s="30">
        <v>110742</v>
      </c>
      <c r="K2250" s="34">
        <f t="shared" si="35"/>
        <v>133700</v>
      </c>
    </row>
    <row r="2251" spans="2:11" x14ac:dyDescent="0.2">
      <c r="B2251" t="s">
        <v>56</v>
      </c>
      <c r="C2251" s="185">
        <v>41391</v>
      </c>
      <c r="H2251" s="201">
        <v>17061</v>
      </c>
      <c r="I2251" s="30">
        <v>90142</v>
      </c>
      <c r="K2251" s="34">
        <f t="shared" si="35"/>
        <v>107203</v>
      </c>
    </row>
    <row r="2252" spans="2:11" x14ac:dyDescent="0.2">
      <c r="B2252" t="s">
        <v>57</v>
      </c>
      <c r="C2252" s="29">
        <v>41392</v>
      </c>
      <c r="H2252" s="201">
        <v>15062</v>
      </c>
      <c r="I2252" s="30">
        <v>66405</v>
      </c>
      <c r="K2252" s="34">
        <f t="shared" si="35"/>
        <v>81467</v>
      </c>
    </row>
    <row r="2253" spans="2:11" x14ac:dyDescent="0.2">
      <c r="B2253" t="s">
        <v>58</v>
      </c>
      <c r="C2253" s="29">
        <v>41393</v>
      </c>
      <c r="H2253" s="201">
        <v>18858</v>
      </c>
      <c r="I2253" s="30">
        <v>97885</v>
      </c>
      <c r="K2253" s="34">
        <f t="shared" si="35"/>
        <v>116743</v>
      </c>
    </row>
    <row r="2254" spans="2:11" x14ac:dyDescent="0.2">
      <c r="B2254" t="s">
        <v>59</v>
      </c>
      <c r="C2254" s="29">
        <v>41394</v>
      </c>
      <c r="H2254" s="201">
        <v>19374</v>
      </c>
      <c r="I2254" s="30">
        <v>101813</v>
      </c>
      <c r="K2254" s="34">
        <f t="shared" si="35"/>
        <v>121187</v>
      </c>
    </row>
    <row r="2255" spans="2:11" x14ac:dyDescent="0.2">
      <c r="B2255" t="s">
        <v>53</v>
      </c>
      <c r="C2255" s="29">
        <v>41395</v>
      </c>
      <c r="H2255" s="201">
        <v>20062</v>
      </c>
      <c r="I2255" s="30">
        <v>105494</v>
      </c>
      <c r="K2255" s="34">
        <f t="shared" si="35"/>
        <v>125556</v>
      </c>
    </row>
    <row r="2256" spans="2:11" x14ac:dyDescent="0.2">
      <c r="B2256" t="s">
        <v>54</v>
      </c>
      <c r="C2256" s="29">
        <v>41396</v>
      </c>
      <c r="H2256" s="201">
        <v>19920</v>
      </c>
      <c r="I2256" s="30">
        <v>102492</v>
      </c>
      <c r="K2256" s="34">
        <f t="shared" si="35"/>
        <v>122412</v>
      </c>
    </row>
    <row r="2257" spans="2:11" x14ac:dyDescent="0.2">
      <c r="B2257" t="s">
        <v>55</v>
      </c>
      <c r="C2257" s="29">
        <v>41397</v>
      </c>
      <c r="H2257" s="201">
        <v>22787</v>
      </c>
      <c r="I2257" s="30">
        <v>115875</v>
      </c>
      <c r="K2257" s="34">
        <f t="shared" si="35"/>
        <v>138662</v>
      </c>
    </row>
    <row r="2258" spans="2:11" x14ac:dyDescent="0.2">
      <c r="B2258" t="s">
        <v>56</v>
      </c>
      <c r="C2258" s="29">
        <v>41398</v>
      </c>
      <c r="H2258" s="201">
        <v>19197</v>
      </c>
      <c r="I2258" s="30">
        <v>87106</v>
      </c>
      <c r="K2258" s="34">
        <f t="shared" si="35"/>
        <v>106303</v>
      </c>
    </row>
    <row r="2259" spans="2:11" x14ac:dyDescent="0.2">
      <c r="B2259" t="s">
        <v>57</v>
      </c>
      <c r="C2259" s="29">
        <v>41399</v>
      </c>
      <c r="H2259" s="201">
        <v>15597</v>
      </c>
      <c r="I2259" s="30">
        <v>66022</v>
      </c>
      <c r="K2259" s="34">
        <f t="shared" si="35"/>
        <v>81619</v>
      </c>
    </row>
    <row r="2260" spans="2:11" x14ac:dyDescent="0.2">
      <c r="B2260" t="s">
        <v>58</v>
      </c>
      <c r="C2260" s="29">
        <v>41400</v>
      </c>
      <c r="H2260" s="201">
        <v>19035</v>
      </c>
      <c r="I2260" s="30">
        <v>96822</v>
      </c>
      <c r="K2260" s="34">
        <f t="shared" si="35"/>
        <v>115857</v>
      </c>
    </row>
    <row r="2261" spans="2:11" x14ac:dyDescent="0.2">
      <c r="B2261" t="s">
        <v>59</v>
      </c>
      <c r="C2261" s="29">
        <v>41401</v>
      </c>
      <c r="H2261" s="201">
        <v>19632</v>
      </c>
      <c r="I2261" s="30">
        <v>101388</v>
      </c>
      <c r="K2261" s="34">
        <f t="shared" si="35"/>
        <v>121020</v>
      </c>
    </row>
    <row r="2262" spans="2:11" x14ac:dyDescent="0.2">
      <c r="B2262" t="s">
        <v>53</v>
      </c>
      <c r="C2262" s="29">
        <v>41402</v>
      </c>
      <c r="H2262" s="201">
        <v>19966</v>
      </c>
      <c r="I2262" s="30">
        <v>102256</v>
      </c>
      <c r="K2262" s="34">
        <f t="shared" si="35"/>
        <v>122222</v>
      </c>
    </row>
    <row r="2263" spans="2:11" x14ac:dyDescent="0.2">
      <c r="B2263" t="s">
        <v>54</v>
      </c>
      <c r="C2263" s="29">
        <v>41403</v>
      </c>
      <c r="H2263" s="201">
        <v>18085</v>
      </c>
      <c r="I2263" s="30">
        <v>107666</v>
      </c>
      <c r="K2263" s="34">
        <f t="shared" si="35"/>
        <v>125751</v>
      </c>
    </row>
    <row r="2264" spans="2:11" x14ac:dyDescent="0.2">
      <c r="B2264" t="s">
        <v>55</v>
      </c>
      <c r="C2264" s="185">
        <v>41404</v>
      </c>
      <c r="H2264" s="201">
        <v>22470</v>
      </c>
      <c r="I2264" s="30">
        <v>117814</v>
      </c>
      <c r="K2264" s="34">
        <f t="shared" si="35"/>
        <v>140284</v>
      </c>
    </row>
    <row r="2265" spans="2:11" x14ac:dyDescent="0.2">
      <c r="B2265" t="s">
        <v>56</v>
      </c>
      <c r="C2265" s="185">
        <v>41405</v>
      </c>
      <c r="H2265" s="201">
        <v>17820</v>
      </c>
      <c r="I2265" s="30">
        <v>98716</v>
      </c>
      <c r="K2265" s="34">
        <f t="shared" si="35"/>
        <v>116536</v>
      </c>
    </row>
    <row r="2266" spans="2:11" x14ac:dyDescent="0.2">
      <c r="B2266" t="s">
        <v>57</v>
      </c>
      <c r="C2266" s="29">
        <v>41406</v>
      </c>
      <c r="H2266" s="201">
        <v>16439</v>
      </c>
      <c r="I2266" s="30">
        <v>70311</v>
      </c>
      <c r="K2266" s="34">
        <f t="shared" si="35"/>
        <v>86750</v>
      </c>
    </row>
    <row r="2267" spans="2:11" x14ac:dyDescent="0.2">
      <c r="B2267" t="s">
        <v>58</v>
      </c>
      <c r="C2267" s="29">
        <v>41407</v>
      </c>
      <c r="H2267" s="201">
        <v>18812</v>
      </c>
      <c r="I2267" s="30">
        <v>96985</v>
      </c>
      <c r="K2267" s="34">
        <f t="shared" si="35"/>
        <v>115797</v>
      </c>
    </row>
    <row r="2268" spans="2:11" x14ac:dyDescent="0.2">
      <c r="B2268" t="s">
        <v>59</v>
      </c>
      <c r="C2268" s="29">
        <v>41408</v>
      </c>
      <c r="H2268" s="201">
        <v>19528</v>
      </c>
      <c r="I2268" s="30">
        <v>102398</v>
      </c>
      <c r="K2268" s="34">
        <f t="shared" si="35"/>
        <v>121926</v>
      </c>
    </row>
    <row r="2269" spans="2:11" x14ac:dyDescent="0.2">
      <c r="B2269" t="s">
        <v>53</v>
      </c>
      <c r="C2269" s="29">
        <v>41409</v>
      </c>
      <c r="H2269" s="201">
        <v>19208</v>
      </c>
      <c r="I2269" s="30">
        <v>103309</v>
      </c>
      <c r="K2269" s="34">
        <f t="shared" si="35"/>
        <v>122517</v>
      </c>
    </row>
    <row r="2270" spans="2:11" x14ac:dyDescent="0.2">
      <c r="B2270" t="s">
        <v>54</v>
      </c>
      <c r="C2270" s="185">
        <v>41410</v>
      </c>
      <c r="H2270" s="201">
        <v>20143</v>
      </c>
      <c r="I2270" s="30">
        <v>108931</v>
      </c>
      <c r="K2270" s="34">
        <f t="shared" si="35"/>
        <v>129074</v>
      </c>
    </row>
    <row r="2271" spans="2:11" x14ac:dyDescent="0.2">
      <c r="B2271" t="s">
        <v>55</v>
      </c>
      <c r="C2271" s="185">
        <v>41411</v>
      </c>
      <c r="H2271" s="201">
        <v>22515</v>
      </c>
      <c r="I2271" s="30">
        <v>114969</v>
      </c>
      <c r="K2271" s="34">
        <f t="shared" si="35"/>
        <v>137484</v>
      </c>
    </row>
    <row r="2272" spans="2:11" x14ac:dyDescent="0.2">
      <c r="B2272" t="s">
        <v>56</v>
      </c>
      <c r="C2272" s="185">
        <v>41412</v>
      </c>
      <c r="H2272" s="201">
        <v>16929</v>
      </c>
      <c r="I2272" s="30">
        <v>89356</v>
      </c>
      <c r="K2272" s="34">
        <f t="shared" si="35"/>
        <v>106285</v>
      </c>
    </row>
    <row r="2273" spans="2:11" x14ac:dyDescent="0.2">
      <c r="B2273" t="s">
        <v>57</v>
      </c>
      <c r="C2273" s="185">
        <v>41413</v>
      </c>
      <c r="H2273" s="201">
        <v>15266</v>
      </c>
      <c r="I2273" s="30">
        <v>69085</v>
      </c>
      <c r="K2273" s="34">
        <f t="shared" si="35"/>
        <v>84351</v>
      </c>
    </row>
    <row r="2274" spans="2:11" x14ac:dyDescent="0.2">
      <c r="B2274" t="s">
        <v>58</v>
      </c>
      <c r="C2274" s="29">
        <v>41414</v>
      </c>
      <c r="H2274" s="201">
        <v>18563</v>
      </c>
      <c r="I2274" s="30">
        <v>101945</v>
      </c>
      <c r="K2274" s="34">
        <f t="shared" si="35"/>
        <v>120508</v>
      </c>
    </row>
    <row r="2275" spans="2:11" x14ac:dyDescent="0.2">
      <c r="B2275" t="s">
        <v>59</v>
      </c>
      <c r="C2275" s="29">
        <v>41415</v>
      </c>
      <c r="H2275" s="201">
        <v>18654</v>
      </c>
      <c r="I2275" s="30">
        <v>101572</v>
      </c>
      <c r="K2275" s="34">
        <f t="shared" si="35"/>
        <v>120226</v>
      </c>
    </row>
    <row r="2276" spans="2:11" x14ac:dyDescent="0.2">
      <c r="B2276" t="s">
        <v>53</v>
      </c>
      <c r="C2276" s="29">
        <v>41416</v>
      </c>
      <c r="H2276" s="201">
        <v>19471</v>
      </c>
      <c r="I2276" s="30">
        <v>106292</v>
      </c>
      <c r="K2276" s="34">
        <f t="shared" si="35"/>
        <v>125763</v>
      </c>
    </row>
    <row r="2277" spans="2:11" x14ac:dyDescent="0.2">
      <c r="B2277" t="s">
        <v>54</v>
      </c>
      <c r="C2277" s="29">
        <v>41417</v>
      </c>
      <c r="H2277" s="201">
        <v>20233</v>
      </c>
      <c r="I2277" s="30">
        <v>109607</v>
      </c>
      <c r="K2277" s="34">
        <f t="shared" si="35"/>
        <v>129840</v>
      </c>
    </row>
    <row r="2278" spans="2:11" x14ac:dyDescent="0.2">
      <c r="B2278" t="s">
        <v>55</v>
      </c>
      <c r="C2278" s="29">
        <v>41418</v>
      </c>
      <c r="H2278" s="201">
        <v>21651</v>
      </c>
      <c r="I2278" s="30">
        <v>110880</v>
      </c>
      <c r="K2278" s="34">
        <f t="shared" si="35"/>
        <v>132531</v>
      </c>
    </row>
    <row r="2279" spans="2:11" x14ac:dyDescent="0.2">
      <c r="B2279" t="s">
        <v>56</v>
      </c>
      <c r="C2279" s="29">
        <v>41419</v>
      </c>
      <c r="H2279" s="201">
        <v>14579</v>
      </c>
      <c r="I2279" s="30">
        <v>75508</v>
      </c>
      <c r="K2279" s="34">
        <f t="shared" si="35"/>
        <v>90087</v>
      </c>
    </row>
    <row r="2280" spans="2:11" x14ac:dyDescent="0.2">
      <c r="B2280" t="s">
        <v>57</v>
      </c>
      <c r="C2280" s="29">
        <v>41420</v>
      </c>
      <c r="H2280" s="201">
        <v>13165</v>
      </c>
      <c r="I2280" s="30">
        <v>62355</v>
      </c>
      <c r="K2280" s="34">
        <f t="shared" si="35"/>
        <v>75520</v>
      </c>
    </row>
    <row r="2281" spans="2:11" x14ac:dyDescent="0.2">
      <c r="B2281" t="s">
        <v>58</v>
      </c>
      <c r="C2281" s="29">
        <v>41421</v>
      </c>
      <c r="H2281" s="201">
        <v>13891</v>
      </c>
      <c r="I2281" s="30">
        <v>58638</v>
      </c>
      <c r="K2281" s="34">
        <f t="shared" si="35"/>
        <v>72529</v>
      </c>
    </row>
    <row r="2282" spans="2:11" x14ac:dyDescent="0.2">
      <c r="B2282" t="s">
        <v>59</v>
      </c>
      <c r="C2282" s="29">
        <v>41422</v>
      </c>
      <c r="H2282" s="201">
        <v>18331</v>
      </c>
      <c r="I2282" s="30">
        <v>101985</v>
      </c>
      <c r="K2282" s="34">
        <f t="shared" si="35"/>
        <v>120316</v>
      </c>
    </row>
    <row r="2283" spans="2:11" x14ac:dyDescent="0.2">
      <c r="B2283" t="s">
        <v>53</v>
      </c>
      <c r="C2283" s="29">
        <v>41423</v>
      </c>
      <c r="H2283" s="201">
        <v>18309</v>
      </c>
      <c r="I2283" s="30">
        <v>102423</v>
      </c>
      <c r="K2283" s="34">
        <f t="shared" si="35"/>
        <v>120732</v>
      </c>
    </row>
    <row r="2284" spans="2:11" x14ac:dyDescent="0.2">
      <c r="B2284" t="s">
        <v>54</v>
      </c>
      <c r="C2284" s="29">
        <v>41424</v>
      </c>
      <c r="H2284" s="201">
        <v>19793</v>
      </c>
      <c r="I2284" s="30">
        <v>108143</v>
      </c>
      <c r="K2284" s="34">
        <f t="shared" si="35"/>
        <v>127936</v>
      </c>
    </row>
    <row r="2285" spans="2:11" x14ac:dyDescent="0.2">
      <c r="B2285" t="s">
        <v>55</v>
      </c>
      <c r="C2285" s="185">
        <v>41425</v>
      </c>
      <c r="H2285" s="201">
        <v>22357</v>
      </c>
      <c r="I2285" s="30">
        <v>124363</v>
      </c>
      <c r="K2285" s="34">
        <f t="shared" si="35"/>
        <v>146720</v>
      </c>
    </row>
    <row r="2286" spans="2:11" x14ac:dyDescent="0.2">
      <c r="B2286" t="s">
        <v>56</v>
      </c>
      <c r="C2286" s="185">
        <v>41426</v>
      </c>
      <c r="H2286" s="201">
        <v>16838</v>
      </c>
      <c r="I2286" s="30">
        <v>96022</v>
      </c>
      <c r="K2286" s="34">
        <f t="shared" si="35"/>
        <v>112860</v>
      </c>
    </row>
    <row r="2287" spans="2:11" x14ac:dyDescent="0.2">
      <c r="B2287" t="s">
        <v>57</v>
      </c>
      <c r="C2287" s="185">
        <v>41427</v>
      </c>
      <c r="H2287" s="201">
        <v>13796</v>
      </c>
      <c r="I2287" s="30">
        <v>71113</v>
      </c>
      <c r="K2287" s="34">
        <f t="shared" si="35"/>
        <v>84909</v>
      </c>
    </row>
    <row r="2288" spans="2:11" x14ac:dyDescent="0.2">
      <c r="B2288" t="s">
        <v>58</v>
      </c>
      <c r="C2288" s="29">
        <v>41428</v>
      </c>
      <c r="H2288" s="201">
        <v>18599</v>
      </c>
      <c r="I2288" s="30">
        <v>100368</v>
      </c>
      <c r="K2288" s="34">
        <f t="shared" si="35"/>
        <v>118967</v>
      </c>
    </row>
    <row r="2289" spans="2:11" x14ac:dyDescent="0.2">
      <c r="B2289" t="s">
        <v>59</v>
      </c>
      <c r="C2289" s="29">
        <v>41429</v>
      </c>
      <c r="H2289" s="201">
        <v>18875</v>
      </c>
      <c r="I2289" s="30">
        <v>103653</v>
      </c>
      <c r="K2289" s="34">
        <f t="shared" si="35"/>
        <v>122528</v>
      </c>
    </row>
    <row r="2290" spans="2:11" x14ac:dyDescent="0.2">
      <c r="B2290" t="s">
        <v>53</v>
      </c>
      <c r="C2290" s="29">
        <v>41430</v>
      </c>
      <c r="H2290" s="201">
        <v>19462</v>
      </c>
      <c r="I2290" s="30">
        <v>106998</v>
      </c>
      <c r="K2290" s="34">
        <f t="shared" si="35"/>
        <v>126460</v>
      </c>
    </row>
    <row r="2291" spans="2:11" x14ac:dyDescent="0.2">
      <c r="B2291" t="s">
        <v>54</v>
      </c>
      <c r="C2291" s="185">
        <v>41431</v>
      </c>
      <c r="H2291" s="201">
        <v>20187</v>
      </c>
      <c r="I2291" s="30">
        <v>112052</v>
      </c>
      <c r="K2291" s="34">
        <f t="shared" si="35"/>
        <v>132239</v>
      </c>
    </row>
    <row r="2292" spans="2:11" x14ac:dyDescent="0.2">
      <c r="B2292" t="s">
        <v>55</v>
      </c>
      <c r="C2292" s="185">
        <v>41432</v>
      </c>
      <c r="H2292" s="201">
        <v>22363</v>
      </c>
      <c r="I2292" s="30">
        <v>115384</v>
      </c>
      <c r="K2292" s="34">
        <f t="shared" si="35"/>
        <v>137747</v>
      </c>
    </row>
    <row r="2293" spans="2:11" x14ac:dyDescent="0.2">
      <c r="B2293" t="s">
        <v>56</v>
      </c>
      <c r="C2293" s="185">
        <v>41433</v>
      </c>
      <c r="H2293" s="201">
        <v>16412</v>
      </c>
      <c r="I2293" s="30">
        <v>87332</v>
      </c>
      <c r="K2293" s="34">
        <f t="shared" si="35"/>
        <v>103744</v>
      </c>
    </row>
    <row r="2294" spans="2:11" x14ac:dyDescent="0.2">
      <c r="B2294" t="s">
        <v>57</v>
      </c>
      <c r="C2294" s="29">
        <v>41434</v>
      </c>
      <c r="H2294" s="201">
        <v>15577</v>
      </c>
      <c r="I2294" s="30">
        <v>65102</v>
      </c>
      <c r="K2294" s="34">
        <f t="shared" si="35"/>
        <v>80679</v>
      </c>
    </row>
    <row r="2295" spans="2:11" x14ac:dyDescent="0.2">
      <c r="B2295" t="s">
        <v>58</v>
      </c>
      <c r="C2295" s="29">
        <v>41435</v>
      </c>
      <c r="H2295" s="201">
        <v>18868</v>
      </c>
      <c r="I2295" s="30">
        <v>100352</v>
      </c>
      <c r="K2295" s="34">
        <f t="shared" si="35"/>
        <v>119220</v>
      </c>
    </row>
    <row r="2296" spans="2:11" x14ac:dyDescent="0.2">
      <c r="B2296" t="s">
        <v>59</v>
      </c>
      <c r="C2296" s="29">
        <v>41436</v>
      </c>
      <c r="H2296" s="201">
        <v>19170</v>
      </c>
      <c r="I2296" s="30">
        <v>104604</v>
      </c>
      <c r="K2296" s="34">
        <f t="shared" si="35"/>
        <v>123774</v>
      </c>
    </row>
    <row r="2297" spans="2:11" x14ac:dyDescent="0.2">
      <c r="B2297" t="s">
        <v>53</v>
      </c>
      <c r="C2297" s="29">
        <v>41437</v>
      </c>
      <c r="H2297" s="201">
        <v>19959</v>
      </c>
      <c r="I2297" s="30">
        <v>106765</v>
      </c>
      <c r="K2297" s="34">
        <f t="shared" si="35"/>
        <v>126724</v>
      </c>
    </row>
    <row r="2298" spans="2:11" x14ac:dyDescent="0.2">
      <c r="B2298" t="s">
        <v>54</v>
      </c>
      <c r="C2298" s="29">
        <v>41438</v>
      </c>
      <c r="H2298" s="201">
        <v>21345</v>
      </c>
      <c r="I2298" s="30">
        <v>107595</v>
      </c>
      <c r="K2298" s="34">
        <f t="shared" si="35"/>
        <v>128940</v>
      </c>
    </row>
    <row r="2299" spans="2:11" x14ac:dyDescent="0.2">
      <c r="B2299" t="s">
        <v>55</v>
      </c>
      <c r="C2299" s="29">
        <v>41439</v>
      </c>
      <c r="H2299" s="201">
        <v>25532</v>
      </c>
      <c r="I2299" s="30">
        <v>113678</v>
      </c>
      <c r="K2299" s="34">
        <f t="shared" si="35"/>
        <v>139210</v>
      </c>
    </row>
    <row r="2300" spans="2:11" x14ac:dyDescent="0.2">
      <c r="B2300" t="s">
        <v>56</v>
      </c>
      <c r="C2300" s="29">
        <v>41440</v>
      </c>
      <c r="H2300" s="201">
        <v>21426</v>
      </c>
      <c r="I2300" s="30">
        <v>83173</v>
      </c>
      <c r="K2300" s="34">
        <f t="shared" si="35"/>
        <v>104599</v>
      </c>
    </row>
    <row r="2301" spans="2:11" x14ac:dyDescent="0.2">
      <c r="B2301" t="s">
        <v>57</v>
      </c>
      <c r="C2301" s="29">
        <v>41441</v>
      </c>
      <c r="H2301" s="201">
        <v>17729</v>
      </c>
      <c r="I2301" s="30">
        <v>71058</v>
      </c>
      <c r="K2301" s="34">
        <f t="shared" si="35"/>
        <v>88787</v>
      </c>
    </row>
    <row r="2302" spans="2:11" x14ac:dyDescent="0.2">
      <c r="B2302" t="s">
        <v>58</v>
      </c>
      <c r="C2302" s="29">
        <v>41442</v>
      </c>
      <c r="H2302" s="201">
        <v>19035</v>
      </c>
      <c r="I2302" s="30">
        <v>100046</v>
      </c>
      <c r="K2302" s="34">
        <f t="shared" si="35"/>
        <v>119081</v>
      </c>
    </row>
    <row r="2303" spans="2:11" x14ac:dyDescent="0.2">
      <c r="B2303" t="s">
        <v>59</v>
      </c>
      <c r="C2303" s="29">
        <v>41443</v>
      </c>
      <c r="H2303" s="201">
        <v>18531</v>
      </c>
      <c r="I2303" s="30">
        <v>101723</v>
      </c>
      <c r="K2303" s="34">
        <f t="shared" si="35"/>
        <v>120254</v>
      </c>
    </row>
    <row r="2304" spans="2:11" x14ac:dyDescent="0.2">
      <c r="B2304" t="s">
        <v>53</v>
      </c>
      <c r="C2304" s="29">
        <v>41444</v>
      </c>
      <c r="H2304" s="201">
        <v>19469</v>
      </c>
      <c r="I2304" s="30">
        <v>105842</v>
      </c>
      <c r="K2304" s="34">
        <f t="shared" si="35"/>
        <v>125311</v>
      </c>
    </row>
    <row r="2305" spans="2:11" x14ac:dyDescent="0.2">
      <c r="B2305" t="s">
        <v>54</v>
      </c>
      <c r="C2305" s="29">
        <v>41445</v>
      </c>
      <c r="H2305" s="201">
        <v>19791</v>
      </c>
      <c r="I2305" s="30">
        <v>107446</v>
      </c>
      <c r="K2305" s="34">
        <f t="shared" si="35"/>
        <v>127237</v>
      </c>
    </row>
    <row r="2306" spans="2:11" x14ac:dyDescent="0.2">
      <c r="B2306" t="s">
        <v>55</v>
      </c>
      <c r="C2306" s="185">
        <v>41446</v>
      </c>
      <c r="H2306" s="201">
        <v>22216</v>
      </c>
      <c r="I2306" s="30">
        <v>112525</v>
      </c>
      <c r="K2306" s="34">
        <f t="shared" si="35"/>
        <v>134741</v>
      </c>
    </row>
    <row r="2307" spans="2:11" x14ac:dyDescent="0.2">
      <c r="B2307" t="s">
        <v>56</v>
      </c>
      <c r="C2307" s="185">
        <v>41447</v>
      </c>
      <c r="H2307" s="201">
        <v>16786</v>
      </c>
      <c r="I2307" s="30">
        <v>83143</v>
      </c>
      <c r="K2307" s="34">
        <f t="shared" si="35"/>
        <v>99929</v>
      </c>
    </row>
    <row r="2308" spans="2:11" x14ac:dyDescent="0.2">
      <c r="B2308" t="s">
        <v>57</v>
      </c>
      <c r="C2308" s="29">
        <v>41448</v>
      </c>
      <c r="H2308" s="201">
        <v>15273</v>
      </c>
      <c r="I2308" s="30">
        <v>64599</v>
      </c>
      <c r="K2308" s="34">
        <f t="shared" si="35"/>
        <v>79872</v>
      </c>
    </row>
    <row r="2309" spans="2:11" x14ac:dyDescent="0.2">
      <c r="B2309" t="s">
        <v>58</v>
      </c>
      <c r="C2309" s="29">
        <v>41449</v>
      </c>
      <c r="H2309" s="201">
        <v>19821</v>
      </c>
      <c r="I2309" s="30">
        <v>98799</v>
      </c>
      <c r="K2309" s="34">
        <f t="shared" si="35"/>
        <v>118620</v>
      </c>
    </row>
    <row r="2310" spans="2:11" x14ac:dyDescent="0.2">
      <c r="B2310" t="s">
        <v>59</v>
      </c>
      <c r="C2310" s="29">
        <v>41450</v>
      </c>
      <c r="H2310" s="201">
        <v>19265</v>
      </c>
      <c r="I2310" s="30">
        <v>103590</v>
      </c>
      <c r="K2310" s="34">
        <f t="shared" si="35"/>
        <v>122855</v>
      </c>
    </row>
    <row r="2311" spans="2:11" x14ac:dyDescent="0.2">
      <c r="B2311" t="s">
        <v>53</v>
      </c>
      <c r="C2311" s="29">
        <v>41451</v>
      </c>
      <c r="H2311" s="201">
        <v>19996</v>
      </c>
      <c r="I2311" s="30">
        <v>105875</v>
      </c>
      <c r="K2311" s="34">
        <f t="shared" ref="K2311:K2374" si="36">E2311+F2311+G2311+H2311+I2311</f>
        <v>125871</v>
      </c>
    </row>
    <row r="2312" spans="2:11" x14ac:dyDescent="0.2">
      <c r="B2312" t="s">
        <v>54</v>
      </c>
      <c r="C2312" s="29">
        <v>41452</v>
      </c>
      <c r="H2312" s="201">
        <v>20094</v>
      </c>
      <c r="I2312" s="30">
        <v>107217</v>
      </c>
      <c r="K2312" s="34">
        <f t="shared" si="36"/>
        <v>127311</v>
      </c>
    </row>
    <row r="2313" spans="2:11" x14ac:dyDescent="0.2">
      <c r="B2313" t="s">
        <v>55</v>
      </c>
      <c r="C2313" s="29">
        <v>41453</v>
      </c>
      <c r="H2313" s="201">
        <v>22273</v>
      </c>
      <c r="I2313" s="30">
        <v>112774</v>
      </c>
      <c r="K2313" s="34">
        <f t="shared" si="36"/>
        <v>135047</v>
      </c>
    </row>
    <row r="2314" spans="2:11" x14ac:dyDescent="0.2">
      <c r="B2314" t="s">
        <v>56</v>
      </c>
      <c r="C2314" s="29">
        <v>41454</v>
      </c>
      <c r="H2314" s="201">
        <v>15781</v>
      </c>
      <c r="I2314" s="30">
        <v>82247</v>
      </c>
      <c r="K2314" s="34">
        <f t="shared" si="36"/>
        <v>98028</v>
      </c>
    </row>
    <row r="2315" spans="2:11" x14ac:dyDescent="0.2">
      <c r="B2315" t="s">
        <v>57</v>
      </c>
      <c r="C2315" s="29">
        <v>41455</v>
      </c>
      <c r="H2315" s="201">
        <v>14403</v>
      </c>
      <c r="I2315" s="30">
        <v>62729</v>
      </c>
      <c r="K2315" s="34">
        <f t="shared" si="36"/>
        <v>77132</v>
      </c>
    </row>
    <row r="2316" spans="2:11" x14ac:dyDescent="0.2">
      <c r="B2316" t="s">
        <v>58</v>
      </c>
      <c r="C2316" s="29">
        <v>41456</v>
      </c>
      <c r="H2316" s="201">
        <v>18437</v>
      </c>
      <c r="I2316" s="30">
        <v>98086</v>
      </c>
      <c r="K2316" s="34">
        <f t="shared" si="36"/>
        <v>116523</v>
      </c>
    </row>
    <row r="2317" spans="2:11" x14ac:dyDescent="0.2">
      <c r="B2317" t="s">
        <v>59</v>
      </c>
      <c r="C2317" s="29">
        <v>41457</v>
      </c>
      <c r="H2317" s="201">
        <v>18965</v>
      </c>
      <c r="I2317" s="30">
        <v>102602</v>
      </c>
      <c r="K2317" s="34">
        <f t="shared" si="36"/>
        <v>121567</v>
      </c>
    </row>
    <row r="2318" spans="2:11" x14ac:dyDescent="0.2">
      <c r="B2318" t="s">
        <v>53</v>
      </c>
      <c r="C2318" s="29">
        <v>41458</v>
      </c>
      <c r="H2318" s="201">
        <v>21134</v>
      </c>
      <c r="I2318" s="30">
        <v>109827</v>
      </c>
      <c r="K2318" s="34">
        <f t="shared" si="36"/>
        <v>130961</v>
      </c>
    </row>
    <row r="2319" spans="2:11" x14ac:dyDescent="0.2">
      <c r="B2319" t="s">
        <v>54</v>
      </c>
      <c r="C2319" s="29">
        <v>41459</v>
      </c>
      <c r="H2319" s="201">
        <v>12620</v>
      </c>
      <c r="I2319" s="30">
        <v>56310</v>
      </c>
      <c r="K2319" s="34">
        <f t="shared" si="36"/>
        <v>68930</v>
      </c>
    </row>
    <row r="2320" spans="2:11" x14ac:dyDescent="0.2">
      <c r="B2320" t="s">
        <v>55</v>
      </c>
      <c r="C2320" s="29">
        <v>41460</v>
      </c>
      <c r="H2320" s="201">
        <v>17826</v>
      </c>
      <c r="I2320" s="30">
        <v>85593</v>
      </c>
      <c r="K2320" s="34">
        <f t="shared" si="36"/>
        <v>103419</v>
      </c>
    </row>
    <row r="2321" spans="2:11" x14ac:dyDescent="0.2">
      <c r="B2321" t="s">
        <v>56</v>
      </c>
      <c r="C2321" s="29">
        <v>41461</v>
      </c>
      <c r="H2321" s="201">
        <v>14569</v>
      </c>
      <c r="I2321" s="30">
        <v>68972</v>
      </c>
      <c r="K2321" s="34">
        <f t="shared" si="36"/>
        <v>83541</v>
      </c>
    </row>
    <row r="2322" spans="2:11" x14ac:dyDescent="0.2">
      <c r="B2322" t="s">
        <v>57</v>
      </c>
      <c r="C2322" s="29">
        <v>41462</v>
      </c>
      <c r="H2322" s="201">
        <v>15852</v>
      </c>
      <c r="I2322" s="30">
        <v>61988</v>
      </c>
      <c r="K2322" s="34">
        <f t="shared" si="36"/>
        <v>77840</v>
      </c>
    </row>
    <row r="2323" spans="2:11" x14ac:dyDescent="0.2">
      <c r="B2323" t="s">
        <v>58</v>
      </c>
      <c r="C2323" s="29">
        <v>41463</v>
      </c>
      <c r="H2323" s="201">
        <v>18196</v>
      </c>
      <c r="I2323" s="30">
        <v>97432</v>
      </c>
      <c r="K2323" s="34">
        <f t="shared" si="36"/>
        <v>115628</v>
      </c>
    </row>
    <row r="2324" spans="2:11" x14ac:dyDescent="0.2">
      <c r="B2324" t="s">
        <v>59</v>
      </c>
      <c r="C2324" s="29">
        <v>41464</v>
      </c>
      <c r="H2324" s="201">
        <v>18897</v>
      </c>
      <c r="I2324" s="30">
        <v>102158</v>
      </c>
      <c r="K2324" s="34">
        <f t="shared" si="36"/>
        <v>121055</v>
      </c>
    </row>
    <row r="2325" spans="2:11" x14ac:dyDescent="0.2">
      <c r="B2325" t="s">
        <v>53</v>
      </c>
      <c r="C2325" s="29">
        <v>41465</v>
      </c>
      <c r="H2325" s="201">
        <v>19560</v>
      </c>
      <c r="I2325" s="30">
        <v>104550</v>
      </c>
      <c r="K2325" s="34">
        <f t="shared" si="36"/>
        <v>124110</v>
      </c>
    </row>
    <row r="2326" spans="2:11" x14ac:dyDescent="0.2">
      <c r="B2326" t="s">
        <v>54</v>
      </c>
      <c r="C2326" s="29">
        <v>41466</v>
      </c>
      <c r="H2326" s="201">
        <v>20226</v>
      </c>
      <c r="I2326" s="30">
        <v>106845</v>
      </c>
      <c r="K2326" s="34">
        <f t="shared" si="36"/>
        <v>127071</v>
      </c>
    </row>
    <row r="2327" spans="2:11" x14ac:dyDescent="0.2">
      <c r="B2327" t="s">
        <v>55</v>
      </c>
      <c r="C2327" s="29">
        <v>41467</v>
      </c>
      <c r="H2327" s="201">
        <v>22300</v>
      </c>
      <c r="I2327" s="30">
        <v>112260</v>
      </c>
      <c r="K2327" s="34">
        <f t="shared" si="36"/>
        <v>134560</v>
      </c>
    </row>
    <row r="2328" spans="2:11" x14ac:dyDescent="0.2">
      <c r="B2328" t="s">
        <v>56</v>
      </c>
      <c r="C2328" s="29">
        <v>41468</v>
      </c>
      <c r="H2328" s="201">
        <v>17161</v>
      </c>
      <c r="I2328" s="30">
        <v>83284</v>
      </c>
      <c r="K2328" s="34">
        <f t="shared" si="36"/>
        <v>100445</v>
      </c>
    </row>
    <row r="2329" spans="2:11" x14ac:dyDescent="0.2">
      <c r="B2329" t="s">
        <v>57</v>
      </c>
      <c r="C2329" s="29">
        <v>41469</v>
      </c>
      <c r="H2329" s="201">
        <v>15101</v>
      </c>
      <c r="I2329" s="30">
        <v>62121</v>
      </c>
      <c r="K2329" s="34">
        <f t="shared" si="36"/>
        <v>77222</v>
      </c>
    </row>
    <row r="2330" spans="2:11" x14ac:dyDescent="0.2">
      <c r="B2330" s="39" t="s">
        <v>58</v>
      </c>
      <c r="C2330" s="29">
        <v>41470</v>
      </c>
      <c r="H2330" s="201">
        <v>17695</v>
      </c>
      <c r="I2330" s="30">
        <v>92514</v>
      </c>
      <c r="K2330" s="34">
        <f t="shared" si="36"/>
        <v>110209</v>
      </c>
    </row>
    <row r="2331" spans="2:11" x14ac:dyDescent="0.2">
      <c r="B2331" s="39" t="s">
        <v>59</v>
      </c>
      <c r="C2331" s="29">
        <v>41471</v>
      </c>
      <c r="H2331" s="201">
        <v>18429</v>
      </c>
      <c r="I2331" s="30">
        <v>100281</v>
      </c>
      <c r="K2331" s="34">
        <f t="shared" si="36"/>
        <v>118710</v>
      </c>
    </row>
    <row r="2332" spans="2:11" x14ac:dyDescent="0.2">
      <c r="B2332" s="39" t="s">
        <v>53</v>
      </c>
      <c r="C2332" s="29">
        <v>41472</v>
      </c>
      <c r="H2332" s="201">
        <v>17233</v>
      </c>
      <c r="I2332" s="30">
        <v>100141</v>
      </c>
      <c r="K2332" s="34">
        <f t="shared" si="36"/>
        <v>117374</v>
      </c>
    </row>
    <row r="2333" spans="2:11" x14ac:dyDescent="0.2">
      <c r="B2333" t="s">
        <v>54</v>
      </c>
      <c r="C2333" s="29">
        <v>41473</v>
      </c>
      <c r="H2333" s="201">
        <v>17018</v>
      </c>
      <c r="I2333" s="30">
        <v>104571</v>
      </c>
      <c r="K2333" s="34">
        <f t="shared" si="36"/>
        <v>121589</v>
      </c>
    </row>
    <row r="2334" spans="2:11" x14ac:dyDescent="0.2">
      <c r="B2334" t="s">
        <v>55</v>
      </c>
      <c r="C2334" s="29">
        <v>41474</v>
      </c>
      <c r="H2334" s="201">
        <v>22315</v>
      </c>
      <c r="I2334" s="30">
        <v>110872</v>
      </c>
      <c r="K2334" s="34">
        <f t="shared" si="36"/>
        <v>133187</v>
      </c>
    </row>
    <row r="2335" spans="2:11" x14ac:dyDescent="0.2">
      <c r="B2335" t="s">
        <v>56</v>
      </c>
      <c r="C2335" s="29">
        <v>41475</v>
      </c>
      <c r="H2335" s="201">
        <v>16057</v>
      </c>
      <c r="I2335" s="30">
        <v>78622</v>
      </c>
      <c r="K2335" s="34">
        <f t="shared" si="36"/>
        <v>94679</v>
      </c>
    </row>
    <row r="2336" spans="2:11" x14ac:dyDescent="0.2">
      <c r="B2336" t="s">
        <v>57</v>
      </c>
      <c r="C2336" s="29">
        <v>41476</v>
      </c>
      <c r="H2336" s="201">
        <v>15090</v>
      </c>
      <c r="I2336" s="30">
        <v>63768</v>
      </c>
      <c r="K2336" s="34">
        <f t="shared" si="36"/>
        <v>78858</v>
      </c>
    </row>
    <row r="2337" spans="2:11" x14ac:dyDescent="0.2">
      <c r="B2337" t="s">
        <v>58</v>
      </c>
      <c r="C2337" s="29">
        <v>41477</v>
      </c>
      <c r="H2337" s="201">
        <v>17496</v>
      </c>
      <c r="I2337" s="30">
        <v>98612</v>
      </c>
      <c r="K2337" s="34">
        <f t="shared" si="36"/>
        <v>116108</v>
      </c>
    </row>
    <row r="2338" spans="2:11" x14ac:dyDescent="0.2">
      <c r="B2338" t="s">
        <v>59</v>
      </c>
      <c r="C2338" s="29">
        <v>41478</v>
      </c>
      <c r="H2338" s="201">
        <v>20101</v>
      </c>
      <c r="I2338" s="30">
        <v>101989</v>
      </c>
      <c r="K2338" s="34">
        <f t="shared" si="36"/>
        <v>122090</v>
      </c>
    </row>
    <row r="2339" spans="2:11" x14ac:dyDescent="0.2">
      <c r="B2339" t="s">
        <v>53</v>
      </c>
      <c r="C2339" s="29">
        <v>41479</v>
      </c>
      <c r="H2339" s="201">
        <v>19565</v>
      </c>
      <c r="I2339" s="30">
        <v>103515</v>
      </c>
      <c r="K2339" s="34">
        <f t="shared" si="36"/>
        <v>123080</v>
      </c>
    </row>
    <row r="2340" spans="2:11" x14ac:dyDescent="0.2">
      <c r="B2340" t="s">
        <v>54</v>
      </c>
      <c r="C2340" s="29">
        <v>41480</v>
      </c>
      <c r="H2340" s="201">
        <v>20540</v>
      </c>
      <c r="I2340" s="30">
        <v>107487</v>
      </c>
      <c r="K2340" s="34">
        <f t="shared" si="36"/>
        <v>128027</v>
      </c>
    </row>
    <row r="2341" spans="2:11" x14ac:dyDescent="0.2">
      <c r="B2341" t="s">
        <v>55</v>
      </c>
      <c r="C2341" s="29">
        <v>41481</v>
      </c>
      <c r="H2341" s="201">
        <v>22176</v>
      </c>
      <c r="I2341" s="30">
        <v>112078</v>
      </c>
      <c r="K2341" s="34">
        <f t="shared" si="36"/>
        <v>134254</v>
      </c>
    </row>
    <row r="2342" spans="2:11" x14ac:dyDescent="0.2">
      <c r="B2342" t="s">
        <v>56</v>
      </c>
      <c r="C2342" s="185">
        <v>41482</v>
      </c>
      <c r="H2342" s="201">
        <v>17478</v>
      </c>
      <c r="I2342" s="30">
        <v>82700</v>
      </c>
      <c r="K2342" s="34">
        <f t="shared" si="36"/>
        <v>100178</v>
      </c>
    </row>
    <row r="2343" spans="2:11" x14ac:dyDescent="0.2">
      <c r="B2343" t="s">
        <v>57</v>
      </c>
      <c r="C2343" s="185">
        <v>41483</v>
      </c>
      <c r="H2343" s="201">
        <v>17275</v>
      </c>
      <c r="I2343" s="30">
        <v>66755</v>
      </c>
      <c r="K2343" s="34">
        <f t="shared" si="36"/>
        <v>84030</v>
      </c>
    </row>
    <row r="2344" spans="2:11" x14ac:dyDescent="0.2">
      <c r="B2344" t="s">
        <v>58</v>
      </c>
      <c r="C2344" s="29">
        <v>41484</v>
      </c>
      <c r="H2344" s="201">
        <v>16657</v>
      </c>
      <c r="I2344" s="30">
        <v>100257</v>
      </c>
      <c r="K2344" s="34">
        <f t="shared" si="36"/>
        <v>116914</v>
      </c>
    </row>
    <row r="2345" spans="2:11" x14ac:dyDescent="0.2">
      <c r="B2345" t="s">
        <v>59</v>
      </c>
      <c r="C2345" s="29">
        <v>41485</v>
      </c>
      <c r="H2345" s="201">
        <v>19824</v>
      </c>
      <c r="I2345" s="30">
        <v>105698</v>
      </c>
      <c r="K2345" s="34">
        <f t="shared" si="36"/>
        <v>125522</v>
      </c>
    </row>
    <row r="2346" spans="2:11" x14ac:dyDescent="0.2">
      <c r="B2346" t="s">
        <v>53</v>
      </c>
      <c r="C2346" s="29">
        <v>41486</v>
      </c>
      <c r="H2346" s="201">
        <v>20259</v>
      </c>
      <c r="I2346" s="30">
        <v>108502</v>
      </c>
      <c r="K2346" s="34">
        <f t="shared" si="36"/>
        <v>128761</v>
      </c>
    </row>
    <row r="2347" spans="2:11" x14ac:dyDescent="0.2">
      <c r="B2347" t="s">
        <v>54</v>
      </c>
      <c r="C2347" s="29">
        <v>41487</v>
      </c>
      <c r="H2347" s="201">
        <v>19592</v>
      </c>
      <c r="I2347" s="30">
        <v>110185</v>
      </c>
      <c r="K2347" s="34">
        <f t="shared" si="36"/>
        <v>129777</v>
      </c>
    </row>
    <row r="2348" spans="2:11" x14ac:dyDescent="0.2">
      <c r="B2348" t="s">
        <v>55</v>
      </c>
      <c r="C2348" s="29">
        <v>41488</v>
      </c>
      <c r="H2348" s="201">
        <v>22025</v>
      </c>
      <c r="I2348" s="30">
        <v>114772</v>
      </c>
      <c r="K2348" s="34">
        <f t="shared" si="36"/>
        <v>136797</v>
      </c>
    </row>
    <row r="2349" spans="2:11" x14ac:dyDescent="0.2">
      <c r="B2349" t="s">
        <v>56</v>
      </c>
      <c r="C2349" s="185">
        <v>41489</v>
      </c>
      <c r="H2349" s="201">
        <v>15967</v>
      </c>
      <c r="I2349" s="30">
        <v>87466</v>
      </c>
      <c r="K2349" s="34">
        <f t="shared" si="36"/>
        <v>103433</v>
      </c>
    </row>
    <row r="2350" spans="2:11" x14ac:dyDescent="0.2">
      <c r="B2350" t="s">
        <v>57</v>
      </c>
      <c r="C2350" s="185">
        <v>41490</v>
      </c>
      <c r="H2350" s="201">
        <v>14421</v>
      </c>
      <c r="I2350" s="30">
        <v>67672</v>
      </c>
      <c r="K2350" s="34">
        <f t="shared" si="36"/>
        <v>82093</v>
      </c>
    </row>
    <row r="2351" spans="2:11" x14ac:dyDescent="0.2">
      <c r="B2351" t="s">
        <v>58</v>
      </c>
      <c r="C2351" s="29">
        <v>41491</v>
      </c>
      <c r="H2351" s="201">
        <v>18225</v>
      </c>
      <c r="I2351" s="30">
        <v>102549</v>
      </c>
      <c r="K2351" s="34">
        <f t="shared" si="36"/>
        <v>120774</v>
      </c>
    </row>
    <row r="2352" spans="2:11" x14ac:dyDescent="0.2">
      <c r="B2352" t="s">
        <v>59</v>
      </c>
      <c r="C2352" s="29">
        <v>41492</v>
      </c>
      <c r="H2352" s="201">
        <v>18144</v>
      </c>
      <c r="I2352" s="30">
        <v>105119</v>
      </c>
      <c r="K2352" s="34">
        <f t="shared" si="36"/>
        <v>123263</v>
      </c>
    </row>
    <row r="2353" spans="2:11" x14ac:dyDescent="0.2">
      <c r="B2353" t="s">
        <v>53</v>
      </c>
      <c r="C2353" s="29">
        <v>41493</v>
      </c>
      <c r="H2353" s="201">
        <v>18865</v>
      </c>
      <c r="I2353" s="30">
        <v>106954</v>
      </c>
      <c r="K2353" s="34">
        <f t="shared" si="36"/>
        <v>125819</v>
      </c>
    </row>
    <row r="2354" spans="2:11" x14ac:dyDescent="0.2">
      <c r="B2354" t="s">
        <v>54</v>
      </c>
      <c r="C2354" s="29">
        <v>41494</v>
      </c>
      <c r="H2354" s="201">
        <v>19515</v>
      </c>
      <c r="I2354" s="30">
        <v>109028</v>
      </c>
      <c r="K2354" s="34">
        <f t="shared" si="36"/>
        <v>128543</v>
      </c>
    </row>
    <row r="2355" spans="2:11" x14ac:dyDescent="0.2">
      <c r="B2355" t="s">
        <v>55</v>
      </c>
      <c r="C2355" s="29">
        <v>41495</v>
      </c>
      <c r="H2355" s="201">
        <v>21163</v>
      </c>
      <c r="I2355" s="30">
        <v>116161</v>
      </c>
      <c r="K2355" s="34">
        <f t="shared" si="36"/>
        <v>137324</v>
      </c>
    </row>
    <row r="2356" spans="2:11" x14ac:dyDescent="0.2">
      <c r="B2356" t="s">
        <v>56</v>
      </c>
      <c r="C2356" s="29">
        <v>41496</v>
      </c>
      <c r="H2356" s="201">
        <v>15921</v>
      </c>
      <c r="I2356" s="30">
        <v>83812</v>
      </c>
      <c r="K2356" s="34">
        <f t="shared" si="36"/>
        <v>99733</v>
      </c>
    </row>
    <row r="2357" spans="2:11" x14ac:dyDescent="0.2">
      <c r="B2357" t="s">
        <v>57</v>
      </c>
      <c r="C2357" s="29">
        <v>41497</v>
      </c>
      <c r="H2357" s="201">
        <v>14443</v>
      </c>
      <c r="I2357" s="30">
        <v>65510</v>
      </c>
      <c r="K2357" s="34">
        <f t="shared" si="36"/>
        <v>79953</v>
      </c>
    </row>
    <row r="2358" spans="2:11" x14ac:dyDescent="0.2">
      <c r="B2358" t="s">
        <v>58</v>
      </c>
      <c r="C2358" s="29">
        <v>41498</v>
      </c>
      <c r="H2358" s="201">
        <v>17960</v>
      </c>
      <c r="I2358" s="30">
        <v>102082</v>
      </c>
      <c r="K2358" s="34">
        <f t="shared" si="36"/>
        <v>120042</v>
      </c>
    </row>
    <row r="2359" spans="2:11" x14ac:dyDescent="0.2">
      <c r="B2359" t="s">
        <v>59</v>
      </c>
      <c r="C2359" s="29">
        <v>41499</v>
      </c>
      <c r="H2359" s="201">
        <v>17387</v>
      </c>
      <c r="I2359" s="30">
        <v>106331</v>
      </c>
      <c r="K2359" s="34">
        <f t="shared" si="36"/>
        <v>123718</v>
      </c>
    </row>
    <row r="2360" spans="2:11" x14ac:dyDescent="0.2">
      <c r="B2360" t="s">
        <v>53</v>
      </c>
      <c r="C2360" s="29">
        <v>41500</v>
      </c>
      <c r="H2360" s="201">
        <v>17731</v>
      </c>
      <c r="I2360" s="30">
        <v>109041</v>
      </c>
      <c r="K2360" s="34">
        <f t="shared" si="36"/>
        <v>126772</v>
      </c>
    </row>
    <row r="2361" spans="2:11" x14ac:dyDescent="0.2">
      <c r="B2361" t="s">
        <v>54</v>
      </c>
      <c r="C2361" s="29">
        <v>41501</v>
      </c>
      <c r="H2361" s="201">
        <v>19175</v>
      </c>
      <c r="I2361" s="30">
        <v>110786</v>
      </c>
      <c r="K2361" s="34">
        <f t="shared" si="36"/>
        <v>129961</v>
      </c>
    </row>
    <row r="2362" spans="2:11" x14ac:dyDescent="0.2">
      <c r="B2362" t="s">
        <v>55</v>
      </c>
      <c r="C2362" s="29">
        <v>41502</v>
      </c>
      <c r="H2362" s="201">
        <v>21656</v>
      </c>
      <c r="I2362" s="30">
        <v>115928</v>
      </c>
      <c r="K2362" s="34">
        <f t="shared" si="36"/>
        <v>137584</v>
      </c>
    </row>
    <row r="2363" spans="2:11" x14ac:dyDescent="0.2">
      <c r="B2363" t="s">
        <v>56</v>
      </c>
      <c r="C2363" s="29">
        <v>41503</v>
      </c>
      <c r="H2363" s="201">
        <v>16265</v>
      </c>
      <c r="I2363" s="30">
        <v>85890</v>
      </c>
      <c r="K2363" s="34">
        <f t="shared" si="36"/>
        <v>102155</v>
      </c>
    </row>
    <row r="2364" spans="2:11" x14ac:dyDescent="0.2">
      <c r="B2364" t="s">
        <v>57</v>
      </c>
      <c r="C2364" s="29">
        <v>41504</v>
      </c>
      <c r="H2364" s="201">
        <v>14749</v>
      </c>
      <c r="I2364" s="30">
        <v>66901</v>
      </c>
      <c r="K2364" s="34">
        <f t="shared" si="36"/>
        <v>81650</v>
      </c>
    </row>
    <row r="2365" spans="2:11" x14ac:dyDescent="0.2">
      <c r="B2365" t="s">
        <v>58</v>
      </c>
      <c r="C2365" s="29">
        <v>41505</v>
      </c>
      <c r="H2365" s="201">
        <v>18087</v>
      </c>
      <c r="I2365" s="30">
        <v>102352</v>
      </c>
      <c r="K2365" s="34">
        <f t="shared" si="36"/>
        <v>120439</v>
      </c>
    </row>
    <row r="2366" spans="2:11" x14ac:dyDescent="0.2">
      <c r="B2366" t="s">
        <v>59</v>
      </c>
      <c r="C2366" s="29">
        <v>41506</v>
      </c>
      <c r="H2366" s="201">
        <v>17719</v>
      </c>
      <c r="I2366" s="30">
        <v>106697</v>
      </c>
      <c r="K2366" s="34">
        <f t="shared" si="36"/>
        <v>124416</v>
      </c>
    </row>
    <row r="2367" spans="2:11" x14ac:dyDescent="0.2">
      <c r="B2367" t="s">
        <v>53</v>
      </c>
      <c r="C2367" s="29">
        <v>41507</v>
      </c>
      <c r="H2367" s="201">
        <v>19282</v>
      </c>
      <c r="I2367" s="30">
        <v>108454</v>
      </c>
      <c r="K2367" s="34">
        <f t="shared" si="36"/>
        <v>127736</v>
      </c>
    </row>
    <row r="2368" spans="2:11" x14ac:dyDescent="0.2">
      <c r="B2368" t="s">
        <v>54</v>
      </c>
      <c r="C2368" s="29">
        <v>41508</v>
      </c>
      <c r="H2368" s="201">
        <v>19506</v>
      </c>
      <c r="I2368" s="30">
        <v>110680</v>
      </c>
      <c r="K2368" s="34">
        <f t="shared" si="36"/>
        <v>130186</v>
      </c>
    </row>
    <row r="2369" spans="2:11" x14ac:dyDescent="0.2">
      <c r="B2369" t="s">
        <v>55</v>
      </c>
      <c r="C2369" s="29">
        <v>41509</v>
      </c>
      <c r="H2369" s="201">
        <v>22137</v>
      </c>
      <c r="I2369" s="30">
        <v>116561</v>
      </c>
      <c r="K2369" s="34">
        <f t="shared" si="36"/>
        <v>138698</v>
      </c>
    </row>
    <row r="2370" spans="2:11" x14ac:dyDescent="0.2">
      <c r="B2370" t="s">
        <v>56</v>
      </c>
      <c r="C2370" s="29">
        <v>41510</v>
      </c>
      <c r="H2370" s="201">
        <v>17241</v>
      </c>
      <c r="I2370" s="30">
        <v>87147</v>
      </c>
      <c r="K2370" s="34">
        <f t="shared" si="36"/>
        <v>104388</v>
      </c>
    </row>
    <row r="2371" spans="2:11" x14ac:dyDescent="0.2">
      <c r="B2371" t="s">
        <v>57</v>
      </c>
      <c r="C2371" s="29">
        <v>41511</v>
      </c>
      <c r="H2371" s="201">
        <v>14086</v>
      </c>
      <c r="I2371" s="30">
        <v>65086</v>
      </c>
      <c r="K2371" s="34">
        <f t="shared" si="36"/>
        <v>79172</v>
      </c>
    </row>
    <row r="2372" spans="2:11" x14ac:dyDescent="0.2">
      <c r="B2372" t="s">
        <v>58</v>
      </c>
      <c r="C2372" s="29">
        <v>41512</v>
      </c>
      <c r="H2372" s="201">
        <v>17080</v>
      </c>
      <c r="I2372" s="30">
        <v>104707</v>
      </c>
      <c r="K2372" s="34">
        <f t="shared" si="36"/>
        <v>121787</v>
      </c>
    </row>
    <row r="2373" spans="2:11" x14ac:dyDescent="0.2">
      <c r="B2373" t="s">
        <v>59</v>
      </c>
      <c r="C2373" s="29">
        <v>41513</v>
      </c>
      <c r="H2373" s="201">
        <v>17435</v>
      </c>
      <c r="I2373" s="30">
        <v>101691</v>
      </c>
      <c r="K2373" s="34">
        <f t="shared" si="36"/>
        <v>119126</v>
      </c>
    </row>
    <row r="2374" spans="2:11" x14ac:dyDescent="0.2">
      <c r="B2374" t="s">
        <v>53</v>
      </c>
      <c r="C2374" s="29">
        <v>41514</v>
      </c>
      <c r="H2374" s="201">
        <v>18138</v>
      </c>
      <c r="I2374" s="30">
        <v>106558</v>
      </c>
      <c r="K2374" s="34">
        <f t="shared" si="36"/>
        <v>124696</v>
      </c>
    </row>
    <row r="2375" spans="2:11" x14ac:dyDescent="0.2">
      <c r="B2375" t="s">
        <v>54</v>
      </c>
      <c r="C2375" s="29">
        <v>41515</v>
      </c>
      <c r="H2375" s="201">
        <v>19222</v>
      </c>
      <c r="I2375" s="30">
        <v>110263</v>
      </c>
      <c r="K2375" s="34">
        <f t="shared" ref="K2375:K2438" si="37">E2375+F2375+G2375+H2375+I2375</f>
        <v>129485</v>
      </c>
    </row>
    <row r="2376" spans="2:11" x14ac:dyDescent="0.2">
      <c r="B2376" t="s">
        <v>55</v>
      </c>
      <c r="C2376" s="29">
        <v>41516</v>
      </c>
      <c r="H2376" s="201">
        <v>22710</v>
      </c>
      <c r="I2376" s="30">
        <v>131721</v>
      </c>
      <c r="K2376" s="34">
        <f t="shared" si="37"/>
        <v>154431</v>
      </c>
    </row>
    <row r="2377" spans="2:11" x14ac:dyDescent="0.2">
      <c r="B2377" t="s">
        <v>56</v>
      </c>
      <c r="C2377" s="29">
        <v>41517</v>
      </c>
      <c r="H2377" s="201">
        <v>17540</v>
      </c>
      <c r="I2377" s="30">
        <v>86853</v>
      </c>
      <c r="K2377" s="34">
        <f t="shared" si="37"/>
        <v>104393</v>
      </c>
    </row>
    <row r="2378" spans="2:11" x14ac:dyDescent="0.2">
      <c r="B2378" t="s">
        <v>57</v>
      </c>
      <c r="C2378" s="185">
        <v>41518</v>
      </c>
      <c r="H2378" s="201">
        <v>14727</v>
      </c>
      <c r="I2378" s="30">
        <v>73751</v>
      </c>
      <c r="K2378" s="34">
        <f t="shared" si="37"/>
        <v>88478</v>
      </c>
    </row>
    <row r="2379" spans="2:11" x14ac:dyDescent="0.2">
      <c r="B2379" t="s">
        <v>58</v>
      </c>
      <c r="C2379" s="29">
        <v>41519</v>
      </c>
      <c r="H2379" s="201">
        <v>14188</v>
      </c>
      <c r="I2379" s="30">
        <v>65334</v>
      </c>
      <c r="K2379" s="34">
        <f t="shared" si="37"/>
        <v>79522</v>
      </c>
    </row>
    <row r="2380" spans="2:11" x14ac:dyDescent="0.2">
      <c r="B2380" t="s">
        <v>59</v>
      </c>
      <c r="C2380" s="29">
        <v>41520</v>
      </c>
      <c r="H2380" s="201">
        <v>17728</v>
      </c>
      <c r="I2380" s="30">
        <v>105216</v>
      </c>
      <c r="K2380" s="34">
        <f t="shared" si="37"/>
        <v>122944</v>
      </c>
    </row>
    <row r="2381" spans="2:11" x14ac:dyDescent="0.2">
      <c r="B2381" t="s">
        <v>53</v>
      </c>
      <c r="C2381" s="29">
        <v>41521</v>
      </c>
      <c r="H2381" s="201">
        <v>18063</v>
      </c>
      <c r="I2381" s="30">
        <v>105881</v>
      </c>
      <c r="K2381" s="34">
        <f t="shared" si="37"/>
        <v>123944</v>
      </c>
    </row>
    <row r="2382" spans="2:11" x14ac:dyDescent="0.2">
      <c r="B2382" t="s">
        <v>54</v>
      </c>
      <c r="C2382" s="29">
        <v>41522</v>
      </c>
      <c r="H2382" s="201">
        <v>18751</v>
      </c>
      <c r="I2382" s="30">
        <v>110661</v>
      </c>
      <c r="K2382" s="34">
        <f t="shared" si="37"/>
        <v>129412</v>
      </c>
    </row>
    <row r="2383" spans="2:11" x14ac:dyDescent="0.2">
      <c r="B2383" t="s">
        <v>55</v>
      </c>
      <c r="C2383" s="29">
        <v>41523</v>
      </c>
      <c r="H2383" s="201">
        <v>20764</v>
      </c>
      <c r="I2383" s="30">
        <v>118819</v>
      </c>
      <c r="K2383" s="34">
        <f t="shared" si="37"/>
        <v>139583</v>
      </c>
    </row>
    <row r="2384" spans="2:11" x14ac:dyDescent="0.2">
      <c r="B2384" t="s">
        <v>56</v>
      </c>
      <c r="C2384" s="185">
        <v>41524</v>
      </c>
      <c r="H2384" s="201">
        <v>15683</v>
      </c>
      <c r="I2384" s="30">
        <v>85412</v>
      </c>
      <c r="K2384" s="34">
        <f t="shared" si="37"/>
        <v>101095</v>
      </c>
    </row>
    <row r="2385" spans="2:11" x14ac:dyDescent="0.2">
      <c r="B2385" t="s">
        <v>57</v>
      </c>
      <c r="C2385" s="185">
        <v>41525</v>
      </c>
      <c r="H2385" s="201">
        <v>13660</v>
      </c>
      <c r="I2385" s="30">
        <v>65854</v>
      </c>
      <c r="K2385" s="34">
        <f t="shared" si="37"/>
        <v>79514</v>
      </c>
    </row>
    <row r="2386" spans="2:11" x14ac:dyDescent="0.2">
      <c r="B2386" t="s">
        <v>58</v>
      </c>
      <c r="C2386" s="29">
        <v>41526</v>
      </c>
      <c r="H2386" s="201">
        <v>17365</v>
      </c>
      <c r="I2386" s="30">
        <v>101744</v>
      </c>
      <c r="K2386" s="34">
        <f t="shared" si="37"/>
        <v>119109</v>
      </c>
    </row>
    <row r="2387" spans="2:11" x14ac:dyDescent="0.2">
      <c r="B2387" t="s">
        <v>59</v>
      </c>
      <c r="C2387" s="29">
        <v>41527</v>
      </c>
      <c r="H2387" s="201">
        <v>18661</v>
      </c>
      <c r="I2387" s="30">
        <v>105373</v>
      </c>
      <c r="K2387" s="34">
        <f t="shared" si="37"/>
        <v>124034</v>
      </c>
    </row>
    <row r="2388" spans="2:11" x14ac:dyDescent="0.2">
      <c r="B2388" t="s">
        <v>53</v>
      </c>
      <c r="C2388" s="29">
        <v>41528</v>
      </c>
      <c r="H2388" s="201">
        <v>18495</v>
      </c>
      <c r="I2388" s="30">
        <v>108211</v>
      </c>
      <c r="K2388" s="34">
        <f t="shared" si="37"/>
        <v>126706</v>
      </c>
    </row>
    <row r="2389" spans="2:11" x14ac:dyDescent="0.2">
      <c r="B2389" t="s">
        <v>54</v>
      </c>
      <c r="C2389" s="29">
        <v>41529</v>
      </c>
      <c r="H2389" s="201">
        <v>19695</v>
      </c>
      <c r="I2389" s="30">
        <v>112195</v>
      </c>
      <c r="K2389" s="34">
        <f t="shared" si="37"/>
        <v>131890</v>
      </c>
    </row>
    <row r="2390" spans="2:11" x14ac:dyDescent="0.2">
      <c r="B2390" t="s">
        <v>55</v>
      </c>
      <c r="C2390" s="188">
        <v>41530</v>
      </c>
      <c r="H2390" s="201">
        <v>22371</v>
      </c>
      <c r="I2390" s="30">
        <v>119296</v>
      </c>
      <c r="K2390" s="34">
        <f t="shared" si="37"/>
        <v>141667</v>
      </c>
    </row>
    <row r="2391" spans="2:11" x14ac:dyDescent="0.2">
      <c r="B2391" t="s">
        <v>56</v>
      </c>
      <c r="C2391" s="188">
        <v>41531</v>
      </c>
      <c r="H2391" s="201">
        <v>16713</v>
      </c>
      <c r="I2391" s="30">
        <v>86029</v>
      </c>
      <c r="K2391" s="34">
        <f t="shared" si="37"/>
        <v>102742</v>
      </c>
    </row>
    <row r="2392" spans="2:11" x14ac:dyDescent="0.2">
      <c r="B2392" t="s">
        <v>57</v>
      </c>
      <c r="C2392" s="29">
        <v>41532</v>
      </c>
      <c r="H2392" s="201">
        <v>14544</v>
      </c>
      <c r="I2392" s="30">
        <v>65515</v>
      </c>
      <c r="K2392" s="34">
        <f t="shared" si="37"/>
        <v>80059</v>
      </c>
    </row>
    <row r="2393" spans="2:11" x14ac:dyDescent="0.2">
      <c r="B2393" t="s">
        <v>58</v>
      </c>
      <c r="C2393" s="29">
        <v>41533</v>
      </c>
      <c r="H2393" s="201">
        <v>17781</v>
      </c>
      <c r="I2393" s="30">
        <v>102581</v>
      </c>
      <c r="K2393" s="34">
        <f t="shared" si="37"/>
        <v>120362</v>
      </c>
    </row>
    <row r="2394" spans="2:11" x14ac:dyDescent="0.2">
      <c r="B2394" t="s">
        <v>59</v>
      </c>
      <c r="C2394" s="29">
        <v>41534</v>
      </c>
      <c r="H2394" s="201">
        <v>18378</v>
      </c>
      <c r="I2394" s="30">
        <v>107405</v>
      </c>
      <c r="K2394" s="34">
        <f t="shared" si="37"/>
        <v>125783</v>
      </c>
    </row>
    <row r="2395" spans="2:11" x14ac:dyDescent="0.2">
      <c r="B2395" t="s">
        <v>53</v>
      </c>
      <c r="C2395" s="29">
        <v>41535</v>
      </c>
      <c r="H2395" s="201">
        <v>19220</v>
      </c>
      <c r="I2395" s="30">
        <v>110866</v>
      </c>
      <c r="K2395" s="34">
        <f t="shared" si="37"/>
        <v>130086</v>
      </c>
    </row>
    <row r="2396" spans="2:11" x14ac:dyDescent="0.2">
      <c r="B2396" t="s">
        <v>54</v>
      </c>
      <c r="C2396" s="29">
        <v>41536</v>
      </c>
      <c r="H2396" s="201">
        <v>19481</v>
      </c>
      <c r="I2396" s="30">
        <v>112353</v>
      </c>
      <c r="K2396" s="34">
        <f t="shared" si="37"/>
        <v>131834</v>
      </c>
    </row>
    <row r="2397" spans="2:11" x14ac:dyDescent="0.2">
      <c r="B2397" t="s">
        <v>55</v>
      </c>
      <c r="C2397" s="29">
        <v>41537</v>
      </c>
      <c r="H2397" s="201">
        <v>20529</v>
      </c>
      <c r="I2397" s="30">
        <v>107686</v>
      </c>
      <c r="K2397" s="34">
        <f t="shared" si="37"/>
        <v>128215</v>
      </c>
    </row>
    <row r="2398" spans="2:11" x14ac:dyDescent="0.2">
      <c r="B2398" t="s">
        <v>56</v>
      </c>
      <c r="C2398" s="29">
        <v>41538</v>
      </c>
      <c r="H2398" s="201">
        <v>16284</v>
      </c>
      <c r="I2398" s="30">
        <v>87520</v>
      </c>
      <c r="K2398" s="34">
        <f t="shared" si="37"/>
        <v>103804</v>
      </c>
    </row>
    <row r="2399" spans="2:11" x14ac:dyDescent="0.2">
      <c r="B2399" t="s">
        <v>57</v>
      </c>
      <c r="C2399" s="29">
        <v>41539</v>
      </c>
      <c r="H2399" s="201">
        <v>14402</v>
      </c>
      <c r="I2399" s="30">
        <v>68481</v>
      </c>
      <c r="K2399" s="34">
        <f t="shared" si="37"/>
        <v>82883</v>
      </c>
    </row>
    <row r="2400" spans="2:11" x14ac:dyDescent="0.2">
      <c r="B2400" t="s">
        <v>58</v>
      </c>
      <c r="C2400" s="185">
        <v>41540</v>
      </c>
      <c r="H2400" s="201">
        <v>18015</v>
      </c>
      <c r="I2400" s="30">
        <v>106263</v>
      </c>
      <c r="K2400" s="34">
        <f t="shared" si="37"/>
        <v>124278</v>
      </c>
    </row>
    <row r="2401" spans="2:11" x14ac:dyDescent="0.2">
      <c r="B2401" t="s">
        <v>59</v>
      </c>
      <c r="C2401" s="29">
        <v>41541</v>
      </c>
      <c r="H2401" s="201">
        <v>18877</v>
      </c>
      <c r="I2401" s="30">
        <v>107903</v>
      </c>
      <c r="K2401" s="34">
        <f t="shared" si="37"/>
        <v>126780</v>
      </c>
    </row>
    <row r="2402" spans="2:11" x14ac:dyDescent="0.2">
      <c r="B2402" t="s">
        <v>53</v>
      </c>
      <c r="C2402" s="29">
        <v>41542</v>
      </c>
      <c r="H2402" s="201">
        <v>18817</v>
      </c>
      <c r="I2402" s="30">
        <v>110551</v>
      </c>
      <c r="K2402" s="34">
        <f t="shared" si="37"/>
        <v>129368</v>
      </c>
    </row>
    <row r="2403" spans="2:11" x14ac:dyDescent="0.2">
      <c r="B2403" t="s">
        <v>54</v>
      </c>
      <c r="C2403" s="185">
        <v>41543</v>
      </c>
      <c r="H2403" s="201">
        <v>19850</v>
      </c>
      <c r="I2403" s="30">
        <v>114195</v>
      </c>
      <c r="K2403" s="34">
        <f t="shared" si="37"/>
        <v>134045</v>
      </c>
    </row>
    <row r="2404" spans="2:11" x14ac:dyDescent="0.2">
      <c r="B2404" s="18" t="s">
        <v>55</v>
      </c>
      <c r="C2404" s="188">
        <v>41544</v>
      </c>
      <c r="H2404" s="201">
        <v>22934</v>
      </c>
      <c r="I2404" s="30">
        <v>121672</v>
      </c>
      <c r="K2404" s="34">
        <f t="shared" si="37"/>
        <v>144606</v>
      </c>
    </row>
    <row r="2405" spans="2:11" x14ac:dyDescent="0.2">
      <c r="B2405" s="18" t="s">
        <v>56</v>
      </c>
      <c r="C2405" s="188">
        <v>41545</v>
      </c>
      <c r="H2405" s="201">
        <v>16078</v>
      </c>
      <c r="I2405" s="30">
        <v>90262</v>
      </c>
      <c r="K2405" s="34">
        <f t="shared" si="37"/>
        <v>106340</v>
      </c>
    </row>
    <row r="2406" spans="2:11" x14ac:dyDescent="0.2">
      <c r="B2406" s="18" t="s">
        <v>57</v>
      </c>
      <c r="C2406" s="29">
        <v>41546</v>
      </c>
      <c r="H2406" s="201">
        <v>13385</v>
      </c>
      <c r="I2406" s="30">
        <v>66520</v>
      </c>
      <c r="K2406" s="34">
        <f t="shared" si="37"/>
        <v>79905</v>
      </c>
    </row>
    <row r="2407" spans="2:11" x14ac:dyDescent="0.2">
      <c r="B2407" t="s">
        <v>58</v>
      </c>
      <c r="C2407" s="29">
        <v>41547</v>
      </c>
      <c r="H2407" s="201">
        <v>19154</v>
      </c>
      <c r="I2407" s="30">
        <v>103628</v>
      </c>
      <c r="K2407" s="34">
        <f t="shared" si="37"/>
        <v>122782</v>
      </c>
    </row>
    <row r="2408" spans="2:11" x14ac:dyDescent="0.2">
      <c r="B2408" t="s">
        <v>59</v>
      </c>
      <c r="C2408" s="29">
        <v>41548</v>
      </c>
      <c r="H2408" s="201">
        <v>18809</v>
      </c>
      <c r="I2408" s="30">
        <v>107439</v>
      </c>
      <c r="K2408" s="34">
        <f t="shared" si="37"/>
        <v>126248</v>
      </c>
    </row>
    <row r="2409" spans="2:11" x14ac:dyDescent="0.2">
      <c r="B2409" t="s">
        <v>53</v>
      </c>
      <c r="C2409" s="29">
        <v>41549</v>
      </c>
      <c r="H2409" s="201">
        <v>19273</v>
      </c>
      <c r="I2409" s="30">
        <v>109329</v>
      </c>
      <c r="K2409" s="34">
        <f t="shared" si="37"/>
        <v>128602</v>
      </c>
    </row>
    <row r="2410" spans="2:11" x14ac:dyDescent="0.2">
      <c r="B2410" t="s">
        <v>54</v>
      </c>
      <c r="C2410" s="29">
        <v>41550</v>
      </c>
      <c r="H2410" s="201">
        <v>20071</v>
      </c>
      <c r="I2410" s="30">
        <v>113226</v>
      </c>
      <c r="K2410" s="34">
        <f t="shared" si="37"/>
        <v>133297</v>
      </c>
    </row>
    <row r="2411" spans="2:11" x14ac:dyDescent="0.2">
      <c r="B2411" t="s">
        <v>55</v>
      </c>
      <c r="C2411" s="188">
        <v>41551</v>
      </c>
      <c r="H2411" s="201">
        <v>22785</v>
      </c>
      <c r="I2411" s="30">
        <v>119033</v>
      </c>
      <c r="K2411" s="34">
        <f t="shared" si="37"/>
        <v>141818</v>
      </c>
    </row>
    <row r="2412" spans="2:11" x14ac:dyDescent="0.2">
      <c r="B2412" s="18" t="s">
        <v>56</v>
      </c>
      <c r="C2412" s="188">
        <v>41552</v>
      </c>
      <c r="H2412" s="201">
        <v>15612</v>
      </c>
      <c r="I2412" s="30">
        <v>89349</v>
      </c>
      <c r="K2412" s="34">
        <f t="shared" si="37"/>
        <v>104961</v>
      </c>
    </row>
    <row r="2413" spans="2:11" x14ac:dyDescent="0.2">
      <c r="B2413" s="18" t="s">
        <v>57</v>
      </c>
      <c r="C2413" s="29">
        <v>41553</v>
      </c>
      <c r="H2413" s="201">
        <v>14903</v>
      </c>
      <c r="I2413" s="30">
        <v>69015</v>
      </c>
      <c r="K2413" s="34">
        <f t="shared" si="37"/>
        <v>83918</v>
      </c>
    </row>
    <row r="2414" spans="2:11" x14ac:dyDescent="0.2">
      <c r="B2414" t="s">
        <v>58</v>
      </c>
      <c r="C2414" s="29">
        <v>41554</v>
      </c>
      <c r="H2414" s="201">
        <v>19117</v>
      </c>
      <c r="I2414" s="30">
        <v>102796</v>
      </c>
      <c r="K2414" s="34">
        <f t="shared" si="37"/>
        <v>121913</v>
      </c>
    </row>
    <row r="2415" spans="2:11" x14ac:dyDescent="0.2">
      <c r="B2415" t="s">
        <v>59</v>
      </c>
      <c r="C2415" s="29">
        <v>41555</v>
      </c>
      <c r="H2415" s="201">
        <v>18918</v>
      </c>
      <c r="I2415" s="30">
        <v>107904</v>
      </c>
      <c r="K2415" s="34">
        <f t="shared" si="37"/>
        <v>126822</v>
      </c>
    </row>
    <row r="2416" spans="2:11" x14ac:dyDescent="0.2">
      <c r="B2416" t="s">
        <v>53</v>
      </c>
      <c r="C2416" s="29">
        <v>41556</v>
      </c>
      <c r="H2416" s="201">
        <v>19058</v>
      </c>
      <c r="I2416" s="30">
        <v>110083</v>
      </c>
      <c r="K2416" s="34">
        <f t="shared" si="37"/>
        <v>129141</v>
      </c>
    </row>
    <row r="2417" spans="2:11" x14ac:dyDescent="0.2">
      <c r="B2417" t="s">
        <v>54</v>
      </c>
      <c r="C2417" s="29">
        <v>41557</v>
      </c>
      <c r="H2417" s="201">
        <v>20491</v>
      </c>
      <c r="I2417" s="30">
        <v>113562</v>
      </c>
      <c r="K2417" s="34">
        <f t="shared" si="37"/>
        <v>134053</v>
      </c>
    </row>
    <row r="2418" spans="2:11" x14ac:dyDescent="0.2">
      <c r="B2418" t="s">
        <v>55</v>
      </c>
      <c r="C2418" s="29">
        <v>41558</v>
      </c>
      <c r="H2418" s="201">
        <v>22484</v>
      </c>
      <c r="I2418" s="30">
        <v>112259</v>
      </c>
      <c r="K2418" s="34">
        <f t="shared" si="37"/>
        <v>134743</v>
      </c>
    </row>
    <row r="2419" spans="2:11" x14ac:dyDescent="0.2">
      <c r="B2419" s="39" t="s">
        <v>56</v>
      </c>
      <c r="C2419" s="29">
        <v>41559</v>
      </c>
      <c r="H2419" s="201">
        <v>15287</v>
      </c>
      <c r="I2419" s="30">
        <v>72767</v>
      </c>
      <c r="K2419" s="34">
        <f t="shared" si="37"/>
        <v>88054</v>
      </c>
    </row>
    <row r="2420" spans="2:11" x14ac:dyDescent="0.2">
      <c r="B2420" s="39" t="s">
        <v>57</v>
      </c>
      <c r="C2420" s="29">
        <v>41560</v>
      </c>
      <c r="H2420" s="201">
        <v>13232</v>
      </c>
      <c r="I2420" s="30">
        <v>60638</v>
      </c>
      <c r="K2420" s="34">
        <f t="shared" si="37"/>
        <v>73870</v>
      </c>
    </row>
    <row r="2421" spans="2:11" x14ac:dyDescent="0.2">
      <c r="B2421" s="39" t="s">
        <v>58</v>
      </c>
      <c r="C2421" s="29">
        <v>41561</v>
      </c>
      <c r="H2421" s="201">
        <v>18117</v>
      </c>
      <c r="I2421" s="30">
        <v>98913</v>
      </c>
      <c r="K2421" s="34">
        <f t="shared" si="37"/>
        <v>117030</v>
      </c>
    </row>
    <row r="2422" spans="2:11" x14ac:dyDescent="0.2">
      <c r="B2422" t="s">
        <v>59</v>
      </c>
      <c r="C2422" s="29">
        <v>41562</v>
      </c>
      <c r="H2422" s="201">
        <v>18637</v>
      </c>
      <c r="I2422" s="30">
        <v>105018</v>
      </c>
      <c r="K2422" s="34">
        <f t="shared" si="37"/>
        <v>123655</v>
      </c>
    </row>
    <row r="2423" spans="2:11" x14ac:dyDescent="0.2">
      <c r="B2423" s="39" t="s">
        <v>53</v>
      </c>
      <c r="C2423" s="29">
        <v>41563</v>
      </c>
      <c r="H2423" s="201">
        <v>18461</v>
      </c>
      <c r="I2423" s="30">
        <v>103102</v>
      </c>
      <c r="K2423" s="34">
        <f t="shared" si="37"/>
        <v>121563</v>
      </c>
    </row>
    <row r="2424" spans="2:11" x14ac:dyDescent="0.2">
      <c r="B2424" t="s">
        <v>54</v>
      </c>
      <c r="C2424" s="29">
        <v>41564</v>
      </c>
      <c r="H2424" s="201">
        <v>20313</v>
      </c>
      <c r="I2424" s="30">
        <v>111987</v>
      </c>
      <c r="K2424" s="34">
        <f t="shared" si="37"/>
        <v>132300</v>
      </c>
    </row>
    <row r="2425" spans="2:11" x14ac:dyDescent="0.2">
      <c r="B2425" t="s">
        <v>55</v>
      </c>
      <c r="C2425" s="185">
        <v>41565</v>
      </c>
      <c r="H2425" s="201">
        <v>22982</v>
      </c>
      <c r="I2425" s="30">
        <v>123199</v>
      </c>
      <c r="K2425" s="34">
        <f t="shared" si="37"/>
        <v>146181</v>
      </c>
    </row>
    <row r="2426" spans="2:11" x14ac:dyDescent="0.2">
      <c r="B2426" s="18" t="s">
        <v>56</v>
      </c>
      <c r="C2426" s="188">
        <v>41566</v>
      </c>
      <c r="H2426" s="201">
        <v>18296</v>
      </c>
      <c r="I2426" s="30">
        <v>94977</v>
      </c>
      <c r="K2426" s="34">
        <f t="shared" si="37"/>
        <v>113273</v>
      </c>
    </row>
    <row r="2427" spans="2:11" x14ac:dyDescent="0.2">
      <c r="B2427" s="18" t="s">
        <v>57</v>
      </c>
      <c r="C2427" s="29">
        <v>41567</v>
      </c>
      <c r="H2427" s="201">
        <v>15039</v>
      </c>
      <c r="I2427" s="30">
        <v>71756</v>
      </c>
      <c r="K2427" s="34">
        <f t="shared" si="37"/>
        <v>86795</v>
      </c>
    </row>
    <row r="2428" spans="2:11" x14ac:dyDescent="0.2">
      <c r="B2428" t="s">
        <v>58</v>
      </c>
      <c r="C2428" s="29">
        <v>41568</v>
      </c>
      <c r="H2428" s="201">
        <v>19205</v>
      </c>
      <c r="I2428" s="30">
        <v>103374</v>
      </c>
      <c r="K2428" s="34">
        <f t="shared" si="37"/>
        <v>122579</v>
      </c>
    </row>
    <row r="2429" spans="2:11" x14ac:dyDescent="0.2">
      <c r="B2429" t="s">
        <v>59</v>
      </c>
      <c r="C2429" s="29">
        <v>41569</v>
      </c>
      <c r="H2429" s="201">
        <v>19358</v>
      </c>
      <c r="I2429" s="30">
        <v>108519</v>
      </c>
      <c r="K2429" s="34">
        <f t="shared" si="37"/>
        <v>127877</v>
      </c>
    </row>
    <row r="2430" spans="2:11" x14ac:dyDescent="0.2">
      <c r="B2430" s="18" t="s">
        <v>53</v>
      </c>
      <c r="C2430" s="29">
        <v>41570</v>
      </c>
      <c r="H2430" s="201">
        <v>19879</v>
      </c>
      <c r="I2430" s="30">
        <v>112027</v>
      </c>
      <c r="K2430" s="34">
        <f t="shared" si="37"/>
        <v>131906</v>
      </c>
    </row>
    <row r="2431" spans="2:11" x14ac:dyDescent="0.2">
      <c r="B2431" t="s">
        <v>54</v>
      </c>
      <c r="C2431" s="29">
        <v>41571</v>
      </c>
      <c r="H2431" s="201">
        <v>21033</v>
      </c>
      <c r="I2431" s="30">
        <v>113609</v>
      </c>
      <c r="K2431" s="34">
        <f t="shared" si="37"/>
        <v>134642</v>
      </c>
    </row>
    <row r="2432" spans="2:11" x14ac:dyDescent="0.2">
      <c r="B2432" t="s">
        <v>55</v>
      </c>
      <c r="C2432" s="29">
        <v>41572</v>
      </c>
      <c r="H2432" s="201">
        <v>23826</v>
      </c>
      <c r="I2432" s="30">
        <v>122133</v>
      </c>
      <c r="K2432" s="34">
        <f t="shared" si="37"/>
        <v>145959</v>
      </c>
    </row>
    <row r="2433" spans="2:11" x14ac:dyDescent="0.2">
      <c r="B2433" t="s">
        <v>56</v>
      </c>
      <c r="C2433" s="29">
        <v>41573</v>
      </c>
      <c r="H2433" s="201">
        <v>17279</v>
      </c>
      <c r="I2433" s="30">
        <v>93987</v>
      </c>
      <c r="K2433" s="34">
        <f t="shared" si="37"/>
        <v>111266</v>
      </c>
    </row>
    <row r="2434" spans="2:11" x14ac:dyDescent="0.2">
      <c r="B2434" t="s">
        <v>57</v>
      </c>
      <c r="C2434" s="29">
        <v>41574</v>
      </c>
      <c r="H2434" s="201">
        <v>16633</v>
      </c>
      <c r="I2434" s="30">
        <v>69192</v>
      </c>
      <c r="K2434" s="34">
        <f t="shared" si="37"/>
        <v>85825</v>
      </c>
    </row>
    <row r="2435" spans="2:11" x14ac:dyDescent="0.2">
      <c r="B2435" t="s">
        <v>58</v>
      </c>
      <c r="C2435" s="29">
        <v>41575</v>
      </c>
      <c r="H2435" s="201">
        <v>18886</v>
      </c>
      <c r="I2435" s="30">
        <v>104849</v>
      </c>
      <c r="K2435" s="34">
        <f t="shared" si="37"/>
        <v>123735</v>
      </c>
    </row>
    <row r="2436" spans="2:11" x14ac:dyDescent="0.2">
      <c r="B2436" t="s">
        <v>59</v>
      </c>
      <c r="C2436" s="29">
        <v>41576</v>
      </c>
      <c r="H2436" s="201">
        <v>19701</v>
      </c>
      <c r="I2436" s="30">
        <v>111161</v>
      </c>
      <c r="K2436" s="34">
        <f t="shared" si="37"/>
        <v>130862</v>
      </c>
    </row>
    <row r="2437" spans="2:11" x14ac:dyDescent="0.2">
      <c r="B2437" s="39" t="s">
        <v>53</v>
      </c>
      <c r="C2437" s="29">
        <v>41577</v>
      </c>
      <c r="H2437" s="201">
        <v>19688</v>
      </c>
      <c r="I2437" s="30">
        <v>109660</v>
      </c>
      <c r="K2437" s="34">
        <f t="shared" si="37"/>
        <v>129348</v>
      </c>
    </row>
    <row r="2438" spans="2:11" x14ac:dyDescent="0.2">
      <c r="B2438" t="s">
        <v>54</v>
      </c>
      <c r="C2438" s="29">
        <v>41578</v>
      </c>
      <c r="H2438" s="201">
        <v>20183</v>
      </c>
      <c r="I2438" s="30">
        <v>111690</v>
      </c>
      <c r="K2438" s="34">
        <f t="shared" si="37"/>
        <v>131873</v>
      </c>
    </row>
    <row r="2439" spans="2:11" x14ac:dyDescent="0.2">
      <c r="B2439" t="s">
        <v>55</v>
      </c>
      <c r="C2439" s="29">
        <v>41579</v>
      </c>
      <c r="H2439" s="201">
        <v>24357</v>
      </c>
      <c r="I2439" s="30">
        <v>124346</v>
      </c>
      <c r="K2439" s="34">
        <f t="shared" ref="K2439:K2502" si="38">E2439+F2439+G2439+H2439+I2439</f>
        <v>148703</v>
      </c>
    </row>
    <row r="2440" spans="2:11" x14ac:dyDescent="0.2">
      <c r="B2440" t="s">
        <v>56</v>
      </c>
      <c r="C2440" s="29">
        <v>41580</v>
      </c>
      <c r="H2440" s="201">
        <v>17355</v>
      </c>
      <c r="I2440" s="30">
        <v>92038</v>
      </c>
      <c r="K2440" s="34">
        <f t="shared" si="38"/>
        <v>109393</v>
      </c>
    </row>
    <row r="2441" spans="2:11" x14ac:dyDescent="0.2">
      <c r="B2441" t="s">
        <v>57</v>
      </c>
      <c r="C2441" s="29">
        <v>41581</v>
      </c>
      <c r="H2441" s="201">
        <v>16728</v>
      </c>
      <c r="I2441" s="30">
        <v>72667</v>
      </c>
      <c r="K2441" s="34">
        <f t="shared" si="38"/>
        <v>89395</v>
      </c>
    </row>
    <row r="2442" spans="2:11" x14ac:dyDescent="0.2">
      <c r="B2442" t="s">
        <v>58</v>
      </c>
      <c r="C2442" s="29">
        <v>41582</v>
      </c>
      <c r="H2442" s="201">
        <v>19042</v>
      </c>
      <c r="I2442" s="30">
        <v>103410</v>
      </c>
      <c r="K2442" s="34">
        <f t="shared" si="38"/>
        <v>122452</v>
      </c>
    </row>
    <row r="2443" spans="2:11" x14ac:dyDescent="0.2">
      <c r="B2443" t="s">
        <v>59</v>
      </c>
      <c r="C2443" s="29">
        <v>41583</v>
      </c>
      <c r="H2443" s="201">
        <v>19539</v>
      </c>
      <c r="I2443" s="30">
        <v>107550</v>
      </c>
      <c r="K2443" s="34">
        <f t="shared" si="38"/>
        <v>127089</v>
      </c>
    </row>
    <row r="2444" spans="2:11" x14ac:dyDescent="0.2">
      <c r="B2444" t="s">
        <v>53</v>
      </c>
      <c r="C2444" s="185">
        <v>41584</v>
      </c>
      <c r="H2444" s="201">
        <v>19949</v>
      </c>
      <c r="I2444" s="30">
        <v>111392</v>
      </c>
      <c r="K2444" s="34">
        <f t="shared" si="38"/>
        <v>131341</v>
      </c>
    </row>
    <row r="2445" spans="2:11" x14ac:dyDescent="0.2">
      <c r="B2445" t="s">
        <v>54</v>
      </c>
      <c r="C2445" s="185">
        <v>41585</v>
      </c>
      <c r="H2445" s="201">
        <v>21038</v>
      </c>
      <c r="I2445" s="30">
        <v>117559</v>
      </c>
      <c r="K2445" s="34">
        <f t="shared" si="38"/>
        <v>138597</v>
      </c>
    </row>
    <row r="2446" spans="2:11" x14ac:dyDescent="0.2">
      <c r="B2446" s="18" t="s">
        <v>55</v>
      </c>
      <c r="C2446" s="29">
        <v>41586</v>
      </c>
      <c r="H2446" s="201">
        <v>22977</v>
      </c>
      <c r="I2446" s="30">
        <v>124965</v>
      </c>
      <c r="K2446" s="34">
        <f t="shared" si="38"/>
        <v>147942</v>
      </c>
    </row>
    <row r="2447" spans="2:11" x14ac:dyDescent="0.2">
      <c r="B2447" s="18" t="s">
        <v>56</v>
      </c>
      <c r="C2447" s="29">
        <v>41587</v>
      </c>
      <c r="H2447" s="201">
        <v>16485</v>
      </c>
      <c r="I2447" s="30">
        <v>89857</v>
      </c>
      <c r="K2447" s="34">
        <f t="shared" si="38"/>
        <v>106342</v>
      </c>
    </row>
    <row r="2448" spans="2:11" x14ac:dyDescent="0.2">
      <c r="B2448" t="s">
        <v>57</v>
      </c>
      <c r="C2448" s="29">
        <v>41588</v>
      </c>
      <c r="H2448" s="201">
        <v>15177</v>
      </c>
      <c r="I2448" s="30">
        <v>71541</v>
      </c>
      <c r="K2448" s="34">
        <f t="shared" si="38"/>
        <v>86718</v>
      </c>
    </row>
    <row r="2449" spans="2:11" x14ac:dyDescent="0.2">
      <c r="B2449" t="s">
        <v>58</v>
      </c>
      <c r="C2449" s="29">
        <v>41589</v>
      </c>
      <c r="H2449" s="201">
        <v>17951</v>
      </c>
      <c r="I2449" s="30">
        <v>101037</v>
      </c>
      <c r="K2449" s="34">
        <f t="shared" si="38"/>
        <v>118988</v>
      </c>
    </row>
    <row r="2450" spans="2:11" x14ac:dyDescent="0.2">
      <c r="B2450" t="s">
        <v>59</v>
      </c>
      <c r="C2450" s="29">
        <v>41590</v>
      </c>
      <c r="H2450" s="201">
        <v>19998</v>
      </c>
      <c r="I2450" s="30">
        <v>108645</v>
      </c>
      <c r="K2450" s="34">
        <f t="shared" si="38"/>
        <v>128643</v>
      </c>
    </row>
    <row r="2451" spans="2:11" x14ac:dyDescent="0.2">
      <c r="B2451" s="18" t="s">
        <v>53</v>
      </c>
      <c r="C2451" s="29">
        <v>41591</v>
      </c>
      <c r="H2451" s="201">
        <v>20207</v>
      </c>
      <c r="I2451" s="30">
        <v>111650</v>
      </c>
      <c r="K2451" s="34">
        <f t="shared" si="38"/>
        <v>131857</v>
      </c>
    </row>
    <row r="2452" spans="2:11" x14ac:dyDescent="0.2">
      <c r="B2452" t="s">
        <v>54</v>
      </c>
      <c r="C2452" s="29">
        <v>41592</v>
      </c>
      <c r="H2452" s="201">
        <v>21696</v>
      </c>
      <c r="I2452" s="30">
        <v>115599</v>
      </c>
      <c r="K2452" s="34">
        <f t="shared" si="38"/>
        <v>137295</v>
      </c>
    </row>
    <row r="2453" spans="2:11" x14ac:dyDescent="0.2">
      <c r="B2453" t="s">
        <v>55</v>
      </c>
      <c r="C2453" s="185">
        <v>41593</v>
      </c>
      <c r="H2453" s="201">
        <v>25603</v>
      </c>
      <c r="I2453" s="30">
        <v>125408</v>
      </c>
      <c r="K2453" s="34">
        <f t="shared" si="38"/>
        <v>151011</v>
      </c>
    </row>
    <row r="2454" spans="2:11" x14ac:dyDescent="0.2">
      <c r="B2454" t="s">
        <v>56</v>
      </c>
      <c r="C2454" s="185">
        <v>41594</v>
      </c>
      <c r="H2454" s="201">
        <v>19800</v>
      </c>
      <c r="I2454" s="30">
        <v>89305</v>
      </c>
      <c r="K2454" s="34">
        <f t="shared" si="38"/>
        <v>109105</v>
      </c>
    </row>
    <row r="2455" spans="2:11" x14ac:dyDescent="0.2">
      <c r="B2455" t="s">
        <v>57</v>
      </c>
      <c r="C2455" s="185">
        <v>41595</v>
      </c>
      <c r="H2455" s="201">
        <v>18640</v>
      </c>
      <c r="I2455" s="30">
        <v>69687</v>
      </c>
      <c r="K2455" s="34">
        <f t="shared" si="38"/>
        <v>88327</v>
      </c>
    </row>
    <row r="2456" spans="2:11" x14ac:dyDescent="0.2">
      <c r="B2456" t="s">
        <v>58</v>
      </c>
      <c r="C2456" s="29">
        <v>41596</v>
      </c>
      <c r="H2456" s="201">
        <v>20254</v>
      </c>
      <c r="I2456" s="30">
        <v>105929</v>
      </c>
      <c r="K2456" s="34">
        <f t="shared" si="38"/>
        <v>126183</v>
      </c>
    </row>
    <row r="2457" spans="2:11" x14ac:dyDescent="0.2">
      <c r="B2457" t="s">
        <v>59</v>
      </c>
      <c r="C2457" s="29">
        <v>41597</v>
      </c>
      <c r="H2457" s="201">
        <v>20113</v>
      </c>
      <c r="I2457" s="30">
        <v>109262</v>
      </c>
      <c r="K2457" s="34">
        <f t="shared" si="38"/>
        <v>129375</v>
      </c>
    </row>
    <row r="2458" spans="2:11" x14ac:dyDescent="0.2">
      <c r="B2458" t="s">
        <v>53</v>
      </c>
      <c r="C2458" s="29">
        <v>41598</v>
      </c>
      <c r="H2458" s="201">
        <v>20995</v>
      </c>
      <c r="I2458" s="30">
        <v>112665</v>
      </c>
      <c r="K2458" s="34">
        <f t="shared" si="38"/>
        <v>133660</v>
      </c>
    </row>
    <row r="2459" spans="2:11" x14ac:dyDescent="0.2">
      <c r="B2459" t="s">
        <v>54</v>
      </c>
      <c r="C2459" s="29">
        <v>41599</v>
      </c>
      <c r="H2459" s="201">
        <v>21136</v>
      </c>
      <c r="I2459" s="30">
        <v>116964</v>
      </c>
      <c r="K2459" s="34">
        <f t="shared" si="38"/>
        <v>138100</v>
      </c>
    </row>
    <row r="2460" spans="2:11" x14ac:dyDescent="0.2">
      <c r="B2460" s="18" t="s">
        <v>55</v>
      </c>
      <c r="C2460" s="38">
        <v>41600</v>
      </c>
      <c r="H2460" s="201">
        <v>22477</v>
      </c>
      <c r="I2460" s="30">
        <v>119359</v>
      </c>
      <c r="K2460" s="34">
        <f t="shared" si="38"/>
        <v>141836</v>
      </c>
    </row>
    <row r="2461" spans="2:11" x14ac:dyDescent="0.2">
      <c r="B2461" s="18" t="s">
        <v>56</v>
      </c>
      <c r="C2461" s="38">
        <v>41601</v>
      </c>
      <c r="H2461" s="201">
        <v>14390</v>
      </c>
      <c r="I2461" s="30">
        <v>80109</v>
      </c>
      <c r="K2461" s="34">
        <f t="shared" si="38"/>
        <v>94499</v>
      </c>
    </row>
    <row r="2462" spans="2:11" x14ac:dyDescent="0.2">
      <c r="B2462" t="s">
        <v>57</v>
      </c>
      <c r="C2462" s="38">
        <v>41602</v>
      </c>
      <c r="H2462" s="201">
        <v>11018</v>
      </c>
      <c r="I2462" s="30">
        <v>56012</v>
      </c>
      <c r="K2462" s="34">
        <f t="shared" si="38"/>
        <v>67030</v>
      </c>
    </row>
    <row r="2463" spans="2:11" x14ac:dyDescent="0.2">
      <c r="B2463" t="s">
        <v>58</v>
      </c>
      <c r="C2463" s="38">
        <v>41603</v>
      </c>
      <c r="H2463" s="201">
        <v>17530</v>
      </c>
      <c r="I2463" s="30">
        <v>93976</v>
      </c>
      <c r="K2463" s="34">
        <f t="shared" si="38"/>
        <v>111506</v>
      </c>
    </row>
    <row r="2464" spans="2:11" x14ac:dyDescent="0.2">
      <c r="B2464" t="s">
        <v>59</v>
      </c>
      <c r="C2464" s="29">
        <v>41604</v>
      </c>
      <c r="H2464" s="201">
        <v>21361</v>
      </c>
      <c r="I2464" s="30">
        <v>115178</v>
      </c>
      <c r="K2464" s="34">
        <f t="shared" si="38"/>
        <v>136539</v>
      </c>
    </row>
    <row r="2465" spans="2:11" x14ac:dyDescent="0.2">
      <c r="B2465" s="18" t="s">
        <v>53</v>
      </c>
      <c r="C2465" s="29">
        <v>41605</v>
      </c>
      <c r="H2465" s="201">
        <v>24448</v>
      </c>
      <c r="I2465" s="30">
        <v>119913</v>
      </c>
      <c r="K2465" s="34">
        <f t="shared" si="38"/>
        <v>144361</v>
      </c>
    </row>
    <row r="2466" spans="2:11" x14ac:dyDescent="0.2">
      <c r="B2466" t="s">
        <v>54</v>
      </c>
      <c r="C2466" s="29">
        <v>41606</v>
      </c>
      <c r="H2466" s="201">
        <v>13395</v>
      </c>
      <c r="I2466" s="30">
        <v>67004</v>
      </c>
      <c r="K2466" s="34">
        <f t="shared" si="38"/>
        <v>80399</v>
      </c>
    </row>
    <row r="2467" spans="2:11" x14ac:dyDescent="0.2">
      <c r="B2467" t="s">
        <v>55</v>
      </c>
      <c r="C2467" s="185">
        <v>41607</v>
      </c>
      <c r="H2467" s="201">
        <v>17501</v>
      </c>
      <c r="I2467" s="30">
        <v>88903</v>
      </c>
      <c r="K2467" s="34">
        <f t="shared" si="38"/>
        <v>106404</v>
      </c>
    </row>
    <row r="2468" spans="2:11" x14ac:dyDescent="0.2">
      <c r="B2468" t="s">
        <v>56</v>
      </c>
      <c r="C2468" s="29">
        <v>41608</v>
      </c>
      <c r="H2468" s="201">
        <v>16983</v>
      </c>
      <c r="I2468" s="30">
        <v>78507</v>
      </c>
      <c r="K2468" s="34">
        <f t="shared" si="38"/>
        <v>95490</v>
      </c>
    </row>
    <row r="2469" spans="2:11" x14ac:dyDescent="0.2">
      <c r="B2469" t="s">
        <v>57</v>
      </c>
      <c r="C2469" s="50">
        <v>41609</v>
      </c>
      <c r="H2469" s="201">
        <v>17001</v>
      </c>
      <c r="I2469" s="30">
        <v>74614</v>
      </c>
      <c r="K2469" s="34">
        <f t="shared" si="38"/>
        <v>91615</v>
      </c>
    </row>
    <row r="2470" spans="2:11" x14ac:dyDescent="0.2">
      <c r="B2470" t="s">
        <v>58</v>
      </c>
      <c r="C2470" s="29">
        <v>41610</v>
      </c>
      <c r="H2470" s="201">
        <v>19589</v>
      </c>
      <c r="I2470" s="30">
        <v>106740</v>
      </c>
      <c r="K2470" s="34">
        <f t="shared" si="38"/>
        <v>126329</v>
      </c>
    </row>
    <row r="2471" spans="2:11" x14ac:dyDescent="0.2">
      <c r="B2471" t="s">
        <v>59</v>
      </c>
      <c r="C2471" s="29">
        <v>41611</v>
      </c>
      <c r="H2471" s="201">
        <v>20370</v>
      </c>
      <c r="I2471" s="30">
        <v>109925</v>
      </c>
      <c r="K2471" s="34">
        <f t="shared" si="38"/>
        <v>130295</v>
      </c>
    </row>
    <row r="2472" spans="2:11" x14ac:dyDescent="0.2">
      <c r="B2472" t="s">
        <v>53</v>
      </c>
      <c r="C2472" s="29">
        <v>41612</v>
      </c>
      <c r="H2472" s="201">
        <v>20812</v>
      </c>
      <c r="I2472" s="30">
        <v>113005</v>
      </c>
      <c r="K2472" s="34">
        <f t="shared" si="38"/>
        <v>133817</v>
      </c>
    </row>
    <row r="2473" spans="2:11" x14ac:dyDescent="0.2">
      <c r="B2473" t="s">
        <v>54</v>
      </c>
      <c r="C2473" s="29">
        <v>41613</v>
      </c>
      <c r="H2473" s="201">
        <v>20989</v>
      </c>
      <c r="I2473" s="30">
        <v>113160</v>
      </c>
      <c r="K2473" s="34">
        <f t="shared" si="38"/>
        <v>134149</v>
      </c>
    </row>
    <row r="2474" spans="2:11" x14ac:dyDescent="0.2">
      <c r="B2474" s="18" t="s">
        <v>55</v>
      </c>
      <c r="C2474" s="188">
        <v>41614</v>
      </c>
      <c r="H2474" s="201">
        <v>18721</v>
      </c>
      <c r="I2474" s="30">
        <v>81259</v>
      </c>
      <c r="K2474" s="34">
        <f t="shared" si="38"/>
        <v>99980</v>
      </c>
    </row>
    <row r="2475" spans="2:11" x14ac:dyDescent="0.2">
      <c r="B2475" s="18" t="s">
        <v>56</v>
      </c>
      <c r="C2475" s="188">
        <v>41615</v>
      </c>
      <c r="H2475" s="201">
        <v>12796</v>
      </c>
      <c r="I2475" s="30">
        <v>73380</v>
      </c>
      <c r="K2475" s="34">
        <f t="shared" si="38"/>
        <v>86176</v>
      </c>
    </row>
    <row r="2476" spans="2:11" x14ac:dyDescent="0.2">
      <c r="B2476" t="s">
        <v>57</v>
      </c>
      <c r="C2476" s="29">
        <v>41616</v>
      </c>
      <c r="H2476" s="201">
        <v>12172</v>
      </c>
      <c r="I2476" s="30">
        <v>60502</v>
      </c>
      <c r="K2476" s="34">
        <f t="shared" si="38"/>
        <v>72674</v>
      </c>
    </row>
    <row r="2477" spans="2:11" x14ac:dyDescent="0.2">
      <c r="B2477" t="s">
        <v>58</v>
      </c>
      <c r="C2477" s="29">
        <v>41617</v>
      </c>
      <c r="H2477" s="201">
        <v>19047</v>
      </c>
      <c r="I2477" s="30">
        <v>100439</v>
      </c>
      <c r="K2477" s="34">
        <f t="shared" si="38"/>
        <v>119486</v>
      </c>
    </row>
    <row r="2478" spans="2:11" x14ac:dyDescent="0.2">
      <c r="B2478" t="s">
        <v>59</v>
      </c>
      <c r="C2478" s="29">
        <v>41618</v>
      </c>
      <c r="H2478" s="201">
        <v>20101</v>
      </c>
      <c r="I2478" s="30">
        <v>109529</v>
      </c>
      <c r="K2478" s="34">
        <f t="shared" si="38"/>
        <v>129630</v>
      </c>
    </row>
    <row r="2479" spans="2:11" x14ac:dyDescent="0.2">
      <c r="B2479" t="s">
        <v>53</v>
      </c>
      <c r="C2479" s="29">
        <v>41619</v>
      </c>
      <c r="H2479" s="201">
        <v>21336</v>
      </c>
      <c r="I2479" s="30">
        <v>114188</v>
      </c>
      <c r="K2479" s="34">
        <f t="shared" si="38"/>
        <v>135524</v>
      </c>
    </row>
    <row r="2480" spans="2:11" x14ac:dyDescent="0.2">
      <c r="B2480" t="s">
        <v>54</v>
      </c>
      <c r="C2480" s="29">
        <v>41620</v>
      </c>
      <c r="H2480" s="201">
        <v>22054</v>
      </c>
      <c r="I2480" s="30">
        <v>118107</v>
      </c>
      <c r="K2480" s="34">
        <f t="shared" si="38"/>
        <v>140161</v>
      </c>
    </row>
    <row r="2481" spans="2:11" x14ac:dyDescent="0.2">
      <c r="B2481" s="18" t="s">
        <v>55</v>
      </c>
      <c r="C2481" s="29">
        <v>41621</v>
      </c>
      <c r="H2481" s="201">
        <v>23391</v>
      </c>
      <c r="I2481" s="30">
        <v>125124</v>
      </c>
      <c r="K2481" s="34">
        <f t="shared" si="38"/>
        <v>148515</v>
      </c>
    </row>
    <row r="2482" spans="2:11" x14ac:dyDescent="0.2">
      <c r="B2482" t="s">
        <v>56</v>
      </c>
      <c r="C2482" s="29">
        <v>41622</v>
      </c>
      <c r="H2482" s="201">
        <v>16784</v>
      </c>
      <c r="I2482" s="30">
        <v>103390</v>
      </c>
      <c r="K2482" s="34">
        <f t="shared" si="38"/>
        <v>120174</v>
      </c>
    </row>
    <row r="2483" spans="2:11" x14ac:dyDescent="0.2">
      <c r="B2483" t="s">
        <v>57</v>
      </c>
      <c r="C2483" s="29">
        <v>41623</v>
      </c>
      <c r="H2483" s="201">
        <v>14713</v>
      </c>
      <c r="I2483" s="30">
        <v>76788</v>
      </c>
      <c r="K2483" s="34">
        <f t="shared" si="38"/>
        <v>91501</v>
      </c>
    </row>
    <row r="2484" spans="2:11" x14ac:dyDescent="0.2">
      <c r="B2484" t="s">
        <v>58</v>
      </c>
      <c r="C2484" s="29">
        <v>41624</v>
      </c>
      <c r="H2484" s="201">
        <v>20753</v>
      </c>
      <c r="I2484" s="30">
        <v>111825</v>
      </c>
      <c r="K2484" s="34">
        <f t="shared" si="38"/>
        <v>132578</v>
      </c>
    </row>
    <row r="2485" spans="2:11" x14ac:dyDescent="0.2">
      <c r="B2485" t="s">
        <v>59</v>
      </c>
      <c r="C2485" s="29">
        <v>41625</v>
      </c>
      <c r="H2485" s="201">
        <v>21706</v>
      </c>
      <c r="I2485" s="30">
        <v>116347</v>
      </c>
      <c r="K2485" s="34">
        <f t="shared" si="38"/>
        <v>138053</v>
      </c>
    </row>
    <row r="2486" spans="2:11" x14ac:dyDescent="0.2">
      <c r="B2486" s="18" t="s">
        <v>53</v>
      </c>
      <c r="C2486" s="29">
        <v>41626</v>
      </c>
      <c r="H2486" s="201">
        <v>21810</v>
      </c>
      <c r="I2486" s="30">
        <v>121949</v>
      </c>
      <c r="K2486" s="34">
        <f t="shared" si="38"/>
        <v>143759</v>
      </c>
    </row>
    <row r="2487" spans="2:11" x14ac:dyDescent="0.2">
      <c r="B2487" t="s">
        <v>54</v>
      </c>
      <c r="C2487" s="29">
        <v>41627</v>
      </c>
      <c r="H2487" s="201">
        <v>21813</v>
      </c>
      <c r="I2487" s="30">
        <v>122615</v>
      </c>
      <c r="K2487" s="34">
        <f t="shared" si="38"/>
        <v>144428</v>
      </c>
    </row>
    <row r="2488" spans="2:11" x14ac:dyDescent="0.2">
      <c r="B2488" t="s">
        <v>55</v>
      </c>
      <c r="C2488" s="29">
        <v>41628</v>
      </c>
      <c r="H2488" s="201">
        <v>23261</v>
      </c>
      <c r="I2488" s="30">
        <v>131663</v>
      </c>
      <c r="K2488" s="34">
        <f t="shared" si="38"/>
        <v>154924</v>
      </c>
    </row>
    <row r="2489" spans="2:11" x14ac:dyDescent="0.2">
      <c r="B2489" s="39" t="s">
        <v>56</v>
      </c>
      <c r="C2489" s="29">
        <v>41629</v>
      </c>
      <c r="H2489" s="201">
        <v>16165</v>
      </c>
      <c r="I2489" s="30">
        <v>93713</v>
      </c>
      <c r="K2489" s="34">
        <f t="shared" si="38"/>
        <v>109878</v>
      </c>
    </row>
    <row r="2490" spans="2:11" x14ac:dyDescent="0.2">
      <c r="B2490" t="s">
        <v>57</v>
      </c>
      <c r="C2490" s="29">
        <v>41630</v>
      </c>
      <c r="H2490" s="201">
        <v>14407</v>
      </c>
      <c r="I2490" s="30">
        <v>74893</v>
      </c>
      <c r="K2490" s="34">
        <f t="shared" si="38"/>
        <v>89300</v>
      </c>
    </row>
    <row r="2491" spans="2:11" x14ac:dyDescent="0.2">
      <c r="B2491" t="s">
        <v>58</v>
      </c>
      <c r="C2491" s="29">
        <v>41631</v>
      </c>
      <c r="H2491" s="201">
        <v>20436</v>
      </c>
      <c r="I2491" s="30">
        <v>114694</v>
      </c>
      <c r="K2491" s="34">
        <f t="shared" si="38"/>
        <v>135130</v>
      </c>
    </row>
    <row r="2492" spans="2:11" x14ac:dyDescent="0.2">
      <c r="B2492" t="s">
        <v>59</v>
      </c>
      <c r="C2492" s="29">
        <v>41632</v>
      </c>
      <c r="H2492" s="201">
        <v>16679</v>
      </c>
      <c r="I2492" s="30">
        <v>87643</v>
      </c>
      <c r="K2492" s="34">
        <f t="shared" si="38"/>
        <v>104322</v>
      </c>
    </row>
    <row r="2493" spans="2:11" x14ac:dyDescent="0.2">
      <c r="B2493" t="s">
        <v>53</v>
      </c>
      <c r="C2493" s="29">
        <v>41633</v>
      </c>
      <c r="H2493" s="201">
        <v>9828</v>
      </c>
      <c r="I2493" s="30">
        <v>50726</v>
      </c>
      <c r="K2493" s="34">
        <f t="shared" si="38"/>
        <v>60554</v>
      </c>
    </row>
    <row r="2494" spans="2:11" x14ac:dyDescent="0.2">
      <c r="B2494" t="s">
        <v>54</v>
      </c>
      <c r="C2494" s="29">
        <v>41634</v>
      </c>
      <c r="H2494" s="201">
        <v>16628</v>
      </c>
      <c r="I2494" s="30">
        <v>89656</v>
      </c>
      <c r="K2494" s="34">
        <f t="shared" si="38"/>
        <v>106284</v>
      </c>
    </row>
    <row r="2495" spans="2:11" x14ac:dyDescent="0.2">
      <c r="B2495" t="s">
        <v>55</v>
      </c>
      <c r="C2495" s="29">
        <v>41635</v>
      </c>
      <c r="H2495" s="201">
        <v>18171</v>
      </c>
      <c r="I2495" s="30">
        <v>98643</v>
      </c>
      <c r="K2495" s="34">
        <f t="shared" si="38"/>
        <v>116814</v>
      </c>
    </row>
    <row r="2496" spans="2:11" x14ac:dyDescent="0.2">
      <c r="B2496" s="18" t="s">
        <v>56</v>
      </c>
      <c r="C2496" s="29">
        <v>41636</v>
      </c>
      <c r="H2496" s="201">
        <v>14407</v>
      </c>
      <c r="I2496" s="30">
        <v>79433</v>
      </c>
      <c r="K2496" s="34">
        <f t="shared" si="38"/>
        <v>93840</v>
      </c>
    </row>
    <row r="2497" spans="2:11" x14ac:dyDescent="0.2">
      <c r="B2497" t="s">
        <v>57</v>
      </c>
      <c r="C2497" s="29">
        <v>41637</v>
      </c>
      <c r="H2497" s="201">
        <v>12352</v>
      </c>
      <c r="I2497" s="30">
        <v>63400</v>
      </c>
      <c r="K2497" s="34">
        <f t="shared" si="38"/>
        <v>75752</v>
      </c>
    </row>
    <row r="2498" spans="2:11" x14ac:dyDescent="0.2">
      <c r="B2498" t="s">
        <v>58</v>
      </c>
      <c r="C2498" s="29">
        <v>41638</v>
      </c>
      <c r="H2498" s="201">
        <v>17662</v>
      </c>
      <c r="I2498" s="30">
        <v>99860</v>
      </c>
      <c r="K2498" s="34">
        <f t="shared" si="38"/>
        <v>117522</v>
      </c>
    </row>
    <row r="2499" spans="2:11" x14ac:dyDescent="0.2">
      <c r="B2499" t="s">
        <v>59</v>
      </c>
      <c r="C2499" s="29">
        <v>41639</v>
      </c>
      <c r="H2499" s="201">
        <v>17737</v>
      </c>
      <c r="I2499" s="30">
        <v>97150</v>
      </c>
      <c r="K2499" s="34">
        <f t="shared" si="38"/>
        <v>114887</v>
      </c>
    </row>
    <row r="2500" spans="2:11" x14ac:dyDescent="0.2">
      <c r="B2500" t="s">
        <v>53</v>
      </c>
      <c r="C2500" s="29">
        <v>41640</v>
      </c>
      <c r="H2500" s="201">
        <v>10082</v>
      </c>
      <c r="I2500" s="30">
        <v>53663</v>
      </c>
      <c r="K2500" s="34">
        <f t="shared" si="38"/>
        <v>63745</v>
      </c>
    </row>
    <row r="2501" spans="2:11" x14ac:dyDescent="0.2">
      <c r="B2501" t="s">
        <v>54</v>
      </c>
      <c r="C2501" s="29">
        <v>41641</v>
      </c>
      <c r="H2501" s="201">
        <v>18024</v>
      </c>
      <c r="I2501" s="30">
        <v>101540</v>
      </c>
      <c r="K2501" s="34">
        <f t="shared" si="38"/>
        <v>119564</v>
      </c>
    </row>
    <row r="2502" spans="2:11" x14ac:dyDescent="0.2">
      <c r="B2502" t="s">
        <v>55</v>
      </c>
      <c r="C2502" s="29">
        <v>41642</v>
      </c>
      <c r="H2502" s="201">
        <v>19447</v>
      </c>
      <c r="I2502" s="30">
        <v>111762</v>
      </c>
      <c r="K2502" s="34">
        <f t="shared" si="38"/>
        <v>131209</v>
      </c>
    </row>
    <row r="2503" spans="2:11" x14ac:dyDescent="0.2">
      <c r="B2503" t="s">
        <v>56</v>
      </c>
      <c r="C2503" s="29">
        <v>41643</v>
      </c>
      <c r="H2503" s="201">
        <v>14557</v>
      </c>
      <c r="I2503" s="30">
        <v>82121</v>
      </c>
      <c r="K2503" s="34">
        <f t="shared" ref="K2503:K2566" si="39">E2503+F2503+G2503+H2503+I2503</f>
        <v>96678</v>
      </c>
    </row>
    <row r="2504" spans="2:11" x14ac:dyDescent="0.2">
      <c r="B2504" t="s">
        <v>57</v>
      </c>
      <c r="C2504" s="29">
        <v>41644</v>
      </c>
      <c r="H2504" s="201">
        <v>11453</v>
      </c>
      <c r="I2504" s="30">
        <v>61563</v>
      </c>
      <c r="K2504" s="34">
        <f t="shared" si="39"/>
        <v>73016</v>
      </c>
    </row>
    <row r="2505" spans="2:11" x14ac:dyDescent="0.2">
      <c r="B2505" t="s">
        <v>58</v>
      </c>
      <c r="C2505" s="29">
        <v>41645</v>
      </c>
      <c r="H2505" s="201">
        <v>18928</v>
      </c>
      <c r="I2505" s="30">
        <v>99911</v>
      </c>
      <c r="K2505" s="34">
        <f t="shared" si="39"/>
        <v>118839</v>
      </c>
    </row>
    <row r="2506" spans="2:11" x14ac:dyDescent="0.2">
      <c r="B2506" t="s">
        <v>59</v>
      </c>
      <c r="C2506" s="29">
        <v>41646</v>
      </c>
      <c r="H2506" s="201">
        <v>19575</v>
      </c>
      <c r="I2506" s="30">
        <v>104244</v>
      </c>
      <c r="K2506" s="34">
        <f t="shared" si="39"/>
        <v>123819</v>
      </c>
    </row>
    <row r="2507" spans="2:11" x14ac:dyDescent="0.2">
      <c r="B2507" t="s">
        <v>53</v>
      </c>
      <c r="C2507" s="29">
        <v>41647</v>
      </c>
      <c r="H2507" s="201">
        <v>19837</v>
      </c>
      <c r="I2507" s="30">
        <v>106124</v>
      </c>
      <c r="K2507" s="34">
        <f t="shared" si="39"/>
        <v>125961</v>
      </c>
    </row>
    <row r="2508" spans="2:11" x14ac:dyDescent="0.2">
      <c r="B2508" t="s">
        <v>54</v>
      </c>
      <c r="C2508" s="29">
        <v>41648</v>
      </c>
      <c r="H2508" s="201">
        <v>20370</v>
      </c>
      <c r="I2508" s="30">
        <v>110194</v>
      </c>
      <c r="K2508" s="34">
        <f t="shared" si="39"/>
        <v>130564</v>
      </c>
    </row>
    <row r="2509" spans="2:11" x14ac:dyDescent="0.2">
      <c r="B2509" s="18" t="s">
        <v>55</v>
      </c>
      <c r="C2509" s="38">
        <v>41649</v>
      </c>
      <c r="H2509" s="201">
        <v>22323</v>
      </c>
      <c r="I2509" s="30">
        <v>120952</v>
      </c>
      <c r="K2509" s="34">
        <f t="shared" si="39"/>
        <v>143275</v>
      </c>
    </row>
    <row r="2510" spans="2:11" x14ac:dyDescent="0.2">
      <c r="B2510" s="18" t="s">
        <v>56</v>
      </c>
      <c r="C2510" s="29">
        <v>41650</v>
      </c>
      <c r="H2510" s="201">
        <v>16002</v>
      </c>
      <c r="I2510" s="30">
        <v>93470</v>
      </c>
      <c r="K2510" s="34">
        <f t="shared" si="39"/>
        <v>109472</v>
      </c>
    </row>
    <row r="2511" spans="2:11" x14ac:dyDescent="0.2">
      <c r="B2511" t="s">
        <v>57</v>
      </c>
      <c r="C2511" s="29">
        <v>41651</v>
      </c>
      <c r="H2511" s="201">
        <v>13564</v>
      </c>
      <c r="I2511" s="30">
        <v>65504</v>
      </c>
      <c r="K2511" s="34">
        <f t="shared" si="39"/>
        <v>79068</v>
      </c>
    </row>
    <row r="2512" spans="2:11" x14ac:dyDescent="0.2">
      <c r="B2512" t="s">
        <v>58</v>
      </c>
      <c r="C2512" s="29">
        <v>41652</v>
      </c>
      <c r="H2512" s="201">
        <v>20093</v>
      </c>
      <c r="I2512" s="30">
        <v>104813</v>
      </c>
      <c r="K2512" s="34">
        <f t="shared" si="39"/>
        <v>124906</v>
      </c>
    </row>
    <row r="2513" spans="2:11" x14ac:dyDescent="0.2">
      <c r="B2513" t="s">
        <v>59</v>
      </c>
      <c r="C2513" s="29">
        <v>41653</v>
      </c>
      <c r="H2513" s="201">
        <v>20079</v>
      </c>
      <c r="I2513" s="30">
        <v>107792</v>
      </c>
      <c r="K2513" s="34">
        <f t="shared" si="39"/>
        <v>127871</v>
      </c>
    </row>
    <row r="2514" spans="2:11" x14ac:dyDescent="0.2">
      <c r="B2514" s="18" t="s">
        <v>53</v>
      </c>
      <c r="C2514" s="29">
        <v>41654</v>
      </c>
      <c r="H2514" s="201">
        <v>20695</v>
      </c>
      <c r="I2514" s="30">
        <v>111673</v>
      </c>
      <c r="K2514" s="34">
        <f t="shared" si="39"/>
        <v>132368</v>
      </c>
    </row>
    <row r="2515" spans="2:11" x14ac:dyDescent="0.2">
      <c r="B2515" t="s">
        <v>54</v>
      </c>
      <c r="C2515" s="29">
        <v>41655</v>
      </c>
      <c r="H2515" s="201">
        <v>21531</v>
      </c>
      <c r="I2515" s="30">
        <v>111814</v>
      </c>
      <c r="K2515" s="34">
        <f t="shared" si="39"/>
        <v>133345</v>
      </c>
    </row>
    <row r="2516" spans="2:11" x14ac:dyDescent="0.2">
      <c r="B2516" t="s">
        <v>55</v>
      </c>
      <c r="C2516" s="29">
        <v>41656</v>
      </c>
      <c r="H2516" s="201">
        <v>23973</v>
      </c>
      <c r="I2516" s="30">
        <v>120794</v>
      </c>
      <c r="K2516" s="34">
        <f t="shared" si="39"/>
        <v>144767</v>
      </c>
    </row>
    <row r="2517" spans="2:11" x14ac:dyDescent="0.2">
      <c r="B2517" t="s">
        <v>56</v>
      </c>
      <c r="C2517" s="29">
        <v>41657</v>
      </c>
      <c r="H2517" s="201">
        <v>16402</v>
      </c>
      <c r="I2517" s="30">
        <v>94676</v>
      </c>
      <c r="K2517" s="34">
        <f t="shared" si="39"/>
        <v>111078</v>
      </c>
    </row>
    <row r="2518" spans="2:11" x14ac:dyDescent="0.2">
      <c r="B2518" t="s">
        <v>57</v>
      </c>
      <c r="C2518" s="29">
        <v>41658</v>
      </c>
      <c r="H2518" s="201">
        <v>13845</v>
      </c>
      <c r="I2518" s="30">
        <v>70403</v>
      </c>
      <c r="K2518" s="34">
        <f t="shared" si="39"/>
        <v>84248</v>
      </c>
    </row>
    <row r="2519" spans="2:11" x14ac:dyDescent="0.2">
      <c r="B2519" t="s">
        <v>58</v>
      </c>
      <c r="C2519" s="29">
        <v>41659</v>
      </c>
      <c r="H2519" s="201">
        <v>18118</v>
      </c>
      <c r="I2519" s="30">
        <v>94557</v>
      </c>
      <c r="K2519" s="34">
        <f t="shared" si="39"/>
        <v>112675</v>
      </c>
    </row>
    <row r="2520" spans="2:11" x14ac:dyDescent="0.2">
      <c r="B2520" t="s">
        <v>59</v>
      </c>
      <c r="C2520" s="29">
        <v>41660</v>
      </c>
      <c r="H2520" s="201">
        <v>20284</v>
      </c>
      <c r="I2520" s="30">
        <v>107730</v>
      </c>
      <c r="K2520" s="34">
        <f t="shared" si="39"/>
        <v>128014</v>
      </c>
    </row>
    <row r="2521" spans="2:11" x14ac:dyDescent="0.2">
      <c r="B2521" s="18" t="s">
        <v>53</v>
      </c>
      <c r="C2521" s="29">
        <v>41661</v>
      </c>
      <c r="H2521" s="201">
        <v>20578</v>
      </c>
      <c r="I2521" s="30">
        <v>112313</v>
      </c>
      <c r="K2521" s="34">
        <f t="shared" si="39"/>
        <v>132891</v>
      </c>
    </row>
    <row r="2522" spans="2:11" x14ac:dyDescent="0.2">
      <c r="B2522" t="s">
        <v>54</v>
      </c>
      <c r="C2522" s="29">
        <v>41662</v>
      </c>
      <c r="H2522" s="201">
        <v>19662</v>
      </c>
      <c r="I2522" s="30">
        <v>97071</v>
      </c>
      <c r="K2522" s="34">
        <f t="shared" si="39"/>
        <v>116733</v>
      </c>
    </row>
    <row r="2523" spans="2:11" x14ac:dyDescent="0.2">
      <c r="B2523" s="18" t="s">
        <v>55</v>
      </c>
      <c r="C2523" s="29">
        <v>41663</v>
      </c>
      <c r="H2523" s="201">
        <v>10715</v>
      </c>
      <c r="I2523" s="30">
        <v>60934</v>
      </c>
      <c r="K2523" s="34">
        <f t="shared" si="39"/>
        <v>71649</v>
      </c>
    </row>
    <row r="2524" spans="2:11" x14ac:dyDescent="0.2">
      <c r="B2524" s="18" t="s">
        <v>56</v>
      </c>
      <c r="C2524" s="29">
        <v>41664</v>
      </c>
      <c r="H2524" s="201">
        <v>16626</v>
      </c>
      <c r="I2524" s="30">
        <v>93691</v>
      </c>
      <c r="K2524" s="34">
        <f t="shared" si="39"/>
        <v>110317</v>
      </c>
    </row>
    <row r="2525" spans="2:11" x14ac:dyDescent="0.2">
      <c r="B2525" t="s">
        <v>57</v>
      </c>
      <c r="C2525" s="29">
        <v>41665</v>
      </c>
      <c r="H2525" s="201">
        <v>14012</v>
      </c>
      <c r="I2525" s="30">
        <v>69055</v>
      </c>
      <c r="K2525" s="34">
        <f t="shared" si="39"/>
        <v>83067</v>
      </c>
    </row>
    <row r="2526" spans="2:11" x14ac:dyDescent="0.2">
      <c r="B2526" t="s">
        <v>58</v>
      </c>
      <c r="C2526" s="29">
        <v>41666</v>
      </c>
      <c r="H2526" s="201">
        <v>19620</v>
      </c>
      <c r="I2526" s="30">
        <v>105479</v>
      </c>
      <c r="K2526" s="34">
        <f t="shared" si="39"/>
        <v>125099</v>
      </c>
    </row>
    <row r="2527" spans="2:11" x14ac:dyDescent="0.2">
      <c r="B2527" t="s">
        <v>59</v>
      </c>
      <c r="C2527" s="29">
        <v>41667</v>
      </c>
      <c r="H2527" s="201">
        <v>6995</v>
      </c>
      <c r="I2527" s="30">
        <v>50225</v>
      </c>
      <c r="K2527" s="34">
        <f t="shared" si="39"/>
        <v>57220</v>
      </c>
    </row>
    <row r="2528" spans="2:11" x14ac:dyDescent="0.2">
      <c r="B2528" s="18" t="s">
        <v>53</v>
      </c>
      <c r="C2528" s="29">
        <v>41668</v>
      </c>
      <c r="H2528" s="201">
        <v>20950</v>
      </c>
      <c r="I2528" s="30">
        <v>111126</v>
      </c>
      <c r="K2528" s="34">
        <f t="shared" si="39"/>
        <v>132076</v>
      </c>
    </row>
    <row r="2529" spans="2:11" x14ac:dyDescent="0.2">
      <c r="B2529" t="s">
        <v>54</v>
      </c>
      <c r="C2529" s="29">
        <v>41669</v>
      </c>
      <c r="H2529" s="201">
        <v>21686</v>
      </c>
      <c r="I2529" s="30">
        <v>113927</v>
      </c>
      <c r="K2529" s="34">
        <f t="shared" si="39"/>
        <v>135613</v>
      </c>
    </row>
    <row r="2530" spans="2:11" x14ac:dyDescent="0.2">
      <c r="B2530" t="s">
        <v>55</v>
      </c>
      <c r="C2530" s="29">
        <v>41670</v>
      </c>
      <c r="H2530" s="201">
        <v>24569</v>
      </c>
      <c r="I2530" s="30">
        <v>123629</v>
      </c>
      <c r="K2530" s="34">
        <f t="shared" si="39"/>
        <v>148198</v>
      </c>
    </row>
    <row r="2531" spans="2:11" x14ac:dyDescent="0.2">
      <c r="B2531" s="18" t="s">
        <v>56</v>
      </c>
      <c r="C2531" s="29">
        <v>41671</v>
      </c>
      <c r="H2531" s="201">
        <v>16535</v>
      </c>
      <c r="I2531" s="30">
        <v>95646</v>
      </c>
      <c r="K2531" s="34">
        <f t="shared" si="39"/>
        <v>112181</v>
      </c>
    </row>
    <row r="2532" spans="2:11" x14ac:dyDescent="0.2">
      <c r="B2532" s="18" t="s">
        <v>57</v>
      </c>
      <c r="C2532" s="29">
        <v>41672</v>
      </c>
      <c r="H2532" s="201">
        <v>12141</v>
      </c>
      <c r="I2532" s="30">
        <v>59342</v>
      </c>
      <c r="K2532" s="34">
        <f t="shared" si="39"/>
        <v>71483</v>
      </c>
    </row>
    <row r="2533" spans="2:11" x14ac:dyDescent="0.2">
      <c r="B2533" t="s">
        <v>58</v>
      </c>
      <c r="C2533" s="29">
        <v>41673</v>
      </c>
      <c r="H2533" s="201">
        <v>20215</v>
      </c>
      <c r="I2533" s="30">
        <v>101530</v>
      </c>
      <c r="K2533" s="34">
        <f t="shared" si="39"/>
        <v>121745</v>
      </c>
    </row>
    <row r="2534" spans="2:11" x14ac:dyDescent="0.2">
      <c r="B2534" s="18" t="s">
        <v>59</v>
      </c>
      <c r="C2534" s="29">
        <v>41674</v>
      </c>
      <c r="H2534" s="201">
        <v>20448</v>
      </c>
      <c r="I2534" s="30">
        <v>107736</v>
      </c>
      <c r="K2534" s="34">
        <f t="shared" si="39"/>
        <v>128184</v>
      </c>
    </row>
    <row r="2535" spans="2:11" x14ac:dyDescent="0.2">
      <c r="B2535" t="s">
        <v>53</v>
      </c>
      <c r="C2535" s="29">
        <v>41675</v>
      </c>
      <c r="H2535" s="201">
        <v>20624</v>
      </c>
      <c r="I2535" s="30">
        <v>108795</v>
      </c>
      <c r="K2535" s="34">
        <f t="shared" si="39"/>
        <v>129419</v>
      </c>
    </row>
    <row r="2536" spans="2:11" x14ac:dyDescent="0.2">
      <c r="B2536" t="s">
        <v>54</v>
      </c>
      <c r="C2536" s="29">
        <v>41676</v>
      </c>
      <c r="H2536" s="201">
        <v>19483</v>
      </c>
      <c r="I2536" s="30">
        <v>101527</v>
      </c>
      <c r="K2536" s="34">
        <f t="shared" si="39"/>
        <v>121010</v>
      </c>
    </row>
    <row r="2537" spans="2:11" x14ac:dyDescent="0.2">
      <c r="B2537" t="s">
        <v>55</v>
      </c>
      <c r="C2537" s="189">
        <v>41677</v>
      </c>
      <c r="H2537" s="201">
        <v>17647</v>
      </c>
      <c r="I2537" s="30">
        <v>87757</v>
      </c>
      <c r="K2537" s="34">
        <f t="shared" si="39"/>
        <v>105404</v>
      </c>
    </row>
    <row r="2538" spans="2:11" x14ac:dyDescent="0.2">
      <c r="B2538" t="s">
        <v>56</v>
      </c>
      <c r="C2538" s="29">
        <v>41678</v>
      </c>
      <c r="H2538" s="201">
        <v>16536</v>
      </c>
      <c r="I2538" s="30">
        <v>95832</v>
      </c>
      <c r="K2538" s="34">
        <f t="shared" si="39"/>
        <v>112368</v>
      </c>
    </row>
    <row r="2539" spans="2:11" x14ac:dyDescent="0.2">
      <c r="B2539" t="s">
        <v>57</v>
      </c>
      <c r="C2539" s="29">
        <v>41679</v>
      </c>
      <c r="H2539" s="201">
        <v>14944</v>
      </c>
      <c r="I2539" s="30">
        <v>67823</v>
      </c>
      <c r="K2539" s="34">
        <f t="shared" si="39"/>
        <v>82767</v>
      </c>
    </row>
    <row r="2540" spans="2:11" x14ac:dyDescent="0.2">
      <c r="B2540" t="s">
        <v>58</v>
      </c>
      <c r="C2540" s="29">
        <v>41680</v>
      </c>
      <c r="H2540" s="201">
        <v>20071</v>
      </c>
      <c r="I2540" s="30">
        <v>103739</v>
      </c>
      <c r="K2540" s="34">
        <f t="shared" si="39"/>
        <v>123810</v>
      </c>
    </row>
    <row r="2541" spans="2:11" x14ac:dyDescent="0.2">
      <c r="B2541" t="s">
        <v>59</v>
      </c>
      <c r="C2541" s="29">
        <v>41681</v>
      </c>
      <c r="H2541" s="201">
        <v>18060</v>
      </c>
      <c r="I2541" s="30">
        <v>90898</v>
      </c>
      <c r="K2541" s="34">
        <f t="shared" si="39"/>
        <v>108958</v>
      </c>
    </row>
    <row r="2542" spans="2:11" x14ac:dyDescent="0.2">
      <c r="B2542" t="s">
        <v>53</v>
      </c>
      <c r="C2542" s="29">
        <v>41682</v>
      </c>
      <c r="H2542" s="201">
        <v>20789</v>
      </c>
      <c r="I2542" s="30">
        <v>110601</v>
      </c>
      <c r="K2542" s="34">
        <f t="shared" si="39"/>
        <v>131390</v>
      </c>
    </row>
    <row r="2543" spans="2:11" x14ac:dyDescent="0.2">
      <c r="B2543" t="s">
        <v>54</v>
      </c>
      <c r="C2543" s="29">
        <v>41683</v>
      </c>
      <c r="H2543" s="201">
        <v>22509</v>
      </c>
      <c r="I2543" s="30">
        <v>119875</v>
      </c>
      <c r="K2543" s="34">
        <f t="shared" si="39"/>
        <v>142384</v>
      </c>
    </row>
    <row r="2544" spans="2:11" x14ac:dyDescent="0.2">
      <c r="B2544" t="s">
        <v>55</v>
      </c>
      <c r="C2544" s="29">
        <v>41684</v>
      </c>
      <c r="H2544" s="201">
        <v>25958</v>
      </c>
      <c r="I2544" s="30">
        <v>127304</v>
      </c>
      <c r="K2544" s="34">
        <f t="shared" si="39"/>
        <v>153262</v>
      </c>
    </row>
    <row r="2545" spans="2:11" x14ac:dyDescent="0.2">
      <c r="B2545" t="s">
        <v>56</v>
      </c>
      <c r="C2545" s="185">
        <v>41685</v>
      </c>
      <c r="H2545" s="201">
        <v>17648</v>
      </c>
      <c r="I2545" s="30">
        <v>96594</v>
      </c>
      <c r="K2545" s="34">
        <f t="shared" si="39"/>
        <v>114242</v>
      </c>
    </row>
    <row r="2546" spans="2:11" x14ac:dyDescent="0.2">
      <c r="B2546" t="s">
        <v>57</v>
      </c>
      <c r="C2546" s="29">
        <v>41686</v>
      </c>
      <c r="H2546" s="201">
        <v>15390</v>
      </c>
      <c r="I2546" s="30">
        <v>71384</v>
      </c>
      <c r="K2546" s="34">
        <f t="shared" si="39"/>
        <v>86774</v>
      </c>
    </row>
    <row r="2547" spans="2:11" x14ac:dyDescent="0.2">
      <c r="B2547" t="s">
        <v>58</v>
      </c>
      <c r="C2547" s="29">
        <v>41687</v>
      </c>
      <c r="H2547" s="201">
        <v>17753</v>
      </c>
      <c r="I2547" s="30">
        <v>100382</v>
      </c>
      <c r="K2547" s="34">
        <f t="shared" si="39"/>
        <v>118135</v>
      </c>
    </row>
    <row r="2548" spans="2:11" x14ac:dyDescent="0.2">
      <c r="B2548" t="s">
        <v>59</v>
      </c>
      <c r="C2548" s="29">
        <v>41688</v>
      </c>
      <c r="H2548" s="201">
        <v>20741</v>
      </c>
      <c r="I2548" s="30">
        <v>111016</v>
      </c>
      <c r="K2548" s="34">
        <f t="shared" si="39"/>
        <v>131757</v>
      </c>
    </row>
    <row r="2549" spans="2:11" x14ac:dyDescent="0.2">
      <c r="B2549" t="s">
        <v>53</v>
      </c>
      <c r="C2549" s="189">
        <v>41689</v>
      </c>
      <c r="H2549" s="201">
        <v>21220</v>
      </c>
      <c r="I2549" s="30">
        <v>113051</v>
      </c>
      <c r="K2549" s="34">
        <f t="shared" si="39"/>
        <v>134271</v>
      </c>
    </row>
    <row r="2550" spans="2:11" x14ac:dyDescent="0.2">
      <c r="B2550" t="s">
        <v>54</v>
      </c>
      <c r="C2550" s="29">
        <v>41690</v>
      </c>
      <c r="H2550" s="201">
        <v>22094</v>
      </c>
      <c r="I2550" s="30">
        <v>117223</v>
      </c>
      <c r="K2550" s="34">
        <f t="shared" si="39"/>
        <v>139317</v>
      </c>
    </row>
    <row r="2551" spans="2:11" x14ac:dyDescent="0.2">
      <c r="B2551" s="18" t="s">
        <v>55</v>
      </c>
      <c r="C2551" s="29">
        <v>41691</v>
      </c>
      <c r="H2551" s="201">
        <v>23494</v>
      </c>
      <c r="I2551" s="30">
        <v>126256</v>
      </c>
      <c r="K2551" s="34">
        <f t="shared" si="39"/>
        <v>149750</v>
      </c>
    </row>
    <row r="2552" spans="2:11" x14ac:dyDescent="0.2">
      <c r="B2552" s="18" t="s">
        <v>56</v>
      </c>
      <c r="C2552" s="29">
        <v>41692</v>
      </c>
      <c r="H2552" s="201">
        <v>17796</v>
      </c>
      <c r="I2552" s="30">
        <v>108773</v>
      </c>
      <c r="K2552" s="34">
        <f t="shared" si="39"/>
        <v>126569</v>
      </c>
    </row>
    <row r="2553" spans="2:11" x14ac:dyDescent="0.2">
      <c r="B2553" t="s">
        <v>57</v>
      </c>
      <c r="C2553" s="189">
        <v>41693</v>
      </c>
      <c r="H2553" s="201">
        <v>15824</v>
      </c>
      <c r="I2553" s="30">
        <v>73734</v>
      </c>
      <c r="K2553" s="34">
        <f t="shared" si="39"/>
        <v>89558</v>
      </c>
    </row>
    <row r="2554" spans="2:11" x14ac:dyDescent="0.2">
      <c r="B2554" t="s">
        <v>58</v>
      </c>
      <c r="C2554" s="29">
        <v>41694</v>
      </c>
      <c r="H2554" s="201">
        <v>20515</v>
      </c>
      <c r="I2554" s="30">
        <v>107101</v>
      </c>
      <c r="K2554" s="34">
        <f t="shared" si="39"/>
        <v>127616</v>
      </c>
    </row>
    <row r="2555" spans="2:11" x14ac:dyDescent="0.2">
      <c r="B2555" t="s">
        <v>59</v>
      </c>
      <c r="C2555" s="29">
        <v>41695</v>
      </c>
      <c r="H2555" s="201">
        <v>20729</v>
      </c>
      <c r="I2555" s="30">
        <v>109202</v>
      </c>
      <c r="K2555" s="34">
        <f t="shared" si="39"/>
        <v>129931</v>
      </c>
    </row>
    <row r="2556" spans="2:11" x14ac:dyDescent="0.2">
      <c r="B2556" t="s">
        <v>53</v>
      </c>
      <c r="C2556" s="185">
        <v>41696</v>
      </c>
      <c r="H2556" s="201">
        <v>20474</v>
      </c>
      <c r="I2556" s="30">
        <v>109719</v>
      </c>
      <c r="K2556" s="34">
        <f t="shared" si="39"/>
        <v>130193</v>
      </c>
    </row>
    <row r="2557" spans="2:11" x14ac:dyDescent="0.2">
      <c r="B2557" t="s">
        <v>54</v>
      </c>
      <c r="C2557" s="185">
        <v>41697</v>
      </c>
      <c r="H2557" s="201">
        <v>21411</v>
      </c>
      <c r="I2557" s="30">
        <v>120422</v>
      </c>
      <c r="K2557" s="34">
        <f t="shared" si="39"/>
        <v>141833</v>
      </c>
    </row>
    <row r="2558" spans="2:11" x14ac:dyDescent="0.2">
      <c r="B2558" t="s">
        <v>55</v>
      </c>
      <c r="C2558" s="185">
        <v>41698</v>
      </c>
      <c r="H2558" s="201">
        <v>24229</v>
      </c>
      <c r="I2558" s="30">
        <v>128357</v>
      </c>
      <c r="K2558" s="34">
        <f t="shared" si="39"/>
        <v>152586</v>
      </c>
    </row>
    <row r="2559" spans="2:11" x14ac:dyDescent="0.2">
      <c r="B2559" t="s">
        <v>56</v>
      </c>
      <c r="C2559" s="185">
        <v>41699</v>
      </c>
      <c r="H2559" s="201">
        <v>17462</v>
      </c>
      <c r="I2559" s="30">
        <v>107908</v>
      </c>
      <c r="K2559" s="34">
        <f t="shared" si="39"/>
        <v>125370</v>
      </c>
    </row>
    <row r="2560" spans="2:11" x14ac:dyDescent="0.2">
      <c r="B2560" t="s">
        <v>57</v>
      </c>
      <c r="C2560" s="185">
        <v>41700</v>
      </c>
      <c r="H2560" s="201">
        <v>13632</v>
      </c>
      <c r="I2560" s="30">
        <v>68831</v>
      </c>
      <c r="K2560" s="34">
        <f t="shared" si="39"/>
        <v>82463</v>
      </c>
    </row>
    <row r="2561" spans="2:11" x14ac:dyDescent="0.2">
      <c r="B2561" t="s">
        <v>58</v>
      </c>
      <c r="C2561" s="29">
        <v>41701</v>
      </c>
      <c r="H2561" s="201">
        <v>20603</v>
      </c>
      <c r="I2561" s="30">
        <v>103295</v>
      </c>
      <c r="K2561" s="34">
        <f t="shared" si="39"/>
        <v>123898</v>
      </c>
    </row>
    <row r="2562" spans="2:11" x14ac:dyDescent="0.2">
      <c r="B2562" t="s">
        <v>59</v>
      </c>
      <c r="C2562" s="29">
        <v>41702</v>
      </c>
      <c r="H2562" s="201">
        <v>17234</v>
      </c>
      <c r="I2562" s="30">
        <v>94189</v>
      </c>
      <c r="K2562" s="34">
        <f t="shared" si="39"/>
        <v>111423</v>
      </c>
    </row>
    <row r="2563" spans="2:11" x14ac:dyDescent="0.2">
      <c r="B2563" t="s">
        <v>53</v>
      </c>
      <c r="C2563" s="29">
        <v>41703</v>
      </c>
      <c r="H2563" s="201">
        <v>21111</v>
      </c>
      <c r="I2563" s="30">
        <v>114964</v>
      </c>
      <c r="K2563" s="34">
        <f t="shared" si="39"/>
        <v>136075</v>
      </c>
    </row>
    <row r="2564" spans="2:11" x14ac:dyDescent="0.2">
      <c r="B2564" t="s">
        <v>54</v>
      </c>
      <c r="C2564" s="29">
        <v>41704</v>
      </c>
      <c r="H2564" s="201">
        <v>22863</v>
      </c>
      <c r="I2564" s="30">
        <v>121326</v>
      </c>
      <c r="K2564" s="34">
        <f t="shared" si="39"/>
        <v>144189</v>
      </c>
    </row>
    <row r="2565" spans="2:11" x14ac:dyDescent="0.2">
      <c r="B2565" t="s">
        <v>55</v>
      </c>
      <c r="C2565" s="189">
        <v>41705</v>
      </c>
      <c r="H2565" s="201">
        <v>24882</v>
      </c>
      <c r="I2565" s="30">
        <v>130208</v>
      </c>
      <c r="K2565" s="34">
        <f t="shared" si="39"/>
        <v>155090</v>
      </c>
    </row>
    <row r="2566" spans="2:11" x14ac:dyDescent="0.2">
      <c r="B2566" s="18" t="s">
        <v>56</v>
      </c>
      <c r="C2566" s="29">
        <v>41706</v>
      </c>
      <c r="H2566" s="201">
        <v>17178</v>
      </c>
      <c r="I2566" s="30">
        <v>93198</v>
      </c>
      <c r="K2566" s="34">
        <f t="shared" si="39"/>
        <v>110376</v>
      </c>
    </row>
    <row r="2567" spans="2:11" x14ac:dyDescent="0.2">
      <c r="B2567" t="s">
        <v>57</v>
      </c>
      <c r="C2567" s="29">
        <v>41707</v>
      </c>
      <c r="H2567" s="201">
        <v>13043</v>
      </c>
      <c r="I2567" s="30">
        <v>68014</v>
      </c>
      <c r="K2567" s="34">
        <f t="shared" ref="K2567:K2630" si="40">E2567+F2567+G2567+H2567+I2567</f>
        <v>81057</v>
      </c>
    </row>
    <row r="2568" spans="2:11" x14ac:dyDescent="0.2">
      <c r="B2568" t="s">
        <v>58</v>
      </c>
      <c r="C2568" s="29">
        <v>41708</v>
      </c>
      <c r="H2568" s="201">
        <v>19134</v>
      </c>
      <c r="I2568" s="30">
        <v>105108</v>
      </c>
      <c r="K2568" s="34">
        <f t="shared" si="40"/>
        <v>124242</v>
      </c>
    </row>
    <row r="2569" spans="2:11" x14ac:dyDescent="0.2">
      <c r="B2569" t="s">
        <v>59</v>
      </c>
      <c r="C2569" s="29">
        <v>41709</v>
      </c>
      <c r="H2569" s="201">
        <v>19630</v>
      </c>
      <c r="I2569" s="30">
        <v>112573</v>
      </c>
      <c r="K2569" s="34">
        <f t="shared" si="40"/>
        <v>132203</v>
      </c>
    </row>
    <row r="2570" spans="2:11" x14ac:dyDescent="0.2">
      <c r="B2570" s="18" t="s">
        <v>53</v>
      </c>
      <c r="C2570" s="29">
        <v>41710</v>
      </c>
      <c r="H2570" s="201">
        <v>19189</v>
      </c>
      <c r="I2570" s="30">
        <v>116074</v>
      </c>
      <c r="K2570" s="34">
        <f t="shared" si="40"/>
        <v>135263</v>
      </c>
    </row>
    <row r="2571" spans="2:11" x14ac:dyDescent="0.2">
      <c r="B2571" t="s">
        <v>54</v>
      </c>
      <c r="C2571" s="29">
        <v>41711</v>
      </c>
      <c r="H2571" s="201">
        <v>19798</v>
      </c>
      <c r="I2571" s="30">
        <v>122152</v>
      </c>
      <c r="K2571" s="34">
        <f t="shared" si="40"/>
        <v>141950</v>
      </c>
    </row>
    <row r="2572" spans="2:11" x14ac:dyDescent="0.2">
      <c r="B2572" t="s">
        <v>55</v>
      </c>
      <c r="C2572" s="29">
        <v>41712</v>
      </c>
      <c r="H2572" s="201">
        <v>21173</v>
      </c>
      <c r="I2572" s="30">
        <v>120741</v>
      </c>
      <c r="K2572" s="34">
        <f t="shared" si="40"/>
        <v>141914</v>
      </c>
    </row>
    <row r="2573" spans="2:11" x14ac:dyDescent="0.2">
      <c r="B2573" t="s">
        <v>56</v>
      </c>
      <c r="C2573" s="189">
        <v>41713</v>
      </c>
      <c r="H2573" s="201">
        <v>17684</v>
      </c>
      <c r="I2573" s="30">
        <v>91118</v>
      </c>
      <c r="K2573" s="34">
        <f t="shared" si="40"/>
        <v>108802</v>
      </c>
    </row>
    <row r="2574" spans="2:11" x14ac:dyDescent="0.2">
      <c r="B2574" t="s">
        <v>57</v>
      </c>
      <c r="C2574" s="29">
        <v>41714</v>
      </c>
      <c r="H2574" s="201">
        <v>17663</v>
      </c>
      <c r="I2574" s="30">
        <v>75183</v>
      </c>
      <c r="K2574" s="34">
        <f t="shared" si="40"/>
        <v>92846</v>
      </c>
    </row>
    <row r="2575" spans="2:11" x14ac:dyDescent="0.2">
      <c r="B2575" t="s">
        <v>58</v>
      </c>
      <c r="C2575" s="29">
        <v>41715</v>
      </c>
      <c r="H2575" s="201">
        <v>20322</v>
      </c>
      <c r="I2575" s="30">
        <v>113149</v>
      </c>
      <c r="K2575" s="34">
        <f t="shared" si="40"/>
        <v>133471</v>
      </c>
    </row>
    <row r="2576" spans="2:11" x14ac:dyDescent="0.2">
      <c r="B2576" t="s">
        <v>59</v>
      </c>
      <c r="C2576" s="29">
        <v>41716</v>
      </c>
      <c r="H2576" s="201">
        <v>19661</v>
      </c>
      <c r="I2576" s="30">
        <v>115428</v>
      </c>
      <c r="K2576" s="34">
        <f t="shared" si="40"/>
        <v>135089</v>
      </c>
    </row>
    <row r="2577" spans="2:11" x14ac:dyDescent="0.2">
      <c r="B2577" t="s">
        <v>53</v>
      </c>
      <c r="C2577" s="29">
        <v>41717</v>
      </c>
      <c r="H2577" s="201">
        <v>20654</v>
      </c>
      <c r="I2577" s="30">
        <v>117011</v>
      </c>
      <c r="K2577" s="34">
        <f t="shared" si="40"/>
        <v>137665</v>
      </c>
    </row>
    <row r="2578" spans="2:11" x14ac:dyDescent="0.2">
      <c r="B2578" t="s">
        <v>54</v>
      </c>
      <c r="C2578" s="189">
        <v>41718</v>
      </c>
      <c r="H2578" s="201">
        <v>24175</v>
      </c>
      <c r="I2578" s="30">
        <v>121114</v>
      </c>
      <c r="K2578" s="34">
        <f t="shared" si="40"/>
        <v>145289</v>
      </c>
    </row>
    <row r="2579" spans="2:11" x14ac:dyDescent="0.2">
      <c r="B2579" s="18" t="s">
        <v>55</v>
      </c>
      <c r="C2579" s="29">
        <v>41719</v>
      </c>
      <c r="H2579" s="201">
        <v>25128</v>
      </c>
      <c r="I2579" s="30">
        <v>129573</v>
      </c>
      <c r="K2579" s="34">
        <f t="shared" si="40"/>
        <v>154701</v>
      </c>
    </row>
    <row r="2580" spans="2:11" x14ac:dyDescent="0.2">
      <c r="B2580" t="s">
        <v>56</v>
      </c>
      <c r="C2580" s="29">
        <v>41720</v>
      </c>
      <c r="H2580" s="201">
        <v>18853</v>
      </c>
      <c r="I2580" s="30">
        <v>98092</v>
      </c>
      <c r="K2580" s="34">
        <f t="shared" si="40"/>
        <v>116945</v>
      </c>
    </row>
    <row r="2581" spans="2:11" x14ac:dyDescent="0.2">
      <c r="B2581" t="s">
        <v>57</v>
      </c>
      <c r="C2581" s="189">
        <v>41721</v>
      </c>
      <c r="H2581" s="201">
        <v>15896</v>
      </c>
      <c r="I2581" s="30">
        <v>74055</v>
      </c>
      <c r="K2581" s="34">
        <f t="shared" si="40"/>
        <v>89951</v>
      </c>
    </row>
    <row r="2582" spans="2:11" x14ac:dyDescent="0.2">
      <c r="B2582" t="s">
        <v>58</v>
      </c>
      <c r="C2582" s="29">
        <v>41722</v>
      </c>
      <c r="H2582" s="201">
        <v>22089</v>
      </c>
      <c r="I2582" s="30">
        <v>119195</v>
      </c>
      <c r="K2582" s="34">
        <f t="shared" si="40"/>
        <v>141284</v>
      </c>
    </row>
    <row r="2583" spans="2:11" x14ac:dyDescent="0.2">
      <c r="B2583" s="18" t="s">
        <v>59</v>
      </c>
      <c r="C2583" s="29">
        <v>41723</v>
      </c>
      <c r="H2583" s="201">
        <v>22188</v>
      </c>
      <c r="I2583" s="30">
        <v>118433</v>
      </c>
      <c r="K2583" s="34">
        <f t="shared" si="40"/>
        <v>140621</v>
      </c>
    </row>
    <row r="2584" spans="2:11" x14ac:dyDescent="0.2">
      <c r="B2584" t="s">
        <v>53</v>
      </c>
      <c r="C2584" s="29">
        <v>41724</v>
      </c>
      <c r="H2584" s="201">
        <v>22441</v>
      </c>
      <c r="I2584" s="30">
        <v>115408</v>
      </c>
      <c r="K2584" s="34">
        <f t="shared" si="40"/>
        <v>137849</v>
      </c>
    </row>
    <row r="2585" spans="2:11" x14ac:dyDescent="0.2">
      <c r="B2585" t="s">
        <v>54</v>
      </c>
      <c r="C2585" s="189">
        <v>41725</v>
      </c>
      <c r="H2585" s="201">
        <v>24168</v>
      </c>
      <c r="I2585" s="30">
        <v>120772</v>
      </c>
      <c r="K2585" s="34">
        <f t="shared" si="40"/>
        <v>144940</v>
      </c>
    </row>
    <row r="2586" spans="2:11" x14ac:dyDescent="0.2">
      <c r="B2586" t="s">
        <v>55</v>
      </c>
      <c r="C2586" s="190">
        <v>41726</v>
      </c>
      <c r="H2586" s="201">
        <v>25842</v>
      </c>
      <c r="I2586" s="30">
        <v>129349</v>
      </c>
      <c r="K2586" s="34">
        <f t="shared" si="40"/>
        <v>155191</v>
      </c>
    </row>
    <row r="2587" spans="2:11" x14ac:dyDescent="0.2">
      <c r="B2587" s="18" t="s">
        <v>56</v>
      </c>
      <c r="C2587" s="190">
        <v>41727</v>
      </c>
      <c r="H2587" s="201">
        <v>21129</v>
      </c>
      <c r="I2587" s="30">
        <v>106873</v>
      </c>
      <c r="K2587" s="34">
        <f t="shared" si="40"/>
        <v>128002</v>
      </c>
    </row>
    <row r="2588" spans="2:11" x14ac:dyDescent="0.2">
      <c r="B2588" t="s">
        <v>57</v>
      </c>
      <c r="C2588" s="189">
        <v>41728</v>
      </c>
      <c r="H2588" s="201">
        <v>18664</v>
      </c>
      <c r="I2588" s="30">
        <v>77863</v>
      </c>
      <c r="K2588" s="34">
        <f t="shared" si="40"/>
        <v>96527</v>
      </c>
    </row>
    <row r="2589" spans="2:11" x14ac:dyDescent="0.2">
      <c r="B2589" t="s">
        <v>58</v>
      </c>
      <c r="C2589" s="29">
        <v>41729</v>
      </c>
      <c r="H2589" s="201">
        <v>21027</v>
      </c>
      <c r="I2589" s="30">
        <v>110753</v>
      </c>
      <c r="K2589" s="34">
        <f t="shared" si="40"/>
        <v>131780</v>
      </c>
    </row>
    <row r="2590" spans="2:11" x14ac:dyDescent="0.2">
      <c r="B2590" t="s">
        <v>59</v>
      </c>
      <c r="C2590" s="29">
        <v>41730</v>
      </c>
      <c r="H2590" s="201">
        <v>20413</v>
      </c>
      <c r="I2590" s="30">
        <v>114641</v>
      </c>
      <c r="K2590" s="34">
        <f t="shared" si="40"/>
        <v>135054</v>
      </c>
    </row>
    <row r="2591" spans="2:11" x14ac:dyDescent="0.2">
      <c r="B2591" t="s">
        <v>53</v>
      </c>
      <c r="C2591" s="29">
        <v>41731</v>
      </c>
      <c r="H2591" s="201">
        <v>21458</v>
      </c>
      <c r="I2591" s="30">
        <v>116872</v>
      </c>
      <c r="K2591" s="34">
        <f t="shared" si="40"/>
        <v>138330</v>
      </c>
    </row>
    <row r="2592" spans="2:11" x14ac:dyDescent="0.2">
      <c r="B2592" t="s">
        <v>54</v>
      </c>
      <c r="C2592" s="189">
        <v>41732</v>
      </c>
      <c r="H2592" s="201">
        <v>22643</v>
      </c>
      <c r="I2592" s="30">
        <v>121770</v>
      </c>
      <c r="K2592" s="34">
        <f t="shared" si="40"/>
        <v>144413</v>
      </c>
    </row>
    <row r="2593" spans="2:11" x14ac:dyDescent="0.2">
      <c r="B2593" s="18" t="s">
        <v>55</v>
      </c>
      <c r="C2593" s="29">
        <v>41733</v>
      </c>
      <c r="H2593" s="201">
        <v>25134</v>
      </c>
      <c r="I2593" s="30">
        <v>132840</v>
      </c>
      <c r="K2593" s="34">
        <f t="shared" si="40"/>
        <v>157974</v>
      </c>
    </row>
    <row r="2594" spans="2:11" x14ac:dyDescent="0.2">
      <c r="B2594" t="s">
        <v>56</v>
      </c>
      <c r="C2594" s="29">
        <v>41734</v>
      </c>
      <c r="H2594" s="201">
        <v>20004</v>
      </c>
      <c r="I2594" s="30">
        <v>102350</v>
      </c>
      <c r="K2594" s="34">
        <f t="shared" si="40"/>
        <v>122354</v>
      </c>
    </row>
    <row r="2595" spans="2:11" x14ac:dyDescent="0.2">
      <c r="B2595" s="18" t="s">
        <v>57</v>
      </c>
      <c r="C2595" s="29">
        <v>41735</v>
      </c>
      <c r="H2595" s="201">
        <v>15169</v>
      </c>
      <c r="I2595" s="30">
        <v>74568</v>
      </c>
      <c r="K2595" s="34">
        <f t="shared" si="40"/>
        <v>89737</v>
      </c>
    </row>
    <row r="2596" spans="2:11" x14ac:dyDescent="0.2">
      <c r="B2596" t="s">
        <v>58</v>
      </c>
      <c r="C2596" s="29">
        <v>41736</v>
      </c>
      <c r="H2596" s="201">
        <v>21452</v>
      </c>
      <c r="I2596" s="30">
        <v>110955</v>
      </c>
      <c r="K2596" s="34">
        <f t="shared" si="40"/>
        <v>132407</v>
      </c>
    </row>
    <row r="2597" spans="2:11" x14ac:dyDescent="0.2">
      <c r="B2597" t="s">
        <v>59</v>
      </c>
      <c r="C2597" s="29">
        <v>41737</v>
      </c>
      <c r="H2597" s="201">
        <v>21229</v>
      </c>
      <c r="I2597" s="30">
        <v>112202</v>
      </c>
      <c r="K2597" s="34">
        <f t="shared" si="40"/>
        <v>133431</v>
      </c>
    </row>
    <row r="2598" spans="2:11" x14ac:dyDescent="0.2">
      <c r="B2598" t="s">
        <v>53</v>
      </c>
      <c r="C2598" s="29">
        <v>41738</v>
      </c>
      <c r="H2598" s="201">
        <v>21732</v>
      </c>
      <c r="I2598" s="30">
        <v>119571</v>
      </c>
      <c r="K2598" s="34">
        <f t="shared" si="40"/>
        <v>141303</v>
      </c>
    </row>
    <row r="2599" spans="2:11" x14ac:dyDescent="0.2">
      <c r="B2599" t="s">
        <v>54</v>
      </c>
      <c r="C2599" s="29">
        <v>41739</v>
      </c>
      <c r="H2599" s="201">
        <v>22310</v>
      </c>
      <c r="I2599" s="30">
        <v>123202</v>
      </c>
      <c r="K2599" s="34">
        <f t="shared" si="40"/>
        <v>145512</v>
      </c>
    </row>
    <row r="2600" spans="2:11" x14ac:dyDescent="0.2">
      <c r="B2600" s="18" t="s">
        <v>55</v>
      </c>
      <c r="C2600" s="29">
        <v>41740</v>
      </c>
      <c r="H2600" s="201">
        <v>26560</v>
      </c>
      <c r="I2600" s="30">
        <v>132343</v>
      </c>
      <c r="K2600" s="34">
        <f t="shared" si="40"/>
        <v>158903</v>
      </c>
    </row>
    <row r="2601" spans="2:11" x14ac:dyDescent="0.2">
      <c r="B2601" t="s">
        <v>56</v>
      </c>
      <c r="C2601" s="29">
        <v>41741</v>
      </c>
      <c r="H2601" s="201">
        <v>14113</v>
      </c>
      <c r="I2601" s="30">
        <v>102454</v>
      </c>
      <c r="K2601" s="34">
        <f t="shared" si="40"/>
        <v>116567</v>
      </c>
    </row>
    <row r="2602" spans="2:11" x14ac:dyDescent="0.2">
      <c r="B2602" t="s">
        <v>57</v>
      </c>
      <c r="C2602" s="29">
        <v>41742</v>
      </c>
      <c r="H2602" s="201">
        <v>19251</v>
      </c>
      <c r="I2602" s="30">
        <v>77637</v>
      </c>
      <c r="K2602" s="34">
        <f t="shared" si="40"/>
        <v>96888</v>
      </c>
    </row>
    <row r="2603" spans="2:11" x14ac:dyDescent="0.2">
      <c r="B2603" t="s">
        <v>58</v>
      </c>
      <c r="C2603" s="29">
        <v>41743</v>
      </c>
      <c r="H2603" s="201">
        <v>21357</v>
      </c>
      <c r="I2603" s="30">
        <v>107379</v>
      </c>
      <c r="K2603" s="34">
        <f t="shared" si="40"/>
        <v>128736</v>
      </c>
    </row>
    <row r="2604" spans="2:11" x14ac:dyDescent="0.2">
      <c r="B2604" t="s">
        <v>59</v>
      </c>
      <c r="C2604" s="29">
        <v>41744</v>
      </c>
      <c r="H2604" s="201">
        <v>22863</v>
      </c>
      <c r="I2604" s="30">
        <v>117935</v>
      </c>
      <c r="K2604" s="34">
        <f t="shared" si="40"/>
        <v>140798</v>
      </c>
    </row>
    <row r="2605" spans="2:11" x14ac:dyDescent="0.2">
      <c r="B2605" t="s">
        <v>53</v>
      </c>
      <c r="C2605" s="29">
        <v>41745</v>
      </c>
      <c r="H2605" s="201">
        <v>23156</v>
      </c>
      <c r="I2605" s="30">
        <v>120358</v>
      </c>
      <c r="K2605" s="34">
        <f t="shared" si="40"/>
        <v>143514</v>
      </c>
    </row>
    <row r="2606" spans="2:11" x14ac:dyDescent="0.2">
      <c r="B2606" t="s">
        <v>54</v>
      </c>
      <c r="C2606" s="29">
        <v>41746</v>
      </c>
      <c r="H2606" s="201">
        <v>26158</v>
      </c>
      <c r="I2606" s="30">
        <v>127836</v>
      </c>
      <c r="K2606" s="34">
        <f t="shared" si="40"/>
        <v>153994</v>
      </c>
    </row>
    <row r="2607" spans="2:11" x14ac:dyDescent="0.2">
      <c r="B2607" t="s">
        <v>55</v>
      </c>
      <c r="C2607" s="29">
        <v>41747</v>
      </c>
      <c r="H2607" s="201">
        <v>25527</v>
      </c>
      <c r="I2607" s="30">
        <v>122916</v>
      </c>
      <c r="K2607" s="34">
        <f t="shared" si="40"/>
        <v>148443</v>
      </c>
    </row>
    <row r="2608" spans="2:11" x14ac:dyDescent="0.2">
      <c r="B2608" s="18" t="s">
        <v>56</v>
      </c>
      <c r="C2608" s="29">
        <v>41748</v>
      </c>
      <c r="H2608" s="201">
        <v>20972</v>
      </c>
      <c r="I2608" s="30">
        <v>91287</v>
      </c>
      <c r="K2608" s="34">
        <f t="shared" si="40"/>
        <v>112259</v>
      </c>
    </row>
    <row r="2609" spans="2:11" x14ac:dyDescent="0.2">
      <c r="B2609" t="s">
        <v>57</v>
      </c>
      <c r="C2609" s="29">
        <v>41749</v>
      </c>
      <c r="H2609" s="201">
        <v>17594</v>
      </c>
      <c r="I2609" s="30">
        <v>73915</v>
      </c>
      <c r="K2609" s="34">
        <f t="shared" si="40"/>
        <v>91509</v>
      </c>
    </row>
    <row r="2610" spans="2:11" x14ac:dyDescent="0.2">
      <c r="B2610" t="s">
        <v>58</v>
      </c>
      <c r="C2610" s="29">
        <v>41750</v>
      </c>
      <c r="H2610" s="201">
        <v>22287</v>
      </c>
      <c r="I2610" s="30">
        <v>111750</v>
      </c>
      <c r="K2610" s="34">
        <f t="shared" si="40"/>
        <v>134037</v>
      </c>
    </row>
    <row r="2611" spans="2:11" x14ac:dyDescent="0.2">
      <c r="B2611" t="s">
        <v>59</v>
      </c>
      <c r="C2611" s="29">
        <v>41751</v>
      </c>
      <c r="H2611" s="201">
        <v>22994</v>
      </c>
      <c r="I2611" s="30">
        <v>116579</v>
      </c>
      <c r="K2611" s="34">
        <f t="shared" si="40"/>
        <v>139573</v>
      </c>
    </row>
    <row r="2612" spans="2:11" x14ac:dyDescent="0.2">
      <c r="B2612" t="s">
        <v>53</v>
      </c>
      <c r="C2612" s="29">
        <v>41752</v>
      </c>
      <c r="H2612" s="201">
        <v>23074</v>
      </c>
      <c r="I2612" s="30">
        <v>119610</v>
      </c>
      <c r="K2612" s="34">
        <f t="shared" si="40"/>
        <v>142684</v>
      </c>
    </row>
    <row r="2613" spans="2:11" x14ac:dyDescent="0.2">
      <c r="B2613" t="s">
        <v>54</v>
      </c>
      <c r="C2613" s="29">
        <v>41753</v>
      </c>
      <c r="H2613" s="201">
        <v>24470</v>
      </c>
      <c r="I2613" s="30">
        <v>126154</v>
      </c>
      <c r="K2613" s="34">
        <f t="shared" si="40"/>
        <v>150624</v>
      </c>
    </row>
    <row r="2614" spans="2:11" x14ac:dyDescent="0.2">
      <c r="B2614" t="s">
        <v>55</v>
      </c>
      <c r="C2614" s="29">
        <v>41754</v>
      </c>
      <c r="H2614" s="201">
        <v>27972</v>
      </c>
      <c r="I2614" s="30">
        <v>129117</v>
      </c>
      <c r="K2614" s="34">
        <f t="shared" si="40"/>
        <v>157089</v>
      </c>
    </row>
    <row r="2615" spans="2:11" x14ac:dyDescent="0.2">
      <c r="B2615" t="s">
        <v>56</v>
      </c>
      <c r="C2615" s="29">
        <v>41755</v>
      </c>
      <c r="H2615" s="201">
        <v>19265</v>
      </c>
      <c r="I2615" s="30">
        <v>105395</v>
      </c>
      <c r="K2615" s="34">
        <f t="shared" si="40"/>
        <v>124660</v>
      </c>
    </row>
    <row r="2616" spans="2:11" x14ac:dyDescent="0.2">
      <c r="B2616" t="s">
        <v>57</v>
      </c>
      <c r="C2616" s="29">
        <v>41756</v>
      </c>
      <c r="H2616" s="201">
        <v>17134</v>
      </c>
      <c r="I2616" s="30">
        <v>79880</v>
      </c>
      <c r="K2616" s="34">
        <f t="shared" si="40"/>
        <v>97014</v>
      </c>
    </row>
    <row r="2617" spans="2:11" x14ac:dyDescent="0.2">
      <c r="B2617" t="s">
        <v>58</v>
      </c>
      <c r="C2617" s="29">
        <v>41757</v>
      </c>
      <c r="H2617" s="201">
        <v>22433</v>
      </c>
      <c r="I2617" s="30">
        <v>113398</v>
      </c>
      <c r="K2617" s="34">
        <f t="shared" si="40"/>
        <v>135831</v>
      </c>
    </row>
    <row r="2618" spans="2:11" x14ac:dyDescent="0.2">
      <c r="B2618" t="s">
        <v>59</v>
      </c>
      <c r="C2618" s="29">
        <v>41758</v>
      </c>
      <c r="H2618" s="201">
        <v>23152</v>
      </c>
      <c r="I2618" s="30">
        <v>115828</v>
      </c>
      <c r="K2618" s="34">
        <f t="shared" si="40"/>
        <v>138980</v>
      </c>
    </row>
    <row r="2619" spans="2:11" x14ac:dyDescent="0.2">
      <c r="B2619" t="s">
        <v>53</v>
      </c>
      <c r="C2619" s="29">
        <v>41759</v>
      </c>
      <c r="H2619" s="201">
        <v>23834</v>
      </c>
      <c r="I2619" s="30">
        <v>122700</v>
      </c>
      <c r="K2619" s="34">
        <f t="shared" si="40"/>
        <v>146534</v>
      </c>
    </row>
    <row r="2620" spans="2:11" x14ac:dyDescent="0.2">
      <c r="B2620" t="s">
        <v>54</v>
      </c>
      <c r="C2620" s="29">
        <v>41760</v>
      </c>
      <c r="H2620" s="201">
        <v>24845</v>
      </c>
      <c r="I2620" s="30">
        <v>122282</v>
      </c>
      <c r="K2620" s="34">
        <f t="shared" si="40"/>
        <v>147127</v>
      </c>
    </row>
    <row r="2621" spans="2:11" x14ac:dyDescent="0.2">
      <c r="B2621" t="s">
        <v>55</v>
      </c>
      <c r="C2621" s="29">
        <v>41761</v>
      </c>
      <c r="H2621" s="201">
        <v>27362</v>
      </c>
      <c r="I2621" s="30">
        <v>128847</v>
      </c>
      <c r="K2621" s="34">
        <f t="shared" si="40"/>
        <v>156209</v>
      </c>
    </row>
    <row r="2622" spans="2:11" x14ac:dyDescent="0.2">
      <c r="B2622" t="s">
        <v>56</v>
      </c>
      <c r="C2622" s="29">
        <v>41762</v>
      </c>
      <c r="H2622" s="201">
        <v>19560</v>
      </c>
      <c r="I2622" s="30">
        <v>100191</v>
      </c>
      <c r="K2622" s="34">
        <f t="shared" si="40"/>
        <v>119751</v>
      </c>
    </row>
    <row r="2623" spans="2:11" x14ac:dyDescent="0.2">
      <c r="B2623" t="s">
        <v>57</v>
      </c>
      <c r="C2623" s="29">
        <v>41763</v>
      </c>
      <c r="H2623" s="201">
        <v>16815</v>
      </c>
      <c r="I2623" s="30">
        <v>75760</v>
      </c>
      <c r="K2623" s="34">
        <f t="shared" si="40"/>
        <v>92575</v>
      </c>
    </row>
    <row r="2624" spans="2:11" x14ac:dyDescent="0.2">
      <c r="B2624" t="s">
        <v>58</v>
      </c>
      <c r="C2624" s="29">
        <v>41764</v>
      </c>
      <c r="H2624" s="201">
        <v>23224</v>
      </c>
      <c r="I2624" s="30">
        <v>111743</v>
      </c>
      <c r="K2624" s="34">
        <f t="shared" si="40"/>
        <v>134967</v>
      </c>
    </row>
    <row r="2625" spans="2:11" x14ac:dyDescent="0.2">
      <c r="B2625" t="s">
        <v>59</v>
      </c>
      <c r="C2625" s="29">
        <v>41765</v>
      </c>
      <c r="H2625" s="201">
        <v>23578</v>
      </c>
      <c r="I2625" s="30">
        <v>115614</v>
      </c>
      <c r="K2625" s="34">
        <f t="shared" si="40"/>
        <v>139192</v>
      </c>
    </row>
    <row r="2626" spans="2:11" x14ac:dyDescent="0.2">
      <c r="B2626" t="s">
        <v>53</v>
      </c>
      <c r="C2626" s="29">
        <v>41766</v>
      </c>
      <c r="H2626" s="201">
        <v>24382</v>
      </c>
      <c r="I2626" s="30">
        <v>119941</v>
      </c>
      <c r="K2626" s="34">
        <f t="shared" si="40"/>
        <v>144323</v>
      </c>
    </row>
    <row r="2627" spans="2:11" x14ac:dyDescent="0.2">
      <c r="B2627" t="s">
        <v>54</v>
      </c>
      <c r="C2627" s="29">
        <v>41767</v>
      </c>
      <c r="H2627" s="201">
        <v>24645</v>
      </c>
      <c r="I2627" s="30">
        <v>119721</v>
      </c>
      <c r="K2627" s="34">
        <f t="shared" si="40"/>
        <v>144366</v>
      </c>
    </row>
    <row r="2628" spans="2:11" x14ac:dyDescent="0.2">
      <c r="B2628" t="s">
        <v>55</v>
      </c>
      <c r="C2628" s="29">
        <v>41768</v>
      </c>
      <c r="H2628" s="201">
        <v>27375</v>
      </c>
      <c r="I2628" s="30">
        <v>129625</v>
      </c>
      <c r="K2628" s="34">
        <f t="shared" si="40"/>
        <v>157000</v>
      </c>
    </row>
    <row r="2629" spans="2:11" x14ac:dyDescent="0.2">
      <c r="B2629" t="s">
        <v>56</v>
      </c>
      <c r="C2629" s="29">
        <v>41769</v>
      </c>
      <c r="H2629" s="201">
        <v>20061</v>
      </c>
      <c r="I2629" s="30">
        <v>110015</v>
      </c>
      <c r="K2629" s="34">
        <f t="shared" si="40"/>
        <v>130076</v>
      </c>
    </row>
    <row r="2630" spans="2:11" x14ac:dyDescent="0.2">
      <c r="B2630" t="s">
        <v>57</v>
      </c>
      <c r="C2630" s="29">
        <v>41770</v>
      </c>
      <c r="H2630" s="201">
        <v>17516</v>
      </c>
      <c r="I2630" s="30">
        <v>81850</v>
      </c>
      <c r="K2630" s="34">
        <f t="shared" si="40"/>
        <v>99366</v>
      </c>
    </row>
    <row r="2631" spans="2:11" x14ac:dyDescent="0.2">
      <c r="B2631" t="s">
        <v>58</v>
      </c>
      <c r="C2631" s="29">
        <v>41771</v>
      </c>
      <c r="H2631" s="201">
        <v>22626</v>
      </c>
      <c r="I2631" s="30">
        <v>107681</v>
      </c>
      <c r="K2631" s="34">
        <f t="shared" ref="K2631:K2694" si="41">E2631+F2631+G2631+H2631+I2631</f>
        <v>130307</v>
      </c>
    </row>
    <row r="2632" spans="2:11" x14ac:dyDescent="0.2">
      <c r="B2632" t="s">
        <v>59</v>
      </c>
      <c r="C2632" s="29">
        <v>41772</v>
      </c>
      <c r="H2632" s="201">
        <v>22579</v>
      </c>
      <c r="I2632" s="30">
        <v>110775</v>
      </c>
      <c r="K2632" s="34">
        <f t="shared" si="41"/>
        <v>133354</v>
      </c>
    </row>
    <row r="2633" spans="2:11" x14ac:dyDescent="0.2">
      <c r="B2633" t="s">
        <v>53</v>
      </c>
      <c r="C2633" s="29">
        <v>41773</v>
      </c>
      <c r="H2633" s="201">
        <v>23534</v>
      </c>
      <c r="I2633" s="30">
        <v>118778</v>
      </c>
      <c r="K2633" s="34">
        <f t="shared" si="41"/>
        <v>142312</v>
      </c>
    </row>
    <row r="2634" spans="2:11" x14ac:dyDescent="0.2">
      <c r="B2634" t="s">
        <v>54</v>
      </c>
      <c r="C2634" s="29">
        <v>41774</v>
      </c>
      <c r="H2634" s="201">
        <v>23403</v>
      </c>
      <c r="I2634" s="30">
        <v>124157</v>
      </c>
      <c r="K2634" s="34">
        <f t="shared" si="41"/>
        <v>147560</v>
      </c>
    </row>
    <row r="2635" spans="2:11" x14ac:dyDescent="0.2">
      <c r="B2635" t="s">
        <v>55</v>
      </c>
      <c r="C2635" s="29">
        <v>41775</v>
      </c>
      <c r="H2635" s="201">
        <v>26679</v>
      </c>
      <c r="I2635" s="30">
        <v>131573</v>
      </c>
      <c r="K2635" s="34">
        <f t="shared" si="41"/>
        <v>158252</v>
      </c>
    </row>
    <row r="2636" spans="2:11" x14ac:dyDescent="0.2">
      <c r="B2636" s="175" t="s">
        <v>56</v>
      </c>
      <c r="C2636" s="191">
        <v>41776</v>
      </c>
      <c r="H2636" s="201">
        <v>21871</v>
      </c>
      <c r="I2636" s="30">
        <v>105094</v>
      </c>
      <c r="K2636" s="34">
        <f t="shared" si="41"/>
        <v>126965</v>
      </c>
    </row>
    <row r="2637" spans="2:11" x14ac:dyDescent="0.2">
      <c r="B2637" t="s">
        <v>57</v>
      </c>
      <c r="C2637" s="29">
        <v>41777</v>
      </c>
      <c r="H2637" s="201">
        <v>34255</v>
      </c>
      <c r="I2637" s="30">
        <v>84058</v>
      </c>
      <c r="K2637" s="34">
        <f t="shared" si="41"/>
        <v>118313</v>
      </c>
    </row>
    <row r="2638" spans="2:11" x14ac:dyDescent="0.2">
      <c r="B2638" t="s">
        <v>58</v>
      </c>
      <c r="C2638" s="190">
        <v>41778</v>
      </c>
      <c r="H2638" s="201">
        <v>42020</v>
      </c>
      <c r="I2638" s="30">
        <v>113724</v>
      </c>
      <c r="K2638" s="34">
        <f t="shared" si="41"/>
        <v>155744</v>
      </c>
    </row>
    <row r="2639" spans="2:11" x14ac:dyDescent="0.2">
      <c r="B2639" t="s">
        <v>59</v>
      </c>
      <c r="C2639" s="29">
        <v>41779</v>
      </c>
      <c r="H2639" s="201">
        <v>42779</v>
      </c>
      <c r="I2639" s="30">
        <v>118422</v>
      </c>
      <c r="K2639" s="34">
        <f t="shared" si="41"/>
        <v>161201</v>
      </c>
    </row>
    <row r="2640" spans="2:11" x14ac:dyDescent="0.2">
      <c r="B2640" t="s">
        <v>53</v>
      </c>
      <c r="C2640" s="29">
        <v>41780</v>
      </c>
      <c r="H2640" s="201">
        <v>43352</v>
      </c>
      <c r="I2640" s="30">
        <v>121213</v>
      </c>
      <c r="K2640" s="34">
        <f t="shared" si="41"/>
        <v>164565</v>
      </c>
    </row>
    <row r="2641" spans="2:11" x14ac:dyDescent="0.2">
      <c r="B2641" t="s">
        <v>54</v>
      </c>
      <c r="C2641" s="29">
        <v>41781</v>
      </c>
      <c r="H2641" s="201">
        <v>46830</v>
      </c>
      <c r="I2641" s="30">
        <v>125703</v>
      </c>
      <c r="K2641" s="34">
        <f t="shared" si="41"/>
        <v>172533</v>
      </c>
    </row>
    <row r="2642" spans="2:11" x14ac:dyDescent="0.2">
      <c r="B2642" t="s">
        <v>55</v>
      </c>
      <c r="C2642" s="29">
        <v>41782</v>
      </c>
      <c r="H2642" s="201">
        <v>52002</v>
      </c>
      <c r="I2642" s="30">
        <v>135060</v>
      </c>
      <c r="K2642" s="34">
        <f t="shared" si="41"/>
        <v>187062</v>
      </c>
    </row>
    <row r="2643" spans="2:11" x14ac:dyDescent="0.2">
      <c r="B2643" t="s">
        <v>56</v>
      </c>
      <c r="C2643" s="29">
        <v>41783</v>
      </c>
      <c r="H2643" s="201">
        <v>37274</v>
      </c>
      <c r="I2643" s="30">
        <v>96267</v>
      </c>
      <c r="K2643" s="34">
        <f t="shared" si="41"/>
        <v>133541</v>
      </c>
    </row>
    <row r="2644" spans="2:11" x14ac:dyDescent="0.2">
      <c r="B2644" s="39" t="s">
        <v>57</v>
      </c>
      <c r="C2644" s="29">
        <v>41784</v>
      </c>
      <c r="H2644" s="201">
        <v>30340</v>
      </c>
      <c r="I2644" s="30">
        <v>74566</v>
      </c>
      <c r="K2644" s="34">
        <f t="shared" si="41"/>
        <v>104906</v>
      </c>
    </row>
    <row r="2645" spans="2:11" x14ac:dyDescent="0.2">
      <c r="B2645" s="39" t="s">
        <v>58</v>
      </c>
      <c r="C2645" s="29">
        <v>41785</v>
      </c>
      <c r="H2645" s="201">
        <v>29545</v>
      </c>
      <c r="I2645" s="30">
        <v>65275</v>
      </c>
      <c r="K2645" s="34">
        <f t="shared" si="41"/>
        <v>94820</v>
      </c>
    </row>
    <row r="2646" spans="2:11" x14ac:dyDescent="0.2">
      <c r="B2646" t="s">
        <v>59</v>
      </c>
      <c r="C2646" s="29">
        <v>41786</v>
      </c>
      <c r="H2646" s="201">
        <v>40289</v>
      </c>
      <c r="I2646" s="30">
        <v>111350</v>
      </c>
      <c r="K2646" s="34">
        <f t="shared" si="41"/>
        <v>151639</v>
      </c>
    </row>
    <row r="2647" spans="2:11" x14ac:dyDescent="0.2">
      <c r="B2647" t="s">
        <v>53</v>
      </c>
      <c r="C2647" s="29">
        <v>41787</v>
      </c>
      <c r="H2647" s="201">
        <v>42681</v>
      </c>
      <c r="I2647" s="30">
        <v>119179</v>
      </c>
      <c r="K2647" s="34">
        <f t="shared" si="41"/>
        <v>161860</v>
      </c>
    </row>
    <row r="2648" spans="2:11" x14ac:dyDescent="0.2">
      <c r="B2648" t="s">
        <v>54</v>
      </c>
      <c r="C2648" s="29">
        <v>41788</v>
      </c>
      <c r="H2648" s="201">
        <v>45804</v>
      </c>
      <c r="I2648" s="30">
        <v>124032</v>
      </c>
      <c r="K2648" s="34">
        <f t="shared" si="41"/>
        <v>169836</v>
      </c>
    </row>
    <row r="2649" spans="2:11" x14ac:dyDescent="0.2">
      <c r="B2649" t="s">
        <v>55</v>
      </c>
      <c r="C2649" s="29">
        <v>41789</v>
      </c>
      <c r="H2649" s="201">
        <v>51908</v>
      </c>
      <c r="I2649" s="30">
        <v>138739</v>
      </c>
      <c r="K2649" s="34">
        <f t="shared" si="41"/>
        <v>190647</v>
      </c>
    </row>
    <row r="2650" spans="2:11" x14ac:dyDescent="0.2">
      <c r="B2650" t="s">
        <v>56</v>
      </c>
      <c r="C2650" s="29">
        <v>41790</v>
      </c>
      <c r="H2650" s="201">
        <v>36858</v>
      </c>
      <c r="I2650" s="30">
        <v>113599</v>
      </c>
      <c r="K2650" s="34">
        <f t="shared" si="41"/>
        <v>150457</v>
      </c>
    </row>
    <row r="2651" spans="2:11" x14ac:dyDescent="0.2">
      <c r="B2651" t="s">
        <v>57</v>
      </c>
      <c r="C2651" s="29">
        <v>41791</v>
      </c>
      <c r="H2651" s="201">
        <v>32013</v>
      </c>
      <c r="I2651" s="30">
        <v>77126</v>
      </c>
      <c r="K2651" s="34">
        <f t="shared" si="41"/>
        <v>109139</v>
      </c>
    </row>
    <row r="2652" spans="2:11" x14ac:dyDescent="0.2">
      <c r="B2652" t="s">
        <v>58</v>
      </c>
      <c r="C2652" s="29">
        <v>41792</v>
      </c>
      <c r="H2652" s="201">
        <v>43578</v>
      </c>
      <c r="I2652" s="30">
        <v>118695</v>
      </c>
      <c r="K2652" s="34">
        <f t="shared" si="41"/>
        <v>162273</v>
      </c>
    </row>
    <row r="2653" spans="2:11" x14ac:dyDescent="0.2">
      <c r="B2653" t="s">
        <v>59</v>
      </c>
      <c r="C2653" s="29">
        <v>41793</v>
      </c>
      <c r="H2653" s="201">
        <v>45366</v>
      </c>
      <c r="I2653" s="30">
        <v>121008</v>
      </c>
      <c r="K2653" s="34">
        <f t="shared" si="41"/>
        <v>166374</v>
      </c>
    </row>
    <row r="2654" spans="2:11" x14ac:dyDescent="0.2">
      <c r="B2654" t="s">
        <v>53</v>
      </c>
      <c r="C2654" s="29">
        <v>41794</v>
      </c>
      <c r="H2654" s="201">
        <v>46473</v>
      </c>
      <c r="I2654" s="30">
        <v>125551</v>
      </c>
      <c r="K2654" s="34">
        <f t="shared" si="41"/>
        <v>172024</v>
      </c>
    </row>
    <row r="2655" spans="2:11" x14ac:dyDescent="0.2">
      <c r="B2655" t="s">
        <v>54</v>
      </c>
      <c r="C2655" s="29">
        <v>41795</v>
      </c>
      <c r="H2655" s="201">
        <v>48728</v>
      </c>
      <c r="I2655" s="30">
        <v>130310</v>
      </c>
      <c r="K2655" s="34">
        <f t="shared" si="41"/>
        <v>179038</v>
      </c>
    </row>
    <row r="2656" spans="2:11" x14ac:dyDescent="0.2">
      <c r="B2656" t="s">
        <v>55</v>
      </c>
      <c r="C2656" s="29">
        <v>41796</v>
      </c>
      <c r="H2656" s="201">
        <v>55867</v>
      </c>
      <c r="I2656" s="30">
        <v>135045</v>
      </c>
      <c r="K2656" s="34">
        <f t="shared" si="41"/>
        <v>190912</v>
      </c>
    </row>
    <row r="2657" spans="2:11" x14ac:dyDescent="0.2">
      <c r="B2657" t="s">
        <v>56</v>
      </c>
      <c r="C2657" s="29">
        <v>41797</v>
      </c>
      <c r="H2657" s="201">
        <v>41170</v>
      </c>
      <c r="I2657" s="30">
        <v>100543</v>
      </c>
      <c r="K2657" s="34">
        <f t="shared" si="41"/>
        <v>141713</v>
      </c>
    </row>
    <row r="2658" spans="2:11" x14ac:dyDescent="0.2">
      <c r="B2658" s="176" t="s">
        <v>57</v>
      </c>
      <c r="C2658" s="29">
        <v>41798</v>
      </c>
      <c r="H2658" s="201">
        <v>37106</v>
      </c>
      <c r="I2658" s="30">
        <v>79663</v>
      </c>
      <c r="K2658" s="34">
        <f t="shared" si="41"/>
        <v>116769</v>
      </c>
    </row>
    <row r="2659" spans="2:11" x14ac:dyDescent="0.2">
      <c r="B2659" s="176" t="s">
        <v>58</v>
      </c>
      <c r="C2659" s="29">
        <v>41799</v>
      </c>
      <c r="H2659" s="201">
        <v>43031</v>
      </c>
      <c r="I2659" s="30">
        <v>115451</v>
      </c>
      <c r="K2659" s="34">
        <f t="shared" si="41"/>
        <v>158482</v>
      </c>
    </row>
    <row r="2660" spans="2:11" x14ac:dyDescent="0.2">
      <c r="B2660" t="s">
        <v>59</v>
      </c>
      <c r="C2660" s="29">
        <v>41800</v>
      </c>
      <c r="H2660" s="201">
        <v>45533</v>
      </c>
      <c r="I2660" s="30">
        <v>119336</v>
      </c>
      <c r="K2660" s="34">
        <f t="shared" si="41"/>
        <v>164869</v>
      </c>
    </row>
    <row r="2661" spans="2:11" x14ac:dyDescent="0.2">
      <c r="B2661" t="s">
        <v>53</v>
      </c>
      <c r="C2661" s="29">
        <v>41801</v>
      </c>
      <c r="H2661" s="201">
        <v>47444</v>
      </c>
      <c r="I2661" s="30">
        <v>121530</v>
      </c>
      <c r="K2661" s="34">
        <f t="shared" si="41"/>
        <v>168974</v>
      </c>
    </row>
    <row r="2662" spans="2:11" x14ac:dyDescent="0.2">
      <c r="B2662" t="s">
        <v>54</v>
      </c>
      <c r="C2662" s="29">
        <v>41802</v>
      </c>
      <c r="H2662" s="201">
        <v>50186</v>
      </c>
      <c r="I2662" s="30">
        <v>125006</v>
      </c>
      <c r="K2662" s="34">
        <f t="shared" si="41"/>
        <v>175192</v>
      </c>
    </row>
    <row r="2663" spans="2:11" x14ac:dyDescent="0.2">
      <c r="B2663" t="s">
        <v>55</v>
      </c>
      <c r="C2663" s="29">
        <v>41803</v>
      </c>
      <c r="H2663" s="201">
        <v>57962</v>
      </c>
      <c r="I2663" s="30">
        <v>130556</v>
      </c>
      <c r="K2663" s="34">
        <f t="shared" si="41"/>
        <v>188518</v>
      </c>
    </row>
    <row r="2664" spans="2:11" x14ac:dyDescent="0.2">
      <c r="B2664" t="s">
        <v>56</v>
      </c>
      <c r="C2664" s="29">
        <v>41804</v>
      </c>
      <c r="H2664" s="201">
        <v>43061</v>
      </c>
      <c r="I2664" s="30">
        <v>98448</v>
      </c>
      <c r="K2664" s="34">
        <f t="shared" si="41"/>
        <v>141509</v>
      </c>
    </row>
    <row r="2665" spans="2:11" x14ac:dyDescent="0.2">
      <c r="B2665" t="s">
        <v>57</v>
      </c>
      <c r="C2665" s="29">
        <v>41805</v>
      </c>
      <c r="H2665" s="201">
        <v>37999</v>
      </c>
      <c r="I2665" s="30">
        <v>81926</v>
      </c>
      <c r="K2665" s="34">
        <f t="shared" si="41"/>
        <v>119925</v>
      </c>
    </row>
    <row r="2666" spans="2:11" x14ac:dyDescent="0.2">
      <c r="B2666" t="s">
        <v>58</v>
      </c>
      <c r="C2666" s="29">
        <v>41806</v>
      </c>
      <c r="H2666" s="201">
        <v>44074</v>
      </c>
      <c r="I2666" s="30">
        <v>115620</v>
      </c>
      <c r="K2666" s="34">
        <f t="shared" si="41"/>
        <v>159694</v>
      </c>
    </row>
    <row r="2667" spans="2:11" x14ac:dyDescent="0.2">
      <c r="B2667" t="s">
        <v>59</v>
      </c>
      <c r="C2667" s="29">
        <v>41807</v>
      </c>
      <c r="H2667" s="201">
        <v>44583</v>
      </c>
      <c r="I2667" s="30">
        <v>119434</v>
      </c>
      <c r="K2667" s="34">
        <f t="shared" si="41"/>
        <v>164017</v>
      </c>
    </row>
    <row r="2668" spans="2:11" x14ac:dyDescent="0.2">
      <c r="B2668" t="s">
        <v>53</v>
      </c>
      <c r="C2668" s="29">
        <v>41808</v>
      </c>
      <c r="H2668" s="201">
        <v>46399</v>
      </c>
      <c r="I2668" s="30">
        <v>121472</v>
      </c>
      <c r="K2668" s="34">
        <f t="shared" si="41"/>
        <v>167871</v>
      </c>
    </row>
    <row r="2669" spans="2:11" x14ac:dyDescent="0.2">
      <c r="B2669" t="s">
        <v>54</v>
      </c>
      <c r="C2669" s="29">
        <v>41809</v>
      </c>
      <c r="H2669" s="201">
        <v>46823</v>
      </c>
      <c r="I2669" s="30">
        <v>125107</v>
      </c>
      <c r="K2669" s="34">
        <f t="shared" si="41"/>
        <v>171930</v>
      </c>
    </row>
    <row r="2670" spans="2:11" x14ac:dyDescent="0.2">
      <c r="B2670" t="s">
        <v>55</v>
      </c>
      <c r="C2670" s="190">
        <v>41810</v>
      </c>
      <c r="H2670" s="201">
        <v>54745</v>
      </c>
      <c r="I2670" s="30">
        <v>130245</v>
      </c>
      <c r="K2670" s="34">
        <f t="shared" si="41"/>
        <v>184990</v>
      </c>
    </row>
    <row r="2671" spans="2:11" x14ac:dyDescent="0.2">
      <c r="B2671" t="s">
        <v>56</v>
      </c>
      <c r="C2671" s="190">
        <v>41811</v>
      </c>
      <c r="H2671" s="201">
        <v>38071</v>
      </c>
      <c r="I2671" s="30">
        <v>98062</v>
      </c>
      <c r="K2671" s="34">
        <f t="shared" si="41"/>
        <v>136133</v>
      </c>
    </row>
    <row r="2672" spans="2:11" x14ac:dyDescent="0.2">
      <c r="B2672" t="s">
        <v>57</v>
      </c>
      <c r="C2672" s="190">
        <v>41812</v>
      </c>
      <c r="H2672" s="201">
        <v>33812</v>
      </c>
      <c r="I2672" s="30">
        <v>76474</v>
      </c>
      <c r="K2672" s="34">
        <f t="shared" si="41"/>
        <v>110286</v>
      </c>
    </row>
    <row r="2673" spans="2:11" x14ac:dyDescent="0.2">
      <c r="B2673" t="s">
        <v>58</v>
      </c>
      <c r="C2673" s="29">
        <v>41813</v>
      </c>
      <c r="H2673" s="201">
        <v>41367</v>
      </c>
      <c r="I2673" s="30">
        <v>106781</v>
      </c>
      <c r="K2673" s="34">
        <f t="shared" si="41"/>
        <v>148148</v>
      </c>
    </row>
    <row r="2674" spans="2:11" x14ac:dyDescent="0.2">
      <c r="B2674" t="s">
        <v>59</v>
      </c>
      <c r="C2674" s="29">
        <v>41814</v>
      </c>
      <c r="H2674" s="201">
        <v>44201</v>
      </c>
      <c r="I2674" s="30">
        <v>114342</v>
      </c>
      <c r="K2674" s="34">
        <f t="shared" si="41"/>
        <v>158543</v>
      </c>
    </row>
    <row r="2675" spans="2:11" x14ac:dyDescent="0.2">
      <c r="B2675" t="s">
        <v>53</v>
      </c>
      <c r="C2675" s="29">
        <v>41815</v>
      </c>
      <c r="H2675" s="201">
        <v>45514</v>
      </c>
      <c r="I2675" s="30">
        <v>118666</v>
      </c>
      <c r="K2675" s="34">
        <f t="shared" si="41"/>
        <v>164180</v>
      </c>
    </row>
    <row r="2676" spans="2:11" x14ac:dyDescent="0.2">
      <c r="B2676" t="s">
        <v>54</v>
      </c>
      <c r="C2676" s="29">
        <v>41816</v>
      </c>
      <c r="H2676" s="201">
        <v>46831</v>
      </c>
      <c r="I2676" s="30">
        <v>122349</v>
      </c>
      <c r="K2676" s="34">
        <f t="shared" si="41"/>
        <v>169180</v>
      </c>
    </row>
    <row r="2677" spans="2:11" x14ac:dyDescent="0.2">
      <c r="B2677" t="s">
        <v>55</v>
      </c>
      <c r="C2677" s="29">
        <v>41817</v>
      </c>
      <c r="H2677" s="201">
        <v>53195</v>
      </c>
      <c r="I2677" s="30">
        <v>127627</v>
      </c>
      <c r="K2677" s="34">
        <f t="shared" si="41"/>
        <v>180822</v>
      </c>
    </row>
    <row r="2678" spans="2:11" x14ac:dyDescent="0.2">
      <c r="B2678" t="s">
        <v>56</v>
      </c>
      <c r="C2678" s="190">
        <v>41818</v>
      </c>
      <c r="H2678" s="201">
        <v>37468</v>
      </c>
      <c r="I2678" s="30">
        <v>98651</v>
      </c>
      <c r="K2678" s="34">
        <f t="shared" si="41"/>
        <v>136119</v>
      </c>
    </row>
    <row r="2679" spans="2:11" x14ac:dyDescent="0.2">
      <c r="B2679" t="s">
        <v>57</v>
      </c>
      <c r="C2679" s="190">
        <v>41819</v>
      </c>
      <c r="H2679" s="201">
        <v>33170</v>
      </c>
      <c r="I2679" s="30">
        <v>77064</v>
      </c>
      <c r="K2679" s="34">
        <f t="shared" si="41"/>
        <v>110234</v>
      </c>
    </row>
    <row r="2680" spans="2:11" x14ac:dyDescent="0.2">
      <c r="B2680" t="s">
        <v>58</v>
      </c>
      <c r="C2680" s="29">
        <v>41820</v>
      </c>
      <c r="H2680" s="201">
        <v>42999</v>
      </c>
      <c r="I2680" s="30">
        <v>114273</v>
      </c>
      <c r="K2680" s="34">
        <f t="shared" si="41"/>
        <v>157272</v>
      </c>
    </row>
    <row r="2681" spans="2:11" x14ac:dyDescent="0.2">
      <c r="B2681" t="s">
        <v>59</v>
      </c>
      <c r="C2681" s="29">
        <v>41821</v>
      </c>
      <c r="H2681" s="201">
        <v>43991</v>
      </c>
      <c r="I2681" s="30">
        <v>118018</v>
      </c>
      <c r="K2681" s="34">
        <f t="shared" si="41"/>
        <v>162009</v>
      </c>
    </row>
    <row r="2682" spans="2:11" x14ac:dyDescent="0.2">
      <c r="B2682" t="s">
        <v>53</v>
      </c>
      <c r="C2682" s="29">
        <v>41822</v>
      </c>
      <c r="H2682" s="201">
        <v>47349</v>
      </c>
      <c r="I2682" s="30">
        <v>121696</v>
      </c>
      <c r="K2682" s="34">
        <f t="shared" si="41"/>
        <v>169045</v>
      </c>
    </row>
    <row r="2683" spans="2:11" x14ac:dyDescent="0.2">
      <c r="B2683" t="s">
        <v>54</v>
      </c>
      <c r="C2683" s="29">
        <v>41823</v>
      </c>
      <c r="H2683" s="201">
        <v>55627</v>
      </c>
      <c r="I2683" s="30">
        <v>127270</v>
      </c>
      <c r="K2683" s="34">
        <f t="shared" si="41"/>
        <v>182897</v>
      </c>
    </row>
    <row r="2684" spans="2:11" x14ac:dyDescent="0.2">
      <c r="B2684" t="s">
        <v>55</v>
      </c>
      <c r="C2684" s="29">
        <v>41824</v>
      </c>
      <c r="H2684" s="201">
        <v>33893</v>
      </c>
      <c r="I2684" s="30">
        <v>70901</v>
      </c>
      <c r="K2684" s="34">
        <f t="shared" si="41"/>
        <v>104794</v>
      </c>
    </row>
    <row r="2685" spans="2:11" x14ac:dyDescent="0.2">
      <c r="B2685" t="s">
        <v>56</v>
      </c>
      <c r="C2685" s="29">
        <v>41825</v>
      </c>
      <c r="H2685" s="201">
        <v>32570</v>
      </c>
      <c r="I2685" s="30">
        <v>76916</v>
      </c>
      <c r="K2685" s="34">
        <f t="shared" si="41"/>
        <v>109486</v>
      </c>
    </row>
    <row r="2686" spans="2:11" x14ac:dyDescent="0.2">
      <c r="B2686" t="s">
        <v>57</v>
      </c>
      <c r="C2686" s="29">
        <v>41826</v>
      </c>
      <c r="H2686" s="201">
        <v>38106</v>
      </c>
      <c r="I2686" s="30">
        <v>75610</v>
      </c>
      <c r="K2686" s="34">
        <f t="shared" si="41"/>
        <v>113716</v>
      </c>
    </row>
    <row r="2687" spans="2:11" x14ac:dyDescent="0.2">
      <c r="B2687" t="s">
        <v>58</v>
      </c>
      <c r="C2687" s="29">
        <v>41827</v>
      </c>
      <c r="H2687" s="201">
        <v>43769</v>
      </c>
      <c r="I2687" s="30">
        <v>113951</v>
      </c>
      <c r="K2687" s="34">
        <f t="shared" si="41"/>
        <v>157720</v>
      </c>
    </row>
    <row r="2688" spans="2:11" x14ac:dyDescent="0.2">
      <c r="B2688" t="s">
        <v>59</v>
      </c>
      <c r="C2688" s="188">
        <v>41828</v>
      </c>
      <c r="H2688" s="201">
        <v>44054</v>
      </c>
      <c r="I2688" s="30">
        <v>119677</v>
      </c>
      <c r="K2688" s="34">
        <f t="shared" si="41"/>
        <v>163731</v>
      </c>
    </row>
    <row r="2689" spans="2:11" x14ac:dyDescent="0.2">
      <c r="B2689" t="s">
        <v>53</v>
      </c>
      <c r="C2689" s="188">
        <v>41829</v>
      </c>
      <c r="H2689" s="201">
        <v>45824</v>
      </c>
      <c r="I2689" s="30">
        <v>121038</v>
      </c>
      <c r="K2689" s="34">
        <f t="shared" si="41"/>
        <v>166862</v>
      </c>
    </row>
    <row r="2690" spans="2:11" x14ac:dyDescent="0.2">
      <c r="B2690" t="s">
        <v>54</v>
      </c>
      <c r="C2690" s="29">
        <v>41830</v>
      </c>
      <c r="H2690" s="201">
        <v>49552</v>
      </c>
      <c r="I2690" s="30">
        <v>121556</v>
      </c>
      <c r="K2690" s="34">
        <f t="shared" si="41"/>
        <v>171108</v>
      </c>
    </row>
    <row r="2691" spans="2:11" x14ac:dyDescent="0.2">
      <c r="B2691" t="s">
        <v>55</v>
      </c>
      <c r="C2691" s="188">
        <v>41831</v>
      </c>
      <c r="H2691" s="201">
        <v>53650</v>
      </c>
      <c r="I2691" s="30">
        <v>129716</v>
      </c>
      <c r="K2691" s="34">
        <f t="shared" si="41"/>
        <v>183366</v>
      </c>
    </row>
    <row r="2692" spans="2:11" x14ac:dyDescent="0.2">
      <c r="B2692" t="s">
        <v>56</v>
      </c>
      <c r="C2692" s="188">
        <v>41832</v>
      </c>
      <c r="H2692" s="201">
        <v>38094</v>
      </c>
      <c r="I2692" s="30">
        <v>98899</v>
      </c>
      <c r="K2692" s="34">
        <f t="shared" si="41"/>
        <v>136993</v>
      </c>
    </row>
    <row r="2693" spans="2:11" x14ac:dyDescent="0.2">
      <c r="B2693" t="s">
        <v>57</v>
      </c>
      <c r="C2693" s="29">
        <v>41833</v>
      </c>
      <c r="H2693" s="201">
        <v>34324</v>
      </c>
      <c r="I2693" s="30">
        <v>75467</v>
      </c>
      <c r="K2693" s="34">
        <f t="shared" si="41"/>
        <v>109791</v>
      </c>
    </row>
    <row r="2694" spans="2:11" x14ac:dyDescent="0.2">
      <c r="B2694" t="s">
        <v>58</v>
      </c>
      <c r="C2694" s="188">
        <v>41834</v>
      </c>
      <c r="H2694" s="201">
        <v>44836</v>
      </c>
      <c r="I2694" s="30">
        <v>118000</v>
      </c>
      <c r="K2694" s="34">
        <f t="shared" si="41"/>
        <v>162836</v>
      </c>
    </row>
    <row r="2695" spans="2:11" x14ac:dyDescent="0.2">
      <c r="B2695" t="s">
        <v>59</v>
      </c>
      <c r="C2695" s="190">
        <v>41835</v>
      </c>
      <c r="H2695" s="201">
        <v>45956</v>
      </c>
      <c r="I2695" s="30">
        <v>125925</v>
      </c>
      <c r="K2695" s="34">
        <f t="shared" ref="K2695:K2758" si="42">E2695+F2695+G2695+H2695+I2695</f>
        <v>171881</v>
      </c>
    </row>
    <row r="2696" spans="2:11" x14ac:dyDescent="0.2">
      <c r="B2696" t="s">
        <v>53</v>
      </c>
      <c r="C2696" s="29">
        <v>41836</v>
      </c>
      <c r="H2696" s="201">
        <v>46955</v>
      </c>
      <c r="I2696" s="30">
        <v>121962</v>
      </c>
      <c r="K2696" s="34">
        <f t="shared" si="42"/>
        <v>168917</v>
      </c>
    </row>
    <row r="2697" spans="2:11" x14ac:dyDescent="0.2">
      <c r="B2697" t="s">
        <v>54</v>
      </c>
      <c r="C2697" s="29">
        <v>41837</v>
      </c>
      <c r="H2697" s="201">
        <v>48646</v>
      </c>
      <c r="I2697" s="30">
        <v>121536</v>
      </c>
      <c r="K2697" s="34">
        <f t="shared" si="42"/>
        <v>170182</v>
      </c>
    </row>
    <row r="2698" spans="2:11" x14ac:dyDescent="0.2">
      <c r="B2698" t="s">
        <v>55</v>
      </c>
      <c r="C2698" s="188">
        <v>41838</v>
      </c>
      <c r="H2698" s="201">
        <v>54162</v>
      </c>
      <c r="I2698" s="30">
        <v>127291</v>
      </c>
      <c r="K2698" s="34">
        <f t="shared" si="42"/>
        <v>181453</v>
      </c>
    </row>
    <row r="2699" spans="2:11" x14ac:dyDescent="0.2">
      <c r="B2699" t="s">
        <v>56</v>
      </c>
      <c r="C2699" s="188">
        <v>41839</v>
      </c>
      <c r="H2699" s="201">
        <v>36916</v>
      </c>
      <c r="I2699" s="30">
        <v>96402</v>
      </c>
      <c r="K2699" s="34">
        <f t="shared" si="42"/>
        <v>133318</v>
      </c>
    </row>
    <row r="2700" spans="2:11" x14ac:dyDescent="0.2">
      <c r="B2700" t="s">
        <v>57</v>
      </c>
      <c r="C2700" s="190">
        <v>41840</v>
      </c>
      <c r="H2700" s="201">
        <v>34283</v>
      </c>
      <c r="I2700" s="30">
        <v>81861</v>
      </c>
      <c r="K2700" s="34">
        <f t="shared" si="42"/>
        <v>116144</v>
      </c>
    </row>
    <row r="2701" spans="2:11" x14ac:dyDescent="0.2">
      <c r="B2701" t="s">
        <v>58</v>
      </c>
      <c r="C2701" s="29">
        <v>41841</v>
      </c>
      <c r="H2701" s="201">
        <v>44776</v>
      </c>
      <c r="I2701" s="30">
        <v>115700</v>
      </c>
      <c r="K2701" s="34">
        <f t="shared" si="42"/>
        <v>160476</v>
      </c>
    </row>
    <row r="2702" spans="2:11" x14ac:dyDescent="0.2">
      <c r="B2702" t="s">
        <v>59</v>
      </c>
      <c r="C2702" s="190">
        <v>41842</v>
      </c>
      <c r="H2702" s="201">
        <v>45974</v>
      </c>
      <c r="I2702" s="30">
        <v>125789</v>
      </c>
      <c r="K2702" s="34">
        <f t="shared" si="42"/>
        <v>171763</v>
      </c>
    </row>
    <row r="2703" spans="2:11" x14ac:dyDescent="0.2">
      <c r="B2703" t="s">
        <v>53</v>
      </c>
      <c r="C2703" s="29">
        <v>41843</v>
      </c>
      <c r="H2703" s="201">
        <v>48013</v>
      </c>
      <c r="I2703" s="30">
        <v>122194</v>
      </c>
      <c r="K2703" s="34">
        <f t="shared" si="42"/>
        <v>170207</v>
      </c>
    </row>
    <row r="2704" spans="2:11" x14ac:dyDescent="0.2">
      <c r="B2704" t="s">
        <v>54</v>
      </c>
      <c r="C2704" s="29">
        <v>41844</v>
      </c>
      <c r="H2704" s="201">
        <v>49499</v>
      </c>
      <c r="I2704" s="30">
        <v>124097</v>
      </c>
      <c r="K2704" s="34">
        <f t="shared" si="42"/>
        <v>173596</v>
      </c>
    </row>
    <row r="2705" spans="2:11" x14ac:dyDescent="0.2">
      <c r="B2705" t="s">
        <v>55</v>
      </c>
      <c r="C2705" s="29">
        <v>41845</v>
      </c>
      <c r="H2705" s="201">
        <v>54263</v>
      </c>
      <c r="I2705" s="30">
        <v>130304</v>
      </c>
      <c r="K2705" s="34">
        <f t="shared" si="42"/>
        <v>184567</v>
      </c>
    </row>
    <row r="2706" spans="2:11" x14ac:dyDescent="0.2">
      <c r="B2706" t="s">
        <v>56</v>
      </c>
      <c r="C2706" s="29">
        <v>41846</v>
      </c>
      <c r="H2706" s="201">
        <v>39791</v>
      </c>
      <c r="I2706" s="30">
        <v>95269</v>
      </c>
      <c r="K2706" s="34">
        <f t="shared" si="42"/>
        <v>135060</v>
      </c>
    </row>
    <row r="2707" spans="2:11" x14ac:dyDescent="0.2">
      <c r="B2707" t="s">
        <v>57</v>
      </c>
      <c r="C2707" s="29">
        <v>41847</v>
      </c>
      <c r="H2707" s="201">
        <v>37042</v>
      </c>
      <c r="I2707" s="30">
        <v>77671</v>
      </c>
      <c r="K2707" s="34">
        <f t="shared" si="42"/>
        <v>114713</v>
      </c>
    </row>
    <row r="2708" spans="2:11" x14ac:dyDescent="0.2">
      <c r="B2708" t="s">
        <v>58</v>
      </c>
      <c r="C2708" s="29">
        <v>41848</v>
      </c>
      <c r="H2708" s="201">
        <v>44660</v>
      </c>
      <c r="I2708" s="30">
        <v>117832</v>
      </c>
      <c r="K2708" s="34">
        <f t="shared" si="42"/>
        <v>162492</v>
      </c>
    </row>
    <row r="2709" spans="2:11" x14ac:dyDescent="0.2">
      <c r="B2709" t="s">
        <v>59</v>
      </c>
      <c r="C2709" s="29">
        <v>41849</v>
      </c>
      <c r="H2709" s="201">
        <v>46776</v>
      </c>
      <c r="I2709" s="30">
        <v>121279</v>
      </c>
      <c r="K2709" s="34">
        <f t="shared" si="42"/>
        <v>168055</v>
      </c>
    </row>
    <row r="2710" spans="2:11" x14ac:dyDescent="0.2">
      <c r="B2710" t="s">
        <v>53</v>
      </c>
      <c r="C2710" s="29">
        <v>41850</v>
      </c>
      <c r="H2710" s="201">
        <v>49775</v>
      </c>
      <c r="I2710" s="30">
        <v>125266</v>
      </c>
      <c r="K2710" s="34">
        <f t="shared" si="42"/>
        <v>175041</v>
      </c>
    </row>
    <row r="2711" spans="2:11" x14ac:dyDescent="0.2">
      <c r="B2711" t="s">
        <v>54</v>
      </c>
      <c r="C2711" s="29">
        <v>41851</v>
      </c>
      <c r="H2711" s="201">
        <v>50777</v>
      </c>
      <c r="I2711" s="30">
        <v>127980</v>
      </c>
      <c r="K2711" s="34">
        <f t="shared" si="42"/>
        <v>178757</v>
      </c>
    </row>
    <row r="2712" spans="2:11" x14ac:dyDescent="0.2">
      <c r="B2712" t="s">
        <v>55</v>
      </c>
      <c r="C2712" s="29">
        <v>41852</v>
      </c>
      <c r="H2712" s="201">
        <v>56270</v>
      </c>
      <c r="I2712" s="30">
        <v>132459</v>
      </c>
      <c r="K2712" s="34">
        <f t="shared" si="42"/>
        <v>188729</v>
      </c>
    </row>
    <row r="2713" spans="2:11" x14ac:dyDescent="0.2">
      <c r="B2713" t="s">
        <v>56</v>
      </c>
      <c r="C2713" s="190">
        <v>41853</v>
      </c>
      <c r="H2713" s="201">
        <v>39193</v>
      </c>
      <c r="I2713" s="30">
        <v>98541</v>
      </c>
      <c r="K2713" s="34">
        <f t="shared" si="42"/>
        <v>137734</v>
      </c>
    </row>
    <row r="2714" spans="2:11" x14ac:dyDescent="0.2">
      <c r="B2714" t="s">
        <v>57</v>
      </c>
      <c r="C2714" s="190">
        <v>41854</v>
      </c>
      <c r="H2714" s="201">
        <v>36271</v>
      </c>
      <c r="I2714" s="30">
        <v>79949</v>
      </c>
      <c r="K2714" s="34">
        <f t="shared" si="42"/>
        <v>116220</v>
      </c>
    </row>
    <row r="2715" spans="2:11" x14ac:dyDescent="0.2">
      <c r="B2715" t="s">
        <v>58</v>
      </c>
      <c r="C2715" s="29">
        <v>41855</v>
      </c>
      <c r="H2715" s="201">
        <v>46081</v>
      </c>
      <c r="I2715" s="30">
        <v>117793</v>
      </c>
      <c r="K2715" s="34">
        <f t="shared" si="42"/>
        <v>163874</v>
      </c>
    </row>
    <row r="2716" spans="2:11" x14ac:dyDescent="0.2">
      <c r="B2716" t="s">
        <v>59</v>
      </c>
      <c r="C2716" s="190">
        <v>41856</v>
      </c>
      <c r="H2716" s="201">
        <v>45825</v>
      </c>
      <c r="I2716" s="30">
        <v>123723</v>
      </c>
      <c r="K2716" s="34">
        <f t="shared" si="42"/>
        <v>169548</v>
      </c>
    </row>
    <row r="2717" spans="2:11" x14ac:dyDescent="0.2">
      <c r="B2717" t="s">
        <v>53</v>
      </c>
      <c r="C2717" s="190">
        <v>41857</v>
      </c>
      <c r="H2717" s="201">
        <v>47495</v>
      </c>
      <c r="I2717" s="30">
        <v>126288</v>
      </c>
      <c r="K2717" s="34">
        <f t="shared" si="42"/>
        <v>173783</v>
      </c>
    </row>
    <row r="2718" spans="2:11" x14ac:dyDescent="0.2">
      <c r="B2718" t="s">
        <v>54</v>
      </c>
      <c r="C2718" s="29">
        <v>41858</v>
      </c>
      <c r="H2718" s="201">
        <v>50717</v>
      </c>
      <c r="I2718" s="30">
        <v>126670</v>
      </c>
      <c r="K2718" s="34">
        <f t="shared" si="42"/>
        <v>177387</v>
      </c>
    </row>
    <row r="2719" spans="2:11" x14ac:dyDescent="0.2">
      <c r="B2719" t="s">
        <v>55</v>
      </c>
      <c r="C2719" s="29">
        <v>41859</v>
      </c>
      <c r="H2719" s="201">
        <v>55839</v>
      </c>
      <c r="I2719" s="30">
        <v>131530</v>
      </c>
      <c r="K2719" s="34">
        <f t="shared" si="42"/>
        <v>187369</v>
      </c>
    </row>
    <row r="2720" spans="2:11" x14ac:dyDescent="0.2">
      <c r="B2720" t="s">
        <v>56</v>
      </c>
      <c r="C2720" s="190">
        <v>41860</v>
      </c>
      <c r="H2720" s="201">
        <v>37727</v>
      </c>
      <c r="I2720" s="30">
        <v>99929</v>
      </c>
      <c r="K2720" s="34">
        <f t="shared" si="42"/>
        <v>137656</v>
      </c>
    </row>
    <row r="2721" spans="2:11" x14ac:dyDescent="0.2">
      <c r="B2721" t="s">
        <v>57</v>
      </c>
      <c r="C2721" s="29">
        <v>41861</v>
      </c>
      <c r="H2721" s="201">
        <v>34992</v>
      </c>
      <c r="I2721" s="30">
        <v>79630</v>
      </c>
      <c r="K2721" s="34">
        <f t="shared" si="42"/>
        <v>114622</v>
      </c>
    </row>
    <row r="2722" spans="2:11" x14ac:dyDescent="0.2">
      <c r="B2722" t="s">
        <v>58</v>
      </c>
      <c r="C2722" s="29">
        <v>41862</v>
      </c>
      <c r="H2722" s="201">
        <v>46164</v>
      </c>
      <c r="I2722" s="30">
        <v>116718</v>
      </c>
      <c r="K2722" s="34">
        <f t="shared" si="42"/>
        <v>162882</v>
      </c>
    </row>
    <row r="2723" spans="2:11" x14ac:dyDescent="0.2">
      <c r="B2723" t="s">
        <v>59</v>
      </c>
      <c r="C2723" s="29">
        <v>41863</v>
      </c>
      <c r="H2723" s="201">
        <v>47312</v>
      </c>
      <c r="I2723" s="30">
        <v>122195</v>
      </c>
      <c r="K2723" s="34">
        <f t="shared" si="42"/>
        <v>169507</v>
      </c>
    </row>
    <row r="2724" spans="2:11" x14ac:dyDescent="0.2">
      <c r="B2724" t="s">
        <v>53</v>
      </c>
      <c r="C2724" s="29">
        <v>41864</v>
      </c>
      <c r="H2724" s="201">
        <v>49161</v>
      </c>
      <c r="I2724" s="30">
        <v>125241</v>
      </c>
      <c r="K2724" s="34">
        <f t="shared" si="42"/>
        <v>174402</v>
      </c>
    </row>
    <row r="2725" spans="2:11" x14ac:dyDescent="0.2">
      <c r="B2725" t="s">
        <v>54</v>
      </c>
      <c r="C2725" s="29">
        <v>41865</v>
      </c>
      <c r="H2725" s="201">
        <v>50504</v>
      </c>
      <c r="I2725" s="30">
        <v>127630</v>
      </c>
      <c r="K2725" s="34">
        <f t="shared" si="42"/>
        <v>178134</v>
      </c>
    </row>
    <row r="2726" spans="2:11" x14ac:dyDescent="0.2">
      <c r="B2726" t="s">
        <v>55</v>
      </c>
      <c r="C2726" s="29">
        <v>41866</v>
      </c>
      <c r="H2726" s="201">
        <v>57979</v>
      </c>
      <c r="I2726" s="30">
        <v>132606</v>
      </c>
      <c r="K2726" s="34">
        <f t="shared" si="42"/>
        <v>190585</v>
      </c>
    </row>
    <row r="2727" spans="2:11" x14ac:dyDescent="0.2">
      <c r="B2727" t="s">
        <v>56</v>
      </c>
      <c r="C2727" s="29">
        <v>41867</v>
      </c>
      <c r="H2727" s="201">
        <v>40553</v>
      </c>
      <c r="I2727" s="30">
        <v>98320</v>
      </c>
      <c r="K2727" s="34">
        <f t="shared" si="42"/>
        <v>138873</v>
      </c>
    </row>
    <row r="2728" spans="2:11" x14ac:dyDescent="0.2">
      <c r="B2728" t="s">
        <v>57</v>
      </c>
      <c r="C2728" s="29">
        <v>41868</v>
      </c>
      <c r="H2728" s="201">
        <v>35271</v>
      </c>
      <c r="I2728" s="30">
        <v>78594</v>
      </c>
      <c r="K2728" s="34">
        <f t="shared" si="42"/>
        <v>113865</v>
      </c>
    </row>
    <row r="2729" spans="2:11" x14ac:dyDescent="0.2">
      <c r="B2729" t="s">
        <v>58</v>
      </c>
      <c r="C2729" s="29">
        <v>41869</v>
      </c>
      <c r="H2729" s="201">
        <v>45578</v>
      </c>
      <c r="I2729" s="30">
        <v>121139</v>
      </c>
      <c r="K2729" s="34">
        <f t="shared" si="42"/>
        <v>166717</v>
      </c>
    </row>
    <row r="2730" spans="2:11" x14ac:dyDescent="0.2">
      <c r="B2730" t="s">
        <v>59</v>
      </c>
      <c r="C2730" s="29">
        <v>41870</v>
      </c>
      <c r="H2730" s="201">
        <v>48541</v>
      </c>
      <c r="I2730" s="30">
        <v>122347</v>
      </c>
      <c r="K2730" s="34">
        <f t="shared" si="42"/>
        <v>170888</v>
      </c>
    </row>
    <row r="2731" spans="2:11" x14ac:dyDescent="0.2">
      <c r="B2731" t="s">
        <v>53</v>
      </c>
      <c r="C2731" s="29">
        <v>41871</v>
      </c>
      <c r="H2731" s="201">
        <v>49599</v>
      </c>
      <c r="I2731" s="30">
        <v>125850</v>
      </c>
      <c r="K2731" s="34">
        <f t="shared" si="42"/>
        <v>175449</v>
      </c>
    </row>
    <row r="2732" spans="2:11" x14ac:dyDescent="0.2">
      <c r="B2732" t="s">
        <v>54</v>
      </c>
      <c r="C2732" s="29">
        <v>41872</v>
      </c>
      <c r="H2732" s="201">
        <v>51477</v>
      </c>
      <c r="I2732" s="30">
        <v>127259</v>
      </c>
      <c r="K2732" s="34">
        <f t="shared" si="42"/>
        <v>178736</v>
      </c>
    </row>
    <row r="2733" spans="2:11" x14ac:dyDescent="0.2">
      <c r="B2733" t="s">
        <v>55</v>
      </c>
      <c r="C2733" s="190">
        <v>41873</v>
      </c>
      <c r="H2733" s="201">
        <v>57764</v>
      </c>
      <c r="I2733" s="30">
        <v>135376</v>
      </c>
      <c r="K2733" s="34">
        <f t="shared" si="42"/>
        <v>193140</v>
      </c>
    </row>
    <row r="2734" spans="2:11" x14ac:dyDescent="0.2">
      <c r="B2734" t="s">
        <v>56</v>
      </c>
      <c r="C2734" s="190">
        <v>41874</v>
      </c>
      <c r="H2734" s="201">
        <v>40840</v>
      </c>
      <c r="I2734" s="30">
        <v>102897</v>
      </c>
      <c r="K2734" s="34">
        <f t="shared" si="42"/>
        <v>143737</v>
      </c>
    </row>
    <row r="2735" spans="2:11" x14ac:dyDescent="0.2">
      <c r="B2735" t="s">
        <v>57</v>
      </c>
      <c r="C2735" s="29">
        <v>41875</v>
      </c>
      <c r="H2735" s="201">
        <v>35020</v>
      </c>
      <c r="I2735" s="30">
        <v>75675</v>
      </c>
      <c r="K2735" s="34">
        <f t="shared" si="42"/>
        <v>110695</v>
      </c>
    </row>
    <row r="2736" spans="2:11" x14ac:dyDescent="0.2">
      <c r="B2736" t="s">
        <v>58</v>
      </c>
      <c r="C2736" s="29">
        <v>41876</v>
      </c>
      <c r="H2736" s="201">
        <v>46523</v>
      </c>
      <c r="I2736" s="30">
        <v>117371</v>
      </c>
      <c r="K2736" s="34">
        <f t="shared" si="42"/>
        <v>163894</v>
      </c>
    </row>
    <row r="2737" spans="2:11" x14ac:dyDescent="0.2">
      <c r="B2737" t="s">
        <v>59</v>
      </c>
      <c r="C2737" s="29">
        <v>41877</v>
      </c>
      <c r="H2737" s="201">
        <v>48232</v>
      </c>
      <c r="I2737" s="30">
        <v>120402</v>
      </c>
      <c r="K2737" s="34">
        <f t="shared" si="42"/>
        <v>168634</v>
      </c>
    </row>
    <row r="2738" spans="2:11" x14ac:dyDescent="0.2">
      <c r="B2738" t="s">
        <v>53</v>
      </c>
      <c r="C2738" s="190">
        <v>41878</v>
      </c>
      <c r="H2738" s="201">
        <v>47872</v>
      </c>
      <c r="I2738" s="30">
        <v>126818</v>
      </c>
      <c r="K2738" s="34">
        <f t="shared" si="42"/>
        <v>174690</v>
      </c>
    </row>
    <row r="2739" spans="2:11" x14ac:dyDescent="0.2">
      <c r="B2739" t="s">
        <v>54</v>
      </c>
      <c r="C2739" s="29">
        <v>41879</v>
      </c>
      <c r="H2739" s="201">
        <v>50483</v>
      </c>
      <c r="I2739" s="30">
        <v>127722</v>
      </c>
      <c r="K2739" s="34">
        <f t="shared" si="42"/>
        <v>178205</v>
      </c>
    </row>
    <row r="2740" spans="2:11" x14ac:dyDescent="0.2">
      <c r="B2740" t="s">
        <v>55</v>
      </c>
      <c r="C2740" s="29">
        <v>41880</v>
      </c>
      <c r="H2740" s="201">
        <v>62685</v>
      </c>
      <c r="I2740" s="30">
        <v>137919</v>
      </c>
      <c r="K2740" s="34">
        <f t="shared" si="42"/>
        <v>200604</v>
      </c>
    </row>
    <row r="2741" spans="2:11" x14ac:dyDescent="0.2">
      <c r="B2741" t="s">
        <v>56</v>
      </c>
      <c r="C2741" s="29">
        <v>41881</v>
      </c>
      <c r="H2741" s="201">
        <v>44753</v>
      </c>
      <c r="I2741" s="30">
        <v>100555</v>
      </c>
      <c r="K2741" s="34">
        <f t="shared" si="42"/>
        <v>145308</v>
      </c>
    </row>
    <row r="2742" spans="2:11" x14ac:dyDescent="0.2">
      <c r="B2742" t="s">
        <v>57</v>
      </c>
      <c r="C2742" s="29">
        <v>41882</v>
      </c>
      <c r="H2742" s="201">
        <v>36799</v>
      </c>
      <c r="I2742" s="30">
        <v>78404</v>
      </c>
      <c r="K2742" s="34">
        <f t="shared" si="42"/>
        <v>115203</v>
      </c>
    </row>
    <row r="2743" spans="2:11" x14ac:dyDescent="0.2">
      <c r="B2743" t="s">
        <v>58</v>
      </c>
      <c r="C2743" s="29">
        <v>41883</v>
      </c>
      <c r="H2743" s="201">
        <v>36358</v>
      </c>
      <c r="I2743" s="30">
        <v>76755</v>
      </c>
      <c r="K2743" s="34">
        <f t="shared" si="42"/>
        <v>113113</v>
      </c>
    </row>
    <row r="2744" spans="2:11" x14ac:dyDescent="0.2">
      <c r="B2744" t="s">
        <v>59</v>
      </c>
      <c r="C2744" s="29">
        <v>41884</v>
      </c>
      <c r="H2744" s="201">
        <v>47322</v>
      </c>
      <c r="I2744" s="30">
        <v>120845</v>
      </c>
      <c r="K2744" s="34">
        <f t="shared" si="42"/>
        <v>168167</v>
      </c>
    </row>
    <row r="2745" spans="2:11" x14ac:dyDescent="0.2">
      <c r="B2745" t="s">
        <v>53</v>
      </c>
      <c r="C2745" s="29">
        <v>41885</v>
      </c>
      <c r="H2745" s="201">
        <v>51416</v>
      </c>
      <c r="I2745" s="30">
        <v>124608</v>
      </c>
      <c r="K2745" s="34">
        <f t="shared" si="42"/>
        <v>176024</v>
      </c>
    </row>
    <row r="2746" spans="2:11" x14ac:dyDescent="0.2">
      <c r="B2746" t="s">
        <v>54</v>
      </c>
      <c r="C2746" s="29">
        <v>41886</v>
      </c>
      <c r="H2746" s="201">
        <v>51007</v>
      </c>
      <c r="I2746" s="30">
        <v>126437</v>
      </c>
      <c r="K2746" s="34">
        <f t="shared" si="42"/>
        <v>177444</v>
      </c>
    </row>
    <row r="2747" spans="2:11" x14ac:dyDescent="0.2">
      <c r="B2747" t="s">
        <v>55</v>
      </c>
      <c r="C2747" s="29">
        <v>41887</v>
      </c>
      <c r="H2747" s="201">
        <v>57278</v>
      </c>
      <c r="I2747" s="30">
        <v>135308</v>
      </c>
      <c r="K2747" s="34">
        <f t="shared" si="42"/>
        <v>192586</v>
      </c>
    </row>
    <row r="2748" spans="2:11" x14ac:dyDescent="0.2">
      <c r="B2748" t="s">
        <v>56</v>
      </c>
      <c r="C2748" s="29">
        <v>41888</v>
      </c>
      <c r="H2748" s="201">
        <v>41688</v>
      </c>
      <c r="I2748" s="30">
        <v>98726</v>
      </c>
      <c r="K2748" s="34">
        <f t="shared" si="42"/>
        <v>140414</v>
      </c>
    </row>
    <row r="2749" spans="2:11" x14ac:dyDescent="0.2">
      <c r="B2749" t="s">
        <v>57</v>
      </c>
      <c r="C2749" s="29">
        <v>41889</v>
      </c>
      <c r="H2749" s="201">
        <v>34884</v>
      </c>
      <c r="I2749" s="30">
        <v>74969</v>
      </c>
      <c r="K2749" s="34">
        <f t="shared" si="42"/>
        <v>109853</v>
      </c>
    </row>
    <row r="2750" spans="2:11" x14ac:dyDescent="0.2">
      <c r="B2750" t="s">
        <v>58</v>
      </c>
      <c r="C2750" s="29">
        <v>41890</v>
      </c>
      <c r="H2750" s="201">
        <v>47534</v>
      </c>
      <c r="I2750" s="30">
        <v>118866</v>
      </c>
      <c r="K2750" s="34">
        <f t="shared" si="42"/>
        <v>166400</v>
      </c>
    </row>
    <row r="2751" spans="2:11" x14ac:dyDescent="0.2">
      <c r="B2751" t="s">
        <v>59</v>
      </c>
      <c r="C2751" s="29">
        <v>41891</v>
      </c>
      <c r="H2751" s="201">
        <v>48848</v>
      </c>
      <c r="I2751" s="30">
        <v>121789</v>
      </c>
      <c r="K2751" s="34">
        <f t="shared" si="42"/>
        <v>170637</v>
      </c>
    </row>
    <row r="2752" spans="2:11" x14ac:dyDescent="0.2">
      <c r="B2752" t="s">
        <v>53</v>
      </c>
      <c r="C2752" s="29">
        <v>41892</v>
      </c>
      <c r="H2752" s="201">
        <v>50702</v>
      </c>
      <c r="I2752" s="30">
        <v>127086</v>
      </c>
      <c r="K2752" s="34">
        <f t="shared" si="42"/>
        <v>177788</v>
      </c>
    </row>
    <row r="2753" spans="2:11" x14ac:dyDescent="0.2">
      <c r="B2753" t="s">
        <v>54</v>
      </c>
      <c r="C2753" s="29">
        <v>41893</v>
      </c>
      <c r="H2753" s="201">
        <v>51759</v>
      </c>
      <c r="I2753" s="30">
        <v>127746</v>
      </c>
      <c r="K2753" s="34">
        <f t="shared" si="42"/>
        <v>179505</v>
      </c>
    </row>
    <row r="2754" spans="2:11" x14ac:dyDescent="0.2">
      <c r="B2754" t="s">
        <v>55</v>
      </c>
      <c r="C2754" s="29">
        <v>41894</v>
      </c>
      <c r="H2754" s="201">
        <v>58227</v>
      </c>
      <c r="I2754" s="30">
        <v>134780</v>
      </c>
      <c r="K2754" s="34">
        <f t="shared" si="42"/>
        <v>193007</v>
      </c>
    </row>
    <row r="2755" spans="2:11" x14ac:dyDescent="0.2">
      <c r="B2755" t="s">
        <v>56</v>
      </c>
      <c r="C2755" s="190">
        <v>41895</v>
      </c>
      <c r="H2755" s="201">
        <v>34847</v>
      </c>
      <c r="I2755" s="30">
        <v>94242</v>
      </c>
      <c r="K2755" s="34">
        <f t="shared" si="42"/>
        <v>129089</v>
      </c>
    </row>
    <row r="2756" spans="2:11" x14ac:dyDescent="0.2">
      <c r="B2756" t="s">
        <v>57</v>
      </c>
      <c r="C2756" s="190">
        <v>41896</v>
      </c>
      <c r="H2756" s="201">
        <v>34292</v>
      </c>
      <c r="I2756" s="30">
        <v>75711</v>
      </c>
      <c r="K2756" s="34">
        <f t="shared" si="42"/>
        <v>110003</v>
      </c>
    </row>
    <row r="2757" spans="2:11" x14ac:dyDescent="0.2">
      <c r="B2757" t="s">
        <v>58</v>
      </c>
      <c r="C2757" s="29">
        <v>41897</v>
      </c>
      <c r="H2757" s="201">
        <v>47661</v>
      </c>
      <c r="I2757" s="30">
        <v>117772</v>
      </c>
      <c r="K2757" s="34">
        <f t="shared" si="42"/>
        <v>165433</v>
      </c>
    </row>
    <row r="2758" spans="2:11" x14ac:dyDescent="0.2">
      <c r="B2758" t="s">
        <v>59</v>
      </c>
      <c r="C2758" s="29">
        <v>41898</v>
      </c>
      <c r="H2758" s="201">
        <v>49819</v>
      </c>
      <c r="I2758" s="30">
        <v>124443</v>
      </c>
      <c r="K2758" s="34">
        <f t="shared" si="42"/>
        <v>174262</v>
      </c>
    </row>
    <row r="2759" spans="2:11" x14ac:dyDescent="0.2">
      <c r="B2759" t="s">
        <v>53</v>
      </c>
      <c r="C2759" s="29">
        <v>41899</v>
      </c>
      <c r="H2759" s="201">
        <v>51136</v>
      </c>
      <c r="I2759" s="30">
        <v>126347</v>
      </c>
      <c r="K2759" s="34">
        <f t="shared" ref="K2759:K2822" si="43">E2759+F2759+G2759+H2759+I2759</f>
        <v>177483</v>
      </c>
    </row>
    <row r="2760" spans="2:11" x14ac:dyDescent="0.2">
      <c r="B2760" t="s">
        <v>54</v>
      </c>
      <c r="C2760" s="29">
        <v>41900</v>
      </c>
      <c r="H2760" s="201">
        <v>51406</v>
      </c>
      <c r="I2760" s="30">
        <v>122975</v>
      </c>
      <c r="K2760" s="34">
        <f t="shared" si="43"/>
        <v>174381</v>
      </c>
    </row>
    <row r="2761" spans="2:11" x14ac:dyDescent="0.2">
      <c r="B2761" t="s">
        <v>55</v>
      </c>
      <c r="C2761" s="190">
        <v>41901</v>
      </c>
      <c r="H2761" s="201">
        <v>58985</v>
      </c>
      <c r="I2761" s="30">
        <v>134908</v>
      </c>
      <c r="K2761" s="34">
        <f t="shared" si="43"/>
        <v>193893</v>
      </c>
    </row>
    <row r="2762" spans="2:11" x14ac:dyDescent="0.2">
      <c r="B2762" t="s">
        <v>56</v>
      </c>
      <c r="C2762" s="29">
        <v>41902</v>
      </c>
      <c r="H2762" s="201">
        <v>40597</v>
      </c>
      <c r="I2762" s="30">
        <v>99350</v>
      </c>
      <c r="K2762" s="34">
        <f t="shared" si="43"/>
        <v>139947</v>
      </c>
    </row>
    <row r="2763" spans="2:11" x14ac:dyDescent="0.2">
      <c r="B2763" t="s">
        <v>57</v>
      </c>
      <c r="C2763" s="190">
        <v>41903</v>
      </c>
      <c r="H2763" s="201">
        <v>36482</v>
      </c>
      <c r="I2763" s="30">
        <v>81163</v>
      </c>
      <c r="K2763" s="34">
        <f t="shared" si="43"/>
        <v>117645</v>
      </c>
    </row>
    <row r="2764" spans="2:11" x14ac:dyDescent="0.2">
      <c r="B2764" t="s">
        <v>58</v>
      </c>
      <c r="C2764" s="29">
        <v>41904</v>
      </c>
      <c r="H2764" s="201">
        <v>48768</v>
      </c>
      <c r="I2764" s="30">
        <v>119599</v>
      </c>
      <c r="K2764" s="34">
        <f t="shared" si="43"/>
        <v>168367</v>
      </c>
    </row>
    <row r="2765" spans="2:11" x14ac:dyDescent="0.2">
      <c r="B2765" t="s">
        <v>59</v>
      </c>
      <c r="C2765" s="29">
        <v>41905</v>
      </c>
      <c r="H2765" s="201">
        <v>50100</v>
      </c>
      <c r="I2765" s="30">
        <v>125632</v>
      </c>
      <c r="K2765" s="34">
        <f t="shared" si="43"/>
        <v>175732</v>
      </c>
    </row>
    <row r="2766" spans="2:11" x14ac:dyDescent="0.2">
      <c r="B2766" t="s">
        <v>53</v>
      </c>
      <c r="C2766" s="29">
        <v>41906</v>
      </c>
      <c r="H2766" s="201">
        <v>51467</v>
      </c>
      <c r="I2766" s="30">
        <v>130731</v>
      </c>
      <c r="K2766" s="34">
        <f t="shared" si="43"/>
        <v>182198</v>
      </c>
    </row>
    <row r="2767" spans="2:11" x14ac:dyDescent="0.2">
      <c r="B2767" t="s">
        <v>54</v>
      </c>
      <c r="C2767" s="29">
        <v>41907</v>
      </c>
      <c r="H2767" s="201">
        <v>53627</v>
      </c>
      <c r="I2767" s="30">
        <v>131616</v>
      </c>
      <c r="K2767" s="34">
        <f t="shared" si="43"/>
        <v>185243</v>
      </c>
    </row>
    <row r="2768" spans="2:11" x14ac:dyDescent="0.2">
      <c r="B2768" t="s">
        <v>55</v>
      </c>
      <c r="C2768" s="190">
        <v>41908</v>
      </c>
      <c r="H2768" s="201">
        <v>61533</v>
      </c>
      <c r="I2768" s="30">
        <v>140227</v>
      </c>
      <c r="K2768" s="34">
        <f t="shared" si="43"/>
        <v>201760</v>
      </c>
    </row>
    <row r="2769" spans="2:11" x14ac:dyDescent="0.2">
      <c r="B2769" t="s">
        <v>56</v>
      </c>
      <c r="C2769" s="29">
        <v>41909</v>
      </c>
      <c r="H2769" s="201">
        <v>40993</v>
      </c>
      <c r="I2769" s="30">
        <v>105665</v>
      </c>
      <c r="K2769" s="34">
        <f t="shared" si="43"/>
        <v>146658</v>
      </c>
    </row>
    <row r="2770" spans="2:11" x14ac:dyDescent="0.2">
      <c r="B2770" t="s">
        <v>57</v>
      </c>
      <c r="C2770" s="29">
        <v>41910</v>
      </c>
      <c r="H2770" s="201">
        <v>38029</v>
      </c>
      <c r="I2770" s="30">
        <v>84978</v>
      </c>
      <c r="K2770" s="34">
        <f t="shared" si="43"/>
        <v>123007</v>
      </c>
    </row>
    <row r="2771" spans="2:11" x14ac:dyDescent="0.2">
      <c r="B2771" t="s">
        <v>58</v>
      </c>
      <c r="C2771" s="29">
        <v>41911</v>
      </c>
      <c r="H2771" s="201">
        <v>50017</v>
      </c>
      <c r="I2771" s="30">
        <v>120388</v>
      </c>
      <c r="K2771" s="34">
        <f t="shared" si="43"/>
        <v>170405</v>
      </c>
    </row>
    <row r="2772" spans="2:11" x14ac:dyDescent="0.2">
      <c r="B2772" t="s">
        <v>59</v>
      </c>
      <c r="C2772" s="29">
        <v>41912</v>
      </c>
      <c r="H2772" s="201">
        <v>51744</v>
      </c>
      <c r="I2772" s="30">
        <v>126215</v>
      </c>
      <c r="K2772" s="34">
        <f t="shared" si="43"/>
        <v>177959</v>
      </c>
    </row>
    <row r="2773" spans="2:11" x14ac:dyDescent="0.2">
      <c r="B2773" t="s">
        <v>53</v>
      </c>
      <c r="C2773" s="29">
        <v>41913</v>
      </c>
      <c r="H2773" s="201">
        <v>53662</v>
      </c>
      <c r="I2773" s="30">
        <v>127174</v>
      </c>
      <c r="K2773" s="34">
        <f t="shared" si="43"/>
        <v>180836</v>
      </c>
    </row>
    <row r="2774" spans="2:11" x14ac:dyDescent="0.2">
      <c r="B2774" t="s">
        <v>54</v>
      </c>
      <c r="C2774" s="29">
        <v>41914</v>
      </c>
      <c r="H2774" s="201">
        <v>54936</v>
      </c>
      <c r="I2774" s="30">
        <v>129749</v>
      </c>
      <c r="K2774" s="34">
        <f t="shared" si="43"/>
        <v>184685</v>
      </c>
    </row>
    <row r="2775" spans="2:11" x14ac:dyDescent="0.2">
      <c r="B2775" s="176" t="s">
        <v>55</v>
      </c>
      <c r="C2775" s="29">
        <v>41915</v>
      </c>
      <c r="H2775" s="201">
        <v>65125</v>
      </c>
      <c r="I2775" s="30">
        <v>139523</v>
      </c>
      <c r="K2775" s="34">
        <f t="shared" si="43"/>
        <v>204648</v>
      </c>
    </row>
    <row r="2776" spans="2:11" x14ac:dyDescent="0.2">
      <c r="B2776" t="s">
        <v>56</v>
      </c>
      <c r="C2776" s="29">
        <v>41916</v>
      </c>
      <c r="H2776" s="201">
        <v>45345</v>
      </c>
      <c r="I2776" s="30">
        <v>104041</v>
      </c>
      <c r="K2776" s="34">
        <f t="shared" si="43"/>
        <v>149386</v>
      </c>
    </row>
    <row r="2777" spans="2:11" x14ac:dyDescent="0.2">
      <c r="B2777" s="176" t="s">
        <v>57</v>
      </c>
      <c r="C2777" s="29">
        <v>41917</v>
      </c>
      <c r="H2777" s="201">
        <v>40677</v>
      </c>
      <c r="I2777" s="30">
        <v>81067</v>
      </c>
      <c r="K2777" s="34">
        <f t="shared" si="43"/>
        <v>121744</v>
      </c>
    </row>
    <row r="2778" spans="2:11" x14ac:dyDescent="0.2">
      <c r="B2778" t="s">
        <v>58</v>
      </c>
      <c r="C2778" s="29">
        <v>41918</v>
      </c>
      <c r="H2778" s="201">
        <v>51670</v>
      </c>
      <c r="I2778" s="30">
        <v>121175</v>
      </c>
      <c r="K2778" s="34">
        <f t="shared" si="43"/>
        <v>172845</v>
      </c>
    </row>
    <row r="2779" spans="2:11" x14ac:dyDescent="0.2">
      <c r="B2779" t="s">
        <v>59</v>
      </c>
      <c r="C2779" s="29">
        <v>41919</v>
      </c>
      <c r="H2779" s="201">
        <v>52674</v>
      </c>
      <c r="I2779" s="30">
        <v>124765</v>
      </c>
      <c r="K2779" s="34">
        <f t="shared" si="43"/>
        <v>177439</v>
      </c>
    </row>
    <row r="2780" spans="2:11" x14ac:dyDescent="0.2">
      <c r="B2780" t="s">
        <v>53</v>
      </c>
      <c r="C2780" s="29">
        <v>41920</v>
      </c>
      <c r="H2780" s="201">
        <v>52814</v>
      </c>
      <c r="I2780" s="30">
        <v>126905</v>
      </c>
      <c r="K2780" s="34">
        <f t="shared" si="43"/>
        <v>179719</v>
      </c>
    </row>
    <row r="2781" spans="2:11" x14ac:dyDescent="0.2">
      <c r="B2781" t="s">
        <v>54</v>
      </c>
      <c r="C2781" s="29">
        <v>41921</v>
      </c>
      <c r="H2781" s="201">
        <v>55533</v>
      </c>
      <c r="I2781" s="30">
        <v>130163</v>
      </c>
      <c r="K2781" s="34">
        <f t="shared" si="43"/>
        <v>185696</v>
      </c>
    </row>
    <row r="2782" spans="2:11" x14ac:dyDescent="0.2">
      <c r="B2782" t="s">
        <v>55</v>
      </c>
      <c r="C2782" s="29">
        <v>41922</v>
      </c>
      <c r="H2782" s="201">
        <v>63713</v>
      </c>
      <c r="I2782" s="30">
        <v>137969</v>
      </c>
      <c r="K2782" s="34">
        <f t="shared" si="43"/>
        <v>201682</v>
      </c>
    </row>
    <row r="2783" spans="2:11" x14ac:dyDescent="0.2">
      <c r="B2783" s="176" t="s">
        <v>56</v>
      </c>
      <c r="C2783" s="29">
        <v>41923</v>
      </c>
      <c r="H2783" s="201">
        <v>37643</v>
      </c>
      <c r="I2783" s="30">
        <v>90848</v>
      </c>
      <c r="K2783" s="34">
        <f t="shared" si="43"/>
        <v>128491</v>
      </c>
    </row>
    <row r="2784" spans="2:11" x14ac:dyDescent="0.2">
      <c r="B2784" t="s">
        <v>57</v>
      </c>
      <c r="C2784" s="29">
        <v>41924</v>
      </c>
      <c r="H2784" s="201">
        <v>38508</v>
      </c>
      <c r="I2784" s="30">
        <v>78904</v>
      </c>
      <c r="K2784" s="34">
        <f t="shared" si="43"/>
        <v>117412</v>
      </c>
    </row>
    <row r="2785" spans="2:11" x14ac:dyDescent="0.2">
      <c r="B2785" t="s">
        <v>58</v>
      </c>
      <c r="C2785" s="29">
        <v>41925</v>
      </c>
      <c r="H2785" s="201">
        <v>48696</v>
      </c>
      <c r="I2785" s="30">
        <v>116403</v>
      </c>
      <c r="K2785" s="34">
        <f t="shared" si="43"/>
        <v>165099</v>
      </c>
    </row>
    <row r="2786" spans="2:11" x14ac:dyDescent="0.2">
      <c r="B2786" t="s">
        <v>59</v>
      </c>
      <c r="C2786" s="29">
        <v>41926</v>
      </c>
      <c r="H2786" s="201">
        <v>51201</v>
      </c>
      <c r="I2786" s="30">
        <v>124773</v>
      </c>
      <c r="K2786" s="34">
        <f t="shared" si="43"/>
        <v>175974</v>
      </c>
    </row>
    <row r="2787" spans="2:11" x14ac:dyDescent="0.2">
      <c r="B2787" t="s">
        <v>53</v>
      </c>
      <c r="C2787" s="29">
        <v>41927</v>
      </c>
      <c r="H2787" s="201">
        <v>53771</v>
      </c>
      <c r="I2787" s="30">
        <v>129134</v>
      </c>
      <c r="K2787" s="34">
        <f t="shared" si="43"/>
        <v>182905</v>
      </c>
    </row>
    <row r="2788" spans="2:11" x14ac:dyDescent="0.2">
      <c r="B2788" t="s">
        <v>54</v>
      </c>
      <c r="C2788" s="29">
        <v>41928</v>
      </c>
      <c r="H2788" s="201">
        <v>55992</v>
      </c>
      <c r="I2788" s="30">
        <v>131941</v>
      </c>
      <c r="K2788" s="34">
        <f t="shared" si="43"/>
        <v>187933</v>
      </c>
    </row>
    <row r="2789" spans="2:11" x14ac:dyDescent="0.2">
      <c r="B2789" t="s">
        <v>55</v>
      </c>
      <c r="C2789" s="29">
        <v>41929</v>
      </c>
      <c r="H2789" s="201">
        <v>63750</v>
      </c>
      <c r="I2789" s="30">
        <v>142495</v>
      </c>
      <c r="K2789" s="34">
        <f t="shared" si="43"/>
        <v>206245</v>
      </c>
    </row>
    <row r="2790" spans="2:11" x14ac:dyDescent="0.2">
      <c r="B2790" t="s">
        <v>56</v>
      </c>
      <c r="C2790" s="29">
        <v>41930</v>
      </c>
      <c r="H2790" s="201">
        <v>45987</v>
      </c>
      <c r="I2790" s="30">
        <v>110666</v>
      </c>
      <c r="K2790" s="34">
        <f t="shared" si="43"/>
        <v>156653</v>
      </c>
    </row>
    <row r="2791" spans="2:11" x14ac:dyDescent="0.2">
      <c r="B2791" t="s">
        <v>57</v>
      </c>
      <c r="C2791" s="29">
        <v>41931</v>
      </c>
      <c r="H2791" s="201">
        <v>41601</v>
      </c>
      <c r="I2791" s="30">
        <v>86102</v>
      </c>
      <c r="K2791" s="34">
        <f t="shared" si="43"/>
        <v>127703</v>
      </c>
    </row>
    <row r="2792" spans="2:11" x14ac:dyDescent="0.2">
      <c r="B2792" t="s">
        <v>58</v>
      </c>
      <c r="C2792" s="29">
        <v>41932</v>
      </c>
      <c r="H2792" s="201">
        <v>50110</v>
      </c>
      <c r="I2792" s="30">
        <v>120808</v>
      </c>
      <c r="K2792" s="34">
        <f t="shared" si="43"/>
        <v>170918</v>
      </c>
    </row>
    <row r="2793" spans="2:11" x14ac:dyDescent="0.2">
      <c r="B2793" t="s">
        <v>59</v>
      </c>
      <c r="C2793" s="29">
        <v>41933</v>
      </c>
      <c r="H2793" s="201">
        <v>52069</v>
      </c>
      <c r="I2793" s="30">
        <v>124225</v>
      </c>
      <c r="K2793" s="34">
        <f t="shared" si="43"/>
        <v>176294</v>
      </c>
    </row>
    <row r="2794" spans="2:11" x14ac:dyDescent="0.2">
      <c r="B2794" t="s">
        <v>53</v>
      </c>
      <c r="C2794" s="29">
        <v>41934</v>
      </c>
      <c r="H2794" s="201">
        <v>52903</v>
      </c>
      <c r="I2794" s="30">
        <v>125811</v>
      </c>
      <c r="K2794" s="34">
        <f t="shared" si="43"/>
        <v>178714</v>
      </c>
    </row>
    <row r="2795" spans="2:11" x14ac:dyDescent="0.2">
      <c r="B2795" t="s">
        <v>54</v>
      </c>
      <c r="C2795" s="29">
        <v>41935</v>
      </c>
      <c r="H2795" s="201">
        <v>56634</v>
      </c>
      <c r="I2795" s="30">
        <v>132135</v>
      </c>
      <c r="K2795" s="34">
        <f t="shared" si="43"/>
        <v>188769</v>
      </c>
    </row>
    <row r="2796" spans="2:11" x14ac:dyDescent="0.2">
      <c r="B2796" t="s">
        <v>55</v>
      </c>
      <c r="C2796" s="29">
        <v>41936</v>
      </c>
      <c r="H2796" s="201">
        <v>65607</v>
      </c>
      <c r="I2796" s="30">
        <v>139254</v>
      </c>
      <c r="K2796" s="34">
        <f t="shared" si="43"/>
        <v>204861</v>
      </c>
    </row>
    <row r="2797" spans="2:11" x14ac:dyDescent="0.2">
      <c r="B2797" s="176" t="s">
        <v>56</v>
      </c>
      <c r="C2797" s="29">
        <v>41937</v>
      </c>
      <c r="H2797" s="201">
        <v>46790</v>
      </c>
      <c r="I2797" s="30">
        <v>111035</v>
      </c>
      <c r="K2797" s="34">
        <f t="shared" si="43"/>
        <v>157825</v>
      </c>
    </row>
    <row r="2798" spans="2:11" x14ac:dyDescent="0.2">
      <c r="B2798" t="s">
        <v>57</v>
      </c>
      <c r="C2798" s="29">
        <v>41938</v>
      </c>
      <c r="H2798" s="201">
        <v>42763</v>
      </c>
      <c r="I2798" s="30">
        <v>85402</v>
      </c>
      <c r="K2798" s="34">
        <f t="shared" si="43"/>
        <v>128165</v>
      </c>
    </row>
    <row r="2799" spans="2:11" x14ac:dyDescent="0.2">
      <c r="B2799" t="s">
        <v>58</v>
      </c>
      <c r="C2799" s="29">
        <v>41939</v>
      </c>
      <c r="H2799" s="201">
        <v>52137</v>
      </c>
      <c r="I2799" s="30">
        <v>118997</v>
      </c>
      <c r="K2799" s="34">
        <f t="shared" si="43"/>
        <v>171134</v>
      </c>
    </row>
    <row r="2800" spans="2:11" x14ac:dyDescent="0.2">
      <c r="B2800" t="s">
        <v>59</v>
      </c>
      <c r="C2800" s="190">
        <v>41940</v>
      </c>
      <c r="H2800" s="201">
        <v>52702</v>
      </c>
      <c r="I2800" s="30">
        <v>131474</v>
      </c>
      <c r="K2800" s="34">
        <f t="shared" si="43"/>
        <v>184176</v>
      </c>
    </row>
    <row r="2801" spans="2:11" x14ac:dyDescent="0.2">
      <c r="B2801" t="s">
        <v>53</v>
      </c>
      <c r="C2801" s="29">
        <v>41941</v>
      </c>
      <c r="H2801" s="201">
        <v>54479</v>
      </c>
      <c r="I2801" s="30">
        <v>131609</v>
      </c>
      <c r="K2801" s="34">
        <f t="shared" si="43"/>
        <v>186088</v>
      </c>
    </row>
    <row r="2802" spans="2:11" x14ac:dyDescent="0.2">
      <c r="B2802" t="s">
        <v>54</v>
      </c>
      <c r="C2802" s="29">
        <v>41942</v>
      </c>
      <c r="H2802" s="201">
        <v>58382</v>
      </c>
      <c r="I2802" s="30">
        <v>134169</v>
      </c>
      <c r="K2802" s="34">
        <f t="shared" si="43"/>
        <v>192551</v>
      </c>
    </row>
    <row r="2803" spans="2:11" x14ac:dyDescent="0.2">
      <c r="B2803" t="s">
        <v>55</v>
      </c>
      <c r="C2803" s="29">
        <v>41943</v>
      </c>
      <c r="H2803" s="201">
        <v>65791</v>
      </c>
      <c r="I2803" s="30">
        <v>140491</v>
      </c>
      <c r="K2803" s="34">
        <f t="shared" si="43"/>
        <v>206282</v>
      </c>
    </row>
    <row r="2804" spans="2:11" x14ac:dyDescent="0.2">
      <c r="B2804" t="s">
        <v>56</v>
      </c>
      <c r="C2804" s="29">
        <v>41944</v>
      </c>
      <c r="H2804" s="201">
        <v>44921</v>
      </c>
      <c r="I2804" s="30">
        <v>101724</v>
      </c>
      <c r="K2804" s="34">
        <f t="shared" si="43"/>
        <v>146645</v>
      </c>
    </row>
    <row r="2805" spans="2:11" x14ac:dyDescent="0.2">
      <c r="B2805" t="s">
        <v>57</v>
      </c>
      <c r="C2805" s="29">
        <v>41945</v>
      </c>
      <c r="H2805" s="201">
        <v>42948</v>
      </c>
      <c r="I2805" s="30">
        <v>82415</v>
      </c>
      <c r="K2805" s="34">
        <f t="shared" si="43"/>
        <v>125363</v>
      </c>
    </row>
    <row r="2806" spans="2:11" x14ac:dyDescent="0.2">
      <c r="B2806" t="s">
        <v>58</v>
      </c>
      <c r="C2806" s="29">
        <v>41946</v>
      </c>
      <c r="H2806" s="201">
        <v>52747</v>
      </c>
      <c r="I2806" s="30">
        <v>122404</v>
      </c>
      <c r="K2806" s="34">
        <f t="shared" si="43"/>
        <v>175151</v>
      </c>
    </row>
    <row r="2807" spans="2:11" x14ac:dyDescent="0.2">
      <c r="B2807" t="s">
        <v>59</v>
      </c>
      <c r="C2807" s="29">
        <v>41947</v>
      </c>
      <c r="H2807" s="201">
        <v>52068</v>
      </c>
      <c r="I2807" s="30">
        <v>120942</v>
      </c>
      <c r="K2807" s="34">
        <f t="shared" si="43"/>
        <v>173010</v>
      </c>
    </row>
    <row r="2808" spans="2:11" x14ac:dyDescent="0.2">
      <c r="B2808" t="s">
        <v>53</v>
      </c>
      <c r="C2808" s="29">
        <v>41948</v>
      </c>
      <c r="H2808" s="201">
        <v>50362</v>
      </c>
      <c r="I2808" s="30">
        <v>118685</v>
      </c>
      <c r="K2808" s="34">
        <f t="shared" si="43"/>
        <v>169047</v>
      </c>
    </row>
    <row r="2809" spans="2:11" x14ac:dyDescent="0.2">
      <c r="B2809" t="s">
        <v>54</v>
      </c>
      <c r="C2809" s="190">
        <v>41949</v>
      </c>
      <c r="H2809" s="201">
        <v>55797</v>
      </c>
      <c r="I2809" s="30">
        <v>132190</v>
      </c>
      <c r="K2809" s="34">
        <f t="shared" si="43"/>
        <v>187987</v>
      </c>
    </row>
    <row r="2810" spans="2:11" x14ac:dyDescent="0.2">
      <c r="B2810" t="s">
        <v>55</v>
      </c>
      <c r="C2810" s="29">
        <v>41950</v>
      </c>
      <c r="H2810" s="201">
        <v>65317</v>
      </c>
      <c r="I2810" s="30">
        <v>143265</v>
      </c>
      <c r="K2810" s="34">
        <f t="shared" si="43"/>
        <v>208582</v>
      </c>
    </row>
    <row r="2811" spans="2:11" x14ac:dyDescent="0.2">
      <c r="B2811" t="s">
        <v>56</v>
      </c>
      <c r="C2811" s="190">
        <v>41951</v>
      </c>
      <c r="H2811" s="201">
        <v>44794</v>
      </c>
      <c r="I2811" s="30">
        <v>110238</v>
      </c>
      <c r="K2811" s="34">
        <f t="shared" si="43"/>
        <v>155032</v>
      </c>
    </row>
    <row r="2812" spans="2:11" x14ac:dyDescent="0.2">
      <c r="B2812" t="s">
        <v>57</v>
      </c>
      <c r="C2812" s="190">
        <v>41952</v>
      </c>
      <c r="H2812" s="201">
        <v>41127</v>
      </c>
      <c r="I2812" s="30">
        <v>88014</v>
      </c>
      <c r="K2812" s="34">
        <f t="shared" si="43"/>
        <v>129141</v>
      </c>
    </row>
    <row r="2813" spans="2:11" x14ac:dyDescent="0.2">
      <c r="B2813" t="s">
        <v>58</v>
      </c>
      <c r="C2813" s="29">
        <v>41953</v>
      </c>
      <c r="H2813" s="201">
        <v>52808</v>
      </c>
      <c r="I2813" s="30">
        <v>122308</v>
      </c>
      <c r="K2813" s="34">
        <f t="shared" si="43"/>
        <v>175116</v>
      </c>
    </row>
    <row r="2814" spans="2:11" x14ac:dyDescent="0.2">
      <c r="B2814" t="s">
        <v>59</v>
      </c>
      <c r="C2814" s="29">
        <v>41954</v>
      </c>
      <c r="H2814" s="201">
        <v>46360</v>
      </c>
      <c r="I2814" s="30">
        <v>120820</v>
      </c>
      <c r="K2814" s="34">
        <f t="shared" si="43"/>
        <v>167180</v>
      </c>
    </row>
    <row r="2815" spans="2:11" x14ac:dyDescent="0.2">
      <c r="B2815" t="s">
        <v>53</v>
      </c>
      <c r="C2815" s="29">
        <v>41955</v>
      </c>
      <c r="H2815" s="201">
        <v>53300</v>
      </c>
      <c r="I2815" s="30">
        <v>127697</v>
      </c>
      <c r="K2815" s="34">
        <f t="shared" si="43"/>
        <v>180997</v>
      </c>
    </row>
    <row r="2816" spans="2:11" x14ac:dyDescent="0.2">
      <c r="B2816" t="s">
        <v>54</v>
      </c>
      <c r="C2816" s="29">
        <v>41956</v>
      </c>
      <c r="H2816" s="201">
        <v>54660</v>
      </c>
      <c r="I2816" s="30">
        <v>130130</v>
      </c>
      <c r="K2816" s="34">
        <f t="shared" si="43"/>
        <v>184790</v>
      </c>
    </row>
    <row r="2817" spans="2:11" x14ac:dyDescent="0.2">
      <c r="B2817" t="s">
        <v>55</v>
      </c>
      <c r="C2817" s="190">
        <v>41957</v>
      </c>
      <c r="H2817" s="201">
        <v>62164</v>
      </c>
      <c r="I2817" s="30">
        <v>139321</v>
      </c>
      <c r="K2817" s="34">
        <f t="shared" si="43"/>
        <v>201485</v>
      </c>
    </row>
    <row r="2818" spans="2:11" x14ac:dyDescent="0.2">
      <c r="B2818" t="s">
        <v>56</v>
      </c>
      <c r="C2818" s="190">
        <v>41958</v>
      </c>
      <c r="H2818" s="201">
        <v>41812</v>
      </c>
      <c r="I2818" s="30">
        <v>104069</v>
      </c>
      <c r="K2818" s="34">
        <f t="shared" si="43"/>
        <v>145881</v>
      </c>
    </row>
    <row r="2819" spans="2:11" x14ac:dyDescent="0.2">
      <c r="B2819" t="s">
        <v>57</v>
      </c>
      <c r="C2819" s="190">
        <v>41959</v>
      </c>
      <c r="H2819" s="201">
        <v>36793</v>
      </c>
      <c r="I2819" s="30">
        <v>80459</v>
      </c>
      <c r="K2819" s="34">
        <f t="shared" si="43"/>
        <v>117252</v>
      </c>
    </row>
    <row r="2820" spans="2:11" x14ac:dyDescent="0.2">
      <c r="B2820" t="s">
        <v>58</v>
      </c>
      <c r="C2820" s="29">
        <v>41960</v>
      </c>
      <c r="H2820" s="201">
        <v>51707</v>
      </c>
      <c r="I2820" s="30">
        <v>121355</v>
      </c>
      <c r="K2820" s="34">
        <f t="shared" si="43"/>
        <v>173062</v>
      </c>
    </row>
    <row r="2821" spans="2:11" x14ac:dyDescent="0.2">
      <c r="B2821" t="s">
        <v>59</v>
      </c>
      <c r="C2821" s="29">
        <v>41961</v>
      </c>
      <c r="H2821" s="201">
        <v>52723</v>
      </c>
      <c r="I2821" s="30">
        <v>126318</v>
      </c>
      <c r="K2821" s="34">
        <f t="shared" si="43"/>
        <v>179041</v>
      </c>
    </row>
    <row r="2822" spans="2:11" x14ac:dyDescent="0.2">
      <c r="B2822" t="s">
        <v>53</v>
      </c>
      <c r="C2822" s="29">
        <v>41962</v>
      </c>
      <c r="H2822" s="201">
        <v>53171</v>
      </c>
      <c r="I2822" s="30">
        <v>128707</v>
      </c>
      <c r="K2822" s="34">
        <f t="shared" si="43"/>
        <v>181878</v>
      </c>
    </row>
    <row r="2823" spans="2:11" x14ac:dyDescent="0.2">
      <c r="B2823" t="s">
        <v>54</v>
      </c>
      <c r="C2823" s="29">
        <v>41963</v>
      </c>
      <c r="H2823" s="201">
        <v>56232</v>
      </c>
      <c r="I2823" s="30">
        <v>132856</v>
      </c>
      <c r="K2823" s="34">
        <f t="shared" ref="K2823:K2886" si="44">E2823+F2823+G2823+H2823+I2823</f>
        <v>189088</v>
      </c>
    </row>
    <row r="2824" spans="2:11" x14ac:dyDescent="0.2">
      <c r="B2824" t="s">
        <v>55</v>
      </c>
      <c r="C2824" s="29">
        <v>41964</v>
      </c>
      <c r="H2824" s="201">
        <v>61531</v>
      </c>
      <c r="I2824" s="30">
        <v>141350</v>
      </c>
      <c r="K2824" s="34">
        <f t="shared" si="44"/>
        <v>202881</v>
      </c>
    </row>
    <row r="2825" spans="2:11" x14ac:dyDescent="0.2">
      <c r="B2825" t="s">
        <v>56</v>
      </c>
      <c r="C2825" s="190">
        <v>41965</v>
      </c>
      <c r="H2825" s="201">
        <v>33236</v>
      </c>
      <c r="I2825" s="30">
        <v>87330</v>
      </c>
      <c r="K2825" s="34">
        <f t="shared" si="44"/>
        <v>120566</v>
      </c>
    </row>
    <row r="2826" spans="2:11" x14ac:dyDescent="0.2">
      <c r="B2826" t="s">
        <v>57</v>
      </c>
      <c r="C2826" s="29">
        <v>41966</v>
      </c>
      <c r="H2826" s="201">
        <v>36236</v>
      </c>
      <c r="I2826" s="30">
        <v>83980</v>
      </c>
      <c r="K2826" s="34">
        <f t="shared" si="44"/>
        <v>120216</v>
      </c>
    </row>
    <row r="2827" spans="2:11" x14ac:dyDescent="0.2">
      <c r="B2827" t="s">
        <v>58</v>
      </c>
      <c r="C2827" s="29">
        <v>41967</v>
      </c>
      <c r="H2827" s="201">
        <v>51708</v>
      </c>
      <c r="I2827" s="30">
        <v>123659</v>
      </c>
      <c r="K2827" s="34">
        <f t="shared" si="44"/>
        <v>175367</v>
      </c>
    </row>
    <row r="2828" spans="2:11" x14ac:dyDescent="0.2">
      <c r="B2828" t="s">
        <v>59</v>
      </c>
      <c r="C2828" s="29">
        <v>41968</v>
      </c>
      <c r="H2828" s="201">
        <v>58252</v>
      </c>
      <c r="I2828" s="30">
        <v>135187</v>
      </c>
      <c r="K2828" s="34">
        <f t="shared" si="44"/>
        <v>193439</v>
      </c>
    </row>
    <row r="2829" spans="2:11" x14ac:dyDescent="0.2">
      <c r="B2829" t="s">
        <v>53</v>
      </c>
      <c r="C2829" s="29">
        <v>41969</v>
      </c>
      <c r="H2829" s="201">
        <v>67862</v>
      </c>
      <c r="I2829" s="30">
        <v>137969</v>
      </c>
      <c r="K2829" s="34">
        <f t="shared" si="44"/>
        <v>205831</v>
      </c>
    </row>
    <row r="2830" spans="2:11" x14ac:dyDescent="0.2">
      <c r="B2830" t="s">
        <v>54</v>
      </c>
      <c r="C2830" s="29">
        <v>41970</v>
      </c>
      <c r="H2830" s="201">
        <v>37968</v>
      </c>
      <c r="I2830" s="30">
        <v>77263</v>
      </c>
      <c r="K2830" s="34">
        <f t="shared" si="44"/>
        <v>115231</v>
      </c>
    </row>
    <row r="2831" spans="2:11" x14ac:dyDescent="0.2">
      <c r="B2831" t="s">
        <v>55</v>
      </c>
      <c r="C2831" s="29">
        <v>41971</v>
      </c>
      <c r="H2831" s="201">
        <v>44843</v>
      </c>
      <c r="I2831" s="30">
        <v>94529</v>
      </c>
      <c r="K2831" s="34">
        <f t="shared" si="44"/>
        <v>139372</v>
      </c>
    </row>
    <row r="2832" spans="2:11" x14ac:dyDescent="0.2">
      <c r="B2832" t="s">
        <v>56</v>
      </c>
      <c r="C2832" s="29">
        <v>41972</v>
      </c>
      <c r="H2832" s="201">
        <v>42775</v>
      </c>
      <c r="I2832" s="30">
        <v>92718</v>
      </c>
      <c r="K2832" s="34">
        <f t="shared" si="44"/>
        <v>135493</v>
      </c>
    </row>
    <row r="2833" spans="2:11" x14ac:dyDescent="0.2">
      <c r="B2833" t="s">
        <v>57</v>
      </c>
      <c r="C2833" s="29">
        <v>41973</v>
      </c>
      <c r="H2833" s="201">
        <v>45215</v>
      </c>
      <c r="I2833" s="30">
        <v>83253</v>
      </c>
      <c r="K2833" s="34">
        <f t="shared" si="44"/>
        <v>128468</v>
      </c>
    </row>
    <row r="2834" spans="2:11" x14ac:dyDescent="0.2">
      <c r="B2834" t="s">
        <v>58</v>
      </c>
      <c r="C2834" s="29">
        <v>41974</v>
      </c>
      <c r="H2834" s="201">
        <v>51579</v>
      </c>
      <c r="I2834" s="30">
        <v>121282</v>
      </c>
      <c r="K2834" s="34">
        <f t="shared" si="44"/>
        <v>172861</v>
      </c>
    </row>
    <row r="2835" spans="2:11" x14ac:dyDescent="0.2">
      <c r="B2835" t="s">
        <v>59</v>
      </c>
      <c r="C2835" s="29">
        <v>41975</v>
      </c>
      <c r="H2835" s="201">
        <v>52318</v>
      </c>
      <c r="I2835" s="30">
        <v>125375</v>
      </c>
      <c r="K2835" s="34">
        <f t="shared" si="44"/>
        <v>177693</v>
      </c>
    </row>
    <row r="2836" spans="2:11" x14ac:dyDescent="0.2">
      <c r="B2836" t="s">
        <v>53</v>
      </c>
      <c r="C2836" s="29">
        <v>41976</v>
      </c>
      <c r="H2836" s="201">
        <v>53732</v>
      </c>
      <c r="I2836" s="30">
        <v>128804</v>
      </c>
      <c r="K2836" s="34">
        <f t="shared" si="44"/>
        <v>182536</v>
      </c>
    </row>
    <row r="2837" spans="2:11" x14ac:dyDescent="0.2">
      <c r="B2837" t="s">
        <v>54</v>
      </c>
      <c r="C2837" s="29">
        <v>41977</v>
      </c>
      <c r="H2837" s="201">
        <v>55920</v>
      </c>
      <c r="I2837" s="30">
        <v>129581</v>
      </c>
      <c r="K2837" s="34">
        <f t="shared" si="44"/>
        <v>185501</v>
      </c>
    </row>
    <row r="2838" spans="2:11" x14ac:dyDescent="0.2">
      <c r="B2838" t="s">
        <v>55</v>
      </c>
      <c r="C2838" s="29">
        <v>41978</v>
      </c>
      <c r="H2838" s="201">
        <v>62626</v>
      </c>
      <c r="I2838" s="30">
        <v>144369</v>
      </c>
      <c r="K2838" s="34">
        <f t="shared" si="44"/>
        <v>206995</v>
      </c>
    </row>
    <row r="2839" spans="2:11" x14ac:dyDescent="0.2">
      <c r="B2839" t="s">
        <v>56</v>
      </c>
      <c r="C2839" s="29">
        <v>41979</v>
      </c>
      <c r="H2839" s="201">
        <v>44390</v>
      </c>
      <c r="I2839" s="30">
        <v>115344</v>
      </c>
      <c r="K2839" s="34">
        <f t="shared" si="44"/>
        <v>159734</v>
      </c>
    </row>
    <row r="2840" spans="2:11" x14ac:dyDescent="0.2">
      <c r="B2840" t="s">
        <v>57</v>
      </c>
      <c r="C2840" s="29">
        <v>41980</v>
      </c>
      <c r="H2840" s="201">
        <v>36992</v>
      </c>
      <c r="I2840" s="30">
        <v>79561</v>
      </c>
      <c r="K2840" s="34">
        <f t="shared" si="44"/>
        <v>116553</v>
      </c>
    </row>
    <row r="2841" spans="2:11" x14ac:dyDescent="0.2">
      <c r="B2841" t="s">
        <v>58</v>
      </c>
      <c r="C2841" s="29">
        <v>41981</v>
      </c>
      <c r="H2841" s="201">
        <v>52614</v>
      </c>
      <c r="I2841" s="30">
        <v>123605</v>
      </c>
      <c r="K2841" s="34">
        <f t="shared" si="44"/>
        <v>176219</v>
      </c>
    </row>
    <row r="2842" spans="2:11" x14ac:dyDescent="0.2">
      <c r="B2842" t="s">
        <v>59</v>
      </c>
      <c r="C2842" s="29">
        <v>41982</v>
      </c>
      <c r="H2842" s="201">
        <v>53654</v>
      </c>
      <c r="I2842" s="30">
        <v>129043</v>
      </c>
      <c r="K2842" s="34">
        <f t="shared" si="44"/>
        <v>182697</v>
      </c>
    </row>
    <row r="2843" spans="2:11" x14ac:dyDescent="0.2">
      <c r="B2843" t="s">
        <v>53</v>
      </c>
      <c r="C2843" s="29">
        <v>41983</v>
      </c>
      <c r="H2843" s="201">
        <v>55798</v>
      </c>
      <c r="I2843" s="30">
        <v>133708</v>
      </c>
      <c r="K2843" s="34">
        <f t="shared" si="44"/>
        <v>189506</v>
      </c>
    </row>
    <row r="2844" spans="2:11" x14ac:dyDescent="0.2">
      <c r="B2844" t="s">
        <v>54</v>
      </c>
      <c r="C2844" s="29">
        <v>41984</v>
      </c>
      <c r="H2844" s="201">
        <v>57473</v>
      </c>
      <c r="I2844" s="30">
        <v>135209</v>
      </c>
      <c r="K2844" s="34">
        <f t="shared" si="44"/>
        <v>192682</v>
      </c>
    </row>
    <row r="2845" spans="2:11" x14ac:dyDescent="0.2">
      <c r="B2845" s="176" t="s">
        <v>55</v>
      </c>
      <c r="C2845" s="29">
        <v>41985</v>
      </c>
      <c r="H2845" s="201">
        <v>62832</v>
      </c>
      <c r="I2845" s="30">
        <v>142262</v>
      </c>
      <c r="K2845" s="34">
        <f t="shared" si="44"/>
        <v>205094</v>
      </c>
    </row>
    <row r="2846" spans="2:11" x14ac:dyDescent="0.2">
      <c r="B2846" s="176" t="s">
        <v>56</v>
      </c>
      <c r="C2846" s="29">
        <v>41986</v>
      </c>
      <c r="H2846" s="201">
        <v>42871</v>
      </c>
      <c r="I2846" s="30">
        <v>118771</v>
      </c>
      <c r="K2846" s="34">
        <f t="shared" si="44"/>
        <v>161642</v>
      </c>
    </row>
    <row r="2847" spans="2:11" x14ac:dyDescent="0.2">
      <c r="B2847" t="s">
        <v>57</v>
      </c>
      <c r="C2847" s="29">
        <v>41987</v>
      </c>
      <c r="H2847" s="201">
        <v>35610</v>
      </c>
      <c r="I2847" s="30">
        <v>84463</v>
      </c>
      <c r="K2847" s="34">
        <f t="shared" si="44"/>
        <v>120073</v>
      </c>
    </row>
    <row r="2848" spans="2:11" x14ac:dyDescent="0.2">
      <c r="B2848" t="s">
        <v>58</v>
      </c>
      <c r="C2848" s="29">
        <v>41988</v>
      </c>
      <c r="H2848" s="201">
        <v>53739</v>
      </c>
      <c r="I2848" s="30">
        <v>128652</v>
      </c>
      <c r="K2848" s="34">
        <f t="shared" si="44"/>
        <v>182391</v>
      </c>
    </row>
    <row r="2849" spans="2:11" x14ac:dyDescent="0.2">
      <c r="B2849" t="s">
        <v>59</v>
      </c>
      <c r="C2849" s="29">
        <v>41989</v>
      </c>
      <c r="H2849" s="201">
        <v>57112</v>
      </c>
      <c r="I2849" s="30">
        <v>134047</v>
      </c>
      <c r="K2849" s="34">
        <f t="shared" si="44"/>
        <v>191159</v>
      </c>
    </row>
    <row r="2850" spans="2:11" x14ac:dyDescent="0.2">
      <c r="B2850" t="s">
        <v>53</v>
      </c>
      <c r="C2850" s="29">
        <v>41990</v>
      </c>
      <c r="H2850" s="201">
        <v>56615</v>
      </c>
      <c r="I2850" s="30">
        <v>133598</v>
      </c>
      <c r="K2850" s="34">
        <f t="shared" si="44"/>
        <v>190213</v>
      </c>
    </row>
    <row r="2851" spans="2:11" x14ac:dyDescent="0.2">
      <c r="B2851" t="s">
        <v>54</v>
      </c>
      <c r="C2851" s="29">
        <v>41991</v>
      </c>
      <c r="H2851" s="201">
        <v>58288</v>
      </c>
      <c r="I2851" s="30">
        <v>140582</v>
      </c>
      <c r="K2851" s="34">
        <f t="shared" si="44"/>
        <v>198870</v>
      </c>
    </row>
    <row r="2852" spans="2:11" x14ac:dyDescent="0.2">
      <c r="B2852" t="s">
        <v>55</v>
      </c>
      <c r="C2852" s="29">
        <v>41992</v>
      </c>
      <c r="H2852" s="201">
        <v>60343</v>
      </c>
      <c r="I2852" s="30">
        <v>147221</v>
      </c>
      <c r="K2852" s="34">
        <f t="shared" si="44"/>
        <v>207564</v>
      </c>
    </row>
    <row r="2853" spans="2:11" x14ac:dyDescent="0.2">
      <c r="B2853" t="s">
        <v>56</v>
      </c>
      <c r="C2853" s="29">
        <v>41993</v>
      </c>
      <c r="H2853" s="201">
        <v>41267</v>
      </c>
      <c r="I2853" s="30">
        <v>115099</v>
      </c>
      <c r="K2853" s="34">
        <f t="shared" si="44"/>
        <v>156366</v>
      </c>
    </row>
    <row r="2854" spans="2:11" x14ac:dyDescent="0.2">
      <c r="B2854" t="s">
        <v>57</v>
      </c>
      <c r="C2854" s="29">
        <v>41994</v>
      </c>
      <c r="H2854" s="201">
        <v>34438</v>
      </c>
      <c r="I2854" s="30">
        <v>85511</v>
      </c>
      <c r="K2854" s="34">
        <f t="shared" si="44"/>
        <v>119949</v>
      </c>
    </row>
    <row r="2855" spans="2:11" x14ac:dyDescent="0.2">
      <c r="B2855" t="s">
        <v>58</v>
      </c>
      <c r="C2855" s="29">
        <v>41995</v>
      </c>
      <c r="H2855" s="201">
        <v>50808</v>
      </c>
      <c r="I2855" s="30">
        <v>131253</v>
      </c>
      <c r="K2855" s="34">
        <f t="shared" si="44"/>
        <v>182061</v>
      </c>
    </row>
    <row r="2856" spans="2:11" x14ac:dyDescent="0.2">
      <c r="B2856" t="s">
        <v>59</v>
      </c>
      <c r="C2856" s="29">
        <v>41996</v>
      </c>
      <c r="H2856" s="201">
        <v>51867</v>
      </c>
      <c r="I2856" s="30">
        <v>134208</v>
      </c>
      <c r="K2856" s="34">
        <f t="shared" si="44"/>
        <v>186075</v>
      </c>
    </row>
    <row r="2857" spans="2:11" x14ac:dyDescent="0.2">
      <c r="B2857" t="s">
        <v>53</v>
      </c>
      <c r="C2857" s="29">
        <v>41997</v>
      </c>
      <c r="H2857" s="201">
        <v>44994</v>
      </c>
      <c r="I2857" s="30">
        <v>107159</v>
      </c>
      <c r="K2857" s="34">
        <f t="shared" si="44"/>
        <v>152153</v>
      </c>
    </row>
    <row r="2858" spans="2:11" x14ac:dyDescent="0.2">
      <c r="B2858" t="s">
        <v>54</v>
      </c>
      <c r="C2858" s="29">
        <v>41998</v>
      </c>
      <c r="H2858" s="201">
        <v>27037</v>
      </c>
      <c r="I2858" s="30">
        <v>58161</v>
      </c>
      <c r="K2858" s="34">
        <f t="shared" si="44"/>
        <v>85198</v>
      </c>
    </row>
    <row r="2859" spans="2:11" x14ac:dyDescent="0.2">
      <c r="B2859" t="s">
        <v>55</v>
      </c>
      <c r="C2859" s="29">
        <v>41999</v>
      </c>
      <c r="H2859" s="201">
        <v>42168</v>
      </c>
      <c r="I2859" s="30">
        <v>93775</v>
      </c>
      <c r="K2859" s="34">
        <f t="shared" si="44"/>
        <v>135943</v>
      </c>
    </row>
    <row r="2860" spans="2:11" x14ac:dyDescent="0.2">
      <c r="B2860" t="s">
        <v>56</v>
      </c>
      <c r="C2860" s="29">
        <v>42000</v>
      </c>
      <c r="H2860" s="201">
        <v>36383</v>
      </c>
      <c r="I2860" s="30">
        <v>85454</v>
      </c>
      <c r="K2860" s="34">
        <f t="shared" si="44"/>
        <v>121837</v>
      </c>
    </row>
    <row r="2861" spans="2:11" x14ac:dyDescent="0.2">
      <c r="B2861" t="s">
        <v>57</v>
      </c>
      <c r="C2861" s="29">
        <v>42001</v>
      </c>
      <c r="H2861" s="201">
        <v>33493</v>
      </c>
      <c r="I2861" s="30">
        <v>74797</v>
      </c>
      <c r="K2861" s="34">
        <f t="shared" si="44"/>
        <v>108290</v>
      </c>
    </row>
    <row r="2862" spans="2:11" x14ac:dyDescent="0.2">
      <c r="B2862" t="s">
        <v>58</v>
      </c>
      <c r="C2862" s="29">
        <v>42002</v>
      </c>
      <c r="H2862" s="201">
        <v>47266</v>
      </c>
      <c r="I2862" s="30">
        <v>115689</v>
      </c>
      <c r="K2862" s="34">
        <f t="shared" si="44"/>
        <v>162955</v>
      </c>
    </row>
    <row r="2863" spans="2:11" x14ac:dyDescent="0.2">
      <c r="B2863" t="s">
        <v>59</v>
      </c>
      <c r="C2863" s="29">
        <v>42003</v>
      </c>
      <c r="H2863" s="201">
        <v>47681</v>
      </c>
      <c r="I2863" s="30">
        <v>118599</v>
      </c>
      <c r="K2863" s="34">
        <f t="shared" si="44"/>
        <v>166280</v>
      </c>
    </row>
    <row r="2864" spans="2:11" x14ac:dyDescent="0.2">
      <c r="B2864" t="s">
        <v>53</v>
      </c>
      <c r="C2864" s="29">
        <v>42004</v>
      </c>
      <c r="H2864" s="201">
        <v>46580</v>
      </c>
      <c r="I2864" s="30">
        <v>107180</v>
      </c>
      <c r="K2864" s="34">
        <f t="shared" si="44"/>
        <v>153760</v>
      </c>
    </row>
    <row r="2865" spans="2:11" x14ac:dyDescent="0.2">
      <c r="B2865" t="s">
        <v>54</v>
      </c>
      <c r="C2865" s="29">
        <v>42005</v>
      </c>
      <c r="H2865" s="201">
        <v>22537</v>
      </c>
      <c r="I2865" s="30">
        <v>50290</v>
      </c>
      <c r="K2865" s="34">
        <f t="shared" si="44"/>
        <v>72827</v>
      </c>
    </row>
    <row r="2866" spans="2:11" x14ac:dyDescent="0.2">
      <c r="B2866" t="s">
        <v>55</v>
      </c>
      <c r="C2866" s="29">
        <v>42006</v>
      </c>
      <c r="H2866" s="201">
        <v>42464</v>
      </c>
      <c r="I2866" s="30">
        <v>103208</v>
      </c>
      <c r="K2866" s="34">
        <f t="shared" si="44"/>
        <v>145672</v>
      </c>
    </row>
    <row r="2867" spans="2:11" x14ac:dyDescent="0.2">
      <c r="B2867" t="s">
        <v>56</v>
      </c>
      <c r="C2867" s="29">
        <v>42007</v>
      </c>
      <c r="H2867" s="201">
        <v>34364</v>
      </c>
      <c r="I2867" s="30">
        <v>92687</v>
      </c>
      <c r="K2867" s="34">
        <f t="shared" si="44"/>
        <v>127051</v>
      </c>
    </row>
    <row r="2868" spans="2:11" x14ac:dyDescent="0.2">
      <c r="B2868" t="s">
        <v>57</v>
      </c>
      <c r="C2868" s="29">
        <v>42008</v>
      </c>
      <c r="H2868" s="201">
        <v>30031</v>
      </c>
      <c r="I2868" s="30">
        <v>71301</v>
      </c>
      <c r="K2868" s="34">
        <f t="shared" si="44"/>
        <v>101332</v>
      </c>
    </row>
    <row r="2869" spans="2:11" x14ac:dyDescent="0.2">
      <c r="B2869" t="s">
        <v>58</v>
      </c>
      <c r="C2869" s="29">
        <v>42009</v>
      </c>
      <c r="H2869" s="201">
        <v>48289</v>
      </c>
      <c r="I2869" s="30">
        <v>117572</v>
      </c>
      <c r="K2869" s="34">
        <f t="shared" si="44"/>
        <v>165861</v>
      </c>
    </row>
    <row r="2870" spans="2:11" x14ac:dyDescent="0.2">
      <c r="B2870" t="s">
        <v>59</v>
      </c>
      <c r="C2870" s="29">
        <v>42010</v>
      </c>
      <c r="H2870" s="201">
        <v>51231</v>
      </c>
      <c r="I2870" s="30">
        <v>124181</v>
      </c>
      <c r="K2870" s="34">
        <f t="shared" si="44"/>
        <v>175412</v>
      </c>
    </row>
    <row r="2871" spans="2:11" x14ac:dyDescent="0.2">
      <c r="B2871" t="s">
        <v>53</v>
      </c>
      <c r="C2871" s="29">
        <v>42011</v>
      </c>
      <c r="H2871" s="201">
        <v>49785</v>
      </c>
      <c r="I2871" s="30">
        <v>123033</v>
      </c>
      <c r="K2871" s="34">
        <f t="shared" si="44"/>
        <v>172818</v>
      </c>
    </row>
    <row r="2872" spans="2:11" x14ac:dyDescent="0.2">
      <c r="B2872" t="s">
        <v>54</v>
      </c>
      <c r="C2872" s="29">
        <v>42012</v>
      </c>
      <c r="H2872" s="201">
        <v>50813</v>
      </c>
      <c r="I2872" s="30">
        <v>124770</v>
      </c>
      <c r="K2872" s="34">
        <f t="shared" si="44"/>
        <v>175583</v>
      </c>
    </row>
    <row r="2873" spans="2:11" x14ac:dyDescent="0.2">
      <c r="B2873" s="176" t="s">
        <v>55</v>
      </c>
      <c r="C2873" s="29">
        <v>42013</v>
      </c>
      <c r="H2873" s="201">
        <v>51598</v>
      </c>
      <c r="I2873" s="30">
        <v>120799</v>
      </c>
      <c r="K2873" s="34">
        <f t="shared" si="44"/>
        <v>172397</v>
      </c>
    </row>
    <row r="2874" spans="2:11" x14ac:dyDescent="0.2">
      <c r="B2874" s="176" t="s">
        <v>56</v>
      </c>
      <c r="C2874" s="29">
        <v>42014</v>
      </c>
      <c r="H2874" s="201">
        <v>25346</v>
      </c>
      <c r="I2874" s="30">
        <v>66428</v>
      </c>
      <c r="K2874" s="34">
        <f t="shared" si="44"/>
        <v>91774</v>
      </c>
    </row>
    <row r="2875" spans="2:11" x14ac:dyDescent="0.2">
      <c r="B2875" t="s">
        <v>57</v>
      </c>
      <c r="C2875" s="29">
        <v>42015</v>
      </c>
      <c r="H2875" s="201">
        <v>26847</v>
      </c>
      <c r="I2875" s="30">
        <v>66613</v>
      </c>
      <c r="K2875" s="34">
        <f t="shared" si="44"/>
        <v>93460</v>
      </c>
    </row>
    <row r="2876" spans="2:11" x14ac:dyDescent="0.2">
      <c r="B2876" t="s">
        <v>58</v>
      </c>
      <c r="C2876" s="29">
        <v>42016</v>
      </c>
      <c r="H2876" s="201">
        <v>49504</v>
      </c>
      <c r="I2876" s="30">
        <v>117516</v>
      </c>
      <c r="K2876" s="34">
        <f t="shared" si="44"/>
        <v>167020</v>
      </c>
    </row>
    <row r="2877" spans="2:11" x14ac:dyDescent="0.2">
      <c r="B2877" t="s">
        <v>59</v>
      </c>
      <c r="C2877" s="29">
        <v>42017</v>
      </c>
      <c r="H2877" s="201">
        <v>51457</v>
      </c>
      <c r="I2877" s="30">
        <v>121224</v>
      </c>
      <c r="K2877" s="34">
        <f t="shared" si="44"/>
        <v>172681</v>
      </c>
    </row>
    <row r="2878" spans="2:11" x14ac:dyDescent="0.2">
      <c r="B2878" t="s">
        <v>53</v>
      </c>
      <c r="C2878" s="29">
        <v>42018</v>
      </c>
      <c r="H2878" s="201">
        <v>52813</v>
      </c>
      <c r="I2878" s="30">
        <v>125850</v>
      </c>
      <c r="K2878" s="34">
        <f t="shared" si="44"/>
        <v>178663</v>
      </c>
    </row>
    <row r="2879" spans="2:11" x14ac:dyDescent="0.2">
      <c r="B2879" t="s">
        <v>54</v>
      </c>
      <c r="C2879" s="29">
        <v>42019</v>
      </c>
      <c r="H2879" s="201">
        <v>55183</v>
      </c>
      <c r="I2879" s="30">
        <v>128287</v>
      </c>
      <c r="K2879" s="34">
        <f t="shared" si="44"/>
        <v>183470</v>
      </c>
    </row>
    <row r="2880" spans="2:11" x14ac:dyDescent="0.2">
      <c r="B2880" t="s">
        <v>55</v>
      </c>
      <c r="C2880" s="29">
        <v>42020</v>
      </c>
      <c r="H2880" s="201">
        <v>64100</v>
      </c>
      <c r="I2880" s="30">
        <v>141769</v>
      </c>
      <c r="K2880" s="34">
        <f t="shared" si="44"/>
        <v>205869</v>
      </c>
    </row>
    <row r="2881" spans="2:11" x14ac:dyDescent="0.2">
      <c r="B2881" t="s">
        <v>56</v>
      </c>
      <c r="C2881" s="29">
        <v>42021</v>
      </c>
      <c r="H2881" s="201">
        <v>43550</v>
      </c>
      <c r="I2881" s="30">
        <v>111184</v>
      </c>
      <c r="K2881" s="34">
        <f t="shared" si="44"/>
        <v>154734</v>
      </c>
    </row>
    <row r="2882" spans="2:11" x14ac:dyDescent="0.2">
      <c r="B2882" t="s">
        <v>57</v>
      </c>
      <c r="C2882" s="29">
        <v>42022</v>
      </c>
      <c r="H2882" s="201">
        <v>36728</v>
      </c>
      <c r="I2882" s="30">
        <v>82519</v>
      </c>
      <c r="K2882" s="34">
        <f t="shared" si="44"/>
        <v>119247</v>
      </c>
    </row>
    <row r="2883" spans="2:11" x14ac:dyDescent="0.2">
      <c r="B2883" t="s">
        <v>58</v>
      </c>
      <c r="C2883" s="29">
        <v>42023</v>
      </c>
      <c r="H2883" s="201">
        <v>47092</v>
      </c>
      <c r="I2883" s="30">
        <v>116508</v>
      </c>
      <c r="K2883" s="34">
        <f t="shared" si="44"/>
        <v>163600</v>
      </c>
    </row>
    <row r="2884" spans="2:11" x14ac:dyDescent="0.2">
      <c r="B2884" t="s">
        <v>59</v>
      </c>
      <c r="C2884" s="29">
        <v>42024</v>
      </c>
      <c r="H2884" s="201">
        <v>54247</v>
      </c>
      <c r="I2884" s="30">
        <v>124357</v>
      </c>
      <c r="K2884" s="34">
        <f t="shared" si="44"/>
        <v>178604</v>
      </c>
    </row>
    <row r="2885" spans="2:11" x14ac:dyDescent="0.2">
      <c r="B2885" t="s">
        <v>53</v>
      </c>
      <c r="C2885" s="29">
        <v>42025</v>
      </c>
      <c r="H2885" s="201">
        <v>55271</v>
      </c>
      <c r="I2885" s="30">
        <v>123783</v>
      </c>
      <c r="K2885" s="34">
        <f t="shared" si="44"/>
        <v>179054</v>
      </c>
    </row>
    <row r="2886" spans="2:11" x14ac:dyDescent="0.2">
      <c r="B2886" t="s">
        <v>54</v>
      </c>
      <c r="C2886" s="29">
        <v>42026</v>
      </c>
      <c r="H2886" s="201">
        <v>50180</v>
      </c>
      <c r="I2886" s="30">
        <v>114476</v>
      </c>
      <c r="K2886" s="34">
        <f t="shared" si="44"/>
        <v>164656</v>
      </c>
    </row>
    <row r="2887" spans="2:11" x14ac:dyDescent="0.2">
      <c r="B2887" t="s">
        <v>55</v>
      </c>
      <c r="C2887" s="29">
        <v>42027</v>
      </c>
      <c r="H2887" s="201">
        <v>57189</v>
      </c>
      <c r="I2887" s="30">
        <v>129526</v>
      </c>
      <c r="K2887" s="34">
        <f t="shared" ref="K2887:K2950" si="45">E2887+F2887+G2887+H2887+I2887</f>
        <v>186715</v>
      </c>
    </row>
    <row r="2888" spans="2:11" x14ac:dyDescent="0.2">
      <c r="B2888" t="s">
        <v>56</v>
      </c>
      <c r="C2888" s="29">
        <v>42028</v>
      </c>
      <c r="H2888" s="201">
        <v>38155</v>
      </c>
      <c r="I2888" s="30">
        <v>107010</v>
      </c>
      <c r="K2888" s="34">
        <f t="shared" si="45"/>
        <v>145165</v>
      </c>
    </row>
    <row r="2889" spans="2:11" x14ac:dyDescent="0.2">
      <c r="B2889" t="s">
        <v>57</v>
      </c>
      <c r="C2889" s="29">
        <v>42029</v>
      </c>
      <c r="H2889" s="201">
        <v>34537</v>
      </c>
      <c r="I2889" s="30">
        <v>79384</v>
      </c>
      <c r="K2889" s="34">
        <f t="shared" si="45"/>
        <v>113921</v>
      </c>
    </row>
    <row r="2890" spans="2:11" x14ac:dyDescent="0.2">
      <c r="B2890" t="s">
        <v>58</v>
      </c>
      <c r="C2890" s="29">
        <v>42030</v>
      </c>
      <c r="H2890" s="201">
        <v>51694</v>
      </c>
      <c r="I2890" s="30">
        <v>120787</v>
      </c>
      <c r="K2890" s="34">
        <f t="shared" si="45"/>
        <v>172481</v>
      </c>
    </row>
    <row r="2891" spans="2:11" x14ac:dyDescent="0.2">
      <c r="B2891" t="s">
        <v>59</v>
      </c>
      <c r="C2891" s="29">
        <v>42031</v>
      </c>
      <c r="H2891" s="201">
        <v>54621</v>
      </c>
      <c r="I2891" s="30">
        <v>125146</v>
      </c>
      <c r="K2891" s="34">
        <f t="shared" si="45"/>
        <v>179767</v>
      </c>
    </row>
    <row r="2892" spans="2:11" x14ac:dyDescent="0.2">
      <c r="B2892" t="s">
        <v>53</v>
      </c>
      <c r="C2892" s="29">
        <v>42032</v>
      </c>
      <c r="H2892" s="201">
        <v>56525</v>
      </c>
      <c r="I2892" s="30">
        <v>127400</v>
      </c>
      <c r="K2892" s="34">
        <f t="shared" si="45"/>
        <v>183925</v>
      </c>
    </row>
    <row r="2893" spans="2:11" x14ac:dyDescent="0.2">
      <c r="B2893" t="s">
        <v>54</v>
      </c>
      <c r="C2893" s="29">
        <v>42033</v>
      </c>
      <c r="H2893" s="201">
        <v>54999</v>
      </c>
      <c r="I2893" s="30">
        <v>137468</v>
      </c>
      <c r="K2893" s="34">
        <f t="shared" si="45"/>
        <v>192467</v>
      </c>
    </row>
    <row r="2894" spans="2:11" x14ac:dyDescent="0.2">
      <c r="B2894" t="s">
        <v>55</v>
      </c>
      <c r="C2894" s="29">
        <v>42034</v>
      </c>
      <c r="H2894" s="201">
        <v>62814</v>
      </c>
      <c r="I2894" s="30">
        <v>139489</v>
      </c>
      <c r="K2894" s="34">
        <f t="shared" si="45"/>
        <v>202303</v>
      </c>
    </row>
    <row r="2895" spans="2:11" x14ac:dyDescent="0.2">
      <c r="B2895" t="s">
        <v>56</v>
      </c>
      <c r="C2895" s="29">
        <v>42035</v>
      </c>
      <c r="H2895" s="201">
        <v>38852</v>
      </c>
      <c r="I2895" s="30">
        <v>101350</v>
      </c>
      <c r="K2895" s="34">
        <f t="shared" si="45"/>
        <v>140202</v>
      </c>
    </row>
    <row r="2896" spans="2:11" x14ac:dyDescent="0.2">
      <c r="B2896" t="s">
        <v>57</v>
      </c>
      <c r="C2896" s="29">
        <v>42036</v>
      </c>
      <c r="H2896" s="201">
        <v>32465</v>
      </c>
      <c r="I2896" s="30">
        <v>72214</v>
      </c>
      <c r="K2896" s="34">
        <f t="shared" si="45"/>
        <v>104679</v>
      </c>
    </row>
    <row r="2897" spans="2:11" x14ac:dyDescent="0.2">
      <c r="B2897" t="s">
        <v>58</v>
      </c>
      <c r="C2897" s="29">
        <v>42037</v>
      </c>
      <c r="H2897" s="201">
        <v>51590</v>
      </c>
      <c r="I2897" s="30">
        <v>120150</v>
      </c>
      <c r="K2897" s="34">
        <f t="shared" si="45"/>
        <v>171740</v>
      </c>
    </row>
    <row r="2898" spans="2:11" x14ac:dyDescent="0.2">
      <c r="B2898" t="s">
        <v>59</v>
      </c>
      <c r="C2898" s="29">
        <v>42038</v>
      </c>
      <c r="H2898" s="201">
        <v>54133</v>
      </c>
      <c r="I2898" s="30">
        <v>123632</v>
      </c>
      <c r="K2898" s="34">
        <f t="shared" si="45"/>
        <v>177765</v>
      </c>
    </row>
    <row r="2899" spans="2:11" x14ac:dyDescent="0.2">
      <c r="B2899" t="s">
        <v>53</v>
      </c>
      <c r="C2899" s="29">
        <v>42039</v>
      </c>
      <c r="H2899" s="201">
        <v>54276</v>
      </c>
      <c r="I2899" s="30">
        <v>125463</v>
      </c>
      <c r="K2899" s="34">
        <f t="shared" si="45"/>
        <v>179739</v>
      </c>
    </row>
    <row r="2900" spans="2:11" x14ac:dyDescent="0.2">
      <c r="B2900" t="s">
        <v>54</v>
      </c>
      <c r="C2900" s="29">
        <v>42040</v>
      </c>
      <c r="H2900" s="201">
        <v>55694</v>
      </c>
      <c r="I2900" s="30">
        <v>127228</v>
      </c>
      <c r="K2900" s="34">
        <f t="shared" si="45"/>
        <v>182922</v>
      </c>
    </row>
    <row r="2901" spans="2:11" x14ac:dyDescent="0.2">
      <c r="B2901" t="s">
        <v>55</v>
      </c>
      <c r="C2901" s="29">
        <v>42041</v>
      </c>
      <c r="H2901" s="201">
        <v>64115</v>
      </c>
      <c r="I2901" s="30">
        <v>140405</v>
      </c>
      <c r="K2901" s="34">
        <f t="shared" si="45"/>
        <v>204520</v>
      </c>
    </row>
    <row r="2902" spans="2:11" x14ac:dyDescent="0.2">
      <c r="B2902" t="s">
        <v>56</v>
      </c>
      <c r="C2902" s="29">
        <v>42042</v>
      </c>
      <c r="H2902" s="201">
        <v>45255</v>
      </c>
      <c r="I2902" s="30">
        <v>111607</v>
      </c>
      <c r="K2902" s="34">
        <f t="shared" si="45"/>
        <v>156862</v>
      </c>
    </row>
    <row r="2903" spans="2:11" x14ac:dyDescent="0.2">
      <c r="B2903" t="s">
        <v>57</v>
      </c>
      <c r="C2903" s="29">
        <v>42043</v>
      </c>
      <c r="H2903" s="201">
        <v>38703</v>
      </c>
      <c r="I2903" s="30">
        <v>86254</v>
      </c>
      <c r="K2903" s="34">
        <f t="shared" si="45"/>
        <v>124957</v>
      </c>
    </row>
    <row r="2904" spans="2:11" x14ac:dyDescent="0.2">
      <c r="B2904" t="s">
        <v>58</v>
      </c>
      <c r="C2904" s="29">
        <v>42044</v>
      </c>
      <c r="H2904" s="201">
        <v>54295</v>
      </c>
      <c r="I2904" s="30">
        <v>122765</v>
      </c>
      <c r="K2904" s="34">
        <f t="shared" si="45"/>
        <v>177060</v>
      </c>
    </row>
    <row r="2905" spans="2:11" x14ac:dyDescent="0.2">
      <c r="B2905" t="s">
        <v>59</v>
      </c>
      <c r="C2905" s="29">
        <v>42045</v>
      </c>
      <c r="H2905" s="201">
        <v>55557</v>
      </c>
      <c r="I2905" s="30">
        <v>131508</v>
      </c>
      <c r="K2905" s="34">
        <f t="shared" si="45"/>
        <v>187065</v>
      </c>
    </row>
    <row r="2906" spans="2:11" x14ac:dyDescent="0.2">
      <c r="B2906" t="s">
        <v>53</v>
      </c>
      <c r="C2906" s="29">
        <v>42046</v>
      </c>
      <c r="H2906" s="201">
        <v>56533</v>
      </c>
      <c r="I2906" s="30">
        <v>129744</v>
      </c>
      <c r="K2906" s="34">
        <f t="shared" si="45"/>
        <v>186277</v>
      </c>
    </row>
    <row r="2907" spans="2:11" x14ac:dyDescent="0.2">
      <c r="B2907" t="s">
        <v>54</v>
      </c>
      <c r="C2907" s="29">
        <v>42047</v>
      </c>
      <c r="H2907" s="201">
        <v>58019</v>
      </c>
      <c r="I2907" s="30">
        <v>128798</v>
      </c>
      <c r="K2907" s="34">
        <f t="shared" si="45"/>
        <v>186817</v>
      </c>
    </row>
    <row r="2908" spans="2:11" x14ac:dyDescent="0.2">
      <c r="B2908" t="s">
        <v>55</v>
      </c>
      <c r="C2908" s="29">
        <v>42048</v>
      </c>
      <c r="H2908" s="201">
        <v>65776</v>
      </c>
      <c r="I2908" s="30">
        <v>146372</v>
      </c>
      <c r="K2908" s="34">
        <f t="shared" si="45"/>
        <v>212148</v>
      </c>
    </row>
    <row r="2909" spans="2:11" x14ac:dyDescent="0.2">
      <c r="B2909" t="s">
        <v>56</v>
      </c>
      <c r="C2909" s="29">
        <v>42049</v>
      </c>
      <c r="H2909" s="201">
        <v>45949</v>
      </c>
      <c r="I2909" s="30">
        <v>111347</v>
      </c>
      <c r="K2909" s="34">
        <f t="shared" si="45"/>
        <v>157296</v>
      </c>
    </row>
    <row r="2910" spans="2:11" x14ac:dyDescent="0.2">
      <c r="B2910" t="s">
        <v>57</v>
      </c>
      <c r="C2910" s="29">
        <v>42050</v>
      </c>
      <c r="H2910" s="201">
        <v>39005</v>
      </c>
      <c r="I2910" s="30">
        <v>83911</v>
      </c>
      <c r="K2910" s="34">
        <f t="shared" si="45"/>
        <v>122916</v>
      </c>
    </row>
    <row r="2911" spans="2:11" x14ac:dyDescent="0.2">
      <c r="B2911" t="s">
        <v>58</v>
      </c>
      <c r="C2911" s="29">
        <v>42051</v>
      </c>
      <c r="H2911" s="201">
        <v>45806</v>
      </c>
      <c r="I2911" s="30">
        <v>111238</v>
      </c>
      <c r="K2911" s="34">
        <f t="shared" si="45"/>
        <v>157044</v>
      </c>
    </row>
    <row r="2912" spans="2:11" x14ac:dyDescent="0.2">
      <c r="B2912" t="s">
        <v>59</v>
      </c>
      <c r="C2912" s="29">
        <v>42052</v>
      </c>
      <c r="H2912" s="201">
        <v>54401</v>
      </c>
      <c r="I2912" s="30">
        <v>125772</v>
      </c>
      <c r="K2912" s="34">
        <f t="shared" si="45"/>
        <v>180173</v>
      </c>
    </row>
    <row r="2913" spans="2:11" x14ac:dyDescent="0.2">
      <c r="B2913" t="s">
        <v>53</v>
      </c>
      <c r="C2913" s="29">
        <v>42053</v>
      </c>
      <c r="H2913" s="201">
        <v>56927</v>
      </c>
      <c r="I2913" s="30">
        <v>131061</v>
      </c>
      <c r="K2913" s="34">
        <f t="shared" si="45"/>
        <v>187988</v>
      </c>
    </row>
    <row r="2914" spans="2:11" x14ac:dyDescent="0.2">
      <c r="B2914" t="s">
        <v>54</v>
      </c>
      <c r="C2914" s="29">
        <v>42054</v>
      </c>
      <c r="H2914" s="201">
        <v>58904</v>
      </c>
      <c r="I2914" s="30">
        <v>133103</v>
      </c>
      <c r="K2914" s="34">
        <f t="shared" si="45"/>
        <v>192007</v>
      </c>
    </row>
    <row r="2915" spans="2:11" x14ac:dyDescent="0.2">
      <c r="B2915" t="s">
        <v>55</v>
      </c>
      <c r="C2915" s="29">
        <v>42055</v>
      </c>
      <c r="H2915" s="201">
        <v>66277</v>
      </c>
      <c r="I2915" s="30">
        <v>142303</v>
      </c>
      <c r="K2915" s="34">
        <f t="shared" si="45"/>
        <v>208580</v>
      </c>
    </row>
    <row r="2916" spans="2:11" x14ac:dyDescent="0.2">
      <c r="B2916" t="s">
        <v>56</v>
      </c>
      <c r="C2916" s="29">
        <v>42056</v>
      </c>
      <c r="H2916" s="201">
        <v>46928</v>
      </c>
      <c r="I2916" s="30">
        <v>112091</v>
      </c>
      <c r="K2916" s="34">
        <f t="shared" si="45"/>
        <v>159019</v>
      </c>
    </row>
    <row r="2917" spans="2:11" x14ac:dyDescent="0.2">
      <c r="B2917" t="s">
        <v>57</v>
      </c>
      <c r="C2917" s="29">
        <v>42057</v>
      </c>
      <c r="H2917" s="201">
        <v>36114</v>
      </c>
      <c r="I2917" s="30">
        <v>76828</v>
      </c>
      <c r="K2917" s="34">
        <f t="shared" si="45"/>
        <v>112942</v>
      </c>
    </row>
    <row r="2918" spans="2:11" x14ac:dyDescent="0.2">
      <c r="B2918" t="s">
        <v>58</v>
      </c>
      <c r="C2918" s="29">
        <v>42058</v>
      </c>
      <c r="H2918" s="201">
        <v>45317</v>
      </c>
      <c r="I2918" s="30">
        <v>92028</v>
      </c>
      <c r="K2918" s="34">
        <f t="shared" si="45"/>
        <v>137345</v>
      </c>
    </row>
    <row r="2919" spans="2:11" x14ac:dyDescent="0.2">
      <c r="B2919" t="s">
        <v>59</v>
      </c>
      <c r="C2919" s="29">
        <v>42059</v>
      </c>
      <c r="H2919" s="201">
        <v>48466</v>
      </c>
      <c r="I2919" s="30">
        <v>115023</v>
      </c>
      <c r="K2919" s="34">
        <f t="shared" si="45"/>
        <v>163489</v>
      </c>
    </row>
    <row r="2920" spans="2:11" x14ac:dyDescent="0.2">
      <c r="B2920" t="s">
        <v>53</v>
      </c>
      <c r="C2920" s="29">
        <v>42060</v>
      </c>
      <c r="H2920" s="201">
        <v>55807</v>
      </c>
      <c r="I2920" s="30">
        <v>129463</v>
      </c>
      <c r="K2920" s="34">
        <f t="shared" si="45"/>
        <v>185270</v>
      </c>
    </row>
    <row r="2921" spans="2:11" x14ac:dyDescent="0.2">
      <c r="B2921" t="s">
        <v>54</v>
      </c>
      <c r="C2921" s="29">
        <v>42061</v>
      </c>
      <c r="H2921" s="201">
        <v>58684</v>
      </c>
      <c r="I2921" s="30">
        <v>133287</v>
      </c>
      <c r="K2921" s="34">
        <f t="shared" si="45"/>
        <v>191971</v>
      </c>
    </row>
    <row r="2922" spans="2:11" x14ac:dyDescent="0.2">
      <c r="B2922" s="176" t="s">
        <v>55</v>
      </c>
      <c r="C2922" s="29">
        <v>42062</v>
      </c>
      <c r="H2922" s="201">
        <v>63751</v>
      </c>
      <c r="I2922" s="30">
        <v>121074</v>
      </c>
      <c r="K2922" s="34">
        <f t="shared" si="45"/>
        <v>184825</v>
      </c>
    </row>
    <row r="2923" spans="2:11" x14ac:dyDescent="0.2">
      <c r="B2923" s="176" t="s">
        <v>56</v>
      </c>
      <c r="C2923" s="29">
        <v>42063</v>
      </c>
      <c r="H2923" s="201">
        <v>34310</v>
      </c>
      <c r="I2923" s="30">
        <v>60110</v>
      </c>
      <c r="K2923" s="34">
        <f t="shared" si="45"/>
        <v>94420</v>
      </c>
    </row>
    <row r="2924" spans="2:11" x14ac:dyDescent="0.2">
      <c r="B2924" t="s">
        <v>57</v>
      </c>
      <c r="C2924" s="29">
        <v>42064</v>
      </c>
      <c r="H2924" s="201">
        <v>35979</v>
      </c>
      <c r="I2924" s="30">
        <v>76057</v>
      </c>
      <c r="K2924" s="34">
        <f t="shared" si="45"/>
        <v>112036</v>
      </c>
    </row>
    <row r="2925" spans="2:11" x14ac:dyDescent="0.2">
      <c r="B2925" t="s">
        <v>58</v>
      </c>
      <c r="C2925" s="38">
        <v>42065</v>
      </c>
      <c r="H2925" s="201">
        <v>53334</v>
      </c>
      <c r="I2925" s="30">
        <v>124166</v>
      </c>
      <c r="K2925" s="34">
        <f t="shared" si="45"/>
        <v>177500</v>
      </c>
    </row>
    <row r="2926" spans="2:11" x14ac:dyDescent="0.2">
      <c r="B2926" t="s">
        <v>59</v>
      </c>
      <c r="C2926" s="38">
        <v>42066</v>
      </c>
      <c r="H2926" s="201">
        <v>56443</v>
      </c>
      <c r="I2926" s="30">
        <v>128046</v>
      </c>
      <c r="K2926" s="34">
        <f t="shared" si="45"/>
        <v>184489</v>
      </c>
    </row>
    <row r="2927" spans="2:11" x14ac:dyDescent="0.2">
      <c r="B2927" t="s">
        <v>53</v>
      </c>
      <c r="C2927" s="29">
        <v>42067</v>
      </c>
      <c r="H2927" s="201">
        <v>56159</v>
      </c>
      <c r="I2927" s="30">
        <v>122503</v>
      </c>
      <c r="K2927" s="34">
        <f t="shared" si="45"/>
        <v>178662</v>
      </c>
    </row>
    <row r="2928" spans="2:11" x14ac:dyDescent="0.2">
      <c r="B2928" t="s">
        <v>54</v>
      </c>
      <c r="C2928" s="38">
        <v>42068</v>
      </c>
      <c r="H2928" s="201">
        <v>39661</v>
      </c>
      <c r="I2928" s="30">
        <v>94387</v>
      </c>
      <c r="K2928" s="34">
        <f t="shared" si="45"/>
        <v>134048</v>
      </c>
    </row>
    <row r="2929" spans="2:11" x14ac:dyDescent="0.2">
      <c r="B2929" s="18" t="s">
        <v>55</v>
      </c>
      <c r="C2929" s="29">
        <v>42069</v>
      </c>
      <c r="H2929" s="201">
        <v>65831</v>
      </c>
      <c r="I2929" s="30">
        <v>146731</v>
      </c>
      <c r="K2929" s="34">
        <f t="shared" si="45"/>
        <v>212562</v>
      </c>
    </row>
    <row r="2930" spans="2:11" x14ac:dyDescent="0.2">
      <c r="B2930" t="s">
        <v>56</v>
      </c>
      <c r="C2930" s="50">
        <v>42070</v>
      </c>
      <c r="H2930" s="201">
        <v>48950</v>
      </c>
      <c r="I2930" s="30">
        <v>119067</v>
      </c>
      <c r="K2930" s="34">
        <f t="shared" si="45"/>
        <v>168017</v>
      </c>
    </row>
    <row r="2931" spans="2:11" x14ac:dyDescent="0.2">
      <c r="B2931" t="s">
        <v>57</v>
      </c>
      <c r="C2931" s="38">
        <v>42071</v>
      </c>
      <c r="H2931" s="201">
        <v>36708</v>
      </c>
      <c r="I2931" s="30">
        <v>77463</v>
      </c>
      <c r="K2931" s="34">
        <f t="shared" si="45"/>
        <v>114171</v>
      </c>
    </row>
    <row r="2932" spans="2:11" x14ac:dyDescent="0.2">
      <c r="B2932" t="s">
        <v>58</v>
      </c>
      <c r="C2932" s="38">
        <v>42072</v>
      </c>
      <c r="H2932" s="201">
        <v>51059</v>
      </c>
      <c r="I2932" s="30">
        <v>114552</v>
      </c>
      <c r="K2932" s="34">
        <f t="shared" si="45"/>
        <v>165611</v>
      </c>
    </row>
    <row r="2933" spans="2:11" x14ac:dyDescent="0.2">
      <c r="B2933" t="s">
        <v>59</v>
      </c>
      <c r="C2933" s="29">
        <v>42073</v>
      </c>
      <c r="H2933" s="201">
        <v>56271</v>
      </c>
      <c r="I2933" s="30">
        <v>128869</v>
      </c>
      <c r="K2933" s="34">
        <f t="shared" si="45"/>
        <v>185140</v>
      </c>
    </row>
    <row r="2934" spans="2:11" x14ac:dyDescent="0.2">
      <c r="B2934" s="18" t="s">
        <v>53</v>
      </c>
      <c r="C2934" s="29">
        <v>42074</v>
      </c>
      <c r="H2934" s="201">
        <v>58571</v>
      </c>
      <c r="I2934" s="30">
        <v>135053</v>
      </c>
      <c r="K2934" s="34">
        <f t="shared" si="45"/>
        <v>193624</v>
      </c>
    </row>
    <row r="2935" spans="2:11" x14ac:dyDescent="0.2">
      <c r="B2935" t="s">
        <v>54</v>
      </c>
      <c r="C2935" s="29">
        <v>42075</v>
      </c>
      <c r="H2935" s="201">
        <v>63984</v>
      </c>
      <c r="I2935" s="30">
        <v>139591</v>
      </c>
      <c r="K2935" s="34">
        <f t="shared" si="45"/>
        <v>203575</v>
      </c>
    </row>
    <row r="2936" spans="2:11" x14ac:dyDescent="0.2">
      <c r="B2936" t="s">
        <v>55</v>
      </c>
      <c r="C2936" s="50">
        <v>42076</v>
      </c>
      <c r="H2936" s="201">
        <v>73227</v>
      </c>
      <c r="I2936" s="30">
        <v>150933</v>
      </c>
      <c r="K2936" s="34">
        <f t="shared" si="45"/>
        <v>224160</v>
      </c>
    </row>
    <row r="2937" spans="2:11" x14ac:dyDescent="0.2">
      <c r="B2937" s="18" t="s">
        <v>56</v>
      </c>
      <c r="C2937" s="29">
        <v>42077</v>
      </c>
      <c r="H2937" s="201">
        <v>51616</v>
      </c>
      <c r="I2937" s="30">
        <v>115493</v>
      </c>
      <c r="K2937" s="34">
        <f t="shared" si="45"/>
        <v>167109</v>
      </c>
    </row>
    <row r="2938" spans="2:11" x14ac:dyDescent="0.2">
      <c r="B2938" s="18" t="s">
        <v>57</v>
      </c>
      <c r="C2938" s="29">
        <v>42078</v>
      </c>
      <c r="H2938" s="201">
        <v>45291</v>
      </c>
      <c r="I2938" s="30">
        <v>86817</v>
      </c>
      <c r="K2938" s="34">
        <f t="shared" si="45"/>
        <v>132108</v>
      </c>
    </row>
    <row r="2939" spans="2:11" x14ac:dyDescent="0.2">
      <c r="B2939" t="s">
        <v>58</v>
      </c>
      <c r="C2939" s="51">
        <v>42079</v>
      </c>
      <c r="H2939" s="201">
        <v>55472</v>
      </c>
      <c r="I2939" s="30">
        <v>122657</v>
      </c>
      <c r="K2939" s="34">
        <f t="shared" si="45"/>
        <v>178129</v>
      </c>
    </row>
    <row r="2940" spans="2:11" x14ac:dyDescent="0.2">
      <c r="B2940" s="18" t="s">
        <v>59</v>
      </c>
      <c r="C2940" s="29">
        <v>42080</v>
      </c>
      <c r="H2940" s="201">
        <v>54634</v>
      </c>
      <c r="I2940" s="30">
        <v>128861</v>
      </c>
      <c r="K2940" s="34">
        <f t="shared" si="45"/>
        <v>183495</v>
      </c>
    </row>
    <row r="2941" spans="2:11" x14ac:dyDescent="0.2">
      <c r="B2941" t="s">
        <v>53</v>
      </c>
      <c r="C2941" s="29">
        <v>42081</v>
      </c>
      <c r="H2941" s="201">
        <v>56390</v>
      </c>
      <c r="I2941" s="30">
        <v>127852</v>
      </c>
      <c r="K2941" s="34">
        <f t="shared" si="45"/>
        <v>184242</v>
      </c>
    </row>
    <row r="2942" spans="2:11" x14ac:dyDescent="0.2">
      <c r="B2942" t="s">
        <v>54</v>
      </c>
      <c r="C2942" s="29">
        <v>42082</v>
      </c>
      <c r="H2942" s="201">
        <v>59392</v>
      </c>
      <c r="I2942" s="30">
        <v>132040</v>
      </c>
      <c r="K2942" s="34">
        <f t="shared" si="45"/>
        <v>191432</v>
      </c>
    </row>
    <row r="2943" spans="2:11" x14ac:dyDescent="0.2">
      <c r="B2943" t="s">
        <v>55</v>
      </c>
      <c r="C2943" s="50">
        <v>42083</v>
      </c>
      <c r="H2943" s="201">
        <v>62978</v>
      </c>
      <c r="I2943" s="30">
        <v>132301</v>
      </c>
      <c r="K2943" s="34">
        <f t="shared" si="45"/>
        <v>195279</v>
      </c>
    </row>
    <row r="2944" spans="2:11" x14ac:dyDescent="0.2">
      <c r="B2944" t="s">
        <v>56</v>
      </c>
      <c r="C2944" s="50">
        <v>42084</v>
      </c>
      <c r="H2944" s="201">
        <v>45049</v>
      </c>
      <c r="I2944" s="30">
        <v>96145</v>
      </c>
      <c r="K2944" s="34">
        <f t="shared" si="45"/>
        <v>141194</v>
      </c>
    </row>
    <row r="2945" spans="2:11" x14ac:dyDescent="0.2">
      <c r="B2945" t="s">
        <v>57</v>
      </c>
      <c r="C2945" s="192">
        <v>42085</v>
      </c>
      <c r="H2945" s="201">
        <v>50269</v>
      </c>
      <c r="I2945" s="30">
        <v>91119</v>
      </c>
      <c r="K2945" s="34">
        <f t="shared" si="45"/>
        <v>141388</v>
      </c>
    </row>
    <row r="2946" spans="2:11" x14ac:dyDescent="0.2">
      <c r="B2946" t="s">
        <v>58</v>
      </c>
      <c r="C2946" s="29">
        <v>42086</v>
      </c>
      <c r="H2946" s="201">
        <v>58075</v>
      </c>
      <c r="I2946" s="30">
        <v>127871</v>
      </c>
      <c r="K2946" s="34">
        <f t="shared" si="45"/>
        <v>185946</v>
      </c>
    </row>
    <row r="2947" spans="2:11" x14ac:dyDescent="0.2">
      <c r="B2947" t="s">
        <v>59</v>
      </c>
      <c r="C2947" s="29">
        <v>42087</v>
      </c>
      <c r="H2947" s="201">
        <v>60374</v>
      </c>
      <c r="I2947" s="30">
        <v>133413</v>
      </c>
      <c r="K2947" s="34">
        <f t="shared" si="45"/>
        <v>193787</v>
      </c>
    </row>
    <row r="2948" spans="2:11" x14ac:dyDescent="0.2">
      <c r="B2948" t="s">
        <v>53</v>
      </c>
      <c r="C2948" s="29">
        <v>42088</v>
      </c>
      <c r="H2948" s="201">
        <v>60765</v>
      </c>
      <c r="I2948" s="30">
        <v>137728</v>
      </c>
      <c r="K2948" s="34">
        <f t="shared" si="45"/>
        <v>198493</v>
      </c>
    </row>
    <row r="2949" spans="2:11" x14ac:dyDescent="0.2">
      <c r="B2949" s="177" t="s">
        <v>54</v>
      </c>
      <c r="C2949" s="50">
        <v>42089</v>
      </c>
      <c r="H2949" s="201">
        <v>65035</v>
      </c>
      <c r="I2949" s="30">
        <v>146435</v>
      </c>
      <c r="K2949" s="34">
        <f t="shared" si="45"/>
        <v>211470</v>
      </c>
    </row>
    <row r="2950" spans="2:11" x14ac:dyDescent="0.2">
      <c r="B2950" s="18" t="s">
        <v>55</v>
      </c>
      <c r="C2950" s="51">
        <v>42090</v>
      </c>
      <c r="H2950" s="201">
        <v>75108</v>
      </c>
      <c r="I2950" s="30">
        <v>154227</v>
      </c>
      <c r="K2950" s="34">
        <f t="shared" si="45"/>
        <v>229335</v>
      </c>
    </row>
    <row r="2951" spans="2:11" x14ac:dyDescent="0.2">
      <c r="B2951" s="18" t="s">
        <v>56</v>
      </c>
      <c r="C2951" s="51">
        <v>42091</v>
      </c>
      <c r="H2951" s="201">
        <v>58714</v>
      </c>
      <c r="I2951" s="30">
        <v>127245</v>
      </c>
      <c r="K2951" s="34">
        <f t="shared" ref="K2951:K3014" si="46">E2951+F2951+G2951+H2951+I2951</f>
        <v>185959</v>
      </c>
    </row>
    <row r="2952" spans="2:11" x14ac:dyDescent="0.2">
      <c r="B2952" t="s">
        <v>57</v>
      </c>
      <c r="C2952" s="50">
        <v>42092</v>
      </c>
      <c r="H2952" s="201">
        <v>48462</v>
      </c>
      <c r="I2952" s="30">
        <v>92485</v>
      </c>
      <c r="K2952" s="34">
        <f t="shared" si="46"/>
        <v>140947</v>
      </c>
    </row>
    <row r="2953" spans="2:11" x14ac:dyDescent="0.2">
      <c r="B2953" t="s">
        <v>58</v>
      </c>
      <c r="C2953" s="29">
        <v>42093</v>
      </c>
      <c r="H2953" s="201">
        <v>57256</v>
      </c>
      <c r="I2953" s="30">
        <v>128152</v>
      </c>
      <c r="K2953" s="34">
        <f t="shared" si="46"/>
        <v>185408</v>
      </c>
    </row>
    <row r="2954" spans="2:11" x14ac:dyDescent="0.2">
      <c r="B2954" t="s">
        <v>59</v>
      </c>
      <c r="C2954" s="29">
        <v>42094</v>
      </c>
      <c r="H2954" s="201">
        <v>59613</v>
      </c>
      <c r="I2954" s="30">
        <v>134940</v>
      </c>
      <c r="K2954" s="34">
        <f t="shared" si="46"/>
        <v>194553</v>
      </c>
    </row>
    <row r="2955" spans="2:11" x14ac:dyDescent="0.2">
      <c r="B2955" s="18" t="s">
        <v>53</v>
      </c>
      <c r="C2955" s="29">
        <v>42095</v>
      </c>
      <c r="H2955" s="201">
        <v>61610</v>
      </c>
      <c r="I2955" s="30">
        <v>139723</v>
      </c>
      <c r="K2955" s="34">
        <f t="shared" si="46"/>
        <v>201333</v>
      </c>
    </row>
    <row r="2956" spans="2:11" x14ac:dyDescent="0.2">
      <c r="B2956" t="s">
        <v>54</v>
      </c>
      <c r="C2956" s="50">
        <v>42096</v>
      </c>
      <c r="H2956" s="201">
        <v>68154</v>
      </c>
      <c r="I2956" s="30">
        <v>147395</v>
      </c>
      <c r="K2956" s="34">
        <f t="shared" si="46"/>
        <v>215549</v>
      </c>
    </row>
    <row r="2957" spans="2:11" x14ac:dyDescent="0.2">
      <c r="B2957" t="s">
        <v>55</v>
      </c>
      <c r="C2957" s="50">
        <v>42097</v>
      </c>
      <c r="H2957" s="201">
        <v>65927</v>
      </c>
      <c r="I2957" s="30">
        <v>143305</v>
      </c>
      <c r="K2957" s="34">
        <f t="shared" si="46"/>
        <v>209232</v>
      </c>
    </row>
    <row r="2958" spans="2:11" x14ac:dyDescent="0.2">
      <c r="B2958" t="s">
        <v>56</v>
      </c>
      <c r="C2958" s="29">
        <v>42098</v>
      </c>
      <c r="H2958" s="201">
        <v>45081</v>
      </c>
      <c r="I2958" s="30">
        <v>103790</v>
      </c>
      <c r="K2958" s="34">
        <f t="shared" si="46"/>
        <v>148871</v>
      </c>
    </row>
    <row r="2959" spans="2:11" x14ac:dyDescent="0.2">
      <c r="B2959" s="178" t="s">
        <v>57</v>
      </c>
      <c r="C2959" s="29">
        <v>42099</v>
      </c>
      <c r="H2959" s="201">
        <v>43674</v>
      </c>
      <c r="I2959" s="30">
        <v>84131</v>
      </c>
      <c r="K2959" s="34">
        <f t="shared" si="46"/>
        <v>127805</v>
      </c>
    </row>
    <row r="2960" spans="2:11" x14ac:dyDescent="0.2">
      <c r="B2960" t="s">
        <v>58</v>
      </c>
      <c r="C2960" s="29">
        <v>42100</v>
      </c>
      <c r="H2960" s="201">
        <v>58215</v>
      </c>
      <c r="I2960" s="30">
        <v>133544</v>
      </c>
      <c r="K2960" s="34">
        <f t="shared" si="46"/>
        <v>191759</v>
      </c>
    </row>
    <row r="2961" spans="2:11" x14ac:dyDescent="0.2">
      <c r="B2961" t="s">
        <v>59</v>
      </c>
      <c r="C2961" s="29">
        <v>42101</v>
      </c>
      <c r="H2961" s="201">
        <v>60167</v>
      </c>
      <c r="I2961" s="30">
        <v>136133</v>
      </c>
      <c r="K2961" s="34">
        <f t="shared" si="46"/>
        <v>196300</v>
      </c>
    </row>
    <row r="2962" spans="2:11" x14ac:dyDescent="0.2">
      <c r="B2962" t="s">
        <v>53</v>
      </c>
      <c r="C2962" s="29">
        <v>42102</v>
      </c>
      <c r="H2962" s="201">
        <v>60573</v>
      </c>
      <c r="I2962" s="30">
        <v>138580</v>
      </c>
      <c r="K2962" s="34">
        <f t="shared" si="46"/>
        <v>199153</v>
      </c>
    </row>
    <row r="2963" spans="2:11" x14ac:dyDescent="0.2">
      <c r="B2963" t="s">
        <v>54</v>
      </c>
      <c r="C2963" s="29">
        <v>42103</v>
      </c>
      <c r="H2963" s="201">
        <v>62720</v>
      </c>
      <c r="I2963" s="30">
        <v>140887</v>
      </c>
      <c r="K2963" s="34">
        <f t="shared" si="46"/>
        <v>203607</v>
      </c>
    </row>
    <row r="2964" spans="2:11" x14ac:dyDescent="0.2">
      <c r="B2964" s="18" t="s">
        <v>55</v>
      </c>
      <c r="C2964" s="29">
        <v>42104</v>
      </c>
      <c r="H2964" s="201">
        <v>69659</v>
      </c>
      <c r="I2964" s="30">
        <v>146868</v>
      </c>
      <c r="K2964" s="34">
        <f t="shared" si="46"/>
        <v>216527</v>
      </c>
    </row>
    <row r="2965" spans="2:11" x14ac:dyDescent="0.2">
      <c r="B2965" s="18" t="s">
        <v>56</v>
      </c>
      <c r="C2965" s="29">
        <v>42105</v>
      </c>
      <c r="H2965" s="201">
        <v>46176</v>
      </c>
      <c r="I2965" s="30">
        <v>119412</v>
      </c>
      <c r="K2965" s="34">
        <f t="shared" si="46"/>
        <v>165588</v>
      </c>
    </row>
    <row r="2966" spans="2:11" x14ac:dyDescent="0.2">
      <c r="B2966" t="s">
        <v>57</v>
      </c>
      <c r="C2966" s="29">
        <v>42106</v>
      </c>
      <c r="H2966" s="201">
        <v>41351</v>
      </c>
      <c r="I2966" s="30">
        <v>89187</v>
      </c>
      <c r="K2966" s="34">
        <f t="shared" si="46"/>
        <v>130538</v>
      </c>
    </row>
    <row r="2967" spans="2:11" x14ac:dyDescent="0.2">
      <c r="B2967" t="s">
        <v>58</v>
      </c>
      <c r="C2967" s="29">
        <v>42107</v>
      </c>
      <c r="H2967" s="201">
        <v>58181</v>
      </c>
      <c r="I2967" s="30">
        <v>128753</v>
      </c>
      <c r="K2967" s="34">
        <f t="shared" si="46"/>
        <v>186934</v>
      </c>
    </row>
    <row r="2968" spans="2:11" x14ac:dyDescent="0.2">
      <c r="B2968" t="s">
        <v>59</v>
      </c>
      <c r="C2968" s="29">
        <v>42108</v>
      </c>
      <c r="H2968" s="201">
        <v>59465</v>
      </c>
      <c r="I2968" s="30">
        <v>137024</v>
      </c>
      <c r="K2968" s="34">
        <f t="shared" si="46"/>
        <v>196489</v>
      </c>
    </row>
    <row r="2969" spans="2:11" x14ac:dyDescent="0.2">
      <c r="B2969" t="s">
        <v>53</v>
      </c>
      <c r="C2969" s="29">
        <v>42109</v>
      </c>
      <c r="H2969" s="201">
        <v>61721</v>
      </c>
      <c r="I2969" s="30">
        <v>138559</v>
      </c>
      <c r="K2969" s="34">
        <f t="shared" si="46"/>
        <v>200280</v>
      </c>
    </row>
    <row r="2970" spans="2:11" x14ac:dyDescent="0.2">
      <c r="B2970" t="s">
        <v>54</v>
      </c>
      <c r="C2970" s="51">
        <v>42110</v>
      </c>
      <c r="H2970" s="201">
        <v>64221</v>
      </c>
      <c r="I2970" s="30">
        <v>141716</v>
      </c>
      <c r="K2970" s="34">
        <f t="shared" si="46"/>
        <v>205937</v>
      </c>
    </row>
    <row r="2971" spans="2:11" x14ac:dyDescent="0.2">
      <c r="B2971" t="s">
        <v>55</v>
      </c>
      <c r="C2971" s="29">
        <v>42111</v>
      </c>
      <c r="H2971" s="201">
        <v>74042</v>
      </c>
      <c r="I2971" s="30">
        <v>145753</v>
      </c>
      <c r="K2971" s="34">
        <f t="shared" si="46"/>
        <v>219795</v>
      </c>
    </row>
    <row r="2972" spans="2:11" x14ac:dyDescent="0.2">
      <c r="B2972" s="18" t="s">
        <v>56</v>
      </c>
      <c r="C2972" s="29">
        <v>42112</v>
      </c>
      <c r="H2972" s="201">
        <v>51943</v>
      </c>
      <c r="I2972" s="30">
        <v>117703</v>
      </c>
      <c r="K2972" s="34">
        <f t="shared" si="46"/>
        <v>169646</v>
      </c>
    </row>
    <row r="2973" spans="2:11" x14ac:dyDescent="0.2">
      <c r="B2973" t="s">
        <v>57</v>
      </c>
      <c r="C2973" s="29">
        <v>42113</v>
      </c>
      <c r="H2973" s="201">
        <v>53795</v>
      </c>
      <c r="I2973" s="30">
        <v>93574</v>
      </c>
      <c r="K2973" s="34">
        <f t="shared" si="46"/>
        <v>147369</v>
      </c>
    </row>
    <row r="2974" spans="2:11" x14ac:dyDescent="0.2">
      <c r="B2974" t="s">
        <v>58</v>
      </c>
      <c r="C2974" s="29">
        <v>42114</v>
      </c>
      <c r="H2974" s="201">
        <v>58852</v>
      </c>
      <c r="I2974" s="30">
        <v>129625</v>
      </c>
      <c r="K2974" s="34">
        <f t="shared" si="46"/>
        <v>188477</v>
      </c>
    </row>
    <row r="2975" spans="2:11" x14ac:dyDescent="0.2">
      <c r="B2975" t="s">
        <v>59</v>
      </c>
      <c r="C2975" s="29">
        <v>42115</v>
      </c>
      <c r="H2975" s="201">
        <v>58218</v>
      </c>
      <c r="I2975" s="30">
        <v>133304</v>
      </c>
      <c r="K2975" s="34">
        <f t="shared" si="46"/>
        <v>191522</v>
      </c>
    </row>
    <row r="2976" spans="2:11" x14ac:dyDescent="0.2">
      <c r="B2976" t="s">
        <v>53</v>
      </c>
      <c r="C2976" s="29">
        <v>42116</v>
      </c>
      <c r="H2976" s="201">
        <v>60579</v>
      </c>
      <c r="I2976" s="30">
        <v>137170</v>
      </c>
      <c r="K2976" s="34">
        <f t="shared" si="46"/>
        <v>197749</v>
      </c>
    </row>
    <row r="2977" spans="2:11" x14ac:dyDescent="0.2">
      <c r="B2977" t="s">
        <v>54</v>
      </c>
      <c r="C2977" s="29">
        <v>42117</v>
      </c>
      <c r="H2977" s="201">
        <v>63111</v>
      </c>
      <c r="I2977" s="30">
        <v>139395</v>
      </c>
      <c r="K2977" s="34">
        <f t="shared" si="46"/>
        <v>202506</v>
      </c>
    </row>
    <row r="2978" spans="2:11" x14ac:dyDescent="0.2">
      <c r="B2978" s="39" t="s">
        <v>55</v>
      </c>
      <c r="C2978" s="29">
        <v>42118</v>
      </c>
      <c r="H2978" s="201">
        <v>69439</v>
      </c>
      <c r="I2978" s="30">
        <v>145924</v>
      </c>
      <c r="K2978" s="34">
        <f t="shared" si="46"/>
        <v>215363</v>
      </c>
    </row>
    <row r="2979" spans="2:11" x14ac:dyDescent="0.2">
      <c r="B2979" t="s">
        <v>56</v>
      </c>
      <c r="C2979" s="29">
        <v>42119</v>
      </c>
      <c r="H2979" s="201">
        <v>49572</v>
      </c>
      <c r="I2979" s="30">
        <v>120729</v>
      </c>
      <c r="K2979" s="34">
        <f t="shared" si="46"/>
        <v>170301</v>
      </c>
    </row>
    <row r="2980" spans="2:11" x14ac:dyDescent="0.2">
      <c r="B2980" t="s">
        <v>57</v>
      </c>
      <c r="C2980" s="29">
        <v>42120</v>
      </c>
      <c r="H2980" s="201">
        <v>44262</v>
      </c>
      <c r="I2980" s="30">
        <v>92016</v>
      </c>
      <c r="K2980" s="34">
        <f t="shared" si="46"/>
        <v>136278</v>
      </c>
    </row>
    <row r="2981" spans="2:11" x14ac:dyDescent="0.2">
      <c r="B2981" t="s">
        <v>58</v>
      </c>
      <c r="C2981" s="29">
        <v>42121</v>
      </c>
      <c r="H2981" s="201">
        <v>57357</v>
      </c>
      <c r="I2981" s="30">
        <v>128739</v>
      </c>
      <c r="K2981" s="34">
        <f t="shared" si="46"/>
        <v>186096</v>
      </c>
    </row>
    <row r="2982" spans="2:11" x14ac:dyDescent="0.2">
      <c r="B2982" t="s">
        <v>59</v>
      </c>
      <c r="C2982" s="29">
        <v>42122</v>
      </c>
      <c r="H2982" s="201">
        <v>62812</v>
      </c>
      <c r="I2982" s="30">
        <v>140160</v>
      </c>
      <c r="K2982" s="34">
        <f t="shared" si="46"/>
        <v>202972</v>
      </c>
    </row>
    <row r="2983" spans="2:11" x14ac:dyDescent="0.2">
      <c r="B2983" t="s">
        <v>53</v>
      </c>
      <c r="C2983" s="29">
        <v>42123</v>
      </c>
      <c r="H2983" s="201">
        <v>62172</v>
      </c>
      <c r="I2983" s="30">
        <v>137097</v>
      </c>
      <c r="K2983" s="34">
        <f t="shared" si="46"/>
        <v>199269</v>
      </c>
    </row>
    <row r="2984" spans="2:11" x14ac:dyDescent="0.2">
      <c r="B2984" t="s">
        <v>54</v>
      </c>
      <c r="C2984" s="51">
        <v>42124</v>
      </c>
      <c r="H2984" s="201">
        <v>65423</v>
      </c>
      <c r="I2984" s="30">
        <v>146886</v>
      </c>
      <c r="K2984" s="34">
        <f t="shared" si="46"/>
        <v>212309</v>
      </c>
    </row>
    <row r="2985" spans="2:11" x14ac:dyDescent="0.2">
      <c r="B2985" t="s">
        <v>55</v>
      </c>
      <c r="C2985" s="29">
        <v>42125</v>
      </c>
      <c r="H2985" s="201">
        <v>74139</v>
      </c>
      <c r="I2985" s="30">
        <v>151475</v>
      </c>
      <c r="K2985" s="34">
        <f t="shared" si="46"/>
        <v>225614</v>
      </c>
    </row>
    <row r="2986" spans="2:11" x14ac:dyDescent="0.2">
      <c r="B2986" t="s">
        <v>56</v>
      </c>
      <c r="C2986" s="51">
        <v>42126</v>
      </c>
      <c r="H2986" s="201">
        <v>51042</v>
      </c>
      <c r="I2986" s="30">
        <v>119088</v>
      </c>
      <c r="K2986" s="34">
        <f t="shared" si="46"/>
        <v>170130</v>
      </c>
    </row>
    <row r="2987" spans="2:11" x14ac:dyDescent="0.2">
      <c r="B2987" t="s">
        <v>57</v>
      </c>
      <c r="C2987" s="29">
        <v>42127</v>
      </c>
      <c r="H2987" s="201">
        <v>46251</v>
      </c>
      <c r="I2987" s="30">
        <v>94219</v>
      </c>
      <c r="K2987" s="34">
        <f t="shared" si="46"/>
        <v>140470</v>
      </c>
    </row>
    <row r="2988" spans="2:11" x14ac:dyDescent="0.2">
      <c r="B2988" t="s">
        <v>58</v>
      </c>
      <c r="C2988" s="29">
        <v>42128</v>
      </c>
      <c r="H2988" s="201">
        <v>59723</v>
      </c>
      <c r="I2988" s="30">
        <v>129863</v>
      </c>
      <c r="K2988" s="34">
        <f t="shared" si="46"/>
        <v>189586</v>
      </c>
    </row>
    <row r="2989" spans="2:11" x14ac:dyDescent="0.2">
      <c r="B2989" t="s">
        <v>59</v>
      </c>
      <c r="C2989" s="38">
        <v>42129</v>
      </c>
      <c r="H2989" s="201">
        <v>60522</v>
      </c>
      <c r="I2989" s="30">
        <v>134098</v>
      </c>
      <c r="K2989" s="34">
        <f t="shared" si="46"/>
        <v>194620</v>
      </c>
    </row>
    <row r="2990" spans="2:11" x14ac:dyDescent="0.2">
      <c r="B2990" t="s">
        <v>53</v>
      </c>
      <c r="C2990" s="29">
        <v>42130</v>
      </c>
      <c r="H2990" s="201">
        <v>62680</v>
      </c>
      <c r="I2990" s="30">
        <v>133709</v>
      </c>
      <c r="K2990" s="34">
        <f t="shared" si="46"/>
        <v>196389</v>
      </c>
    </row>
    <row r="2991" spans="2:11" x14ac:dyDescent="0.2">
      <c r="B2991" t="s">
        <v>54</v>
      </c>
      <c r="C2991" s="29">
        <v>42131</v>
      </c>
      <c r="H2991" s="201">
        <v>63070</v>
      </c>
      <c r="I2991" s="30">
        <v>139895</v>
      </c>
      <c r="K2991" s="34">
        <f t="shared" si="46"/>
        <v>202965</v>
      </c>
    </row>
    <row r="2992" spans="2:11" x14ac:dyDescent="0.2">
      <c r="B2992" t="s">
        <v>55</v>
      </c>
      <c r="C2992" s="29">
        <v>42132</v>
      </c>
      <c r="H2992" s="201">
        <v>71496</v>
      </c>
      <c r="I2992" s="30">
        <v>148358</v>
      </c>
      <c r="K2992" s="34">
        <f t="shared" si="46"/>
        <v>219854</v>
      </c>
    </row>
    <row r="2993" spans="2:11" x14ac:dyDescent="0.2">
      <c r="B2993" t="s">
        <v>56</v>
      </c>
      <c r="C2993" s="29">
        <v>42133</v>
      </c>
      <c r="H2993" s="201">
        <v>47359</v>
      </c>
      <c r="I2993" s="30">
        <v>125981</v>
      </c>
      <c r="K2993" s="34">
        <f t="shared" si="46"/>
        <v>173340</v>
      </c>
    </row>
    <row r="2994" spans="2:11" x14ac:dyDescent="0.2">
      <c r="B2994" t="s">
        <v>57</v>
      </c>
      <c r="C2994" s="29">
        <v>42134</v>
      </c>
      <c r="H2994" s="201">
        <v>43707</v>
      </c>
      <c r="I2994" s="30">
        <v>96884</v>
      </c>
      <c r="K2994" s="34">
        <f t="shared" si="46"/>
        <v>140591</v>
      </c>
    </row>
    <row r="2995" spans="2:11" x14ac:dyDescent="0.2">
      <c r="B2995" s="39" t="s">
        <v>58</v>
      </c>
      <c r="C2995" s="29">
        <v>42135</v>
      </c>
      <c r="H2995" s="201">
        <v>56804</v>
      </c>
      <c r="I2995" s="30">
        <v>121390</v>
      </c>
      <c r="K2995" s="34">
        <f t="shared" si="46"/>
        <v>178194</v>
      </c>
    </row>
    <row r="2996" spans="2:11" x14ac:dyDescent="0.2">
      <c r="B2996" s="39" t="s">
        <v>59</v>
      </c>
      <c r="C2996" s="29">
        <v>42136</v>
      </c>
      <c r="H2996" s="201">
        <v>58944</v>
      </c>
      <c r="I2996" s="30">
        <v>128404</v>
      </c>
      <c r="K2996" s="34">
        <f t="shared" si="46"/>
        <v>187348</v>
      </c>
    </row>
    <row r="2997" spans="2:11" x14ac:dyDescent="0.2">
      <c r="B2997" s="39" t="s">
        <v>53</v>
      </c>
      <c r="C2997" s="29">
        <v>42137</v>
      </c>
      <c r="H2997" s="201">
        <v>58628</v>
      </c>
      <c r="I2997" s="30">
        <v>122753</v>
      </c>
      <c r="K2997" s="34">
        <f t="shared" si="46"/>
        <v>181381</v>
      </c>
    </row>
    <row r="2998" spans="2:11" x14ac:dyDescent="0.2">
      <c r="B2998" t="s">
        <v>54</v>
      </c>
      <c r="C2998" s="43">
        <v>42138</v>
      </c>
      <c r="H2998" s="201">
        <v>63071</v>
      </c>
      <c r="I2998" s="30">
        <v>142336</v>
      </c>
      <c r="K2998" s="34">
        <f t="shared" si="46"/>
        <v>205407</v>
      </c>
    </row>
    <row r="2999" spans="2:11" x14ac:dyDescent="0.2">
      <c r="B2999" s="39" t="s">
        <v>55</v>
      </c>
      <c r="C2999" s="29">
        <v>42139</v>
      </c>
      <c r="H2999" s="201">
        <v>69405</v>
      </c>
      <c r="I2999" s="30">
        <v>146660</v>
      </c>
      <c r="K2999" s="34">
        <f t="shared" si="46"/>
        <v>216065</v>
      </c>
    </row>
    <row r="3000" spans="2:11" x14ac:dyDescent="0.2">
      <c r="B3000" t="s">
        <v>56</v>
      </c>
      <c r="C3000" s="29">
        <v>42140</v>
      </c>
      <c r="H3000" s="201">
        <v>49522</v>
      </c>
      <c r="I3000" s="30">
        <v>125135</v>
      </c>
      <c r="K3000" s="34">
        <f t="shared" si="46"/>
        <v>174657</v>
      </c>
    </row>
    <row r="3001" spans="2:11" x14ac:dyDescent="0.2">
      <c r="B3001" s="39" t="s">
        <v>57</v>
      </c>
      <c r="C3001" s="29">
        <v>42141</v>
      </c>
      <c r="H3001" s="201">
        <v>40135</v>
      </c>
      <c r="I3001" s="30">
        <v>88516</v>
      </c>
      <c r="K3001" s="34">
        <f t="shared" si="46"/>
        <v>128651</v>
      </c>
    </row>
    <row r="3002" spans="2:11" x14ac:dyDescent="0.2">
      <c r="B3002" t="s">
        <v>58</v>
      </c>
      <c r="C3002" s="29">
        <v>42142</v>
      </c>
      <c r="H3002" s="201">
        <v>59651</v>
      </c>
      <c r="I3002" s="30">
        <v>128788</v>
      </c>
      <c r="K3002" s="34">
        <f t="shared" si="46"/>
        <v>188439</v>
      </c>
    </row>
    <row r="3003" spans="2:11" x14ac:dyDescent="0.2">
      <c r="B3003" t="s">
        <v>59</v>
      </c>
      <c r="C3003" s="29">
        <v>42143</v>
      </c>
      <c r="H3003" s="201">
        <v>61713</v>
      </c>
      <c r="I3003" s="30">
        <v>134937</v>
      </c>
      <c r="K3003" s="34">
        <f t="shared" si="46"/>
        <v>196650</v>
      </c>
    </row>
    <row r="3004" spans="2:11" x14ac:dyDescent="0.2">
      <c r="B3004" t="s">
        <v>53</v>
      </c>
      <c r="C3004" s="29">
        <v>42144</v>
      </c>
      <c r="H3004" s="201">
        <v>63131</v>
      </c>
      <c r="I3004" s="30">
        <v>139854</v>
      </c>
      <c r="K3004" s="34">
        <f t="shared" si="46"/>
        <v>202985</v>
      </c>
    </row>
    <row r="3005" spans="2:11" x14ac:dyDescent="0.2">
      <c r="B3005" t="s">
        <v>54</v>
      </c>
      <c r="C3005" s="29">
        <v>42145</v>
      </c>
      <c r="H3005" s="201">
        <v>65721</v>
      </c>
      <c r="I3005" s="30">
        <v>141563</v>
      </c>
      <c r="K3005" s="34">
        <f t="shared" si="46"/>
        <v>207284</v>
      </c>
    </row>
    <row r="3006" spans="2:11" x14ac:dyDescent="0.2">
      <c r="B3006" t="s">
        <v>55</v>
      </c>
      <c r="C3006" s="29">
        <v>42146</v>
      </c>
      <c r="H3006" s="201">
        <v>74891</v>
      </c>
      <c r="I3006" s="30">
        <v>148216</v>
      </c>
      <c r="K3006" s="34">
        <f t="shared" si="46"/>
        <v>223107</v>
      </c>
    </row>
    <row r="3007" spans="2:11" x14ac:dyDescent="0.2">
      <c r="B3007" t="s">
        <v>56</v>
      </c>
      <c r="C3007" s="192">
        <v>42147</v>
      </c>
      <c r="H3007" s="201">
        <v>46640</v>
      </c>
      <c r="I3007" s="30">
        <v>104386</v>
      </c>
      <c r="K3007" s="34">
        <f t="shared" si="46"/>
        <v>151026</v>
      </c>
    </row>
    <row r="3008" spans="2:11" x14ac:dyDescent="0.2">
      <c r="B3008" t="s">
        <v>57</v>
      </c>
      <c r="C3008" s="29">
        <v>42148</v>
      </c>
      <c r="H3008" s="201">
        <v>38893</v>
      </c>
      <c r="I3008" s="30">
        <v>83578</v>
      </c>
      <c r="K3008" s="34">
        <f t="shared" si="46"/>
        <v>122471</v>
      </c>
    </row>
    <row r="3009" spans="2:11" x14ac:dyDescent="0.2">
      <c r="B3009" t="s">
        <v>58</v>
      </c>
      <c r="C3009" s="38">
        <v>42149</v>
      </c>
      <c r="H3009" s="201">
        <v>38640</v>
      </c>
      <c r="I3009" s="30">
        <v>69274</v>
      </c>
      <c r="K3009" s="34">
        <f t="shared" si="46"/>
        <v>107914</v>
      </c>
    </row>
    <row r="3010" spans="2:11" x14ac:dyDescent="0.2">
      <c r="B3010" t="s">
        <v>59</v>
      </c>
      <c r="C3010" s="29">
        <v>42150</v>
      </c>
      <c r="H3010" s="201">
        <v>57914</v>
      </c>
      <c r="I3010" s="30">
        <v>132074</v>
      </c>
      <c r="K3010" s="34">
        <f t="shared" si="46"/>
        <v>189988</v>
      </c>
    </row>
    <row r="3011" spans="2:11" x14ac:dyDescent="0.2">
      <c r="B3011" t="s">
        <v>53</v>
      </c>
      <c r="C3011" s="29">
        <v>42151</v>
      </c>
      <c r="H3011" s="201">
        <v>59232</v>
      </c>
      <c r="I3011" s="30">
        <v>134960</v>
      </c>
      <c r="K3011" s="34">
        <f t="shared" si="46"/>
        <v>194192</v>
      </c>
    </row>
    <row r="3012" spans="2:11" x14ac:dyDescent="0.2">
      <c r="B3012" t="s">
        <v>54</v>
      </c>
      <c r="C3012" s="29">
        <v>42152</v>
      </c>
      <c r="H3012" s="201">
        <v>61855</v>
      </c>
      <c r="I3012" s="30">
        <v>139093</v>
      </c>
      <c r="K3012" s="34">
        <f t="shared" si="46"/>
        <v>200948</v>
      </c>
    </row>
    <row r="3013" spans="2:11" x14ac:dyDescent="0.2">
      <c r="B3013" t="s">
        <v>55</v>
      </c>
      <c r="C3013" s="29">
        <v>42153</v>
      </c>
      <c r="H3013" s="201">
        <v>68500</v>
      </c>
      <c r="I3013" s="30">
        <v>148842</v>
      </c>
      <c r="K3013" s="34">
        <f t="shared" si="46"/>
        <v>217342</v>
      </c>
    </row>
    <row r="3014" spans="2:11" x14ac:dyDescent="0.2">
      <c r="B3014" t="s">
        <v>56</v>
      </c>
      <c r="C3014" s="29">
        <v>42154</v>
      </c>
      <c r="H3014" s="201">
        <v>43709</v>
      </c>
      <c r="I3014" s="30">
        <v>111428</v>
      </c>
      <c r="K3014" s="34">
        <f t="shared" si="46"/>
        <v>155137</v>
      </c>
    </row>
    <row r="3015" spans="2:11" x14ac:dyDescent="0.2">
      <c r="B3015" t="s">
        <v>57</v>
      </c>
      <c r="C3015" s="29">
        <v>42155</v>
      </c>
      <c r="H3015" s="201">
        <v>39675</v>
      </c>
      <c r="I3015" s="30">
        <v>91015</v>
      </c>
      <c r="K3015" s="34">
        <f t="shared" ref="K3015:K3078" si="47">E3015+F3015+G3015+H3015+I3015</f>
        <v>130690</v>
      </c>
    </row>
    <row r="3016" spans="2:11" x14ac:dyDescent="0.2">
      <c r="B3016" t="s">
        <v>58</v>
      </c>
      <c r="C3016" s="29">
        <v>42156</v>
      </c>
      <c r="H3016" s="201">
        <v>60070</v>
      </c>
      <c r="I3016" s="30">
        <v>135290</v>
      </c>
      <c r="K3016" s="34">
        <f t="shared" si="47"/>
        <v>195360</v>
      </c>
    </row>
    <row r="3017" spans="2:11" x14ac:dyDescent="0.2">
      <c r="B3017" t="s">
        <v>59</v>
      </c>
      <c r="C3017" s="51">
        <v>42157</v>
      </c>
      <c r="H3017" s="201">
        <v>60540</v>
      </c>
      <c r="I3017" s="30">
        <v>140618</v>
      </c>
      <c r="K3017" s="34">
        <f t="shared" si="47"/>
        <v>201158</v>
      </c>
    </row>
    <row r="3018" spans="2:11" x14ac:dyDescent="0.2">
      <c r="B3018" t="s">
        <v>53</v>
      </c>
      <c r="C3018" s="29">
        <v>42158</v>
      </c>
      <c r="H3018" s="201">
        <v>63242</v>
      </c>
      <c r="I3018" s="30">
        <v>143273</v>
      </c>
      <c r="K3018" s="34">
        <f t="shared" si="47"/>
        <v>206515</v>
      </c>
    </row>
    <row r="3019" spans="2:11" x14ac:dyDescent="0.2">
      <c r="B3019" t="s">
        <v>54</v>
      </c>
      <c r="C3019" s="51">
        <v>42159</v>
      </c>
      <c r="H3019" s="201">
        <v>66611</v>
      </c>
      <c r="I3019" s="30">
        <v>160422</v>
      </c>
      <c r="K3019" s="34">
        <f t="shared" si="47"/>
        <v>227033</v>
      </c>
    </row>
    <row r="3020" spans="2:11" x14ac:dyDescent="0.2">
      <c r="B3020" t="s">
        <v>55</v>
      </c>
      <c r="C3020" s="51">
        <v>42160</v>
      </c>
      <c r="H3020" s="201">
        <v>74178</v>
      </c>
      <c r="I3020" s="30">
        <v>161862</v>
      </c>
      <c r="K3020" s="34">
        <f t="shared" si="47"/>
        <v>236040</v>
      </c>
    </row>
    <row r="3021" spans="2:11" x14ac:dyDescent="0.2">
      <c r="B3021" t="s">
        <v>56</v>
      </c>
      <c r="C3021" s="51">
        <v>42161</v>
      </c>
      <c r="H3021" s="201">
        <v>51453</v>
      </c>
      <c r="I3021" s="30">
        <v>123138</v>
      </c>
      <c r="K3021" s="34">
        <f t="shared" si="47"/>
        <v>174591</v>
      </c>
    </row>
    <row r="3022" spans="2:11" x14ac:dyDescent="0.2">
      <c r="B3022" t="s">
        <v>57</v>
      </c>
      <c r="C3022" s="29">
        <v>42162</v>
      </c>
      <c r="H3022" s="201">
        <v>46699</v>
      </c>
      <c r="I3022" s="30">
        <v>93911</v>
      </c>
      <c r="K3022" s="34">
        <f t="shared" si="47"/>
        <v>140610</v>
      </c>
    </row>
    <row r="3023" spans="2:11" x14ac:dyDescent="0.2">
      <c r="B3023" t="s">
        <v>58</v>
      </c>
      <c r="C3023" s="29">
        <v>42163</v>
      </c>
      <c r="H3023" s="201">
        <v>58829</v>
      </c>
      <c r="I3023" s="30">
        <v>134660</v>
      </c>
      <c r="K3023" s="34">
        <f t="shared" si="47"/>
        <v>193489</v>
      </c>
    </row>
    <row r="3024" spans="2:11" x14ac:dyDescent="0.2">
      <c r="B3024" t="s">
        <v>59</v>
      </c>
      <c r="C3024" s="29">
        <v>42164</v>
      </c>
      <c r="H3024" s="201">
        <v>60440</v>
      </c>
      <c r="I3024" s="30">
        <v>139502</v>
      </c>
      <c r="K3024" s="34">
        <f t="shared" si="47"/>
        <v>199942</v>
      </c>
    </row>
    <row r="3025" spans="2:11" x14ac:dyDescent="0.2">
      <c r="B3025" t="s">
        <v>53</v>
      </c>
      <c r="C3025" s="29">
        <v>42165</v>
      </c>
      <c r="H3025" s="201">
        <v>64444</v>
      </c>
      <c r="I3025" s="30">
        <v>142338</v>
      </c>
      <c r="K3025" s="34">
        <f t="shared" si="47"/>
        <v>206782</v>
      </c>
    </row>
    <row r="3026" spans="2:11" x14ac:dyDescent="0.2">
      <c r="B3026" t="s">
        <v>54</v>
      </c>
      <c r="C3026" s="29">
        <v>42166</v>
      </c>
      <c r="H3026" s="201">
        <v>67465</v>
      </c>
      <c r="I3026" s="30">
        <v>143733</v>
      </c>
      <c r="K3026" s="34">
        <f t="shared" si="47"/>
        <v>211198</v>
      </c>
    </row>
    <row r="3027" spans="2:11" x14ac:dyDescent="0.2">
      <c r="B3027" t="s">
        <v>55</v>
      </c>
      <c r="C3027" s="51">
        <v>42167</v>
      </c>
      <c r="H3027" s="201">
        <v>75778</v>
      </c>
      <c r="I3027" s="30">
        <v>150076</v>
      </c>
      <c r="K3027" s="34">
        <f t="shared" si="47"/>
        <v>225854</v>
      </c>
    </row>
    <row r="3028" spans="2:11" x14ac:dyDescent="0.2">
      <c r="B3028" t="s">
        <v>56</v>
      </c>
      <c r="C3028" s="29">
        <v>42168</v>
      </c>
      <c r="H3028" s="201">
        <v>53402</v>
      </c>
      <c r="I3028" s="30">
        <v>112246</v>
      </c>
      <c r="K3028" s="34">
        <f t="shared" si="47"/>
        <v>165648</v>
      </c>
    </row>
    <row r="3029" spans="2:11" x14ac:dyDescent="0.2">
      <c r="B3029" t="s">
        <v>57</v>
      </c>
      <c r="C3029" s="29">
        <v>42169</v>
      </c>
      <c r="H3029" s="201">
        <v>45270</v>
      </c>
      <c r="I3029" s="30">
        <v>85928</v>
      </c>
      <c r="K3029" s="34">
        <f t="shared" si="47"/>
        <v>131198</v>
      </c>
    </row>
    <row r="3030" spans="2:11" x14ac:dyDescent="0.2">
      <c r="B3030" t="s">
        <v>58</v>
      </c>
      <c r="C3030" s="29">
        <v>42170</v>
      </c>
      <c r="H3030" s="201">
        <v>58662</v>
      </c>
      <c r="I3030" s="30">
        <v>131388</v>
      </c>
      <c r="K3030" s="34">
        <f t="shared" si="47"/>
        <v>190050</v>
      </c>
    </row>
    <row r="3031" spans="2:11" x14ac:dyDescent="0.2">
      <c r="B3031" t="s">
        <v>59</v>
      </c>
      <c r="C3031" s="29">
        <v>42171</v>
      </c>
      <c r="H3031" s="201">
        <v>53763</v>
      </c>
      <c r="I3031" s="30">
        <v>124613</v>
      </c>
      <c r="K3031" s="34">
        <f t="shared" si="47"/>
        <v>178376</v>
      </c>
    </row>
    <row r="3032" spans="2:11" x14ac:dyDescent="0.2">
      <c r="B3032" t="s">
        <v>53</v>
      </c>
      <c r="C3032" s="29">
        <v>42172</v>
      </c>
      <c r="H3032" s="201">
        <v>60907</v>
      </c>
      <c r="I3032" s="30">
        <v>130774</v>
      </c>
      <c r="K3032" s="34">
        <f t="shared" si="47"/>
        <v>191681</v>
      </c>
    </row>
    <row r="3033" spans="2:11" x14ac:dyDescent="0.2">
      <c r="B3033" t="s">
        <v>54</v>
      </c>
      <c r="C3033" s="51">
        <v>42173</v>
      </c>
      <c r="H3033" s="201">
        <v>61241</v>
      </c>
      <c r="I3033" s="30">
        <v>141687</v>
      </c>
      <c r="K3033" s="34">
        <f t="shared" si="47"/>
        <v>202928</v>
      </c>
    </row>
    <row r="3034" spans="2:11" x14ac:dyDescent="0.2">
      <c r="B3034" t="s">
        <v>55</v>
      </c>
      <c r="C3034" s="29">
        <v>42174</v>
      </c>
      <c r="H3034" s="201">
        <v>68446</v>
      </c>
      <c r="I3034" s="30">
        <v>144680</v>
      </c>
      <c r="K3034" s="34">
        <f t="shared" si="47"/>
        <v>213126</v>
      </c>
    </row>
    <row r="3035" spans="2:11" x14ac:dyDescent="0.2">
      <c r="B3035" t="s">
        <v>56</v>
      </c>
      <c r="C3035" s="38">
        <v>42175</v>
      </c>
      <c r="H3035" s="201">
        <v>48349</v>
      </c>
      <c r="I3035" s="30">
        <v>113190</v>
      </c>
      <c r="K3035" s="34">
        <f t="shared" si="47"/>
        <v>161539</v>
      </c>
    </row>
    <row r="3036" spans="2:11" x14ac:dyDescent="0.2">
      <c r="B3036" t="s">
        <v>57</v>
      </c>
      <c r="C3036" s="38">
        <v>42176</v>
      </c>
      <c r="H3036" s="201">
        <v>44512</v>
      </c>
      <c r="I3036" s="30">
        <v>89580</v>
      </c>
      <c r="K3036" s="34">
        <f t="shared" si="47"/>
        <v>134092</v>
      </c>
    </row>
    <row r="3037" spans="2:11" x14ac:dyDescent="0.2">
      <c r="B3037" t="s">
        <v>58</v>
      </c>
      <c r="C3037" s="29">
        <v>42177</v>
      </c>
      <c r="H3037" s="201">
        <v>58790</v>
      </c>
      <c r="I3037" s="30">
        <v>130275</v>
      </c>
      <c r="K3037" s="34">
        <f t="shared" si="47"/>
        <v>189065</v>
      </c>
    </row>
    <row r="3038" spans="2:11" x14ac:dyDescent="0.2">
      <c r="B3038" t="s">
        <v>59</v>
      </c>
      <c r="C3038" s="29">
        <v>42178</v>
      </c>
      <c r="H3038" s="201">
        <v>59486</v>
      </c>
      <c r="I3038" s="30">
        <v>135446</v>
      </c>
      <c r="K3038" s="34">
        <f t="shared" si="47"/>
        <v>194932</v>
      </c>
    </row>
    <row r="3039" spans="2:11" x14ac:dyDescent="0.2">
      <c r="B3039" t="s">
        <v>53</v>
      </c>
      <c r="C3039" s="29">
        <v>42179</v>
      </c>
      <c r="H3039" s="201">
        <v>62074</v>
      </c>
      <c r="I3039" s="30">
        <v>137728</v>
      </c>
      <c r="K3039" s="34">
        <f t="shared" si="47"/>
        <v>199802</v>
      </c>
    </row>
    <row r="3040" spans="2:11" x14ac:dyDescent="0.2">
      <c r="B3040" t="s">
        <v>54</v>
      </c>
      <c r="C3040" s="29">
        <v>42180</v>
      </c>
      <c r="H3040" s="201">
        <v>63450</v>
      </c>
      <c r="I3040" s="30">
        <v>141366</v>
      </c>
      <c r="K3040" s="34">
        <f t="shared" si="47"/>
        <v>204816</v>
      </c>
    </row>
    <row r="3041" spans="2:11" x14ac:dyDescent="0.2">
      <c r="B3041" t="s">
        <v>55</v>
      </c>
      <c r="C3041" s="29">
        <v>42181</v>
      </c>
      <c r="H3041" s="201">
        <v>71246</v>
      </c>
      <c r="I3041" s="30">
        <v>146637</v>
      </c>
      <c r="K3041" s="34">
        <f t="shared" si="47"/>
        <v>217883</v>
      </c>
    </row>
    <row r="3042" spans="2:11" x14ac:dyDescent="0.2">
      <c r="B3042" t="s">
        <v>56</v>
      </c>
      <c r="C3042" s="29">
        <v>42182</v>
      </c>
      <c r="H3042" s="201">
        <v>48461</v>
      </c>
      <c r="I3042" s="30">
        <v>110635</v>
      </c>
      <c r="K3042" s="34">
        <f t="shared" si="47"/>
        <v>159096</v>
      </c>
    </row>
    <row r="3043" spans="2:11" x14ac:dyDescent="0.2">
      <c r="B3043" t="s">
        <v>57</v>
      </c>
      <c r="C3043" s="29">
        <v>42183</v>
      </c>
      <c r="H3043" s="201">
        <v>44501</v>
      </c>
      <c r="I3043" s="30">
        <v>88402</v>
      </c>
      <c r="K3043" s="34">
        <f t="shared" si="47"/>
        <v>132903</v>
      </c>
    </row>
    <row r="3044" spans="2:11" x14ac:dyDescent="0.2">
      <c r="B3044" t="s">
        <v>58</v>
      </c>
      <c r="C3044" s="29">
        <v>42184</v>
      </c>
      <c r="H3044" s="201">
        <v>58378</v>
      </c>
      <c r="I3044" s="30">
        <v>132187</v>
      </c>
      <c r="K3044" s="34">
        <f t="shared" si="47"/>
        <v>190565</v>
      </c>
    </row>
    <row r="3045" spans="2:11" x14ac:dyDescent="0.2">
      <c r="B3045" t="s">
        <v>59</v>
      </c>
      <c r="C3045" s="38">
        <v>42185</v>
      </c>
      <c r="H3045" s="201">
        <v>59436</v>
      </c>
      <c r="I3045" s="30">
        <v>132696</v>
      </c>
      <c r="K3045" s="34">
        <f t="shared" si="47"/>
        <v>192132</v>
      </c>
    </row>
    <row r="3046" spans="2:11" x14ac:dyDescent="0.2">
      <c r="B3046" t="s">
        <v>53</v>
      </c>
      <c r="C3046" s="29">
        <v>42186</v>
      </c>
      <c r="H3046" s="201">
        <v>60892</v>
      </c>
      <c r="I3046" s="30">
        <v>138221</v>
      </c>
      <c r="K3046" s="34">
        <f t="shared" si="47"/>
        <v>199113</v>
      </c>
    </row>
    <row r="3047" spans="2:11" x14ac:dyDescent="0.2">
      <c r="B3047" t="s">
        <v>54</v>
      </c>
      <c r="C3047" s="29">
        <v>42187</v>
      </c>
      <c r="H3047" s="201">
        <v>66917</v>
      </c>
      <c r="I3047" s="30">
        <v>146885</v>
      </c>
      <c r="K3047" s="34">
        <f t="shared" si="47"/>
        <v>213802</v>
      </c>
    </row>
    <row r="3048" spans="2:11" x14ac:dyDescent="0.2">
      <c r="B3048" t="s">
        <v>55</v>
      </c>
      <c r="C3048" s="51">
        <v>42188</v>
      </c>
      <c r="H3048" s="201">
        <v>56628</v>
      </c>
      <c r="I3048" s="30">
        <v>123521</v>
      </c>
      <c r="K3048" s="34">
        <f t="shared" si="47"/>
        <v>180149</v>
      </c>
    </row>
    <row r="3049" spans="2:11" x14ac:dyDescent="0.2">
      <c r="B3049" t="s">
        <v>56</v>
      </c>
      <c r="C3049" s="29">
        <v>42189</v>
      </c>
      <c r="H3049" s="201">
        <v>36815</v>
      </c>
      <c r="I3049" s="30">
        <v>80401</v>
      </c>
      <c r="K3049" s="34">
        <f t="shared" si="47"/>
        <v>117216</v>
      </c>
    </row>
    <row r="3050" spans="2:11" x14ac:dyDescent="0.2">
      <c r="B3050" t="s">
        <v>57</v>
      </c>
      <c r="C3050" s="29">
        <v>42190</v>
      </c>
      <c r="H3050" s="201">
        <v>49097</v>
      </c>
      <c r="I3050" s="30">
        <v>87590</v>
      </c>
      <c r="K3050" s="34">
        <f t="shared" si="47"/>
        <v>136687</v>
      </c>
    </row>
    <row r="3051" spans="2:11" x14ac:dyDescent="0.2">
      <c r="B3051" t="s">
        <v>58</v>
      </c>
      <c r="C3051" s="29">
        <v>42191</v>
      </c>
      <c r="H3051" s="201">
        <v>57486</v>
      </c>
      <c r="I3051" s="30">
        <v>129631</v>
      </c>
      <c r="K3051" s="34">
        <f t="shared" si="47"/>
        <v>187117</v>
      </c>
    </row>
    <row r="3052" spans="2:11" x14ac:dyDescent="0.2">
      <c r="B3052" t="s">
        <v>59</v>
      </c>
      <c r="C3052" s="29">
        <v>42192</v>
      </c>
      <c r="H3052" s="201">
        <v>58279</v>
      </c>
      <c r="I3052" s="30">
        <v>133816</v>
      </c>
      <c r="K3052" s="34">
        <f t="shared" si="47"/>
        <v>192095</v>
      </c>
    </row>
    <row r="3053" spans="2:11" x14ac:dyDescent="0.2">
      <c r="B3053" t="s">
        <v>53</v>
      </c>
      <c r="C3053" s="29">
        <v>42193</v>
      </c>
      <c r="H3053" s="201">
        <v>61002</v>
      </c>
      <c r="I3053" s="30">
        <v>137564</v>
      </c>
      <c r="K3053" s="34">
        <f t="shared" si="47"/>
        <v>198566</v>
      </c>
    </row>
    <row r="3054" spans="2:11" x14ac:dyDescent="0.2">
      <c r="B3054" t="s">
        <v>54</v>
      </c>
      <c r="C3054" s="29">
        <v>42194</v>
      </c>
      <c r="H3054" s="201">
        <v>63097</v>
      </c>
      <c r="I3054" s="30">
        <v>140685</v>
      </c>
      <c r="K3054" s="34">
        <f t="shared" si="47"/>
        <v>203782</v>
      </c>
    </row>
    <row r="3055" spans="2:11" x14ac:dyDescent="0.2">
      <c r="B3055" t="s">
        <v>55</v>
      </c>
      <c r="C3055" s="29">
        <v>42195</v>
      </c>
      <c r="H3055" s="201">
        <v>69954</v>
      </c>
      <c r="I3055" s="30">
        <v>145932</v>
      </c>
      <c r="K3055" s="34">
        <f t="shared" si="47"/>
        <v>215886</v>
      </c>
    </row>
    <row r="3056" spans="2:11" x14ac:dyDescent="0.2">
      <c r="B3056" t="s">
        <v>56</v>
      </c>
      <c r="C3056" s="29">
        <v>42196</v>
      </c>
      <c r="H3056" s="201">
        <v>47392</v>
      </c>
      <c r="I3056" s="30">
        <v>114877</v>
      </c>
      <c r="K3056" s="34">
        <f t="shared" si="47"/>
        <v>162269</v>
      </c>
    </row>
    <row r="3057" spans="2:11" x14ac:dyDescent="0.2">
      <c r="B3057" t="s">
        <v>57</v>
      </c>
      <c r="C3057" s="29">
        <v>42197</v>
      </c>
      <c r="H3057" s="201">
        <v>44444</v>
      </c>
      <c r="I3057" s="30">
        <v>89982</v>
      </c>
      <c r="K3057" s="34">
        <f t="shared" si="47"/>
        <v>134426</v>
      </c>
    </row>
    <row r="3058" spans="2:11" x14ac:dyDescent="0.2">
      <c r="B3058" t="s">
        <v>58</v>
      </c>
      <c r="C3058" s="29">
        <v>42198</v>
      </c>
      <c r="H3058" s="201">
        <v>59470</v>
      </c>
      <c r="I3058" s="30">
        <v>132184</v>
      </c>
      <c r="K3058" s="34">
        <f t="shared" si="47"/>
        <v>191654</v>
      </c>
    </row>
    <row r="3059" spans="2:11" x14ac:dyDescent="0.2">
      <c r="B3059" t="s">
        <v>59</v>
      </c>
      <c r="C3059" s="29">
        <v>42199</v>
      </c>
      <c r="H3059" s="201">
        <v>60865</v>
      </c>
      <c r="I3059" s="30">
        <v>137334</v>
      </c>
      <c r="K3059" s="34">
        <f t="shared" si="47"/>
        <v>198199</v>
      </c>
    </row>
    <row r="3060" spans="2:11" x14ac:dyDescent="0.2">
      <c r="B3060" t="s">
        <v>53</v>
      </c>
      <c r="C3060" s="29">
        <v>42200</v>
      </c>
      <c r="H3060" s="201">
        <v>63077</v>
      </c>
      <c r="I3060" s="30">
        <v>141068</v>
      </c>
      <c r="K3060" s="34">
        <f t="shared" si="47"/>
        <v>204145</v>
      </c>
    </row>
    <row r="3061" spans="2:11" x14ac:dyDescent="0.2">
      <c r="B3061" t="s">
        <v>54</v>
      </c>
      <c r="C3061" s="43">
        <v>42201</v>
      </c>
      <c r="H3061" s="201">
        <v>65657</v>
      </c>
      <c r="I3061" s="30">
        <v>143266</v>
      </c>
      <c r="K3061" s="34">
        <f t="shared" si="47"/>
        <v>208923</v>
      </c>
    </row>
    <row r="3062" spans="2:11" x14ac:dyDescent="0.2">
      <c r="B3062" t="s">
        <v>55</v>
      </c>
      <c r="C3062" s="29">
        <v>42202</v>
      </c>
      <c r="H3062" s="201">
        <v>71882</v>
      </c>
      <c r="I3062" s="30">
        <v>147830</v>
      </c>
      <c r="K3062" s="34">
        <f t="shared" si="47"/>
        <v>219712</v>
      </c>
    </row>
    <row r="3063" spans="2:11" x14ac:dyDescent="0.2">
      <c r="B3063" t="s">
        <v>56</v>
      </c>
      <c r="C3063" s="29">
        <v>42203</v>
      </c>
      <c r="H3063" s="201">
        <v>48250</v>
      </c>
      <c r="I3063" s="30">
        <v>109041</v>
      </c>
      <c r="K3063" s="34">
        <f t="shared" si="47"/>
        <v>157291</v>
      </c>
    </row>
    <row r="3064" spans="2:11" x14ac:dyDescent="0.2">
      <c r="B3064" t="s">
        <v>57</v>
      </c>
      <c r="C3064" s="29">
        <v>42204</v>
      </c>
      <c r="H3064" s="201">
        <v>46191</v>
      </c>
      <c r="I3064" s="30">
        <v>89869</v>
      </c>
      <c r="K3064" s="34">
        <f t="shared" si="47"/>
        <v>136060</v>
      </c>
    </row>
    <row r="3065" spans="2:11" x14ac:dyDescent="0.2">
      <c r="B3065" t="s">
        <v>58</v>
      </c>
      <c r="C3065" s="29">
        <v>42205</v>
      </c>
      <c r="H3065" s="201">
        <v>59212</v>
      </c>
      <c r="I3065" s="30">
        <v>131556</v>
      </c>
      <c r="K3065" s="34">
        <f t="shared" si="47"/>
        <v>190768</v>
      </c>
    </row>
    <row r="3066" spans="2:11" x14ac:dyDescent="0.2">
      <c r="B3066" t="s">
        <v>59</v>
      </c>
      <c r="C3066" s="29">
        <v>42206</v>
      </c>
      <c r="H3066" s="201">
        <v>60319</v>
      </c>
      <c r="I3066" s="30">
        <v>136548</v>
      </c>
      <c r="K3066" s="34">
        <f t="shared" si="47"/>
        <v>196867</v>
      </c>
    </row>
    <row r="3067" spans="2:11" x14ac:dyDescent="0.2">
      <c r="B3067" t="s">
        <v>53</v>
      </c>
      <c r="C3067" s="29">
        <v>42207</v>
      </c>
      <c r="H3067" s="201">
        <v>62932</v>
      </c>
      <c r="I3067" s="30">
        <v>140601</v>
      </c>
      <c r="K3067" s="34">
        <f t="shared" si="47"/>
        <v>203533</v>
      </c>
    </row>
    <row r="3068" spans="2:11" x14ac:dyDescent="0.2">
      <c r="B3068" t="s">
        <v>54</v>
      </c>
      <c r="C3068" s="29">
        <v>42208</v>
      </c>
      <c r="H3068" s="201">
        <v>65970</v>
      </c>
      <c r="I3068" s="30">
        <v>143047</v>
      </c>
      <c r="K3068" s="34">
        <f t="shared" si="47"/>
        <v>209017</v>
      </c>
    </row>
    <row r="3069" spans="2:11" x14ac:dyDescent="0.2">
      <c r="B3069" t="s">
        <v>55</v>
      </c>
      <c r="C3069" s="43">
        <v>42209</v>
      </c>
      <c r="H3069" s="201">
        <v>73981</v>
      </c>
      <c r="I3069" s="30">
        <v>148294</v>
      </c>
      <c r="K3069" s="34">
        <f t="shared" si="47"/>
        <v>222275</v>
      </c>
    </row>
    <row r="3070" spans="2:11" x14ac:dyDescent="0.2">
      <c r="B3070" t="s">
        <v>56</v>
      </c>
      <c r="C3070" s="29">
        <v>42210</v>
      </c>
      <c r="H3070" s="201">
        <v>50141</v>
      </c>
      <c r="I3070" s="30">
        <v>109623</v>
      </c>
      <c r="K3070" s="34">
        <f t="shared" si="47"/>
        <v>159764</v>
      </c>
    </row>
    <row r="3071" spans="2:11" x14ac:dyDescent="0.2">
      <c r="B3071" t="s">
        <v>57</v>
      </c>
      <c r="C3071" s="29">
        <v>42211</v>
      </c>
      <c r="H3071" s="201">
        <v>48362</v>
      </c>
      <c r="I3071" s="30">
        <v>89790</v>
      </c>
      <c r="K3071" s="34">
        <f t="shared" si="47"/>
        <v>138152</v>
      </c>
    </row>
    <row r="3072" spans="2:11" x14ac:dyDescent="0.2">
      <c r="B3072" t="s">
        <v>58</v>
      </c>
      <c r="C3072" s="29">
        <v>42212</v>
      </c>
      <c r="H3072" s="201">
        <v>58591</v>
      </c>
      <c r="I3072" s="30">
        <v>133206</v>
      </c>
      <c r="K3072" s="34">
        <f t="shared" si="47"/>
        <v>191797</v>
      </c>
    </row>
    <row r="3073" spans="2:11" x14ac:dyDescent="0.2">
      <c r="B3073" t="s">
        <v>59</v>
      </c>
      <c r="C3073" s="29">
        <v>42213</v>
      </c>
      <c r="H3073" s="201">
        <v>61202</v>
      </c>
      <c r="I3073" s="30">
        <v>138189</v>
      </c>
      <c r="K3073" s="34">
        <f t="shared" si="47"/>
        <v>199391</v>
      </c>
    </row>
    <row r="3074" spans="2:11" x14ac:dyDescent="0.2">
      <c r="B3074" t="s">
        <v>53</v>
      </c>
      <c r="C3074" s="29">
        <v>42214</v>
      </c>
      <c r="H3074" s="201">
        <v>63590</v>
      </c>
      <c r="I3074" s="30">
        <v>141373</v>
      </c>
      <c r="K3074" s="34">
        <f t="shared" si="47"/>
        <v>204963</v>
      </c>
    </row>
    <row r="3075" spans="2:11" x14ac:dyDescent="0.2">
      <c r="B3075" t="s">
        <v>54</v>
      </c>
      <c r="C3075" s="29">
        <v>42215</v>
      </c>
      <c r="H3075" s="201">
        <v>65535</v>
      </c>
      <c r="I3075" s="30">
        <v>144791</v>
      </c>
      <c r="K3075" s="34">
        <f t="shared" si="47"/>
        <v>210326</v>
      </c>
    </row>
    <row r="3076" spans="2:11" x14ac:dyDescent="0.2">
      <c r="B3076" t="s">
        <v>55</v>
      </c>
      <c r="C3076" s="29">
        <v>42216</v>
      </c>
      <c r="H3076" s="201">
        <v>72374</v>
      </c>
      <c r="I3076" s="30">
        <v>151113</v>
      </c>
      <c r="K3076" s="34">
        <f t="shared" si="47"/>
        <v>223487</v>
      </c>
    </row>
    <row r="3077" spans="2:11" x14ac:dyDescent="0.2">
      <c r="B3077" t="s">
        <v>56</v>
      </c>
      <c r="C3077" s="29">
        <v>42217</v>
      </c>
      <c r="H3077" s="201">
        <v>47749</v>
      </c>
      <c r="I3077" s="30">
        <v>114458</v>
      </c>
      <c r="K3077" s="34">
        <f t="shared" si="47"/>
        <v>162207</v>
      </c>
    </row>
    <row r="3078" spans="2:11" x14ac:dyDescent="0.2">
      <c r="B3078" t="s">
        <v>57</v>
      </c>
      <c r="C3078" s="29">
        <v>42218</v>
      </c>
      <c r="H3078" s="201">
        <v>44726</v>
      </c>
      <c r="I3078" s="30">
        <v>91867</v>
      </c>
      <c r="K3078" s="34">
        <f t="shared" si="47"/>
        <v>136593</v>
      </c>
    </row>
    <row r="3079" spans="2:11" x14ac:dyDescent="0.2">
      <c r="B3079" t="s">
        <v>58</v>
      </c>
      <c r="C3079" s="29">
        <v>42219</v>
      </c>
      <c r="H3079" s="201">
        <v>58657</v>
      </c>
      <c r="I3079" s="30">
        <v>133235</v>
      </c>
      <c r="K3079" s="34">
        <f t="shared" ref="K3079:K3142" si="48">E3079+F3079+G3079+H3079+I3079</f>
        <v>191892</v>
      </c>
    </row>
    <row r="3080" spans="2:11" x14ac:dyDescent="0.2">
      <c r="B3080" t="s">
        <v>59</v>
      </c>
      <c r="C3080" s="29">
        <v>42220</v>
      </c>
      <c r="H3080" s="201">
        <v>59902</v>
      </c>
      <c r="I3080" s="30">
        <v>136244</v>
      </c>
      <c r="K3080" s="34">
        <f t="shared" si="48"/>
        <v>196146</v>
      </c>
    </row>
    <row r="3081" spans="2:11" x14ac:dyDescent="0.2">
      <c r="B3081" t="s">
        <v>53</v>
      </c>
      <c r="C3081" s="29">
        <v>42221</v>
      </c>
      <c r="H3081" s="201">
        <v>62562</v>
      </c>
      <c r="I3081" s="30">
        <v>140326</v>
      </c>
      <c r="K3081" s="34">
        <f t="shared" si="48"/>
        <v>202888</v>
      </c>
    </row>
    <row r="3082" spans="2:11" x14ac:dyDescent="0.2">
      <c r="B3082" t="s">
        <v>54</v>
      </c>
      <c r="C3082" s="29">
        <v>42222</v>
      </c>
      <c r="H3082" s="201">
        <v>64406</v>
      </c>
      <c r="I3082" s="30">
        <v>143169</v>
      </c>
      <c r="K3082" s="34">
        <f t="shared" si="48"/>
        <v>207575</v>
      </c>
    </row>
    <row r="3083" spans="2:11" x14ac:dyDescent="0.2">
      <c r="B3083" t="s">
        <v>55</v>
      </c>
      <c r="C3083" s="29">
        <v>42223</v>
      </c>
      <c r="H3083" s="201">
        <v>71599</v>
      </c>
      <c r="I3083" s="30">
        <v>150879</v>
      </c>
      <c r="K3083" s="34">
        <f t="shared" si="48"/>
        <v>222478</v>
      </c>
    </row>
    <row r="3084" spans="2:11" x14ac:dyDescent="0.2">
      <c r="B3084" t="s">
        <v>56</v>
      </c>
      <c r="C3084" s="29">
        <v>42224</v>
      </c>
      <c r="H3084" s="201">
        <v>46843</v>
      </c>
      <c r="I3084" s="30">
        <v>112883</v>
      </c>
      <c r="K3084" s="34">
        <f t="shared" si="48"/>
        <v>159726</v>
      </c>
    </row>
    <row r="3085" spans="2:11" x14ac:dyDescent="0.2">
      <c r="B3085" t="s">
        <v>57</v>
      </c>
      <c r="C3085" s="29">
        <v>42225</v>
      </c>
      <c r="H3085" s="201">
        <v>44264</v>
      </c>
      <c r="I3085" s="30">
        <v>91065</v>
      </c>
      <c r="K3085" s="34">
        <f t="shared" si="48"/>
        <v>135329</v>
      </c>
    </row>
    <row r="3086" spans="2:11" x14ac:dyDescent="0.2">
      <c r="B3086" t="s">
        <v>58</v>
      </c>
      <c r="C3086" s="29">
        <v>42226</v>
      </c>
      <c r="H3086" s="201">
        <v>58909</v>
      </c>
      <c r="I3086" s="30">
        <v>135028</v>
      </c>
      <c r="K3086" s="34">
        <f t="shared" si="48"/>
        <v>193937</v>
      </c>
    </row>
    <row r="3087" spans="2:11" x14ac:dyDescent="0.2">
      <c r="B3087" t="s">
        <v>59</v>
      </c>
      <c r="C3087" s="29">
        <v>42227</v>
      </c>
      <c r="H3087" s="201">
        <v>60535</v>
      </c>
      <c r="I3087" s="30">
        <v>139242</v>
      </c>
      <c r="K3087" s="34">
        <f t="shared" si="48"/>
        <v>199777</v>
      </c>
    </row>
    <row r="3088" spans="2:11" x14ac:dyDescent="0.2">
      <c r="B3088" t="s">
        <v>53</v>
      </c>
      <c r="C3088" s="29">
        <v>42228</v>
      </c>
      <c r="H3088" s="201">
        <v>61918</v>
      </c>
      <c r="I3088" s="30">
        <v>142479</v>
      </c>
      <c r="K3088" s="34">
        <f t="shared" si="48"/>
        <v>204397</v>
      </c>
    </row>
    <row r="3089" spans="2:11" x14ac:dyDescent="0.2">
      <c r="B3089" t="s">
        <v>54</v>
      </c>
      <c r="C3089" s="29">
        <v>42229</v>
      </c>
      <c r="H3089" s="201">
        <v>64554</v>
      </c>
      <c r="I3089" s="30">
        <v>143373</v>
      </c>
      <c r="K3089" s="34">
        <f t="shared" si="48"/>
        <v>207927</v>
      </c>
    </row>
    <row r="3090" spans="2:11" x14ac:dyDescent="0.2">
      <c r="B3090" t="s">
        <v>55</v>
      </c>
      <c r="C3090" s="29">
        <v>42230</v>
      </c>
      <c r="H3090" s="201">
        <v>72234</v>
      </c>
      <c r="I3090" s="30">
        <v>153540</v>
      </c>
      <c r="K3090" s="34">
        <f t="shared" si="48"/>
        <v>225774</v>
      </c>
    </row>
    <row r="3091" spans="2:11" x14ac:dyDescent="0.2">
      <c r="B3091" t="s">
        <v>56</v>
      </c>
      <c r="C3091" s="29">
        <v>42231</v>
      </c>
      <c r="H3091" s="201">
        <v>50078</v>
      </c>
      <c r="I3091" s="30">
        <v>116545</v>
      </c>
      <c r="K3091" s="34">
        <f t="shared" si="48"/>
        <v>166623</v>
      </c>
    </row>
    <row r="3092" spans="2:11" x14ac:dyDescent="0.2">
      <c r="B3092" t="s">
        <v>57</v>
      </c>
      <c r="C3092" s="29">
        <v>42232</v>
      </c>
      <c r="H3092" s="201">
        <v>45378</v>
      </c>
      <c r="I3092" s="30">
        <v>91001</v>
      </c>
      <c r="K3092" s="34">
        <f t="shared" si="48"/>
        <v>136379</v>
      </c>
    </row>
    <row r="3093" spans="2:11" x14ac:dyDescent="0.2">
      <c r="B3093" t="s">
        <v>58</v>
      </c>
      <c r="C3093" s="29">
        <v>42233</v>
      </c>
      <c r="H3093" s="201">
        <v>61660</v>
      </c>
      <c r="I3093" s="30">
        <v>134866</v>
      </c>
      <c r="K3093" s="34">
        <f t="shared" si="48"/>
        <v>196526</v>
      </c>
    </row>
    <row r="3094" spans="2:11" x14ac:dyDescent="0.2">
      <c r="B3094" t="s">
        <v>59</v>
      </c>
      <c r="C3094" s="29">
        <v>42234</v>
      </c>
      <c r="H3094" s="201">
        <v>61650</v>
      </c>
      <c r="I3094" s="30">
        <v>144365</v>
      </c>
      <c r="K3094" s="34">
        <f t="shared" si="48"/>
        <v>206015</v>
      </c>
    </row>
    <row r="3095" spans="2:11" x14ac:dyDescent="0.2">
      <c r="B3095" t="s">
        <v>53</v>
      </c>
      <c r="C3095" s="29">
        <v>42235</v>
      </c>
      <c r="H3095" s="201">
        <v>63832</v>
      </c>
      <c r="I3095" s="30">
        <v>142841</v>
      </c>
      <c r="K3095" s="34">
        <f t="shared" si="48"/>
        <v>206673</v>
      </c>
    </row>
    <row r="3096" spans="2:11" x14ac:dyDescent="0.2">
      <c r="B3096" t="s">
        <v>54</v>
      </c>
      <c r="C3096" s="29">
        <v>42236</v>
      </c>
      <c r="H3096" s="201">
        <v>64532</v>
      </c>
      <c r="I3096" s="30">
        <v>144517</v>
      </c>
      <c r="K3096" s="34">
        <f t="shared" si="48"/>
        <v>209049</v>
      </c>
    </row>
    <row r="3097" spans="2:11" x14ac:dyDescent="0.2">
      <c r="B3097" t="s">
        <v>55</v>
      </c>
      <c r="C3097" s="29">
        <v>42237</v>
      </c>
      <c r="H3097" s="201">
        <v>72946</v>
      </c>
      <c r="I3097" s="30">
        <v>151255</v>
      </c>
      <c r="K3097" s="34">
        <f t="shared" si="48"/>
        <v>224201</v>
      </c>
    </row>
    <row r="3098" spans="2:11" x14ac:dyDescent="0.2">
      <c r="B3098" t="s">
        <v>56</v>
      </c>
      <c r="C3098" s="29">
        <v>42238</v>
      </c>
      <c r="H3098" s="201">
        <v>48685</v>
      </c>
      <c r="I3098" s="30">
        <v>116479</v>
      </c>
      <c r="K3098" s="34">
        <f t="shared" si="48"/>
        <v>165164</v>
      </c>
    </row>
    <row r="3099" spans="2:11" x14ac:dyDescent="0.2">
      <c r="B3099" t="s">
        <v>57</v>
      </c>
      <c r="C3099" s="29">
        <v>42239</v>
      </c>
      <c r="H3099" s="201">
        <v>48104</v>
      </c>
      <c r="I3099" s="30">
        <v>89493</v>
      </c>
      <c r="K3099" s="34">
        <f t="shared" si="48"/>
        <v>137597</v>
      </c>
    </row>
    <row r="3100" spans="2:11" x14ac:dyDescent="0.2">
      <c r="B3100" t="s">
        <v>58</v>
      </c>
      <c r="C3100" s="29">
        <v>42240</v>
      </c>
      <c r="H3100" s="201">
        <v>59686</v>
      </c>
      <c r="I3100" s="30">
        <v>132197</v>
      </c>
      <c r="K3100" s="34">
        <f t="shared" si="48"/>
        <v>191883</v>
      </c>
    </row>
    <row r="3101" spans="2:11" x14ac:dyDescent="0.2">
      <c r="B3101" t="s">
        <v>59</v>
      </c>
      <c r="C3101" s="29">
        <v>42241</v>
      </c>
      <c r="H3101" s="201">
        <v>60361</v>
      </c>
      <c r="I3101" s="30">
        <v>134447</v>
      </c>
      <c r="K3101" s="34">
        <f t="shared" si="48"/>
        <v>194808</v>
      </c>
    </row>
    <row r="3102" spans="2:11" x14ac:dyDescent="0.2">
      <c r="B3102" t="s">
        <v>53</v>
      </c>
      <c r="C3102" s="29">
        <v>42242</v>
      </c>
      <c r="H3102" s="201">
        <v>61987</v>
      </c>
      <c r="I3102" s="30">
        <v>138078</v>
      </c>
      <c r="K3102" s="34">
        <f t="shared" si="48"/>
        <v>200065</v>
      </c>
    </row>
    <row r="3103" spans="2:11" x14ac:dyDescent="0.2">
      <c r="B3103" t="s">
        <v>54</v>
      </c>
      <c r="C3103" s="29">
        <v>42243</v>
      </c>
      <c r="H3103" s="201">
        <v>63485</v>
      </c>
      <c r="I3103" s="30">
        <v>140876</v>
      </c>
      <c r="K3103" s="34">
        <f t="shared" si="48"/>
        <v>204361</v>
      </c>
    </row>
    <row r="3104" spans="2:11" x14ac:dyDescent="0.2">
      <c r="B3104" t="s">
        <v>55</v>
      </c>
      <c r="C3104" s="29">
        <v>42244</v>
      </c>
      <c r="H3104" s="201">
        <v>70016</v>
      </c>
      <c r="I3104" s="30">
        <v>150885</v>
      </c>
      <c r="K3104" s="34">
        <f t="shared" si="48"/>
        <v>220901</v>
      </c>
    </row>
    <row r="3105" spans="2:11" x14ac:dyDescent="0.2">
      <c r="B3105" t="s">
        <v>56</v>
      </c>
      <c r="C3105" s="29">
        <v>42245</v>
      </c>
      <c r="H3105" s="201">
        <v>46876</v>
      </c>
      <c r="I3105" s="30">
        <v>112045</v>
      </c>
      <c r="K3105" s="34">
        <f t="shared" si="48"/>
        <v>158921</v>
      </c>
    </row>
    <row r="3106" spans="2:11" x14ac:dyDescent="0.2">
      <c r="B3106" t="s">
        <v>57</v>
      </c>
      <c r="C3106" s="29">
        <v>42246</v>
      </c>
      <c r="H3106" s="201">
        <v>40600</v>
      </c>
      <c r="I3106" s="30">
        <v>83071</v>
      </c>
      <c r="K3106" s="34">
        <f t="shared" si="48"/>
        <v>123671</v>
      </c>
    </row>
    <row r="3107" spans="2:11" x14ac:dyDescent="0.2">
      <c r="B3107" t="s">
        <v>58</v>
      </c>
      <c r="C3107" s="29">
        <v>42247</v>
      </c>
      <c r="H3107" s="201">
        <v>58938</v>
      </c>
      <c r="I3107" s="30">
        <v>132426</v>
      </c>
      <c r="K3107" s="34">
        <f t="shared" si="48"/>
        <v>191364</v>
      </c>
    </row>
    <row r="3108" spans="2:11" x14ac:dyDescent="0.2">
      <c r="B3108" t="s">
        <v>59</v>
      </c>
      <c r="C3108" s="29">
        <v>42248</v>
      </c>
      <c r="H3108" s="201">
        <v>61237</v>
      </c>
      <c r="I3108" s="30">
        <v>137494</v>
      </c>
      <c r="K3108" s="34">
        <f t="shared" si="48"/>
        <v>198731</v>
      </c>
    </row>
    <row r="3109" spans="2:11" x14ac:dyDescent="0.2">
      <c r="B3109" t="s">
        <v>53</v>
      </c>
      <c r="C3109" s="29">
        <v>42249</v>
      </c>
      <c r="H3109" s="201">
        <v>62508</v>
      </c>
      <c r="I3109" s="30">
        <v>139417</v>
      </c>
      <c r="K3109" s="34">
        <f t="shared" si="48"/>
        <v>201925</v>
      </c>
    </row>
    <row r="3110" spans="2:11" x14ac:dyDescent="0.2">
      <c r="B3110" t="s">
        <v>54</v>
      </c>
      <c r="C3110" s="29">
        <v>42250</v>
      </c>
      <c r="H3110" s="201">
        <v>65509</v>
      </c>
      <c r="I3110" s="30">
        <v>145043</v>
      </c>
      <c r="K3110" s="34">
        <f t="shared" si="48"/>
        <v>210552</v>
      </c>
    </row>
    <row r="3111" spans="2:11" x14ac:dyDescent="0.2">
      <c r="B3111" t="s">
        <v>55</v>
      </c>
      <c r="C3111" s="29">
        <v>42251</v>
      </c>
      <c r="H3111" s="201">
        <v>78468</v>
      </c>
      <c r="I3111" s="30">
        <v>156436</v>
      </c>
      <c r="K3111" s="34">
        <f t="shared" si="48"/>
        <v>234904</v>
      </c>
    </row>
    <row r="3112" spans="2:11" x14ac:dyDescent="0.2">
      <c r="B3112" t="s">
        <v>56</v>
      </c>
      <c r="C3112" s="29">
        <v>42252</v>
      </c>
      <c r="H3112" s="201">
        <v>52974</v>
      </c>
      <c r="I3112" s="30">
        <v>108818</v>
      </c>
      <c r="K3112" s="34">
        <f t="shared" si="48"/>
        <v>161792</v>
      </c>
    </row>
    <row r="3113" spans="2:11" x14ac:dyDescent="0.2">
      <c r="B3113" t="s">
        <v>57</v>
      </c>
      <c r="C3113" s="29">
        <v>42253</v>
      </c>
      <c r="H3113" s="201">
        <v>44935</v>
      </c>
      <c r="I3113" s="30">
        <v>88163</v>
      </c>
      <c r="K3113" s="34">
        <f t="shared" si="48"/>
        <v>133098</v>
      </c>
    </row>
    <row r="3114" spans="2:11" x14ac:dyDescent="0.2">
      <c r="B3114" t="s">
        <v>58</v>
      </c>
      <c r="C3114" s="29">
        <v>42254</v>
      </c>
      <c r="H3114" s="201">
        <v>45797</v>
      </c>
      <c r="I3114" s="30">
        <v>85614</v>
      </c>
      <c r="K3114" s="34">
        <f t="shared" si="48"/>
        <v>131411</v>
      </c>
    </row>
    <row r="3115" spans="2:11" x14ac:dyDescent="0.2">
      <c r="B3115" t="s">
        <v>59</v>
      </c>
      <c r="C3115" s="29">
        <v>42255</v>
      </c>
      <c r="H3115" s="201">
        <v>61830</v>
      </c>
      <c r="I3115" s="30">
        <v>137651</v>
      </c>
      <c r="K3115" s="34">
        <f t="shared" si="48"/>
        <v>199481</v>
      </c>
    </row>
    <row r="3116" spans="2:11" x14ac:dyDescent="0.2">
      <c r="B3116" t="s">
        <v>53</v>
      </c>
      <c r="C3116" s="29">
        <v>42256</v>
      </c>
      <c r="H3116" s="201">
        <v>63183</v>
      </c>
      <c r="I3116" s="30">
        <v>138076</v>
      </c>
      <c r="K3116" s="34">
        <f t="shared" si="48"/>
        <v>201259</v>
      </c>
    </row>
    <row r="3117" spans="2:11" x14ac:dyDescent="0.2">
      <c r="B3117" t="s">
        <v>54</v>
      </c>
      <c r="C3117" s="29">
        <v>42257</v>
      </c>
      <c r="H3117" s="201">
        <v>65651</v>
      </c>
      <c r="I3117" s="30">
        <v>142140</v>
      </c>
      <c r="K3117" s="34">
        <f t="shared" si="48"/>
        <v>207791</v>
      </c>
    </row>
    <row r="3118" spans="2:11" x14ac:dyDescent="0.2">
      <c r="B3118" t="s">
        <v>55</v>
      </c>
      <c r="C3118" s="29">
        <v>42258</v>
      </c>
      <c r="H3118" s="201">
        <v>71217</v>
      </c>
      <c r="I3118" s="30">
        <v>150676</v>
      </c>
      <c r="K3118" s="34">
        <f t="shared" si="48"/>
        <v>221893</v>
      </c>
    </row>
    <row r="3119" spans="2:11" x14ac:dyDescent="0.2">
      <c r="B3119" t="s">
        <v>56</v>
      </c>
      <c r="C3119" s="29">
        <v>42259</v>
      </c>
      <c r="H3119" s="201">
        <v>50308</v>
      </c>
      <c r="I3119" s="30">
        <v>112652</v>
      </c>
      <c r="K3119" s="34">
        <f t="shared" si="48"/>
        <v>162960</v>
      </c>
    </row>
    <row r="3120" spans="2:11" x14ac:dyDescent="0.2">
      <c r="B3120" t="s">
        <v>57</v>
      </c>
      <c r="C3120" s="29">
        <v>42260</v>
      </c>
      <c r="H3120" s="201">
        <v>44615</v>
      </c>
      <c r="I3120" s="30">
        <v>88604</v>
      </c>
      <c r="K3120" s="34">
        <f t="shared" si="48"/>
        <v>133219</v>
      </c>
    </row>
    <row r="3121" spans="2:11" x14ac:dyDescent="0.2">
      <c r="B3121" t="s">
        <v>58</v>
      </c>
      <c r="C3121" s="29">
        <v>42261</v>
      </c>
      <c r="H3121" s="201">
        <v>61001</v>
      </c>
      <c r="I3121" s="30">
        <v>132378</v>
      </c>
      <c r="K3121" s="34">
        <f t="shared" si="48"/>
        <v>193379</v>
      </c>
    </row>
    <row r="3122" spans="2:11" x14ac:dyDescent="0.2">
      <c r="B3122" t="s">
        <v>59</v>
      </c>
      <c r="C3122" s="29">
        <v>42262</v>
      </c>
      <c r="H3122" s="201">
        <v>62411</v>
      </c>
      <c r="I3122" s="30">
        <v>139122</v>
      </c>
      <c r="K3122" s="34">
        <f t="shared" si="48"/>
        <v>201533</v>
      </c>
    </row>
    <row r="3123" spans="2:11" x14ac:dyDescent="0.2">
      <c r="B3123" t="s">
        <v>53</v>
      </c>
      <c r="C3123" s="29">
        <v>42263</v>
      </c>
      <c r="H3123" s="201">
        <v>64536</v>
      </c>
      <c r="I3123" s="30">
        <v>139690</v>
      </c>
      <c r="K3123" s="34">
        <f t="shared" si="48"/>
        <v>204226</v>
      </c>
    </row>
    <row r="3124" spans="2:11" x14ac:dyDescent="0.2">
      <c r="B3124" t="s">
        <v>54</v>
      </c>
      <c r="C3124" s="29">
        <v>42264</v>
      </c>
      <c r="H3124" s="201">
        <v>67409</v>
      </c>
      <c r="I3124" s="30">
        <v>146052</v>
      </c>
      <c r="K3124" s="34">
        <f t="shared" si="48"/>
        <v>213461</v>
      </c>
    </row>
    <row r="3125" spans="2:11" x14ac:dyDescent="0.2">
      <c r="B3125" t="s">
        <v>55</v>
      </c>
      <c r="C3125" s="29">
        <v>42265</v>
      </c>
      <c r="H3125" s="201">
        <v>75981</v>
      </c>
      <c r="I3125" s="30">
        <v>157368</v>
      </c>
      <c r="K3125" s="34">
        <f t="shared" si="48"/>
        <v>233349</v>
      </c>
    </row>
    <row r="3126" spans="2:11" x14ac:dyDescent="0.2">
      <c r="B3126" t="s">
        <v>56</v>
      </c>
      <c r="C3126" s="29">
        <v>42266</v>
      </c>
      <c r="H3126" s="201">
        <v>52710</v>
      </c>
      <c r="I3126" s="30">
        <v>118778</v>
      </c>
      <c r="K3126" s="34">
        <f t="shared" si="48"/>
        <v>171488</v>
      </c>
    </row>
    <row r="3127" spans="2:11" x14ac:dyDescent="0.2">
      <c r="B3127" t="s">
        <v>57</v>
      </c>
      <c r="C3127" s="29">
        <v>42267</v>
      </c>
      <c r="H3127" s="201">
        <v>47225</v>
      </c>
      <c r="I3127" s="30">
        <v>93079</v>
      </c>
      <c r="K3127" s="34">
        <f t="shared" si="48"/>
        <v>140304</v>
      </c>
    </row>
    <row r="3128" spans="2:11" x14ac:dyDescent="0.2">
      <c r="B3128" t="s">
        <v>58</v>
      </c>
      <c r="C3128" s="29">
        <v>42268</v>
      </c>
      <c r="H3128" s="201">
        <v>61898</v>
      </c>
      <c r="I3128" s="30">
        <v>134856</v>
      </c>
      <c r="K3128" s="34">
        <f t="shared" si="48"/>
        <v>196754</v>
      </c>
    </row>
    <row r="3129" spans="2:11" x14ac:dyDescent="0.2">
      <c r="B3129" t="s">
        <v>59</v>
      </c>
      <c r="C3129" s="29">
        <v>42269</v>
      </c>
      <c r="H3129" s="201">
        <v>63699</v>
      </c>
      <c r="I3129" s="30">
        <v>138171</v>
      </c>
      <c r="K3129" s="34">
        <f t="shared" si="48"/>
        <v>201870</v>
      </c>
    </row>
    <row r="3130" spans="2:11" x14ac:dyDescent="0.2">
      <c r="B3130" t="s">
        <v>53</v>
      </c>
      <c r="C3130" s="29">
        <v>42270</v>
      </c>
      <c r="H3130" s="201">
        <v>65264</v>
      </c>
      <c r="I3130" s="30">
        <v>141559</v>
      </c>
      <c r="K3130" s="34">
        <f t="shared" si="48"/>
        <v>206823</v>
      </c>
    </row>
    <row r="3131" spans="2:11" x14ac:dyDescent="0.2">
      <c r="B3131" t="s">
        <v>54</v>
      </c>
      <c r="C3131" s="29">
        <v>42271</v>
      </c>
      <c r="H3131" s="201">
        <v>67034</v>
      </c>
      <c r="I3131" s="30">
        <v>144903</v>
      </c>
      <c r="K3131" s="34">
        <f t="shared" si="48"/>
        <v>211937</v>
      </c>
    </row>
    <row r="3132" spans="2:11" x14ac:dyDescent="0.2">
      <c r="B3132" t="s">
        <v>55</v>
      </c>
      <c r="C3132" s="29">
        <v>42272</v>
      </c>
      <c r="H3132" s="201">
        <v>77131</v>
      </c>
      <c r="I3132" s="30">
        <v>152901</v>
      </c>
      <c r="K3132" s="34">
        <f t="shared" si="48"/>
        <v>230032</v>
      </c>
    </row>
    <row r="3133" spans="2:11" x14ac:dyDescent="0.2">
      <c r="B3133" t="s">
        <v>56</v>
      </c>
      <c r="C3133" s="29">
        <v>42273</v>
      </c>
      <c r="H3133" s="201">
        <v>52713</v>
      </c>
      <c r="I3133" s="30">
        <v>116528</v>
      </c>
      <c r="K3133" s="34">
        <f t="shared" si="48"/>
        <v>169241</v>
      </c>
    </row>
    <row r="3134" spans="2:11" x14ac:dyDescent="0.2">
      <c r="B3134" t="s">
        <v>57</v>
      </c>
      <c r="C3134" s="29">
        <v>42274</v>
      </c>
      <c r="H3134" s="201">
        <v>36638</v>
      </c>
      <c r="I3134" s="30">
        <v>90947</v>
      </c>
      <c r="K3134" s="34">
        <f t="shared" si="48"/>
        <v>127585</v>
      </c>
    </row>
    <row r="3135" spans="2:11" x14ac:dyDescent="0.2">
      <c r="B3135" t="s">
        <v>58</v>
      </c>
      <c r="C3135" s="29">
        <v>42275</v>
      </c>
      <c r="H3135" s="201">
        <v>50072</v>
      </c>
      <c r="I3135" s="30">
        <v>131185</v>
      </c>
      <c r="K3135" s="34">
        <f t="shared" si="48"/>
        <v>181257</v>
      </c>
    </row>
    <row r="3136" spans="2:11" x14ac:dyDescent="0.2">
      <c r="B3136" t="s">
        <v>59</v>
      </c>
      <c r="C3136" s="29">
        <v>42276</v>
      </c>
      <c r="H3136" s="201">
        <v>61418</v>
      </c>
      <c r="I3136" s="30">
        <v>137002</v>
      </c>
      <c r="K3136" s="34">
        <f t="shared" si="48"/>
        <v>198420</v>
      </c>
    </row>
    <row r="3137" spans="2:11" x14ac:dyDescent="0.2">
      <c r="B3137" t="s">
        <v>53</v>
      </c>
      <c r="C3137" s="29">
        <v>42277</v>
      </c>
      <c r="H3137" s="201">
        <v>65975</v>
      </c>
      <c r="I3137" s="30">
        <v>142357</v>
      </c>
      <c r="K3137" s="34">
        <f t="shared" si="48"/>
        <v>208332</v>
      </c>
    </row>
    <row r="3138" spans="2:11" x14ac:dyDescent="0.2">
      <c r="B3138" t="s">
        <v>54</v>
      </c>
      <c r="C3138" s="29">
        <v>42278</v>
      </c>
      <c r="H3138" s="201">
        <v>69737</v>
      </c>
      <c r="I3138" s="30">
        <v>145703</v>
      </c>
      <c r="K3138" s="34">
        <f t="shared" si="48"/>
        <v>215440</v>
      </c>
    </row>
    <row r="3139" spans="2:11" x14ac:dyDescent="0.2">
      <c r="B3139" t="s">
        <v>55</v>
      </c>
      <c r="C3139" s="29">
        <v>42279</v>
      </c>
      <c r="H3139" s="201">
        <v>77629</v>
      </c>
      <c r="I3139" s="30">
        <v>154404</v>
      </c>
      <c r="K3139" s="34">
        <f t="shared" si="48"/>
        <v>232033</v>
      </c>
    </row>
    <row r="3140" spans="2:11" x14ac:dyDescent="0.2">
      <c r="B3140" t="s">
        <v>56</v>
      </c>
      <c r="C3140" s="29">
        <v>42280</v>
      </c>
      <c r="H3140" s="201">
        <v>50936</v>
      </c>
      <c r="I3140" s="30">
        <v>112096</v>
      </c>
      <c r="K3140" s="34">
        <f t="shared" si="48"/>
        <v>163032</v>
      </c>
    </row>
    <row r="3141" spans="2:11" x14ac:dyDescent="0.2">
      <c r="B3141" t="s">
        <v>57</v>
      </c>
      <c r="C3141" s="29">
        <v>42281</v>
      </c>
      <c r="H3141" s="201">
        <v>46932</v>
      </c>
      <c r="I3141" s="30">
        <v>90662</v>
      </c>
      <c r="K3141" s="34">
        <f t="shared" si="48"/>
        <v>137594</v>
      </c>
    </row>
    <row r="3142" spans="2:11" x14ac:dyDescent="0.2">
      <c r="B3142" t="s">
        <v>58</v>
      </c>
      <c r="C3142" s="29">
        <v>42282</v>
      </c>
      <c r="H3142" s="201">
        <v>64056</v>
      </c>
      <c r="I3142" s="30">
        <v>133595</v>
      </c>
      <c r="K3142" s="34">
        <f t="shared" si="48"/>
        <v>197651</v>
      </c>
    </row>
    <row r="3143" spans="2:11" x14ac:dyDescent="0.2">
      <c r="B3143" t="s">
        <v>59</v>
      </c>
      <c r="C3143" s="29">
        <v>42283</v>
      </c>
      <c r="H3143" s="201">
        <v>63469</v>
      </c>
      <c r="I3143" s="30">
        <v>138275</v>
      </c>
      <c r="K3143" s="34">
        <f t="shared" ref="K3143:K3206" si="49">E3143+F3143+G3143+H3143+I3143</f>
        <v>201744</v>
      </c>
    </row>
    <row r="3144" spans="2:11" x14ac:dyDescent="0.2">
      <c r="B3144" t="s">
        <v>53</v>
      </c>
      <c r="C3144" s="29">
        <v>42284</v>
      </c>
      <c r="H3144" s="201">
        <v>65761</v>
      </c>
      <c r="I3144" s="30">
        <v>140835</v>
      </c>
      <c r="K3144" s="34">
        <f t="shared" si="49"/>
        <v>206596</v>
      </c>
    </row>
    <row r="3145" spans="2:11" x14ac:dyDescent="0.2">
      <c r="B3145" t="s">
        <v>54</v>
      </c>
      <c r="C3145" s="29">
        <v>42285</v>
      </c>
      <c r="H3145" s="201">
        <v>68816</v>
      </c>
      <c r="I3145" s="30">
        <v>144355</v>
      </c>
      <c r="K3145" s="34">
        <f t="shared" si="49"/>
        <v>213171</v>
      </c>
    </row>
    <row r="3146" spans="2:11" x14ac:dyDescent="0.2">
      <c r="B3146" t="s">
        <v>55</v>
      </c>
      <c r="C3146" s="29">
        <v>42286</v>
      </c>
      <c r="H3146" s="201">
        <v>79109</v>
      </c>
      <c r="I3146" s="30">
        <v>152763</v>
      </c>
      <c r="K3146" s="34">
        <f t="shared" si="49"/>
        <v>231872</v>
      </c>
    </row>
    <row r="3147" spans="2:11" x14ac:dyDescent="0.2">
      <c r="B3147" t="s">
        <v>56</v>
      </c>
      <c r="C3147" s="29">
        <v>42287</v>
      </c>
      <c r="H3147" s="201">
        <v>49581</v>
      </c>
      <c r="I3147" s="30">
        <v>114556</v>
      </c>
      <c r="K3147" s="34">
        <f t="shared" si="49"/>
        <v>164137</v>
      </c>
    </row>
    <row r="3148" spans="2:11" x14ac:dyDescent="0.2">
      <c r="B3148" t="s">
        <v>57</v>
      </c>
      <c r="C3148" s="29">
        <v>42288</v>
      </c>
      <c r="H3148" s="201">
        <v>47096</v>
      </c>
      <c r="I3148" s="30">
        <v>93603</v>
      </c>
      <c r="K3148" s="34">
        <f t="shared" si="49"/>
        <v>140699</v>
      </c>
    </row>
    <row r="3149" spans="2:11" x14ac:dyDescent="0.2">
      <c r="B3149" t="s">
        <v>58</v>
      </c>
      <c r="C3149" s="29">
        <v>42289</v>
      </c>
      <c r="H3149" s="201">
        <v>63580</v>
      </c>
      <c r="I3149" s="30">
        <v>133623</v>
      </c>
      <c r="K3149" s="34">
        <f t="shared" si="49"/>
        <v>197203</v>
      </c>
    </row>
    <row r="3150" spans="2:11" x14ac:dyDescent="0.2">
      <c r="B3150" t="s">
        <v>59</v>
      </c>
      <c r="C3150" s="29">
        <v>42290</v>
      </c>
      <c r="H3150" s="201">
        <v>64562</v>
      </c>
      <c r="I3150" s="30">
        <v>138861</v>
      </c>
      <c r="K3150" s="34">
        <f t="shared" si="49"/>
        <v>203423</v>
      </c>
    </row>
    <row r="3151" spans="2:11" x14ac:dyDescent="0.2">
      <c r="B3151" t="s">
        <v>53</v>
      </c>
      <c r="C3151" s="29">
        <v>42291</v>
      </c>
      <c r="H3151" s="201">
        <v>66139</v>
      </c>
      <c r="I3151" s="30">
        <v>141764</v>
      </c>
      <c r="K3151" s="34">
        <f t="shared" si="49"/>
        <v>207903</v>
      </c>
    </row>
    <row r="3152" spans="2:11" x14ac:dyDescent="0.2">
      <c r="B3152" t="s">
        <v>54</v>
      </c>
      <c r="C3152" s="29">
        <v>42292</v>
      </c>
      <c r="H3152" s="201">
        <v>69908</v>
      </c>
      <c r="I3152" s="30">
        <v>146125</v>
      </c>
      <c r="K3152" s="34">
        <f t="shared" si="49"/>
        <v>216033</v>
      </c>
    </row>
    <row r="3153" spans="2:11" x14ac:dyDescent="0.2">
      <c r="B3153" t="s">
        <v>55</v>
      </c>
      <c r="C3153" s="29">
        <v>42293</v>
      </c>
      <c r="H3153" s="201">
        <v>80203</v>
      </c>
      <c r="I3153" s="30">
        <v>158232</v>
      </c>
      <c r="K3153" s="34">
        <f t="shared" si="49"/>
        <v>238435</v>
      </c>
    </row>
    <row r="3154" spans="2:11" x14ac:dyDescent="0.2">
      <c r="B3154" t="s">
        <v>56</v>
      </c>
      <c r="C3154" s="29">
        <v>42294</v>
      </c>
      <c r="H3154" s="201">
        <v>57399</v>
      </c>
      <c r="I3154" s="30">
        <v>120125</v>
      </c>
      <c r="K3154" s="34">
        <f t="shared" si="49"/>
        <v>177524</v>
      </c>
    </row>
    <row r="3155" spans="2:11" x14ac:dyDescent="0.2">
      <c r="B3155" t="s">
        <v>57</v>
      </c>
      <c r="C3155" s="29">
        <v>42295</v>
      </c>
      <c r="H3155" s="201">
        <v>49632</v>
      </c>
      <c r="I3155" s="30">
        <v>96700</v>
      </c>
      <c r="K3155" s="34">
        <f t="shared" si="49"/>
        <v>146332</v>
      </c>
    </row>
    <row r="3156" spans="2:11" x14ac:dyDescent="0.2">
      <c r="B3156" t="s">
        <v>58</v>
      </c>
      <c r="C3156" s="29">
        <v>42296</v>
      </c>
      <c r="H3156" s="201">
        <v>63459</v>
      </c>
      <c r="I3156" s="30">
        <v>134624</v>
      </c>
      <c r="K3156" s="34">
        <f t="shared" si="49"/>
        <v>198083</v>
      </c>
    </row>
    <row r="3157" spans="2:11" x14ac:dyDescent="0.2">
      <c r="B3157" t="s">
        <v>59</v>
      </c>
      <c r="C3157" s="29">
        <v>42297</v>
      </c>
      <c r="H3157" s="201">
        <v>65146</v>
      </c>
      <c r="I3157" s="30">
        <v>141847</v>
      </c>
      <c r="K3157" s="34">
        <f t="shared" si="49"/>
        <v>206993</v>
      </c>
    </row>
    <row r="3158" spans="2:11" x14ac:dyDescent="0.2">
      <c r="B3158" t="s">
        <v>53</v>
      </c>
      <c r="C3158" s="29">
        <v>42298</v>
      </c>
      <c r="H3158" s="201">
        <v>66366</v>
      </c>
      <c r="I3158" s="30">
        <v>145170</v>
      </c>
      <c r="K3158" s="34">
        <f t="shared" si="49"/>
        <v>211536</v>
      </c>
    </row>
    <row r="3159" spans="2:11" x14ac:dyDescent="0.2">
      <c r="B3159" t="s">
        <v>54</v>
      </c>
      <c r="C3159" s="29">
        <v>42299</v>
      </c>
      <c r="H3159" s="201">
        <v>68689</v>
      </c>
      <c r="I3159" s="30">
        <v>141363</v>
      </c>
      <c r="K3159" s="34">
        <f t="shared" si="49"/>
        <v>210052</v>
      </c>
    </row>
    <row r="3160" spans="2:11" x14ac:dyDescent="0.2">
      <c r="B3160" t="s">
        <v>55</v>
      </c>
      <c r="C3160" s="29">
        <v>42300</v>
      </c>
      <c r="H3160" s="201">
        <v>73941</v>
      </c>
      <c r="I3160" s="30">
        <v>140162</v>
      </c>
      <c r="K3160" s="34">
        <f t="shared" si="49"/>
        <v>214103</v>
      </c>
    </row>
    <row r="3161" spans="2:11" x14ac:dyDescent="0.2">
      <c r="B3161" t="s">
        <v>56</v>
      </c>
      <c r="C3161" s="29">
        <v>42301</v>
      </c>
      <c r="H3161" s="201">
        <v>36229</v>
      </c>
      <c r="I3161" s="30">
        <v>84426</v>
      </c>
      <c r="K3161" s="34">
        <f t="shared" si="49"/>
        <v>120655</v>
      </c>
    </row>
    <row r="3162" spans="2:11" x14ac:dyDescent="0.2">
      <c r="B3162" t="s">
        <v>57</v>
      </c>
      <c r="C3162" s="29">
        <v>42302</v>
      </c>
      <c r="H3162" s="201">
        <v>39018</v>
      </c>
      <c r="I3162" s="30">
        <v>77114</v>
      </c>
      <c r="K3162" s="34">
        <f t="shared" si="49"/>
        <v>116132</v>
      </c>
    </row>
    <row r="3163" spans="2:11" x14ac:dyDescent="0.2">
      <c r="B3163" t="s">
        <v>58</v>
      </c>
      <c r="C3163" s="29">
        <v>42303</v>
      </c>
      <c r="H3163" s="201">
        <v>62000</v>
      </c>
      <c r="I3163" s="30">
        <v>134975</v>
      </c>
      <c r="K3163" s="34">
        <f t="shared" si="49"/>
        <v>196975</v>
      </c>
    </row>
    <row r="3164" spans="2:11" x14ac:dyDescent="0.2">
      <c r="B3164" t="s">
        <v>59</v>
      </c>
      <c r="C3164" s="29">
        <v>42304</v>
      </c>
      <c r="H3164" s="201">
        <v>64496</v>
      </c>
      <c r="I3164" s="30">
        <v>141381</v>
      </c>
      <c r="K3164" s="34">
        <f t="shared" si="49"/>
        <v>205877</v>
      </c>
    </row>
    <row r="3165" spans="2:11" x14ac:dyDescent="0.2">
      <c r="B3165" t="s">
        <v>53</v>
      </c>
      <c r="C3165" s="29">
        <v>42305</v>
      </c>
      <c r="H3165" s="201">
        <v>65766</v>
      </c>
      <c r="I3165" s="30">
        <v>144920</v>
      </c>
      <c r="K3165" s="34">
        <f t="shared" si="49"/>
        <v>210686</v>
      </c>
    </row>
    <row r="3166" spans="2:11" x14ac:dyDescent="0.2">
      <c r="B3166" t="s">
        <v>54</v>
      </c>
      <c r="C3166" s="29">
        <v>42306</v>
      </c>
      <c r="H3166" s="201">
        <v>69837</v>
      </c>
      <c r="I3166" s="30">
        <v>149288</v>
      </c>
      <c r="K3166" s="34">
        <f t="shared" si="49"/>
        <v>219125</v>
      </c>
    </row>
    <row r="3167" spans="2:11" x14ac:dyDescent="0.2">
      <c r="B3167" t="s">
        <v>55</v>
      </c>
      <c r="C3167" s="29">
        <v>42307</v>
      </c>
      <c r="H3167" s="201">
        <v>73761</v>
      </c>
      <c r="I3167" s="30">
        <v>121368</v>
      </c>
      <c r="K3167" s="34">
        <f t="shared" si="49"/>
        <v>195129</v>
      </c>
    </row>
    <row r="3168" spans="2:11" x14ac:dyDescent="0.2">
      <c r="B3168" t="s">
        <v>56</v>
      </c>
      <c r="C3168" s="29">
        <v>42308</v>
      </c>
      <c r="H3168" s="201">
        <v>46852</v>
      </c>
      <c r="I3168" s="30">
        <v>108336</v>
      </c>
      <c r="K3168" s="34">
        <f t="shared" si="49"/>
        <v>155188</v>
      </c>
    </row>
    <row r="3169" spans="2:11" x14ac:dyDescent="0.2">
      <c r="B3169" t="s">
        <v>57</v>
      </c>
      <c r="C3169" s="29">
        <v>42309</v>
      </c>
      <c r="H3169" s="201">
        <v>43338</v>
      </c>
      <c r="I3169" s="30">
        <v>91751</v>
      </c>
      <c r="K3169" s="34">
        <f t="shared" si="49"/>
        <v>135089</v>
      </c>
    </row>
    <row r="3170" spans="2:11" x14ac:dyDescent="0.2">
      <c r="B3170" t="s">
        <v>58</v>
      </c>
      <c r="C3170" s="29">
        <v>42310</v>
      </c>
      <c r="H3170" s="201">
        <v>63895</v>
      </c>
      <c r="I3170" s="30">
        <v>136508</v>
      </c>
      <c r="K3170" s="34">
        <f t="shared" si="49"/>
        <v>200403</v>
      </c>
    </row>
    <row r="3171" spans="2:11" x14ac:dyDescent="0.2">
      <c r="B3171" t="s">
        <v>59</v>
      </c>
      <c r="C3171" s="29">
        <v>42311</v>
      </c>
      <c r="H3171" s="201">
        <v>66127</v>
      </c>
      <c r="I3171" s="30">
        <v>141002</v>
      </c>
      <c r="K3171" s="34">
        <f t="shared" si="49"/>
        <v>207129</v>
      </c>
    </row>
    <row r="3172" spans="2:11" x14ac:dyDescent="0.2">
      <c r="B3172" t="s">
        <v>53</v>
      </c>
      <c r="C3172" s="29">
        <v>42312</v>
      </c>
      <c r="H3172" s="201">
        <v>67620</v>
      </c>
      <c r="I3172" s="30">
        <v>141181</v>
      </c>
      <c r="K3172" s="34">
        <f t="shared" si="49"/>
        <v>208801</v>
      </c>
    </row>
    <row r="3173" spans="2:11" x14ac:dyDescent="0.2">
      <c r="B3173" t="s">
        <v>54</v>
      </c>
      <c r="C3173" s="29">
        <v>42313</v>
      </c>
      <c r="H3173" s="201">
        <v>65828</v>
      </c>
      <c r="I3173" s="30">
        <v>138611</v>
      </c>
      <c r="K3173" s="34">
        <f t="shared" si="49"/>
        <v>204439</v>
      </c>
    </row>
    <row r="3174" spans="2:11" x14ac:dyDescent="0.2">
      <c r="B3174" t="s">
        <v>55</v>
      </c>
      <c r="C3174" s="29">
        <v>42314</v>
      </c>
      <c r="H3174" s="201">
        <v>77987</v>
      </c>
      <c r="I3174" s="30">
        <v>153378</v>
      </c>
      <c r="K3174" s="34">
        <f t="shared" si="49"/>
        <v>231365</v>
      </c>
    </row>
    <row r="3175" spans="2:11" x14ac:dyDescent="0.2">
      <c r="B3175" t="s">
        <v>56</v>
      </c>
      <c r="C3175" s="29">
        <v>42315</v>
      </c>
      <c r="H3175" s="201">
        <v>48616</v>
      </c>
      <c r="I3175" s="30">
        <v>114060</v>
      </c>
      <c r="K3175" s="34">
        <f t="shared" si="49"/>
        <v>162676</v>
      </c>
    </row>
    <row r="3176" spans="2:11" x14ac:dyDescent="0.2">
      <c r="B3176" t="s">
        <v>57</v>
      </c>
      <c r="C3176" s="29">
        <v>42316</v>
      </c>
      <c r="H3176" s="201">
        <v>50083</v>
      </c>
      <c r="I3176" s="30">
        <v>97114</v>
      </c>
      <c r="K3176" s="34">
        <f t="shared" si="49"/>
        <v>147197</v>
      </c>
    </row>
    <row r="3177" spans="2:11" x14ac:dyDescent="0.2">
      <c r="B3177" t="s">
        <v>58</v>
      </c>
      <c r="C3177" s="29">
        <v>42317</v>
      </c>
      <c r="H3177" s="201">
        <v>63290</v>
      </c>
      <c r="I3177" s="30">
        <v>135356</v>
      </c>
      <c r="K3177" s="34">
        <f t="shared" si="49"/>
        <v>198646</v>
      </c>
    </row>
    <row r="3178" spans="2:11" x14ac:dyDescent="0.2">
      <c r="B3178" t="s">
        <v>59</v>
      </c>
      <c r="C3178" s="29">
        <v>42318</v>
      </c>
      <c r="H3178" s="201">
        <v>65337</v>
      </c>
      <c r="I3178" s="30">
        <v>140348</v>
      </c>
      <c r="K3178" s="34">
        <f t="shared" si="49"/>
        <v>205685</v>
      </c>
    </row>
    <row r="3179" spans="2:11" x14ac:dyDescent="0.2">
      <c r="B3179" t="s">
        <v>53</v>
      </c>
      <c r="C3179" s="29">
        <v>42319</v>
      </c>
      <c r="H3179" s="201">
        <v>59458</v>
      </c>
      <c r="I3179" s="30">
        <v>145502</v>
      </c>
      <c r="K3179" s="34">
        <f t="shared" si="49"/>
        <v>204960</v>
      </c>
    </row>
    <row r="3180" spans="2:11" x14ac:dyDescent="0.2">
      <c r="B3180" t="s">
        <v>54</v>
      </c>
      <c r="C3180" s="29">
        <v>42320</v>
      </c>
      <c r="H3180" s="201">
        <v>69009</v>
      </c>
      <c r="I3180" s="30">
        <v>146516</v>
      </c>
      <c r="K3180" s="34">
        <f t="shared" si="49"/>
        <v>215525</v>
      </c>
    </row>
    <row r="3181" spans="2:11" x14ac:dyDescent="0.2">
      <c r="B3181" t="s">
        <v>55</v>
      </c>
      <c r="C3181" s="29">
        <v>42321</v>
      </c>
      <c r="H3181" s="201">
        <v>76614</v>
      </c>
      <c r="I3181" s="30">
        <v>162840</v>
      </c>
      <c r="K3181" s="34">
        <f t="shared" si="49"/>
        <v>239454</v>
      </c>
    </row>
    <row r="3182" spans="2:11" x14ac:dyDescent="0.2">
      <c r="B3182" t="s">
        <v>56</v>
      </c>
      <c r="C3182" s="29">
        <v>42322</v>
      </c>
      <c r="H3182" s="201">
        <v>50028</v>
      </c>
      <c r="I3182" s="30">
        <v>118171</v>
      </c>
      <c r="K3182" s="34">
        <f t="shared" si="49"/>
        <v>168199</v>
      </c>
    </row>
    <row r="3183" spans="2:11" x14ac:dyDescent="0.2">
      <c r="B3183" t="s">
        <v>57</v>
      </c>
      <c r="C3183" s="29">
        <v>42323</v>
      </c>
      <c r="H3183" s="201">
        <v>45503</v>
      </c>
      <c r="I3183" s="30">
        <v>93341</v>
      </c>
      <c r="K3183" s="34">
        <f t="shared" si="49"/>
        <v>138844</v>
      </c>
    </row>
    <row r="3184" spans="2:11" x14ac:dyDescent="0.2">
      <c r="B3184" t="s">
        <v>58</v>
      </c>
      <c r="C3184" s="29">
        <v>42324</v>
      </c>
      <c r="H3184" s="201">
        <v>63345</v>
      </c>
      <c r="I3184" s="30">
        <v>132591</v>
      </c>
      <c r="K3184" s="34">
        <f t="shared" si="49"/>
        <v>195936</v>
      </c>
    </row>
    <row r="3185" spans="2:11" x14ac:dyDescent="0.2">
      <c r="B3185" t="s">
        <v>59</v>
      </c>
      <c r="C3185" s="29">
        <v>42325</v>
      </c>
      <c r="H3185" s="201">
        <v>62296</v>
      </c>
      <c r="I3185" s="30">
        <v>135821</v>
      </c>
      <c r="K3185" s="34">
        <f t="shared" si="49"/>
        <v>198117</v>
      </c>
    </row>
    <row r="3186" spans="2:11" x14ac:dyDescent="0.2">
      <c r="B3186" t="s">
        <v>53</v>
      </c>
      <c r="C3186" s="29">
        <v>42326</v>
      </c>
      <c r="H3186" s="201">
        <v>67112</v>
      </c>
      <c r="I3186" s="30">
        <v>143261</v>
      </c>
      <c r="K3186" s="34">
        <f t="shared" si="49"/>
        <v>210373</v>
      </c>
    </row>
    <row r="3187" spans="2:11" x14ac:dyDescent="0.2">
      <c r="B3187" t="s">
        <v>54</v>
      </c>
      <c r="C3187" s="29">
        <v>42327</v>
      </c>
      <c r="H3187" s="201">
        <v>69078</v>
      </c>
      <c r="I3187" s="30">
        <v>150577</v>
      </c>
      <c r="K3187" s="34">
        <f t="shared" si="49"/>
        <v>219655</v>
      </c>
    </row>
    <row r="3188" spans="2:11" x14ac:dyDescent="0.2">
      <c r="B3188" t="s">
        <v>55</v>
      </c>
      <c r="C3188" s="29">
        <v>42328</v>
      </c>
      <c r="H3188" s="201">
        <v>79100</v>
      </c>
      <c r="I3188" s="30">
        <v>162526</v>
      </c>
      <c r="K3188" s="34">
        <f t="shared" si="49"/>
        <v>241626</v>
      </c>
    </row>
    <row r="3189" spans="2:11" x14ac:dyDescent="0.2">
      <c r="B3189" t="s">
        <v>56</v>
      </c>
      <c r="C3189" s="29">
        <v>42329</v>
      </c>
      <c r="H3189" s="201">
        <v>48678</v>
      </c>
      <c r="I3189" s="30">
        <v>117892</v>
      </c>
      <c r="K3189" s="34">
        <f t="shared" si="49"/>
        <v>166570</v>
      </c>
    </row>
    <row r="3190" spans="2:11" x14ac:dyDescent="0.2">
      <c r="B3190" t="s">
        <v>57</v>
      </c>
      <c r="C3190" s="29">
        <v>42330</v>
      </c>
      <c r="H3190" s="201">
        <v>43288</v>
      </c>
      <c r="I3190" s="30">
        <v>92319</v>
      </c>
      <c r="K3190" s="34">
        <f t="shared" si="49"/>
        <v>135607</v>
      </c>
    </row>
    <row r="3191" spans="2:11" x14ac:dyDescent="0.2">
      <c r="B3191" t="s">
        <v>58</v>
      </c>
      <c r="C3191" s="29">
        <v>42331</v>
      </c>
      <c r="H3191" s="201">
        <v>62978</v>
      </c>
      <c r="I3191" s="30">
        <v>139128</v>
      </c>
      <c r="K3191" s="34">
        <f t="shared" si="49"/>
        <v>202106</v>
      </c>
    </row>
    <row r="3192" spans="2:11" x14ac:dyDescent="0.2">
      <c r="B3192" t="s">
        <v>59</v>
      </c>
      <c r="C3192" s="29">
        <v>42332</v>
      </c>
      <c r="H3192" s="201">
        <v>72395</v>
      </c>
      <c r="I3192" s="30">
        <v>149061</v>
      </c>
      <c r="K3192" s="34">
        <f t="shared" si="49"/>
        <v>221456</v>
      </c>
    </row>
    <row r="3193" spans="2:11" x14ac:dyDescent="0.2">
      <c r="B3193" t="s">
        <v>53</v>
      </c>
      <c r="C3193" s="29">
        <v>42333</v>
      </c>
      <c r="H3193" s="201">
        <v>76172</v>
      </c>
      <c r="I3193" s="30">
        <v>145414</v>
      </c>
      <c r="K3193" s="34">
        <f t="shared" si="49"/>
        <v>221586</v>
      </c>
    </row>
    <row r="3194" spans="2:11" x14ac:dyDescent="0.2">
      <c r="B3194" t="s">
        <v>54</v>
      </c>
      <c r="C3194" s="43">
        <v>42334</v>
      </c>
      <c r="H3194" s="201">
        <v>41278</v>
      </c>
      <c r="I3194" s="30">
        <v>84844</v>
      </c>
      <c r="K3194" s="34">
        <f t="shared" si="49"/>
        <v>126122</v>
      </c>
    </row>
    <row r="3195" spans="2:11" x14ac:dyDescent="0.2">
      <c r="B3195" t="s">
        <v>55</v>
      </c>
      <c r="C3195" s="43">
        <v>42335</v>
      </c>
      <c r="H3195" s="201">
        <v>48388</v>
      </c>
      <c r="I3195" s="30">
        <v>98208</v>
      </c>
      <c r="K3195" s="34">
        <f t="shared" si="49"/>
        <v>146596</v>
      </c>
    </row>
    <row r="3196" spans="2:11" x14ac:dyDescent="0.2">
      <c r="B3196" t="s">
        <v>56</v>
      </c>
      <c r="C3196" s="43">
        <v>42336</v>
      </c>
      <c r="H3196" s="201">
        <v>44737</v>
      </c>
      <c r="I3196" s="30">
        <v>89222</v>
      </c>
      <c r="K3196" s="34">
        <f t="shared" si="49"/>
        <v>133959</v>
      </c>
    </row>
    <row r="3197" spans="2:11" x14ac:dyDescent="0.2">
      <c r="B3197" t="s">
        <v>57</v>
      </c>
      <c r="C3197" s="29">
        <v>42337</v>
      </c>
      <c r="H3197" s="201">
        <v>47679</v>
      </c>
      <c r="I3197" s="30">
        <v>85849</v>
      </c>
      <c r="K3197" s="34">
        <f t="shared" si="49"/>
        <v>133528</v>
      </c>
    </row>
    <row r="3198" spans="2:11" x14ac:dyDescent="0.2">
      <c r="B3198" t="s">
        <v>58</v>
      </c>
      <c r="C3198" s="29">
        <v>42338</v>
      </c>
      <c r="H3198" s="201">
        <v>62050</v>
      </c>
      <c r="I3198" s="30">
        <v>134475</v>
      </c>
      <c r="K3198" s="34">
        <f t="shared" si="49"/>
        <v>196525</v>
      </c>
    </row>
    <row r="3199" spans="2:11" x14ac:dyDescent="0.2">
      <c r="B3199" t="s">
        <v>59</v>
      </c>
      <c r="C3199" s="29">
        <v>42339</v>
      </c>
      <c r="H3199" s="201">
        <v>64268</v>
      </c>
      <c r="I3199" s="30">
        <v>140438</v>
      </c>
      <c r="K3199" s="34">
        <f t="shared" si="49"/>
        <v>204706</v>
      </c>
    </row>
    <row r="3200" spans="2:11" x14ac:dyDescent="0.2">
      <c r="B3200" t="s">
        <v>53</v>
      </c>
      <c r="C3200" s="29">
        <v>42340</v>
      </c>
      <c r="H3200" s="201">
        <v>66052</v>
      </c>
      <c r="I3200" s="30">
        <v>143924</v>
      </c>
      <c r="K3200" s="34">
        <f t="shared" si="49"/>
        <v>209976</v>
      </c>
    </row>
    <row r="3201" spans="2:11" x14ac:dyDescent="0.2">
      <c r="B3201" t="s">
        <v>54</v>
      </c>
      <c r="C3201" s="29">
        <v>42341</v>
      </c>
      <c r="H3201" s="201">
        <v>68266</v>
      </c>
      <c r="I3201" s="30">
        <v>147405</v>
      </c>
      <c r="K3201" s="34">
        <f t="shared" si="49"/>
        <v>215671</v>
      </c>
    </row>
    <row r="3202" spans="2:11" x14ac:dyDescent="0.2">
      <c r="B3202" t="s">
        <v>55</v>
      </c>
      <c r="C3202" s="29">
        <v>42342</v>
      </c>
      <c r="H3202" s="201">
        <v>75863</v>
      </c>
      <c r="I3202" s="30">
        <v>159553</v>
      </c>
      <c r="K3202" s="34">
        <f t="shared" si="49"/>
        <v>235416</v>
      </c>
    </row>
    <row r="3203" spans="2:11" x14ac:dyDescent="0.2">
      <c r="B3203" t="s">
        <v>56</v>
      </c>
      <c r="C3203" s="29">
        <v>42343</v>
      </c>
      <c r="H3203" s="201">
        <v>51911</v>
      </c>
      <c r="I3203" s="30">
        <v>121843</v>
      </c>
      <c r="K3203" s="34">
        <f t="shared" si="49"/>
        <v>173754</v>
      </c>
    </row>
    <row r="3204" spans="2:11" x14ac:dyDescent="0.2">
      <c r="B3204" t="s">
        <v>57</v>
      </c>
      <c r="C3204" s="29">
        <v>42344</v>
      </c>
      <c r="H3204" s="201">
        <v>44133</v>
      </c>
      <c r="I3204" s="30">
        <v>91894</v>
      </c>
      <c r="K3204" s="34">
        <f t="shared" si="49"/>
        <v>136027</v>
      </c>
    </row>
    <row r="3205" spans="2:11" x14ac:dyDescent="0.2">
      <c r="B3205" t="s">
        <v>58</v>
      </c>
      <c r="C3205" s="29">
        <v>42345</v>
      </c>
      <c r="H3205" s="201">
        <v>63663</v>
      </c>
      <c r="I3205" s="30">
        <v>136466</v>
      </c>
      <c r="K3205" s="34">
        <f t="shared" si="49"/>
        <v>200129</v>
      </c>
    </row>
    <row r="3206" spans="2:11" x14ac:dyDescent="0.2">
      <c r="B3206" t="s">
        <v>59</v>
      </c>
      <c r="C3206" s="29">
        <v>42346</v>
      </c>
      <c r="H3206" s="201">
        <v>66529</v>
      </c>
      <c r="I3206" s="30">
        <v>146952</v>
      </c>
      <c r="K3206" s="34">
        <f t="shared" si="49"/>
        <v>213481</v>
      </c>
    </row>
    <row r="3207" spans="2:11" x14ac:dyDescent="0.2">
      <c r="B3207" t="s">
        <v>53</v>
      </c>
      <c r="C3207" s="29">
        <v>42347</v>
      </c>
      <c r="H3207" s="201">
        <v>65612</v>
      </c>
      <c r="I3207" s="30">
        <v>147573</v>
      </c>
      <c r="K3207" s="34">
        <f t="shared" ref="K3207:K3270" si="50">E3207+F3207+G3207+H3207+I3207</f>
        <v>213185</v>
      </c>
    </row>
    <row r="3208" spans="2:11" x14ac:dyDescent="0.2">
      <c r="B3208" t="s">
        <v>54</v>
      </c>
      <c r="C3208" s="29">
        <v>42348</v>
      </c>
      <c r="H3208" s="201">
        <v>71152</v>
      </c>
      <c r="I3208" s="30">
        <v>153406</v>
      </c>
      <c r="K3208" s="34">
        <f t="shared" si="50"/>
        <v>224558</v>
      </c>
    </row>
    <row r="3209" spans="2:11" x14ac:dyDescent="0.2">
      <c r="B3209" t="s">
        <v>55</v>
      </c>
      <c r="C3209" s="29">
        <v>42349</v>
      </c>
      <c r="H3209" s="201">
        <v>76605</v>
      </c>
      <c r="I3209" s="30">
        <v>164471</v>
      </c>
      <c r="K3209" s="34">
        <f t="shared" si="50"/>
        <v>241076</v>
      </c>
    </row>
    <row r="3210" spans="2:11" x14ac:dyDescent="0.2">
      <c r="B3210" t="s">
        <v>56</v>
      </c>
      <c r="C3210" s="29">
        <v>42350</v>
      </c>
      <c r="H3210" s="201">
        <v>49467</v>
      </c>
      <c r="I3210" s="30">
        <v>127697</v>
      </c>
      <c r="K3210" s="34">
        <f t="shared" si="50"/>
        <v>177164</v>
      </c>
    </row>
    <row r="3211" spans="2:11" x14ac:dyDescent="0.2">
      <c r="B3211" t="s">
        <v>57</v>
      </c>
      <c r="C3211" s="29">
        <v>42351</v>
      </c>
      <c r="H3211" s="201">
        <v>42224</v>
      </c>
      <c r="I3211" s="30">
        <v>93599</v>
      </c>
      <c r="K3211" s="34">
        <f t="shared" si="50"/>
        <v>135823</v>
      </c>
    </row>
    <row r="3212" spans="2:11" x14ac:dyDescent="0.2">
      <c r="B3212" t="s">
        <v>58</v>
      </c>
      <c r="C3212" s="29">
        <v>42352</v>
      </c>
      <c r="H3212" s="201">
        <v>64605</v>
      </c>
      <c r="I3212" s="30">
        <v>140766</v>
      </c>
      <c r="K3212" s="34">
        <f t="shared" si="50"/>
        <v>205371</v>
      </c>
    </row>
    <row r="3213" spans="2:11" x14ac:dyDescent="0.2">
      <c r="B3213" t="s">
        <v>59</v>
      </c>
      <c r="C3213" s="29">
        <v>42353</v>
      </c>
      <c r="H3213" s="201">
        <v>67152</v>
      </c>
      <c r="I3213" s="30">
        <v>148250</v>
      </c>
      <c r="K3213" s="34">
        <f t="shared" si="50"/>
        <v>215402</v>
      </c>
    </row>
    <row r="3214" spans="2:11" x14ac:dyDescent="0.2">
      <c r="B3214" t="s">
        <v>53</v>
      </c>
      <c r="C3214" s="29">
        <v>42354</v>
      </c>
      <c r="H3214" s="201">
        <v>68825</v>
      </c>
      <c r="I3214" s="30">
        <v>149878</v>
      </c>
      <c r="K3214" s="34">
        <f t="shared" si="50"/>
        <v>218703</v>
      </c>
    </row>
    <row r="3215" spans="2:11" x14ac:dyDescent="0.2">
      <c r="B3215" t="s">
        <v>54</v>
      </c>
      <c r="C3215" s="29">
        <v>42355</v>
      </c>
      <c r="H3215" s="201">
        <v>71460</v>
      </c>
      <c r="I3215" s="30">
        <v>157671</v>
      </c>
      <c r="K3215" s="34">
        <f t="shared" si="50"/>
        <v>229131</v>
      </c>
    </row>
    <row r="3216" spans="2:11" x14ac:dyDescent="0.2">
      <c r="B3216" t="s">
        <v>55</v>
      </c>
      <c r="C3216" s="29">
        <v>42356</v>
      </c>
      <c r="H3216" s="201">
        <v>76916</v>
      </c>
      <c r="I3216" s="30">
        <v>166788</v>
      </c>
      <c r="K3216" s="34">
        <f t="shared" si="50"/>
        <v>243704</v>
      </c>
    </row>
    <row r="3217" spans="2:11" x14ac:dyDescent="0.2">
      <c r="B3217" t="s">
        <v>56</v>
      </c>
      <c r="C3217" s="29">
        <v>42357</v>
      </c>
      <c r="H3217" s="201">
        <v>52895</v>
      </c>
      <c r="I3217" s="30">
        <v>127023</v>
      </c>
      <c r="K3217" s="34">
        <f t="shared" si="50"/>
        <v>179918</v>
      </c>
    </row>
    <row r="3218" spans="2:11" x14ac:dyDescent="0.2">
      <c r="B3218" t="s">
        <v>57</v>
      </c>
      <c r="C3218" s="29">
        <v>42358</v>
      </c>
      <c r="H3218" s="201">
        <v>42736</v>
      </c>
      <c r="I3218" s="30">
        <v>96437</v>
      </c>
      <c r="K3218" s="34">
        <f t="shared" si="50"/>
        <v>139173</v>
      </c>
    </row>
    <row r="3219" spans="2:11" x14ac:dyDescent="0.2">
      <c r="B3219" t="s">
        <v>58</v>
      </c>
      <c r="C3219" s="29">
        <v>42359</v>
      </c>
      <c r="H3219" s="201">
        <v>62084</v>
      </c>
      <c r="I3219" s="30">
        <v>147726</v>
      </c>
      <c r="K3219" s="34">
        <f t="shared" si="50"/>
        <v>209810</v>
      </c>
    </row>
    <row r="3220" spans="2:11" x14ac:dyDescent="0.2">
      <c r="B3220" t="s">
        <v>59</v>
      </c>
      <c r="C3220" s="29">
        <v>42360</v>
      </c>
      <c r="H3220" s="201">
        <v>62614</v>
      </c>
      <c r="I3220" s="30">
        <v>152015</v>
      </c>
      <c r="K3220" s="34">
        <f t="shared" si="50"/>
        <v>214629</v>
      </c>
    </row>
    <row r="3221" spans="2:11" x14ac:dyDescent="0.2">
      <c r="B3221" t="s">
        <v>53</v>
      </c>
      <c r="C3221" s="29">
        <v>42361</v>
      </c>
      <c r="H3221" s="201">
        <v>64793</v>
      </c>
      <c r="I3221" s="30">
        <v>150490</v>
      </c>
      <c r="K3221" s="34">
        <f t="shared" si="50"/>
        <v>215283</v>
      </c>
    </row>
    <row r="3222" spans="2:11" x14ac:dyDescent="0.2">
      <c r="B3222" t="s">
        <v>54</v>
      </c>
      <c r="C3222" s="29">
        <v>42362</v>
      </c>
      <c r="H3222" s="201">
        <v>48985</v>
      </c>
      <c r="I3222" s="30">
        <v>111216</v>
      </c>
      <c r="K3222" s="34">
        <f t="shared" si="50"/>
        <v>160201</v>
      </c>
    </row>
    <row r="3223" spans="2:11" x14ac:dyDescent="0.2">
      <c r="B3223" t="s">
        <v>55</v>
      </c>
      <c r="C3223" s="29">
        <v>42363</v>
      </c>
      <c r="H3223" s="201">
        <v>32373</v>
      </c>
      <c r="I3223" s="30">
        <v>65965</v>
      </c>
      <c r="K3223" s="34">
        <f t="shared" si="50"/>
        <v>98338</v>
      </c>
    </row>
    <row r="3224" spans="2:11" x14ac:dyDescent="0.2">
      <c r="B3224" t="s">
        <v>56</v>
      </c>
      <c r="C3224" s="29">
        <v>42364</v>
      </c>
      <c r="H3224" s="201">
        <v>44332</v>
      </c>
      <c r="I3224" s="30">
        <v>96853</v>
      </c>
      <c r="K3224" s="34">
        <f t="shared" si="50"/>
        <v>141185</v>
      </c>
    </row>
    <row r="3225" spans="2:11" x14ac:dyDescent="0.2">
      <c r="B3225" t="s">
        <v>57</v>
      </c>
      <c r="C3225" s="29">
        <v>42365</v>
      </c>
      <c r="H3225" s="201">
        <v>35669</v>
      </c>
      <c r="I3225" s="30">
        <v>72505</v>
      </c>
      <c r="K3225" s="34">
        <f t="shared" si="50"/>
        <v>108174</v>
      </c>
    </row>
    <row r="3226" spans="2:11" x14ac:dyDescent="0.2">
      <c r="B3226" t="s">
        <v>58</v>
      </c>
      <c r="C3226" s="29">
        <v>42366</v>
      </c>
      <c r="H3226" s="201">
        <v>53736</v>
      </c>
      <c r="I3226" s="30">
        <v>120754</v>
      </c>
      <c r="K3226" s="34">
        <f t="shared" si="50"/>
        <v>174490</v>
      </c>
    </row>
    <row r="3227" spans="2:11" x14ac:dyDescent="0.2">
      <c r="B3227" t="s">
        <v>59</v>
      </c>
      <c r="C3227" s="29">
        <v>42367</v>
      </c>
      <c r="H3227" s="201">
        <v>56223</v>
      </c>
      <c r="I3227" s="30">
        <v>134517</v>
      </c>
      <c r="K3227" s="34">
        <f t="shared" si="50"/>
        <v>190740</v>
      </c>
    </row>
    <row r="3228" spans="2:11" x14ac:dyDescent="0.2">
      <c r="B3228" t="s">
        <v>53</v>
      </c>
      <c r="C3228" s="29">
        <v>42368</v>
      </c>
      <c r="H3228" s="201">
        <v>59908</v>
      </c>
      <c r="I3228" s="30">
        <v>138684</v>
      </c>
      <c r="K3228" s="34">
        <f t="shared" si="50"/>
        <v>198592</v>
      </c>
    </row>
    <row r="3229" spans="2:11" x14ac:dyDescent="0.2">
      <c r="B3229" t="s">
        <v>54</v>
      </c>
      <c r="C3229" s="29">
        <v>42369</v>
      </c>
      <c r="H3229" s="201">
        <v>57704</v>
      </c>
      <c r="I3229" s="30">
        <v>124927</v>
      </c>
      <c r="K3229" s="34">
        <f t="shared" si="50"/>
        <v>182631</v>
      </c>
    </row>
    <row r="3230" spans="2:11" x14ac:dyDescent="0.2">
      <c r="B3230" t="s">
        <v>55</v>
      </c>
      <c r="C3230" s="29">
        <v>42370</v>
      </c>
      <c r="H3230" s="201">
        <v>33178</v>
      </c>
      <c r="I3230" s="30">
        <v>74435</v>
      </c>
      <c r="K3230" s="34">
        <f t="shared" si="50"/>
        <v>107613</v>
      </c>
    </row>
    <row r="3231" spans="2:11" x14ac:dyDescent="0.2">
      <c r="B3231" t="s">
        <v>56</v>
      </c>
      <c r="C3231" s="29">
        <v>42371</v>
      </c>
      <c r="H3231" s="201">
        <v>40925</v>
      </c>
      <c r="I3231" s="30">
        <v>97444</v>
      </c>
      <c r="K3231" s="34">
        <f t="shared" si="50"/>
        <v>138369</v>
      </c>
    </row>
    <row r="3232" spans="2:11" x14ac:dyDescent="0.2">
      <c r="B3232" t="s">
        <v>57</v>
      </c>
      <c r="C3232" s="29">
        <v>42372</v>
      </c>
      <c r="H3232" s="201">
        <v>37314</v>
      </c>
      <c r="I3232" s="30">
        <v>83440</v>
      </c>
      <c r="K3232" s="34">
        <f t="shared" si="50"/>
        <v>120754</v>
      </c>
    </row>
    <row r="3233" spans="2:11" x14ac:dyDescent="0.2">
      <c r="B3233" t="s">
        <v>58</v>
      </c>
      <c r="C3233" s="29">
        <v>42373</v>
      </c>
      <c r="H3233" s="201">
        <v>58463</v>
      </c>
      <c r="I3233" s="30">
        <v>133634</v>
      </c>
      <c r="K3233" s="34">
        <f t="shared" si="50"/>
        <v>192097</v>
      </c>
    </row>
    <row r="3234" spans="2:11" x14ac:dyDescent="0.2">
      <c r="B3234" t="s">
        <v>59</v>
      </c>
      <c r="C3234" s="29">
        <v>42374</v>
      </c>
      <c r="H3234" s="201">
        <v>60563</v>
      </c>
      <c r="I3234" s="30">
        <v>137393</v>
      </c>
      <c r="K3234" s="34">
        <f t="shared" si="50"/>
        <v>197956</v>
      </c>
    </row>
    <row r="3235" spans="2:11" x14ac:dyDescent="0.2">
      <c r="B3235" t="s">
        <v>53</v>
      </c>
      <c r="C3235" s="29">
        <v>42375</v>
      </c>
      <c r="H3235" s="201">
        <v>62193</v>
      </c>
      <c r="I3235" s="30">
        <v>136090</v>
      </c>
      <c r="K3235" s="34">
        <f t="shared" si="50"/>
        <v>198283</v>
      </c>
    </row>
    <row r="3236" spans="2:11" x14ac:dyDescent="0.2">
      <c r="B3236" t="s">
        <v>54</v>
      </c>
      <c r="C3236" s="29">
        <v>42376</v>
      </c>
      <c r="H3236" s="201">
        <v>65126</v>
      </c>
      <c r="I3236" s="30">
        <v>141679</v>
      </c>
      <c r="K3236" s="34">
        <f t="shared" si="50"/>
        <v>206805</v>
      </c>
    </row>
    <row r="3237" spans="2:11" x14ac:dyDescent="0.2">
      <c r="B3237" s="176" t="s">
        <v>55</v>
      </c>
      <c r="C3237" s="29">
        <v>42377</v>
      </c>
      <c r="H3237" s="201">
        <v>70276</v>
      </c>
      <c r="I3237" s="30">
        <v>149544</v>
      </c>
      <c r="K3237" s="34">
        <f t="shared" si="50"/>
        <v>219820</v>
      </c>
    </row>
    <row r="3238" spans="2:11" x14ac:dyDescent="0.2">
      <c r="B3238" s="176" t="s">
        <v>56</v>
      </c>
      <c r="C3238" s="29">
        <v>42378</v>
      </c>
      <c r="H3238" s="201">
        <v>43566</v>
      </c>
      <c r="I3238" s="30">
        <v>113214</v>
      </c>
      <c r="K3238" s="34">
        <f t="shared" si="50"/>
        <v>156780</v>
      </c>
    </row>
    <row r="3239" spans="2:11" x14ac:dyDescent="0.2">
      <c r="B3239" t="s">
        <v>57</v>
      </c>
      <c r="C3239" s="29">
        <v>42379</v>
      </c>
      <c r="H3239" s="201">
        <v>36068</v>
      </c>
      <c r="I3239" s="30">
        <v>82229</v>
      </c>
      <c r="K3239" s="34">
        <f t="shared" si="50"/>
        <v>118297</v>
      </c>
    </row>
    <row r="3240" spans="2:11" x14ac:dyDescent="0.2">
      <c r="B3240" t="s">
        <v>58</v>
      </c>
      <c r="C3240" s="29">
        <v>42380</v>
      </c>
      <c r="H3240" s="201">
        <v>61013</v>
      </c>
      <c r="I3240" s="30">
        <v>135296</v>
      </c>
      <c r="K3240" s="34">
        <f t="shared" si="50"/>
        <v>196309</v>
      </c>
    </row>
    <row r="3241" spans="2:11" x14ac:dyDescent="0.2">
      <c r="B3241" t="s">
        <v>59</v>
      </c>
      <c r="C3241" s="29">
        <v>42381</v>
      </c>
      <c r="H3241" s="201">
        <v>64209</v>
      </c>
      <c r="I3241" s="30">
        <v>139982</v>
      </c>
      <c r="K3241" s="34">
        <f t="shared" si="50"/>
        <v>204191</v>
      </c>
    </row>
    <row r="3242" spans="2:11" x14ac:dyDescent="0.2">
      <c r="B3242" t="s">
        <v>53</v>
      </c>
      <c r="C3242" s="29">
        <v>42382</v>
      </c>
      <c r="H3242" s="201">
        <v>66234</v>
      </c>
      <c r="I3242" s="30">
        <v>141586</v>
      </c>
      <c r="K3242" s="34">
        <f t="shared" si="50"/>
        <v>207820</v>
      </c>
    </row>
    <row r="3243" spans="2:11" x14ac:dyDescent="0.2">
      <c r="B3243" t="s">
        <v>54</v>
      </c>
      <c r="C3243" s="29">
        <v>42383</v>
      </c>
      <c r="H3243" s="201">
        <v>67541</v>
      </c>
      <c r="I3243" s="30">
        <v>143970</v>
      </c>
      <c r="K3243" s="34">
        <f t="shared" si="50"/>
        <v>211511</v>
      </c>
    </row>
    <row r="3244" spans="2:11" x14ac:dyDescent="0.2">
      <c r="B3244" t="s">
        <v>55</v>
      </c>
      <c r="C3244" s="43">
        <v>42384</v>
      </c>
      <c r="H3244" s="201">
        <v>76492</v>
      </c>
      <c r="I3244" s="30">
        <v>156926</v>
      </c>
      <c r="K3244" s="34">
        <f t="shared" si="50"/>
        <v>233418</v>
      </c>
    </row>
    <row r="3245" spans="2:11" x14ac:dyDescent="0.2">
      <c r="B3245" t="s">
        <v>56</v>
      </c>
      <c r="C3245" s="43">
        <v>42385</v>
      </c>
      <c r="H3245" s="201">
        <v>47811</v>
      </c>
      <c r="I3245" s="30">
        <v>118361</v>
      </c>
      <c r="K3245" s="34">
        <f t="shared" si="50"/>
        <v>166172</v>
      </c>
    </row>
    <row r="3246" spans="2:11" x14ac:dyDescent="0.2">
      <c r="B3246" t="s">
        <v>57</v>
      </c>
      <c r="C3246" s="43">
        <v>42386</v>
      </c>
      <c r="H3246" s="201">
        <v>41680</v>
      </c>
      <c r="I3246" s="30">
        <v>92547</v>
      </c>
      <c r="K3246" s="34">
        <f t="shared" si="50"/>
        <v>134227</v>
      </c>
    </row>
    <row r="3247" spans="2:11" x14ac:dyDescent="0.2">
      <c r="B3247" t="s">
        <v>58</v>
      </c>
      <c r="C3247" s="43">
        <v>42387</v>
      </c>
      <c r="H3247" s="201">
        <v>55028</v>
      </c>
      <c r="I3247" s="30">
        <v>128561</v>
      </c>
      <c r="K3247" s="34">
        <f t="shared" si="50"/>
        <v>183589</v>
      </c>
    </row>
    <row r="3248" spans="2:11" x14ac:dyDescent="0.2">
      <c r="B3248" t="s">
        <v>59</v>
      </c>
      <c r="C3248" s="29">
        <v>42388</v>
      </c>
      <c r="H3248" s="201">
        <v>62808</v>
      </c>
      <c r="I3248" s="30">
        <v>138128</v>
      </c>
      <c r="K3248" s="34">
        <f t="shared" si="50"/>
        <v>200936</v>
      </c>
    </row>
    <row r="3249" spans="2:11" x14ac:dyDescent="0.2">
      <c r="B3249" t="s">
        <v>53</v>
      </c>
      <c r="C3249" s="29">
        <v>42389</v>
      </c>
      <c r="H3249" s="201">
        <v>64911</v>
      </c>
      <c r="I3249" s="30">
        <v>139157</v>
      </c>
      <c r="K3249" s="34">
        <f t="shared" si="50"/>
        <v>204068</v>
      </c>
    </row>
    <row r="3250" spans="2:11" x14ac:dyDescent="0.2">
      <c r="B3250" s="6" t="s">
        <v>54</v>
      </c>
      <c r="C3250" s="29">
        <v>42390</v>
      </c>
      <c r="H3250" s="201">
        <v>67295</v>
      </c>
      <c r="I3250" s="30">
        <v>143799</v>
      </c>
      <c r="K3250" s="34">
        <f t="shared" si="50"/>
        <v>211094</v>
      </c>
    </row>
    <row r="3251" spans="2:11" x14ac:dyDescent="0.2">
      <c r="B3251" s="176" t="s">
        <v>55</v>
      </c>
      <c r="C3251" s="29">
        <v>42391</v>
      </c>
      <c r="H3251" s="201">
        <v>71501</v>
      </c>
      <c r="I3251" s="30">
        <v>152374</v>
      </c>
      <c r="K3251" s="34">
        <f t="shared" si="50"/>
        <v>223875</v>
      </c>
    </row>
    <row r="3252" spans="2:11" x14ac:dyDescent="0.2">
      <c r="B3252" t="s">
        <v>56</v>
      </c>
      <c r="C3252" s="29">
        <v>42392</v>
      </c>
      <c r="H3252" s="201">
        <v>47523</v>
      </c>
      <c r="I3252" s="30">
        <v>119886</v>
      </c>
      <c r="K3252" s="34">
        <f t="shared" si="50"/>
        <v>167409</v>
      </c>
    </row>
    <row r="3253" spans="2:11" x14ac:dyDescent="0.2">
      <c r="B3253" t="s">
        <v>57</v>
      </c>
      <c r="C3253" s="29">
        <v>42393</v>
      </c>
      <c r="H3253" s="201">
        <v>39894</v>
      </c>
      <c r="I3253" s="30">
        <v>86850</v>
      </c>
      <c r="K3253" s="34">
        <f t="shared" si="50"/>
        <v>126744</v>
      </c>
    </row>
    <row r="3254" spans="2:11" x14ac:dyDescent="0.2">
      <c r="B3254" t="s">
        <v>58</v>
      </c>
      <c r="C3254" s="29">
        <v>42394</v>
      </c>
      <c r="H3254" s="201">
        <v>63041</v>
      </c>
      <c r="I3254" s="30">
        <v>135161</v>
      </c>
      <c r="K3254" s="34">
        <f t="shared" si="50"/>
        <v>198202</v>
      </c>
    </row>
    <row r="3255" spans="2:11" x14ac:dyDescent="0.2">
      <c r="B3255" t="s">
        <v>59</v>
      </c>
      <c r="C3255" s="29">
        <v>42395</v>
      </c>
      <c r="H3255" s="201">
        <v>64046</v>
      </c>
      <c r="I3255" s="30">
        <v>136322</v>
      </c>
      <c r="K3255" s="34">
        <f t="shared" si="50"/>
        <v>200368</v>
      </c>
    </row>
    <row r="3256" spans="2:11" x14ac:dyDescent="0.2">
      <c r="B3256" s="176" t="s">
        <v>53</v>
      </c>
      <c r="C3256" s="29">
        <v>42396</v>
      </c>
      <c r="H3256" s="201">
        <v>65884</v>
      </c>
      <c r="I3256" s="30">
        <v>144799</v>
      </c>
      <c r="K3256" s="34">
        <f t="shared" si="50"/>
        <v>210683</v>
      </c>
    </row>
    <row r="3257" spans="2:11" x14ac:dyDescent="0.2">
      <c r="B3257" t="s">
        <v>54</v>
      </c>
      <c r="C3257" s="43">
        <v>42397</v>
      </c>
      <c r="H3257" s="201">
        <v>67998</v>
      </c>
      <c r="I3257" s="30">
        <v>146772</v>
      </c>
      <c r="K3257" s="34">
        <f t="shared" si="50"/>
        <v>214770</v>
      </c>
    </row>
    <row r="3258" spans="2:11" x14ac:dyDescent="0.2">
      <c r="B3258" s="6" t="s">
        <v>55</v>
      </c>
      <c r="C3258" s="29">
        <v>42398</v>
      </c>
      <c r="H3258" s="201">
        <v>76416</v>
      </c>
      <c r="I3258" s="30">
        <v>156984</v>
      </c>
      <c r="K3258" s="34">
        <f t="shared" si="50"/>
        <v>233400</v>
      </c>
    </row>
    <row r="3259" spans="2:11" x14ac:dyDescent="0.2">
      <c r="B3259" s="6" t="s">
        <v>56</v>
      </c>
      <c r="C3259" s="29">
        <v>42399</v>
      </c>
      <c r="H3259" s="201">
        <v>50039</v>
      </c>
      <c r="I3259" s="30">
        <v>122128</v>
      </c>
      <c r="K3259" s="34">
        <f t="shared" si="50"/>
        <v>172167</v>
      </c>
    </row>
    <row r="3260" spans="2:11" x14ac:dyDescent="0.2">
      <c r="B3260" t="s">
        <v>57</v>
      </c>
      <c r="C3260" s="43">
        <v>42400</v>
      </c>
      <c r="H3260" s="201">
        <v>43451</v>
      </c>
      <c r="I3260" s="30">
        <v>93531</v>
      </c>
      <c r="K3260" s="34">
        <f t="shared" si="50"/>
        <v>136982</v>
      </c>
    </row>
    <row r="3261" spans="2:11" x14ac:dyDescent="0.2">
      <c r="B3261" t="s">
        <v>58</v>
      </c>
      <c r="C3261" s="29">
        <v>42401</v>
      </c>
      <c r="H3261" s="203">
        <f>[1]Summary!I3261</f>
        <v>63212</v>
      </c>
      <c r="I3261" s="30">
        <v>136125</v>
      </c>
      <c r="K3261" s="34">
        <f t="shared" si="50"/>
        <v>199337</v>
      </c>
    </row>
    <row r="3262" spans="2:11" x14ac:dyDescent="0.2">
      <c r="B3262" t="s">
        <v>59</v>
      </c>
      <c r="C3262" s="29">
        <v>42402</v>
      </c>
      <c r="H3262" s="203">
        <f>[1]Summary!I3262</f>
        <v>65691</v>
      </c>
      <c r="I3262" s="30">
        <v>140236</v>
      </c>
      <c r="K3262" s="34">
        <f t="shared" si="50"/>
        <v>205927</v>
      </c>
    </row>
    <row r="3263" spans="2:11" x14ac:dyDescent="0.2">
      <c r="B3263" t="s">
        <v>53</v>
      </c>
      <c r="C3263" s="29">
        <v>42403</v>
      </c>
      <c r="H3263" s="203">
        <f>[1]Summary!I3263</f>
        <v>66784</v>
      </c>
      <c r="I3263" s="30">
        <v>141567</v>
      </c>
      <c r="K3263" s="34">
        <f t="shared" si="50"/>
        <v>208351</v>
      </c>
    </row>
    <row r="3264" spans="2:11" x14ac:dyDescent="0.2">
      <c r="B3264" t="s">
        <v>54</v>
      </c>
      <c r="C3264" s="29">
        <v>42404</v>
      </c>
      <c r="H3264" s="203">
        <f>[1]Summary!I3264</f>
        <v>70041</v>
      </c>
      <c r="I3264" s="30">
        <v>146145</v>
      </c>
      <c r="K3264" s="34">
        <f t="shared" si="50"/>
        <v>216186</v>
      </c>
    </row>
    <row r="3265" spans="2:11" x14ac:dyDescent="0.2">
      <c r="B3265" t="s">
        <v>55</v>
      </c>
      <c r="C3265" s="43">
        <v>42405</v>
      </c>
      <c r="H3265" s="203">
        <f>[1]Summary!I3265</f>
        <v>75890</v>
      </c>
      <c r="I3265" s="30">
        <v>160020</v>
      </c>
      <c r="K3265" s="34">
        <f t="shared" si="50"/>
        <v>235910</v>
      </c>
    </row>
    <row r="3266" spans="2:11" x14ac:dyDescent="0.2">
      <c r="B3266" s="176" t="s">
        <v>56</v>
      </c>
      <c r="C3266" s="29">
        <v>42406</v>
      </c>
      <c r="H3266" s="203">
        <f>[1]Summary!I3266</f>
        <v>43775</v>
      </c>
      <c r="I3266" s="30">
        <v>124335</v>
      </c>
      <c r="K3266" s="34">
        <f t="shared" si="50"/>
        <v>168110</v>
      </c>
    </row>
    <row r="3267" spans="2:11" x14ac:dyDescent="0.2">
      <c r="B3267" t="s">
        <v>57</v>
      </c>
      <c r="C3267" s="29">
        <v>42407</v>
      </c>
      <c r="H3267" s="203">
        <f>[1]Summary!I3267</f>
        <v>40879</v>
      </c>
      <c r="I3267" s="30">
        <v>87292</v>
      </c>
      <c r="K3267" s="34">
        <f t="shared" si="50"/>
        <v>128171</v>
      </c>
    </row>
    <row r="3268" spans="2:11" x14ac:dyDescent="0.2">
      <c r="B3268" t="s">
        <v>58</v>
      </c>
      <c r="C3268" s="29">
        <v>42408</v>
      </c>
      <c r="H3268" s="203">
        <f>[1]Summary!I3268</f>
        <v>64870</v>
      </c>
      <c r="I3268" s="30">
        <v>134958</v>
      </c>
      <c r="K3268" s="34">
        <f t="shared" si="50"/>
        <v>199828</v>
      </c>
    </row>
    <row r="3269" spans="2:11" x14ac:dyDescent="0.2">
      <c r="B3269" s="6" t="s">
        <v>59</v>
      </c>
      <c r="C3269" s="29">
        <v>42409</v>
      </c>
      <c r="H3269" s="203">
        <f>[1]Summary!I3269</f>
        <v>66105</v>
      </c>
      <c r="I3269" s="30">
        <v>141730</v>
      </c>
      <c r="K3269" s="34">
        <f t="shared" si="50"/>
        <v>207835</v>
      </c>
    </row>
    <row r="3270" spans="2:11" x14ac:dyDescent="0.2">
      <c r="B3270" t="s">
        <v>53</v>
      </c>
      <c r="C3270" s="29">
        <v>42410</v>
      </c>
      <c r="H3270" s="203">
        <f>[1]Summary!I3270</f>
        <v>67897</v>
      </c>
      <c r="I3270" s="30">
        <v>145233</v>
      </c>
      <c r="K3270" s="34">
        <f t="shared" si="50"/>
        <v>213130</v>
      </c>
    </row>
    <row r="3271" spans="2:11" x14ac:dyDescent="0.2">
      <c r="B3271" t="s">
        <v>54</v>
      </c>
      <c r="C3271" s="29">
        <v>42411</v>
      </c>
      <c r="H3271" s="203">
        <f>[1]Summary!I3271</f>
        <v>70449</v>
      </c>
      <c r="I3271" s="30">
        <v>147249</v>
      </c>
      <c r="K3271" s="34">
        <f t="shared" ref="K3271:K3334" si="51">E3271+F3271+G3271+H3271+I3271</f>
        <v>217698</v>
      </c>
    </row>
    <row r="3272" spans="2:11" x14ac:dyDescent="0.2">
      <c r="B3272" t="s">
        <v>55</v>
      </c>
      <c r="C3272" s="43">
        <v>42412</v>
      </c>
      <c r="H3272" s="203">
        <f>[1]Summary!I3272</f>
        <v>80027</v>
      </c>
      <c r="I3272" s="30">
        <v>159991</v>
      </c>
      <c r="K3272" s="34">
        <f t="shared" si="51"/>
        <v>240018</v>
      </c>
    </row>
    <row r="3273" spans="2:11" x14ac:dyDescent="0.2">
      <c r="B3273" s="176" t="s">
        <v>56</v>
      </c>
      <c r="C3273" s="29">
        <v>42413</v>
      </c>
      <c r="H3273" s="203">
        <f>[1]Summary!I3273</f>
        <v>55005</v>
      </c>
      <c r="I3273" s="30">
        <v>130271</v>
      </c>
      <c r="K3273" s="34">
        <f t="shared" si="51"/>
        <v>185276</v>
      </c>
    </row>
    <row r="3274" spans="2:11" x14ac:dyDescent="0.2">
      <c r="B3274" t="s">
        <v>57</v>
      </c>
      <c r="C3274" s="29">
        <v>42414</v>
      </c>
      <c r="H3274" s="203">
        <f>[1]Summary!I3274</f>
        <v>47004</v>
      </c>
      <c r="I3274" s="30">
        <v>96338</v>
      </c>
      <c r="K3274" s="34">
        <f t="shared" si="51"/>
        <v>143342</v>
      </c>
    </row>
    <row r="3275" spans="2:11" x14ac:dyDescent="0.2">
      <c r="B3275" t="s">
        <v>58</v>
      </c>
      <c r="C3275" s="29">
        <v>42415</v>
      </c>
      <c r="H3275" s="203">
        <f>[1]Summary!I3275</f>
        <v>57549</v>
      </c>
      <c r="I3275" s="30">
        <v>133687</v>
      </c>
      <c r="K3275" s="34">
        <f t="shared" si="51"/>
        <v>191236</v>
      </c>
    </row>
    <row r="3276" spans="2:11" x14ac:dyDescent="0.2">
      <c r="B3276" t="s">
        <v>59</v>
      </c>
      <c r="C3276" s="29">
        <v>42416</v>
      </c>
      <c r="H3276" s="203">
        <f>[1]Summary!I3276</f>
        <v>66978</v>
      </c>
      <c r="I3276" s="30">
        <v>144207</v>
      </c>
      <c r="K3276" s="34">
        <f t="shared" si="51"/>
        <v>211185</v>
      </c>
    </row>
    <row r="3277" spans="2:11" x14ac:dyDescent="0.2">
      <c r="B3277" t="s">
        <v>53</v>
      </c>
      <c r="C3277" s="29">
        <v>42417</v>
      </c>
      <c r="H3277" s="203">
        <f>[1]Summary!I3277</f>
        <v>68262</v>
      </c>
      <c r="I3277" s="30">
        <v>144562</v>
      </c>
      <c r="K3277" s="34">
        <f t="shared" si="51"/>
        <v>212824</v>
      </c>
    </row>
    <row r="3278" spans="2:11" x14ac:dyDescent="0.2">
      <c r="B3278" t="s">
        <v>54</v>
      </c>
      <c r="C3278" s="43">
        <v>42418</v>
      </c>
      <c r="H3278" s="203">
        <f>[1]Summary!I3278</f>
        <v>71489</v>
      </c>
      <c r="I3278" s="30">
        <v>155040</v>
      </c>
      <c r="K3278" s="34">
        <f t="shared" si="51"/>
        <v>226529</v>
      </c>
    </row>
    <row r="3279" spans="2:11" x14ac:dyDescent="0.2">
      <c r="B3279" s="6" t="s">
        <v>55</v>
      </c>
      <c r="C3279" s="29">
        <v>42419</v>
      </c>
      <c r="H3279" s="203">
        <f>[1]Summary!I3279</f>
        <v>79812</v>
      </c>
      <c r="I3279" s="30">
        <v>158276</v>
      </c>
      <c r="K3279" s="34">
        <f t="shared" si="51"/>
        <v>238088</v>
      </c>
    </row>
    <row r="3280" spans="2:11" x14ac:dyDescent="0.2">
      <c r="B3280" s="6" t="s">
        <v>56</v>
      </c>
      <c r="C3280" s="29">
        <v>42420</v>
      </c>
      <c r="H3280" s="203">
        <f>[1]Summary!I3280</f>
        <v>56651</v>
      </c>
      <c r="I3280" s="30">
        <v>126329</v>
      </c>
      <c r="K3280" s="34">
        <f t="shared" si="51"/>
        <v>182980</v>
      </c>
    </row>
    <row r="3281" spans="2:11" x14ac:dyDescent="0.2">
      <c r="B3281" t="s">
        <v>57</v>
      </c>
      <c r="C3281" s="29">
        <v>42421</v>
      </c>
      <c r="H3281" s="203">
        <f>[1]Summary!I3281</f>
        <v>47152</v>
      </c>
      <c r="I3281" s="30">
        <v>91253</v>
      </c>
      <c r="K3281" s="34">
        <f t="shared" si="51"/>
        <v>138405</v>
      </c>
    </row>
    <row r="3282" spans="2:11" x14ac:dyDescent="0.2">
      <c r="B3282" t="s">
        <v>58</v>
      </c>
      <c r="C3282" s="29">
        <v>42422</v>
      </c>
      <c r="H3282" s="203">
        <f>[1]Summary!I3282</f>
        <v>65166</v>
      </c>
      <c r="I3282" s="30">
        <v>136111</v>
      </c>
      <c r="K3282" s="34">
        <f t="shared" si="51"/>
        <v>201277</v>
      </c>
    </row>
    <row r="3283" spans="2:11" x14ac:dyDescent="0.2">
      <c r="B3283" t="s">
        <v>59</v>
      </c>
      <c r="C3283" s="29">
        <v>42423</v>
      </c>
      <c r="H3283" s="203">
        <f>[1]Summary!I3283</f>
        <v>65140</v>
      </c>
      <c r="I3283" s="30">
        <v>136564</v>
      </c>
      <c r="K3283" s="34">
        <f t="shared" si="51"/>
        <v>201704</v>
      </c>
    </row>
    <row r="3284" spans="2:11" x14ac:dyDescent="0.2">
      <c r="B3284" t="s">
        <v>53</v>
      </c>
      <c r="C3284" s="29">
        <v>42424</v>
      </c>
      <c r="H3284" s="203">
        <f>[1]Summary!I3284</f>
        <v>68398</v>
      </c>
      <c r="I3284" s="30">
        <v>143040</v>
      </c>
      <c r="K3284" s="34">
        <f t="shared" si="51"/>
        <v>211438</v>
      </c>
    </row>
    <row r="3285" spans="2:11" x14ac:dyDescent="0.2">
      <c r="B3285" t="s">
        <v>54</v>
      </c>
      <c r="C3285" s="29">
        <v>42425</v>
      </c>
      <c r="H3285" s="203">
        <f>[1]Summary!I3285</f>
        <v>72022</v>
      </c>
      <c r="I3285" s="30">
        <v>148460</v>
      </c>
      <c r="K3285" s="34">
        <f t="shared" si="51"/>
        <v>220482</v>
      </c>
    </row>
    <row r="3286" spans="2:11" x14ac:dyDescent="0.2">
      <c r="B3286" s="176" t="s">
        <v>55</v>
      </c>
      <c r="C3286" s="29">
        <v>42426</v>
      </c>
      <c r="H3286" s="203">
        <f>[1]Summary!I3286</f>
        <v>80100</v>
      </c>
      <c r="I3286" s="30">
        <v>161803</v>
      </c>
      <c r="K3286" s="34">
        <f t="shared" si="51"/>
        <v>241903</v>
      </c>
    </row>
    <row r="3287" spans="2:11" x14ac:dyDescent="0.2">
      <c r="B3287" s="176" t="s">
        <v>56</v>
      </c>
      <c r="C3287" s="29">
        <v>42427</v>
      </c>
      <c r="H3287" s="203">
        <f>[1]Summary!I3287</f>
        <v>57301</v>
      </c>
      <c r="I3287" s="30">
        <v>132603</v>
      </c>
      <c r="K3287" s="34">
        <f t="shared" si="51"/>
        <v>189904</v>
      </c>
    </row>
    <row r="3288" spans="2:11" x14ac:dyDescent="0.2">
      <c r="B3288" t="s">
        <v>57</v>
      </c>
      <c r="C3288" s="29">
        <v>42428</v>
      </c>
      <c r="H3288" s="203">
        <f>[1]Summary!I3288</f>
        <v>49092</v>
      </c>
      <c r="I3288" s="30">
        <v>93549</v>
      </c>
      <c r="K3288" s="34">
        <f t="shared" si="51"/>
        <v>142641</v>
      </c>
    </row>
    <row r="3289" spans="2:11" x14ac:dyDescent="0.2">
      <c r="B3289" t="s">
        <v>58</v>
      </c>
      <c r="C3289" s="29">
        <v>42429</v>
      </c>
      <c r="H3289" s="203">
        <f>[1]Summary!I3289</f>
        <v>66777</v>
      </c>
      <c r="I3289" s="30">
        <v>140113</v>
      </c>
      <c r="K3289" s="34">
        <f t="shared" si="51"/>
        <v>206890</v>
      </c>
    </row>
    <row r="3290" spans="2:11" x14ac:dyDescent="0.2">
      <c r="B3290" t="s">
        <v>59</v>
      </c>
      <c r="C3290" s="29">
        <v>42430</v>
      </c>
      <c r="H3290" s="203">
        <f>[1]Summary!I3290</f>
        <v>67668</v>
      </c>
      <c r="I3290" s="30">
        <v>143589</v>
      </c>
      <c r="K3290" s="34">
        <f t="shared" si="51"/>
        <v>211257</v>
      </c>
    </row>
    <row r="3291" spans="2:11" x14ac:dyDescent="0.2">
      <c r="B3291" s="176" t="s">
        <v>53</v>
      </c>
      <c r="C3291" s="29">
        <v>42431</v>
      </c>
      <c r="H3291" s="203">
        <f>[1]Summary!I3291</f>
        <v>68485</v>
      </c>
      <c r="I3291" s="30">
        <v>145562</v>
      </c>
      <c r="K3291" s="34">
        <f t="shared" si="51"/>
        <v>214047</v>
      </c>
    </row>
    <row r="3292" spans="2:11" x14ac:dyDescent="0.2">
      <c r="B3292" t="s">
        <v>54</v>
      </c>
      <c r="C3292" s="29">
        <v>42432</v>
      </c>
      <c r="H3292" s="203">
        <f>[1]Summary!I3292</f>
        <v>72185</v>
      </c>
      <c r="I3292" s="30">
        <v>151059</v>
      </c>
      <c r="K3292" s="34">
        <f t="shared" si="51"/>
        <v>223244</v>
      </c>
    </row>
    <row r="3293" spans="2:11" x14ac:dyDescent="0.2">
      <c r="B3293" s="176" t="s">
        <v>55</v>
      </c>
      <c r="C3293" s="29">
        <v>42433</v>
      </c>
      <c r="H3293" s="203">
        <f>[1]Summary!I3293</f>
        <v>81328</v>
      </c>
      <c r="I3293" s="30">
        <v>162788</v>
      </c>
      <c r="K3293" s="34">
        <f t="shared" si="51"/>
        <v>244116</v>
      </c>
    </row>
    <row r="3294" spans="2:11" x14ac:dyDescent="0.2">
      <c r="B3294" s="176" t="s">
        <v>56</v>
      </c>
      <c r="C3294" s="29">
        <v>42434</v>
      </c>
      <c r="H3294" s="203">
        <f>[1]Summary!I3294</f>
        <v>58038</v>
      </c>
      <c r="I3294" s="30">
        <v>132157</v>
      </c>
      <c r="K3294" s="34">
        <f t="shared" si="51"/>
        <v>190195</v>
      </c>
    </row>
    <row r="3295" spans="2:11" x14ac:dyDescent="0.2">
      <c r="B3295" s="6" t="s">
        <v>57</v>
      </c>
      <c r="C3295" s="29">
        <v>42435</v>
      </c>
      <c r="H3295" s="203">
        <f>[1]Summary!I3295</f>
        <v>49231</v>
      </c>
      <c r="I3295" s="30">
        <v>96644</v>
      </c>
      <c r="K3295" s="34">
        <f t="shared" si="51"/>
        <v>145875</v>
      </c>
    </row>
    <row r="3296" spans="2:11" x14ac:dyDescent="0.2">
      <c r="B3296" t="s">
        <v>58</v>
      </c>
      <c r="C3296" s="43">
        <v>42436</v>
      </c>
      <c r="H3296" s="203">
        <f>[1]Summary!I3296</f>
        <v>67138</v>
      </c>
      <c r="I3296" s="30">
        <v>139489</v>
      </c>
      <c r="K3296" s="34">
        <f t="shared" si="51"/>
        <v>206627</v>
      </c>
    </row>
    <row r="3297" spans="2:11" x14ac:dyDescent="0.2">
      <c r="B3297" s="39" t="s">
        <v>59</v>
      </c>
      <c r="C3297" s="29">
        <v>42437</v>
      </c>
      <c r="H3297" s="203">
        <f>[1]Summary!I3297</f>
        <v>66690</v>
      </c>
      <c r="I3297" s="30">
        <v>138447</v>
      </c>
      <c r="K3297" s="34">
        <f t="shared" si="51"/>
        <v>205137</v>
      </c>
    </row>
    <row r="3298" spans="2:11" x14ac:dyDescent="0.2">
      <c r="B3298" s="39" t="s">
        <v>53</v>
      </c>
      <c r="C3298" s="29">
        <v>42438</v>
      </c>
      <c r="H3298" s="203">
        <f>[1]Summary!I3298</f>
        <v>64630</v>
      </c>
      <c r="I3298" s="30">
        <v>135282</v>
      </c>
      <c r="K3298" s="34">
        <f t="shared" si="51"/>
        <v>199912</v>
      </c>
    </row>
    <row r="3299" spans="2:11" x14ac:dyDescent="0.2">
      <c r="B3299" s="39" t="s">
        <v>54</v>
      </c>
      <c r="C3299" s="29">
        <v>42439</v>
      </c>
      <c r="H3299" s="203">
        <f>[1]Summary!I3299</f>
        <v>70699</v>
      </c>
      <c r="I3299" s="30">
        <v>144117</v>
      </c>
      <c r="K3299" s="34">
        <f t="shared" si="51"/>
        <v>214816</v>
      </c>
    </row>
    <row r="3300" spans="2:11" x14ac:dyDescent="0.2">
      <c r="B3300" s="39" t="s">
        <v>55</v>
      </c>
      <c r="C3300" s="43">
        <v>42440</v>
      </c>
      <c r="H3300" s="203">
        <f>[1]Summary!I3300</f>
        <v>77858</v>
      </c>
      <c r="I3300" s="30">
        <v>149795</v>
      </c>
      <c r="K3300" s="34">
        <f t="shared" si="51"/>
        <v>227653</v>
      </c>
    </row>
    <row r="3301" spans="2:11" x14ac:dyDescent="0.2">
      <c r="B3301" t="s">
        <v>56</v>
      </c>
      <c r="C3301" s="43">
        <v>42441</v>
      </c>
      <c r="H3301" s="203">
        <f>[1]Summary!I3301</f>
        <v>55044</v>
      </c>
      <c r="I3301" s="30">
        <v>118948</v>
      </c>
      <c r="K3301" s="34">
        <f t="shared" si="51"/>
        <v>173992</v>
      </c>
    </row>
    <row r="3302" spans="2:11" x14ac:dyDescent="0.2">
      <c r="B3302" t="s">
        <v>57</v>
      </c>
      <c r="C3302" s="43">
        <v>42442</v>
      </c>
      <c r="H3302" s="203">
        <f>[1]Summary!I3302</f>
        <v>49344</v>
      </c>
      <c r="I3302" s="30">
        <v>93467</v>
      </c>
      <c r="K3302" s="34">
        <f t="shared" si="51"/>
        <v>142811</v>
      </c>
    </row>
    <row r="3303" spans="2:11" x14ac:dyDescent="0.2">
      <c r="B3303" t="s">
        <v>58</v>
      </c>
      <c r="C3303" s="43">
        <v>42443</v>
      </c>
      <c r="H3303" s="203">
        <f>[1]Summary!I3303</f>
        <v>65950</v>
      </c>
      <c r="I3303" s="30">
        <v>138160</v>
      </c>
      <c r="K3303" s="34">
        <f t="shared" si="51"/>
        <v>204110</v>
      </c>
    </row>
    <row r="3304" spans="2:11" x14ac:dyDescent="0.2">
      <c r="B3304" t="s">
        <v>59</v>
      </c>
      <c r="C3304" s="43">
        <v>42444</v>
      </c>
      <c r="H3304" s="203">
        <f>[1]Summary!I3304</f>
        <v>68618</v>
      </c>
      <c r="I3304" s="30">
        <v>143314</v>
      </c>
      <c r="K3304" s="34">
        <f t="shared" si="51"/>
        <v>211932</v>
      </c>
    </row>
    <row r="3305" spans="2:11" x14ac:dyDescent="0.2">
      <c r="B3305" t="s">
        <v>53</v>
      </c>
      <c r="C3305" s="43">
        <v>42445</v>
      </c>
      <c r="H3305" s="203">
        <f>[1]Summary!I3305</f>
        <v>71715</v>
      </c>
      <c r="I3305" s="30">
        <v>149782</v>
      </c>
      <c r="K3305" s="34">
        <f t="shared" si="51"/>
        <v>221497</v>
      </c>
    </row>
    <row r="3306" spans="2:11" x14ac:dyDescent="0.2">
      <c r="B3306" t="s">
        <v>54</v>
      </c>
      <c r="C3306" s="43">
        <v>42446</v>
      </c>
      <c r="H3306" s="203">
        <f>[1]Summary!I3306</f>
        <v>71920</v>
      </c>
      <c r="I3306" s="30">
        <v>147793</v>
      </c>
      <c r="K3306" s="34">
        <f t="shared" si="51"/>
        <v>219713</v>
      </c>
    </row>
    <row r="3307" spans="2:11" x14ac:dyDescent="0.2">
      <c r="B3307" t="s">
        <v>55</v>
      </c>
      <c r="C3307" s="43">
        <v>42447</v>
      </c>
      <c r="H3307" s="203">
        <f>[1]Summary!I3307</f>
        <v>76890</v>
      </c>
      <c r="I3307" s="30">
        <v>148994</v>
      </c>
      <c r="K3307" s="34">
        <f t="shared" si="51"/>
        <v>225884</v>
      </c>
    </row>
    <row r="3308" spans="2:11" x14ac:dyDescent="0.2">
      <c r="B3308" s="176" t="s">
        <v>56</v>
      </c>
      <c r="C3308" s="43">
        <v>42448</v>
      </c>
      <c r="H3308" s="203">
        <f>[1]Summary!I3308</f>
        <v>60273</v>
      </c>
      <c r="I3308" s="30">
        <v>121495</v>
      </c>
      <c r="K3308" s="34">
        <f t="shared" si="51"/>
        <v>181768</v>
      </c>
    </row>
    <row r="3309" spans="2:11" x14ac:dyDescent="0.2">
      <c r="B3309" s="6" t="s">
        <v>57</v>
      </c>
      <c r="C3309" s="29">
        <v>42449</v>
      </c>
      <c r="H3309" s="203">
        <f>[1]Summary!I3309</f>
        <v>62025</v>
      </c>
      <c r="I3309" s="30">
        <v>102941</v>
      </c>
      <c r="K3309" s="34">
        <f t="shared" si="51"/>
        <v>164966</v>
      </c>
    </row>
    <row r="3310" spans="2:11" x14ac:dyDescent="0.2">
      <c r="B3310" t="s">
        <v>58</v>
      </c>
      <c r="C3310" s="29">
        <v>42450</v>
      </c>
      <c r="H3310" s="203">
        <f>[1]Summary!I3310</f>
        <v>68592</v>
      </c>
      <c r="I3310" s="30">
        <v>141816</v>
      </c>
      <c r="K3310" s="34">
        <f t="shared" si="51"/>
        <v>210408</v>
      </c>
    </row>
    <row r="3311" spans="2:11" x14ac:dyDescent="0.2">
      <c r="B3311" t="s">
        <v>59</v>
      </c>
      <c r="C3311" s="29">
        <v>42451</v>
      </c>
      <c r="H3311" s="203">
        <f>[1]Summary!I3311</f>
        <v>70073</v>
      </c>
      <c r="I3311" s="30">
        <v>146979</v>
      </c>
      <c r="K3311" s="34">
        <f t="shared" si="51"/>
        <v>217052</v>
      </c>
    </row>
    <row r="3312" spans="2:11" x14ac:dyDescent="0.2">
      <c r="B3312" s="176" t="s">
        <v>53</v>
      </c>
      <c r="C3312" s="29">
        <v>42452</v>
      </c>
      <c r="H3312" s="203">
        <f>[1]Summary!I3312</f>
        <v>72680</v>
      </c>
      <c r="I3312" s="30">
        <v>151940</v>
      </c>
      <c r="K3312" s="34">
        <f t="shared" si="51"/>
        <v>224620</v>
      </c>
    </row>
    <row r="3313" spans="2:11" x14ac:dyDescent="0.2">
      <c r="B3313" s="6" t="s">
        <v>54</v>
      </c>
      <c r="C3313" s="29">
        <v>42453</v>
      </c>
      <c r="H3313" s="203">
        <f>[1]Summary!I3313</f>
        <v>79687</v>
      </c>
      <c r="I3313" s="30">
        <v>161754</v>
      </c>
      <c r="K3313" s="34">
        <f t="shared" si="51"/>
        <v>241441</v>
      </c>
    </row>
    <row r="3314" spans="2:11" x14ac:dyDescent="0.2">
      <c r="B3314" s="6" t="s">
        <v>55</v>
      </c>
      <c r="C3314" s="29">
        <v>42454</v>
      </c>
      <c r="H3314" s="203">
        <f>[1]Summary!I3314</f>
        <v>75676</v>
      </c>
      <c r="I3314" s="30">
        <v>156520</v>
      </c>
      <c r="K3314" s="34">
        <f t="shared" si="51"/>
        <v>232196</v>
      </c>
    </row>
    <row r="3315" spans="2:11" x14ac:dyDescent="0.2">
      <c r="B3315" s="176" t="s">
        <v>56</v>
      </c>
      <c r="C3315" s="29">
        <v>42455</v>
      </c>
      <c r="H3315" s="203">
        <f>[1]Summary!I3315</f>
        <v>54256</v>
      </c>
      <c r="I3315" s="30">
        <v>122220</v>
      </c>
      <c r="K3315" s="34">
        <f t="shared" si="51"/>
        <v>176476</v>
      </c>
    </row>
    <row r="3316" spans="2:11" x14ac:dyDescent="0.2">
      <c r="B3316" t="s">
        <v>57</v>
      </c>
      <c r="C3316" s="29">
        <v>42456</v>
      </c>
      <c r="H3316" s="203">
        <f>[1]Summary!I3316</f>
        <v>52547</v>
      </c>
      <c r="I3316" s="30">
        <v>92349</v>
      </c>
      <c r="K3316" s="34">
        <f t="shared" si="51"/>
        <v>144896</v>
      </c>
    </row>
    <row r="3317" spans="2:11" x14ac:dyDescent="0.2">
      <c r="B3317" t="s">
        <v>58</v>
      </c>
      <c r="C3317" s="29">
        <v>42457</v>
      </c>
      <c r="H3317" s="203">
        <f>[1]Summary!I3317</f>
        <v>68470</v>
      </c>
      <c r="I3317" s="30">
        <v>143075</v>
      </c>
      <c r="K3317" s="34">
        <f t="shared" si="51"/>
        <v>211545</v>
      </c>
    </row>
    <row r="3318" spans="2:11" x14ac:dyDescent="0.2">
      <c r="B3318" s="176" t="s">
        <v>59</v>
      </c>
      <c r="C3318" s="29">
        <v>42458</v>
      </c>
      <c r="H3318" s="203">
        <f>[1]Summary!I3318</f>
        <v>69640</v>
      </c>
      <c r="I3318" s="30">
        <v>147887</v>
      </c>
      <c r="K3318" s="34">
        <f t="shared" si="51"/>
        <v>217527</v>
      </c>
    </row>
    <row r="3319" spans="2:11" x14ac:dyDescent="0.2">
      <c r="B3319" t="s">
        <v>53</v>
      </c>
      <c r="C3319" s="29">
        <v>42459</v>
      </c>
      <c r="H3319" s="203">
        <f>[1]Summary!I3319</f>
        <v>69734</v>
      </c>
      <c r="I3319" s="30">
        <v>143310</v>
      </c>
      <c r="K3319" s="34">
        <f t="shared" si="51"/>
        <v>213044</v>
      </c>
    </row>
    <row r="3320" spans="2:11" x14ac:dyDescent="0.2">
      <c r="B3320" t="s">
        <v>54</v>
      </c>
      <c r="C3320" s="29">
        <v>42460</v>
      </c>
      <c r="H3320" s="203">
        <f>[1]Summary!I3320</f>
        <v>75099</v>
      </c>
      <c r="I3320" s="30">
        <v>154337</v>
      </c>
      <c r="K3320" s="34">
        <f t="shared" si="51"/>
        <v>229436</v>
      </c>
    </row>
    <row r="3321" spans="2:11" x14ac:dyDescent="0.2">
      <c r="B3321" s="6" t="s">
        <v>55</v>
      </c>
      <c r="C3321" s="29">
        <v>42461</v>
      </c>
      <c r="H3321" s="203">
        <f>[1]Summary!I3321</f>
        <v>82694</v>
      </c>
      <c r="I3321" s="30">
        <f>[1]Summary!K3321</f>
        <v>162837</v>
      </c>
      <c r="K3321" s="34">
        <f t="shared" si="51"/>
        <v>245531</v>
      </c>
    </row>
    <row r="3322" spans="2:11" x14ac:dyDescent="0.2">
      <c r="B3322" s="6" t="s">
        <v>56</v>
      </c>
      <c r="C3322" s="29">
        <v>42462</v>
      </c>
      <c r="H3322" s="203">
        <f>[1]Summary!I3322</f>
        <v>61465</v>
      </c>
      <c r="I3322" s="30">
        <f>[1]Summary!K3322</f>
        <v>132457</v>
      </c>
      <c r="K3322" s="34">
        <f t="shared" si="51"/>
        <v>193922</v>
      </c>
    </row>
    <row r="3323" spans="2:11" x14ac:dyDescent="0.2">
      <c r="B3323" t="s">
        <v>57</v>
      </c>
      <c r="C3323" s="29">
        <v>42463</v>
      </c>
      <c r="H3323" s="203">
        <f>[1]Summary!I3323</f>
        <v>53923</v>
      </c>
      <c r="I3323" s="30">
        <f>[1]Summary!K3323</f>
        <v>104297</v>
      </c>
      <c r="K3323" s="34">
        <f t="shared" si="51"/>
        <v>158220</v>
      </c>
    </row>
    <row r="3324" spans="2:11" x14ac:dyDescent="0.2">
      <c r="B3324" t="s">
        <v>58</v>
      </c>
      <c r="C3324" s="29">
        <v>42464</v>
      </c>
      <c r="H3324" s="203">
        <f>[1]Summary!I3324</f>
        <v>67638</v>
      </c>
      <c r="I3324" s="30">
        <f>[1]Summary!K3324</f>
        <v>141725</v>
      </c>
      <c r="K3324" s="34">
        <f t="shared" si="51"/>
        <v>209363</v>
      </c>
    </row>
    <row r="3325" spans="2:11" x14ac:dyDescent="0.2">
      <c r="B3325" t="s">
        <v>59</v>
      </c>
      <c r="C3325" s="29">
        <v>42465</v>
      </c>
      <c r="H3325" s="203">
        <f>[1]Summary!I3325</f>
        <v>69494</v>
      </c>
      <c r="I3325" s="30">
        <f>[1]Summary!K3325</f>
        <v>147249</v>
      </c>
      <c r="K3325" s="34">
        <f t="shared" si="51"/>
        <v>216743</v>
      </c>
    </row>
    <row r="3326" spans="2:11" x14ac:dyDescent="0.2">
      <c r="B3326" t="s">
        <v>53</v>
      </c>
      <c r="C3326" s="29">
        <v>42466</v>
      </c>
      <c r="H3326" s="203">
        <f>[1]Summary!I3326</f>
        <v>70518</v>
      </c>
      <c r="I3326" s="30">
        <f>[1]Summary!K3326</f>
        <v>149071</v>
      </c>
      <c r="K3326" s="34">
        <f t="shared" si="51"/>
        <v>219589</v>
      </c>
    </row>
    <row r="3327" spans="2:11" x14ac:dyDescent="0.2">
      <c r="B3327" t="s">
        <v>54</v>
      </c>
      <c r="C3327" s="29">
        <v>42467</v>
      </c>
      <c r="H3327" s="203">
        <f>[1]Summary!I3327</f>
        <v>74685</v>
      </c>
      <c r="I3327" s="30">
        <f>[1]Summary!K3327</f>
        <v>154689</v>
      </c>
      <c r="K3327" s="34">
        <f t="shared" si="51"/>
        <v>229374</v>
      </c>
    </row>
    <row r="3328" spans="2:11" x14ac:dyDescent="0.2">
      <c r="B3328" s="176" t="s">
        <v>55</v>
      </c>
      <c r="C3328" s="29">
        <v>42468</v>
      </c>
      <c r="H3328" s="203">
        <f>[1]Summary!I3328</f>
        <v>84886</v>
      </c>
      <c r="I3328" s="30">
        <f>[1]Summary!K3328</f>
        <v>164775</v>
      </c>
      <c r="K3328" s="34">
        <f t="shared" si="51"/>
        <v>249661</v>
      </c>
    </row>
    <row r="3329" spans="2:11" x14ac:dyDescent="0.2">
      <c r="B3329" s="179" t="s">
        <v>56</v>
      </c>
      <c r="C3329" s="29">
        <v>42469</v>
      </c>
      <c r="H3329" s="203">
        <f>[1]Summary!I3329</f>
        <v>59898</v>
      </c>
      <c r="I3329" s="30">
        <f>[1]Summary!K3329</f>
        <v>131447</v>
      </c>
      <c r="K3329" s="34">
        <f t="shared" si="51"/>
        <v>191345</v>
      </c>
    </row>
    <row r="3330" spans="2:11" x14ac:dyDescent="0.2">
      <c r="B3330" t="s">
        <v>57</v>
      </c>
      <c r="C3330" s="43">
        <v>42470</v>
      </c>
      <c r="H3330" s="203">
        <f>[1]Summary!I3330</f>
        <v>51651</v>
      </c>
      <c r="I3330" s="30">
        <f>[1]Summary!K3330</f>
        <v>101748</v>
      </c>
      <c r="K3330" s="34">
        <f t="shared" si="51"/>
        <v>153399</v>
      </c>
    </row>
    <row r="3331" spans="2:11" x14ac:dyDescent="0.2">
      <c r="B3331" t="s">
        <v>58</v>
      </c>
      <c r="C3331" s="29">
        <v>42471</v>
      </c>
      <c r="H3331" s="203">
        <f>[1]Summary!I3331</f>
        <v>68902</v>
      </c>
      <c r="I3331" s="30">
        <f>[1]Summary!K3331</f>
        <v>143226</v>
      </c>
      <c r="K3331" s="34">
        <f t="shared" si="51"/>
        <v>212128</v>
      </c>
    </row>
    <row r="3332" spans="2:11" x14ac:dyDescent="0.2">
      <c r="B3332" t="s">
        <v>59</v>
      </c>
      <c r="C3332" s="29">
        <v>42472</v>
      </c>
      <c r="H3332" s="203">
        <f>[1]Summary!I3332</f>
        <v>68641</v>
      </c>
      <c r="I3332" s="30">
        <f>[1]Summary!K3332</f>
        <v>145183</v>
      </c>
      <c r="K3332" s="34">
        <f t="shared" si="51"/>
        <v>213824</v>
      </c>
    </row>
    <row r="3333" spans="2:11" x14ac:dyDescent="0.2">
      <c r="B3333" t="s">
        <v>53</v>
      </c>
      <c r="C3333" s="29">
        <v>42473</v>
      </c>
      <c r="H3333" s="203">
        <f>[1]Summary!I3333</f>
        <v>69164</v>
      </c>
      <c r="I3333" s="30">
        <f>[1]Summary!K3333</f>
        <v>148498</v>
      </c>
      <c r="K3333" s="34">
        <f t="shared" si="51"/>
        <v>217662</v>
      </c>
    </row>
    <row r="3334" spans="2:11" x14ac:dyDescent="0.2">
      <c r="B3334" t="s">
        <v>54</v>
      </c>
      <c r="C3334" s="29">
        <v>42474</v>
      </c>
      <c r="H3334" s="203">
        <f>[1]Summary!I3334</f>
        <v>73239</v>
      </c>
      <c r="I3334" s="30">
        <f>[1]Summary!K3334</f>
        <v>153586</v>
      </c>
      <c r="K3334" s="34">
        <f t="shared" si="51"/>
        <v>226825</v>
      </c>
    </row>
    <row r="3335" spans="2:11" x14ac:dyDescent="0.2">
      <c r="B3335" t="s">
        <v>55</v>
      </c>
      <c r="C3335" s="29">
        <v>42475</v>
      </c>
      <c r="H3335" s="203">
        <f>[1]Summary!I3335</f>
        <v>83705</v>
      </c>
      <c r="I3335" s="30">
        <f>[1]Summary!K3335</f>
        <v>163554</v>
      </c>
      <c r="K3335" s="34">
        <f t="shared" ref="K3335:K3398" si="52">E3335+F3335+G3335+H3335+I3335</f>
        <v>247259</v>
      </c>
    </row>
    <row r="3336" spans="2:11" x14ac:dyDescent="0.2">
      <c r="B3336" t="s">
        <v>56</v>
      </c>
      <c r="C3336" s="29">
        <v>42476</v>
      </c>
      <c r="H3336" s="203">
        <f>[1]Summary!I3336</f>
        <v>53531</v>
      </c>
      <c r="I3336" s="30">
        <f>[1]Summary!K3336</f>
        <v>125743</v>
      </c>
      <c r="K3336" s="34">
        <f t="shared" si="52"/>
        <v>179274</v>
      </c>
    </row>
    <row r="3337" spans="2:11" x14ac:dyDescent="0.2">
      <c r="B3337" s="39" t="s">
        <v>57</v>
      </c>
      <c r="C3337" s="29">
        <v>42477</v>
      </c>
      <c r="H3337" s="203">
        <f>[1]Summary!I3337</f>
        <v>41779</v>
      </c>
      <c r="I3337" s="30">
        <f>[1]Summary!K3337</f>
        <v>79965</v>
      </c>
      <c r="K3337" s="34">
        <f t="shared" si="52"/>
        <v>121744</v>
      </c>
    </row>
    <row r="3338" spans="2:11" x14ac:dyDescent="0.2">
      <c r="B3338" s="39" t="s">
        <v>58</v>
      </c>
      <c r="C3338" s="43">
        <v>42478</v>
      </c>
      <c r="H3338" s="203">
        <f>[1]Summary!I3338</f>
        <v>55949</v>
      </c>
      <c r="I3338" s="30">
        <f>[1]Summary!K3338</f>
        <v>126694</v>
      </c>
      <c r="K3338" s="34">
        <f t="shared" si="52"/>
        <v>182643</v>
      </c>
    </row>
    <row r="3339" spans="2:11" x14ac:dyDescent="0.2">
      <c r="B3339" s="39" t="s">
        <v>59</v>
      </c>
      <c r="C3339" s="29">
        <v>42479</v>
      </c>
      <c r="H3339" s="203">
        <f>[1]Summary!I3339</f>
        <v>64665</v>
      </c>
      <c r="I3339" s="30">
        <f>[1]Summary!K3339</f>
        <v>149796</v>
      </c>
      <c r="K3339" s="34">
        <f t="shared" si="52"/>
        <v>214461</v>
      </c>
    </row>
    <row r="3340" spans="2:11" x14ac:dyDescent="0.2">
      <c r="B3340" s="39" t="s">
        <v>53</v>
      </c>
      <c r="C3340" s="29">
        <v>42480</v>
      </c>
      <c r="H3340" s="203">
        <f>[1]Summary!I3340</f>
        <v>67095</v>
      </c>
      <c r="I3340" s="30">
        <f>[1]Summary!K3340</f>
        <v>147685</v>
      </c>
      <c r="K3340" s="34">
        <f t="shared" si="52"/>
        <v>214780</v>
      </c>
    </row>
    <row r="3341" spans="2:11" x14ac:dyDescent="0.2">
      <c r="B3341" s="39" t="s">
        <v>54</v>
      </c>
      <c r="C3341" s="29">
        <v>42481</v>
      </c>
      <c r="H3341" s="203">
        <f>[1]Summary!I3341</f>
        <v>68325</v>
      </c>
      <c r="I3341" s="30">
        <f>[1]Summary!K3341</f>
        <v>150687</v>
      </c>
      <c r="K3341" s="34">
        <f t="shared" si="52"/>
        <v>219012</v>
      </c>
    </row>
    <row r="3342" spans="2:11" x14ac:dyDescent="0.2">
      <c r="B3342" t="s">
        <v>55</v>
      </c>
      <c r="C3342" s="43">
        <v>42482</v>
      </c>
      <c r="H3342" s="203">
        <f>[1]Summary!I3342</f>
        <v>80130</v>
      </c>
      <c r="I3342" s="30">
        <f>[1]Summary!K3342</f>
        <v>163060</v>
      </c>
      <c r="K3342" s="34">
        <f t="shared" si="52"/>
        <v>243190</v>
      </c>
    </row>
    <row r="3343" spans="2:11" x14ac:dyDescent="0.2">
      <c r="B3343" t="s">
        <v>56</v>
      </c>
      <c r="C3343" s="29">
        <v>42483</v>
      </c>
      <c r="H3343" s="203">
        <f>[1]Summary!I3343</f>
        <v>53113</v>
      </c>
      <c r="I3343" s="30">
        <f>[1]Summary!K3343</f>
        <v>134681</v>
      </c>
      <c r="K3343" s="34">
        <f t="shared" si="52"/>
        <v>187794</v>
      </c>
    </row>
    <row r="3344" spans="2:11" x14ac:dyDescent="0.2">
      <c r="B3344" t="s">
        <v>57</v>
      </c>
      <c r="C3344" s="43">
        <v>42484</v>
      </c>
      <c r="H3344" s="203">
        <f>[1]Summary!I3344</f>
        <v>47963</v>
      </c>
      <c r="I3344" s="30">
        <f>[1]Summary!K3344</f>
        <v>100526</v>
      </c>
      <c r="K3344" s="34">
        <f t="shared" si="52"/>
        <v>148489</v>
      </c>
    </row>
    <row r="3345" spans="2:11" x14ac:dyDescent="0.2">
      <c r="B3345" t="s">
        <v>58</v>
      </c>
      <c r="C3345" s="29">
        <v>42485</v>
      </c>
      <c r="H3345" s="203">
        <f>[1]Summary!I3345</f>
        <v>67843</v>
      </c>
      <c r="I3345" s="30">
        <f>[1]Summary!K3345</f>
        <v>142007</v>
      </c>
      <c r="K3345" s="34">
        <f t="shared" si="52"/>
        <v>209850</v>
      </c>
    </row>
    <row r="3346" spans="2:11" x14ac:dyDescent="0.2">
      <c r="B3346" s="39" t="s">
        <v>59</v>
      </c>
      <c r="C3346" s="29">
        <v>42486</v>
      </c>
      <c r="H3346" s="203">
        <f>[1]Summary!I3346</f>
        <v>69634</v>
      </c>
      <c r="I3346" s="30">
        <f>[1]Summary!K3346</f>
        <v>145768</v>
      </c>
      <c r="K3346" s="34">
        <f t="shared" si="52"/>
        <v>215402</v>
      </c>
    </row>
    <row r="3347" spans="2:11" x14ac:dyDescent="0.2">
      <c r="B3347" t="s">
        <v>53</v>
      </c>
      <c r="C3347" s="29">
        <v>42487</v>
      </c>
      <c r="H3347" s="203">
        <f>[1]Summary!I3347</f>
        <v>70621</v>
      </c>
      <c r="I3347" s="30">
        <f>[1]Summary!K3347</f>
        <v>149150</v>
      </c>
      <c r="K3347" s="34">
        <f t="shared" si="52"/>
        <v>219771</v>
      </c>
    </row>
    <row r="3348" spans="2:11" x14ac:dyDescent="0.2">
      <c r="B3348" t="s">
        <v>54</v>
      </c>
      <c r="C3348" s="29">
        <v>42488</v>
      </c>
      <c r="H3348" s="203">
        <f>[1]Summary!I3348</f>
        <v>73472</v>
      </c>
      <c r="I3348" s="30">
        <f>[1]Summary!K3348</f>
        <v>156468</v>
      </c>
      <c r="K3348" s="34">
        <f t="shared" si="52"/>
        <v>229940</v>
      </c>
    </row>
    <row r="3349" spans="2:11" x14ac:dyDescent="0.2">
      <c r="B3349" t="s">
        <v>55</v>
      </c>
      <c r="C3349" s="29">
        <v>42489</v>
      </c>
      <c r="H3349" s="203">
        <f>[1]Summary!I3349</f>
        <v>79346</v>
      </c>
      <c r="I3349" s="30">
        <f>[1]Summary!K3349</f>
        <v>159768</v>
      </c>
      <c r="K3349" s="34">
        <f t="shared" si="52"/>
        <v>239114</v>
      </c>
    </row>
    <row r="3350" spans="2:11" x14ac:dyDescent="0.2">
      <c r="B3350" t="s">
        <v>56</v>
      </c>
      <c r="C3350" s="43">
        <v>42490</v>
      </c>
      <c r="H3350" s="203">
        <f>[1]Summary!I3350</f>
        <v>53263</v>
      </c>
      <c r="I3350" s="30">
        <f>[1]Summary!K3350</f>
        <v>131103</v>
      </c>
      <c r="K3350" s="34">
        <f t="shared" si="52"/>
        <v>184366</v>
      </c>
    </row>
    <row r="3351" spans="2:11" x14ac:dyDescent="0.2">
      <c r="B3351" t="s">
        <v>57</v>
      </c>
      <c r="C3351" s="43">
        <v>42491</v>
      </c>
      <c r="H3351" s="203">
        <f>[1]Summary!I3351</f>
        <v>47637</v>
      </c>
      <c r="I3351" s="30">
        <f>[1]Summary!K3351</f>
        <v>101760</v>
      </c>
      <c r="K3351" s="34">
        <f t="shared" si="52"/>
        <v>149397</v>
      </c>
    </row>
    <row r="3352" spans="2:11" x14ac:dyDescent="0.2">
      <c r="B3352" t="s">
        <v>58</v>
      </c>
      <c r="C3352" s="29">
        <v>42492</v>
      </c>
      <c r="H3352" s="203">
        <f>[1]Summary!I3352</f>
        <v>67323</v>
      </c>
      <c r="I3352" s="30">
        <f>[1]Summary!K3352</f>
        <v>139700</v>
      </c>
      <c r="K3352" s="34">
        <f t="shared" si="52"/>
        <v>207023</v>
      </c>
    </row>
    <row r="3353" spans="2:11" x14ac:dyDescent="0.2">
      <c r="B3353" t="s">
        <v>59</v>
      </c>
      <c r="C3353" s="29">
        <v>42493</v>
      </c>
      <c r="H3353" s="203">
        <f>[1]Summary!I3353</f>
        <v>70062</v>
      </c>
      <c r="I3353" s="30">
        <f>[1]Summary!K3353</f>
        <v>149114</v>
      </c>
      <c r="K3353" s="34">
        <f t="shared" si="52"/>
        <v>219176</v>
      </c>
    </row>
    <row r="3354" spans="2:11" x14ac:dyDescent="0.2">
      <c r="B3354" t="s">
        <v>53</v>
      </c>
      <c r="C3354" s="29">
        <v>42494</v>
      </c>
      <c r="H3354" s="203">
        <f>[1]Summary!I3354</f>
        <v>72570</v>
      </c>
      <c r="I3354" s="30">
        <f>[1]Summary!K3354</f>
        <v>152695</v>
      </c>
      <c r="K3354" s="34">
        <f t="shared" si="52"/>
        <v>225265</v>
      </c>
    </row>
    <row r="3355" spans="2:11" x14ac:dyDescent="0.2">
      <c r="B3355" t="s">
        <v>54</v>
      </c>
      <c r="C3355" s="43">
        <v>42495</v>
      </c>
      <c r="H3355" s="203">
        <f>[1]Summary!I3355</f>
        <v>75115</v>
      </c>
      <c r="I3355" s="30">
        <f>[1]Summary!K3355</f>
        <v>159600</v>
      </c>
      <c r="K3355" s="34">
        <f t="shared" si="52"/>
        <v>234715</v>
      </c>
    </row>
    <row r="3356" spans="2:11" x14ac:dyDescent="0.2">
      <c r="B3356" t="s">
        <v>55</v>
      </c>
      <c r="C3356" s="43">
        <v>42496</v>
      </c>
      <c r="H3356" s="203">
        <f>[1]Summary!I3356</f>
        <v>83548</v>
      </c>
      <c r="I3356" s="30">
        <f>[1]Summary!K3356</f>
        <v>166835</v>
      </c>
      <c r="K3356" s="34">
        <f t="shared" si="52"/>
        <v>250383</v>
      </c>
    </row>
    <row r="3357" spans="2:11" x14ac:dyDescent="0.2">
      <c r="B3357" t="s">
        <v>56</v>
      </c>
      <c r="C3357" s="43">
        <v>42497</v>
      </c>
      <c r="H3357" s="203">
        <f>[1]Summary!I3357</f>
        <v>63150</v>
      </c>
      <c r="I3357" s="30">
        <f>[1]Summary!K3357</f>
        <v>140794</v>
      </c>
      <c r="K3357" s="34">
        <f t="shared" si="52"/>
        <v>203944</v>
      </c>
    </row>
    <row r="3358" spans="2:11" x14ac:dyDescent="0.2">
      <c r="B3358" t="s">
        <v>57</v>
      </c>
      <c r="C3358" s="43">
        <v>42498</v>
      </c>
      <c r="H3358" s="203">
        <f>[1]Summary!I3358</f>
        <v>49952</v>
      </c>
      <c r="I3358" s="30">
        <f>[1]Summary!K3358</f>
        <v>102985</v>
      </c>
      <c r="K3358" s="34">
        <f t="shared" si="52"/>
        <v>152937</v>
      </c>
    </row>
    <row r="3359" spans="2:11" x14ac:dyDescent="0.2">
      <c r="B3359" t="s">
        <v>58</v>
      </c>
      <c r="C3359" s="29">
        <v>42499</v>
      </c>
      <c r="H3359" s="203">
        <f>[1]Summary!I3359</f>
        <v>67718</v>
      </c>
      <c r="I3359" s="30">
        <f>[1]Summary!K3359</f>
        <v>141627</v>
      </c>
      <c r="K3359" s="34">
        <f t="shared" si="52"/>
        <v>209345</v>
      </c>
    </row>
    <row r="3360" spans="2:11" x14ac:dyDescent="0.2">
      <c r="B3360" t="s">
        <v>59</v>
      </c>
      <c r="C3360" s="29">
        <v>42500</v>
      </c>
      <c r="H3360" s="203">
        <f>[1]Summary!I3360</f>
        <v>71567</v>
      </c>
      <c r="I3360" s="30">
        <f>[1]Summary!K3360</f>
        <v>148030</v>
      </c>
      <c r="K3360" s="34">
        <f t="shared" si="52"/>
        <v>219597</v>
      </c>
    </row>
    <row r="3361" spans="2:11" x14ac:dyDescent="0.2">
      <c r="B3361" t="s">
        <v>53</v>
      </c>
      <c r="C3361" s="29">
        <v>42501</v>
      </c>
      <c r="H3361" s="203">
        <f>[1]Summary!I3361</f>
        <v>72986</v>
      </c>
      <c r="I3361" s="30">
        <f>[1]Summary!K3361</f>
        <v>148452</v>
      </c>
      <c r="K3361" s="34">
        <f t="shared" si="52"/>
        <v>221438</v>
      </c>
    </row>
    <row r="3362" spans="2:11" x14ac:dyDescent="0.2">
      <c r="B3362" t="s">
        <v>54</v>
      </c>
      <c r="C3362" s="29">
        <v>42502</v>
      </c>
      <c r="H3362" s="203">
        <f>[1]Summary!I3362</f>
        <v>74910</v>
      </c>
      <c r="I3362" s="30">
        <f>[1]Summary!K3362</f>
        <v>153888</v>
      </c>
      <c r="K3362" s="34">
        <f t="shared" si="52"/>
        <v>228798</v>
      </c>
    </row>
    <row r="3363" spans="2:11" x14ac:dyDescent="0.2">
      <c r="B3363" t="s">
        <v>55</v>
      </c>
      <c r="C3363" s="29">
        <v>42503</v>
      </c>
      <c r="H3363" s="203">
        <f>[1]Summary!I3363</f>
        <v>84405</v>
      </c>
      <c r="I3363" s="30">
        <f>[1]Summary!K3363</f>
        <v>164113</v>
      </c>
      <c r="K3363" s="34">
        <f t="shared" si="52"/>
        <v>248518</v>
      </c>
    </row>
    <row r="3364" spans="2:11" x14ac:dyDescent="0.2">
      <c r="B3364" t="s">
        <v>56</v>
      </c>
      <c r="C3364" s="29">
        <v>42504</v>
      </c>
      <c r="H3364" s="203">
        <f>[1]Summary!I3364</f>
        <v>55396</v>
      </c>
      <c r="I3364" s="30">
        <f>[1]Summary!K3364</f>
        <v>120614</v>
      </c>
      <c r="K3364" s="34">
        <f t="shared" si="52"/>
        <v>176010</v>
      </c>
    </row>
    <row r="3365" spans="2:11" x14ac:dyDescent="0.2">
      <c r="B3365" t="s">
        <v>57</v>
      </c>
      <c r="C3365" s="29">
        <v>42505</v>
      </c>
      <c r="H3365" s="203">
        <f>[1]Summary!I3365</f>
        <v>47328</v>
      </c>
      <c r="I3365" s="30">
        <f>[1]Summary!K3365</f>
        <v>93689</v>
      </c>
      <c r="K3365" s="34">
        <f t="shared" si="52"/>
        <v>141017</v>
      </c>
    </row>
    <row r="3366" spans="2:11" x14ac:dyDescent="0.2">
      <c r="B3366" t="s">
        <v>58</v>
      </c>
      <c r="C3366" s="29">
        <v>42506</v>
      </c>
      <c r="H3366" s="203">
        <f>[1]Summary!I3366</f>
        <v>67296</v>
      </c>
      <c r="I3366" s="30">
        <f>[1]Summary!K3366</f>
        <v>139366</v>
      </c>
      <c r="K3366" s="34">
        <f t="shared" si="52"/>
        <v>206662</v>
      </c>
    </row>
    <row r="3367" spans="2:11" x14ac:dyDescent="0.2">
      <c r="B3367" t="s">
        <v>59</v>
      </c>
      <c r="C3367" s="29">
        <v>42507</v>
      </c>
      <c r="H3367" s="203">
        <f>[1]Summary!I3367</f>
        <v>72076</v>
      </c>
      <c r="I3367" s="30">
        <f>[1]Summary!K3367</f>
        <v>146286</v>
      </c>
      <c r="K3367" s="34">
        <f t="shared" si="52"/>
        <v>218362</v>
      </c>
    </row>
    <row r="3368" spans="2:11" x14ac:dyDescent="0.2">
      <c r="B3368" t="s">
        <v>53</v>
      </c>
      <c r="C3368" s="29">
        <v>42508</v>
      </c>
      <c r="H3368" s="203">
        <f>[1]Summary!I3368</f>
        <v>71850</v>
      </c>
      <c r="I3368" s="30">
        <f>[1]Summary!K3368</f>
        <v>149560</v>
      </c>
      <c r="K3368" s="34">
        <f t="shared" si="52"/>
        <v>221410</v>
      </c>
    </row>
    <row r="3369" spans="2:11" x14ac:dyDescent="0.2">
      <c r="B3369" t="s">
        <v>54</v>
      </c>
      <c r="C3369" s="29">
        <v>42509</v>
      </c>
      <c r="H3369" s="203">
        <f>[1]Summary!I3369</f>
        <v>67867</v>
      </c>
      <c r="I3369" s="30">
        <f>[1]Summary!K3369</f>
        <v>138050</v>
      </c>
      <c r="K3369" s="34">
        <f t="shared" si="52"/>
        <v>205917</v>
      </c>
    </row>
    <row r="3370" spans="2:11" x14ac:dyDescent="0.2">
      <c r="B3370" t="s">
        <v>55</v>
      </c>
      <c r="C3370" s="29">
        <v>42510</v>
      </c>
      <c r="H3370" s="203">
        <f>[1]Summary!I3370</f>
        <v>85466</v>
      </c>
      <c r="I3370" s="30">
        <f>[1]Summary!K3370</f>
        <v>164732</v>
      </c>
      <c r="K3370" s="34">
        <f t="shared" si="52"/>
        <v>250198</v>
      </c>
    </row>
    <row r="3371" spans="2:11" x14ac:dyDescent="0.2">
      <c r="B3371" t="s">
        <v>56</v>
      </c>
      <c r="C3371" s="29">
        <v>42511</v>
      </c>
      <c r="H3371" s="203">
        <f>[1]Summary!I3371</f>
        <v>57058</v>
      </c>
      <c r="I3371" s="30">
        <f>[1]Summary!K3371</f>
        <v>126022</v>
      </c>
      <c r="K3371" s="34">
        <f t="shared" si="52"/>
        <v>183080</v>
      </c>
    </row>
    <row r="3372" spans="2:11" x14ac:dyDescent="0.2">
      <c r="B3372" t="s">
        <v>57</v>
      </c>
      <c r="C3372" s="29">
        <v>42512</v>
      </c>
      <c r="H3372" s="203">
        <f>[1]Summary!I3372</f>
        <v>48323</v>
      </c>
      <c r="I3372" s="30">
        <f>[1]Summary!K3372</f>
        <v>96100</v>
      </c>
      <c r="K3372" s="34">
        <f t="shared" si="52"/>
        <v>144423</v>
      </c>
    </row>
    <row r="3373" spans="2:11" x14ac:dyDescent="0.2">
      <c r="B3373" t="s">
        <v>58</v>
      </c>
      <c r="C3373" s="29">
        <v>42513</v>
      </c>
      <c r="H3373" s="203">
        <f>[1]Summary!I3373</f>
        <v>70017</v>
      </c>
      <c r="I3373" s="30">
        <f>[1]Summary!K3373</f>
        <v>144751</v>
      </c>
      <c r="K3373" s="34">
        <f t="shared" si="52"/>
        <v>214768</v>
      </c>
    </row>
    <row r="3374" spans="2:11" x14ac:dyDescent="0.2">
      <c r="B3374" t="s">
        <v>59</v>
      </c>
      <c r="C3374" s="29">
        <v>42514</v>
      </c>
      <c r="H3374" s="203">
        <f>[1]Summary!I3374</f>
        <v>72056</v>
      </c>
      <c r="I3374" s="30">
        <f>[1]Summary!K3374</f>
        <v>149535</v>
      </c>
      <c r="K3374" s="34">
        <f t="shared" si="52"/>
        <v>221591</v>
      </c>
    </row>
    <row r="3375" spans="2:11" x14ac:dyDescent="0.2">
      <c r="B3375" t="s">
        <v>53</v>
      </c>
      <c r="C3375" s="29">
        <v>42515</v>
      </c>
      <c r="H3375" s="203">
        <f>[1]Summary!I3375</f>
        <v>73710</v>
      </c>
      <c r="I3375" s="30">
        <f>[1]Summary!K3375</f>
        <v>153395</v>
      </c>
      <c r="K3375" s="34">
        <f t="shared" si="52"/>
        <v>227105</v>
      </c>
    </row>
    <row r="3376" spans="2:11" x14ac:dyDescent="0.2">
      <c r="B3376" t="s">
        <v>54</v>
      </c>
      <c r="C3376" s="29">
        <v>42516</v>
      </c>
      <c r="H3376" s="203">
        <f>[1]Summary!I3376</f>
        <v>73445</v>
      </c>
      <c r="I3376" s="30">
        <f>[1]Summary!K3376</f>
        <v>156105</v>
      </c>
      <c r="K3376" s="34">
        <f t="shared" si="52"/>
        <v>229550</v>
      </c>
    </row>
    <row r="3377" spans="2:11" x14ac:dyDescent="0.2">
      <c r="B3377" t="s">
        <v>55</v>
      </c>
      <c r="C3377" s="29">
        <v>42517</v>
      </c>
      <c r="H3377" s="203">
        <f>[1]Summary!I3377</f>
        <v>78873</v>
      </c>
      <c r="I3377" s="30">
        <f>[1]Summary!K3377</f>
        <v>159852</v>
      </c>
      <c r="K3377" s="34">
        <f t="shared" si="52"/>
        <v>238725</v>
      </c>
    </row>
    <row r="3378" spans="2:11" x14ac:dyDescent="0.2">
      <c r="B3378" t="s">
        <v>56</v>
      </c>
      <c r="C3378" s="29">
        <v>42518</v>
      </c>
      <c r="H3378" s="203">
        <f>[1]Summary!I3378</f>
        <v>55326</v>
      </c>
      <c r="I3378" s="30">
        <f>[1]Summary!K3378</f>
        <v>118814</v>
      </c>
      <c r="K3378" s="34">
        <f t="shared" si="52"/>
        <v>174140</v>
      </c>
    </row>
    <row r="3379" spans="2:11" x14ac:dyDescent="0.2">
      <c r="B3379" t="s">
        <v>57</v>
      </c>
      <c r="C3379" s="29">
        <v>42519</v>
      </c>
      <c r="H3379" s="203">
        <f>[1]Summary!I3379</f>
        <v>43307</v>
      </c>
      <c r="I3379" s="30">
        <f>[1]Summary!K3379</f>
        <v>93534</v>
      </c>
      <c r="K3379" s="34">
        <f t="shared" si="52"/>
        <v>136841</v>
      </c>
    </row>
    <row r="3380" spans="2:11" x14ac:dyDescent="0.2">
      <c r="B3380" t="s">
        <v>58</v>
      </c>
      <c r="C3380" s="29">
        <v>42520</v>
      </c>
      <c r="H3380" s="203">
        <f>[1]Summary!I3380</f>
        <v>47364</v>
      </c>
      <c r="I3380" s="30">
        <f>[1]Summary!K3380</f>
        <v>88789</v>
      </c>
      <c r="K3380" s="34">
        <f t="shared" si="52"/>
        <v>136153</v>
      </c>
    </row>
    <row r="3381" spans="2:11" x14ac:dyDescent="0.2">
      <c r="B3381" t="s">
        <v>59</v>
      </c>
      <c r="C3381" s="29">
        <v>42521</v>
      </c>
      <c r="H3381" s="203">
        <f>[1]Summary!I3381</f>
        <v>72477</v>
      </c>
      <c r="I3381" s="30">
        <f>[1]Summary!K3381</f>
        <v>149284</v>
      </c>
      <c r="K3381" s="34">
        <f t="shared" si="52"/>
        <v>221761</v>
      </c>
    </row>
    <row r="3382" spans="2:11" x14ac:dyDescent="0.2">
      <c r="B3382" t="s">
        <v>53</v>
      </c>
      <c r="C3382" s="29">
        <v>42522</v>
      </c>
      <c r="H3382" s="203">
        <f>[1]Summary!I3382</f>
        <v>69818</v>
      </c>
      <c r="I3382" s="30">
        <f>[1]Summary!K3382</f>
        <v>151046</v>
      </c>
      <c r="K3382" s="34">
        <f t="shared" si="52"/>
        <v>220864</v>
      </c>
    </row>
    <row r="3383" spans="2:11" x14ac:dyDescent="0.2">
      <c r="B3383" t="s">
        <v>54</v>
      </c>
      <c r="C3383" s="29">
        <v>42523</v>
      </c>
      <c r="H3383" s="203">
        <f>[1]Summary!I3383</f>
        <v>70140</v>
      </c>
      <c r="I3383" s="30">
        <f>[1]Summary!K3383</f>
        <v>157709</v>
      </c>
      <c r="K3383" s="34">
        <f t="shared" si="52"/>
        <v>227849</v>
      </c>
    </row>
    <row r="3384" spans="2:11" x14ac:dyDescent="0.2">
      <c r="B3384" t="s">
        <v>55</v>
      </c>
      <c r="C3384" s="29">
        <v>42524</v>
      </c>
      <c r="H3384" s="203">
        <f>[1]Summary!I3384</f>
        <v>78505</v>
      </c>
      <c r="I3384" s="30">
        <f>[1]Summary!K3384</f>
        <v>171358</v>
      </c>
      <c r="K3384" s="34">
        <f t="shared" si="52"/>
        <v>249863</v>
      </c>
    </row>
    <row r="3385" spans="2:11" x14ac:dyDescent="0.2">
      <c r="B3385" t="s">
        <v>56</v>
      </c>
      <c r="C3385" s="29">
        <v>42525</v>
      </c>
      <c r="H3385" s="203">
        <f>[1]Summary!I3385</f>
        <v>51752</v>
      </c>
      <c r="I3385" s="30">
        <f>[1]Summary!K3385</f>
        <v>128146</v>
      </c>
      <c r="K3385" s="34">
        <f t="shared" si="52"/>
        <v>179898</v>
      </c>
    </row>
    <row r="3386" spans="2:11" x14ac:dyDescent="0.2">
      <c r="B3386" t="s">
        <v>57</v>
      </c>
      <c r="C3386" s="29">
        <v>42526</v>
      </c>
      <c r="H3386" s="203">
        <f>[1]Summary!I3386</f>
        <v>47139</v>
      </c>
      <c r="I3386" s="30">
        <f>[1]Summary!K3386</f>
        <v>95454</v>
      </c>
      <c r="K3386" s="34">
        <f t="shared" si="52"/>
        <v>142593</v>
      </c>
    </row>
    <row r="3387" spans="2:11" x14ac:dyDescent="0.2">
      <c r="B3387" t="s">
        <v>58</v>
      </c>
      <c r="C3387" s="29">
        <v>42527</v>
      </c>
      <c r="H3387" s="203">
        <f>[1]Summary!I3387</f>
        <v>69134</v>
      </c>
      <c r="I3387" s="30">
        <f>[1]Summary!K3387</f>
        <v>145986</v>
      </c>
      <c r="K3387" s="34">
        <f t="shared" si="52"/>
        <v>215120</v>
      </c>
    </row>
    <row r="3388" spans="2:11" x14ac:dyDescent="0.2">
      <c r="B3388" t="s">
        <v>59</v>
      </c>
      <c r="C3388" s="29">
        <v>42528</v>
      </c>
      <c r="H3388" s="203">
        <f>[1]Summary!I3388</f>
        <v>70547</v>
      </c>
      <c r="I3388" s="30">
        <f>[1]Summary!K3388</f>
        <v>150967</v>
      </c>
      <c r="K3388" s="34">
        <f t="shared" si="52"/>
        <v>221514</v>
      </c>
    </row>
    <row r="3389" spans="2:11" x14ac:dyDescent="0.2">
      <c r="B3389" t="s">
        <v>53</v>
      </c>
      <c r="C3389" s="29">
        <v>42529</v>
      </c>
      <c r="H3389" s="203">
        <f>[1]Summary!I3389</f>
        <v>73257</v>
      </c>
      <c r="I3389" s="30">
        <f>[1]Summary!K3389</f>
        <v>154573</v>
      </c>
      <c r="K3389" s="34">
        <f t="shared" si="52"/>
        <v>227830</v>
      </c>
    </row>
    <row r="3390" spans="2:11" x14ac:dyDescent="0.2">
      <c r="B3390" t="s">
        <v>54</v>
      </c>
      <c r="C3390" s="29">
        <v>42530</v>
      </c>
      <c r="H3390" s="203">
        <f>[1]Summary!I3390</f>
        <v>76249</v>
      </c>
      <c r="I3390" s="30">
        <f>[1]Summary!K3390</f>
        <v>158797</v>
      </c>
      <c r="K3390" s="34">
        <f t="shared" si="52"/>
        <v>235046</v>
      </c>
    </row>
    <row r="3391" spans="2:11" x14ac:dyDescent="0.2">
      <c r="B3391" t="s">
        <v>55</v>
      </c>
      <c r="C3391" s="29">
        <v>42531</v>
      </c>
      <c r="H3391" s="203">
        <f>[1]Summary!I3391</f>
        <v>82751</v>
      </c>
      <c r="I3391" s="30">
        <f>[1]Summary!K3391</f>
        <v>163105</v>
      </c>
      <c r="K3391" s="34">
        <f t="shared" si="52"/>
        <v>245856</v>
      </c>
    </row>
    <row r="3392" spans="2:11" x14ac:dyDescent="0.2">
      <c r="B3392" t="s">
        <v>56</v>
      </c>
      <c r="C3392" s="43">
        <v>42532</v>
      </c>
      <c r="H3392" s="203">
        <f>[1]Summary!I3392</f>
        <v>58725</v>
      </c>
      <c r="I3392" s="30">
        <f>[1]Summary!K3392</f>
        <v>122922</v>
      </c>
      <c r="K3392" s="34">
        <f t="shared" si="52"/>
        <v>181647</v>
      </c>
    </row>
    <row r="3393" spans="2:11" x14ac:dyDescent="0.2">
      <c r="B3393" t="s">
        <v>57</v>
      </c>
      <c r="C3393" s="29">
        <v>42533</v>
      </c>
      <c r="H3393" s="203">
        <f>[1]Summary!I3393</f>
        <v>51751</v>
      </c>
      <c r="I3393" s="30">
        <f>[1]Summary!K3393</f>
        <v>96680</v>
      </c>
      <c r="K3393" s="34">
        <f t="shared" si="52"/>
        <v>148431</v>
      </c>
    </row>
    <row r="3394" spans="2:11" x14ac:dyDescent="0.2">
      <c r="B3394" t="s">
        <v>58</v>
      </c>
      <c r="C3394" s="29">
        <v>42534</v>
      </c>
      <c r="H3394" s="203">
        <f>[1]Summary!I3394</f>
        <v>69092</v>
      </c>
      <c r="I3394" s="30">
        <f>[1]Summary!K3394</f>
        <v>145653</v>
      </c>
      <c r="K3394" s="34">
        <f t="shared" si="52"/>
        <v>214745</v>
      </c>
    </row>
    <row r="3395" spans="2:11" x14ac:dyDescent="0.2">
      <c r="B3395" t="s">
        <v>59</v>
      </c>
      <c r="C3395" s="29">
        <v>42535</v>
      </c>
      <c r="H3395" s="203">
        <f>[1]Summary!I3395</f>
        <v>70473</v>
      </c>
      <c r="I3395" s="30">
        <f>[1]Summary!K3395</f>
        <v>151101</v>
      </c>
      <c r="K3395" s="34">
        <f t="shared" si="52"/>
        <v>221574</v>
      </c>
    </row>
    <row r="3396" spans="2:11" x14ac:dyDescent="0.2">
      <c r="B3396" t="s">
        <v>53</v>
      </c>
      <c r="C3396" s="29">
        <v>42536</v>
      </c>
      <c r="H3396" s="203">
        <f>[1]Summary!I3396</f>
        <v>73661</v>
      </c>
      <c r="I3396" s="30">
        <f>[1]Summary!K3396</f>
        <v>155168</v>
      </c>
      <c r="K3396" s="34">
        <f t="shared" si="52"/>
        <v>228829</v>
      </c>
    </row>
    <row r="3397" spans="2:11" x14ac:dyDescent="0.2">
      <c r="B3397" t="s">
        <v>54</v>
      </c>
      <c r="C3397" s="29">
        <v>42537</v>
      </c>
      <c r="H3397" s="203">
        <f>[1]Summary!I3397</f>
        <v>74387</v>
      </c>
      <c r="I3397" s="30">
        <f>[1]Summary!K3397</f>
        <v>156033</v>
      </c>
      <c r="K3397" s="34">
        <f t="shared" si="52"/>
        <v>230420</v>
      </c>
    </row>
    <row r="3398" spans="2:11" x14ac:dyDescent="0.2">
      <c r="B3398" t="s">
        <v>55</v>
      </c>
      <c r="C3398" s="43">
        <v>42538</v>
      </c>
      <c r="H3398" s="203">
        <f>[1]Summary!I3398</f>
        <v>83968</v>
      </c>
      <c r="I3398" s="30">
        <f>[1]Summary!K3398</f>
        <v>164265</v>
      </c>
      <c r="K3398" s="34">
        <f t="shared" si="52"/>
        <v>248233</v>
      </c>
    </row>
    <row r="3399" spans="2:11" x14ac:dyDescent="0.2">
      <c r="B3399" t="s">
        <v>56</v>
      </c>
      <c r="C3399" s="43">
        <v>42539</v>
      </c>
      <c r="H3399" s="203">
        <f>[1]Summary!I3399</f>
        <v>55665</v>
      </c>
      <c r="I3399" s="30">
        <f>[1]Summary!K3399</f>
        <v>123027</v>
      </c>
      <c r="K3399" s="34">
        <f t="shared" ref="K3399:K3462" si="53">E3399+F3399+G3399+H3399+I3399</f>
        <v>178692</v>
      </c>
    </row>
    <row r="3400" spans="2:11" x14ac:dyDescent="0.2">
      <c r="B3400" t="s">
        <v>57</v>
      </c>
      <c r="C3400" s="43">
        <v>42540</v>
      </c>
      <c r="H3400" s="203">
        <f>[1]Summary!I3400</f>
        <v>52696</v>
      </c>
      <c r="I3400" s="30">
        <f>[1]Summary!K3400</f>
        <v>100207</v>
      </c>
      <c r="K3400" s="34">
        <f t="shared" si="53"/>
        <v>152903</v>
      </c>
    </row>
    <row r="3401" spans="2:11" x14ac:dyDescent="0.2">
      <c r="B3401" t="s">
        <v>58</v>
      </c>
      <c r="C3401" s="29">
        <v>42541</v>
      </c>
      <c r="H3401" s="203">
        <f>[1]Summary!I3401</f>
        <v>69881</v>
      </c>
      <c r="I3401" s="30">
        <f>[1]Summary!K3401</f>
        <v>145684</v>
      </c>
      <c r="K3401" s="34">
        <f t="shared" si="53"/>
        <v>215565</v>
      </c>
    </row>
    <row r="3402" spans="2:11" x14ac:dyDescent="0.2">
      <c r="B3402" t="s">
        <v>59</v>
      </c>
      <c r="C3402" s="29">
        <v>42542</v>
      </c>
      <c r="H3402" s="203">
        <f>[1]Summary!I3402</f>
        <v>72339</v>
      </c>
      <c r="I3402" s="30">
        <f>[1]Summary!K3402</f>
        <v>150454</v>
      </c>
      <c r="K3402" s="34">
        <f t="shared" si="53"/>
        <v>222793</v>
      </c>
    </row>
    <row r="3403" spans="2:11" x14ac:dyDescent="0.2">
      <c r="B3403" t="s">
        <v>53</v>
      </c>
      <c r="C3403" s="29">
        <v>42543</v>
      </c>
      <c r="H3403" s="203">
        <f>[1]Summary!I3403</f>
        <v>73429</v>
      </c>
      <c r="I3403" s="30">
        <f>[1]Summary!K3403</f>
        <v>152676</v>
      </c>
      <c r="K3403" s="34">
        <f t="shared" si="53"/>
        <v>226105</v>
      </c>
    </row>
    <row r="3404" spans="2:11" x14ac:dyDescent="0.2">
      <c r="B3404" t="s">
        <v>54</v>
      </c>
      <c r="C3404" s="29">
        <v>42544</v>
      </c>
      <c r="H3404" s="203">
        <f>[1]Summary!I3404</f>
        <v>73827</v>
      </c>
      <c r="I3404" s="30">
        <f>[1]Summary!K3404</f>
        <v>155985</v>
      </c>
      <c r="K3404" s="34">
        <f t="shared" si="53"/>
        <v>229812</v>
      </c>
    </row>
    <row r="3405" spans="2:11" x14ac:dyDescent="0.2">
      <c r="B3405" t="s">
        <v>55</v>
      </c>
      <c r="C3405" s="43">
        <v>42545</v>
      </c>
      <c r="H3405" s="203">
        <f>[1]Summary!I3405</f>
        <v>78660</v>
      </c>
      <c r="I3405" s="30">
        <f>[1]Summary!K3405</f>
        <v>160125</v>
      </c>
      <c r="K3405" s="34">
        <f t="shared" si="53"/>
        <v>238785</v>
      </c>
    </row>
    <row r="3406" spans="2:11" x14ac:dyDescent="0.2">
      <c r="B3406" t="s">
        <v>56</v>
      </c>
      <c r="C3406" s="43">
        <v>42546</v>
      </c>
      <c r="H3406" s="203">
        <f>[1]Summary!I3406</f>
        <v>52886</v>
      </c>
      <c r="I3406" s="30">
        <f>[1]Summary!K3406</f>
        <v>119626</v>
      </c>
      <c r="K3406" s="34">
        <f t="shared" si="53"/>
        <v>172512</v>
      </c>
    </row>
    <row r="3407" spans="2:11" x14ac:dyDescent="0.2">
      <c r="B3407" t="s">
        <v>57</v>
      </c>
      <c r="C3407" s="29">
        <v>42547</v>
      </c>
      <c r="H3407" s="203">
        <f>[1]Summary!I3407</f>
        <v>49128</v>
      </c>
      <c r="I3407" s="30">
        <f>[1]Summary!K3407</f>
        <v>93933</v>
      </c>
      <c r="K3407" s="34">
        <f t="shared" si="53"/>
        <v>143061</v>
      </c>
    </row>
    <row r="3408" spans="2:11" x14ac:dyDescent="0.2">
      <c r="B3408" t="s">
        <v>58</v>
      </c>
      <c r="C3408" s="29">
        <v>42548</v>
      </c>
      <c r="H3408" s="203">
        <f>[1]Summary!I3408</f>
        <v>69245</v>
      </c>
      <c r="I3408" s="30">
        <f>[1]Summary!K3408</f>
        <v>143198</v>
      </c>
      <c r="K3408" s="34">
        <f t="shared" si="53"/>
        <v>212443</v>
      </c>
    </row>
    <row r="3409" spans="2:11" x14ac:dyDescent="0.2">
      <c r="B3409" t="s">
        <v>59</v>
      </c>
      <c r="C3409" s="29">
        <v>42549</v>
      </c>
      <c r="H3409" s="203">
        <f>[1]Summary!I3409</f>
        <v>71132</v>
      </c>
      <c r="I3409" s="30">
        <f>[1]Summary!K3409</f>
        <v>145275</v>
      </c>
      <c r="K3409" s="34">
        <f t="shared" si="53"/>
        <v>216407</v>
      </c>
    </row>
    <row r="3410" spans="2:11" x14ac:dyDescent="0.2">
      <c r="B3410" t="s">
        <v>53</v>
      </c>
      <c r="C3410" s="43">
        <v>42550</v>
      </c>
      <c r="H3410" s="203">
        <f>[1]Summary!I3410</f>
        <v>71962</v>
      </c>
      <c r="I3410" s="30">
        <f>[1]Summary!K3410</f>
        <v>156127</v>
      </c>
      <c r="K3410" s="34">
        <f t="shared" si="53"/>
        <v>228089</v>
      </c>
    </row>
    <row r="3411" spans="2:11" x14ac:dyDescent="0.2">
      <c r="B3411" t="s">
        <v>54</v>
      </c>
      <c r="C3411" s="29">
        <v>42551</v>
      </c>
      <c r="H3411" s="203">
        <f>[1]Summary!I3411</f>
        <v>75101</v>
      </c>
      <c r="I3411" s="30">
        <f>[1]Summary!K3411</f>
        <v>159666</v>
      </c>
      <c r="K3411" s="34">
        <f t="shared" si="53"/>
        <v>234767</v>
      </c>
    </row>
    <row r="3412" spans="2:11" x14ac:dyDescent="0.2">
      <c r="B3412" t="s">
        <v>55</v>
      </c>
      <c r="C3412" s="29">
        <v>42552</v>
      </c>
      <c r="H3412" s="203">
        <f>[1]Summary!I3412</f>
        <v>83474</v>
      </c>
      <c r="I3412" s="30">
        <f>[1]Summary!K3412</f>
        <v>164378</v>
      </c>
      <c r="K3412" s="34">
        <f t="shared" si="53"/>
        <v>247852</v>
      </c>
    </row>
    <row r="3413" spans="2:11" x14ac:dyDescent="0.2">
      <c r="B3413" t="s">
        <v>56</v>
      </c>
      <c r="C3413" s="29">
        <v>42553</v>
      </c>
      <c r="H3413" s="203">
        <f>[1]Summary!I3413</f>
        <v>53625</v>
      </c>
      <c r="I3413" s="30">
        <f>[1]Summary!K3413</f>
        <v>113231</v>
      </c>
      <c r="K3413" s="34">
        <f t="shared" si="53"/>
        <v>166856</v>
      </c>
    </row>
    <row r="3414" spans="2:11" x14ac:dyDescent="0.2">
      <c r="B3414" t="s">
        <v>57</v>
      </c>
      <c r="C3414" s="29">
        <v>42554</v>
      </c>
      <c r="H3414" s="203">
        <f>[1]Summary!I3414</f>
        <v>44340</v>
      </c>
      <c r="I3414" s="30">
        <f>[1]Summary!K3414</f>
        <v>96167</v>
      </c>
      <c r="K3414" s="34">
        <f t="shared" si="53"/>
        <v>140507</v>
      </c>
    </row>
    <row r="3415" spans="2:11" x14ac:dyDescent="0.2">
      <c r="B3415" t="s">
        <v>58</v>
      </c>
      <c r="C3415" s="43">
        <v>42555</v>
      </c>
      <c r="H3415" s="203">
        <f>[1]Summary!I3415</f>
        <v>45133</v>
      </c>
      <c r="I3415" s="30">
        <f>[1]Summary!K3415</f>
        <v>82649</v>
      </c>
      <c r="K3415" s="34">
        <f t="shared" si="53"/>
        <v>127782</v>
      </c>
    </row>
    <row r="3416" spans="2:11" x14ac:dyDescent="0.2">
      <c r="B3416" t="s">
        <v>59</v>
      </c>
      <c r="C3416" s="29">
        <v>42556</v>
      </c>
      <c r="H3416" s="203">
        <f>[1]Summary!I3416</f>
        <v>69768</v>
      </c>
      <c r="I3416" s="30">
        <f>[1]Summary!K3416</f>
        <v>144379</v>
      </c>
      <c r="K3416" s="34">
        <f t="shared" si="53"/>
        <v>214147</v>
      </c>
    </row>
    <row r="3417" spans="2:11" x14ac:dyDescent="0.2">
      <c r="B3417" t="s">
        <v>53</v>
      </c>
      <c r="C3417" s="29">
        <v>42557</v>
      </c>
      <c r="H3417" s="203">
        <f>[1]Summary!I3417</f>
        <v>76386</v>
      </c>
      <c r="I3417" s="30">
        <f>[1]Summary!K3417</f>
        <v>149172</v>
      </c>
      <c r="K3417" s="34">
        <f t="shared" si="53"/>
        <v>225558</v>
      </c>
    </row>
    <row r="3418" spans="2:11" x14ac:dyDescent="0.2">
      <c r="B3418" t="s">
        <v>54</v>
      </c>
      <c r="C3418" s="29">
        <v>42558</v>
      </c>
      <c r="H3418" s="203">
        <f>[1]Summary!I3418</f>
        <v>70819</v>
      </c>
      <c r="I3418" s="30">
        <f>[1]Summary!K3418</f>
        <v>151274</v>
      </c>
      <c r="K3418" s="34">
        <f t="shared" si="53"/>
        <v>222093</v>
      </c>
    </row>
    <row r="3419" spans="2:11" x14ac:dyDescent="0.2">
      <c r="B3419" t="s">
        <v>55</v>
      </c>
      <c r="C3419" s="29">
        <v>42559</v>
      </c>
      <c r="H3419" s="203">
        <f>[1]Summary!I3419</f>
        <v>77449</v>
      </c>
      <c r="I3419" s="30">
        <f>[1]Summary!K3419</f>
        <v>158041</v>
      </c>
      <c r="K3419" s="34">
        <f t="shared" si="53"/>
        <v>235490</v>
      </c>
    </row>
    <row r="3420" spans="2:11" x14ac:dyDescent="0.2">
      <c r="B3420" t="s">
        <v>56</v>
      </c>
      <c r="C3420" s="29">
        <v>42560</v>
      </c>
      <c r="H3420" s="203">
        <f>[1]Summary!I3420</f>
        <v>52737</v>
      </c>
      <c r="I3420" s="30">
        <f>[1]Summary!K3420</f>
        <v>117009</v>
      </c>
      <c r="K3420" s="34">
        <f t="shared" si="53"/>
        <v>169746</v>
      </c>
    </row>
    <row r="3421" spans="2:11" x14ac:dyDescent="0.2">
      <c r="B3421" t="s">
        <v>57</v>
      </c>
      <c r="C3421" s="29">
        <v>42561</v>
      </c>
      <c r="H3421" s="203">
        <f>[1]Summary!I3421</f>
        <v>38885</v>
      </c>
      <c r="I3421" s="30">
        <f>[1]Summary!K3421</f>
        <v>92456</v>
      </c>
      <c r="K3421" s="34">
        <f t="shared" si="53"/>
        <v>131341</v>
      </c>
    </row>
    <row r="3422" spans="2:11" x14ac:dyDescent="0.2">
      <c r="B3422" t="s">
        <v>58</v>
      </c>
      <c r="C3422" s="29">
        <v>42562</v>
      </c>
      <c r="H3422" s="203">
        <f>[1]Summary!I3422</f>
        <v>67612</v>
      </c>
      <c r="I3422" s="30">
        <f>[1]Summary!K3422</f>
        <v>145114</v>
      </c>
      <c r="K3422" s="34">
        <f t="shared" si="53"/>
        <v>212726</v>
      </c>
    </row>
    <row r="3423" spans="2:11" x14ac:dyDescent="0.2">
      <c r="B3423" t="s">
        <v>59</v>
      </c>
      <c r="C3423" s="29">
        <v>42563</v>
      </c>
      <c r="H3423" s="203">
        <f>[1]Summary!I3423</f>
        <v>69225</v>
      </c>
      <c r="I3423" s="30">
        <f>[1]Summary!K3423</f>
        <v>148530</v>
      </c>
      <c r="K3423" s="34">
        <f t="shared" si="53"/>
        <v>217755</v>
      </c>
    </row>
    <row r="3424" spans="2:11" x14ac:dyDescent="0.2">
      <c r="B3424" t="s">
        <v>53</v>
      </c>
      <c r="C3424" s="29">
        <v>42564</v>
      </c>
      <c r="H3424" s="203">
        <f>[1]Summary!I3424</f>
        <v>71144</v>
      </c>
      <c r="I3424" s="30">
        <f>[1]Summary!K3424</f>
        <v>152481</v>
      </c>
      <c r="K3424" s="34">
        <f t="shared" si="53"/>
        <v>223625</v>
      </c>
    </row>
    <row r="3425" spans="2:11" x14ac:dyDescent="0.2">
      <c r="B3425" t="s">
        <v>54</v>
      </c>
      <c r="C3425" s="29">
        <v>42565</v>
      </c>
      <c r="H3425" s="203">
        <f>[1]Summary!I3425</f>
        <v>73783</v>
      </c>
      <c r="I3425" s="30">
        <f>[1]Summary!K3425</f>
        <v>155718</v>
      </c>
      <c r="K3425" s="34">
        <f t="shared" si="53"/>
        <v>229501</v>
      </c>
    </row>
    <row r="3426" spans="2:11" x14ac:dyDescent="0.2">
      <c r="B3426" t="s">
        <v>55</v>
      </c>
      <c r="C3426" s="29">
        <v>42566</v>
      </c>
      <c r="H3426" s="203">
        <f>[1]Summary!I3426</f>
        <v>80687</v>
      </c>
      <c r="I3426" s="30">
        <f>[1]Summary!K3426</f>
        <v>160911</v>
      </c>
      <c r="K3426" s="34">
        <f t="shared" si="53"/>
        <v>241598</v>
      </c>
    </row>
    <row r="3427" spans="2:11" x14ac:dyDescent="0.2">
      <c r="B3427" t="s">
        <v>56</v>
      </c>
      <c r="C3427" s="29">
        <v>42567</v>
      </c>
      <c r="H3427" s="203">
        <f>[1]Summary!I3427</f>
        <v>52170</v>
      </c>
      <c r="I3427" s="30">
        <f>[1]Summary!K3427</f>
        <v>116189</v>
      </c>
      <c r="K3427" s="34">
        <f t="shared" si="53"/>
        <v>168359</v>
      </c>
    </row>
    <row r="3428" spans="2:11" x14ac:dyDescent="0.2">
      <c r="B3428" t="s">
        <v>57</v>
      </c>
      <c r="C3428" s="29">
        <v>42568</v>
      </c>
      <c r="H3428" s="203">
        <f>[1]Summary!I3428</f>
        <v>50161</v>
      </c>
      <c r="I3428" s="30">
        <f>[1]Summary!K3428</f>
        <v>94230</v>
      </c>
      <c r="K3428" s="34">
        <f t="shared" si="53"/>
        <v>144391</v>
      </c>
    </row>
    <row r="3429" spans="2:11" x14ac:dyDescent="0.2">
      <c r="B3429" t="s">
        <v>58</v>
      </c>
      <c r="C3429" s="29">
        <v>42569</v>
      </c>
      <c r="H3429" s="203">
        <f>[1]Summary!I3429</f>
        <v>67326</v>
      </c>
      <c r="I3429" s="30">
        <f>[1]Summary!K3429</f>
        <v>145493</v>
      </c>
      <c r="K3429" s="34">
        <f t="shared" si="53"/>
        <v>212819</v>
      </c>
    </row>
    <row r="3430" spans="2:11" x14ac:dyDescent="0.2">
      <c r="B3430" t="s">
        <v>59</v>
      </c>
      <c r="C3430" s="29">
        <v>42570</v>
      </c>
      <c r="H3430" s="203">
        <f>[1]Summary!I3430</f>
        <v>68453</v>
      </c>
      <c r="I3430" s="30">
        <f>[1]Summary!K3430</f>
        <v>150828</v>
      </c>
      <c r="K3430" s="34">
        <f t="shared" si="53"/>
        <v>219281</v>
      </c>
    </row>
    <row r="3431" spans="2:11" x14ac:dyDescent="0.2">
      <c r="B3431" t="s">
        <v>53</v>
      </c>
      <c r="C3431" s="29">
        <v>42571</v>
      </c>
      <c r="H3431" s="203">
        <f>[1]Summary!I3431</f>
        <v>71757</v>
      </c>
      <c r="I3431" s="30">
        <f>[1]Summary!K3431</f>
        <v>152913</v>
      </c>
      <c r="K3431" s="34">
        <f t="shared" si="53"/>
        <v>224670</v>
      </c>
    </row>
    <row r="3432" spans="2:11" x14ac:dyDescent="0.2">
      <c r="B3432" t="s">
        <v>54</v>
      </c>
      <c r="C3432" s="29">
        <v>42572</v>
      </c>
      <c r="H3432" s="203">
        <f>[1]Summary!I3432</f>
        <v>73960</v>
      </c>
      <c r="I3432" s="30">
        <f>[1]Summary!K3432</f>
        <v>156457</v>
      </c>
      <c r="K3432" s="34">
        <f t="shared" si="53"/>
        <v>230417</v>
      </c>
    </row>
    <row r="3433" spans="2:11" x14ac:dyDescent="0.2">
      <c r="B3433" t="s">
        <v>55</v>
      </c>
      <c r="C3433" s="29">
        <v>42573</v>
      </c>
      <c r="H3433" s="203">
        <f>[1]Summary!I3433</f>
        <v>79947</v>
      </c>
      <c r="I3433" s="30">
        <f>[1]Summary!K3433</f>
        <v>167805</v>
      </c>
      <c r="K3433" s="34">
        <f t="shared" si="53"/>
        <v>247752</v>
      </c>
    </row>
    <row r="3434" spans="2:11" x14ac:dyDescent="0.2">
      <c r="B3434" t="s">
        <v>56</v>
      </c>
      <c r="C3434" s="29">
        <v>42574</v>
      </c>
      <c r="H3434" s="203">
        <f>[1]Summary!I3434</f>
        <v>53519</v>
      </c>
      <c r="I3434" s="30">
        <f>[1]Summary!K3434</f>
        <v>119397</v>
      </c>
      <c r="K3434" s="34">
        <f t="shared" si="53"/>
        <v>172916</v>
      </c>
    </row>
    <row r="3435" spans="2:11" x14ac:dyDescent="0.2">
      <c r="B3435" t="s">
        <v>57</v>
      </c>
      <c r="C3435" s="29">
        <v>42575</v>
      </c>
      <c r="H3435" s="203">
        <f>[1]Summary!I3435</f>
        <v>50442</v>
      </c>
      <c r="I3435" s="30">
        <f>[1]Summary!K3435</f>
        <v>97290</v>
      </c>
      <c r="K3435" s="34">
        <f t="shared" si="53"/>
        <v>147732</v>
      </c>
    </row>
    <row r="3436" spans="2:11" x14ac:dyDescent="0.2">
      <c r="B3436" t="s">
        <v>58</v>
      </c>
      <c r="C3436" s="29">
        <v>42576</v>
      </c>
      <c r="H3436" s="203">
        <f>[1]Summary!I3436</f>
        <v>68629</v>
      </c>
      <c r="I3436" s="30">
        <f>[1]Summary!K3436</f>
        <v>144441</v>
      </c>
      <c r="K3436" s="34">
        <f t="shared" si="53"/>
        <v>213070</v>
      </c>
    </row>
    <row r="3437" spans="2:11" x14ac:dyDescent="0.2">
      <c r="B3437" t="s">
        <v>59</v>
      </c>
      <c r="C3437" s="29">
        <v>42577</v>
      </c>
      <c r="H3437" s="203">
        <f>[1]Summary!I3437</f>
        <v>69688</v>
      </c>
      <c r="I3437" s="30">
        <f>[1]Summary!K3437</f>
        <v>150809</v>
      </c>
      <c r="K3437" s="34">
        <f t="shared" si="53"/>
        <v>220497</v>
      </c>
    </row>
    <row r="3438" spans="2:11" x14ac:dyDescent="0.2">
      <c r="B3438" t="s">
        <v>53</v>
      </c>
      <c r="C3438" s="29">
        <v>42578</v>
      </c>
      <c r="H3438" s="203">
        <f>[1]Summary!I3438</f>
        <v>70184</v>
      </c>
      <c r="I3438" s="30">
        <f>[1]Summary!K3438</f>
        <v>148372</v>
      </c>
      <c r="K3438" s="34">
        <f t="shared" si="53"/>
        <v>218556</v>
      </c>
    </row>
    <row r="3439" spans="2:11" x14ac:dyDescent="0.2">
      <c r="B3439" t="s">
        <v>54</v>
      </c>
      <c r="C3439" s="29">
        <v>42579</v>
      </c>
      <c r="H3439" s="203">
        <f>[1]Summary!I3439</f>
        <v>72977</v>
      </c>
      <c r="I3439" s="30">
        <f>[1]Summary!K3439</f>
        <v>155727</v>
      </c>
      <c r="K3439" s="34">
        <f t="shared" si="53"/>
        <v>228704</v>
      </c>
    </row>
    <row r="3440" spans="2:11" x14ac:dyDescent="0.2">
      <c r="B3440" t="s">
        <v>55</v>
      </c>
      <c r="C3440" s="29">
        <v>42580</v>
      </c>
      <c r="H3440" s="203">
        <f>[1]Summary!I3440</f>
        <v>80975</v>
      </c>
      <c r="I3440" s="30">
        <f>[1]Summary!K3440</f>
        <v>166389</v>
      </c>
      <c r="K3440" s="34">
        <f t="shared" si="53"/>
        <v>247364</v>
      </c>
    </row>
    <row r="3441" spans="2:11" x14ac:dyDescent="0.2">
      <c r="B3441" t="s">
        <v>56</v>
      </c>
      <c r="C3441" s="29">
        <v>42581</v>
      </c>
      <c r="H3441" s="203">
        <f>[1]Summary!I3441</f>
        <v>54100</v>
      </c>
      <c r="I3441" s="30">
        <f>[1]Summary!K3441</f>
        <v>122448</v>
      </c>
      <c r="K3441" s="34">
        <f t="shared" si="53"/>
        <v>176548</v>
      </c>
    </row>
    <row r="3442" spans="2:11" x14ac:dyDescent="0.2">
      <c r="B3442" t="s">
        <v>57</v>
      </c>
      <c r="C3442" s="43">
        <v>42582</v>
      </c>
      <c r="H3442" s="203">
        <f>[1]Summary!I3442</f>
        <v>49828</v>
      </c>
      <c r="I3442" s="30">
        <f>[1]Summary!K3442</f>
        <v>98227</v>
      </c>
      <c r="K3442" s="34">
        <f t="shared" si="53"/>
        <v>148055</v>
      </c>
    </row>
    <row r="3443" spans="2:11" x14ac:dyDescent="0.2">
      <c r="B3443" t="s">
        <v>58</v>
      </c>
      <c r="C3443" s="29">
        <v>42583</v>
      </c>
      <c r="H3443" s="203">
        <f>[1]Summary!I3443</f>
        <v>69597</v>
      </c>
      <c r="I3443" s="30">
        <f>[1]Summary!K3443</f>
        <v>147541</v>
      </c>
      <c r="K3443" s="34">
        <f t="shared" si="53"/>
        <v>217138</v>
      </c>
    </row>
    <row r="3444" spans="2:11" x14ac:dyDescent="0.2">
      <c r="B3444" t="s">
        <v>59</v>
      </c>
      <c r="C3444" s="29">
        <v>42584</v>
      </c>
      <c r="H3444" s="203">
        <f>[1]Summary!I3444</f>
        <v>71183</v>
      </c>
      <c r="I3444" s="30">
        <f>[1]Summary!K3444</f>
        <v>151813</v>
      </c>
      <c r="K3444" s="34">
        <f t="shared" si="53"/>
        <v>222996</v>
      </c>
    </row>
    <row r="3445" spans="2:11" x14ac:dyDescent="0.2">
      <c r="B3445" t="s">
        <v>53</v>
      </c>
      <c r="C3445" s="29">
        <v>42585</v>
      </c>
      <c r="H3445" s="203">
        <f>[1]Summary!I3445</f>
        <v>72865</v>
      </c>
      <c r="I3445" s="30">
        <f>[1]Summary!K3445</f>
        <v>155151</v>
      </c>
      <c r="K3445" s="34">
        <f t="shared" si="53"/>
        <v>228016</v>
      </c>
    </row>
    <row r="3446" spans="2:11" x14ac:dyDescent="0.2">
      <c r="B3446" t="s">
        <v>54</v>
      </c>
      <c r="C3446" s="29">
        <v>42586</v>
      </c>
      <c r="H3446" s="203">
        <f>[1]Summary!I3446</f>
        <v>73450</v>
      </c>
      <c r="I3446" s="30">
        <f>[1]Summary!K3446</f>
        <v>157708</v>
      </c>
      <c r="K3446" s="34">
        <f t="shared" si="53"/>
        <v>231158</v>
      </c>
    </row>
    <row r="3447" spans="2:11" x14ac:dyDescent="0.2">
      <c r="B3447" t="s">
        <v>55</v>
      </c>
      <c r="C3447" s="29">
        <v>42587</v>
      </c>
      <c r="H3447" s="203">
        <f>[1]Summary!I3447</f>
        <v>80984</v>
      </c>
      <c r="I3447" s="30">
        <f>[1]Summary!K3447</f>
        <v>162262</v>
      </c>
      <c r="K3447" s="34">
        <f t="shared" si="53"/>
        <v>243246</v>
      </c>
    </row>
    <row r="3448" spans="2:11" x14ac:dyDescent="0.2">
      <c r="B3448" t="s">
        <v>56</v>
      </c>
      <c r="C3448" s="29">
        <v>42588</v>
      </c>
      <c r="H3448" s="203">
        <f>[1]Summary!I3448</f>
        <v>51999</v>
      </c>
      <c r="I3448" s="30">
        <f>[1]Summary!K3448</f>
        <v>117962</v>
      </c>
      <c r="K3448" s="34">
        <f t="shared" si="53"/>
        <v>169961</v>
      </c>
    </row>
    <row r="3449" spans="2:11" x14ac:dyDescent="0.2">
      <c r="B3449" t="s">
        <v>57</v>
      </c>
      <c r="C3449" s="29">
        <v>42589</v>
      </c>
      <c r="H3449" s="203">
        <f>[1]Summary!I3449</f>
        <v>48907</v>
      </c>
      <c r="I3449" s="30">
        <f>[1]Summary!K3449</f>
        <v>94844</v>
      </c>
      <c r="K3449" s="34">
        <f t="shared" si="53"/>
        <v>143751</v>
      </c>
    </row>
    <row r="3450" spans="2:11" x14ac:dyDescent="0.2">
      <c r="B3450" t="s">
        <v>58</v>
      </c>
      <c r="C3450" s="29">
        <v>42590</v>
      </c>
      <c r="H3450" s="203">
        <f>[1]Summary!I3450</f>
        <v>68828</v>
      </c>
      <c r="I3450" s="30">
        <f>[1]Summary!K3450</f>
        <v>146688</v>
      </c>
      <c r="K3450" s="34">
        <f t="shared" si="53"/>
        <v>215516</v>
      </c>
    </row>
    <row r="3451" spans="2:11" x14ac:dyDescent="0.2">
      <c r="B3451" t="s">
        <v>59</v>
      </c>
      <c r="C3451" s="29">
        <v>42591</v>
      </c>
      <c r="H3451" s="203">
        <f>[1]Summary!I3451</f>
        <v>69942</v>
      </c>
      <c r="I3451" s="30">
        <f>[1]Summary!K3451</f>
        <v>151091</v>
      </c>
      <c r="K3451" s="34">
        <f t="shared" si="53"/>
        <v>221033</v>
      </c>
    </row>
    <row r="3452" spans="2:11" x14ac:dyDescent="0.2">
      <c r="B3452" t="s">
        <v>53</v>
      </c>
      <c r="C3452" s="29">
        <v>42592</v>
      </c>
      <c r="H3452" s="203">
        <f>[1]Summary!I3452</f>
        <v>72177</v>
      </c>
      <c r="I3452" s="30">
        <f>[1]Summary!K3452</f>
        <v>154512</v>
      </c>
      <c r="K3452" s="34">
        <f t="shared" si="53"/>
        <v>226689</v>
      </c>
    </row>
    <row r="3453" spans="2:11" x14ac:dyDescent="0.2">
      <c r="B3453" t="s">
        <v>54</v>
      </c>
      <c r="C3453" s="29">
        <v>42593</v>
      </c>
      <c r="H3453" s="203">
        <f>[1]Summary!I3453</f>
        <v>74834</v>
      </c>
      <c r="I3453" s="30">
        <f>[1]Summary!K3453</f>
        <v>156160</v>
      </c>
      <c r="K3453" s="34">
        <f t="shared" si="53"/>
        <v>230994</v>
      </c>
    </row>
    <row r="3454" spans="2:11" x14ac:dyDescent="0.2">
      <c r="B3454" t="s">
        <v>55</v>
      </c>
      <c r="C3454" s="29">
        <v>42594</v>
      </c>
      <c r="H3454" s="203">
        <f>[1]Summary!I3454</f>
        <v>81435</v>
      </c>
      <c r="I3454" s="30">
        <f>[1]Summary!K3454</f>
        <v>166448</v>
      </c>
      <c r="K3454" s="34">
        <f t="shared" si="53"/>
        <v>247883</v>
      </c>
    </row>
    <row r="3455" spans="2:11" x14ac:dyDescent="0.2">
      <c r="B3455" t="s">
        <v>56</v>
      </c>
      <c r="C3455" s="29">
        <v>42595</v>
      </c>
      <c r="H3455" s="203">
        <f>[1]Summary!I3455</f>
        <v>57064</v>
      </c>
      <c r="I3455" s="30">
        <f>[1]Summary!K3455</f>
        <v>119700</v>
      </c>
      <c r="K3455" s="34">
        <f t="shared" si="53"/>
        <v>176764</v>
      </c>
    </row>
    <row r="3456" spans="2:11" x14ac:dyDescent="0.2">
      <c r="B3456" s="39" t="s">
        <v>57</v>
      </c>
      <c r="C3456" s="29">
        <v>42596</v>
      </c>
      <c r="H3456" s="203">
        <f>[1]Summary!I3456</f>
        <v>47578</v>
      </c>
      <c r="I3456" s="30">
        <f>[1]Summary!K3456</f>
        <v>91016</v>
      </c>
      <c r="K3456" s="34">
        <f t="shared" si="53"/>
        <v>138594</v>
      </c>
    </row>
    <row r="3457" spans="2:11" x14ac:dyDescent="0.2">
      <c r="B3457" s="39" t="s">
        <v>58</v>
      </c>
      <c r="C3457" s="29">
        <v>42597</v>
      </c>
      <c r="H3457" s="203">
        <f>[1]Summary!I3457</f>
        <v>66031</v>
      </c>
      <c r="I3457" s="30">
        <f>[1]Summary!K3457</f>
        <v>133109</v>
      </c>
      <c r="K3457" s="34">
        <f t="shared" si="53"/>
        <v>199140</v>
      </c>
    </row>
    <row r="3458" spans="2:11" x14ac:dyDescent="0.2">
      <c r="B3458" s="39" t="s">
        <v>59</v>
      </c>
      <c r="C3458" s="29">
        <v>42598</v>
      </c>
      <c r="H3458" s="203">
        <f>[1]Summary!I3458</f>
        <v>68246</v>
      </c>
      <c r="I3458" s="30">
        <f>[1]Summary!K3458</f>
        <v>138472</v>
      </c>
      <c r="K3458" s="34">
        <f t="shared" si="53"/>
        <v>206718</v>
      </c>
    </row>
    <row r="3459" spans="2:11" x14ac:dyDescent="0.2">
      <c r="B3459" s="39" t="s">
        <v>53</v>
      </c>
      <c r="C3459" s="29">
        <v>42599</v>
      </c>
      <c r="H3459" s="203">
        <f>[1]Summary!I3459</f>
        <v>67755</v>
      </c>
      <c r="I3459" s="30">
        <f>[1]Summary!K3459</f>
        <v>144861</v>
      </c>
      <c r="K3459" s="34">
        <f t="shared" si="53"/>
        <v>212616</v>
      </c>
    </row>
    <row r="3460" spans="2:11" x14ac:dyDescent="0.2">
      <c r="B3460" t="s">
        <v>54</v>
      </c>
      <c r="C3460" s="29">
        <v>42600</v>
      </c>
      <c r="H3460" s="203">
        <f>[1]Summary!I3460</f>
        <v>73014</v>
      </c>
      <c r="I3460" s="30">
        <f>[1]Summary!K3460</f>
        <v>152759</v>
      </c>
      <c r="K3460" s="34">
        <f t="shared" si="53"/>
        <v>225773</v>
      </c>
    </row>
    <row r="3461" spans="2:11" x14ac:dyDescent="0.2">
      <c r="B3461" t="s">
        <v>55</v>
      </c>
      <c r="C3461" s="29">
        <v>42601</v>
      </c>
      <c r="H3461" s="203">
        <f>[1]Summary!I3461</f>
        <v>81892</v>
      </c>
      <c r="I3461" s="30">
        <f>[1]Summary!K3461</f>
        <v>162222</v>
      </c>
      <c r="K3461" s="34">
        <f t="shared" si="53"/>
        <v>244114</v>
      </c>
    </row>
    <row r="3462" spans="2:11" x14ac:dyDescent="0.2">
      <c r="B3462" t="s">
        <v>56</v>
      </c>
      <c r="C3462" s="43">
        <v>42602</v>
      </c>
      <c r="H3462" s="203">
        <f>[1]Summary!I3462</f>
        <v>54225</v>
      </c>
      <c r="I3462" s="30">
        <f>[1]Summary!K3462</f>
        <v>119116</v>
      </c>
      <c r="K3462" s="34">
        <f t="shared" si="53"/>
        <v>173341</v>
      </c>
    </row>
    <row r="3463" spans="2:11" x14ac:dyDescent="0.2">
      <c r="B3463" t="s">
        <v>57</v>
      </c>
      <c r="C3463" s="29">
        <v>42603</v>
      </c>
      <c r="H3463" s="203">
        <f>[1]Summary!I3463</f>
        <v>45164</v>
      </c>
      <c r="I3463" s="30">
        <f>[1]Summary!K3463</f>
        <v>88251</v>
      </c>
      <c r="K3463" s="34">
        <f t="shared" ref="K3463:K3526" si="54">E3463+F3463+G3463+H3463+I3463</f>
        <v>133415</v>
      </c>
    </row>
    <row r="3464" spans="2:11" x14ac:dyDescent="0.2">
      <c r="B3464" t="s">
        <v>58</v>
      </c>
      <c r="C3464" s="43">
        <v>42604</v>
      </c>
      <c r="H3464" s="203">
        <f>[1]Summary!I3464</f>
        <v>66619</v>
      </c>
      <c r="I3464" s="30">
        <f>[1]Summary!K3464</f>
        <v>139421</v>
      </c>
      <c r="K3464" s="34">
        <f t="shared" si="54"/>
        <v>206040</v>
      </c>
    </row>
    <row r="3465" spans="2:11" x14ac:dyDescent="0.2">
      <c r="B3465" t="s">
        <v>59</v>
      </c>
      <c r="C3465" s="29">
        <v>42605</v>
      </c>
      <c r="H3465" s="203">
        <f>[1]Summary!I3465</f>
        <v>73894</v>
      </c>
      <c r="I3465" s="30">
        <f>[1]Summary!K3465</f>
        <v>145864</v>
      </c>
      <c r="K3465" s="34">
        <f t="shared" si="54"/>
        <v>219758</v>
      </c>
    </row>
    <row r="3466" spans="2:11" x14ac:dyDescent="0.2">
      <c r="B3466" t="s">
        <v>53</v>
      </c>
      <c r="C3466" s="43">
        <v>42606</v>
      </c>
      <c r="H3466" s="203">
        <f>[1]Summary!I3466</f>
        <v>72368</v>
      </c>
      <c r="I3466" s="30">
        <f>[1]Summary!K3466</f>
        <v>149286</v>
      </c>
      <c r="K3466" s="34">
        <f t="shared" si="54"/>
        <v>221654</v>
      </c>
    </row>
    <row r="3467" spans="2:11" x14ac:dyDescent="0.2">
      <c r="B3467" t="s">
        <v>54</v>
      </c>
      <c r="C3467" s="29">
        <v>42607</v>
      </c>
      <c r="H3467" s="203">
        <f>[1]Summary!I3467</f>
        <v>75124</v>
      </c>
      <c r="I3467" s="30">
        <f>[1]Summary!K3467</f>
        <v>155633</v>
      </c>
      <c r="K3467" s="34">
        <f t="shared" si="54"/>
        <v>230757</v>
      </c>
    </row>
    <row r="3468" spans="2:11" x14ac:dyDescent="0.2">
      <c r="B3468" t="s">
        <v>55</v>
      </c>
      <c r="C3468" s="43">
        <v>42608</v>
      </c>
      <c r="H3468" s="203">
        <f>[1]Summary!I3468</f>
        <v>81010</v>
      </c>
      <c r="I3468" s="30">
        <f>[1]Summary!K3468</f>
        <v>169448</v>
      </c>
      <c r="K3468" s="34">
        <f t="shared" si="54"/>
        <v>250458</v>
      </c>
    </row>
    <row r="3469" spans="2:11" x14ac:dyDescent="0.2">
      <c r="B3469" t="s">
        <v>56</v>
      </c>
      <c r="C3469" s="29">
        <v>42609</v>
      </c>
      <c r="H3469" s="203">
        <f>[1]Summary!I3469</f>
        <v>54154</v>
      </c>
      <c r="I3469" s="30">
        <f>[1]Summary!K3469</f>
        <v>125009</v>
      </c>
      <c r="K3469" s="34">
        <f t="shared" si="54"/>
        <v>179163</v>
      </c>
    </row>
    <row r="3470" spans="2:11" x14ac:dyDescent="0.2">
      <c r="B3470" t="s">
        <v>57</v>
      </c>
      <c r="C3470" s="29">
        <v>42610</v>
      </c>
      <c r="H3470" s="203">
        <f>[1]Summary!I3470</f>
        <v>45767</v>
      </c>
      <c r="I3470" s="30">
        <f>[1]Summary!K3470</f>
        <v>90516</v>
      </c>
      <c r="K3470" s="34">
        <f t="shared" si="54"/>
        <v>136283</v>
      </c>
    </row>
    <row r="3471" spans="2:11" x14ac:dyDescent="0.2">
      <c r="B3471" t="s">
        <v>58</v>
      </c>
      <c r="C3471" s="29">
        <v>42611</v>
      </c>
      <c r="H3471" s="203">
        <f>[1]Summary!I3471</f>
        <v>68879</v>
      </c>
      <c r="I3471" s="30">
        <f>[1]Summary!K3471</f>
        <v>141888</v>
      </c>
      <c r="K3471" s="34">
        <f t="shared" si="54"/>
        <v>210767</v>
      </c>
    </row>
    <row r="3472" spans="2:11" x14ac:dyDescent="0.2">
      <c r="B3472" t="s">
        <v>59</v>
      </c>
      <c r="C3472" s="29">
        <v>42612</v>
      </c>
      <c r="H3472" s="203">
        <f>[1]Summary!I3472</f>
        <v>71911</v>
      </c>
      <c r="I3472" s="30">
        <f>[1]Summary!K3472</f>
        <v>148296</v>
      </c>
      <c r="K3472" s="34">
        <f t="shared" si="54"/>
        <v>220207</v>
      </c>
    </row>
    <row r="3473" spans="2:11" x14ac:dyDescent="0.2">
      <c r="B3473" t="s">
        <v>53</v>
      </c>
      <c r="C3473" s="29">
        <v>42613</v>
      </c>
      <c r="H3473" s="203">
        <f>[1]Summary!I3473</f>
        <v>73269</v>
      </c>
      <c r="I3473" s="30">
        <f>[1]Summary!K3473</f>
        <v>153178</v>
      </c>
      <c r="K3473" s="34">
        <f t="shared" si="54"/>
        <v>226447</v>
      </c>
    </row>
    <row r="3474" spans="2:11" x14ac:dyDescent="0.2">
      <c r="B3474" t="s">
        <v>54</v>
      </c>
      <c r="C3474" s="29">
        <v>42614</v>
      </c>
      <c r="H3474" s="203">
        <f>[1]Summary!I3474</f>
        <v>76812</v>
      </c>
      <c r="I3474" s="30">
        <f>[1]Summary!K3474</f>
        <v>159314</v>
      </c>
      <c r="K3474" s="34">
        <f t="shared" si="54"/>
        <v>236126</v>
      </c>
    </row>
    <row r="3475" spans="2:11" x14ac:dyDescent="0.2">
      <c r="B3475" t="s">
        <v>55</v>
      </c>
      <c r="C3475" s="29">
        <v>42615</v>
      </c>
      <c r="H3475" s="203">
        <f>[1]Summary!I3475</f>
        <v>87680</v>
      </c>
      <c r="I3475" s="30">
        <f>[1]Summary!K3475</f>
        <v>169020</v>
      </c>
      <c r="K3475" s="34">
        <f t="shared" si="54"/>
        <v>256700</v>
      </c>
    </row>
    <row r="3476" spans="2:11" x14ac:dyDescent="0.2">
      <c r="B3476" t="s">
        <v>56</v>
      </c>
      <c r="C3476" s="29">
        <v>42616</v>
      </c>
      <c r="H3476" s="203">
        <f>[1]Summary!I3476</f>
        <v>59420</v>
      </c>
      <c r="I3476" s="30">
        <f>[1]Summary!K3476</f>
        <v>120216</v>
      </c>
      <c r="K3476" s="34">
        <f t="shared" si="54"/>
        <v>179636</v>
      </c>
    </row>
    <row r="3477" spans="2:11" x14ac:dyDescent="0.2">
      <c r="B3477" t="s">
        <v>57</v>
      </c>
      <c r="C3477" s="29">
        <v>42617</v>
      </c>
      <c r="H3477" s="203">
        <f>[1]Summary!I3477</f>
        <v>51244</v>
      </c>
      <c r="I3477" s="30">
        <f>[1]Summary!K3477</f>
        <v>96909</v>
      </c>
      <c r="K3477" s="34">
        <f t="shared" si="54"/>
        <v>148153</v>
      </c>
    </row>
    <row r="3478" spans="2:11" x14ac:dyDescent="0.2">
      <c r="B3478" t="s">
        <v>58</v>
      </c>
      <c r="C3478" s="43">
        <v>42618</v>
      </c>
      <c r="H3478" s="203">
        <f>[1]Summary!I3478</f>
        <v>52596</v>
      </c>
      <c r="I3478" s="30">
        <f>[1]Summary!K3478</f>
        <v>92203</v>
      </c>
      <c r="K3478" s="34">
        <f t="shared" si="54"/>
        <v>144799</v>
      </c>
    </row>
    <row r="3479" spans="2:11" x14ac:dyDescent="0.2">
      <c r="B3479" t="s">
        <v>59</v>
      </c>
      <c r="C3479" s="29">
        <v>42619</v>
      </c>
      <c r="H3479" s="203">
        <f>[1]Summary!I3479</f>
        <v>72420</v>
      </c>
      <c r="I3479" s="30">
        <f>[1]Summary!K3479</f>
        <v>150890</v>
      </c>
      <c r="K3479" s="34">
        <f t="shared" si="54"/>
        <v>223310</v>
      </c>
    </row>
    <row r="3480" spans="2:11" x14ac:dyDescent="0.2">
      <c r="B3480" t="s">
        <v>53</v>
      </c>
      <c r="C3480" s="29">
        <v>42620</v>
      </c>
      <c r="H3480" s="203">
        <f>[1]Summary!I3480</f>
        <v>73554</v>
      </c>
      <c r="I3480" s="30">
        <f>[1]Summary!K3480</f>
        <v>150851</v>
      </c>
      <c r="K3480" s="34">
        <f t="shared" si="54"/>
        <v>224405</v>
      </c>
    </row>
    <row r="3481" spans="2:11" x14ac:dyDescent="0.2">
      <c r="B3481" t="s">
        <v>54</v>
      </c>
      <c r="C3481" s="29">
        <v>42621</v>
      </c>
      <c r="H3481" s="203">
        <f>[1]Summary!I3481</f>
        <v>76440</v>
      </c>
      <c r="I3481" s="30">
        <f>[1]Summary!K3481</f>
        <v>156009</v>
      </c>
      <c r="K3481" s="34">
        <f t="shared" si="54"/>
        <v>232449</v>
      </c>
    </row>
    <row r="3482" spans="2:11" x14ac:dyDescent="0.2">
      <c r="B3482" t="s">
        <v>55</v>
      </c>
      <c r="C3482" s="29">
        <v>42622</v>
      </c>
      <c r="H3482" s="203">
        <f>[1]Summary!I3482</f>
        <v>84817</v>
      </c>
      <c r="I3482" s="30">
        <f>[1]Summary!K3482</f>
        <v>167634</v>
      </c>
      <c r="K3482" s="34">
        <f t="shared" si="54"/>
        <v>252451</v>
      </c>
    </row>
    <row r="3483" spans="2:11" x14ac:dyDescent="0.2">
      <c r="B3483" t="s">
        <v>56</v>
      </c>
      <c r="C3483" s="29">
        <v>42623</v>
      </c>
      <c r="H3483" s="203">
        <f>[1]Summary!I3483</f>
        <v>57755</v>
      </c>
      <c r="I3483" s="30">
        <f>[1]Summary!K3483</f>
        <v>120423</v>
      </c>
      <c r="K3483" s="34">
        <f t="shared" si="54"/>
        <v>178178</v>
      </c>
    </row>
    <row r="3484" spans="2:11" x14ac:dyDescent="0.2">
      <c r="B3484" t="s">
        <v>57</v>
      </c>
      <c r="C3484" s="29">
        <v>42624</v>
      </c>
      <c r="H3484" s="203">
        <f>[1]Summary!I3484</f>
        <v>46977</v>
      </c>
      <c r="I3484" s="30">
        <f>[1]Summary!K3484</f>
        <v>92984</v>
      </c>
      <c r="K3484" s="34">
        <f t="shared" si="54"/>
        <v>139961</v>
      </c>
    </row>
    <row r="3485" spans="2:11" x14ac:dyDescent="0.2">
      <c r="B3485" t="s">
        <v>58</v>
      </c>
      <c r="C3485" s="29">
        <v>42625</v>
      </c>
      <c r="H3485" s="203">
        <f>[1]Summary!I3485</f>
        <v>71136</v>
      </c>
      <c r="I3485" s="30">
        <f>[1]Summary!K3485</f>
        <v>147417</v>
      </c>
      <c r="K3485" s="34">
        <f t="shared" si="54"/>
        <v>218553</v>
      </c>
    </row>
    <row r="3486" spans="2:11" x14ac:dyDescent="0.2">
      <c r="B3486" t="s">
        <v>59</v>
      </c>
      <c r="C3486" s="29">
        <v>42626</v>
      </c>
      <c r="H3486" s="203">
        <f>[1]Summary!I3486</f>
        <v>72559</v>
      </c>
      <c r="I3486" s="30">
        <f>[1]Summary!K3486</f>
        <v>149868</v>
      </c>
      <c r="K3486" s="34">
        <f t="shared" si="54"/>
        <v>222427</v>
      </c>
    </row>
    <row r="3487" spans="2:11" x14ac:dyDescent="0.2">
      <c r="B3487" t="s">
        <v>53</v>
      </c>
      <c r="C3487" s="29">
        <v>42627</v>
      </c>
      <c r="H3487" s="203">
        <f>[1]Summary!I3487</f>
        <v>74567</v>
      </c>
      <c r="I3487" s="30">
        <f>[1]Summary!K3487</f>
        <v>152851</v>
      </c>
      <c r="K3487" s="34">
        <f t="shared" si="54"/>
        <v>227418</v>
      </c>
    </row>
    <row r="3488" spans="2:11" x14ac:dyDescent="0.2">
      <c r="B3488" t="s">
        <v>54</v>
      </c>
      <c r="C3488" s="29">
        <v>42628</v>
      </c>
      <c r="H3488" s="203">
        <f>[1]Summary!I3488</f>
        <v>77903</v>
      </c>
      <c r="I3488" s="30">
        <f>[1]Summary!K3488</f>
        <v>158879</v>
      </c>
      <c r="K3488" s="34">
        <f t="shared" si="54"/>
        <v>236782</v>
      </c>
    </row>
    <row r="3489" spans="2:11" x14ac:dyDescent="0.2">
      <c r="B3489" t="s">
        <v>55</v>
      </c>
      <c r="C3489" s="43">
        <v>42629</v>
      </c>
      <c r="H3489" s="203">
        <f>[1]Summary!I3489</f>
        <v>88490</v>
      </c>
      <c r="I3489" s="30">
        <f>[1]Summary!K3489</f>
        <v>170090</v>
      </c>
      <c r="K3489" s="34">
        <f t="shared" si="54"/>
        <v>258580</v>
      </c>
    </row>
    <row r="3490" spans="2:11" x14ac:dyDescent="0.2">
      <c r="B3490" t="s">
        <v>56</v>
      </c>
      <c r="C3490" s="29">
        <v>42630</v>
      </c>
      <c r="H3490" s="203">
        <f>[1]Summary!I3490</f>
        <v>54205</v>
      </c>
      <c r="I3490" s="30">
        <f>[1]Summary!K3490</f>
        <v>125164</v>
      </c>
      <c r="K3490" s="34">
        <f t="shared" si="54"/>
        <v>179369</v>
      </c>
    </row>
    <row r="3491" spans="2:11" x14ac:dyDescent="0.2">
      <c r="B3491" t="s">
        <v>57</v>
      </c>
      <c r="C3491" s="29">
        <v>42631</v>
      </c>
      <c r="H3491" s="203">
        <f>[1]Summary!I3491</f>
        <v>48898</v>
      </c>
      <c r="I3491" s="30">
        <f>[1]Summary!K3491</f>
        <v>93151</v>
      </c>
      <c r="K3491" s="34">
        <f t="shared" si="54"/>
        <v>142049</v>
      </c>
    </row>
    <row r="3492" spans="2:11" x14ac:dyDescent="0.2">
      <c r="B3492" t="s">
        <v>58</v>
      </c>
      <c r="C3492" s="29">
        <v>42632</v>
      </c>
      <c r="H3492" s="203">
        <f>[1]Summary!I3492</f>
        <v>70849</v>
      </c>
      <c r="I3492" s="30">
        <f>[1]Summary!K3492</f>
        <v>145211</v>
      </c>
      <c r="K3492" s="34">
        <f t="shared" si="54"/>
        <v>216060</v>
      </c>
    </row>
    <row r="3493" spans="2:11" x14ac:dyDescent="0.2">
      <c r="B3493" t="s">
        <v>59</v>
      </c>
      <c r="C3493" s="29">
        <v>42633</v>
      </c>
      <c r="H3493" s="203">
        <f>[1]Summary!I3493</f>
        <v>73129</v>
      </c>
      <c r="I3493" s="30">
        <f>[1]Summary!K3493</f>
        <v>150645</v>
      </c>
      <c r="K3493" s="34">
        <f t="shared" si="54"/>
        <v>223774</v>
      </c>
    </row>
    <row r="3494" spans="2:11" x14ac:dyDescent="0.2">
      <c r="B3494" t="s">
        <v>53</v>
      </c>
      <c r="C3494" s="29">
        <v>42634</v>
      </c>
      <c r="H3494" s="203">
        <f>[1]Summary!I3494</f>
        <v>75679</v>
      </c>
      <c r="I3494" s="30">
        <f>[1]Summary!K3494</f>
        <v>153409</v>
      </c>
      <c r="K3494" s="34">
        <f t="shared" si="54"/>
        <v>229088</v>
      </c>
    </row>
    <row r="3495" spans="2:11" x14ac:dyDescent="0.2">
      <c r="B3495" t="s">
        <v>54</v>
      </c>
      <c r="C3495" s="29">
        <v>42635</v>
      </c>
      <c r="H3495" s="203">
        <f>[1]Summary!I3495</f>
        <v>77551</v>
      </c>
      <c r="I3495" s="30">
        <f>[1]Summary!K3495</f>
        <v>156672</v>
      </c>
      <c r="K3495" s="34">
        <f t="shared" si="54"/>
        <v>234223</v>
      </c>
    </row>
    <row r="3496" spans="2:11" x14ac:dyDescent="0.2">
      <c r="B3496" t="s">
        <v>55</v>
      </c>
      <c r="C3496" s="29">
        <v>42636</v>
      </c>
      <c r="H3496" s="203">
        <f>[1]Summary!I3496</f>
        <v>86528</v>
      </c>
      <c r="I3496" s="30">
        <f>[1]Summary!K3496</f>
        <v>166793</v>
      </c>
      <c r="K3496" s="34">
        <f t="shared" si="54"/>
        <v>253321</v>
      </c>
    </row>
    <row r="3497" spans="2:11" x14ac:dyDescent="0.2">
      <c r="B3497" t="s">
        <v>56</v>
      </c>
      <c r="C3497" s="29">
        <v>42637</v>
      </c>
      <c r="H3497" s="203">
        <f>[1]Summary!I3497</f>
        <v>57719</v>
      </c>
      <c r="I3497" s="30">
        <f>[1]Summary!K3497</f>
        <v>125482</v>
      </c>
      <c r="K3497" s="34">
        <f t="shared" si="54"/>
        <v>183201</v>
      </c>
    </row>
    <row r="3498" spans="2:11" x14ac:dyDescent="0.2">
      <c r="B3498" t="s">
        <v>57</v>
      </c>
      <c r="C3498" s="29">
        <v>42638</v>
      </c>
      <c r="H3498" s="203">
        <f>[1]Summary!I3498</f>
        <v>48280</v>
      </c>
      <c r="I3498" s="30">
        <f>[1]Summary!K3498</f>
        <v>91434</v>
      </c>
      <c r="K3498" s="34">
        <f t="shared" si="54"/>
        <v>139714</v>
      </c>
    </row>
    <row r="3499" spans="2:11" x14ac:dyDescent="0.2">
      <c r="B3499" t="s">
        <v>58</v>
      </c>
      <c r="C3499" s="29">
        <v>42639</v>
      </c>
      <c r="H3499" s="203">
        <f>[1]Summary!I3499</f>
        <v>69955</v>
      </c>
      <c r="I3499" s="30">
        <f>[1]Summary!K3499</f>
        <v>138012</v>
      </c>
      <c r="K3499" s="34">
        <f t="shared" si="54"/>
        <v>207967</v>
      </c>
    </row>
    <row r="3500" spans="2:11" x14ac:dyDescent="0.2">
      <c r="B3500" t="s">
        <v>59</v>
      </c>
      <c r="C3500" s="29">
        <v>42640</v>
      </c>
      <c r="H3500" s="203">
        <f>[1]Summary!I3500</f>
        <v>72990</v>
      </c>
      <c r="I3500" s="30">
        <f>[1]Summary!K3500</f>
        <v>150093</v>
      </c>
      <c r="K3500" s="34">
        <f t="shared" si="54"/>
        <v>223083</v>
      </c>
    </row>
    <row r="3501" spans="2:11" x14ac:dyDescent="0.2">
      <c r="B3501" t="s">
        <v>53</v>
      </c>
      <c r="C3501" s="29">
        <v>42641</v>
      </c>
      <c r="H3501" s="203">
        <f>[1]Summary!I3501</f>
        <v>76329</v>
      </c>
      <c r="I3501" s="30">
        <f>[1]Summary!K3501</f>
        <v>155222</v>
      </c>
      <c r="K3501" s="34">
        <f t="shared" si="54"/>
        <v>231551</v>
      </c>
    </row>
    <row r="3502" spans="2:11" x14ac:dyDescent="0.2">
      <c r="B3502" t="s">
        <v>54</v>
      </c>
      <c r="C3502" s="29">
        <v>42642</v>
      </c>
      <c r="H3502" s="203">
        <f>[1]Summary!I3502</f>
        <v>81845</v>
      </c>
      <c r="I3502" s="30">
        <f>[1]Summary!K3502</f>
        <v>159051</v>
      </c>
      <c r="K3502" s="34">
        <f t="shared" si="54"/>
        <v>240896</v>
      </c>
    </row>
    <row r="3503" spans="2:11" x14ac:dyDescent="0.2">
      <c r="B3503" t="s">
        <v>55</v>
      </c>
      <c r="C3503" s="29">
        <v>42643</v>
      </c>
      <c r="H3503" s="203">
        <f>[1]Summary!I3503</f>
        <v>88726</v>
      </c>
      <c r="I3503" s="30">
        <f>[1]Summary!K3503</f>
        <v>168531</v>
      </c>
      <c r="K3503" s="34">
        <f t="shared" si="54"/>
        <v>257257</v>
      </c>
    </row>
    <row r="3504" spans="2:11" x14ac:dyDescent="0.2">
      <c r="B3504" t="s">
        <v>56</v>
      </c>
      <c r="C3504" s="43">
        <v>42644</v>
      </c>
      <c r="H3504" s="203">
        <f>[1]Summary!I3504</f>
        <v>56429</v>
      </c>
      <c r="I3504" s="30">
        <f>[1]Summary!K3504</f>
        <v>124695</v>
      </c>
      <c r="K3504" s="34">
        <f t="shared" si="54"/>
        <v>181124</v>
      </c>
    </row>
    <row r="3505" spans="2:11" x14ac:dyDescent="0.2">
      <c r="B3505" t="s">
        <v>57</v>
      </c>
      <c r="C3505" s="29">
        <v>42645</v>
      </c>
      <c r="H3505" s="203">
        <f>[1]Summary!I3505</f>
        <v>53554</v>
      </c>
      <c r="I3505" s="30">
        <f>[1]Summary!K3505</f>
        <v>101400</v>
      </c>
      <c r="K3505" s="34">
        <f t="shared" si="54"/>
        <v>154954</v>
      </c>
    </row>
    <row r="3506" spans="2:11" x14ac:dyDescent="0.2">
      <c r="B3506" t="s">
        <v>58</v>
      </c>
      <c r="C3506" s="29">
        <v>42646</v>
      </c>
      <c r="H3506" s="203">
        <f>[1]Summary!I3506</f>
        <v>73017</v>
      </c>
      <c r="I3506" s="30">
        <f>[1]Summary!K3506</f>
        <v>147529</v>
      </c>
      <c r="K3506" s="34">
        <f t="shared" si="54"/>
        <v>220546</v>
      </c>
    </row>
    <row r="3507" spans="2:11" x14ac:dyDescent="0.2">
      <c r="B3507" t="s">
        <v>59</v>
      </c>
      <c r="C3507" s="29">
        <v>42647</v>
      </c>
      <c r="H3507" s="203">
        <f>[1]Summary!I3507</f>
        <v>77142</v>
      </c>
      <c r="I3507" s="30">
        <f>[1]Summary!K3507</f>
        <v>151361</v>
      </c>
      <c r="K3507" s="34">
        <f t="shared" si="54"/>
        <v>228503</v>
      </c>
    </row>
    <row r="3508" spans="2:11" x14ac:dyDescent="0.2">
      <c r="B3508" t="s">
        <v>53</v>
      </c>
      <c r="C3508" s="29">
        <v>42648</v>
      </c>
      <c r="H3508" s="203">
        <f>[1]Summary!I3508</f>
        <v>76670</v>
      </c>
      <c r="I3508" s="30">
        <f>[1]Summary!K3508</f>
        <v>153472</v>
      </c>
      <c r="K3508" s="34">
        <f t="shared" si="54"/>
        <v>230142</v>
      </c>
    </row>
    <row r="3509" spans="2:11" x14ac:dyDescent="0.2">
      <c r="B3509" t="s">
        <v>54</v>
      </c>
      <c r="C3509" s="43">
        <v>42649</v>
      </c>
      <c r="H3509" s="203">
        <f>[1]Summary!I3509</f>
        <v>79705</v>
      </c>
      <c r="I3509" s="30">
        <f>[1]Summary!K3509</f>
        <v>159436</v>
      </c>
      <c r="K3509" s="34">
        <f t="shared" si="54"/>
        <v>239141</v>
      </c>
    </row>
    <row r="3510" spans="2:11" x14ac:dyDescent="0.2">
      <c r="B3510" t="s">
        <v>55</v>
      </c>
      <c r="C3510" s="29">
        <v>42650</v>
      </c>
      <c r="H3510" s="203">
        <f>[1]Summary!I3510</f>
        <v>89224</v>
      </c>
      <c r="I3510" s="30">
        <f>[1]Summary!K3510</f>
        <v>167451</v>
      </c>
      <c r="K3510" s="34">
        <f t="shared" si="54"/>
        <v>256675</v>
      </c>
    </row>
    <row r="3511" spans="2:11" x14ac:dyDescent="0.2">
      <c r="B3511" s="18" t="s">
        <v>56</v>
      </c>
      <c r="C3511" s="29">
        <v>42651</v>
      </c>
      <c r="H3511" s="203">
        <f>[1]Summary!I3511</f>
        <v>55880</v>
      </c>
      <c r="I3511" s="30">
        <f>[1]Summary!K3511</f>
        <v>120427</v>
      </c>
      <c r="K3511" s="34">
        <f t="shared" si="54"/>
        <v>176307</v>
      </c>
    </row>
    <row r="3512" spans="2:11" x14ac:dyDescent="0.2">
      <c r="B3512" t="s">
        <v>57</v>
      </c>
      <c r="C3512" s="29">
        <v>42652</v>
      </c>
      <c r="H3512" s="203">
        <f>[1]Summary!I3512</f>
        <v>51442</v>
      </c>
      <c r="I3512" s="30">
        <f>[1]Summary!K3512</f>
        <v>95035</v>
      </c>
      <c r="K3512" s="34">
        <f t="shared" si="54"/>
        <v>146477</v>
      </c>
    </row>
    <row r="3513" spans="2:11" x14ac:dyDescent="0.2">
      <c r="B3513" t="s">
        <v>58</v>
      </c>
      <c r="C3513" s="29">
        <v>42653</v>
      </c>
      <c r="H3513" s="203">
        <f>[1]Summary!I3513</f>
        <v>70271</v>
      </c>
      <c r="I3513" s="30">
        <f>[1]Summary!K3513</f>
        <v>143768</v>
      </c>
      <c r="K3513" s="34">
        <f t="shared" si="54"/>
        <v>214039</v>
      </c>
    </row>
    <row r="3514" spans="2:11" x14ac:dyDescent="0.2">
      <c r="B3514" t="s">
        <v>59</v>
      </c>
      <c r="C3514" s="29">
        <v>42654</v>
      </c>
      <c r="H3514" s="203">
        <f>[1]Summary!I3514</f>
        <v>75465</v>
      </c>
      <c r="I3514" s="30">
        <f>[1]Summary!K3514</f>
        <v>150337</v>
      </c>
      <c r="K3514" s="34">
        <f t="shared" si="54"/>
        <v>225802</v>
      </c>
    </row>
    <row r="3515" spans="2:11" x14ac:dyDescent="0.2">
      <c r="B3515" t="s">
        <v>53</v>
      </c>
      <c r="C3515" s="29">
        <v>42655</v>
      </c>
      <c r="H3515" s="203">
        <f>[1]Summary!I3515</f>
        <v>76433</v>
      </c>
      <c r="I3515" s="30">
        <f>[1]Summary!K3515</f>
        <v>153391</v>
      </c>
      <c r="K3515" s="34">
        <f t="shared" si="54"/>
        <v>229824</v>
      </c>
    </row>
    <row r="3516" spans="2:11" x14ac:dyDescent="0.2">
      <c r="B3516" t="s">
        <v>54</v>
      </c>
      <c r="C3516" s="29">
        <v>42656</v>
      </c>
      <c r="H3516" s="203">
        <f>[1]Summary!I3516</f>
        <v>80750</v>
      </c>
      <c r="I3516" s="30">
        <f>[1]Summary!K3516</f>
        <v>156420</v>
      </c>
      <c r="K3516" s="34">
        <f t="shared" si="54"/>
        <v>237170</v>
      </c>
    </row>
    <row r="3517" spans="2:11" x14ac:dyDescent="0.2">
      <c r="B3517" s="18" t="s">
        <v>55</v>
      </c>
      <c r="C3517" s="29">
        <v>42657</v>
      </c>
      <c r="H3517" s="203">
        <f>[1]Summary!I3517</f>
        <v>89830</v>
      </c>
      <c r="I3517" s="30">
        <f>[1]Summary!K3517</f>
        <v>170546</v>
      </c>
      <c r="K3517" s="34">
        <f t="shared" si="54"/>
        <v>260376</v>
      </c>
    </row>
    <row r="3518" spans="2:11" x14ac:dyDescent="0.2">
      <c r="B3518" s="18" t="s">
        <v>56</v>
      </c>
      <c r="C3518" s="193">
        <v>42658</v>
      </c>
      <c r="H3518" s="203">
        <f>[1]Summary!I3518</f>
        <v>61027</v>
      </c>
      <c r="I3518" s="30">
        <f>[1]Summary!K3518</f>
        <v>132481</v>
      </c>
      <c r="K3518" s="34">
        <f t="shared" si="54"/>
        <v>193508</v>
      </c>
    </row>
    <row r="3519" spans="2:11" x14ac:dyDescent="0.2">
      <c r="B3519" t="s">
        <v>57</v>
      </c>
      <c r="C3519" s="29">
        <v>42659</v>
      </c>
      <c r="H3519" s="203">
        <f>[1]Summary!I3519</f>
        <v>54491</v>
      </c>
      <c r="I3519" s="30">
        <f>[1]Summary!K3519</f>
        <v>100143</v>
      </c>
      <c r="K3519" s="34">
        <f t="shared" si="54"/>
        <v>154634</v>
      </c>
    </row>
    <row r="3520" spans="2:11" x14ac:dyDescent="0.2">
      <c r="B3520" t="s">
        <v>58</v>
      </c>
      <c r="C3520" s="29">
        <v>42660</v>
      </c>
      <c r="H3520" s="203">
        <f>[1]Summary!I3520</f>
        <v>73325</v>
      </c>
      <c r="I3520" s="30">
        <f>[1]Summary!K3520</f>
        <v>145669</v>
      </c>
      <c r="K3520" s="34">
        <f t="shared" si="54"/>
        <v>218994</v>
      </c>
    </row>
    <row r="3521" spans="2:11" x14ac:dyDescent="0.2">
      <c r="B3521" t="s">
        <v>59</v>
      </c>
      <c r="C3521" s="29">
        <v>42661</v>
      </c>
      <c r="H3521" s="203">
        <f>[1]Summary!I3521</f>
        <v>75055</v>
      </c>
      <c r="I3521" s="30">
        <f>[1]Summary!K3521</f>
        <v>150524</v>
      </c>
      <c r="K3521" s="34">
        <f t="shared" si="54"/>
        <v>225579</v>
      </c>
    </row>
    <row r="3522" spans="2:11" x14ac:dyDescent="0.2">
      <c r="B3522" t="s">
        <v>53</v>
      </c>
      <c r="C3522" s="29">
        <v>42662</v>
      </c>
      <c r="H3522" s="203">
        <f>[1]Summary!I3522</f>
        <v>76516</v>
      </c>
      <c r="I3522" s="30">
        <f>[1]Summary!K3522</f>
        <v>152486</v>
      </c>
      <c r="K3522" s="34">
        <f t="shared" si="54"/>
        <v>229002</v>
      </c>
    </row>
    <row r="3523" spans="2:11" x14ac:dyDescent="0.2">
      <c r="B3523" t="s">
        <v>54</v>
      </c>
      <c r="C3523" s="29">
        <v>42663</v>
      </c>
      <c r="H3523" s="203">
        <f>[1]Summary!I3523</f>
        <v>80819</v>
      </c>
      <c r="I3523" s="30">
        <f>[1]Summary!K3523</f>
        <v>156801</v>
      </c>
      <c r="K3523" s="34">
        <f t="shared" si="54"/>
        <v>237620</v>
      </c>
    </row>
    <row r="3524" spans="2:11" x14ac:dyDescent="0.2">
      <c r="B3524" t="s">
        <v>55</v>
      </c>
      <c r="C3524" s="29">
        <v>42664</v>
      </c>
      <c r="H3524" s="203">
        <f>[1]Summary!I3524</f>
        <v>90201</v>
      </c>
      <c r="I3524" s="30">
        <f>[1]Summary!K3524</f>
        <v>168050</v>
      </c>
      <c r="K3524" s="34">
        <f t="shared" si="54"/>
        <v>258251</v>
      </c>
    </row>
    <row r="3525" spans="2:11" x14ac:dyDescent="0.2">
      <c r="B3525" t="s">
        <v>56</v>
      </c>
      <c r="C3525" s="193">
        <v>42665</v>
      </c>
      <c r="H3525" s="203">
        <f>[1]Summary!I3525</f>
        <v>62741</v>
      </c>
      <c r="I3525" s="30">
        <f>[1]Summary!K3525</f>
        <v>126609</v>
      </c>
      <c r="K3525" s="34">
        <f t="shared" si="54"/>
        <v>189350</v>
      </c>
    </row>
    <row r="3526" spans="2:11" x14ac:dyDescent="0.2">
      <c r="B3526" t="s">
        <v>57</v>
      </c>
      <c r="C3526" s="193">
        <v>42666</v>
      </c>
      <c r="H3526" s="203">
        <f>[1]Summary!I3526</f>
        <v>59563</v>
      </c>
      <c r="I3526" s="30">
        <f>[1]Summary!K3526</f>
        <v>100622</v>
      </c>
      <c r="K3526" s="34">
        <f t="shared" si="54"/>
        <v>160185</v>
      </c>
    </row>
    <row r="3527" spans="2:11" x14ac:dyDescent="0.2">
      <c r="B3527" t="s">
        <v>58</v>
      </c>
      <c r="C3527" s="29">
        <v>42667</v>
      </c>
      <c r="H3527" s="203">
        <f>[1]Summary!I3527</f>
        <v>74413</v>
      </c>
      <c r="I3527" s="30">
        <f>[1]Summary!K3527</f>
        <v>146009</v>
      </c>
      <c r="K3527" s="34">
        <f t="shared" ref="K3527:K3590" si="55">E3527+F3527+G3527+H3527+I3527</f>
        <v>220422</v>
      </c>
    </row>
    <row r="3528" spans="2:11" x14ac:dyDescent="0.2">
      <c r="B3528" s="18" t="s">
        <v>59</v>
      </c>
      <c r="C3528" s="29">
        <v>42668</v>
      </c>
      <c r="H3528" s="203">
        <f>[1]Summary!I3528</f>
        <v>75392</v>
      </c>
      <c r="I3528" s="30">
        <f>[1]Summary!K3528</f>
        <v>151546</v>
      </c>
      <c r="K3528" s="34">
        <f t="shared" si="55"/>
        <v>226938</v>
      </c>
    </row>
    <row r="3529" spans="2:11" x14ac:dyDescent="0.2">
      <c r="B3529" t="s">
        <v>53</v>
      </c>
      <c r="C3529" s="29">
        <v>42669</v>
      </c>
      <c r="H3529" s="203">
        <f>[1]Summary!I3529</f>
        <v>76081</v>
      </c>
      <c r="I3529" s="30">
        <f>[1]Summary!K3529</f>
        <v>153858</v>
      </c>
      <c r="K3529" s="34">
        <f t="shared" si="55"/>
        <v>229939</v>
      </c>
    </row>
    <row r="3530" spans="2:11" x14ac:dyDescent="0.2">
      <c r="B3530" t="s">
        <v>54</v>
      </c>
      <c r="C3530" s="29">
        <v>42670</v>
      </c>
      <c r="H3530" s="203">
        <f>[1]Summary!I3530</f>
        <v>80744</v>
      </c>
      <c r="I3530" s="30">
        <f>[1]Summary!K3530</f>
        <v>158304</v>
      </c>
      <c r="K3530" s="34">
        <f t="shared" si="55"/>
        <v>239048</v>
      </c>
    </row>
    <row r="3531" spans="2:11" x14ac:dyDescent="0.2">
      <c r="B3531" s="18" t="s">
        <v>55</v>
      </c>
      <c r="C3531" s="29">
        <v>42671</v>
      </c>
      <c r="H3531" s="203">
        <f>[1]Summary!I3531</f>
        <v>91913</v>
      </c>
      <c r="I3531" s="30">
        <f>[1]Summary!K3531</f>
        <v>171652</v>
      </c>
      <c r="K3531" s="34">
        <f t="shared" si="55"/>
        <v>263565</v>
      </c>
    </row>
    <row r="3532" spans="2:11" x14ac:dyDescent="0.2">
      <c r="B3532" s="18" t="s">
        <v>56</v>
      </c>
      <c r="C3532" s="29">
        <v>42672</v>
      </c>
      <c r="H3532" s="203">
        <f>[1]Summary!I3532</f>
        <v>61923</v>
      </c>
      <c r="I3532" s="30">
        <f>[1]Summary!K3532</f>
        <v>132463</v>
      </c>
      <c r="K3532" s="34">
        <f t="shared" si="55"/>
        <v>194386</v>
      </c>
    </row>
    <row r="3533" spans="2:11" x14ac:dyDescent="0.2">
      <c r="B3533" t="s">
        <v>57</v>
      </c>
      <c r="C3533" s="29">
        <v>42673</v>
      </c>
      <c r="H3533" s="203">
        <f>[1]Summary!I3533</f>
        <v>56757</v>
      </c>
      <c r="I3533" s="30">
        <f>[1]Summary!K3533</f>
        <v>98627</v>
      </c>
      <c r="K3533" s="34">
        <f t="shared" si="55"/>
        <v>155384</v>
      </c>
    </row>
    <row r="3534" spans="2:11" x14ac:dyDescent="0.2">
      <c r="B3534" t="s">
        <v>58</v>
      </c>
      <c r="C3534" s="29">
        <v>42674</v>
      </c>
      <c r="H3534" s="203">
        <f>[1]Summary!I3534</f>
        <v>74499</v>
      </c>
      <c r="I3534" s="30">
        <f>[1]Summary!K3534</f>
        <v>146826</v>
      </c>
      <c r="K3534" s="34">
        <f t="shared" si="55"/>
        <v>221325</v>
      </c>
    </row>
    <row r="3535" spans="2:11" x14ac:dyDescent="0.2">
      <c r="B3535" t="s">
        <v>59</v>
      </c>
      <c r="C3535" s="29">
        <v>42675</v>
      </c>
      <c r="H3535" s="203">
        <f>[1]Summary!I3535</f>
        <v>76716</v>
      </c>
      <c r="I3535" s="30">
        <f>[1]Summary!K3535</f>
        <v>150074</v>
      </c>
      <c r="K3535" s="34">
        <f t="shared" si="55"/>
        <v>226790</v>
      </c>
    </row>
    <row r="3536" spans="2:11" x14ac:dyDescent="0.2">
      <c r="B3536" t="s">
        <v>53</v>
      </c>
      <c r="C3536" s="29">
        <v>42676</v>
      </c>
      <c r="H3536" s="203">
        <f>[1]Summary!I3536</f>
        <v>77777</v>
      </c>
      <c r="I3536" s="30">
        <f>[1]Summary!K3536</f>
        <v>151199</v>
      </c>
      <c r="K3536" s="34">
        <f t="shared" si="55"/>
        <v>228976</v>
      </c>
    </row>
    <row r="3537" spans="2:11" x14ac:dyDescent="0.2">
      <c r="B3537" t="s">
        <v>54</v>
      </c>
      <c r="C3537" s="29">
        <v>42677</v>
      </c>
      <c r="H3537" s="203">
        <f>[1]Summary!I3537</f>
        <v>81694</v>
      </c>
      <c r="I3537" s="30">
        <f>[1]Summary!K3537</f>
        <v>153189</v>
      </c>
      <c r="K3537" s="34">
        <f t="shared" si="55"/>
        <v>234883</v>
      </c>
    </row>
    <row r="3538" spans="2:11" x14ac:dyDescent="0.2">
      <c r="B3538" t="s">
        <v>55</v>
      </c>
      <c r="C3538" s="29">
        <v>42678</v>
      </c>
      <c r="H3538" s="203">
        <f>[1]Summary!I3538</f>
        <v>92318</v>
      </c>
      <c r="I3538" s="30">
        <f>[1]Summary!K3538</f>
        <v>169675</v>
      </c>
      <c r="K3538" s="34">
        <f t="shared" si="55"/>
        <v>261993</v>
      </c>
    </row>
    <row r="3539" spans="2:11" x14ac:dyDescent="0.2">
      <c r="B3539" t="s">
        <v>56</v>
      </c>
      <c r="C3539" s="29">
        <v>42679</v>
      </c>
      <c r="H3539" s="203">
        <f>[1]Summary!I3539</f>
        <v>62410</v>
      </c>
      <c r="I3539" s="30">
        <f>[1]Summary!K3539</f>
        <v>118562</v>
      </c>
      <c r="K3539" s="34">
        <f t="shared" si="55"/>
        <v>180972</v>
      </c>
    </row>
    <row r="3540" spans="2:11" x14ac:dyDescent="0.2">
      <c r="B3540" t="s">
        <v>57</v>
      </c>
      <c r="C3540" s="29">
        <v>42680</v>
      </c>
      <c r="H3540" s="203">
        <f>[1]Summary!I3540</f>
        <v>57625</v>
      </c>
      <c r="I3540" s="30">
        <f>[1]Summary!K3540</f>
        <v>96218</v>
      </c>
      <c r="K3540" s="34">
        <f t="shared" si="55"/>
        <v>153843</v>
      </c>
    </row>
    <row r="3541" spans="2:11" x14ac:dyDescent="0.2">
      <c r="B3541" t="s">
        <v>58</v>
      </c>
      <c r="C3541" s="29">
        <v>42681</v>
      </c>
      <c r="H3541" s="203">
        <f>[1]Summary!I3541</f>
        <v>73774</v>
      </c>
      <c r="I3541" s="30">
        <f>[1]Summary!K3541</f>
        <v>140571</v>
      </c>
      <c r="K3541" s="34">
        <f t="shared" si="55"/>
        <v>214345</v>
      </c>
    </row>
    <row r="3542" spans="2:11" x14ac:dyDescent="0.2">
      <c r="B3542" t="s">
        <v>59</v>
      </c>
      <c r="C3542" s="29">
        <v>42682</v>
      </c>
      <c r="H3542" s="203">
        <f>[1]Summary!I3542</f>
        <v>73501</v>
      </c>
      <c r="I3542" s="30">
        <f>[1]Summary!K3542</f>
        <v>142674</v>
      </c>
      <c r="K3542" s="34">
        <f t="shared" si="55"/>
        <v>216175</v>
      </c>
    </row>
    <row r="3543" spans="2:11" x14ac:dyDescent="0.2">
      <c r="B3543" t="s">
        <v>53</v>
      </c>
      <c r="C3543" s="29">
        <v>42683</v>
      </c>
      <c r="H3543" s="203">
        <f>[1]Summary!I3543</f>
        <v>75839</v>
      </c>
      <c r="I3543" s="30">
        <f>[1]Summary!K3543</f>
        <v>146188</v>
      </c>
      <c r="K3543" s="34">
        <f t="shared" si="55"/>
        <v>222027</v>
      </c>
    </row>
    <row r="3544" spans="2:11" x14ac:dyDescent="0.2">
      <c r="B3544" t="s">
        <v>54</v>
      </c>
      <c r="C3544" s="29">
        <v>42684</v>
      </c>
      <c r="H3544" s="203">
        <f>[1]Summary!I3544</f>
        <v>79315</v>
      </c>
      <c r="I3544" s="30">
        <f>[1]Summary!K3544</f>
        <v>154139</v>
      </c>
      <c r="K3544" s="34">
        <f t="shared" si="55"/>
        <v>233454</v>
      </c>
    </row>
    <row r="3545" spans="2:11" x14ac:dyDescent="0.2">
      <c r="B3545" s="18" t="s">
        <v>55</v>
      </c>
      <c r="C3545" s="29">
        <v>42685</v>
      </c>
      <c r="H3545" s="203">
        <f>[1]Summary!I3545</f>
        <v>82173</v>
      </c>
      <c r="I3545" s="30">
        <f>[1]Summary!K3545</f>
        <v>166903</v>
      </c>
      <c r="K3545" s="34">
        <f t="shared" si="55"/>
        <v>249076</v>
      </c>
    </row>
    <row r="3546" spans="2:11" x14ac:dyDescent="0.2">
      <c r="B3546" s="18" t="s">
        <v>56</v>
      </c>
      <c r="C3546" s="29">
        <v>42686</v>
      </c>
      <c r="H3546" s="203">
        <f>[1]Summary!I3546</f>
        <v>59039</v>
      </c>
      <c r="I3546" s="30">
        <f>[1]Summary!K3546</f>
        <v>126028</v>
      </c>
      <c r="K3546" s="34">
        <f t="shared" si="55"/>
        <v>185067</v>
      </c>
    </row>
    <row r="3547" spans="2:11" x14ac:dyDescent="0.2">
      <c r="B3547" s="19" t="s">
        <v>57</v>
      </c>
      <c r="C3547" s="29">
        <v>42687</v>
      </c>
      <c r="H3547" s="203">
        <f>[1]Summary!I3547</f>
        <v>53042</v>
      </c>
      <c r="I3547" s="30">
        <f>[1]Summary!K3547</f>
        <v>99451</v>
      </c>
      <c r="K3547" s="34">
        <f t="shared" si="55"/>
        <v>152493</v>
      </c>
    </row>
    <row r="3548" spans="2:11" x14ac:dyDescent="0.2">
      <c r="B3548" t="s">
        <v>58</v>
      </c>
      <c r="C3548" s="29">
        <v>42688</v>
      </c>
      <c r="H3548" s="203">
        <f>[1]Summary!I3548</f>
        <v>75228</v>
      </c>
      <c r="I3548" s="30">
        <f>[1]Summary!K3548</f>
        <v>146400</v>
      </c>
      <c r="K3548" s="34">
        <f t="shared" si="55"/>
        <v>221628</v>
      </c>
    </row>
    <row r="3549" spans="2:11" x14ac:dyDescent="0.2">
      <c r="B3549" s="19" t="s">
        <v>59</v>
      </c>
      <c r="C3549" s="29">
        <v>42689</v>
      </c>
      <c r="H3549" s="203">
        <f>[1]Summary!I3549</f>
        <v>78131</v>
      </c>
      <c r="I3549" s="30">
        <f>[1]Summary!K3549</f>
        <v>152904</v>
      </c>
      <c r="K3549" s="34">
        <f t="shared" si="55"/>
        <v>231035</v>
      </c>
    </row>
    <row r="3550" spans="2:11" x14ac:dyDescent="0.2">
      <c r="B3550" t="s">
        <v>53</v>
      </c>
      <c r="C3550" s="29">
        <v>42690</v>
      </c>
      <c r="H3550" s="203">
        <f>[1]Summary!I3550</f>
        <v>80805</v>
      </c>
      <c r="I3550" s="30">
        <f>[1]Summary!K3550</f>
        <v>155694</v>
      </c>
      <c r="K3550" s="34">
        <f t="shared" si="55"/>
        <v>236499</v>
      </c>
    </row>
    <row r="3551" spans="2:11" x14ac:dyDescent="0.2">
      <c r="B3551" s="19" t="s">
        <v>54</v>
      </c>
      <c r="C3551" s="29">
        <v>42691</v>
      </c>
      <c r="H3551" s="203">
        <f>[1]Summary!I3551</f>
        <v>81596</v>
      </c>
      <c r="I3551" s="30">
        <f>[1]Summary!K3551</f>
        <v>162325</v>
      </c>
      <c r="K3551" s="34">
        <f t="shared" si="55"/>
        <v>243921</v>
      </c>
    </row>
    <row r="3552" spans="2:11" x14ac:dyDescent="0.2">
      <c r="B3552" t="s">
        <v>55</v>
      </c>
      <c r="C3552" s="29">
        <v>42692</v>
      </c>
      <c r="H3552" s="203">
        <f>[1]Summary!I3552</f>
        <v>89730</v>
      </c>
      <c r="I3552" s="30">
        <f>[1]Summary!K3552</f>
        <v>169333</v>
      </c>
      <c r="K3552" s="34">
        <f t="shared" si="55"/>
        <v>259063</v>
      </c>
    </row>
    <row r="3553" spans="2:11" x14ac:dyDescent="0.2">
      <c r="B3553" s="19" t="s">
        <v>56</v>
      </c>
      <c r="C3553" s="29">
        <v>42693</v>
      </c>
      <c r="H3553" s="203">
        <f>[1]Summary!I3553</f>
        <v>60652</v>
      </c>
      <c r="I3553" s="30">
        <f>[1]Summary!K3553</f>
        <v>127829</v>
      </c>
      <c r="K3553" s="34">
        <f t="shared" si="55"/>
        <v>188481</v>
      </c>
    </row>
    <row r="3554" spans="2:11" x14ac:dyDescent="0.2">
      <c r="B3554" t="s">
        <v>57</v>
      </c>
      <c r="C3554" s="43">
        <v>42694</v>
      </c>
      <c r="H3554" s="203">
        <f>[1]Summary!I3554</f>
        <v>48489</v>
      </c>
      <c r="I3554" s="30">
        <f>[1]Summary!K3554</f>
        <v>97465</v>
      </c>
      <c r="K3554" s="34">
        <f t="shared" si="55"/>
        <v>145954</v>
      </c>
    </row>
    <row r="3555" spans="2:11" x14ac:dyDescent="0.2">
      <c r="B3555" t="s">
        <v>58</v>
      </c>
      <c r="C3555" s="43">
        <v>42695</v>
      </c>
      <c r="H3555" s="203">
        <f>[1]Summary!I3555</f>
        <v>73116</v>
      </c>
      <c r="I3555" s="30">
        <f>[1]Summary!K3555</f>
        <v>150887</v>
      </c>
      <c r="K3555" s="34">
        <f t="shared" si="55"/>
        <v>224003</v>
      </c>
    </row>
    <row r="3556" spans="2:11" x14ac:dyDescent="0.2">
      <c r="B3556" t="s">
        <v>59</v>
      </c>
      <c r="C3556" s="43">
        <v>42696</v>
      </c>
      <c r="H3556" s="203">
        <f>[1]Summary!I3556</f>
        <v>81404</v>
      </c>
      <c r="I3556" s="30">
        <f>[1]Summary!K3556</f>
        <v>158462</v>
      </c>
      <c r="K3556" s="34">
        <f t="shared" si="55"/>
        <v>239866</v>
      </c>
    </row>
    <row r="3557" spans="2:11" x14ac:dyDescent="0.2">
      <c r="B3557" t="s">
        <v>53</v>
      </c>
      <c r="C3557" s="43">
        <v>42697</v>
      </c>
      <c r="H3557" s="203">
        <f>[1]Summary!I3557</f>
        <v>85581</v>
      </c>
      <c r="I3557" s="30">
        <f>[1]Summary!K3557</f>
        <v>156689</v>
      </c>
      <c r="K3557" s="34">
        <f t="shared" si="55"/>
        <v>242270</v>
      </c>
    </row>
    <row r="3558" spans="2:11" x14ac:dyDescent="0.2">
      <c r="B3558" t="s">
        <v>54</v>
      </c>
      <c r="C3558" s="29">
        <v>42698</v>
      </c>
      <c r="H3558" s="203">
        <f>[1]Summary!I3558</f>
        <v>45826</v>
      </c>
      <c r="I3558" s="30">
        <f>[1]Summary!K3558</f>
        <v>87292</v>
      </c>
      <c r="K3558" s="34">
        <f t="shared" si="55"/>
        <v>133118</v>
      </c>
    </row>
    <row r="3559" spans="2:11" x14ac:dyDescent="0.2">
      <c r="B3559" t="s">
        <v>55</v>
      </c>
      <c r="C3559" s="29">
        <v>42699</v>
      </c>
      <c r="H3559" s="203">
        <f>[1]Summary!I3559</f>
        <v>58581</v>
      </c>
      <c r="I3559" s="30">
        <f>[1]Summary!K3559</f>
        <v>106569</v>
      </c>
      <c r="K3559" s="34">
        <f t="shared" si="55"/>
        <v>165150</v>
      </c>
    </row>
    <row r="3560" spans="2:11" x14ac:dyDescent="0.2">
      <c r="B3560" s="18" t="s">
        <v>56</v>
      </c>
      <c r="C3560" s="29">
        <v>42700</v>
      </c>
      <c r="H3560" s="203">
        <f>[1]Summary!I3560</f>
        <v>54954</v>
      </c>
      <c r="I3560" s="30">
        <f>[1]Summary!K3560</f>
        <v>108270</v>
      </c>
      <c r="K3560" s="34">
        <f t="shared" si="55"/>
        <v>163224</v>
      </c>
    </row>
    <row r="3561" spans="2:11" x14ac:dyDescent="0.2">
      <c r="B3561" t="s">
        <v>57</v>
      </c>
      <c r="C3561" s="29">
        <v>42701</v>
      </c>
      <c r="H3561" s="203">
        <f>[1]Summary!I3561</f>
        <v>57286</v>
      </c>
      <c r="I3561" s="30">
        <f>[1]Summary!K3561</f>
        <v>96152</v>
      </c>
      <c r="K3561" s="34">
        <f t="shared" si="55"/>
        <v>153438</v>
      </c>
    </row>
    <row r="3562" spans="2:11" x14ac:dyDescent="0.2">
      <c r="B3562" t="s">
        <v>58</v>
      </c>
      <c r="C3562" s="29">
        <v>42702</v>
      </c>
      <c r="H3562" s="203">
        <f>[1]Summary!I3562</f>
        <v>71511</v>
      </c>
      <c r="I3562" s="30">
        <f>[1]Summary!K3562</f>
        <v>144939</v>
      </c>
      <c r="K3562" s="34">
        <f t="shared" si="55"/>
        <v>216450</v>
      </c>
    </row>
    <row r="3563" spans="2:11" x14ac:dyDescent="0.2">
      <c r="B3563" t="s">
        <v>59</v>
      </c>
      <c r="C3563" s="29">
        <v>42703</v>
      </c>
      <c r="H3563" s="203">
        <f>[1]Summary!I3563</f>
        <v>75330</v>
      </c>
      <c r="I3563" s="30">
        <f>[1]Summary!K3563</f>
        <v>152369</v>
      </c>
      <c r="K3563" s="34">
        <f t="shared" si="55"/>
        <v>227699</v>
      </c>
    </row>
    <row r="3564" spans="2:11" x14ac:dyDescent="0.2">
      <c r="B3564" t="s">
        <v>53</v>
      </c>
      <c r="C3564" s="29">
        <v>42704</v>
      </c>
      <c r="H3564" s="203">
        <f>[1]Summary!I3564</f>
        <v>76515</v>
      </c>
      <c r="I3564" s="30">
        <f>[1]Summary!K3564</f>
        <v>154441</v>
      </c>
      <c r="K3564" s="34">
        <f t="shared" si="55"/>
        <v>230956</v>
      </c>
    </row>
    <row r="3565" spans="2:11" x14ac:dyDescent="0.2">
      <c r="B3565" t="s">
        <v>54</v>
      </c>
      <c r="C3565" s="29">
        <v>42705</v>
      </c>
      <c r="H3565" s="203">
        <f>[1]Summary!I3565</f>
        <v>79799</v>
      </c>
      <c r="I3565" s="30">
        <f>[1]Summary!K3565</f>
        <v>159185</v>
      </c>
      <c r="K3565" s="34">
        <f t="shared" si="55"/>
        <v>238984</v>
      </c>
    </row>
    <row r="3566" spans="2:11" x14ac:dyDescent="0.2">
      <c r="B3566" t="s">
        <v>55</v>
      </c>
      <c r="C3566" s="29">
        <v>42706</v>
      </c>
      <c r="H3566" s="203">
        <f>[1]Summary!I3566</f>
        <v>85293</v>
      </c>
      <c r="I3566" s="30">
        <f>[1]Summary!K3566</f>
        <v>165584</v>
      </c>
      <c r="K3566" s="34">
        <f t="shared" si="55"/>
        <v>250877</v>
      </c>
    </row>
    <row r="3567" spans="2:11" x14ac:dyDescent="0.2">
      <c r="B3567" s="19" t="s">
        <v>56</v>
      </c>
      <c r="C3567" s="29">
        <v>42707</v>
      </c>
      <c r="H3567" s="203">
        <f>[1]Summary!I3567</f>
        <v>47982</v>
      </c>
      <c r="I3567" s="30">
        <f>[1]Summary!K3567</f>
        <v>111309</v>
      </c>
      <c r="K3567" s="34">
        <f t="shared" si="55"/>
        <v>159291</v>
      </c>
    </row>
    <row r="3568" spans="2:11" x14ac:dyDescent="0.2">
      <c r="B3568" t="s">
        <v>57</v>
      </c>
      <c r="C3568" s="43">
        <v>42708</v>
      </c>
      <c r="H3568" s="203">
        <f>[1]Summary!I3568</f>
        <v>40873</v>
      </c>
      <c r="I3568" s="30">
        <f>[1]Summary!K3568</f>
        <v>87745</v>
      </c>
      <c r="K3568" s="34">
        <f t="shared" si="55"/>
        <v>128618</v>
      </c>
    </row>
    <row r="3569" spans="2:11" x14ac:dyDescent="0.2">
      <c r="B3569" t="s">
        <v>58</v>
      </c>
      <c r="C3569" s="29">
        <v>42709</v>
      </c>
      <c r="H3569" s="203">
        <f>[1]Summary!I3569</f>
        <v>69393</v>
      </c>
      <c r="I3569" s="30">
        <f>[1]Summary!K3569</f>
        <v>137577</v>
      </c>
      <c r="K3569" s="34">
        <f t="shared" si="55"/>
        <v>206970</v>
      </c>
    </row>
    <row r="3570" spans="2:11" x14ac:dyDescent="0.2">
      <c r="B3570" t="s">
        <v>59</v>
      </c>
      <c r="C3570" s="29">
        <v>42710</v>
      </c>
      <c r="H3570" s="203">
        <f>[1]Summary!I3570</f>
        <v>75515</v>
      </c>
      <c r="I3570" s="30">
        <f>[1]Summary!K3570</f>
        <v>151899</v>
      </c>
      <c r="K3570" s="34">
        <f t="shared" si="55"/>
        <v>227414</v>
      </c>
    </row>
    <row r="3571" spans="2:11" x14ac:dyDescent="0.2">
      <c r="B3571" t="s">
        <v>53</v>
      </c>
      <c r="C3571" s="29">
        <v>42711</v>
      </c>
      <c r="H3571" s="203">
        <f>[1]Summary!I3571</f>
        <v>76120</v>
      </c>
      <c r="I3571" s="30">
        <f>[1]Summary!K3571</f>
        <v>155598</v>
      </c>
      <c r="K3571" s="34">
        <f t="shared" si="55"/>
        <v>231718</v>
      </c>
    </row>
    <row r="3572" spans="2:11" x14ac:dyDescent="0.2">
      <c r="B3572" t="s">
        <v>54</v>
      </c>
      <c r="C3572" s="29">
        <v>42712</v>
      </c>
      <c r="H3572" s="203">
        <f>[1]Summary!I3572</f>
        <v>76359</v>
      </c>
      <c r="I3572" s="30">
        <f>[1]Summary!K3572</f>
        <v>156522</v>
      </c>
      <c r="K3572" s="34">
        <f t="shared" si="55"/>
        <v>232881</v>
      </c>
    </row>
    <row r="3573" spans="2:11" x14ac:dyDescent="0.2">
      <c r="B3573" s="18" t="s">
        <v>55</v>
      </c>
      <c r="C3573" s="29">
        <v>42713</v>
      </c>
      <c r="H3573" s="203">
        <f>[1]Summary!I3573</f>
        <v>83211</v>
      </c>
      <c r="I3573" s="30">
        <f>[1]Summary!K3573</f>
        <v>170045</v>
      </c>
      <c r="K3573" s="34">
        <f t="shared" si="55"/>
        <v>253256</v>
      </c>
    </row>
    <row r="3574" spans="2:11" x14ac:dyDescent="0.2">
      <c r="B3574" s="18" t="s">
        <v>56</v>
      </c>
      <c r="C3574" s="29">
        <v>42714</v>
      </c>
      <c r="H3574" s="203">
        <f>[1]Summary!I3574</f>
        <v>59189</v>
      </c>
      <c r="I3574" s="30">
        <f>[1]Summary!K3574</f>
        <v>135279</v>
      </c>
      <c r="K3574" s="34">
        <f t="shared" si="55"/>
        <v>194468</v>
      </c>
    </row>
    <row r="3575" spans="2:11" x14ac:dyDescent="0.2">
      <c r="B3575" t="s">
        <v>57</v>
      </c>
      <c r="C3575" s="29">
        <v>42715</v>
      </c>
      <c r="H3575" s="203">
        <f>[1]Summary!I3575</f>
        <v>46054</v>
      </c>
      <c r="I3575" s="30">
        <f>[1]Summary!K3575</f>
        <v>96949</v>
      </c>
      <c r="K3575" s="34">
        <f t="shared" si="55"/>
        <v>143003</v>
      </c>
    </row>
    <row r="3576" spans="2:11" x14ac:dyDescent="0.2">
      <c r="B3576" t="s">
        <v>58</v>
      </c>
      <c r="C3576" s="29">
        <v>42716</v>
      </c>
      <c r="H3576" s="203">
        <f>[1]Summary!I3576</f>
        <v>74221</v>
      </c>
      <c r="I3576" s="30">
        <f>[1]Summary!K3576</f>
        <v>150231</v>
      </c>
      <c r="K3576" s="34">
        <f t="shared" si="55"/>
        <v>224452</v>
      </c>
    </row>
    <row r="3577" spans="2:11" x14ac:dyDescent="0.2">
      <c r="B3577" t="s">
        <v>59</v>
      </c>
      <c r="C3577" s="29">
        <v>42717</v>
      </c>
      <c r="H3577" s="203">
        <f>[1]Summary!I3577</f>
        <v>78630</v>
      </c>
      <c r="I3577" s="30">
        <f>[1]Summary!K3577</f>
        <v>157475</v>
      </c>
      <c r="K3577" s="34">
        <f t="shared" si="55"/>
        <v>236105</v>
      </c>
    </row>
    <row r="3578" spans="2:11" x14ac:dyDescent="0.2">
      <c r="B3578" t="s">
        <v>53</v>
      </c>
      <c r="C3578" s="43">
        <v>42718</v>
      </c>
      <c r="H3578" s="203">
        <f>[1]Summary!I3578</f>
        <v>79186</v>
      </c>
      <c r="I3578" s="30">
        <f>[1]Summary!K3578</f>
        <v>165267</v>
      </c>
      <c r="K3578" s="34">
        <f t="shared" si="55"/>
        <v>244453</v>
      </c>
    </row>
    <row r="3579" spans="2:11" x14ac:dyDescent="0.2">
      <c r="B3579" t="s">
        <v>54</v>
      </c>
      <c r="C3579" s="43">
        <v>42719</v>
      </c>
      <c r="H3579" s="203">
        <f>[1]Summary!I3579</f>
        <v>83583</v>
      </c>
      <c r="I3579" s="30">
        <f>[1]Summary!K3579</f>
        <v>170645</v>
      </c>
      <c r="K3579" s="34">
        <f t="shared" si="55"/>
        <v>254228</v>
      </c>
    </row>
    <row r="3580" spans="2:11" x14ac:dyDescent="0.2">
      <c r="B3580" s="18" t="s">
        <v>55</v>
      </c>
      <c r="C3580" s="29">
        <v>42720</v>
      </c>
      <c r="H3580" s="203">
        <f>[1]Summary!I3580</f>
        <v>86845</v>
      </c>
      <c r="I3580" s="30">
        <f>[1]Summary!K3580</f>
        <v>180274</v>
      </c>
      <c r="K3580" s="34">
        <f t="shared" si="55"/>
        <v>267119</v>
      </c>
    </row>
    <row r="3581" spans="2:11" x14ac:dyDescent="0.2">
      <c r="B3581" s="18" t="s">
        <v>56</v>
      </c>
      <c r="C3581" s="29">
        <v>42721</v>
      </c>
      <c r="H3581" s="203">
        <f>[1]Summary!I3581</f>
        <v>58890</v>
      </c>
      <c r="I3581" s="30">
        <f>[1]Summary!K3581</f>
        <v>142852</v>
      </c>
      <c r="K3581" s="34">
        <f t="shared" si="55"/>
        <v>201742</v>
      </c>
    </row>
    <row r="3582" spans="2:11" x14ac:dyDescent="0.2">
      <c r="B3582" s="19" t="s">
        <v>57</v>
      </c>
      <c r="C3582" s="29">
        <v>42722</v>
      </c>
      <c r="H3582" s="203">
        <f>[1]Summary!I3582</f>
        <v>42927</v>
      </c>
      <c r="I3582" s="30">
        <f>[1]Summary!K3582</f>
        <v>94006</v>
      </c>
      <c r="K3582" s="34">
        <f t="shared" si="55"/>
        <v>136933</v>
      </c>
    </row>
    <row r="3583" spans="2:11" x14ac:dyDescent="0.2">
      <c r="B3583" t="s">
        <v>58</v>
      </c>
      <c r="C3583" s="29">
        <v>42723</v>
      </c>
      <c r="H3583" s="203">
        <f>[1]Summary!I3583</f>
        <v>69249</v>
      </c>
      <c r="I3583" s="30">
        <f>[1]Summary!K3583</f>
        <v>149934</v>
      </c>
      <c r="K3583" s="34">
        <f t="shared" si="55"/>
        <v>219183</v>
      </c>
    </row>
    <row r="3584" spans="2:11" x14ac:dyDescent="0.2">
      <c r="B3584" t="s">
        <v>59</v>
      </c>
      <c r="C3584" s="29">
        <v>42724</v>
      </c>
      <c r="H3584" s="203">
        <f>[1]Summary!I3584</f>
        <v>71740</v>
      </c>
      <c r="I3584" s="30">
        <f>[1]Summary!K3584</f>
        <v>157542</v>
      </c>
      <c r="K3584" s="34">
        <f t="shared" si="55"/>
        <v>229282</v>
      </c>
    </row>
    <row r="3585" spans="2:11" x14ac:dyDescent="0.2">
      <c r="B3585" s="18" t="s">
        <v>53</v>
      </c>
      <c r="C3585" s="29">
        <v>42725</v>
      </c>
      <c r="H3585" s="203">
        <f>[1]Summary!I3585</f>
        <v>73286</v>
      </c>
      <c r="I3585" s="30">
        <f>[1]Summary!K3585</f>
        <v>162427</v>
      </c>
      <c r="K3585" s="34">
        <f t="shared" si="55"/>
        <v>235713</v>
      </c>
    </row>
    <row r="3586" spans="2:11" x14ac:dyDescent="0.2">
      <c r="B3586" t="s">
        <v>54</v>
      </c>
      <c r="C3586" s="29">
        <v>42726</v>
      </c>
      <c r="H3586" s="203">
        <f>[1]Summary!I3586</f>
        <v>72818</v>
      </c>
      <c r="I3586" s="30">
        <f>[1]Summary!K3586</f>
        <v>160754</v>
      </c>
      <c r="K3586" s="34">
        <f t="shared" si="55"/>
        <v>233572</v>
      </c>
    </row>
    <row r="3587" spans="2:11" x14ac:dyDescent="0.2">
      <c r="B3587" s="19" t="s">
        <v>55</v>
      </c>
      <c r="C3587" s="29">
        <v>42727</v>
      </c>
      <c r="H3587" s="203">
        <f>[1]Summary!I3587</f>
        <v>65597</v>
      </c>
      <c r="I3587" s="30">
        <f>[1]Summary!K3587</f>
        <v>146918</v>
      </c>
      <c r="K3587" s="34">
        <f t="shared" si="55"/>
        <v>212515</v>
      </c>
    </row>
    <row r="3588" spans="2:11" x14ac:dyDescent="0.2">
      <c r="B3588" t="s">
        <v>56</v>
      </c>
      <c r="C3588" s="29">
        <v>42728</v>
      </c>
      <c r="H3588" s="203">
        <f>[1]Summary!I3588</f>
        <v>44203</v>
      </c>
      <c r="I3588" s="30">
        <f>[1]Summary!K3588</f>
        <v>97373</v>
      </c>
      <c r="K3588" s="34">
        <f t="shared" si="55"/>
        <v>141576</v>
      </c>
    </row>
    <row r="3589" spans="2:11" x14ac:dyDescent="0.2">
      <c r="B3589" t="s">
        <v>57</v>
      </c>
      <c r="C3589" s="29">
        <v>42729</v>
      </c>
      <c r="H3589" s="203">
        <f>[1]Summary!I3589</f>
        <v>36320</v>
      </c>
      <c r="I3589" s="30">
        <f>[1]Summary!K3589</f>
        <v>71427</v>
      </c>
      <c r="K3589" s="34">
        <f t="shared" si="55"/>
        <v>107747</v>
      </c>
    </row>
    <row r="3590" spans="2:11" x14ac:dyDescent="0.2">
      <c r="B3590" t="s">
        <v>58</v>
      </c>
      <c r="C3590" s="29">
        <v>42730</v>
      </c>
      <c r="H3590" s="203">
        <f>[1]Summary!I3590</f>
        <v>48548</v>
      </c>
      <c r="I3590" s="30">
        <f>[1]Summary!K3590</f>
        <v>101680</v>
      </c>
      <c r="K3590" s="34">
        <f t="shared" si="55"/>
        <v>150228</v>
      </c>
    </row>
    <row r="3591" spans="2:11" x14ac:dyDescent="0.2">
      <c r="B3591" t="s">
        <v>59</v>
      </c>
      <c r="C3591" s="29">
        <v>42731</v>
      </c>
      <c r="H3591" s="203">
        <f>[1]Summary!I3591</f>
        <v>61800</v>
      </c>
      <c r="I3591" s="30">
        <f>[1]Summary!K3591</f>
        <v>135568</v>
      </c>
      <c r="K3591" s="34">
        <f t="shared" ref="K3591:K3654" si="56">E3591+F3591+G3591+H3591+I3591</f>
        <v>197368</v>
      </c>
    </row>
    <row r="3592" spans="2:11" x14ac:dyDescent="0.2">
      <c r="B3592" s="19" t="s">
        <v>53</v>
      </c>
      <c r="C3592" s="29">
        <v>42732</v>
      </c>
      <c r="H3592" s="203">
        <f>[1]Summary!I3592</f>
        <v>65308</v>
      </c>
      <c r="I3592" s="30">
        <f>[1]Summary!K3592</f>
        <v>141286</v>
      </c>
      <c r="K3592" s="34">
        <f t="shared" si="56"/>
        <v>206594</v>
      </c>
    </row>
    <row r="3593" spans="2:11" x14ac:dyDescent="0.2">
      <c r="B3593" s="18" t="s">
        <v>54</v>
      </c>
      <c r="C3593" s="29">
        <v>42733</v>
      </c>
      <c r="H3593" s="203">
        <f>[1]Summary!I3593</f>
        <v>66587</v>
      </c>
      <c r="I3593" s="30">
        <f>[1]Summary!K3593</f>
        <v>145635</v>
      </c>
      <c r="K3593" s="34">
        <f t="shared" si="56"/>
        <v>212222</v>
      </c>
    </row>
    <row r="3594" spans="2:11" x14ac:dyDescent="0.2">
      <c r="B3594" s="19" t="s">
        <v>55</v>
      </c>
      <c r="C3594" s="29">
        <v>42734</v>
      </c>
      <c r="H3594" s="203">
        <f>[1]Summary!I3594</f>
        <v>69767</v>
      </c>
      <c r="I3594" s="30">
        <f>[1]Summary!K3594</f>
        <v>147042</v>
      </c>
      <c r="K3594" s="34">
        <f t="shared" si="56"/>
        <v>216809</v>
      </c>
    </row>
    <row r="3595" spans="2:11" x14ac:dyDescent="0.2">
      <c r="B3595" s="18" t="s">
        <v>56</v>
      </c>
      <c r="C3595" s="29">
        <v>42735</v>
      </c>
      <c r="H3595" s="203">
        <f>[1]Summary!I3595</f>
        <v>46850</v>
      </c>
      <c r="I3595" s="30">
        <f>[1]Summary!K3595</f>
        <v>103394</v>
      </c>
      <c r="K3595" s="34">
        <f t="shared" si="56"/>
        <v>150244</v>
      </c>
    </row>
    <row r="3596" spans="2:11" x14ac:dyDescent="0.2">
      <c r="B3596" t="s">
        <v>57</v>
      </c>
      <c r="C3596" s="29">
        <v>42736</v>
      </c>
      <c r="H3596" s="203">
        <f>[1]Summary!I3596</f>
        <v>40311</v>
      </c>
      <c r="I3596" s="30">
        <f>[1]Summary!K3596</f>
        <v>79947</v>
      </c>
      <c r="K3596" s="34">
        <f t="shared" si="56"/>
        <v>120258</v>
      </c>
    </row>
    <row r="3597" spans="2:11" x14ac:dyDescent="0.2">
      <c r="B3597" t="s">
        <v>58</v>
      </c>
      <c r="C3597" s="29">
        <v>42737</v>
      </c>
      <c r="H3597" s="203">
        <f>[1]Summary!I3597</f>
        <v>45238</v>
      </c>
      <c r="I3597" s="30">
        <f>[1]Summary!K3597</f>
        <v>101459</v>
      </c>
      <c r="K3597" s="34">
        <f t="shared" si="56"/>
        <v>146697</v>
      </c>
    </row>
    <row r="3598" spans="2:11" x14ac:dyDescent="0.2">
      <c r="B3598" t="s">
        <v>59</v>
      </c>
      <c r="C3598" s="29">
        <v>42738</v>
      </c>
      <c r="H3598" s="203">
        <f>[1]Summary!I3598</f>
        <v>67760</v>
      </c>
      <c r="I3598" s="30">
        <f>[1]Summary!K3598</f>
        <v>146885</v>
      </c>
      <c r="K3598" s="34">
        <f t="shared" si="56"/>
        <v>214645</v>
      </c>
    </row>
    <row r="3599" spans="2:11" x14ac:dyDescent="0.2">
      <c r="B3599" t="s">
        <v>53</v>
      </c>
      <c r="C3599" s="29">
        <v>42739</v>
      </c>
      <c r="H3599" s="203">
        <f>[1]Summary!I3599</f>
        <v>69553</v>
      </c>
      <c r="I3599" s="30">
        <f>[1]Summary!K3599</f>
        <v>148407</v>
      </c>
      <c r="K3599" s="34">
        <f t="shared" si="56"/>
        <v>217960</v>
      </c>
    </row>
    <row r="3600" spans="2:11" x14ac:dyDescent="0.2">
      <c r="B3600" t="s">
        <v>54</v>
      </c>
      <c r="C3600" s="29">
        <v>42740</v>
      </c>
      <c r="H3600" s="203">
        <f>[1]Summary!I3600</f>
        <v>72881</v>
      </c>
      <c r="I3600" s="30">
        <f>[1]Summary!K3600</f>
        <v>151582</v>
      </c>
      <c r="K3600" s="34">
        <f t="shared" si="56"/>
        <v>224463</v>
      </c>
    </row>
    <row r="3601" spans="2:11" x14ac:dyDescent="0.2">
      <c r="B3601" s="18" t="s">
        <v>55</v>
      </c>
      <c r="C3601" s="29">
        <v>42741</v>
      </c>
      <c r="H3601" s="203">
        <f>[1]Summary!I3601</f>
        <v>73589</v>
      </c>
      <c r="I3601" s="30">
        <f>[1]Summary!K3601</f>
        <v>153106</v>
      </c>
      <c r="K3601" s="34">
        <f t="shared" si="56"/>
        <v>226695</v>
      </c>
    </row>
    <row r="3602" spans="2:11" x14ac:dyDescent="0.2">
      <c r="B3602" s="18" t="s">
        <v>56</v>
      </c>
      <c r="C3602" s="29">
        <v>42742</v>
      </c>
      <c r="H3602" s="203">
        <f>[1]Summary!I3602</f>
        <v>44027</v>
      </c>
      <c r="I3602" s="30">
        <f>[1]Summary!K3602</f>
        <v>113688</v>
      </c>
      <c r="K3602" s="34">
        <f t="shared" si="56"/>
        <v>157715</v>
      </c>
    </row>
    <row r="3603" spans="2:11" x14ac:dyDescent="0.2">
      <c r="B3603" s="19" t="s">
        <v>57</v>
      </c>
      <c r="C3603" s="29">
        <v>42743</v>
      </c>
      <c r="H3603" s="203">
        <f>[1]Summary!I3603</f>
        <v>38298</v>
      </c>
      <c r="I3603" s="30">
        <f>[1]Summary!K3603</f>
        <v>86413</v>
      </c>
      <c r="K3603" s="34">
        <f t="shared" si="56"/>
        <v>124711</v>
      </c>
    </row>
    <row r="3604" spans="2:11" x14ac:dyDescent="0.2">
      <c r="B3604" t="s">
        <v>58</v>
      </c>
      <c r="C3604" s="29">
        <v>42744</v>
      </c>
      <c r="H3604" s="203">
        <f>[1]Summary!I3604</f>
        <v>70753</v>
      </c>
      <c r="I3604" s="30">
        <f>[1]Summary!K3604</f>
        <v>142591</v>
      </c>
      <c r="K3604" s="34">
        <f t="shared" si="56"/>
        <v>213344</v>
      </c>
    </row>
    <row r="3605" spans="2:11" x14ac:dyDescent="0.2">
      <c r="B3605" t="s">
        <v>59</v>
      </c>
      <c r="C3605" s="29">
        <v>42745</v>
      </c>
      <c r="H3605" s="203">
        <f>[1]Summary!I3605</f>
        <v>74357</v>
      </c>
      <c r="I3605" s="30">
        <f>[1]Summary!K3605</f>
        <v>148257</v>
      </c>
      <c r="K3605" s="34">
        <f t="shared" si="56"/>
        <v>222614</v>
      </c>
    </row>
    <row r="3606" spans="2:11" x14ac:dyDescent="0.2">
      <c r="B3606" t="s">
        <v>53</v>
      </c>
      <c r="C3606" s="29">
        <v>42746</v>
      </c>
      <c r="H3606" s="203">
        <f>[1]Summary!I3606</f>
        <v>75698</v>
      </c>
      <c r="I3606" s="30">
        <f>[1]Summary!K3606</f>
        <v>151710</v>
      </c>
      <c r="K3606" s="34">
        <f t="shared" si="56"/>
        <v>227408</v>
      </c>
    </row>
    <row r="3607" spans="2:11" x14ac:dyDescent="0.2">
      <c r="B3607" t="s">
        <v>54</v>
      </c>
      <c r="C3607" s="29">
        <v>42747</v>
      </c>
      <c r="H3607" s="203">
        <f>[1]Summary!I3607</f>
        <v>77406</v>
      </c>
      <c r="I3607" s="30">
        <f>[1]Summary!K3607</f>
        <v>154121</v>
      </c>
      <c r="K3607" s="34">
        <f t="shared" si="56"/>
        <v>231527</v>
      </c>
    </row>
    <row r="3608" spans="2:11" x14ac:dyDescent="0.2">
      <c r="B3608" t="s">
        <v>55</v>
      </c>
      <c r="C3608" s="43">
        <v>42748</v>
      </c>
      <c r="H3608" s="203">
        <f>[1]Summary!I3608</f>
        <v>84186</v>
      </c>
      <c r="I3608" s="30">
        <f>[1]Summary!K3608</f>
        <v>160963</v>
      </c>
      <c r="K3608" s="34">
        <f t="shared" si="56"/>
        <v>245149</v>
      </c>
    </row>
    <row r="3609" spans="2:11" x14ac:dyDescent="0.2">
      <c r="B3609" t="s">
        <v>56</v>
      </c>
      <c r="C3609" s="43">
        <v>42749</v>
      </c>
      <c r="H3609" s="203">
        <f>[1]Summary!I3609</f>
        <v>52580</v>
      </c>
      <c r="I3609" s="30">
        <f>[1]Summary!K3609</f>
        <v>120890</v>
      </c>
      <c r="K3609" s="34">
        <f t="shared" si="56"/>
        <v>173470</v>
      </c>
    </row>
    <row r="3610" spans="2:11" x14ac:dyDescent="0.2">
      <c r="B3610" t="s">
        <v>57</v>
      </c>
      <c r="C3610" s="43">
        <v>42750</v>
      </c>
      <c r="H3610" s="203">
        <f>[1]Summary!I3610</f>
        <v>42614</v>
      </c>
      <c r="I3610" s="30">
        <f>[1]Summary!K3610</f>
        <v>86581</v>
      </c>
      <c r="K3610" s="34">
        <f t="shared" si="56"/>
        <v>129195</v>
      </c>
    </row>
    <row r="3611" spans="2:11" x14ac:dyDescent="0.2">
      <c r="B3611" t="s">
        <v>58</v>
      </c>
      <c r="C3611" s="29">
        <v>42751</v>
      </c>
      <c r="H3611" s="203">
        <f>[1]Summary!I3611</f>
        <v>57989</v>
      </c>
      <c r="I3611" s="30">
        <f>[1]Summary!K3611</f>
        <v>131442</v>
      </c>
      <c r="K3611" s="34">
        <f t="shared" si="56"/>
        <v>189431</v>
      </c>
    </row>
    <row r="3612" spans="2:11" x14ac:dyDescent="0.2">
      <c r="B3612" t="s">
        <v>59</v>
      </c>
      <c r="C3612" s="29">
        <v>42752</v>
      </c>
      <c r="H3612" s="203">
        <f>[1]Summary!I3612</f>
        <v>70002</v>
      </c>
      <c r="I3612" s="30">
        <f>[1]Summary!K3612</f>
        <v>140599</v>
      </c>
      <c r="K3612" s="34">
        <f t="shared" si="56"/>
        <v>210601</v>
      </c>
    </row>
    <row r="3613" spans="2:11" x14ac:dyDescent="0.2">
      <c r="B3613" s="18" t="s">
        <v>53</v>
      </c>
      <c r="C3613" s="29">
        <v>42753</v>
      </c>
      <c r="H3613" s="203">
        <f>[1]Summary!I3613</f>
        <v>69556</v>
      </c>
      <c r="I3613" s="30">
        <f>[1]Summary!K3613</f>
        <v>141602</v>
      </c>
      <c r="K3613" s="34">
        <f t="shared" si="56"/>
        <v>211158</v>
      </c>
    </row>
    <row r="3614" spans="2:11" x14ac:dyDescent="0.2">
      <c r="B3614" t="s">
        <v>54</v>
      </c>
      <c r="C3614" s="29">
        <v>42754</v>
      </c>
      <c r="H3614" s="203">
        <f>[1]Summary!I3614</f>
        <v>73643</v>
      </c>
      <c r="I3614" s="30">
        <f>[1]Summary!K3614</f>
        <v>150431</v>
      </c>
      <c r="K3614" s="34">
        <f t="shared" si="56"/>
        <v>224074</v>
      </c>
    </row>
    <row r="3615" spans="2:11" x14ac:dyDescent="0.2">
      <c r="B3615" t="s">
        <v>55</v>
      </c>
      <c r="C3615" s="29">
        <v>42755</v>
      </c>
      <c r="H3615" s="203">
        <f>[1]Summary!I3615</f>
        <v>82234</v>
      </c>
      <c r="I3615" s="30">
        <f>[1]Summary!K3615</f>
        <v>159609</v>
      </c>
      <c r="K3615" s="34">
        <f t="shared" si="56"/>
        <v>241843</v>
      </c>
    </row>
    <row r="3616" spans="2:11" x14ac:dyDescent="0.2">
      <c r="B3616" t="s">
        <v>56</v>
      </c>
      <c r="C3616" s="29">
        <v>42756</v>
      </c>
      <c r="H3616" s="203">
        <f>[1]Summary!I3616</f>
        <v>54404</v>
      </c>
      <c r="I3616" s="30">
        <f>[1]Summary!K3616</f>
        <v>123829</v>
      </c>
      <c r="K3616" s="34">
        <f t="shared" si="56"/>
        <v>178233</v>
      </c>
    </row>
    <row r="3617" spans="2:11" x14ac:dyDescent="0.2">
      <c r="B3617" t="s">
        <v>57</v>
      </c>
      <c r="C3617" s="29">
        <v>42757</v>
      </c>
      <c r="H3617" s="203">
        <f>[1]Summary!I3617</f>
        <v>43089</v>
      </c>
      <c r="I3617" s="30">
        <f>[1]Summary!K3617</f>
        <v>87421</v>
      </c>
      <c r="K3617" s="34">
        <f t="shared" si="56"/>
        <v>130510</v>
      </c>
    </row>
    <row r="3618" spans="2:11" x14ac:dyDescent="0.2">
      <c r="B3618" t="s">
        <v>58</v>
      </c>
      <c r="C3618" s="29">
        <v>42758</v>
      </c>
      <c r="H3618" s="203">
        <f>[1]Summary!I3618</f>
        <v>73359</v>
      </c>
      <c r="I3618" s="30">
        <f>[1]Summary!K3618</f>
        <v>143492</v>
      </c>
      <c r="K3618" s="34">
        <f t="shared" si="56"/>
        <v>216851</v>
      </c>
    </row>
    <row r="3619" spans="2:11" x14ac:dyDescent="0.2">
      <c r="B3619" t="s">
        <v>59</v>
      </c>
      <c r="C3619" s="29">
        <v>42759</v>
      </c>
      <c r="H3619" s="203">
        <f>[1]Summary!I3619</f>
        <v>74941</v>
      </c>
      <c r="I3619" s="30">
        <f>[1]Summary!K3619</f>
        <v>149659</v>
      </c>
      <c r="K3619" s="34">
        <f t="shared" si="56"/>
        <v>224600</v>
      </c>
    </row>
    <row r="3620" spans="2:11" x14ac:dyDescent="0.2">
      <c r="B3620" t="s">
        <v>53</v>
      </c>
      <c r="C3620" s="29">
        <v>42760</v>
      </c>
      <c r="H3620" s="203">
        <f>[1]Summary!I3620</f>
        <v>76789</v>
      </c>
      <c r="I3620" s="30">
        <f>[1]Summary!K3620</f>
        <v>151343</v>
      </c>
      <c r="K3620" s="34">
        <f t="shared" si="56"/>
        <v>228132</v>
      </c>
    </row>
    <row r="3621" spans="2:11" x14ac:dyDescent="0.2">
      <c r="B3621" s="19" t="s">
        <v>54</v>
      </c>
      <c r="C3621" s="29">
        <v>42761</v>
      </c>
      <c r="H3621" s="203">
        <f>[1]Summary!I3621</f>
        <v>80123</v>
      </c>
      <c r="I3621" s="30">
        <f>[1]Summary!K3621</f>
        <v>158905</v>
      </c>
      <c r="K3621" s="34">
        <f t="shared" si="56"/>
        <v>239028</v>
      </c>
    </row>
    <row r="3622" spans="2:11" x14ac:dyDescent="0.2">
      <c r="B3622" s="18" t="s">
        <v>55</v>
      </c>
      <c r="C3622" s="29">
        <v>42762</v>
      </c>
      <c r="H3622" s="203">
        <f>[1]Summary!I3622</f>
        <v>87798</v>
      </c>
      <c r="I3622" s="30">
        <f>[1]Summary!K3622</f>
        <v>164821</v>
      </c>
      <c r="K3622" s="34">
        <f t="shared" si="56"/>
        <v>252619</v>
      </c>
    </row>
    <row r="3623" spans="2:11" x14ac:dyDescent="0.2">
      <c r="B3623" s="18" t="s">
        <v>56</v>
      </c>
      <c r="C3623" s="29">
        <v>42763</v>
      </c>
      <c r="H3623" s="203">
        <f>[1]Summary!I3623</f>
        <v>57269</v>
      </c>
      <c r="I3623" s="30">
        <f>[1]Summary!K3623</f>
        <v>130996</v>
      </c>
      <c r="K3623" s="34">
        <f t="shared" si="56"/>
        <v>188265</v>
      </c>
    </row>
    <row r="3624" spans="2:11" x14ac:dyDescent="0.2">
      <c r="B3624" s="19" t="s">
        <v>57</v>
      </c>
      <c r="C3624" s="29">
        <v>42764</v>
      </c>
      <c r="H3624" s="203">
        <f>[1]Summary!I3624</f>
        <v>48852</v>
      </c>
      <c r="I3624" s="30">
        <f>[1]Summary!K3624</f>
        <v>94452</v>
      </c>
      <c r="K3624" s="34">
        <f t="shared" si="56"/>
        <v>143304</v>
      </c>
    </row>
    <row r="3625" spans="2:11" x14ac:dyDescent="0.2">
      <c r="B3625" t="s">
        <v>58</v>
      </c>
      <c r="C3625" s="29">
        <v>42765</v>
      </c>
      <c r="H3625" s="203">
        <f>[1]Summary!I3625</f>
        <v>72587</v>
      </c>
      <c r="I3625" s="30">
        <f>[1]Summary!K3625</f>
        <v>144498</v>
      </c>
      <c r="K3625" s="34">
        <f t="shared" si="56"/>
        <v>217085</v>
      </c>
    </row>
    <row r="3626" spans="2:11" x14ac:dyDescent="0.2">
      <c r="B3626" t="s">
        <v>59</v>
      </c>
      <c r="C3626" s="29">
        <v>42766</v>
      </c>
      <c r="H3626" s="203">
        <f>[1]Summary!I3626</f>
        <v>76304</v>
      </c>
      <c r="I3626" s="30">
        <f>[1]Summary!K3626</f>
        <v>149354</v>
      </c>
      <c r="K3626" s="34">
        <f t="shared" si="56"/>
        <v>225658</v>
      </c>
    </row>
    <row r="3627" spans="2:11" x14ac:dyDescent="0.2">
      <c r="B3627" t="s">
        <v>53</v>
      </c>
      <c r="C3627" s="29">
        <v>42767</v>
      </c>
      <c r="H3627" s="203">
        <f>[1]Summary!I3627</f>
        <v>77614</v>
      </c>
      <c r="I3627" s="30">
        <f>[1]Summary!K3627</f>
        <v>153272</v>
      </c>
      <c r="K3627" s="34">
        <f t="shared" si="56"/>
        <v>230886</v>
      </c>
    </row>
    <row r="3628" spans="2:11" x14ac:dyDescent="0.2">
      <c r="B3628" s="19" t="s">
        <v>54</v>
      </c>
      <c r="C3628" s="29">
        <v>42768</v>
      </c>
      <c r="H3628" s="203">
        <f>[1]Summary!I3628</f>
        <v>77541</v>
      </c>
      <c r="I3628" s="30">
        <f>[1]Summary!K3628</f>
        <v>155410</v>
      </c>
      <c r="K3628" s="34">
        <f t="shared" si="56"/>
        <v>232951</v>
      </c>
    </row>
    <row r="3629" spans="2:11" x14ac:dyDescent="0.2">
      <c r="B3629" t="s">
        <v>55</v>
      </c>
      <c r="C3629" s="29">
        <v>42769</v>
      </c>
      <c r="H3629" s="203">
        <f>[1]Summary!I3629</f>
        <v>83147</v>
      </c>
      <c r="I3629" s="30">
        <f>[1]Summary!K3629</f>
        <v>161358</v>
      </c>
      <c r="K3629" s="34">
        <f t="shared" si="56"/>
        <v>244505</v>
      </c>
    </row>
    <row r="3630" spans="2:11" x14ac:dyDescent="0.2">
      <c r="B3630" s="18" t="s">
        <v>56</v>
      </c>
      <c r="C3630" s="29">
        <v>42770</v>
      </c>
      <c r="H3630" s="203">
        <f>[1]Summary!I3630</f>
        <v>51070</v>
      </c>
      <c r="I3630" s="30">
        <f>[1]Summary!K3630</f>
        <v>120020</v>
      </c>
      <c r="K3630" s="34">
        <f t="shared" si="56"/>
        <v>171090</v>
      </c>
    </row>
    <row r="3631" spans="2:11" x14ac:dyDescent="0.2">
      <c r="B3631" t="s">
        <v>57</v>
      </c>
      <c r="C3631" s="29">
        <v>42771</v>
      </c>
      <c r="H3631" s="203">
        <f>[1]Summary!I3631</f>
        <v>41489</v>
      </c>
      <c r="I3631" s="30">
        <f>[1]Summary!K3631</f>
        <v>86637</v>
      </c>
      <c r="K3631" s="34">
        <f t="shared" si="56"/>
        <v>128126</v>
      </c>
    </row>
    <row r="3632" spans="2:11" x14ac:dyDescent="0.2">
      <c r="B3632" t="s">
        <v>58</v>
      </c>
      <c r="C3632" s="29">
        <v>42772</v>
      </c>
      <c r="H3632" s="203">
        <f>[1]Summary!I3632</f>
        <v>76245</v>
      </c>
      <c r="I3632" s="30">
        <f>[1]Summary!K3632</f>
        <v>140898</v>
      </c>
      <c r="K3632" s="34">
        <f t="shared" si="56"/>
        <v>217143</v>
      </c>
    </row>
    <row r="3633" spans="2:11" x14ac:dyDescent="0.2">
      <c r="B3633" t="s">
        <v>59</v>
      </c>
      <c r="C3633" s="29">
        <v>42773</v>
      </c>
      <c r="H3633" s="203">
        <f>[1]Summary!I3633</f>
        <v>80022</v>
      </c>
      <c r="I3633" s="30">
        <f>[1]Summary!K3633</f>
        <v>151349</v>
      </c>
      <c r="K3633" s="34">
        <f t="shared" si="56"/>
        <v>231371</v>
      </c>
    </row>
    <row r="3634" spans="2:11" x14ac:dyDescent="0.2">
      <c r="B3634" t="s">
        <v>53</v>
      </c>
      <c r="C3634" s="29">
        <v>42774</v>
      </c>
      <c r="H3634" s="203">
        <f>[1]Summary!I3634</f>
        <v>79302</v>
      </c>
      <c r="I3634" s="30">
        <f>[1]Summary!K3634</f>
        <v>151871</v>
      </c>
      <c r="K3634" s="34">
        <f t="shared" si="56"/>
        <v>231173</v>
      </c>
    </row>
    <row r="3635" spans="2:11" x14ac:dyDescent="0.2">
      <c r="B3635" s="19" t="s">
        <v>54</v>
      </c>
      <c r="C3635" s="29">
        <v>42775</v>
      </c>
      <c r="H3635" s="203">
        <f>[1]Summary!I3635</f>
        <v>82920</v>
      </c>
      <c r="I3635" s="30">
        <f>[1]Summary!K3635</f>
        <v>156545</v>
      </c>
      <c r="K3635" s="34">
        <f t="shared" si="56"/>
        <v>239465</v>
      </c>
    </row>
    <row r="3636" spans="2:11" x14ac:dyDescent="0.2">
      <c r="B3636" s="18" t="s">
        <v>55</v>
      </c>
      <c r="C3636" s="29">
        <v>42776</v>
      </c>
      <c r="H3636" s="203">
        <f>[1]Summary!I3636</f>
        <v>89200</v>
      </c>
      <c r="I3636" s="30">
        <f>[1]Summary!K3636</f>
        <v>167272</v>
      </c>
      <c r="K3636" s="34">
        <f t="shared" si="56"/>
        <v>256472</v>
      </c>
    </row>
    <row r="3637" spans="2:11" x14ac:dyDescent="0.2">
      <c r="B3637" s="18" t="s">
        <v>56</v>
      </c>
      <c r="C3637" s="29">
        <v>42777</v>
      </c>
      <c r="H3637" s="203">
        <f>[1]Summary!I3637</f>
        <v>56942</v>
      </c>
      <c r="I3637" s="30">
        <f>[1]Summary!K3637</f>
        <v>129138</v>
      </c>
      <c r="K3637" s="34">
        <f t="shared" si="56"/>
        <v>186080</v>
      </c>
    </row>
    <row r="3638" spans="2:11" x14ac:dyDescent="0.2">
      <c r="B3638" t="s">
        <v>57</v>
      </c>
      <c r="C3638" s="43">
        <v>42778</v>
      </c>
      <c r="H3638" s="203">
        <f>[1]Summary!I3638</f>
        <v>48109</v>
      </c>
      <c r="I3638" s="30">
        <f>[1]Summary!K3638</f>
        <v>99386</v>
      </c>
      <c r="K3638" s="34">
        <f t="shared" si="56"/>
        <v>147495</v>
      </c>
    </row>
    <row r="3639" spans="2:11" x14ac:dyDescent="0.2">
      <c r="B3639" t="s">
        <v>58</v>
      </c>
      <c r="C3639" s="29">
        <v>42779</v>
      </c>
      <c r="H3639" s="203">
        <f>[1]Summary!I3639</f>
        <v>75083</v>
      </c>
      <c r="I3639" s="30">
        <f>[1]Summary!K3639</f>
        <v>146104</v>
      </c>
      <c r="K3639" s="34">
        <f t="shared" si="56"/>
        <v>221187</v>
      </c>
    </row>
    <row r="3640" spans="2:11" x14ac:dyDescent="0.2">
      <c r="B3640" t="s">
        <v>59</v>
      </c>
      <c r="C3640" s="29">
        <v>42780</v>
      </c>
      <c r="H3640" s="203">
        <f>[1]Summary!I3640</f>
        <v>74438</v>
      </c>
      <c r="I3640" s="30">
        <f>[1]Summary!K3640</f>
        <v>147571</v>
      </c>
      <c r="K3640" s="34">
        <f t="shared" si="56"/>
        <v>222009</v>
      </c>
    </row>
    <row r="3641" spans="2:11" x14ac:dyDescent="0.2">
      <c r="B3641" t="s">
        <v>53</v>
      </c>
      <c r="C3641" s="29">
        <v>42781</v>
      </c>
      <c r="H3641" s="203">
        <f>[1]Summary!I3641</f>
        <v>78928</v>
      </c>
      <c r="I3641" s="30">
        <f>[1]Summary!K3641</f>
        <v>153717</v>
      </c>
      <c r="K3641" s="34">
        <f t="shared" si="56"/>
        <v>232645</v>
      </c>
    </row>
    <row r="3642" spans="2:11" x14ac:dyDescent="0.2">
      <c r="B3642" t="s">
        <v>54</v>
      </c>
      <c r="C3642" s="29">
        <v>42782</v>
      </c>
      <c r="H3642" s="203">
        <f>[1]Summary!I3642</f>
        <v>78685</v>
      </c>
      <c r="I3642" s="30">
        <f>[1]Summary!K3642</f>
        <v>155543</v>
      </c>
      <c r="K3642" s="34">
        <f t="shared" si="56"/>
        <v>234228</v>
      </c>
    </row>
    <row r="3643" spans="2:11" x14ac:dyDescent="0.2">
      <c r="B3643" t="s">
        <v>55</v>
      </c>
      <c r="C3643" s="29">
        <v>42783</v>
      </c>
      <c r="H3643" s="203">
        <f>[1]Summary!I3643</f>
        <v>91710</v>
      </c>
      <c r="I3643" s="30">
        <f>[1]Summary!K3643</f>
        <v>171640</v>
      </c>
      <c r="K3643" s="34">
        <f t="shared" si="56"/>
        <v>263350</v>
      </c>
    </row>
    <row r="3644" spans="2:11" x14ac:dyDescent="0.2">
      <c r="B3644" s="18" t="s">
        <v>56</v>
      </c>
      <c r="C3644" s="29">
        <v>42784</v>
      </c>
      <c r="H3644" s="203">
        <f>[1]Summary!I3644</f>
        <v>60317</v>
      </c>
      <c r="I3644" s="30">
        <f>[1]Summary!K3644</f>
        <v>135570</v>
      </c>
      <c r="K3644" s="34">
        <f t="shared" si="56"/>
        <v>195887</v>
      </c>
    </row>
    <row r="3645" spans="2:11" x14ac:dyDescent="0.2">
      <c r="B3645" s="18" t="s">
        <v>57</v>
      </c>
      <c r="C3645" s="29">
        <v>42785</v>
      </c>
      <c r="H3645" s="203">
        <f>[1]Summary!I3645</f>
        <v>49736</v>
      </c>
      <c r="I3645" s="30">
        <f>[1]Summary!K3645</f>
        <v>96457</v>
      </c>
      <c r="K3645" s="34">
        <f t="shared" si="56"/>
        <v>146193</v>
      </c>
    </row>
    <row r="3646" spans="2:11" x14ac:dyDescent="0.2">
      <c r="B3646" t="s">
        <v>58</v>
      </c>
      <c r="C3646" s="29">
        <v>42786</v>
      </c>
      <c r="H3646" s="203">
        <f>[1]Summary!I3646</f>
        <v>60822</v>
      </c>
      <c r="I3646" s="30">
        <f>[1]Summary!K3646</f>
        <v>133940</v>
      </c>
      <c r="K3646" s="34">
        <f t="shared" si="56"/>
        <v>194762</v>
      </c>
    </row>
    <row r="3647" spans="2:11" x14ac:dyDescent="0.2">
      <c r="B3647" t="s">
        <v>59</v>
      </c>
      <c r="C3647" s="29">
        <v>42787</v>
      </c>
      <c r="H3647" s="203">
        <f>[1]Summary!I3647</f>
        <v>79398</v>
      </c>
      <c r="I3647" s="30">
        <f>[1]Summary!K3647</f>
        <v>152967</v>
      </c>
      <c r="K3647" s="34">
        <f t="shared" si="56"/>
        <v>232365</v>
      </c>
    </row>
    <row r="3648" spans="2:11" x14ac:dyDescent="0.2">
      <c r="B3648" t="s">
        <v>53</v>
      </c>
      <c r="C3648" s="29">
        <v>42788</v>
      </c>
      <c r="H3648" s="203">
        <f>[1]Summary!I3648</f>
        <v>81592</v>
      </c>
      <c r="I3648" s="30">
        <f>[1]Summary!K3648</f>
        <v>155292</v>
      </c>
      <c r="K3648" s="34">
        <f t="shared" si="56"/>
        <v>236884</v>
      </c>
    </row>
    <row r="3649" spans="2:11" x14ac:dyDescent="0.2">
      <c r="B3649" s="19" t="s">
        <v>54</v>
      </c>
      <c r="C3649" s="29">
        <v>42789</v>
      </c>
      <c r="H3649" s="203">
        <f>[1]Summary!I3649</f>
        <v>86281</v>
      </c>
      <c r="I3649" s="30">
        <f>[1]Summary!K3649</f>
        <v>162257</v>
      </c>
      <c r="K3649" s="34">
        <f t="shared" si="56"/>
        <v>248538</v>
      </c>
    </row>
    <row r="3650" spans="2:11" x14ac:dyDescent="0.2">
      <c r="B3650" s="19" t="s">
        <v>55</v>
      </c>
      <c r="C3650" s="29">
        <v>42790</v>
      </c>
      <c r="H3650" s="203">
        <f>[1]Summary!I3650</f>
        <v>95458</v>
      </c>
      <c r="I3650" s="30">
        <f>[1]Summary!K3650</f>
        <v>172714</v>
      </c>
      <c r="K3650" s="34">
        <f t="shared" si="56"/>
        <v>268172</v>
      </c>
    </row>
    <row r="3651" spans="2:11" x14ac:dyDescent="0.2">
      <c r="B3651" t="s">
        <v>56</v>
      </c>
      <c r="C3651" s="29">
        <v>42791</v>
      </c>
      <c r="H3651" s="203">
        <f>[1]Summary!I3651</f>
        <v>63000</v>
      </c>
      <c r="I3651" s="30">
        <f>[1]Summary!K3651</f>
        <v>138587</v>
      </c>
      <c r="K3651" s="34">
        <f t="shared" si="56"/>
        <v>201587</v>
      </c>
    </row>
    <row r="3652" spans="2:11" x14ac:dyDescent="0.2">
      <c r="B3652" s="19" t="s">
        <v>57</v>
      </c>
      <c r="C3652" s="29">
        <v>42792</v>
      </c>
      <c r="H3652" s="203">
        <f>[1]Summary!I3652</f>
        <v>51016</v>
      </c>
      <c r="I3652" s="30">
        <f>[1]Summary!K3652</f>
        <v>97872</v>
      </c>
      <c r="K3652" s="34">
        <f t="shared" si="56"/>
        <v>148888</v>
      </c>
    </row>
    <row r="3653" spans="2:11" x14ac:dyDescent="0.2">
      <c r="B3653" t="s">
        <v>58</v>
      </c>
      <c r="C3653" s="29">
        <v>42793</v>
      </c>
      <c r="H3653" s="203">
        <f>[1]Summary!I3653</f>
        <v>78842</v>
      </c>
      <c r="I3653" s="30">
        <f>[1]Summary!K3653</f>
        <v>148940</v>
      </c>
      <c r="K3653" s="34">
        <f t="shared" si="56"/>
        <v>227782</v>
      </c>
    </row>
    <row r="3654" spans="2:11" x14ac:dyDescent="0.2">
      <c r="B3654" t="s">
        <v>59</v>
      </c>
      <c r="C3654" s="29">
        <v>42794</v>
      </c>
      <c r="F3654" s="199">
        <f>[1]Summary!G3654</f>
        <v>6611</v>
      </c>
      <c r="H3654" s="203">
        <f>[1]Summary!I3654</f>
        <v>83045</v>
      </c>
      <c r="I3654" s="30">
        <f>[1]Summary!K3654</f>
        <v>155656</v>
      </c>
      <c r="K3654" s="34">
        <f t="shared" si="56"/>
        <v>245312</v>
      </c>
    </row>
    <row r="3655" spans="2:11" x14ac:dyDescent="0.2">
      <c r="B3655" t="s">
        <v>53</v>
      </c>
      <c r="C3655" s="29">
        <v>42795</v>
      </c>
      <c r="F3655" s="199">
        <f>[1]Summary!G3655</f>
        <v>23729</v>
      </c>
      <c r="H3655" s="203">
        <f>[1]Summary!I3655</f>
        <v>83324</v>
      </c>
      <c r="I3655" s="30">
        <f>[1]Summary!K3655</f>
        <v>157130</v>
      </c>
      <c r="K3655" s="34">
        <f t="shared" ref="K3655:K3718" si="57">E3655+F3655+G3655+H3655+I3655</f>
        <v>264183</v>
      </c>
    </row>
    <row r="3656" spans="2:11" x14ac:dyDescent="0.2">
      <c r="B3656" t="s">
        <v>54</v>
      </c>
      <c r="C3656" s="29">
        <v>42796</v>
      </c>
      <c r="F3656" s="199">
        <f>[1]Summary!G3656</f>
        <v>25095</v>
      </c>
      <c r="H3656" s="203">
        <f>[1]Summary!I3656</f>
        <v>83523</v>
      </c>
      <c r="I3656" s="30">
        <f>[1]Summary!K3656</f>
        <v>160647</v>
      </c>
      <c r="K3656" s="34">
        <f t="shared" si="57"/>
        <v>269265</v>
      </c>
    </row>
    <row r="3657" spans="2:11" x14ac:dyDescent="0.2">
      <c r="B3657" s="19" t="s">
        <v>55</v>
      </c>
      <c r="C3657" s="29">
        <v>42797</v>
      </c>
      <c r="F3657" s="199">
        <f>[1]Summary!G3657</f>
        <v>27484</v>
      </c>
      <c r="H3657" s="203">
        <f>[1]Summary!I3657</f>
        <v>93076</v>
      </c>
      <c r="I3657" s="30">
        <f>[1]Summary!K3657</f>
        <v>174652</v>
      </c>
      <c r="K3657" s="34">
        <f t="shared" si="57"/>
        <v>295212</v>
      </c>
    </row>
    <row r="3658" spans="2:11" x14ac:dyDescent="0.2">
      <c r="B3658" s="18" t="s">
        <v>56</v>
      </c>
      <c r="C3658" s="29">
        <v>42798</v>
      </c>
      <c r="F3658" s="199">
        <f>[1]Summary!G3658</f>
        <v>15953</v>
      </c>
      <c r="H3658" s="203">
        <f>[1]Summary!I3658</f>
        <v>55719</v>
      </c>
      <c r="I3658" s="30">
        <f>[1]Summary!K3658</f>
        <v>128187</v>
      </c>
      <c r="K3658" s="34">
        <f t="shared" si="57"/>
        <v>199859</v>
      </c>
    </row>
    <row r="3659" spans="2:11" x14ac:dyDescent="0.2">
      <c r="B3659" s="19" t="s">
        <v>57</v>
      </c>
      <c r="C3659" s="29">
        <v>42799</v>
      </c>
      <c r="F3659" s="199">
        <f>[1]Summary!G3659</f>
        <v>14822</v>
      </c>
      <c r="H3659" s="203">
        <f>[1]Summary!I3659</f>
        <v>46977</v>
      </c>
      <c r="I3659" s="30">
        <f>[1]Summary!K3659</f>
        <v>98443</v>
      </c>
      <c r="K3659" s="34">
        <f t="shared" si="57"/>
        <v>160242</v>
      </c>
    </row>
    <row r="3660" spans="2:11" x14ac:dyDescent="0.2">
      <c r="B3660" t="s">
        <v>58</v>
      </c>
      <c r="C3660" s="29">
        <v>42800</v>
      </c>
      <c r="F3660" s="199">
        <f>[1]Summary!G3660</f>
        <v>22900</v>
      </c>
      <c r="H3660" s="203">
        <f>[1]Summary!I3660</f>
        <v>77376</v>
      </c>
      <c r="I3660" s="30">
        <f>[1]Summary!K3660</f>
        <v>148369</v>
      </c>
      <c r="K3660" s="34">
        <f t="shared" si="57"/>
        <v>248645</v>
      </c>
    </row>
    <row r="3661" spans="2:11" x14ac:dyDescent="0.2">
      <c r="B3661" t="s">
        <v>59</v>
      </c>
      <c r="C3661" s="29">
        <v>42801</v>
      </c>
      <c r="F3661" s="199">
        <f>[1]Summary!G3661</f>
        <v>23709</v>
      </c>
      <c r="H3661" s="203">
        <f>[1]Summary!I3661</f>
        <v>79643</v>
      </c>
      <c r="I3661" s="30">
        <f>[1]Summary!K3661</f>
        <v>152611</v>
      </c>
      <c r="K3661" s="34">
        <f t="shared" si="57"/>
        <v>255963</v>
      </c>
    </row>
    <row r="3662" spans="2:11" x14ac:dyDescent="0.2">
      <c r="B3662" s="18" t="s">
        <v>53</v>
      </c>
      <c r="C3662" s="29">
        <v>42802</v>
      </c>
      <c r="F3662" s="199">
        <f>[1]Summary!G3662</f>
        <v>25091</v>
      </c>
      <c r="H3662" s="203">
        <f>[1]Summary!I3662</f>
        <v>81604</v>
      </c>
      <c r="I3662" s="30">
        <f>[1]Summary!K3662</f>
        <v>160185</v>
      </c>
      <c r="K3662" s="34">
        <f t="shared" si="57"/>
        <v>266880</v>
      </c>
    </row>
    <row r="3663" spans="2:11" x14ac:dyDescent="0.2">
      <c r="B3663" s="19" t="s">
        <v>54</v>
      </c>
      <c r="C3663" s="43">
        <v>42803</v>
      </c>
      <c r="F3663" s="199">
        <f>[1]Summary!G3663</f>
        <v>26138</v>
      </c>
      <c r="H3663" s="203">
        <f>[1]Summary!I3663</f>
        <v>85800</v>
      </c>
      <c r="I3663" s="30">
        <f>[1]Summary!K3663</f>
        <v>165726</v>
      </c>
      <c r="K3663" s="34">
        <f t="shared" si="57"/>
        <v>277664</v>
      </c>
    </row>
    <row r="3664" spans="2:11" x14ac:dyDescent="0.2">
      <c r="B3664" s="18" t="s">
        <v>55</v>
      </c>
      <c r="C3664" s="43">
        <v>42804</v>
      </c>
      <c r="F3664" s="199">
        <f>[1]Summary!G3664</f>
        <v>28188</v>
      </c>
      <c r="H3664" s="203">
        <f>[1]Summary!I3664</f>
        <v>96105</v>
      </c>
      <c r="I3664" s="30">
        <f>[1]Summary!K3664</f>
        <v>175868</v>
      </c>
      <c r="K3664" s="34">
        <f t="shared" si="57"/>
        <v>300161</v>
      </c>
    </row>
    <row r="3665" spans="2:11" x14ac:dyDescent="0.2">
      <c r="B3665" s="18" t="s">
        <v>56</v>
      </c>
      <c r="C3665" s="43">
        <v>42805</v>
      </c>
      <c r="F3665" s="199">
        <f>[1]Summary!G3665</f>
        <v>17864</v>
      </c>
      <c r="H3665" s="203">
        <f>[1]Summary!I3665</f>
        <v>59705</v>
      </c>
      <c r="I3665" s="30">
        <f>[1]Summary!K3665</f>
        <v>127593</v>
      </c>
      <c r="K3665" s="34">
        <f t="shared" si="57"/>
        <v>205162</v>
      </c>
    </row>
    <row r="3666" spans="2:11" x14ac:dyDescent="0.2">
      <c r="B3666" t="s">
        <v>57</v>
      </c>
      <c r="C3666" s="43">
        <v>42806</v>
      </c>
      <c r="F3666" s="199">
        <f>[1]Summary!G3666</f>
        <v>16055</v>
      </c>
      <c r="H3666" s="203">
        <f>[1]Summary!I3666</f>
        <v>49981</v>
      </c>
      <c r="I3666" s="30">
        <f>[1]Summary!K3666</f>
        <v>95255</v>
      </c>
      <c r="K3666" s="34">
        <f t="shared" si="57"/>
        <v>161291</v>
      </c>
    </row>
    <row r="3667" spans="2:11" x14ac:dyDescent="0.2">
      <c r="B3667" s="18" t="s">
        <v>58</v>
      </c>
      <c r="C3667" s="43">
        <v>42807</v>
      </c>
      <c r="F3667" s="199">
        <f>[1]Summary!G3667</f>
        <v>23295</v>
      </c>
      <c r="H3667" s="203">
        <f>[1]Summary!I3667</f>
        <v>74932</v>
      </c>
      <c r="I3667" s="30">
        <f>[1]Summary!K3667</f>
        <v>146092</v>
      </c>
      <c r="K3667" s="34">
        <f t="shared" si="57"/>
        <v>244319</v>
      </c>
    </row>
    <row r="3668" spans="2:11" x14ac:dyDescent="0.2">
      <c r="B3668" t="s">
        <v>59</v>
      </c>
      <c r="C3668" s="43">
        <v>42808</v>
      </c>
      <c r="F3668" s="199">
        <f>[1]Summary!G3668</f>
        <v>25509</v>
      </c>
      <c r="H3668" s="203">
        <f>[1]Summary!I3668</f>
        <v>79594</v>
      </c>
      <c r="I3668" s="30">
        <f>[1]Summary!K3668</f>
        <v>153953</v>
      </c>
      <c r="K3668" s="34">
        <f t="shared" si="57"/>
        <v>259056</v>
      </c>
    </row>
    <row r="3669" spans="2:11" x14ac:dyDescent="0.2">
      <c r="B3669" t="s">
        <v>53</v>
      </c>
      <c r="C3669" s="43">
        <v>42809</v>
      </c>
      <c r="F3669" s="199">
        <f>[1]Summary!G3669</f>
        <v>24939</v>
      </c>
      <c r="H3669" s="203">
        <f>[1]Summary!I3669</f>
        <v>83180</v>
      </c>
      <c r="I3669" s="30">
        <f>[1]Summary!K3669</f>
        <v>159303</v>
      </c>
      <c r="K3669" s="34">
        <f t="shared" si="57"/>
        <v>267422</v>
      </c>
    </row>
    <row r="3670" spans="2:11" x14ac:dyDescent="0.2">
      <c r="B3670" t="s">
        <v>54</v>
      </c>
      <c r="C3670" s="43">
        <v>42810</v>
      </c>
      <c r="F3670" s="199">
        <f>[1]Summary!G3670</f>
        <v>24434</v>
      </c>
      <c r="H3670" s="203">
        <f>[1]Summary!I3670</f>
        <v>84280</v>
      </c>
      <c r="I3670" s="30">
        <f>[1]Summary!K3670</f>
        <v>161342</v>
      </c>
      <c r="K3670" s="34">
        <f t="shared" si="57"/>
        <v>270056</v>
      </c>
    </row>
    <row r="3671" spans="2:11" x14ac:dyDescent="0.2">
      <c r="B3671" t="s">
        <v>55</v>
      </c>
      <c r="C3671" s="43">
        <v>42811</v>
      </c>
      <c r="F3671" s="199">
        <f>[1]Summary!G3671</f>
        <v>27155</v>
      </c>
      <c r="H3671" s="203">
        <f>[1]Summary!I3671</f>
        <v>89099</v>
      </c>
      <c r="I3671" s="30">
        <f>[1]Summary!K3671</f>
        <v>165389</v>
      </c>
      <c r="K3671" s="34">
        <f t="shared" si="57"/>
        <v>281643</v>
      </c>
    </row>
    <row r="3672" spans="2:11" x14ac:dyDescent="0.2">
      <c r="B3672" t="s">
        <v>56</v>
      </c>
      <c r="C3672" s="43">
        <v>42812</v>
      </c>
      <c r="F3672" s="199">
        <f>[1]Summary!G3672</f>
        <v>19300</v>
      </c>
      <c r="H3672" s="203">
        <f>[1]Summary!I3672</f>
        <v>68141</v>
      </c>
      <c r="I3672" s="30">
        <f>[1]Summary!K3672</f>
        <v>130806</v>
      </c>
      <c r="K3672" s="34">
        <f t="shared" si="57"/>
        <v>218247</v>
      </c>
    </row>
    <row r="3673" spans="2:11" x14ac:dyDescent="0.2">
      <c r="B3673" t="s">
        <v>57</v>
      </c>
      <c r="C3673" s="43">
        <v>42813</v>
      </c>
      <c r="F3673" s="199">
        <f>[1]Summary!G3673</f>
        <v>20443</v>
      </c>
      <c r="H3673" s="203">
        <f>[1]Summary!I3673</f>
        <v>68325</v>
      </c>
      <c r="I3673" s="30">
        <f>[1]Summary!K3673</f>
        <v>110596</v>
      </c>
      <c r="K3673" s="34">
        <f t="shared" si="57"/>
        <v>199364</v>
      </c>
    </row>
    <row r="3674" spans="2:11" x14ac:dyDescent="0.2">
      <c r="B3674" t="s">
        <v>58</v>
      </c>
      <c r="C3674" s="29">
        <v>42814</v>
      </c>
      <c r="F3674" s="199">
        <f>[1]Summary!G3674</f>
        <v>25350</v>
      </c>
      <c r="H3674" s="203">
        <f>[1]Summary!I3674</f>
        <v>81973</v>
      </c>
      <c r="I3674" s="30">
        <f>[1]Summary!K3674</f>
        <v>152848</v>
      </c>
      <c r="K3674" s="34">
        <f t="shared" si="57"/>
        <v>260171</v>
      </c>
    </row>
    <row r="3675" spans="2:11" x14ac:dyDescent="0.2">
      <c r="B3675" t="s">
        <v>59</v>
      </c>
      <c r="C3675" s="29">
        <v>42815</v>
      </c>
      <c r="F3675" s="199">
        <f>[1]Summary!G3675</f>
        <v>26125</v>
      </c>
      <c r="H3675" s="203">
        <f>[1]Summary!I3675</f>
        <v>82927</v>
      </c>
      <c r="I3675" s="30">
        <f>[1]Summary!K3675</f>
        <v>158155</v>
      </c>
      <c r="K3675" s="34">
        <f t="shared" si="57"/>
        <v>267207</v>
      </c>
    </row>
    <row r="3676" spans="2:11" x14ac:dyDescent="0.2">
      <c r="B3676" s="18" t="s">
        <v>53</v>
      </c>
      <c r="C3676" s="29">
        <v>42816</v>
      </c>
      <c r="F3676" s="199">
        <f>[1]Summary!G3676</f>
        <v>27389</v>
      </c>
      <c r="H3676" s="203">
        <f>[1]Summary!I3676</f>
        <v>85078</v>
      </c>
      <c r="I3676" s="30">
        <f>[1]Summary!K3676</f>
        <v>163356</v>
      </c>
      <c r="K3676" s="34">
        <f t="shared" si="57"/>
        <v>275823</v>
      </c>
    </row>
    <row r="3677" spans="2:11" x14ac:dyDescent="0.2">
      <c r="B3677" s="19" t="s">
        <v>54</v>
      </c>
      <c r="C3677" s="29">
        <v>42817</v>
      </c>
      <c r="F3677" s="199">
        <f>[1]Summary!G3677</f>
        <v>27894</v>
      </c>
      <c r="H3677" s="203">
        <f>[1]Summary!I3677</f>
        <v>86080</v>
      </c>
      <c r="I3677" s="30">
        <f>[1]Summary!K3677</f>
        <v>166775</v>
      </c>
      <c r="K3677" s="34">
        <f t="shared" si="57"/>
        <v>280749</v>
      </c>
    </row>
    <row r="3678" spans="2:11" x14ac:dyDescent="0.2">
      <c r="B3678" s="18" t="s">
        <v>55</v>
      </c>
      <c r="C3678" s="29">
        <v>42818</v>
      </c>
      <c r="F3678" s="199">
        <f>[1]Summary!G3678</f>
        <v>28902</v>
      </c>
      <c r="H3678" s="203">
        <f>[1]Summary!I3678</f>
        <v>91912</v>
      </c>
      <c r="I3678" s="30">
        <f>[1]Summary!K3678</f>
        <v>170198</v>
      </c>
      <c r="K3678" s="34">
        <f t="shared" si="57"/>
        <v>291012</v>
      </c>
    </row>
    <row r="3679" spans="2:11" x14ac:dyDescent="0.2">
      <c r="B3679" s="18" t="s">
        <v>56</v>
      </c>
      <c r="C3679" s="29">
        <v>42819</v>
      </c>
      <c r="F3679" s="199">
        <f>[1]Summary!G3679</f>
        <v>19787</v>
      </c>
      <c r="H3679" s="203">
        <f>[1]Summary!I3679</f>
        <v>65040</v>
      </c>
      <c r="I3679" s="30">
        <f>[1]Summary!K3679</f>
        <v>130198</v>
      </c>
      <c r="K3679" s="34">
        <f t="shared" si="57"/>
        <v>215025</v>
      </c>
    </row>
    <row r="3680" spans="2:11" x14ac:dyDescent="0.2">
      <c r="B3680" s="19" t="s">
        <v>57</v>
      </c>
      <c r="C3680" s="29">
        <v>42820</v>
      </c>
      <c r="F3680" s="199">
        <f>[1]Summary!G3680</f>
        <v>18801</v>
      </c>
      <c r="H3680" s="203">
        <f>[1]Summary!I3680</f>
        <v>55284</v>
      </c>
      <c r="I3680" s="30">
        <f>[1]Summary!K3680</f>
        <v>104954</v>
      </c>
      <c r="K3680" s="34">
        <f t="shared" si="57"/>
        <v>179039</v>
      </c>
    </row>
    <row r="3681" spans="2:11" x14ac:dyDescent="0.2">
      <c r="B3681" t="s">
        <v>58</v>
      </c>
      <c r="C3681" s="29">
        <v>42821</v>
      </c>
      <c r="F3681" s="199">
        <f>[1]Summary!G3681</f>
        <v>26498</v>
      </c>
      <c r="H3681" s="203">
        <f>[1]Summary!I3681</f>
        <v>80490</v>
      </c>
      <c r="I3681" s="30">
        <f>[1]Summary!K3681</f>
        <v>151529</v>
      </c>
      <c r="K3681" s="34">
        <f t="shared" si="57"/>
        <v>258517</v>
      </c>
    </row>
    <row r="3682" spans="2:11" x14ac:dyDescent="0.2">
      <c r="B3682" s="18" t="s">
        <v>59</v>
      </c>
      <c r="C3682" s="29">
        <v>42822</v>
      </c>
      <c r="F3682" s="199">
        <f>[1]Summary!G3682</f>
        <v>26477</v>
      </c>
      <c r="H3682" s="203">
        <f>[1]Summary!I3682</f>
        <v>81565</v>
      </c>
      <c r="I3682" s="30">
        <f>[1]Summary!K3682</f>
        <v>157740</v>
      </c>
      <c r="K3682" s="34">
        <f t="shared" si="57"/>
        <v>265782</v>
      </c>
    </row>
    <row r="3683" spans="2:11" x14ac:dyDescent="0.2">
      <c r="B3683" t="s">
        <v>53</v>
      </c>
      <c r="C3683" s="29">
        <v>42823</v>
      </c>
      <c r="F3683" s="199">
        <f>[1]Summary!G3683</f>
        <v>25384</v>
      </c>
      <c r="H3683" s="203">
        <f>[1]Summary!I3683</f>
        <v>80686</v>
      </c>
      <c r="I3683" s="30">
        <f>[1]Summary!K3683</f>
        <v>156764</v>
      </c>
      <c r="K3683" s="34">
        <f t="shared" si="57"/>
        <v>262834</v>
      </c>
    </row>
    <row r="3684" spans="2:11" x14ac:dyDescent="0.2">
      <c r="B3684" t="s">
        <v>54</v>
      </c>
      <c r="C3684" s="29">
        <v>42824</v>
      </c>
      <c r="F3684" s="199">
        <f>[1]Summary!G3684</f>
        <v>28521</v>
      </c>
      <c r="H3684" s="203">
        <f>[1]Summary!I3684</f>
        <v>86466</v>
      </c>
      <c r="I3684" s="30">
        <f>[1]Summary!K3684</f>
        <v>167891</v>
      </c>
      <c r="K3684" s="34">
        <f t="shared" si="57"/>
        <v>282878</v>
      </c>
    </row>
    <row r="3685" spans="2:11" x14ac:dyDescent="0.2">
      <c r="B3685" s="19" t="s">
        <v>55</v>
      </c>
      <c r="C3685" s="29">
        <v>42825</v>
      </c>
      <c r="F3685" s="199">
        <f>[1]Summary!G3685</f>
        <v>31743</v>
      </c>
      <c r="H3685" s="203">
        <f>[1]Summary!I3685</f>
        <v>96960</v>
      </c>
      <c r="I3685" s="30">
        <f>[1]Summary!K3685</f>
        <v>176101</v>
      </c>
      <c r="K3685" s="34">
        <f t="shared" si="57"/>
        <v>304804</v>
      </c>
    </row>
    <row r="3686" spans="2:11" x14ac:dyDescent="0.2">
      <c r="B3686" t="s">
        <v>56</v>
      </c>
      <c r="C3686" s="29">
        <v>42826</v>
      </c>
      <c r="F3686" s="199">
        <f>[1]Summary!G3686</f>
        <v>20427</v>
      </c>
      <c r="H3686" s="203">
        <f>[1]Summary!I3686</f>
        <v>64693</v>
      </c>
      <c r="I3686" s="30">
        <f>[1]Summary!K3686</f>
        <v>135962</v>
      </c>
      <c r="K3686" s="34">
        <f t="shared" si="57"/>
        <v>221082</v>
      </c>
    </row>
    <row r="3687" spans="2:11" x14ac:dyDescent="0.2">
      <c r="B3687" t="s">
        <v>57</v>
      </c>
      <c r="C3687" s="29">
        <v>42827</v>
      </c>
      <c r="F3687" s="199">
        <f>[1]Summary!G3687</f>
        <v>15907</v>
      </c>
      <c r="H3687" s="203">
        <f>[1]Summary!I3687</f>
        <v>45903</v>
      </c>
      <c r="I3687" s="30">
        <f>[1]Summary!K3687</f>
        <v>88679</v>
      </c>
      <c r="K3687" s="34">
        <f t="shared" si="57"/>
        <v>150489</v>
      </c>
    </row>
    <row r="3688" spans="2:11" x14ac:dyDescent="0.2">
      <c r="B3688" t="s">
        <v>58</v>
      </c>
      <c r="C3688" s="29">
        <v>42828</v>
      </c>
      <c r="F3688" s="199">
        <f>[1]Summary!G3688</f>
        <v>25538</v>
      </c>
      <c r="H3688" s="203">
        <f>[1]Summary!I3688</f>
        <v>78429</v>
      </c>
      <c r="I3688" s="30">
        <f>[1]Summary!K3688</f>
        <v>152037</v>
      </c>
      <c r="K3688" s="34">
        <f t="shared" si="57"/>
        <v>256004</v>
      </c>
    </row>
    <row r="3689" spans="2:11" x14ac:dyDescent="0.2">
      <c r="B3689" t="s">
        <v>59</v>
      </c>
      <c r="C3689" s="29">
        <v>42829</v>
      </c>
      <c r="F3689" s="199">
        <f>[1]Summary!G3689</f>
        <v>26661</v>
      </c>
      <c r="H3689" s="203">
        <f>[1]Summary!I3689</f>
        <v>80663</v>
      </c>
      <c r="I3689" s="30">
        <f>[1]Summary!K3689</f>
        <v>157508</v>
      </c>
      <c r="K3689" s="34">
        <f t="shared" si="57"/>
        <v>264832</v>
      </c>
    </row>
    <row r="3690" spans="2:11" x14ac:dyDescent="0.2">
      <c r="B3690" s="18" t="s">
        <v>53</v>
      </c>
      <c r="C3690" s="29">
        <v>42830</v>
      </c>
      <c r="F3690" s="199">
        <f>[1]Summary!G3690</f>
        <v>26196</v>
      </c>
      <c r="H3690" s="203">
        <f>[1]Summary!I3690</f>
        <v>83401</v>
      </c>
      <c r="I3690" s="30">
        <f>[1]Summary!K3690</f>
        <v>162883</v>
      </c>
      <c r="K3690" s="34">
        <f t="shared" si="57"/>
        <v>272480</v>
      </c>
    </row>
    <row r="3691" spans="2:11" x14ac:dyDescent="0.2">
      <c r="B3691" t="s">
        <v>54</v>
      </c>
      <c r="C3691" s="29">
        <v>42831</v>
      </c>
      <c r="F3691" s="199">
        <f>[1]Summary!G3691</f>
        <v>28977</v>
      </c>
      <c r="H3691" s="203">
        <f>[1]Summary!I3691</f>
        <v>87357</v>
      </c>
      <c r="I3691" s="30">
        <f>[1]Summary!K3691</f>
        <v>166687</v>
      </c>
      <c r="K3691" s="34">
        <f t="shared" si="57"/>
        <v>283021</v>
      </c>
    </row>
    <row r="3692" spans="2:11" x14ac:dyDescent="0.2">
      <c r="B3692" t="s">
        <v>55</v>
      </c>
      <c r="C3692" s="29">
        <v>42832</v>
      </c>
      <c r="F3692" s="199">
        <f>[1]Summary!G3692</f>
        <v>30910</v>
      </c>
      <c r="H3692" s="203">
        <f>[1]Summary!I3692</f>
        <v>96726</v>
      </c>
      <c r="I3692" s="30">
        <f>[1]Summary!K3692</f>
        <v>174559</v>
      </c>
      <c r="K3692" s="34">
        <f t="shared" si="57"/>
        <v>302195</v>
      </c>
    </row>
    <row r="3693" spans="2:11" x14ac:dyDescent="0.2">
      <c r="B3693" t="s">
        <v>56</v>
      </c>
      <c r="C3693" s="43">
        <v>42833</v>
      </c>
      <c r="F3693" s="199">
        <f>[1]Summary!G3693</f>
        <v>20665</v>
      </c>
      <c r="H3693" s="203">
        <f>[1]Summary!I3693</f>
        <v>69487</v>
      </c>
      <c r="I3693" s="30">
        <f>[1]Summary!K3693</f>
        <v>138047</v>
      </c>
      <c r="K3693" s="34">
        <f t="shared" si="57"/>
        <v>228199</v>
      </c>
    </row>
    <row r="3694" spans="2:11" x14ac:dyDescent="0.2">
      <c r="B3694" t="s">
        <v>57</v>
      </c>
      <c r="C3694" s="29">
        <v>42834</v>
      </c>
      <c r="F3694" s="199">
        <f>[1]Summary!G3694</f>
        <v>19985</v>
      </c>
      <c r="H3694" s="203">
        <f>[1]Summary!I3694</f>
        <v>56531</v>
      </c>
      <c r="I3694" s="30">
        <f>[1]Summary!K3694</f>
        <v>104014</v>
      </c>
      <c r="K3694" s="34">
        <f t="shared" si="57"/>
        <v>180530</v>
      </c>
    </row>
    <row r="3695" spans="2:11" x14ac:dyDescent="0.2">
      <c r="B3695" t="s">
        <v>58</v>
      </c>
      <c r="C3695" s="29">
        <v>42835</v>
      </c>
      <c r="F3695" s="199">
        <f>[1]Summary!G3695</f>
        <v>25860</v>
      </c>
      <c r="H3695" s="203">
        <f>[1]Summary!I3695</f>
        <v>77382</v>
      </c>
      <c r="I3695" s="30">
        <f>[1]Summary!K3695</f>
        <v>147642</v>
      </c>
      <c r="K3695" s="34">
        <f t="shared" si="57"/>
        <v>250884</v>
      </c>
    </row>
    <row r="3696" spans="2:11" x14ac:dyDescent="0.2">
      <c r="B3696" t="s">
        <v>59</v>
      </c>
      <c r="C3696" s="29">
        <v>42836</v>
      </c>
      <c r="F3696" s="199">
        <f>[1]Summary!G3696</f>
        <v>24578</v>
      </c>
      <c r="H3696" s="203">
        <f>[1]Summary!I3696</f>
        <v>76249</v>
      </c>
      <c r="I3696" s="30">
        <f>[1]Summary!K3696</f>
        <v>147367</v>
      </c>
      <c r="K3696" s="34">
        <f t="shared" si="57"/>
        <v>248194</v>
      </c>
    </row>
    <row r="3697" spans="2:11" x14ac:dyDescent="0.2">
      <c r="B3697" s="18" t="s">
        <v>53</v>
      </c>
      <c r="C3697" s="29">
        <v>42837</v>
      </c>
      <c r="F3697" s="199">
        <f>[1]Summary!G3697</f>
        <v>27057</v>
      </c>
      <c r="H3697" s="203">
        <f>[1]Summary!I3697</f>
        <v>81966</v>
      </c>
      <c r="I3697" s="30">
        <f>[1]Summary!K3697</f>
        <v>164520</v>
      </c>
      <c r="K3697" s="34">
        <f t="shared" si="57"/>
        <v>273543</v>
      </c>
    </row>
    <row r="3698" spans="2:11" x14ac:dyDescent="0.2">
      <c r="B3698" t="s">
        <v>54</v>
      </c>
      <c r="C3698" s="29">
        <v>42838</v>
      </c>
      <c r="F3698" s="199">
        <f>[1]Summary!G3698</f>
        <v>30508</v>
      </c>
      <c r="H3698" s="203">
        <f>[1]Summary!I3698</f>
        <v>90837</v>
      </c>
      <c r="I3698" s="30">
        <f>[1]Summary!K3698</f>
        <v>174073</v>
      </c>
      <c r="K3698" s="34">
        <f t="shared" si="57"/>
        <v>295418</v>
      </c>
    </row>
    <row r="3699" spans="2:11" x14ac:dyDescent="0.2">
      <c r="B3699" t="s">
        <v>55</v>
      </c>
      <c r="C3699" s="43">
        <v>42839</v>
      </c>
      <c r="F3699" s="199">
        <f>[1]Summary!G3699</f>
        <v>28847</v>
      </c>
      <c r="H3699" s="203">
        <f>[1]Summary!I3699</f>
        <v>87425</v>
      </c>
      <c r="I3699" s="30">
        <f>[1]Summary!K3699</f>
        <v>168412</v>
      </c>
      <c r="K3699" s="34">
        <f t="shared" si="57"/>
        <v>284684</v>
      </c>
    </row>
    <row r="3700" spans="2:11" x14ac:dyDescent="0.2">
      <c r="B3700" s="18" t="s">
        <v>56</v>
      </c>
      <c r="C3700" s="29">
        <v>42840</v>
      </c>
      <c r="F3700" s="199">
        <f>[1]Summary!G3700</f>
        <v>18807</v>
      </c>
      <c r="H3700" s="203">
        <f>[1]Summary!I3700</f>
        <v>60944</v>
      </c>
      <c r="I3700" s="30">
        <f>[1]Summary!K3700</f>
        <v>129581</v>
      </c>
      <c r="K3700" s="34">
        <f t="shared" si="57"/>
        <v>209332</v>
      </c>
    </row>
    <row r="3701" spans="2:11" x14ac:dyDescent="0.2">
      <c r="B3701" t="s">
        <v>57</v>
      </c>
      <c r="C3701" s="43">
        <v>42841</v>
      </c>
      <c r="F3701" s="199">
        <f>[1]Summary!G3701</f>
        <v>21442</v>
      </c>
      <c r="H3701" s="203">
        <f>[1]Summary!I3701</f>
        <v>57857</v>
      </c>
      <c r="I3701" s="30">
        <f>[1]Summary!K3701</f>
        <v>99497</v>
      </c>
      <c r="K3701" s="34">
        <f t="shared" si="57"/>
        <v>178796</v>
      </c>
    </row>
    <row r="3702" spans="2:11" x14ac:dyDescent="0.2">
      <c r="B3702" t="s">
        <v>58</v>
      </c>
      <c r="C3702" s="29">
        <v>42842</v>
      </c>
      <c r="F3702" s="199">
        <f>[1]Summary!G3702</f>
        <v>26273</v>
      </c>
      <c r="H3702" s="203">
        <f>[1]Summary!I3702</f>
        <v>80023</v>
      </c>
      <c r="I3702" s="30">
        <f>[1]Summary!K3702</f>
        <v>149634</v>
      </c>
      <c r="K3702" s="34">
        <f t="shared" si="57"/>
        <v>255930</v>
      </c>
    </row>
    <row r="3703" spans="2:11" x14ac:dyDescent="0.2">
      <c r="B3703" t="s">
        <v>59</v>
      </c>
      <c r="C3703" s="29">
        <v>42843</v>
      </c>
      <c r="F3703" s="199">
        <f>[1]Summary!G3703</f>
        <v>27039</v>
      </c>
      <c r="H3703" s="203">
        <f>[1]Summary!I3703</f>
        <v>81364</v>
      </c>
      <c r="I3703" s="30">
        <f>[1]Summary!K3703</f>
        <v>158638</v>
      </c>
      <c r="K3703" s="34">
        <f t="shared" si="57"/>
        <v>267041</v>
      </c>
    </row>
    <row r="3704" spans="2:11" x14ac:dyDescent="0.2">
      <c r="B3704" t="s">
        <v>53</v>
      </c>
      <c r="C3704" s="29">
        <v>42844</v>
      </c>
      <c r="F3704" s="199">
        <f>[1]Summary!G3704</f>
        <v>27692</v>
      </c>
      <c r="H3704" s="203">
        <f>[1]Summary!I3704</f>
        <v>83078</v>
      </c>
      <c r="I3704" s="30">
        <f>[1]Summary!K3704</f>
        <v>163149</v>
      </c>
      <c r="K3704" s="34">
        <f t="shared" si="57"/>
        <v>273919</v>
      </c>
    </row>
    <row r="3705" spans="2:11" x14ac:dyDescent="0.2">
      <c r="B3705" t="s">
        <v>54</v>
      </c>
      <c r="C3705" s="29">
        <v>42845</v>
      </c>
      <c r="F3705" s="199">
        <f>[1]Summary!G3705</f>
        <v>28994</v>
      </c>
      <c r="H3705" s="203">
        <f>[1]Summary!I3705</f>
        <v>87696</v>
      </c>
      <c r="I3705" s="30">
        <f>[1]Summary!K3705</f>
        <v>166454</v>
      </c>
      <c r="K3705" s="34">
        <f t="shared" si="57"/>
        <v>283144</v>
      </c>
    </row>
    <row r="3706" spans="2:11" x14ac:dyDescent="0.2">
      <c r="B3706" t="s">
        <v>55</v>
      </c>
      <c r="C3706" s="43">
        <v>42846</v>
      </c>
      <c r="F3706" s="199">
        <f>[1]Summary!G3706</f>
        <v>32144</v>
      </c>
      <c r="H3706" s="203">
        <f>[1]Summary!I3706</f>
        <v>95386</v>
      </c>
      <c r="I3706" s="30">
        <f>[1]Summary!K3706</f>
        <v>175231</v>
      </c>
      <c r="K3706" s="34">
        <f t="shared" si="57"/>
        <v>302761</v>
      </c>
    </row>
    <row r="3707" spans="2:11" x14ac:dyDescent="0.2">
      <c r="B3707" t="s">
        <v>56</v>
      </c>
      <c r="C3707" s="29">
        <v>42847</v>
      </c>
      <c r="F3707" s="199">
        <f>[1]Summary!G3707</f>
        <v>22786</v>
      </c>
      <c r="H3707" s="203">
        <f>[1]Summary!I3707</f>
        <v>69858</v>
      </c>
      <c r="I3707" s="30">
        <f>[1]Summary!K3707</f>
        <v>133931</v>
      </c>
      <c r="K3707" s="34">
        <f t="shared" si="57"/>
        <v>226575</v>
      </c>
    </row>
    <row r="3708" spans="2:11" x14ac:dyDescent="0.2">
      <c r="B3708" t="s">
        <v>57</v>
      </c>
      <c r="C3708" s="43">
        <v>42848</v>
      </c>
      <c r="F3708" s="199">
        <f>[1]Summary!G3708</f>
        <v>22590</v>
      </c>
      <c r="H3708" s="203">
        <f>[1]Summary!I3708</f>
        <v>62326</v>
      </c>
      <c r="I3708" s="30">
        <f>[1]Summary!K3708</f>
        <v>112031</v>
      </c>
      <c r="K3708" s="34">
        <f t="shared" si="57"/>
        <v>196947</v>
      </c>
    </row>
    <row r="3709" spans="2:11" x14ac:dyDescent="0.2">
      <c r="B3709" t="s">
        <v>58</v>
      </c>
      <c r="C3709" s="29">
        <v>42849</v>
      </c>
      <c r="F3709" s="199">
        <f>[1]Summary!G3709</f>
        <v>26303</v>
      </c>
      <c r="H3709" s="203">
        <f>[1]Summary!I3709</f>
        <v>79391</v>
      </c>
      <c r="I3709" s="30">
        <f>[1]Summary!K3709</f>
        <v>153729</v>
      </c>
      <c r="K3709" s="34">
        <f t="shared" si="57"/>
        <v>259423</v>
      </c>
    </row>
    <row r="3710" spans="2:11" x14ac:dyDescent="0.2">
      <c r="B3710" t="s">
        <v>59</v>
      </c>
      <c r="C3710" s="43">
        <v>42850</v>
      </c>
      <c r="F3710" s="199">
        <f>[1]Summary!G3710</f>
        <v>24895</v>
      </c>
      <c r="H3710" s="203">
        <f>[1]Summary!I3710</f>
        <v>81380</v>
      </c>
      <c r="I3710" s="30">
        <f>[1]Summary!K3710</f>
        <v>164122</v>
      </c>
      <c r="K3710" s="34">
        <f t="shared" si="57"/>
        <v>270397</v>
      </c>
    </row>
    <row r="3711" spans="2:11" x14ac:dyDescent="0.2">
      <c r="B3711" t="s">
        <v>53</v>
      </c>
      <c r="C3711" s="29">
        <v>42851</v>
      </c>
      <c r="F3711" s="199">
        <f>[1]Summary!G3711</f>
        <v>27628</v>
      </c>
      <c r="H3711" s="203">
        <f>[1]Summary!I3711</f>
        <v>83957</v>
      </c>
      <c r="I3711" s="30">
        <f>[1]Summary!K3711</f>
        <v>163441</v>
      </c>
      <c r="K3711" s="34">
        <f t="shared" si="57"/>
        <v>275026</v>
      </c>
    </row>
    <row r="3712" spans="2:11" x14ac:dyDescent="0.2">
      <c r="B3712" t="s">
        <v>54</v>
      </c>
      <c r="C3712" s="29">
        <v>42852</v>
      </c>
      <c r="F3712" s="199">
        <f>[1]Summary!G3712</f>
        <v>28745</v>
      </c>
      <c r="H3712" s="203">
        <f>[1]Summary!I3712</f>
        <v>85816</v>
      </c>
      <c r="I3712" s="30">
        <f>[1]Summary!K3712</f>
        <v>168284</v>
      </c>
      <c r="K3712" s="34">
        <f t="shared" si="57"/>
        <v>282845</v>
      </c>
    </row>
    <row r="3713" spans="2:11" x14ac:dyDescent="0.2">
      <c r="B3713" t="s">
        <v>55</v>
      </c>
      <c r="C3713" s="29">
        <v>42853</v>
      </c>
      <c r="F3713" s="199">
        <f>[1]Summary!G3713</f>
        <v>30101</v>
      </c>
      <c r="H3713" s="203">
        <f>[1]Summary!I3713</f>
        <v>95020</v>
      </c>
      <c r="I3713" s="30">
        <f>[1]Summary!K3713</f>
        <v>175349</v>
      </c>
      <c r="K3713" s="34">
        <f t="shared" si="57"/>
        <v>300470</v>
      </c>
    </row>
    <row r="3714" spans="2:11" x14ac:dyDescent="0.2">
      <c r="B3714" t="s">
        <v>56</v>
      </c>
      <c r="C3714" s="29">
        <v>42854</v>
      </c>
      <c r="F3714" s="199">
        <f>[1]Summary!G3714</f>
        <v>19638</v>
      </c>
      <c r="H3714" s="203">
        <f>[1]Summary!I3714</f>
        <v>62393</v>
      </c>
      <c r="I3714" s="30">
        <f>[1]Summary!K3714</f>
        <v>135700</v>
      </c>
      <c r="K3714" s="34">
        <f t="shared" si="57"/>
        <v>217731</v>
      </c>
    </row>
    <row r="3715" spans="2:11" x14ac:dyDescent="0.2">
      <c r="B3715" t="s">
        <v>57</v>
      </c>
      <c r="C3715" s="29">
        <v>42855</v>
      </c>
      <c r="F3715" s="199">
        <f>[1]Summary!G3715</f>
        <v>20947</v>
      </c>
      <c r="H3715" s="203">
        <f>[1]Summary!I3715</f>
        <v>56375</v>
      </c>
      <c r="I3715" s="30">
        <f>[1]Summary!K3715</f>
        <v>104404</v>
      </c>
      <c r="K3715" s="34">
        <f t="shared" si="57"/>
        <v>181726</v>
      </c>
    </row>
    <row r="3716" spans="2:11" x14ac:dyDescent="0.2">
      <c r="B3716" t="s">
        <v>58</v>
      </c>
      <c r="C3716" s="29">
        <v>42856</v>
      </c>
      <c r="F3716" s="199">
        <f>[1]Summary!G3716</f>
        <v>26811</v>
      </c>
      <c r="H3716" s="203">
        <f>[1]Summary!I3716</f>
        <v>81126</v>
      </c>
      <c r="I3716" s="30">
        <f>[1]Summary!K3716</f>
        <v>154128</v>
      </c>
      <c r="K3716" s="34">
        <f t="shared" si="57"/>
        <v>262065</v>
      </c>
    </row>
    <row r="3717" spans="2:11" x14ac:dyDescent="0.2">
      <c r="B3717" t="s">
        <v>59</v>
      </c>
      <c r="C3717" s="29">
        <v>42857</v>
      </c>
      <c r="F3717" s="199">
        <f>[1]Summary!G3717</f>
        <v>26180</v>
      </c>
      <c r="H3717" s="203">
        <f>[1]Summary!I3717</f>
        <v>82311</v>
      </c>
      <c r="I3717" s="30">
        <f>[1]Summary!K3717</f>
        <v>158670</v>
      </c>
      <c r="K3717" s="34">
        <f t="shared" si="57"/>
        <v>267161</v>
      </c>
    </row>
    <row r="3718" spans="2:11" x14ac:dyDescent="0.2">
      <c r="B3718" t="s">
        <v>53</v>
      </c>
      <c r="C3718" s="29">
        <v>42858</v>
      </c>
      <c r="F3718" s="199">
        <f>[1]Summary!G3718</f>
        <v>27319</v>
      </c>
      <c r="H3718" s="203">
        <f>[1]Summary!I3718</f>
        <v>82625</v>
      </c>
      <c r="I3718" s="30">
        <f>[1]Summary!K3718</f>
        <v>160294</v>
      </c>
      <c r="K3718" s="34">
        <f t="shared" si="57"/>
        <v>270238</v>
      </c>
    </row>
    <row r="3719" spans="2:11" x14ac:dyDescent="0.2">
      <c r="B3719" t="s">
        <v>54</v>
      </c>
      <c r="C3719" s="29">
        <v>42859</v>
      </c>
      <c r="F3719" s="199">
        <f>[1]Summary!G3719</f>
        <v>28597</v>
      </c>
      <c r="H3719" s="203">
        <f>[1]Summary!I3719</f>
        <v>87113</v>
      </c>
      <c r="I3719" s="30">
        <f>[1]Summary!K3719</f>
        <v>167881</v>
      </c>
      <c r="K3719" s="34">
        <f t="shared" ref="K3719:K3782" si="58">E3719+F3719+G3719+H3719+I3719</f>
        <v>283591</v>
      </c>
    </row>
    <row r="3720" spans="2:11" x14ac:dyDescent="0.2">
      <c r="B3720" t="s">
        <v>55</v>
      </c>
      <c r="C3720" s="29">
        <v>42860</v>
      </c>
      <c r="F3720" s="199">
        <f>[1]Summary!G3720</f>
        <v>30776</v>
      </c>
      <c r="H3720" s="203">
        <f>[1]Summary!I3720</f>
        <v>98725</v>
      </c>
      <c r="I3720" s="30">
        <f>[1]Summary!K3720</f>
        <v>177907</v>
      </c>
      <c r="K3720" s="34">
        <f t="shared" si="58"/>
        <v>307408</v>
      </c>
    </row>
    <row r="3721" spans="2:11" x14ac:dyDescent="0.2">
      <c r="B3721" t="s">
        <v>56</v>
      </c>
      <c r="C3721" s="29">
        <v>42861</v>
      </c>
      <c r="F3721" s="199">
        <f>[1]Summary!G3721</f>
        <v>23032</v>
      </c>
      <c r="H3721" s="203">
        <f>[1]Summary!I3721</f>
        <v>68299</v>
      </c>
      <c r="I3721" s="30">
        <f>[1]Summary!K3721</f>
        <v>136101</v>
      </c>
      <c r="K3721" s="34">
        <f t="shared" si="58"/>
        <v>227432</v>
      </c>
    </row>
    <row r="3722" spans="2:11" x14ac:dyDescent="0.2">
      <c r="B3722" t="s">
        <v>57</v>
      </c>
      <c r="C3722" s="29">
        <v>42862</v>
      </c>
      <c r="F3722" s="199">
        <f>[1]Summary!G3722</f>
        <v>19802</v>
      </c>
      <c r="H3722" s="203">
        <f>[1]Summary!I3722</f>
        <v>56874</v>
      </c>
      <c r="I3722" s="30">
        <f>[1]Summary!K3722</f>
        <v>107211</v>
      </c>
      <c r="K3722" s="34">
        <f t="shared" si="58"/>
        <v>183887</v>
      </c>
    </row>
    <row r="3723" spans="2:11" x14ac:dyDescent="0.2">
      <c r="B3723" t="s">
        <v>58</v>
      </c>
      <c r="C3723" s="29">
        <v>42863</v>
      </c>
      <c r="F3723" s="199">
        <f>[1]Summary!G3723</f>
        <v>25921</v>
      </c>
      <c r="H3723" s="203">
        <f>[1]Summary!I3723</f>
        <v>79295</v>
      </c>
      <c r="I3723" s="30">
        <f>[1]Summary!K3723</f>
        <v>151936</v>
      </c>
      <c r="K3723" s="34">
        <f t="shared" si="58"/>
        <v>257152</v>
      </c>
    </row>
    <row r="3724" spans="2:11" x14ac:dyDescent="0.2">
      <c r="B3724" t="s">
        <v>59</v>
      </c>
      <c r="C3724" s="29">
        <v>42864</v>
      </c>
      <c r="F3724" s="199">
        <f>[1]Summary!G3724</f>
        <v>27604</v>
      </c>
      <c r="H3724" s="203">
        <f>[1]Summary!I3724</f>
        <v>82417</v>
      </c>
      <c r="I3724" s="30">
        <f>[1]Summary!K3724</f>
        <v>155008</v>
      </c>
      <c r="K3724" s="34">
        <f t="shared" si="58"/>
        <v>265029</v>
      </c>
    </row>
    <row r="3725" spans="2:11" x14ac:dyDescent="0.2">
      <c r="B3725" t="s">
        <v>53</v>
      </c>
      <c r="C3725" s="43">
        <v>42865</v>
      </c>
      <c r="F3725" s="199">
        <f>[1]Summary!G3725</f>
        <v>26934</v>
      </c>
      <c r="H3725" s="203">
        <f>[1]Summary!I3725</f>
        <v>85130</v>
      </c>
      <c r="I3725" s="30">
        <f>[1]Summary!K3725</f>
        <v>163799</v>
      </c>
      <c r="K3725" s="34">
        <f t="shared" si="58"/>
        <v>275863</v>
      </c>
    </row>
    <row r="3726" spans="2:11" x14ac:dyDescent="0.2">
      <c r="B3726" t="s">
        <v>54</v>
      </c>
      <c r="C3726" s="43">
        <v>42866</v>
      </c>
      <c r="F3726" s="199">
        <f>[1]Summary!G3726</f>
        <v>28663</v>
      </c>
      <c r="H3726" s="203">
        <f>[1]Summary!I3726</f>
        <v>88185</v>
      </c>
      <c r="I3726" s="30">
        <f>[1]Summary!K3726</f>
        <v>168225</v>
      </c>
      <c r="K3726" s="34">
        <f t="shared" si="58"/>
        <v>285073</v>
      </c>
    </row>
    <row r="3727" spans="2:11" x14ac:dyDescent="0.2">
      <c r="B3727" t="s">
        <v>55</v>
      </c>
      <c r="C3727" s="43">
        <v>42867</v>
      </c>
      <c r="F3727" s="199">
        <f>[1]Summary!G3727</f>
        <v>33849</v>
      </c>
      <c r="H3727" s="203">
        <f>[1]Summary!I3727</f>
        <v>98083</v>
      </c>
      <c r="I3727" s="30">
        <f>[1]Summary!K3727</f>
        <v>183600</v>
      </c>
      <c r="K3727" s="34">
        <f t="shared" si="58"/>
        <v>315532</v>
      </c>
    </row>
    <row r="3728" spans="2:11" x14ac:dyDescent="0.2">
      <c r="B3728" t="s">
        <v>56</v>
      </c>
      <c r="C3728" s="43">
        <v>42868</v>
      </c>
      <c r="F3728" s="199">
        <f>[1]Summary!G3728</f>
        <v>22352</v>
      </c>
      <c r="H3728" s="203">
        <f>[1]Summary!I3728</f>
        <v>68569</v>
      </c>
      <c r="I3728" s="30">
        <f>[1]Summary!K3728</f>
        <v>150749</v>
      </c>
      <c r="K3728" s="34">
        <f t="shared" si="58"/>
        <v>241670</v>
      </c>
    </row>
    <row r="3729" spans="2:11" x14ac:dyDescent="0.2">
      <c r="B3729" t="s">
        <v>57</v>
      </c>
      <c r="C3729" s="43">
        <v>42869</v>
      </c>
      <c r="F3729" s="199">
        <f>[1]Summary!G3729</f>
        <v>21101</v>
      </c>
      <c r="H3729" s="203">
        <f>[1]Summary!I3729</f>
        <v>58252</v>
      </c>
      <c r="I3729" s="30">
        <f>[1]Summary!K3729</f>
        <v>113990</v>
      </c>
      <c r="K3729" s="34">
        <f t="shared" si="58"/>
        <v>193343</v>
      </c>
    </row>
    <row r="3730" spans="2:11" x14ac:dyDescent="0.2">
      <c r="B3730" t="s">
        <v>58</v>
      </c>
      <c r="C3730" s="29">
        <v>42870</v>
      </c>
      <c r="F3730" s="199">
        <f>[1]Summary!G3730</f>
        <v>27842</v>
      </c>
      <c r="H3730" s="203">
        <f>[1]Summary!I3730</f>
        <v>81797</v>
      </c>
      <c r="I3730" s="30">
        <f>[1]Summary!K3730</f>
        <v>156205</v>
      </c>
      <c r="K3730" s="34">
        <f t="shared" si="58"/>
        <v>265844</v>
      </c>
    </row>
    <row r="3731" spans="2:11" x14ac:dyDescent="0.2">
      <c r="B3731" t="s">
        <v>59</v>
      </c>
      <c r="C3731" s="29">
        <v>42871</v>
      </c>
      <c r="F3731" s="199">
        <f>[1]Summary!G3731</f>
        <v>27936</v>
      </c>
      <c r="H3731" s="203">
        <f>[1]Summary!I3731</f>
        <v>84249</v>
      </c>
      <c r="I3731" s="30">
        <f>[1]Summary!K3731</f>
        <v>160674</v>
      </c>
      <c r="K3731" s="34">
        <f t="shared" si="58"/>
        <v>272859</v>
      </c>
    </row>
    <row r="3732" spans="2:11" x14ac:dyDescent="0.2">
      <c r="B3732" t="s">
        <v>53</v>
      </c>
      <c r="C3732" s="29">
        <v>42872</v>
      </c>
      <c r="F3732" s="199">
        <f>[1]Summary!G3732</f>
        <v>25674</v>
      </c>
      <c r="H3732" s="203">
        <f>[1]Summary!I3732</f>
        <v>85088</v>
      </c>
      <c r="I3732" s="30">
        <f>[1]Summary!K3732</f>
        <v>160950</v>
      </c>
      <c r="K3732" s="34">
        <f t="shared" si="58"/>
        <v>271712</v>
      </c>
    </row>
    <row r="3733" spans="2:11" x14ac:dyDescent="0.2">
      <c r="B3733" t="s">
        <v>54</v>
      </c>
      <c r="C3733" s="29">
        <v>42873</v>
      </c>
      <c r="F3733" s="199">
        <f>[1]Summary!G3733</f>
        <v>28710</v>
      </c>
      <c r="H3733" s="203">
        <f>[1]Summary!I3733</f>
        <v>88287</v>
      </c>
      <c r="I3733" s="30">
        <f>[1]Summary!K3733</f>
        <v>165898</v>
      </c>
      <c r="K3733" s="34">
        <f t="shared" si="58"/>
        <v>282895</v>
      </c>
    </row>
    <row r="3734" spans="2:11" x14ac:dyDescent="0.2">
      <c r="B3734" t="s">
        <v>55</v>
      </c>
      <c r="C3734" s="29">
        <v>42874</v>
      </c>
      <c r="F3734" s="199">
        <f>[1]Summary!G3734</f>
        <v>32669</v>
      </c>
      <c r="H3734" s="203">
        <f>[1]Summary!I3734</f>
        <v>96668</v>
      </c>
      <c r="I3734" s="30">
        <f>[1]Summary!K3734</f>
        <v>176424</v>
      </c>
      <c r="K3734" s="34">
        <f t="shared" si="58"/>
        <v>305761</v>
      </c>
    </row>
    <row r="3735" spans="2:11" x14ac:dyDescent="0.2">
      <c r="B3735" t="s">
        <v>56</v>
      </c>
      <c r="C3735" s="29">
        <v>42875</v>
      </c>
      <c r="F3735" s="199">
        <f>[1]Summary!G3735</f>
        <v>19730</v>
      </c>
      <c r="H3735" s="203">
        <f>[1]Summary!I3735</f>
        <v>59905</v>
      </c>
      <c r="I3735" s="30">
        <f>[1]Summary!K3735</f>
        <v>130414</v>
      </c>
      <c r="K3735" s="34">
        <f t="shared" si="58"/>
        <v>210049</v>
      </c>
    </row>
    <row r="3736" spans="2:11" x14ac:dyDescent="0.2">
      <c r="B3736" t="s">
        <v>57</v>
      </c>
      <c r="C3736" s="29">
        <v>42876</v>
      </c>
      <c r="F3736" s="199">
        <f>[1]Summary!G3736</f>
        <v>19604</v>
      </c>
      <c r="H3736" s="203">
        <f>[1]Summary!I3736</f>
        <v>54748</v>
      </c>
      <c r="I3736" s="30">
        <f>[1]Summary!K3736</f>
        <v>105672</v>
      </c>
      <c r="K3736" s="34">
        <f t="shared" si="58"/>
        <v>180024</v>
      </c>
    </row>
    <row r="3737" spans="2:11" x14ac:dyDescent="0.2">
      <c r="B3737" t="s">
        <v>58</v>
      </c>
      <c r="C3737" s="29">
        <v>42877</v>
      </c>
      <c r="F3737" s="199">
        <f>[1]Summary!G3737</f>
        <v>25308</v>
      </c>
      <c r="H3737" s="203">
        <f>[1]Summary!I3737</f>
        <v>75607</v>
      </c>
      <c r="I3737" s="30">
        <f>[1]Summary!K3737</f>
        <v>150018</v>
      </c>
      <c r="K3737" s="34">
        <f t="shared" si="58"/>
        <v>250933</v>
      </c>
    </row>
    <row r="3738" spans="2:11" x14ac:dyDescent="0.2">
      <c r="B3738" t="s">
        <v>59</v>
      </c>
      <c r="C3738" s="29">
        <v>42878</v>
      </c>
      <c r="F3738" s="199">
        <f>[1]Summary!G3738</f>
        <v>26011</v>
      </c>
      <c r="H3738" s="203">
        <f>[1]Summary!I3738</f>
        <v>80909</v>
      </c>
      <c r="I3738" s="30">
        <f>[1]Summary!K3738</f>
        <v>157184</v>
      </c>
      <c r="K3738" s="34">
        <f t="shared" si="58"/>
        <v>264104</v>
      </c>
    </row>
    <row r="3739" spans="2:11" x14ac:dyDescent="0.2">
      <c r="B3739" t="s">
        <v>53</v>
      </c>
      <c r="C3739" s="29">
        <v>42879</v>
      </c>
      <c r="F3739" s="199">
        <f>[1]Summary!G3739</f>
        <v>27766</v>
      </c>
      <c r="H3739" s="203">
        <f>[1]Summary!I3739</f>
        <v>86307</v>
      </c>
      <c r="I3739" s="30">
        <f>[1]Summary!K3739</f>
        <v>163527</v>
      </c>
      <c r="K3739" s="34">
        <f t="shared" si="58"/>
        <v>277600</v>
      </c>
    </row>
    <row r="3740" spans="2:11" x14ac:dyDescent="0.2">
      <c r="B3740" t="s">
        <v>54</v>
      </c>
      <c r="C3740" s="29">
        <v>42880</v>
      </c>
      <c r="F3740" s="199">
        <f>[1]Summary!G3740</f>
        <v>29078</v>
      </c>
      <c r="H3740" s="203">
        <f>[1]Summary!I3740</f>
        <v>89443</v>
      </c>
      <c r="I3740" s="30">
        <f>[1]Summary!K3740</f>
        <v>169791</v>
      </c>
      <c r="K3740" s="34">
        <f t="shared" si="58"/>
        <v>288312</v>
      </c>
    </row>
    <row r="3741" spans="2:11" x14ac:dyDescent="0.2">
      <c r="B3741" t="s">
        <v>55</v>
      </c>
      <c r="C3741" s="29">
        <v>42881</v>
      </c>
      <c r="F3741" s="199">
        <f>[1]Summary!G3741</f>
        <v>30906</v>
      </c>
      <c r="H3741" s="203">
        <f>[1]Summary!I3741</f>
        <v>93317</v>
      </c>
      <c r="I3741" s="30">
        <f>[1]Summary!K3741</f>
        <v>180672</v>
      </c>
      <c r="K3741" s="34">
        <f t="shared" si="58"/>
        <v>304895</v>
      </c>
    </row>
    <row r="3742" spans="2:11" x14ac:dyDescent="0.2">
      <c r="B3742" t="s">
        <v>56</v>
      </c>
      <c r="C3742" s="29">
        <v>42882</v>
      </c>
      <c r="F3742" s="199">
        <f>[1]Summary!G3742</f>
        <v>20025</v>
      </c>
      <c r="H3742" s="203">
        <f>[1]Summary!I3742</f>
        <v>62359</v>
      </c>
      <c r="I3742" s="30">
        <f>[1]Summary!K3742</f>
        <v>126624</v>
      </c>
      <c r="K3742" s="34">
        <f t="shared" si="58"/>
        <v>209008</v>
      </c>
    </row>
    <row r="3743" spans="2:11" x14ac:dyDescent="0.2">
      <c r="B3743" t="s">
        <v>57</v>
      </c>
      <c r="C3743" s="29">
        <v>42883</v>
      </c>
      <c r="F3743" s="199">
        <f>[1]Summary!G3743</f>
        <v>15992</v>
      </c>
      <c r="H3743" s="203">
        <f>[1]Summary!I3743</f>
        <v>49705</v>
      </c>
      <c r="I3743" s="30">
        <f>[1]Summary!K3743</f>
        <v>96007</v>
      </c>
      <c r="K3743" s="34">
        <f t="shared" si="58"/>
        <v>161704</v>
      </c>
    </row>
    <row r="3744" spans="2:11" x14ac:dyDescent="0.2">
      <c r="B3744" t="s">
        <v>58</v>
      </c>
      <c r="C3744" s="43">
        <v>42884</v>
      </c>
      <c r="F3744" s="199">
        <f>[1]Summary!G3744</f>
        <v>18590</v>
      </c>
      <c r="H3744" s="203">
        <f>[1]Summary!I3744</f>
        <v>52606</v>
      </c>
      <c r="I3744" s="30">
        <f>[1]Summary!K3744</f>
        <v>95684</v>
      </c>
      <c r="K3744" s="34">
        <f t="shared" si="58"/>
        <v>166880</v>
      </c>
    </row>
    <row r="3745" spans="2:11" x14ac:dyDescent="0.2">
      <c r="B3745" t="s">
        <v>59</v>
      </c>
      <c r="C3745" s="29">
        <v>42885</v>
      </c>
      <c r="F3745" s="199">
        <f>[1]Summary!G3745</f>
        <v>27360</v>
      </c>
      <c r="H3745" s="203">
        <f>[1]Summary!I3745</f>
        <v>80873</v>
      </c>
      <c r="I3745" s="30">
        <f>[1]Summary!K3745</f>
        <v>161991</v>
      </c>
      <c r="K3745" s="34">
        <f t="shared" si="58"/>
        <v>270224</v>
      </c>
    </row>
    <row r="3746" spans="2:11" x14ac:dyDescent="0.2">
      <c r="B3746" t="s">
        <v>53</v>
      </c>
      <c r="C3746" s="29">
        <v>42886</v>
      </c>
      <c r="F3746" s="199">
        <f>[1]Summary!G3746</f>
        <v>27120</v>
      </c>
      <c r="H3746" s="203">
        <f>[1]Summary!I3746</f>
        <v>83015</v>
      </c>
      <c r="I3746" s="30">
        <f>[1]Summary!K3746</f>
        <v>171147</v>
      </c>
      <c r="K3746" s="34">
        <f t="shared" si="58"/>
        <v>281282</v>
      </c>
    </row>
    <row r="3747" spans="2:11" x14ac:dyDescent="0.2">
      <c r="B3747" t="s">
        <v>54</v>
      </c>
      <c r="C3747" s="29">
        <v>42887</v>
      </c>
      <c r="F3747" s="199">
        <f>[1]Summary!G3747</f>
        <v>27387</v>
      </c>
      <c r="H3747" s="203">
        <f>[1]Summary!I3747</f>
        <v>85757</v>
      </c>
      <c r="I3747" s="30">
        <f>[1]Summary!K3747</f>
        <v>187947</v>
      </c>
      <c r="K3747" s="34">
        <f t="shared" si="58"/>
        <v>301091</v>
      </c>
    </row>
    <row r="3748" spans="2:11" x14ac:dyDescent="0.2">
      <c r="B3748" t="s">
        <v>55</v>
      </c>
      <c r="C3748" s="29">
        <v>42888</v>
      </c>
      <c r="F3748" s="199">
        <f>[1]Summary!G3748</f>
        <v>31399</v>
      </c>
      <c r="H3748" s="203">
        <f>[1]Summary!I3748</f>
        <v>91255</v>
      </c>
      <c r="I3748" s="30">
        <f>[1]Summary!K3748</f>
        <v>185451</v>
      </c>
      <c r="K3748" s="34">
        <f t="shared" si="58"/>
        <v>308105</v>
      </c>
    </row>
    <row r="3749" spans="2:11" x14ac:dyDescent="0.2">
      <c r="B3749" t="s">
        <v>56</v>
      </c>
      <c r="C3749" s="29">
        <v>42889</v>
      </c>
      <c r="F3749" s="199">
        <f>[1]Summary!G3749</f>
        <v>20727</v>
      </c>
      <c r="H3749" s="203">
        <f>[1]Summary!I3749</f>
        <v>62872</v>
      </c>
      <c r="I3749" s="30">
        <f>[1]Summary!K3749</f>
        <v>145275</v>
      </c>
      <c r="K3749" s="34">
        <f t="shared" si="58"/>
        <v>228874</v>
      </c>
    </row>
    <row r="3750" spans="2:11" x14ac:dyDescent="0.2">
      <c r="B3750" t="s">
        <v>57</v>
      </c>
      <c r="C3750" s="29">
        <v>42890</v>
      </c>
      <c r="F3750" s="199">
        <f>[1]Summary!G3750</f>
        <v>18782</v>
      </c>
      <c r="H3750" s="203">
        <f>[1]Summary!I3750</f>
        <v>51708</v>
      </c>
      <c r="I3750" s="30">
        <f>[1]Summary!K3750</f>
        <v>101426</v>
      </c>
      <c r="K3750" s="34">
        <f t="shared" si="58"/>
        <v>171916</v>
      </c>
    </row>
    <row r="3751" spans="2:11" x14ac:dyDescent="0.2">
      <c r="B3751" s="16" t="s">
        <v>58</v>
      </c>
      <c r="C3751" s="29">
        <v>42891</v>
      </c>
      <c r="F3751" s="199">
        <f>[1]Summary!G3751</f>
        <v>28373</v>
      </c>
      <c r="H3751" s="203">
        <f>[1]Summary!I3751</f>
        <v>78673</v>
      </c>
      <c r="I3751" s="30">
        <f>[1]Summary!K3751</f>
        <v>154388</v>
      </c>
      <c r="K3751" s="34">
        <f t="shared" si="58"/>
        <v>261434</v>
      </c>
    </row>
    <row r="3752" spans="2:11" x14ac:dyDescent="0.2">
      <c r="B3752" t="s">
        <v>59</v>
      </c>
      <c r="C3752" s="29">
        <v>42892</v>
      </c>
      <c r="F3752" s="199">
        <f>[1]Summary!G3752</f>
        <v>26485</v>
      </c>
      <c r="H3752" s="203">
        <f>[1]Summary!I3752</f>
        <v>80688</v>
      </c>
      <c r="I3752" s="30">
        <f>[1]Summary!K3752</f>
        <v>161427</v>
      </c>
      <c r="K3752" s="34">
        <f t="shared" si="58"/>
        <v>268600</v>
      </c>
    </row>
    <row r="3753" spans="2:11" x14ac:dyDescent="0.2">
      <c r="B3753" t="s">
        <v>53</v>
      </c>
      <c r="C3753" s="29">
        <v>42893</v>
      </c>
      <c r="F3753" s="199">
        <f>[1]Summary!G3753</f>
        <v>27425</v>
      </c>
      <c r="H3753" s="203">
        <f>[1]Summary!I3753</f>
        <v>84298</v>
      </c>
      <c r="I3753" s="30">
        <f>[1]Summary!K3753</f>
        <v>165409</v>
      </c>
      <c r="K3753" s="34">
        <f t="shared" si="58"/>
        <v>277132</v>
      </c>
    </row>
    <row r="3754" spans="2:11" x14ac:dyDescent="0.2">
      <c r="B3754" t="s">
        <v>54</v>
      </c>
      <c r="C3754" s="29">
        <v>42894</v>
      </c>
      <c r="F3754" s="199">
        <f>[1]Summary!G3754</f>
        <v>28876</v>
      </c>
      <c r="H3754" s="203">
        <f>[1]Summary!I3754</f>
        <v>85754</v>
      </c>
      <c r="I3754" s="30">
        <f>[1]Summary!K3754</f>
        <v>167733</v>
      </c>
      <c r="K3754" s="34">
        <f t="shared" si="58"/>
        <v>282363</v>
      </c>
    </row>
    <row r="3755" spans="2:11" x14ac:dyDescent="0.2">
      <c r="B3755" t="s">
        <v>55</v>
      </c>
      <c r="C3755" s="29">
        <v>42895</v>
      </c>
      <c r="F3755" s="199">
        <f>[1]Summary!G3755</f>
        <v>30502</v>
      </c>
      <c r="H3755" s="203">
        <f>[1]Summary!I3755</f>
        <v>94594</v>
      </c>
      <c r="I3755" s="30">
        <f>[1]Summary!K3755</f>
        <v>171482</v>
      </c>
      <c r="K3755" s="34">
        <f t="shared" si="58"/>
        <v>296578</v>
      </c>
    </row>
    <row r="3756" spans="2:11" x14ac:dyDescent="0.2">
      <c r="B3756" t="s">
        <v>56</v>
      </c>
      <c r="C3756" s="29">
        <v>42896</v>
      </c>
      <c r="F3756" s="199">
        <f>[1]Summary!G3756</f>
        <v>20476</v>
      </c>
      <c r="H3756" s="203">
        <f>[1]Summary!I3756</f>
        <v>67730</v>
      </c>
      <c r="I3756" s="30">
        <f>[1]Summary!K3756</f>
        <v>127047</v>
      </c>
      <c r="K3756" s="34">
        <f t="shared" si="58"/>
        <v>215253</v>
      </c>
    </row>
    <row r="3757" spans="2:11" x14ac:dyDescent="0.2">
      <c r="B3757" t="s">
        <v>57</v>
      </c>
      <c r="C3757" s="29">
        <v>42897</v>
      </c>
      <c r="F3757" s="199">
        <f>[1]Summary!G3757</f>
        <v>20060</v>
      </c>
      <c r="H3757" s="203">
        <f>[1]Summary!I3757</f>
        <v>57970</v>
      </c>
      <c r="I3757" s="30">
        <f>[1]Summary!K3757</f>
        <v>103483</v>
      </c>
      <c r="K3757" s="34">
        <f t="shared" si="58"/>
        <v>181513</v>
      </c>
    </row>
    <row r="3758" spans="2:11" x14ac:dyDescent="0.2">
      <c r="B3758" t="s">
        <v>58</v>
      </c>
      <c r="C3758" s="43">
        <v>42898</v>
      </c>
      <c r="F3758" s="199">
        <f>[1]Summary!G3758</f>
        <v>24660</v>
      </c>
      <c r="H3758" s="203">
        <f>[1]Summary!I3758</f>
        <v>76808</v>
      </c>
      <c r="I3758" s="30">
        <f>[1]Summary!K3758</f>
        <v>157740</v>
      </c>
      <c r="K3758" s="34">
        <f t="shared" si="58"/>
        <v>259208</v>
      </c>
    </row>
    <row r="3759" spans="2:11" x14ac:dyDescent="0.2">
      <c r="B3759" t="s">
        <v>59</v>
      </c>
      <c r="C3759" s="29">
        <v>42899</v>
      </c>
      <c r="F3759" s="199">
        <f>[1]Summary!G3759</f>
        <v>24768</v>
      </c>
      <c r="H3759" s="203">
        <f>[1]Summary!I3759</f>
        <v>79989</v>
      </c>
      <c r="I3759" s="30">
        <f>[1]Summary!K3759</f>
        <v>160445</v>
      </c>
      <c r="K3759" s="34">
        <f t="shared" si="58"/>
        <v>265202</v>
      </c>
    </row>
    <row r="3760" spans="2:11" x14ac:dyDescent="0.2">
      <c r="B3760" t="s">
        <v>53</v>
      </c>
      <c r="C3760" s="29">
        <v>42900</v>
      </c>
      <c r="F3760" s="199">
        <f>[1]Summary!G3760</f>
        <v>26325</v>
      </c>
      <c r="H3760" s="203">
        <f>[1]Summary!I3760</f>
        <v>82343</v>
      </c>
      <c r="I3760" s="30">
        <f>[1]Summary!K3760</f>
        <v>163479</v>
      </c>
      <c r="K3760" s="34">
        <f t="shared" si="58"/>
        <v>272147</v>
      </c>
    </row>
    <row r="3761" spans="2:11" x14ac:dyDescent="0.2">
      <c r="B3761" t="s">
        <v>54</v>
      </c>
      <c r="C3761" s="29">
        <v>42901</v>
      </c>
      <c r="F3761" s="199">
        <f>[1]Summary!G3761</f>
        <v>28361</v>
      </c>
      <c r="H3761" s="203">
        <f>[1]Summary!I3761</f>
        <v>84407</v>
      </c>
      <c r="I3761" s="30">
        <f>[1]Summary!K3761</f>
        <v>168860</v>
      </c>
      <c r="K3761" s="34">
        <f t="shared" si="58"/>
        <v>281628</v>
      </c>
    </row>
    <row r="3762" spans="2:11" x14ac:dyDescent="0.2">
      <c r="B3762" t="s">
        <v>55</v>
      </c>
      <c r="C3762" s="29">
        <v>42902</v>
      </c>
      <c r="F3762" s="199">
        <f>[1]Summary!G3762</f>
        <v>32322</v>
      </c>
      <c r="H3762" s="203">
        <f>[1]Summary!I3762</f>
        <v>92099</v>
      </c>
      <c r="I3762" s="30">
        <f>[1]Summary!K3762</f>
        <v>175982</v>
      </c>
      <c r="K3762" s="34">
        <f t="shared" si="58"/>
        <v>300403</v>
      </c>
    </row>
    <row r="3763" spans="2:11" x14ac:dyDescent="0.2">
      <c r="B3763" t="s">
        <v>56</v>
      </c>
      <c r="C3763" s="29">
        <v>42903</v>
      </c>
      <c r="F3763" s="199">
        <f>[1]Summary!G3763</f>
        <v>22848</v>
      </c>
      <c r="H3763" s="203">
        <f>[1]Summary!I3763</f>
        <v>60283</v>
      </c>
      <c r="I3763" s="30">
        <f>[1]Summary!K3763</f>
        <v>131399</v>
      </c>
      <c r="K3763" s="34">
        <f t="shared" si="58"/>
        <v>214530</v>
      </c>
    </row>
    <row r="3764" spans="2:11" x14ac:dyDescent="0.2">
      <c r="B3764" t="s">
        <v>57</v>
      </c>
      <c r="C3764" s="29">
        <v>42904</v>
      </c>
      <c r="F3764" s="199">
        <f>[1]Summary!G3764</f>
        <v>21641</v>
      </c>
      <c r="H3764" s="203">
        <f>[1]Summary!I3764</f>
        <v>56186</v>
      </c>
      <c r="I3764" s="30">
        <f>[1]Summary!K3764</f>
        <v>105719</v>
      </c>
      <c r="K3764" s="34">
        <f t="shared" si="58"/>
        <v>183546</v>
      </c>
    </row>
    <row r="3765" spans="2:11" x14ac:dyDescent="0.2">
      <c r="B3765" t="s">
        <v>58</v>
      </c>
      <c r="C3765" s="29">
        <v>42905</v>
      </c>
      <c r="F3765" s="199">
        <f>[1]Summary!G3765</f>
        <v>26430</v>
      </c>
      <c r="H3765" s="203">
        <f>[1]Summary!I3765</f>
        <v>74354</v>
      </c>
      <c r="I3765" s="30">
        <f>[1]Summary!K3765</f>
        <v>152389</v>
      </c>
      <c r="K3765" s="34">
        <f t="shared" si="58"/>
        <v>253173</v>
      </c>
    </row>
    <row r="3766" spans="2:11" x14ac:dyDescent="0.2">
      <c r="B3766" t="s">
        <v>59</v>
      </c>
      <c r="C3766" s="29">
        <v>42906</v>
      </c>
      <c r="F3766" s="199">
        <f>[1]Summary!G3766</f>
        <v>27730</v>
      </c>
      <c r="H3766" s="203">
        <f>[1]Summary!I3766</f>
        <v>78854</v>
      </c>
      <c r="I3766" s="30">
        <f>[1]Summary!K3766</f>
        <v>160888</v>
      </c>
      <c r="K3766" s="34">
        <f t="shared" si="58"/>
        <v>267472</v>
      </c>
    </row>
    <row r="3767" spans="2:11" x14ac:dyDescent="0.2">
      <c r="B3767" t="s">
        <v>53</v>
      </c>
      <c r="C3767" s="29">
        <v>42907</v>
      </c>
      <c r="F3767" s="199">
        <f>[1]Summary!G3767</f>
        <v>28819</v>
      </c>
      <c r="H3767" s="203">
        <f>[1]Summary!I3767</f>
        <v>81593</v>
      </c>
      <c r="I3767" s="30">
        <f>[1]Summary!K3767</f>
        <v>163848</v>
      </c>
      <c r="K3767" s="34">
        <f t="shared" si="58"/>
        <v>274260</v>
      </c>
    </row>
    <row r="3768" spans="2:11" x14ac:dyDescent="0.2">
      <c r="B3768" t="s">
        <v>54</v>
      </c>
      <c r="C3768" s="29">
        <v>42908</v>
      </c>
      <c r="F3768" s="199">
        <f>[1]Summary!G3768</f>
        <v>27156</v>
      </c>
      <c r="H3768" s="203">
        <f>[1]Summary!I3768</f>
        <v>81969</v>
      </c>
      <c r="I3768" s="30">
        <f>[1]Summary!K3768</f>
        <v>165375</v>
      </c>
      <c r="K3768" s="34">
        <f t="shared" si="58"/>
        <v>274500</v>
      </c>
    </row>
    <row r="3769" spans="2:11" x14ac:dyDescent="0.2">
      <c r="B3769" t="s">
        <v>55</v>
      </c>
      <c r="C3769" s="29">
        <v>42909</v>
      </c>
      <c r="F3769" s="199">
        <f>[1]Summary!G3769</f>
        <v>29681</v>
      </c>
      <c r="H3769" s="203">
        <f>[1]Summary!I3769</f>
        <v>89066</v>
      </c>
      <c r="I3769" s="30">
        <f>[1]Summary!K3769</f>
        <v>170791</v>
      </c>
      <c r="K3769" s="34">
        <f t="shared" si="58"/>
        <v>289538</v>
      </c>
    </row>
    <row r="3770" spans="2:11" x14ac:dyDescent="0.2">
      <c r="B3770" t="s">
        <v>56</v>
      </c>
      <c r="C3770" s="43">
        <v>42910</v>
      </c>
      <c r="F3770" s="199">
        <f>[1]Summary!G3770</f>
        <v>18317</v>
      </c>
      <c r="H3770" s="203">
        <f>[1]Summary!I3770</f>
        <v>55055</v>
      </c>
      <c r="I3770" s="30">
        <f>[1]Summary!K3770</f>
        <v>126397</v>
      </c>
      <c r="K3770" s="34">
        <f t="shared" si="58"/>
        <v>199769</v>
      </c>
    </row>
    <row r="3771" spans="2:11" x14ac:dyDescent="0.2">
      <c r="B3771" t="s">
        <v>57</v>
      </c>
      <c r="C3771" s="29">
        <v>42911</v>
      </c>
      <c r="F3771" s="199">
        <f>[1]Summary!G3771</f>
        <v>18405</v>
      </c>
      <c r="H3771" s="203">
        <f>[1]Summary!I3771</f>
        <v>51730</v>
      </c>
      <c r="I3771" s="30">
        <f>[1]Summary!K3771</f>
        <v>101699</v>
      </c>
      <c r="K3771" s="34">
        <f t="shared" si="58"/>
        <v>171834</v>
      </c>
    </row>
    <row r="3772" spans="2:11" x14ac:dyDescent="0.2">
      <c r="B3772" t="s">
        <v>58</v>
      </c>
      <c r="C3772" s="29">
        <v>42912</v>
      </c>
      <c r="F3772" s="199">
        <f>[1]Summary!G3772</f>
        <v>25638</v>
      </c>
      <c r="H3772" s="203">
        <f>[1]Summary!I3772</f>
        <v>75147</v>
      </c>
      <c r="I3772" s="30">
        <f>[1]Summary!K3772</f>
        <v>153993</v>
      </c>
      <c r="K3772" s="34">
        <f t="shared" si="58"/>
        <v>254778</v>
      </c>
    </row>
    <row r="3773" spans="2:11" x14ac:dyDescent="0.2">
      <c r="B3773" t="s">
        <v>59</v>
      </c>
      <c r="C3773" s="29">
        <v>42913</v>
      </c>
      <c r="F3773" s="199">
        <f>[1]Summary!G3773</f>
        <v>26587</v>
      </c>
      <c r="H3773" s="203">
        <f>[1]Summary!I3773</f>
        <v>78240</v>
      </c>
      <c r="I3773" s="30">
        <f>[1]Summary!K3773</f>
        <v>157523</v>
      </c>
      <c r="K3773" s="34">
        <f t="shared" si="58"/>
        <v>262350</v>
      </c>
    </row>
    <row r="3774" spans="2:11" x14ac:dyDescent="0.2">
      <c r="B3774" t="s">
        <v>53</v>
      </c>
      <c r="C3774" s="29">
        <v>42914</v>
      </c>
      <c r="F3774" s="199">
        <f>[1]Summary!G3774</f>
        <v>27395</v>
      </c>
      <c r="H3774" s="203">
        <f>[1]Summary!I3774</f>
        <v>81661</v>
      </c>
      <c r="I3774" s="30">
        <f>[1]Summary!K3774</f>
        <v>163745</v>
      </c>
      <c r="K3774" s="34">
        <f t="shared" si="58"/>
        <v>272801</v>
      </c>
    </row>
    <row r="3775" spans="2:11" x14ac:dyDescent="0.2">
      <c r="B3775" t="s">
        <v>54</v>
      </c>
      <c r="C3775" s="29">
        <v>42915</v>
      </c>
      <c r="F3775" s="199">
        <f>[1]Summary!G3775</f>
        <v>28238</v>
      </c>
      <c r="H3775" s="203">
        <f>[1]Summary!I3775</f>
        <v>85028</v>
      </c>
      <c r="I3775" s="30">
        <f>[1]Summary!K3775</f>
        <v>169132</v>
      </c>
      <c r="K3775" s="34">
        <f t="shared" si="58"/>
        <v>282398</v>
      </c>
    </row>
    <row r="3776" spans="2:11" x14ac:dyDescent="0.2">
      <c r="B3776" t="s">
        <v>55</v>
      </c>
      <c r="C3776" s="29">
        <v>42916</v>
      </c>
      <c r="F3776" s="199">
        <f>[1]Summary!G3776</f>
        <v>31189</v>
      </c>
      <c r="H3776" s="203">
        <f>[1]Summary!I3776</f>
        <v>92137</v>
      </c>
      <c r="I3776" s="30">
        <f>[1]Summary!K3776</f>
        <v>175367</v>
      </c>
      <c r="K3776" s="34">
        <f t="shared" si="58"/>
        <v>298693</v>
      </c>
    </row>
    <row r="3777" spans="2:11" x14ac:dyDescent="0.2">
      <c r="B3777" t="s">
        <v>56</v>
      </c>
      <c r="C3777" s="29">
        <v>42917</v>
      </c>
      <c r="F3777" s="199">
        <f>[1]Summary!G3777</f>
        <v>21825</v>
      </c>
      <c r="H3777" s="203">
        <f>[1]Summary!I3777</f>
        <v>62476</v>
      </c>
      <c r="I3777" s="30">
        <f>[1]Summary!K3777</f>
        <v>124777</v>
      </c>
      <c r="K3777" s="34">
        <f t="shared" si="58"/>
        <v>209078</v>
      </c>
    </row>
    <row r="3778" spans="2:11" x14ac:dyDescent="0.2">
      <c r="B3778" t="s">
        <v>57</v>
      </c>
      <c r="C3778" s="29">
        <v>42918</v>
      </c>
      <c r="F3778" s="199">
        <f>[1]Summary!G3778</f>
        <v>17403</v>
      </c>
      <c r="H3778" s="203">
        <f>[1]Summary!I3778</f>
        <v>49586</v>
      </c>
      <c r="I3778" s="30">
        <f>[1]Summary!K3778</f>
        <v>96455</v>
      </c>
      <c r="K3778" s="34">
        <f t="shared" si="58"/>
        <v>163444</v>
      </c>
    </row>
    <row r="3779" spans="2:11" x14ac:dyDescent="0.2">
      <c r="B3779" t="s">
        <v>58</v>
      </c>
      <c r="C3779" s="29">
        <v>42919</v>
      </c>
      <c r="F3779" s="199">
        <f>[1]Summary!G3779</f>
        <v>21842</v>
      </c>
      <c r="H3779" s="203">
        <f>[1]Summary!I3779</f>
        <v>66414</v>
      </c>
      <c r="I3779" s="30">
        <f>[1]Summary!K3779</f>
        <v>135969</v>
      </c>
      <c r="K3779" s="34">
        <f t="shared" si="58"/>
        <v>224225</v>
      </c>
    </row>
    <row r="3780" spans="2:11" x14ac:dyDescent="0.2">
      <c r="B3780" t="s">
        <v>59</v>
      </c>
      <c r="C3780" s="29">
        <v>42920</v>
      </c>
      <c r="F3780" s="199">
        <f>[1]Summary!G3780</f>
        <v>14850</v>
      </c>
      <c r="H3780" s="203">
        <f>[1]Summary!I3780</f>
        <v>42489</v>
      </c>
      <c r="I3780" s="30">
        <f>[1]Summary!K3780</f>
        <v>86661</v>
      </c>
      <c r="K3780" s="34">
        <f t="shared" si="58"/>
        <v>144000</v>
      </c>
    </row>
    <row r="3781" spans="2:11" x14ac:dyDescent="0.2">
      <c r="B3781" t="s">
        <v>53</v>
      </c>
      <c r="C3781" s="29">
        <v>42921</v>
      </c>
      <c r="F3781" s="199">
        <f>[1]Summary!G3781</f>
        <v>27266</v>
      </c>
      <c r="H3781" s="203">
        <f>[1]Summary!I3781</f>
        <v>78122</v>
      </c>
      <c r="I3781" s="30">
        <f>[1]Summary!K3781</f>
        <v>153246</v>
      </c>
      <c r="K3781" s="34">
        <f t="shared" si="58"/>
        <v>258634</v>
      </c>
    </row>
    <row r="3782" spans="2:11" x14ac:dyDescent="0.2">
      <c r="B3782" t="s">
        <v>54</v>
      </c>
      <c r="C3782" s="29">
        <v>42922</v>
      </c>
      <c r="F3782" s="199">
        <f>[1]Summary!G3782</f>
        <v>27095</v>
      </c>
      <c r="H3782" s="203">
        <f>[1]Summary!I3782</f>
        <v>79426</v>
      </c>
      <c r="I3782" s="30">
        <f>[1]Summary!K3782</f>
        <v>159053</v>
      </c>
      <c r="K3782" s="34">
        <f t="shared" si="58"/>
        <v>265574</v>
      </c>
    </row>
    <row r="3783" spans="2:11" x14ac:dyDescent="0.2">
      <c r="B3783" t="s">
        <v>55</v>
      </c>
      <c r="C3783" s="43">
        <v>42923</v>
      </c>
      <c r="F3783" s="199">
        <f>[1]Summary!G3783</f>
        <v>29992</v>
      </c>
      <c r="H3783" s="203">
        <f>[1]Summary!I3783</f>
        <v>86130</v>
      </c>
      <c r="I3783" s="30">
        <f>[1]Summary!K3783</f>
        <v>168296</v>
      </c>
      <c r="K3783" s="34">
        <f t="shared" ref="K3783:K3846" si="59">E3783+F3783+G3783+H3783+I3783</f>
        <v>284418</v>
      </c>
    </row>
    <row r="3784" spans="2:11" x14ac:dyDescent="0.2">
      <c r="B3784" t="s">
        <v>56</v>
      </c>
      <c r="C3784" s="29">
        <v>42924</v>
      </c>
      <c r="F3784" s="199">
        <f>[1]Summary!G3784</f>
        <v>18994</v>
      </c>
      <c r="H3784" s="203">
        <f>[1]Summary!I3784</f>
        <v>57559</v>
      </c>
      <c r="I3784" s="30">
        <f>[1]Summary!K3784</f>
        <v>125014</v>
      </c>
      <c r="K3784" s="34">
        <f t="shared" si="59"/>
        <v>201567</v>
      </c>
    </row>
    <row r="3785" spans="2:11" x14ac:dyDescent="0.2">
      <c r="B3785" t="s">
        <v>57</v>
      </c>
      <c r="C3785" s="29">
        <v>42925</v>
      </c>
      <c r="F3785" s="199">
        <f>[1]Summary!G3785</f>
        <v>18307</v>
      </c>
      <c r="H3785" s="203">
        <f>[1]Summary!I3785</f>
        <v>52283</v>
      </c>
      <c r="I3785" s="30">
        <f>[1]Summary!K3785</f>
        <v>98758</v>
      </c>
      <c r="K3785" s="34">
        <f t="shared" si="59"/>
        <v>169348</v>
      </c>
    </row>
    <row r="3786" spans="2:11" x14ac:dyDescent="0.2">
      <c r="B3786" t="s">
        <v>58</v>
      </c>
      <c r="C3786" s="29">
        <v>42926</v>
      </c>
      <c r="F3786" s="199">
        <f>[1]Summary!G3786</f>
        <v>26073</v>
      </c>
      <c r="H3786" s="203">
        <f>[1]Summary!I3786</f>
        <v>77461</v>
      </c>
      <c r="I3786" s="30">
        <f>[1]Summary!K3786</f>
        <v>153075</v>
      </c>
      <c r="K3786" s="34">
        <f t="shared" si="59"/>
        <v>256609</v>
      </c>
    </row>
    <row r="3787" spans="2:11" x14ac:dyDescent="0.2">
      <c r="B3787" t="s">
        <v>59</v>
      </c>
      <c r="C3787" s="29">
        <v>42927</v>
      </c>
      <c r="F3787" s="199">
        <f>[1]Summary!G3787</f>
        <v>25918</v>
      </c>
      <c r="H3787" s="203">
        <f>[1]Summary!I3787</f>
        <v>79466</v>
      </c>
      <c r="I3787" s="30">
        <f>[1]Summary!K3787</f>
        <v>161045</v>
      </c>
      <c r="K3787" s="34">
        <f t="shared" si="59"/>
        <v>266429</v>
      </c>
    </row>
    <row r="3788" spans="2:11" x14ac:dyDescent="0.2">
      <c r="B3788" t="s">
        <v>53</v>
      </c>
      <c r="C3788" s="29">
        <v>42928</v>
      </c>
      <c r="F3788" s="199">
        <f>[1]Summary!G3788</f>
        <v>27255</v>
      </c>
      <c r="H3788" s="203">
        <f>[1]Summary!I3788</f>
        <v>82453</v>
      </c>
      <c r="I3788" s="30">
        <f>[1]Summary!K3788</f>
        <v>163671</v>
      </c>
      <c r="K3788" s="34">
        <f t="shared" si="59"/>
        <v>273379</v>
      </c>
    </row>
    <row r="3789" spans="2:11" x14ac:dyDescent="0.2">
      <c r="B3789" t="s">
        <v>54</v>
      </c>
      <c r="C3789" s="29">
        <v>42929</v>
      </c>
      <c r="F3789" s="199">
        <f>[1]Summary!G3789</f>
        <v>27719</v>
      </c>
      <c r="H3789" s="203">
        <f>[1]Summary!I3789</f>
        <v>85994</v>
      </c>
      <c r="I3789" s="30">
        <f>[1]Summary!K3789</f>
        <v>165302</v>
      </c>
      <c r="K3789" s="34">
        <f t="shared" si="59"/>
        <v>279015</v>
      </c>
    </row>
    <row r="3790" spans="2:11" x14ac:dyDescent="0.2">
      <c r="B3790" t="s">
        <v>55</v>
      </c>
      <c r="C3790" s="29">
        <v>42930</v>
      </c>
      <c r="F3790" s="199">
        <f>[1]Summary!G3790</f>
        <v>28715</v>
      </c>
      <c r="H3790" s="203">
        <f>[1]Summary!I3790</f>
        <v>92043</v>
      </c>
      <c r="I3790" s="30">
        <f>[1]Summary!K3790</f>
        <v>172824</v>
      </c>
      <c r="K3790" s="34">
        <f t="shared" si="59"/>
        <v>293582</v>
      </c>
    </row>
    <row r="3791" spans="2:11" x14ac:dyDescent="0.2">
      <c r="B3791" t="s">
        <v>56</v>
      </c>
      <c r="C3791" s="29">
        <v>42931</v>
      </c>
      <c r="F3791" s="199">
        <f>[1]Summary!G3791</f>
        <v>19073</v>
      </c>
      <c r="H3791" s="203">
        <f>[1]Summary!I3791</f>
        <v>59465</v>
      </c>
      <c r="I3791" s="30">
        <f>[1]Summary!K3791</f>
        <v>123584</v>
      </c>
      <c r="K3791" s="34">
        <f t="shared" si="59"/>
        <v>202122</v>
      </c>
    </row>
    <row r="3792" spans="2:11" x14ac:dyDescent="0.2">
      <c r="B3792" t="s">
        <v>57</v>
      </c>
      <c r="C3792" s="29">
        <v>42932</v>
      </c>
      <c r="F3792" s="199">
        <f>[1]Summary!G3792</f>
        <v>19676</v>
      </c>
      <c r="H3792" s="203">
        <f>[1]Summary!I3792</f>
        <v>53847</v>
      </c>
      <c r="I3792" s="30">
        <f>[1]Summary!K3792</f>
        <v>100290</v>
      </c>
      <c r="K3792" s="34">
        <f t="shared" si="59"/>
        <v>173813</v>
      </c>
    </row>
    <row r="3793" spans="2:11" x14ac:dyDescent="0.2">
      <c r="B3793" t="s">
        <v>58</v>
      </c>
      <c r="C3793" s="29">
        <v>42933</v>
      </c>
      <c r="F3793" s="199">
        <f>[1]Summary!G3793</f>
        <v>25869</v>
      </c>
      <c r="H3793" s="203">
        <f>[1]Summary!I3793</f>
        <v>76242</v>
      </c>
      <c r="I3793" s="30">
        <f>[1]Summary!K3793</f>
        <v>153326</v>
      </c>
      <c r="K3793" s="34">
        <f t="shared" si="59"/>
        <v>255437</v>
      </c>
    </row>
    <row r="3794" spans="2:11" x14ac:dyDescent="0.2">
      <c r="B3794" t="s">
        <v>59</v>
      </c>
      <c r="C3794" s="29">
        <v>42934</v>
      </c>
      <c r="F3794" s="199">
        <f>[1]Summary!G3794</f>
        <v>26328</v>
      </c>
      <c r="H3794" s="203">
        <f>[1]Summary!I3794</f>
        <v>78985</v>
      </c>
      <c r="I3794" s="30">
        <f>[1]Summary!K3794</f>
        <v>161071</v>
      </c>
      <c r="K3794" s="34">
        <f t="shared" si="59"/>
        <v>266384</v>
      </c>
    </row>
    <row r="3795" spans="2:11" x14ac:dyDescent="0.2">
      <c r="B3795" t="s">
        <v>53</v>
      </c>
      <c r="C3795" s="29">
        <v>42935</v>
      </c>
      <c r="F3795" s="199">
        <f>[1]Summary!G3795</f>
        <v>27081</v>
      </c>
      <c r="H3795" s="203">
        <f>[1]Summary!I3795</f>
        <v>81349</v>
      </c>
      <c r="I3795" s="30">
        <f>[1]Summary!K3795</f>
        <v>163652</v>
      </c>
      <c r="K3795" s="34">
        <f t="shared" si="59"/>
        <v>272082</v>
      </c>
    </row>
    <row r="3796" spans="2:11" x14ac:dyDescent="0.2">
      <c r="B3796" t="s">
        <v>54</v>
      </c>
      <c r="C3796" s="29">
        <v>42936</v>
      </c>
      <c r="F3796" s="199">
        <f>[1]Summary!G3796</f>
        <v>27542</v>
      </c>
      <c r="H3796" s="203">
        <f>[1]Summary!I3796</f>
        <v>84134</v>
      </c>
      <c r="I3796" s="30">
        <f>[1]Summary!K3796</f>
        <v>166464</v>
      </c>
      <c r="K3796" s="34">
        <f t="shared" si="59"/>
        <v>278140</v>
      </c>
    </row>
    <row r="3797" spans="2:11" x14ac:dyDescent="0.2">
      <c r="B3797" t="s">
        <v>55</v>
      </c>
      <c r="C3797" s="29">
        <v>42937</v>
      </c>
      <c r="F3797" s="199">
        <f>[1]Summary!G3797</f>
        <v>28238</v>
      </c>
      <c r="H3797" s="203">
        <f>[1]Summary!I3797</f>
        <v>90030</v>
      </c>
      <c r="I3797" s="30">
        <f>[1]Summary!K3797</f>
        <v>171524</v>
      </c>
      <c r="K3797" s="34">
        <f t="shared" si="59"/>
        <v>289792</v>
      </c>
    </row>
    <row r="3798" spans="2:11" x14ac:dyDescent="0.2">
      <c r="B3798" t="s">
        <v>56</v>
      </c>
      <c r="C3798" s="29">
        <v>42938</v>
      </c>
      <c r="F3798" s="199">
        <f>[1]Summary!G3798</f>
        <v>16134</v>
      </c>
      <c r="H3798" s="203">
        <f>[1]Summary!I3798</f>
        <v>61122</v>
      </c>
      <c r="I3798" s="30">
        <f>[1]Summary!K3798</f>
        <v>123535</v>
      </c>
      <c r="K3798" s="34">
        <f t="shared" si="59"/>
        <v>200791</v>
      </c>
    </row>
    <row r="3799" spans="2:11" x14ac:dyDescent="0.2">
      <c r="B3799" t="s">
        <v>57</v>
      </c>
      <c r="C3799" s="29">
        <v>42939</v>
      </c>
      <c r="F3799" s="199">
        <f>[1]Summary!G3799</f>
        <v>18557</v>
      </c>
      <c r="H3799" s="203">
        <f>[1]Summary!I3799</f>
        <v>55667</v>
      </c>
      <c r="I3799" s="30">
        <f>[1]Summary!K3799</f>
        <v>96992</v>
      </c>
      <c r="K3799" s="34">
        <f t="shared" si="59"/>
        <v>171216</v>
      </c>
    </row>
    <row r="3800" spans="2:11" x14ac:dyDescent="0.2">
      <c r="B3800" t="s">
        <v>58</v>
      </c>
      <c r="C3800" s="29">
        <v>42940</v>
      </c>
      <c r="F3800" s="199">
        <f>[1]Summary!G3800</f>
        <v>25336</v>
      </c>
      <c r="H3800" s="203">
        <f>[1]Summary!I3800</f>
        <v>76009</v>
      </c>
      <c r="I3800" s="30">
        <f>[1]Summary!K3800</f>
        <v>150389</v>
      </c>
      <c r="K3800" s="34">
        <f t="shared" si="59"/>
        <v>251734</v>
      </c>
    </row>
    <row r="3801" spans="2:11" x14ac:dyDescent="0.2">
      <c r="B3801" t="s">
        <v>59</v>
      </c>
      <c r="C3801" s="29">
        <v>42941</v>
      </c>
      <c r="F3801" s="199">
        <f>[1]Summary!G3801</f>
        <v>25086</v>
      </c>
      <c r="H3801" s="203">
        <f>[1]Summary!I3801</f>
        <v>78570</v>
      </c>
      <c r="I3801" s="30">
        <f>[1]Summary!K3801</f>
        <v>159618</v>
      </c>
      <c r="K3801" s="34">
        <f t="shared" si="59"/>
        <v>263274</v>
      </c>
    </row>
    <row r="3802" spans="2:11" x14ac:dyDescent="0.2">
      <c r="B3802" t="s">
        <v>53</v>
      </c>
      <c r="C3802" s="29">
        <v>42942</v>
      </c>
      <c r="F3802" s="199">
        <f>[1]Summary!G3802</f>
        <v>25744</v>
      </c>
      <c r="H3802" s="203">
        <f>[1]Summary!I3802</f>
        <v>81948</v>
      </c>
      <c r="I3802" s="30">
        <f>[1]Summary!K3802</f>
        <v>163127</v>
      </c>
      <c r="K3802" s="34">
        <f t="shared" si="59"/>
        <v>270819</v>
      </c>
    </row>
    <row r="3803" spans="2:11" x14ac:dyDescent="0.2">
      <c r="B3803" t="s">
        <v>54</v>
      </c>
      <c r="C3803" s="29">
        <v>42943</v>
      </c>
      <c r="F3803" s="199">
        <f>[1]Summary!G3803</f>
        <v>26335</v>
      </c>
      <c r="H3803" s="203">
        <f>[1]Summary!I3803</f>
        <v>84587</v>
      </c>
      <c r="I3803" s="30">
        <f>[1]Summary!K3803</f>
        <v>167410</v>
      </c>
      <c r="K3803" s="34">
        <f t="shared" si="59"/>
        <v>278332</v>
      </c>
    </row>
    <row r="3804" spans="2:11" x14ac:dyDescent="0.2">
      <c r="B3804" t="s">
        <v>55</v>
      </c>
      <c r="C3804" s="43">
        <v>42944</v>
      </c>
      <c r="F3804" s="199">
        <f>[1]Summary!G3804</f>
        <v>27657</v>
      </c>
      <c r="H3804" s="203">
        <f>[1]Summary!I3804</f>
        <v>90489</v>
      </c>
      <c r="I3804" s="30">
        <f>[1]Summary!K3804</f>
        <v>175284</v>
      </c>
      <c r="K3804" s="34">
        <f t="shared" si="59"/>
        <v>293430</v>
      </c>
    </row>
    <row r="3805" spans="2:11" x14ac:dyDescent="0.2">
      <c r="B3805" t="s">
        <v>56</v>
      </c>
      <c r="C3805" s="43">
        <v>42945</v>
      </c>
      <c r="F3805" s="199">
        <f>[1]Summary!G3805</f>
        <v>18759</v>
      </c>
      <c r="H3805" s="203">
        <f>[1]Summary!I3805</f>
        <v>59239</v>
      </c>
      <c r="I3805" s="30">
        <f>[1]Summary!K3805</f>
        <v>128724</v>
      </c>
      <c r="K3805" s="34">
        <f t="shared" si="59"/>
        <v>206722</v>
      </c>
    </row>
    <row r="3806" spans="2:11" x14ac:dyDescent="0.2">
      <c r="B3806" t="s">
        <v>57</v>
      </c>
      <c r="C3806" s="29">
        <v>42946</v>
      </c>
      <c r="F3806" s="199">
        <f>[1]Summary!G3806</f>
        <v>18617</v>
      </c>
      <c r="H3806" s="203">
        <f>[1]Summary!I3806</f>
        <v>55146</v>
      </c>
      <c r="I3806" s="30">
        <f>[1]Summary!K3806</f>
        <v>101862</v>
      </c>
      <c r="K3806" s="34">
        <f t="shared" si="59"/>
        <v>175625</v>
      </c>
    </row>
    <row r="3807" spans="2:11" x14ac:dyDescent="0.2">
      <c r="B3807" t="s">
        <v>58</v>
      </c>
      <c r="C3807" s="43">
        <v>42947</v>
      </c>
      <c r="F3807" s="199">
        <f>[1]Summary!G3807</f>
        <v>25676</v>
      </c>
      <c r="H3807" s="203">
        <f>[1]Summary!I3807</f>
        <v>77711</v>
      </c>
      <c r="I3807" s="30">
        <f>[1]Summary!K3807</f>
        <v>160062</v>
      </c>
      <c r="K3807" s="34">
        <f t="shared" si="59"/>
        <v>263449</v>
      </c>
    </row>
    <row r="3808" spans="2:11" x14ac:dyDescent="0.2">
      <c r="B3808" t="s">
        <v>59</v>
      </c>
      <c r="C3808" s="29">
        <v>42948</v>
      </c>
      <c r="F3808" s="199">
        <f>[1]Summary!G3808</f>
        <v>26001</v>
      </c>
      <c r="H3808" s="203">
        <f>[1]Summary!I3808</f>
        <v>79455</v>
      </c>
      <c r="I3808" s="30">
        <f>[1]Summary!K3808</f>
        <v>160269</v>
      </c>
      <c r="K3808" s="34">
        <f t="shared" si="59"/>
        <v>265725</v>
      </c>
    </row>
    <row r="3809" spans="2:11" x14ac:dyDescent="0.2">
      <c r="B3809" t="s">
        <v>53</v>
      </c>
      <c r="C3809" s="29">
        <v>42949</v>
      </c>
      <c r="F3809" s="199">
        <f>[1]Summary!G3809</f>
        <v>25925</v>
      </c>
      <c r="H3809" s="203">
        <f>[1]Summary!I3809</f>
        <v>77775</v>
      </c>
      <c r="I3809" s="30">
        <f>[1]Summary!K3809</f>
        <v>161238</v>
      </c>
      <c r="K3809" s="34">
        <f t="shared" si="59"/>
        <v>264938</v>
      </c>
    </row>
    <row r="3810" spans="2:11" x14ac:dyDescent="0.2">
      <c r="B3810" t="s">
        <v>54</v>
      </c>
      <c r="C3810" s="29">
        <v>42950</v>
      </c>
      <c r="F3810" s="199">
        <f>[1]Summary!G3810</f>
        <v>27239</v>
      </c>
      <c r="H3810" s="203">
        <f>[1]Summary!I3810</f>
        <v>81829</v>
      </c>
      <c r="I3810" s="30">
        <f>[1]Summary!K3810</f>
        <v>165019</v>
      </c>
      <c r="K3810" s="34">
        <f t="shared" si="59"/>
        <v>274087</v>
      </c>
    </row>
    <row r="3811" spans="2:11" x14ac:dyDescent="0.2">
      <c r="B3811" t="s">
        <v>55</v>
      </c>
      <c r="C3811" s="29">
        <v>42951</v>
      </c>
      <c r="F3811" s="199">
        <f>[1]Summary!G3811</f>
        <v>29670</v>
      </c>
      <c r="H3811" s="203">
        <f>[1]Summary!I3811</f>
        <v>88769</v>
      </c>
      <c r="I3811" s="30">
        <f>[1]Summary!K3811</f>
        <v>173227</v>
      </c>
      <c r="K3811" s="34">
        <f t="shared" si="59"/>
        <v>291666</v>
      </c>
    </row>
    <row r="3812" spans="2:11" x14ac:dyDescent="0.2">
      <c r="B3812" t="s">
        <v>56</v>
      </c>
      <c r="C3812" s="43">
        <v>42952</v>
      </c>
      <c r="F3812" s="199">
        <f>[1]Summary!G3812</f>
        <v>19652</v>
      </c>
      <c r="H3812" s="203">
        <f>[1]Summary!I3812</f>
        <v>57595</v>
      </c>
      <c r="I3812" s="30">
        <f>[1]Summary!K3812</f>
        <v>129118</v>
      </c>
      <c r="K3812" s="34">
        <f t="shared" si="59"/>
        <v>206365</v>
      </c>
    </row>
    <row r="3813" spans="2:11" x14ac:dyDescent="0.2">
      <c r="B3813" t="s">
        <v>57</v>
      </c>
      <c r="C3813" s="29">
        <v>42953</v>
      </c>
      <c r="F3813" s="199">
        <f>[1]Summary!G3813</f>
        <v>18269</v>
      </c>
      <c r="H3813" s="203">
        <f>[1]Summary!I3813</f>
        <v>53330</v>
      </c>
      <c r="I3813" s="30">
        <f>[1]Summary!K3813</f>
        <v>99326</v>
      </c>
      <c r="K3813" s="34">
        <f t="shared" si="59"/>
        <v>170925</v>
      </c>
    </row>
    <row r="3814" spans="2:11" x14ac:dyDescent="0.2">
      <c r="B3814" s="39" t="s">
        <v>58</v>
      </c>
      <c r="C3814" s="29">
        <v>42954</v>
      </c>
      <c r="F3814" s="199">
        <f>[1]Summary!G3814</f>
        <v>22285</v>
      </c>
      <c r="H3814" s="203">
        <f>[1]Summary!I3814</f>
        <v>70048</v>
      </c>
      <c r="I3814" s="30">
        <f>[1]Summary!K3814</f>
        <v>141994</v>
      </c>
      <c r="K3814" s="34">
        <f t="shared" si="59"/>
        <v>234327</v>
      </c>
    </row>
    <row r="3815" spans="2:11" x14ac:dyDescent="0.2">
      <c r="B3815" t="s">
        <v>59</v>
      </c>
      <c r="C3815" s="29">
        <v>42955</v>
      </c>
      <c r="F3815" s="199">
        <f>[1]Summary!G3815</f>
        <v>24832</v>
      </c>
      <c r="H3815" s="203">
        <f>[1]Summary!I3815</f>
        <v>76345</v>
      </c>
      <c r="I3815" s="30">
        <f>[1]Summary!K3815</f>
        <v>158936</v>
      </c>
      <c r="K3815" s="34">
        <f t="shared" si="59"/>
        <v>260113</v>
      </c>
    </row>
    <row r="3816" spans="2:11" x14ac:dyDescent="0.2">
      <c r="B3816" t="s">
        <v>53</v>
      </c>
      <c r="C3816" s="29">
        <v>42956</v>
      </c>
      <c r="F3816" s="199">
        <f>[1]Summary!G3816</f>
        <v>26201</v>
      </c>
      <c r="H3816" s="203">
        <f>[1]Summary!I3816</f>
        <v>79623</v>
      </c>
      <c r="I3816" s="30">
        <f>[1]Summary!K3816</f>
        <v>163107</v>
      </c>
      <c r="K3816" s="34">
        <f t="shared" si="59"/>
        <v>268931</v>
      </c>
    </row>
    <row r="3817" spans="2:11" x14ac:dyDescent="0.2">
      <c r="B3817" t="s">
        <v>54</v>
      </c>
      <c r="C3817" s="29">
        <v>42957</v>
      </c>
      <c r="F3817" s="199">
        <f>[1]Summary!G3817</f>
        <v>28012</v>
      </c>
      <c r="H3817" s="203">
        <f>[1]Summary!I3817</f>
        <v>83739</v>
      </c>
      <c r="I3817" s="30">
        <f>[1]Summary!K3817</f>
        <v>167999</v>
      </c>
      <c r="K3817" s="34">
        <f t="shared" si="59"/>
        <v>279750</v>
      </c>
    </row>
    <row r="3818" spans="2:11" x14ac:dyDescent="0.2">
      <c r="B3818" t="s">
        <v>55</v>
      </c>
      <c r="C3818" s="29">
        <v>42958</v>
      </c>
      <c r="F3818" s="199">
        <f>[1]Summary!G3818</f>
        <v>29645</v>
      </c>
      <c r="H3818" s="203">
        <f>[1]Summary!I3818</f>
        <v>89334</v>
      </c>
      <c r="I3818" s="30">
        <f>[1]Summary!K3818</f>
        <v>173018</v>
      </c>
      <c r="K3818" s="34">
        <f t="shared" si="59"/>
        <v>291997</v>
      </c>
    </row>
    <row r="3819" spans="2:11" x14ac:dyDescent="0.2">
      <c r="B3819" t="s">
        <v>56</v>
      </c>
      <c r="C3819" s="29">
        <v>42959</v>
      </c>
      <c r="F3819" s="199">
        <f>[1]Summary!G3819</f>
        <v>20040</v>
      </c>
      <c r="H3819" s="203">
        <f>[1]Summary!I3819</f>
        <v>60591</v>
      </c>
      <c r="I3819" s="30">
        <f>[1]Summary!K3819</f>
        <v>129477</v>
      </c>
      <c r="K3819" s="34">
        <f t="shared" si="59"/>
        <v>210108</v>
      </c>
    </row>
    <row r="3820" spans="2:11" x14ac:dyDescent="0.2">
      <c r="B3820" t="s">
        <v>57</v>
      </c>
      <c r="C3820" s="29">
        <v>42960</v>
      </c>
      <c r="F3820" s="199">
        <f>[1]Summary!G3820</f>
        <v>19094</v>
      </c>
      <c r="H3820" s="203">
        <f>[1]Summary!I3820</f>
        <v>53905</v>
      </c>
      <c r="I3820" s="30">
        <f>[1]Summary!K3820</f>
        <v>101528</v>
      </c>
      <c r="K3820" s="34">
        <f t="shared" si="59"/>
        <v>174527</v>
      </c>
    </row>
    <row r="3821" spans="2:11" x14ac:dyDescent="0.2">
      <c r="B3821" t="s">
        <v>58</v>
      </c>
      <c r="C3821" s="29">
        <v>42961</v>
      </c>
      <c r="F3821" s="199">
        <f>[1]Summary!G3821</f>
        <v>25761</v>
      </c>
      <c r="H3821" s="203">
        <f>[1]Summary!I3821</f>
        <v>77907</v>
      </c>
      <c r="I3821" s="30">
        <f>[1]Summary!K3821</f>
        <v>156577</v>
      </c>
      <c r="K3821" s="34">
        <f t="shared" si="59"/>
        <v>260245</v>
      </c>
    </row>
    <row r="3822" spans="2:11" x14ac:dyDescent="0.2">
      <c r="B3822" t="s">
        <v>59</v>
      </c>
      <c r="C3822" s="29">
        <v>42962</v>
      </c>
      <c r="F3822" s="199">
        <f>[1]Summary!G3822</f>
        <v>26445</v>
      </c>
      <c r="H3822" s="203">
        <f>[1]Summary!I3822</f>
        <v>80511</v>
      </c>
      <c r="I3822" s="30">
        <f>[1]Summary!K3822</f>
        <v>165048</v>
      </c>
      <c r="K3822" s="34">
        <f t="shared" si="59"/>
        <v>272004</v>
      </c>
    </row>
    <row r="3823" spans="2:11" x14ac:dyDescent="0.2">
      <c r="B3823" t="s">
        <v>53</v>
      </c>
      <c r="C3823" s="29">
        <v>42963</v>
      </c>
      <c r="F3823" s="199">
        <f>[1]Summary!G3823</f>
        <v>27178</v>
      </c>
      <c r="H3823" s="203">
        <f>[1]Summary!I3823</f>
        <v>80887</v>
      </c>
      <c r="I3823" s="30">
        <f>[1]Summary!K3823</f>
        <v>165411</v>
      </c>
      <c r="K3823" s="34">
        <f t="shared" si="59"/>
        <v>273476</v>
      </c>
    </row>
    <row r="3824" spans="2:11" x14ac:dyDescent="0.2">
      <c r="B3824" t="s">
        <v>54</v>
      </c>
      <c r="C3824" s="29">
        <v>42964</v>
      </c>
      <c r="F3824" s="199">
        <f>[1]Summary!G3824</f>
        <v>28607</v>
      </c>
      <c r="H3824" s="203">
        <f>[1]Summary!I3824</f>
        <v>83041</v>
      </c>
      <c r="I3824" s="30">
        <f>[1]Summary!K3824</f>
        <v>163993</v>
      </c>
      <c r="K3824" s="34">
        <f t="shared" si="59"/>
        <v>275641</v>
      </c>
    </row>
    <row r="3825" spans="2:11" x14ac:dyDescent="0.2">
      <c r="B3825" t="s">
        <v>55</v>
      </c>
      <c r="C3825" s="29">
        <v>42965</v>
      </c>
      <c r="F3825" s="199">
        <f>[1]Summary!G3825</f>
        <v>29763</v>
      </c>
      <c r="H3825" s="203">
        <f>[1]Summary!I3825</f>
        <v>90128</v>
      </c>
      <c r="I3825" s="30">
        <f>[1]Summary!K3825</f>
        <v>174246</v>
      </c>
      <c r="K3825" s="34">
        <f t="shared" si="59"/>
        <v>294137</v>
      </c>
    </row>
    <row r="3826" spans="2:11" x14ac:dyDescent="0.2">
      <c r="B3826" t="s">
        <v>56</v>
      </c>
      <c r="C3826" s="29">
        <v>42966</v>
      </c>
      <c r="F3826" s="199">
        <f>[1]Summary!G3826</f>
        <v>19741</v>
      </c>
      <c r="H3826" s="203">
        <f>[1]Summary!I3826</f>
        <v>61273</v>
      </c>
      <c r="I3826" s="30">
        <f>[1]Summary!K3826</f>
        <v>127396</v>
      </c>
      <c r="K3826" s="34">
        <f t="shared" si="59"/>
        <v>208410</v>
      </c>
    </row>
    <row r="3827" spans="2:11" x14ac:dyDescent="0.2">
      <c r="B3827" t="s">
        <v>57</v>
      </c>
      <c r="C3827" s="29">
        <v>42967</v>
      </c>
      <c r="F3827" s="199">
        <f>[1]Summary!G3827</f>
        <v>18424</v>
      </c>
      <c r="H3827" s="203">
        <f>[1]Summary!I3827</f>
        <v>55023</v>
      </c>
      <c r="I3827" s="30">
        <f>[1]Summary!K3827</f>
        <v>100298</v>
      </c>
      <c r="K3827" s="34">
        <f t="shared" si="59"/>
        <v>173745</v>
      </c>
    </row>
    <row r="3828" spans="2:11" x14ac:dyDescent="0.2">
      <c r="B3828" t="s">
        <v>58</v>
      </c>
      <c r="C3828" s="43">
        <v>42968</v>
      </c>
      <c r="F3828" s="199">
        <f>[1]Summary!G3828</f>
        <v>24853</v>
      </c>
      <c r="H3828" s="203">
        <f>[1]Summary!I3828</f>
        <v>75208</v>
      </c>
      <c r="I3828" s="30">
        <f>[1]Summary!K3828</f>
        <v>151134</v>
      </c>
      <c r="K3828" s="34">
        <f t="shared" si="59"/>
        <v>251195</v>
      </c>
    </row>
    <row r="3829" spans="2:11" x14ac:dyDescent="0.2">
      <c r="B3829" t="s">
        <v>59</v>
      </c>
      <c r="C3829" s="29">
        <v>42969</v>
      </c>
      <c r="F3829" s="199">
        <f>[1]Summary!G3829</f>
        <v>25843</v>
      </c>
      <c r="H3829" s="203">
        <f>[1]Summary!I3829</f>
        <v>79006</v>
      </c>
      <c r="I3829" s="30">
        <f>[1]Summary!K3829</f>
        <v>159134</v>
      </c>
      <c r="K3829" s="34">
        <f t="shared" si="59"/>
        <v>263983</v>
      </c>
    </row>
    <row r="3830" spans="2:11" x14ac:dyDescent="0.2">
      <c r="B3830" t="s">
        <v>53</v>
      </c>
      <c r="C3830" s="29">
        <v>42970</v>
      </c>
      <c r="F3830" s="199">
        <f>[1]Summary!G3830</f>
        <v>26906</v>
      </c>
      <c r="H3830" s="203">
        <f>[1]Summary!I3830</f>
        <v>81820</v>
      </c>
      <c r="I3830" s="30">
        <f>[1]Summary!K3830</f>
        <v>159433</v>
      </c>
      <c r="K3830" s="34">
        <f t="shared" si="59"/>
        <v>268159</v>
      </c>
    </row>
    <row r="3831" spans="2:11" x14ac:dyDescent="0.2">
      <c r="B3831" t="s">
        <v>54</v>
      </c>
      <c r="C3831" s="29">
        <v>42971</v>
      </c>
      <c r="F3831" s="199">
        <f>[1]Summary!G3831</f>
        <v>29534</v>
      </c>
      <c r="H3831" s="203">
        <f>[1]Summary!I3831</f>
        <v>87320</v>
      </c>
      <c r="I3831" s="30">
        <f>[1]Summary!K3831</f>
        <v>168220</v>
      </c>
      <c r="K3831" s="34">
        <f t="shared" si="59"/>
        <v>285074</v>
      </c>
    </row>
    <row r="3832" spans="2:11" x14ac:dyDescent="0.2">
      <c r="B3832" t="s">
        <v>55</v>
      </c>
      <c r="C3832" s="29">
        <v>42972</v>
      </c>
      <c r="F3832" s="199">
        <f>[1]Summary!G3832</f>
        <v>27638</v>
      </c>
      <c r="H3832" s="203">
        <f>[1]Summary!I3832</f>
        <v>83732</v>
      </c>
      <c r="I3832" s="30">
        <f>[1]Summary!K3832</f>
        <v>167441</v>
      </c>
      <c r="K3832" s="34">
        <f t="shared" si="59"/>
        <v>278811</v>
      </c>
    </row>
    <row r="3833" spans="2:11" x14ac:dyDescent="0.2">
      <c r="B3833" t="s">
        <v>56</v>
      </c>
      <c r="C3833" s="43">
        <v>42973</v>
      </c>
      <c r="F3833" s="199">
        <f>[1]Summary!G3833</f>
        <v>6455</v>
      </c>
      <c r="H3833" s="203">
        <f>[1]Summary!I3833</f>
        <v>25512</v>
      </c>
      <c r="I3833" s="30">
        <f>[1]Summary!K3833</f>
        <v>69351</v>
      </c>
      <c r="K3833" s="34">
        <f t="shared" si="59"/>
        <v>101318</v>
      </c>
    </row>
    <row r="3834" spans="2:11" x14ac:dyDescent="0.2">
      <c r="B3834" t="s">
        <v>57</v>
      </c>
      <c r="C3834" s="43">
        <v>42974</v>
      </c>
      <c r="F3834" s="199">
        <f>[1]Summary!G3834</f>
        <v>6006</v>
      </c>
      <c r="H3834" s="203">
        <f>[1]Summary!I3834</f>
        <v>23184</v>
      </c>
      <c r="I3834" s="30">
        <f>[1]Summary!K3834</f>
        <v>60160</v>
      </c>
      <c r="K3834" s="34">
        <f t="shared" si="59"/>
        <v>89350</v>
      </c>
    </row>
    <row r="3835" spans="2:11" x14ac:dyDescent="0.2">
      <c r="B3835" t="s">
        <v>58</v>
      </c>
      <c r="C3835" s="43">
        <v>42975</v>
      </c>
      <c r="F3835" s="199">
        <f>[1]Summary!G3835</f>
        <v>17514</v>
      </c>
      <c r="H3835" s="203">
        <f>[1]Summary!I3835</f>
        <v>65746</v>
      </c>
      <c r="I3835" s="30">
        <f>[1]Summary!K3835</f>
        <v>138181</v>
      </c>
      <c r="K3835" s="34">
        <f t="shared" si="59"/>
        <v>221441</v>
      </c>
    </row>
    <row r="3836" spans="2:11" x14ac:dyDescent="0.2">
      <c r="B3836" t="s">
        <v>59</v>
      </c>
      <c r="C3836" s="29">
        <v>42976</v>
      </c>
      <c r="F3836" s="199">
        <f>[1]Summary!G3836</f>
        <v>24140</v>
      </c>
      <c r="H3836" s="203">
        <f>[1]Summary!I3836</f>
        <v>81244</v>
      </c>
      <c r="I3836" s="30">
        <f>[1]Summary!K3836</f>
        <v>156171</v>
      </c>
      <c r="K3836" s="34">
        <f t="shared" si="59"/>
        <v>261555</v>
      </c>
    </row>
    <row r="3837" spans="2:11" x14ac:dyDescent="0.2">
      <c r="B3837" t="s">
        <v>53</v>
      </c>
      <c r="C3837" s="29">
        <v>42977</v>
      </c>
      <c r="F3837" s="199">
        <f>[1]Summary!G3837</f>
        <v>28351</v>
      </c>
      <c r="H3837" s="203">
        <f>[1]Summary!I3837</f>
        <v>85828</v>
      </c>
      <c r="I3837" s="30">
        <f>[1]Summary!K3837</f>
        <v>162469</v>
      </c>
      <c r="K3837" s="34">
        <f t="shared" si="59"/>
        <v>276648</v>
      </c>
    </row>
    <row r="3838" spans="2:11" x14ac:dyDescent="0.2">
      <c r="B3838" t="s">
        <v>54</v>
      </c>
      <c r="C3838" s="29">
        <v>42978</v>
      </c>
      <c r="F3838" s="199">
        <f>[1]Summary!G3838</f>
        <v>30163</v>
      </c>
      <c r="H3838" s="203">
        <f>[1]Summary!I3838</f>
        <v>87869</v>
      </c>
      <c r="I3838" s="30">
        <f>[1]Summary!K3838</f>
        <v>172476</v>
      </c>
      <c r="K3838" s="34">
        <f t="shared" si="59"/>
        <v>290508</v>
      </c>
    </row>
    <row r="3839" spans="2:11" x14ac:dyDescent="0.2">
      <c r="B3839" t="s">
        <v>55</v>
      </c>
      <c r="C3839" s="29">
        <v>42979</v>
      </c>
      <c r="F3839" s="199">
        <f>[1]Summary!G3839</f>
        <v>31074</v>
      </c>
      <c r="H3839" s="203">
        <f>[1]Summary!I3839</f>
        <v>92434</v>
      </c>
      <c r="I3839" s="30">
        <f>[1]Summary!K3839</f>
        <v>170465</v>
      </c>
      <c r="K3839" s="34">
        <f t="shared" si="59"/>
        <v>293973</v>
      </c>
    </row>
    <row r="3840" spans="2:11" x14ac:dyDescent="0.2">
      <c r="B3840" t="s">
        <v>56</v>
      </c>
      <c r="C3840" s="29">
        <v>42980</v>
      </c>
      <c r="F3840" s="199">
        <f>[1]Summary!G3840</f>
        <v>20605</v>
      </c>
      <c r="H3840" s="203">
        <f>[1]Summary!I3840</f>
        <v>61145</v>
      </c>
      <c r="I3840" s="30">
        <f>[1]Summary!K3840</f>
        <v>116155</v>
      </c>
      <c r="K3840" s="34">
        <f t="shared" si="59"/>
        <v>197905</v>
      </c>
    </row>
    <row r="3841" spans="2:11" x14ac:dyDescent="0.2">
      <c r="B3841" t="s">
        <v>57</v>
      </c>
      <c r="C3841" s="29">
        <v>42981</v>
      </c>
      <c r="F3841" s="199">
        <f>[1]Summary!G3841</f>
        <v>16479</v>
      </c>
      <c r="H3841" s="203">
        <f>[1]Summary!I3841</f>
        <v>50140</v>
      </c>
      <c r="I3841" s="30">
        <f>[1]Summary!K3841</f>
        <v>93931</v>
      </c>
      <c r="K3841" s="34">
        <f t="shared" si="59"/>
        <v>160550</v>
      </c>
    </row>
    <row r="3842" spans="2:11" x14ac:dyDescent="0.2">
      <c r="B3842" t="s">
        <v>58</v>
      </c>
      <c r="C3842" s="29">
        <v>42982</v>
      </c>
      <c r="F3842" s="199">
        <f>[1]Summary!G3842</f>
        <v>18501</v>
      </c>
      <c r="H3842" s="203">
        <f>[1]Summary!I3842</f>
        <v>49015</v>
      </c>
      <c r="I3842" s="30">
        <f>[1]Summary!K3842</f>
        <v>93941</v>
      </c>
      <c r="K3842" s="34">
        <f t="shared" si="59"/>
        <v>161457</v>
      </c>
    </row>
    <row r="3843" spans="2:11" x14ac:dyDescent="0.2">
      <c r="B3843" t="s">
        <v>59</v>
      </c>
      <c r="C3843" s="29">
        <v>42983</v>
      </c>
      <c r="F3843" s="199">
        <f>[1]Summary!G3843</f>
        <v>27188</v>
      </c>
      <c r="H3843" s="203">
        <f>[1]Summary!I3843</f>
        <v>79841</v>
      </c>
      <c r="I3843" s="30">
        <f>[1]Summary!K3843</f>
        <v>156988</v>
      </c>
      <c r="K3843" s="34">
        <f t="shared" si="59"/>
        <v>264017</v>
      </c>
    </row>
    <row r="3844" spans="2:11" x14ac:dyDescent="0.2">
      <c r="B3844" t="s">
        <v>53</v>
      </c>
      <c r="C3844" s="29">
        <v>42984</v>
      </c>
      <c r="F3844" s="199">
        <f>[1]Summary!G3844</f>
        <v>27342</v>
      </c>
      <c r="H3844" s="203">
        <f>[1]Summary!I3844</f>
        <v>80887</v>
      </c>
      <c r="I3844" s="30">
        <f>[1]Summary!K3844</f>
        <v>158940</v>
      </c>
      <c r="K3844" s="34">
        <f t="shared" si="59"/>
        <v>267169</v>
      </c>
    </row>
    <row r="3845" spans="2:11" x14ac:dyDescent="0.2">
      <c r="B3845" t="s">
        <v>54</v>
      </c>
      <c r="C3845" s="29">
        <v>42985</v>
      </c>
      <c r="F3845" s="199">
        <f>[1]Summary!G3845</f>
        <v>28809</v>
      </c>
      <c r="H3845" s="203">
        <f>[1]Summary!I3845</f>
        <v>84092</v>
      </c>
      <c r="I3845" s="30">
        <f>[1]Summary!K3845</f>
        <v>165089</v>
      </c>
      <c r="K3845" s="34">
        <f t="shared" si="59"/>
        <v>277990</v>
      </c>
    </row>
    <row r="3846" spans="2:11" x14ac:dyDescent="0.2">
      <c r="B3846" t="s">
        <v>55</v>
      </c>
      <c r="C3846" s="29">
        <v>42986</v>
      </c>
      <c r="F3846" s="199">
        <f>[1]Summary!G3846</f>
        <v>33169</v>
      </c>
      <c r="H3846" s="203">
        <f>[1]Summary!I3846</f>
        <v>94201</v>
      </c>
      <c r="I3846" s="30">
        <f>[1]Summary!K3846</f>
        <v>173679</v>
      </c>
      <c r="K3846" s="34">
        <f t="shared" si="59"/>
        <v>301049</v>
      </c>
    </row>
    <row r="3847" spans="2:11" x14ac:dyDescent="0.2">
      <c r="B3847" t="s">
        <v>56</v>
      </c>
      <c r="C3847" s="29">
        <v>42987</v>
      </c>
      <c r="F3847" s="199">
        <f>[1]Summary!G3847</f>
        <v>24693</v>
      </c>
      <c r="H3847" s="203">
        <f>[1]Summary!I3847</f>
        <v>66433</v>
      </c>
      <c r="I3847" s="30">
        <f>[1]Summary!K3847</f>
        <v>127386</v>
      </c>
      <c r="K3847" s="34">
        <f t="shared" ref="K3847:K3910" si="60">E3847+F3847+G3847+H3847+I3847</f>
        <v>218512</v>
      </c>
    </row>
    <row r="3848" spans="2:11" x14ac:dyDescent="0.2">
      <c r="B3848" t="s">
        <v>57</v>
      </c>
      <c r="C3848" s="29">
        <v>42988</v>
      </c>
      <c r="F3848" s="199">
        <f>[1]Summary!G3848</f>
        <v>20504</v>
      </c>
      <c r="H3848" s="203">
        <f>[1]Summary!I3848</f>
        <v>53959</v>
      </c>
      <c r="I3848" s="30">
        <f>[1]Summary!K3848</f>
        <v>99209</v>
      </c>
      <c r="K3848" s="34">
        <f t="shared" si="60"/>
        <v>173672</v>
      </c>
    </row>
    <row r="3849" spans="2:11" x14ac:dyDescent="0.2">
      <c r="B3849" t="s">
        <v>58</v>
      </c>
      <c r="C3849" s="29">
        <v>42989</v>
      </c>
      <c r="F3849" s="199">
        <f>[1]Summary!G3849</f>
        <v>26739</v>
      </c>
      <c r="H3849" s="203">
        <f>[1]Summary!I3849</f>
        <v>77768</v>
      </c>
      <c r="I3849" s="30">
        <f>[1]Summary!K3849</f>
        <v>153488</v>
      </c>
      <c r="K3849" s="34">
        <f t="shared" si="60"/>
        <v>257995</v>
      </c>
    </row>
    <row r="3850" spans="2:11" x14ac:dyDescent="0.2">
      <c r="B3850" t="s">
        <v>59</v>
      </c>
      <c r="C3850" s="29">
        <v>42990</v>
      </c>
      <c r="F3850" s="199">
        <f>[1]Summary!G3850</f>
        <v>28181</v>
      </c>
      <c r="H3850" s="203">
        <f>[1]Summary!I3850</f>
        <v>80528</v>
      </c>
      <c r="I3850" s="30">
        <f>[1]Summary!K3850</f>
        <v>157199</v>
      </c>
      <c r="K3850" s="34">
        <f t="shared" si="60"/>
        <v>265908</v>
      </c>
    </row>
    <row r="3851" spans="2:11" x14ac:dyDescent="0.2">
      <c r="B3851" t="s">
        <v>53</v>
      </c>
      <c r="C3851" s="43">
        <v>42991</v>
      </c>
      <c r="F3851" s="199">
        <f>[1]Summary!G3851</f>
        <v>29002</v>
      </c>
      <c r="H3851" s="203">
        <f>[1]Summary!I3851</f>
        <v>82012</v>
      </c>
      <c r="I3851" s="30">
        <f>[1]Summary!K3851</f>
        <v>161566</v>
      </c>
      <c r="K3851" s="34">
        <f t="shared" si="60"/>
        <v>272580</v>
      </c>
    </row>
    <row r="3852" spans="2:11" x14ac:dyDescent="0.2">
      <c r="B3852" t="s">
        <v>54</v>
      </c>
      <c r="C3852" s="29">
        <v>42992</v>
      </c>
      <c r="F3852" s="199">
        <f>[1]Summary!G3852</f>
        <v>30599</v>
      </c>
      <c r="H3852" s="203">
        <f>[1]Summary!I3852</f>
        <v>85397</v>
      </c>
      <c r="I3852" s="30">
        <f>[1]Summary!K3852</f>
        <v>166269</v>
      </c>
      <c r="K3852" s="34">
        <f t="shared" si="60"/>
        <v>282265</v>
      </c>
    </row>
    <row r="3853" spans="2:11" x14ac:dyDescent="0.2">
      <c r="B3853" t="s">
        <v>55</v>
      </c>
      <c r="C3853" s="29">
        <v>42993</v>
      </c>
      <c r="F3853" s="199">
        <f>[1]Summary!G3853</f>
        <v>33779</v>
      </c>
      <c r="H3853" s="203">
        <f>[1]Summary!I3853</f>
        <v>92919</v>
      </c>
      <c r="I3853" s="30">
        <f>[1]Summary!K3853</f>
        <v>175831</v>
      </c>
      <c r="K3853" s="34">
        <f t="shared" si="60"/>
        <v>302529</v>
      </c>
    </row>
    <row r="3854" spans="2:11" x14ac:dyDescent="0.2">
      <c r="B3854" t="s">
        <v>56</v>
      </c>
      <c r="C3854" s="29">
        <v>42994</v>
      </c>
      <c r="F3854" s="199">
        <f>[1]Summary!G3854</f>
        <v>24238</v>
      </c>
      <c r="H3854" s="203">
        <f>[1]Summary!I3854</f>
        <v>62701</v>
      </c>
      <c r="I3854" s="30">
        <f>[1]Summary!K3854</f>
        <v>128721</v>
      </c>
      <c r="K3854" s="34">
        <f t="shared" si="60"/>
        <v>215660</v>
      </c>
    </row>
    <row r="3855" spans="2:11" x14ac:dyDescent="0.2">
      <c r="B3855" t="s">
        <v>57</v>
      </c>
      <c r="C3855" s="54">
        <v>42995</v>
      </c>
      <c r="F3855" s="199">
        <f>[1]Summary!G3855</f>
        <v>21169</v>
      </c>
      <c r="H3855" s="203">
        <f>[1]Summary!I3855</f>
        <v>54440</v>
      </c>
      <c r="I3855" s="30">
        <f>[1]Summary!K3855</f>
        <v>101345</v>
      </c>
      <c r="K3855" s="34">
        <f t="shared" si="60"/>
        <v>176954</v>
      </c>
    </row>
    <row r="3856" spans="2:11" x14ac:dyDescent="0.2">
      <c r="B3856" t="s">
        <v>58</v>
      </c>
      <c r="C3856" s="29">
        <v>42996</v>
      </c>
      <c r="F3856" s="199">
        <f>[1]Summary!G3856</f>
        <v>27953</v>
      </c>
      <c r="H3856" s="203">
        <f>[1]Summary!I3856</f>
        <v>78096</v>
      </c>
      <c r="I3856" s="30">
        <f>[1]Summary!K3856</f>
        <v>152169</v>
      </c>
      <c r="K3856" s="34">
        <f t="shared" si="60"/>
        <v>258218</v>
      </c>
    </row>
    <row r="3857" spans="2:11" x14ac:dyDescent="0.2">
      <c r="B3857" t="s">
        <v>59</v>
      </c>
      <c r="C3857" s="29">
        <v>42997</v>
      </c>
      <c r="F3857" s="199">
        <f>[1]Summary!G3857</f>
        <v>28434</v>
      </c>
      <c r="H3857" s="203">
        <f>[1]Summary!I3857</f>
        <v>80479</v>
      </c>
      <c r="I3857" s="30">
        <f>[1]Summary!K3857</f>
        <v>159785</v>
      </c>
      <c r="K3857" s="34">
        <f t="shared" si="60"/>
        <v>268698</v>
      </c>
    </row>
    <row r="3858" spans="2:11" x14ac:dyDescent="0.2">
      <c r="B3858" t="s">
        <v>53</v>
      </c>
      <c r="C3858" s="29">
        <v>42998</v>
      </c>
      <c r="F3858" s="199">
        <f>[1]Summary!G3858</f>
        <v>29793</v>
      </c>
      <c r="H3858" s="203">
        <f>[1]Summary!I3858</f>
        <v>82491</v>
      </c>
      <c r="I3858" s="30">
        <f>[1]Summary!K3858</f>
        <v>161811</v>
      </c>
      <c r="K3858" s="34">
        <f t="shared" si="60"/>
        <v>274095</v>
      </c>
    </row>
    <row r="3859" spans="2:11" x14ac:dyDescent="0.2">
      <c r="B3859" t="s">
        <v>54</v>
      </c>
      <c r="C3859" s="29">
        <v>42999</v>
      </c>
      <c r="F3859" s="199">
        <f>[1]Summary!G3859</f>
        <v>31592</v>
      </c>
      <c r="H3859" s="203">
        <f>[1]Summary!I3859</f>
        <v>85368</v>
      </c>
      <c r="I3859" s="30">
        <f>[1]Summary!K3859</f>
        <v>166373</v>
      </c>
      <c r="K3859" s="34">
        <f t="shared" si="60"/>
        <v>283333</v>
      </c>
    </row>
    <row r="3860" spans="2:11" x14ac:dyDescent="0.2">
      <c r="B3860" t="s">
        <v>55</v>
      </c>
      <c r="C3860" s="43">
        <v>43000</v>
      </c>
      <c r="F3860" s="199">
        <f>[1]Summary!G3860</f>
        <v>35262</v>
      </c>
      <c r="H3860" s="203">
        <f>[1]Summary!I3860</f>
        <v>93520</v>
      </c>
      <c r="I3860" s="30">
        <f>[1]Summary!K3860</f>
        <v>180908</v>
      </c>
      <c r="K3860" s="34">
        <f t="shared" si="60"/>
        <v>309690</v>
      </c>
    </row>
    <row r="3861" spans="2:11" x14ac:dyDescent="0.2">
      <c r="B3861" t="s">
        <v>56</v>
      </c>
      <c r="C3861" s="29">
        <v>43001</v>
      </c>
      <c r="F3861" s="199">
        <f>[1]Summary!G3861</f>
        <v>22573</v>
      </c>
      <c r="H3861" s="203">
        <f>[1]Summary!I3861</f>
        <v>60616</v>
      </c>
      <c r="I3861" s="30">
        <f>[1]Summary!K3861</f>
        <v>133098</v>
      </c>
      <c r="K3861" s="34">
        <f t="shared" si="60"/>
        <v>216287</v>
      </c>
    </row>
    <row r="3862" spans="2:11" x14ac:dyDescent="0.2">
      <c r="B3862" t="s">
        <v>57</v>
      </c>
      <c r="C3862" s="29">
        <v>43002</v>
      </c>
      <c r="F3862" s="199">
        <f>[1]Summary!G3862</f>
        <v>21518</v>
      </c>
      <c r="H3862" s="203">
        <f>[1]Summary!I3862</f>
        <v>54903</v>
      </c>
      <c r="I3862" s="30">
        <f>[1]Summary!K3862</f>
        <v>101036</v>
      </c>
      <c r="K3862" s="34">
        <f t="shared" si="60"/>
        <v>177457</v>
      </c>
    </row>
    <row r="3863" spans="2:11" x14ac:dyDescent="0.2">
      <c r="B3863" t="s">
        <v>58</v>
      </c>
      <c r="C3863" s="29">
        <v>43003</v>
      </c>
      <c r="F3863" s="199">
        <f>[1]Summary!G3863</f>
        <v>28362</v>
      </c>
      <c r="H3863" s="203">
        <f>[1]Summary!I3863</f>
        <v>77915</v>
      </c>
      <c r="I3863" s="30">
        <f>[1]Summary!K3863</f>
        <v>153580</v>
      </c>
      <c r="K3863" s="34">
        <f t="shared" si="60"/>
        <v>259857</v>
      </c>
    </row>
    <row r="3864" spans="2:11" x14ac:dyDescent="0.2">
      <c r="B3864" s="39" t="s">
        <v>59</v>
      </c>
      <c r="C3864" s="29">
        <v>43004</v>
      </c>
      <c r="F3864" s="199">
        <f>[1]Summary!G3864</f>
        <v>27884</v>
      </c>
      <c r="H3864" s="203">
        <f>[1]Summary!I3864</f>
        <v>81179</v>
      </c>
      <c r="I3864" s="30">
        <f>[1]Summary!K3864</f>
        <v>155387</v>
      </c>
      <c r="K3864" s="34">
        <f t="shared" si="60"/>
        <v>264450</v>
      </c>
    </row>
    <row r="3865" spans="2:11" x14ac:dyDescent="0.2">
      <c r="B3865" t="s">
        <v>53</v>
      </c>
      <c r="C3865" s="29">
        <v>43005</v>
      </c>
      <c r="F3865" s="199">
        <f>[1]Summary!G3865</f>
        <v>27505</v>
      </c>
      <c r="H3865" s="203">
        <f>[1]Summary!I3865</f>
        <v>80621</v>
      </c>
      <c r="I3865" s="30">
        <f>[1]Summary!K3865</f>
        <v>159106</v>
      </c>
      <c r="K3865" s="34">
        <f t="shared" si="60"/>
        <v>267232</v>
      </c>
    </row>
    <row r="3866" spans="2:11" x14ac:dyDescent="0.2">
      <c r="B3866" t="s">
        <v>54</v>
      </c>
      <c r="C3866" s="29">
        <v>43006</v>
      </c>
      <c r="F3866" s="199">
        <f>[1]Summary!G3866</f>
        <v>30508</v>
      </c>
      <c r="H3866" s="203">
        <f>[1]Summary!I3866</f>
        <v>84042</v>
      </c>
      <c r="I3866" s="30">
        <f>[1]Summary!K3866</f>
        <v>164094</v>
      </c>
      <c r="K3866" s="34">
        <f t="shared" si="60"/>
        <v>278644</v>
      </c>
    </row>
    <row r="3867" spans="2:11" x14ac:dyDescent="0.2">
      <c r="B3867" t="s">
        <v>55</v>
      </c>
      <c r="C3867" s="43">
        <v>43007</v>
      </c>
      <c r="F3867" s="199">
        <f>[1]Summary!G3867</f>
        <v>33657</v>
      </c>
      <c r="H3867" s="203">
        <f>[1]Summary!I3867</f>
        <v>92957</v>
      </c>
      <c r="I3867" s="30">
        <f>[1]Summary!K3867</f>
        <v>175719</v>
      </c>
      <c r="K3867" s="34">
        <f t="shared" si="60"/>
        <v>302333</v>
      </c>
    </row>
    <row r="3868" spans="2:11" x14ac:dyDescent="0.2">
      <c r="B3868" t="s">
        <v>56</v>
      </c>
      <c r="C3868" s="54">
        <v>43008</v>
      </c>
      <c r="F3868" s="199">
        <f>[1]Summary!G3868</f>
        <v>23607</v>
      </c>
      <c r="H3868" s="203">
        <f>[1]Summary!I3868</f>
        <v>64109</v>
      </c>
      <c r="I3868" s="30">
        <f>[1]Summary!K3868</f>
        <v>134387</v>
      </c>
      <c r="K3868" s="34">
        <f t="shared" si="60"/>
        <v>222103</v>
      </c>
    </row>
    <row r="3869" spans="2:11" x14ac:dyDescent="0.2">
      <c r="B3869" t="s">
        <v>57</v>
      </c>
      <c r="C3869" s="29">
        <v>43009</v>
      </c>
      <c r="F3869" s="199">
        <f>[1]Summary!G3869</f>
        <v>22478</v>
      </c>
      <c r="H3869" s="203">
        <f>[1]Summary!I3869</f>
        <v>57290</v>
      </c>
      <c r="I3869" s="30">
        <f>[1]Summary!K3869</f>
        <v>103625</v>
      </c>
      <c r="K3869" s="34">
        <f t="shared" si="60"/>
        <v>183393</v>
      </c>
    </row>
    <row r="3870" spans="2:11" x14ac:dyDescent="0.2">
      <c r="B3870" s="39" t="s">
        <v>58</v>
      </c>
      <c r="C3870" s="29">
        <v>43010</v>
      </c>
      <c r="F3870" s="199">
        <f>[1]Summary!G3870</f>
        <v>27484</v>
      </c>
      <c r="H3870" s="203">
        <f>[1]Summary!I3870</f>
        <v>77329</v>
      </c>
      <c r="I3870" s="30">
        <f>[1]Summary!K3870</f>
        <v>153167</v>
      </c>
      <c r="K3870" s="34">
        <f t="shared" si="60"/>
        <v>257980</v>
      </c>
    </row>
    <row r="3871" spans="2:11" x14ac:dyDescent="0.2">
      <c r="B3871" s="39" t="s">
        <v>59</v>
      </c>
      <c r="C3871" s="29">
        <v>43011</v>
      </c>
      <c r="F3871" s="199">
        <f>[1]Summary!G3871</f>
        <v>27378</v>
      </c>
      <c r="H3871" s="203">
        <f>[1]Summary!I3871</f>
        <v>79951</v>
      </c>
      <c r="I3871" s="30">
        <f>[1]Summary!K3871</f>
        <v>155121</v>
      </c>
      <c r="K3871" s="34">
        <f t="shared" si="60"/>
        <v>262450</v>
      </c>
    </row>
    <row r="3872" spans="2:11" x14ac:dyDescent="0.2">
      <c r="B3872" t="s">
        <v>53</v>
      </c>
      <c r="C3872" s="29">
        <v>43012</v>
      </c>
      <c r="F3872" s="199">
        <f>[1]Summary!G3872</f>
        <v>28236</v>
      </c>
      <c r="H3872" s="203">
        <f>[1]Summary!I3872</f>
        <v>79907</v>
      </c>
      <c r="I3872" s="30">
        <f>[1]Summary!K3872</f>
        <v>160912</v>
      </c>
      <c r="K3872" s="34">
        <f t="shared" si="60"/>
        <v>269055</v>
      </c>
    </row>
    <row r="3873" spans="2:11" x14ac:dyDescent="0.2">
      <c r="B3873" t="s">
        <v>54</v>
      </c>
      <c r="C3873" s="29">
        <v>43013</v>
      </c>
      <c r="F3873" s="199">
        <f>[1]Summary!G3873</f>
        <v>30677</v>
      </c>
      <c r="H3873" s="203">
        <f>[1]Summary!I3873</f>
        <v>86433</v>
      </c>
      <c r="I3873" s="30">
        <f>[1]Summary!K3873</f>
        <v>168649</v>
      </c>
      <c r="K3873" s="34">
        <f t="shared" si="60"/>
        <v>285759</v>
      </c>
    </row>
    <row r="3874" spans="2:11" x14ac:dyDescent="0.2">
      <c r="B3874" s="178" t="s">
        <v>55</v>
      </c>
      <c r="C3874" s="54">
        <v>43014</v>
      </c>
      <c r="F3874" s="199">
        <f>[1]Summary!G3874</f>
        <v>33868</v>
      </c>
      <c r="H3874" s="203">
        <f>[1]Summary!I3874</f>
        <v>97112</v>
      </c>
      <c r="I3874" s="30">
        <f>[1]Summary!K3874</f>
        <v>179152</v>
      </c>
      <c r="K3874" s="34">
        <f t="shared" si="60"/>
        <v>310132</v>
      </c>
    </row>
    <row r="3875" spans="2:11" x14ac:dyDescent="0.2">
      <c r="B3875" s="76" t="s">
        <v>56</v>
      </c>
      <c r="C3875" s="54">
        <v>43015</v>
      </c>
      <c r="F3875" s="199">
        <f>[1]Summary!G3875</f>
        <v>24483</v>
      </c>
      <c r="H3875" s="203">
        <f>[1]Summary!I3875</f>
        <v>65971</v>
      </c>
      <c r="I3875" s="30">
        <f>[1]Summary!K3875</f>
        <v>136141</v>
      </c>
      <c r="K3875" s="34">
        <f t="shared" si="60"/>
        <v>226595</v>
      </c>
    </row>
    <row r="3876" spans="2:11" x14ac:dyDescent="0.2">
      <c r="B3876" t="s">
        <v>57</v>
      </c>
      <c r="C3876" s="43">
        <v>43016</v>
      </c>
      <c r="F3876" s="199">
        <f>[1]Summary!G3876</f>
        <v>22908</v>
      </c>
      <c r="H3876" s="203">
        <f>[1]Summary!I3876</f>
        <v>57642</v>
      </c>
      <c r="I3876" s="30">
        <f>[1]Summary!K3876</f>
        <v>105455</v>
      </c>
      <c r="K3876" s="34">
        <f t="shared" si="60"/>
        <v>186005</v>
      </c>
    </row>
    <row r="3877" spans="2:11" x14ac:dyDescent="0.2">
      <c r="B3877" t="s">
        <v>58</v>
      </c>
      <c r="C3877" s="43">
        <v>43017</v>
      </c>
      <c r="F3877" s="199">
        <f>[1]Summary!G3877</f>
        <v>28521</v>
      </c>
      <c r="H3877" s="203">
        <f>[1]Summary!I3877</f>
        <v>78224</v>
      </c>
      <c r="I3877" s="30">
        <f>[1]Summary!K3877</f>
        <v>152952</v>
      </c>
      <c r="K3877" s="34">
        <f t="shared" si="60"/>
        <v>259697</v>
      </c>
    </row>
    <row r="3878" spans="2:11" x14ac:dyDescent="0.2">
      <c r="B3878" t="s">
        <v>59</v>
      </c>
      <c r="C3878" s="29">
        <v>43018</v>
      </c>
      <c r="F3878" s="199">
        <f>[1]Summary!G3878</f>
        <v>28589</v>
      </c>
      <c r="H3878" s="203">
        <f>[1]Summary!I3878</f>
        <v>81375</v>
      </c>
      <c r="I3878" s="30">
        <f>[1]Summary!K3878</f>
        <v>161506</v>
      </c>
      <c r="K3878" s="34">
        <f t="shared" si="60"/>
        <v>271470</v>
      </c>
    </row>
    <row r="3879" spans="2:11" x14ac:dyDescent="0.2">
      <c r="B3879" t="s">
        <v>53</v>
      </c>
      <c r="C3879" s="29">
        <v>43019</v>
      </c>
      <c r="F3879" s="199">
        <f>[1]Summary!G3879</f>
        <v>29532</v>
      </c>
      <c r="H3879" s="203">
        <f>[1]Summary!I3879</f>
        <v>82264</v>
      </c>
      <c r="I3879" s="30">
        <f>[1]Summary!K3879</f>
        <v>162928</v>
      </c>
      <c r="K3879" s="34">
        <f t="shared" si="60"/>
        <v>274724</v>
      </c>
    </row>
    <row r="3880" spans="2:11" x14ac:dyDescent="0.2">
      <c r="B3880" t="s">
        <v>54</v>
      </c>
      <c r="C3880" s="29">
        <v>43020</v>
      </c>
      <c r="F3880" s="199">
        <f>[1]Summary!G3880</f>
        <v>31083</v>
      </c>
      <c r="H3880" s="203">
        <f>[1]Summary!I3880</f>
        <v>86371</v>
      </c>
      <c r="I3880" s="30">
        <f>[1]Summary!K3880</f>
        <v>168385</v>
      </c>
      <c r="K3880" s="34">
        <f t="shared" si="60"/>
        <v>285839</v>
      </c>
    </row>
    <row r="3881" spans="2:11" x14ac:dyDescent="0.2">
      <c r="B3881" t="s">
        <v>55</v>
      </c>
      <c r="C3881" s="43">
        <v>43021</v>
      </c>
      <c r="F3881" s="199">
        <f>[1]Summary!G3881</f>
        <v>35474</v>
      </c>
      <c r="H3881" s="203">
        <f>[1]Summary!I3881</f>
        <v>97579</v>
      </c>
      <c r="I3881" s="30">
        <f>[1]Summary!K3881</f>
        <v>180335</v>
      </c>
      <c r="K3881" s="34">
        <f t="shared" si="60"/>
        <v>313388</v>
      </c>
    </row>
    <row r="3882" spans="2:11" x14ac:dyDescent="0.2">
      <c r="B3882" t="s">
        <v>56</v>
      </c>
      <c r="C3882" s="29">
        <v>43022</v>
      </c>
      <c r="F3882" s="199">
        <f>[1]Summary!G3882</f>
        <v>22368</v>
      </c>
      <c r="H3882" s="203">
        <f>[1]Summary!I3882</f>
        <v>61950</v>
      </c>
      <c r="I3882" s="30">
        <f>[1]Summary!K3882</f>
        <v>128538</v>
      </c>
      <c r="K3882" s="34">
        <f t="shared" si="60"/>
        <v>212856</v>
      </c>
    </row>
    <row r="3883" spans="2:11" x14ac:dyDescent="0.2">
      <c r="B3883" t="s">
        <v>57</v>
      </c>
      <c r="C3883" s="29">
        <v>43023</v>
      </c>
      <c r="F3883" s="199">
        <f>[1]Summary!G3883</f>
        <v>22320</v>
      </c>
      <c r="H3883" s="203">
        <f>[1]Summary!I3883</f>
        <v>57593</v>
      </c>
      <c r="I3883" s="30">
        <f>[1]Summary!K3883</f>
        <v>105417</v>
      </c>
      <c r="K3883" s="34">
        <f t="shared" si="60"/>
        <v>185330</v>
      </c>
    </row>
    <row r="3884" spans="2:11" x14ac:dyDescent="0.2">
      <c r="B3884" t="s">
        <v>58</v>
      </c>
      <c r="C3884" s="29">
        <v>43024</v>
      </c>
      <c r="F3884" s="199">
        <f>[1]Summary!G3884</f>
        <v>29247</v>
      </c>
      <c r="H3884" s="203">
        <f>[1]Summary!I3884</f>
        <v>79900</v>
      </c>
      <c r="I3884" s="30">
        <f>[1]Summary!K3884</f>
        <v>160520</v>
      </c>
      <c r="K3884" s="34">
        <f t="shared" si="60"/>
        <v>269667</v>
      </c>
    </row>
    <row r="3885" spans="2:11" x14ac:dyDescent="0.2">
      <c r="B3885" t="s">
        <v>59</v>
      </c>
      <c r="C3885" s="29">
        <v>43025</v>
      </c>
      <c r="F3885" s="199">
        <f>[1]Summary!G3885</f>
        <v>29145</v>
      </c>
      <c r="H3885" s="203">
        <f>[1]Summary!I3885</f>
        <v>82364</v>
      </c>
      <c r="I3885" s="30">
        <f>[1]Summary!K3885</f>
        <v>166329</v>
      </c>
      <c r="K3885" s="34">
        <f t="shared" si="60"/>
        <v>277838</v>
      </c>
    </row>
    <row r="3886" spans="2:11" x14ac:dyDescent="0.2">
      <c r="B3886" t="s">
        <v>53</v>
      </c>
      <c r="C3886" s="29">
        <v>43026</v>
      </c>
      <c r="F3886" s="199">
        <f>[1]Summary!G3886</f>
        <v>28809</v>
      </c>
      <c r="H3886" s="203">
        <f>[1]Summary!I3886</f>
        <v>83568</v>
      </c>
      <c r="I3886" s="30">
        <f>[1]Summary!K3886</f>
        <v>165244</v>
      </c>
      <c r="K3886" s="34">
        <f t="shared" si="60"/>
        <v>277621</v>
      </c>
    </row>
    <row r="3887" spans="2:11" x14ac:dyDescent="0.2">
      <c r="B3887" t="s">
        <v>54</v>
      </c>
      <c r="C3887" s="29">
        <v>43027</v>
      </c>
      <c r="F3887" s="199">
        <f>[1]Summary!G3887</f>
        <v>32177</v>
      </c>
      <c r="H3887" s="203">
        <f>[1]Summary!I3887</f>
        <v>87536</v>
      </c>
      <c r="I3887" s="30">
        <f>[1]Summary!K3887</f>
        <v>172681</v>
      </c>
      <c r="K3887" s="34">
        <f t="shared" si="60"/>
        <v>292394</v>
      </c>
    </row>
    <row r="3888" spans="2:11" x14ac:dyDescent="0.2">
      <c r="B3888" s="178" t="s">
        <v>55</v>
      </c>
      <c r="C3888" s="54">
        <v>43028</v>
      </c>
      <c r="F3888" s="199">
        <f>[1]Summary!G3888</f>
        <v>37268</v>
      </c>
      <c r="H3888" s="203">
        <f>[1]Summary!I3888</f>
        <v>99588</v>
      </c>
      <c r="I3888" s="30">
        <f>[1]Summary!K3888</f>
        <v>180742</v>
      </c>
      <c r="K3888" s="34">
        <f t="shared" si="60"/>
        <v>317598</v>
      </c>
    </row>
    <row r="3889" spans="2:11" x14ac:dyDescent="0.2">
      <c r="B3889" s="178" t="s">
        <v>56</v>
      </c>
      <c r="C3889" s="54">
        <v>43029</v>
      </c>
      <c r="F3889" s="199">
        <f>[1]Summary!G3889</f>
        <v>32561</v>
      </c>
      <c r="H3889" s="203">
        <f>[1]Summary!I3889</f>
        <v>72140</v>
      </c>
      <c r="I3889" s="30">
        <f>[1]Summary!K3889</f>
        <v>140406</v>
      </c>
      <c r="K3889" s="34">
        <f t="shared" si="60"/>
        <v>245107</v>
      </c>
    </row>
    <row r="3890" spans="2:11" x14ac:dyDescent="0.2">
      <c r="B3890" s="178" t="s">
        <v>57</v>
      </c>
      <c r="C3890" s="29">
        <v>43030</v>
      </c>
      <c r="F3890" s="199">
        <f>[1]Summary!G3890</f>
        <v>29213</v>
      </c>
      <c r="H3890" s="203">
        <f>[1]Summary!I3890</f>
        <v>63613</v>
      </c>
      <c r="I3890" s="30">
        <f>[1]Summary!K3890</f>
        <v>105199</v>
      </c>
      <c r="K3890" s="34">
        <f t="shared" si="60"/>
        <v>198025</v>
      </c>
    </row>
    <row r="3891" spans="2:11" x14ac:dyDescent="0.2">
      <c r="B3891" t="s">
        <v>58</v>
      </c>
      <c r="C3891" s="29">
        <v>43031</v>
      </c>
      <c r="F3891" s="199">
        <f>[1]Summary!G3891</f>
        <v>29174</v>
      </c>
      <c r="H3891" s="203">
        <f>[1]Summary!I3891</f>
        <v>80729</v>
      </c>
      <c r="I3891" s="30">
        <f>[1]Summary!K3891</f>
        <v>157351</v>
      </c>
      <c r="K3891" s="34">
        <f t="shared" si="60"/>
        <v>267254</v>
      </c>
    </row>
    <row r="3892" spans="2:11" x14ac:dyDescent="0.2">
      <c r="B3892" t="s">
        <v>59</v>
      </c>
      <c r="C3892" s="29">
        <v>43032</v>
      </c>
      <c r="F3892" s="199">
        <f>[1]Summary!G3892</f>
        <v>28687</v>
      </c>
      <c r="H3892" s="203">
        <f>[1]Summary!I3892</f>
        <v>81712</v>
      </c>
      <c r="I3892" s="30">
        <f>[1]Summary!K3892</f>
        <v>162847</v>
      </c>
      <c r="K3892" s="34">
        <f t="shared" si="60"/>
        <v>273246</v>
      </c>
    </row>
    <row r="3893" spans="2:11" x14ac:dyDescent="0.2">
      <c r="B3893" t="s">
        <v>53</v>
      </c>
      <c r="C3893" s="29">
        <v>43033</v>
      </c>
      <c r="F3893" s="199">
        <f>[1]Summary!G3893</f>
        <v>29692</v>
      </c>
      <c r="H3893" s="203">
        <f>[1]Summary!I3893</f>
        <v>84297</v>
      </c>
      <c r="I3893" s="30">
        <f>[1]Summary!K3893</f>
        <v>166928</v>
      </c>
      <c r="K3893" s="34">
        <f t="shared" si="60"/>
        <v>280917</v>
      </c>
    </row>
    <row r="3894" spans="2:11" x14ac:dyDescent="0.2">
      <c r="B3894" t="s">
        <v>54</v>
      </c>
      <c r="C3894" s="29">
        <v>43034</v>
      </c>
      <c r="F3894" s="199">
        <f>[1]Summary!G3894</f>
        <v>31605</v>
      </c>
      <c r="H3894" s="203">
        <f>[1]Summary!I3894</f>
        <v>90155</v>
      </c>
      <c r="I3894" s="30">
        <f>[1]Summary!K3894</f>
        <v>170922</v>
      </c>
      <c r="K3894" s="34">
        <f t="shared" si="60"/>
        <v>292682</v>
      </c>
    </row>
    <row r="3895" spans="2:11" x14ac:dyDescent="0.2">
      <c r="B3895" t="s">
        <v>55</v>
      </c>
      <c r="C3895" s="54">
        <v>43035</v>
      </c>
      <c r="F3895" s="199">
        <f>[1]Summary!G3895</f>
        <v>34927</v>
      </c>
      <c r="H3895" s="203">
        <f>[1]Summary!I3895</f>
        <v>98555</v>
      </c>
      <c r="I3895" s="30">
        <f>[1]Summary!K3895</f>
        <v>180730</v>
      </c>
      <c r="K3895" s="34">
        <f t="shared" si="60"/>
        <v>314212</v>
      </c>
    </row>
    <row r="3896" spans="2:11" x14ac:dyDescent="0.2">
      <c r="B3896" t="s">
        <v>56</v>
      </c>
      <c r="C3896" s="54">
        <v>43036</v>
      </c>
      <c r="F3896" s="199">
        <f>[1]Summary!G3896</f>
        <v>24462</v>
      </c>
      <c r="H3896" s="203">
        <f>[1]Summary!I3896</f>
        <v>66356</v>
      </c>
      <c r="I3896" s="30">
        <f>[1]Summary!K3896</f>
        <v>141875</v>
      </c>
      <c r="K3896" s="34">
        <f t="shared" si="60"/>
        <v>232693</v>
      </c>
    </row>
    <row r="3897" spans="2:11" x14ac:dyDescent="0.2">
      <c r="B3897" t="s">
        <v>57</v>
      </c>
      <c r="C3897" s="29">
        <v>43037</v>
      </c>
      <c r="F3897" s="199">
        <f>[1]Summary!G3897</f>
        <v>22540</v>
      </c>
      <c r="H3897" s="203">
        <f>[1]Summary!I3897</f>
        <v>58955</v>
      </c>
      <c r="I3897" s="30">
        <f>[1]Summary!K3897</f>
        <v>103912</v>
      </c>
      <c r="K3897" s="34">
        <f t="shared" si="60"/>
        <v>185407</v>
      </c>
    </row>
    <row r="3898" spans="2:11" x14ac:dyDescent="0.2">
      <c r="B3898" t="s">
        <v>58</v>
      </c>
      <c r="C3898" s="29">
        <v>43038</v>
      </c>
      <c r="F3898" s="199">
        <f>[1]Summary!G3898</f>
        <v>27827</v>
      </c>
      <c r="H3898" s="203">
        <f>[1]Summary!I3898</f>
        <v>79658</v>
      </c>
      <c r="I3898" s="30">
        <f>[1]Summary!K3898</f>
        <v>158076</v>
      </c>
      <c r="K3898" s="34">
        <f t="shared" si="60"/>
        <v>265561</v>
      </c>
    </row>
    <row r="3899" spans="2:11" x14ac:dyDescent="0.2">
      <c r="B3899" t="s">
        <v>59</v>
      </c>
      <c r="C3899" s="29">
        <v>43039</v>
      </c>
      <c r="F3899" s="199">
        <f>[1]Summary!G3899</f>
        <v>27280</v>
      </c>
      <c r="H3899" s="203">
        <f>[1]Summary!I3899</f>
        <v>82481</v>
      </c>
      <c r="I3899" s="30">
        <f>[1]Summary!K3899</f>
        <v>160937</v>
      </c>
      <c r="K3899" s="34">
        <f t="shared" si="60"/>
        <v>270698</v>
      </c>
    </row>
    <row r="3900" spans="2:11" x14ac:dyDescent="0.2">
      <c r="B3900" t="s">
        <v>53</v>
      </c>
      <c r="C3900" s="29">
        <v>43040</v>
      </c>
      <c r="F3900" s="199">
        <f>[1]Summary!G3900</f>
        <v>27778</v>
      </c>
      <c r="H3900" s="203">
        <f>[1]Summary!I3900</f>
        <v>81059</v>
      </c>
      <c r="I3900" s="30">
        <f>[1]Summary!K3900</f>
        <v>161748</v>
      </c>
      <c r="K3900" s="34">
        <f t="shared" si="60"/>
        <v>270585</v>
      </c>
    </row>
    <row r="3901" spans="2:11" x14ac:dyDescent="0.2">
      <c r="B3901" t="s">
        <v>54</v>
      </c>
      <c r="C3901" s="29">
        <v>43041</v>
      </c>
      <c r="F3901" s="199">
        <f>[1]Summary!G3901</f>
        <v>30717</v>
      </c>
      <c r="H3901" s="203">
        <f>[1]Summary!I3901</f>
        <v>85250</v>
      </c>
      <c r="I3901" s="30">
        <f>[1]Summary!K3901</f>
        <v>169033</v>
      </c>
      <c r="K3901" s="34">
        <f t="shared" si="60"/>
        <v>285000</v>
      </c>
    </row>
    <row r="3902" spans="2:11" x14ac:dyDescent="0.2">
      <c r="B3902" t="s">
        <v>55</v>
      </c>
      <c r="C3902" s="55">
        <v>43042</v>
      </c>
      <c r="F3902" s="199">
        <f>[1]Summary!G3902</f>
        <v>34626</v>
      </c>
      <c r="H3902" s="203">
        <f>[1]Summary!I3902</f>
        <v>94519</v>
      </c>
      <c r="I3902" s="30">
        <f>[1]Summary!K3902</f>
        <v>183356</v>
      </c>
      <c r="K3902" s="34">
        <f t="shared" si="60"/>
        <v>312501</v>
      </c>
    </row>
    <row r="3903" spans="2:11" x14ac:dyDescent="0.2">
      <c r="B3903" t="s">
        <v>56</v>
      </c>
      <c r="C3903" s="55">
        <v>43043</v>
      </c>
      <c r="F3903" s="199">
        <f>[1]Summary!G3903</f>
        <v>22798</v>
      </c>
      <c r="H3903" s="203">
        <f>[1]Summary!I3903</f>
        <v>65271</v>
      </c>
      <c r="I3903" s="30">
        <f>[1]Summary!K3903</f>
        <v>137573</v>
      </c>
      <c r="K3903" s="34">
        <f t="shared" si="60"/>
        <v>225642</v>
      </c>
    </row>
    <row r="3904" spans="2:11" x14ac:dyDescent="0.2">
      <c r="B3904" t="s">
        <v>57</v>
      </c>
      <c r="C3904" s="29">
        <v>43044</v>
      </c>
      <c r="F3904" s="199">
        <f>[1]Summary!G3904</f>
        <v>22282</v>
      </c>
      <c r="H3904" s="203">
        <f>[1]Summary!I3904</f>
        <v>56604</v>
      </c>
      <c r="I3904" s="30">
        <f>[1]Summary!K3904</f>
        <v>106905</v>
      </c>
      <c r="K3904" s="34">
        <f t="shared" si="60"/>
        <v>185791</v>
      </c>
    </row>
    <row r="3905" spans="2:11" x14ac:dyDescent="0.2">
      <c r="B3905" t="s">
        <v>58</v>
      </c>
      <c r="C3905" s="29">
        <v>43045</v>
      </c>
      <c r="F3905" s="199">
        <f>[1]Summary!G3905</f>
        <v>28121</v>
      </c>
      <c r="H3905" s="203">
        <f>[1]Summary!I3905</f>
        <v>79039</v>
      </c>
      <c r="I3905" s="30">
        <f>[1]Summary!K3905</f>
        <v>156105</v>
      </c>
      <c r="K3905" s="34">
        <f t="shared" si="60"/>
        <v>263265</v>
      </c>
    </row>
    <row r="3906" spans="2:11" x14ac:dyDescent="0.2">
      <c r="B3906" t="s">
        <v>59</v>
      </c>
      <c r="C3906" s="29">
        <v>43046</v>
      </c>
      <c r="F3906" s="199">
        <f>[1]Summary!G3906</f>
        <v>28242</v>
      </c>
      <c r="H3906" s="203">
        <f>[1]Summary!I3906</f>
        <v>81463</v>
      </c>
      <c r="I3906" s="30">
        <f>[1]Summary!K3906</f>
        <v>161758</v>
      </c>
      <c r="K3906" s="34">
        <f t="shared" si="60"/>
        <v>271463</v>
      </c>
    </row>
    <row r="3907" spans="2:11" x14ac:dyDescent="0.2">
      <c r="B3907" t="s">
        <v>53</v>
      </c>
      <c r="C3907" s="29">
        <v>43047</v>
      </c>
      <c r="F3907" s="199">
        <f>[1]Summary!G3907</f>
        <v>28700</v>
      </c>
      <c r="H3907" s="203">
        <f>[1]Summary!I3907</f>
        <v>81669</v>
      </c>
      <c r="I3907" s="30">
        <f>[1]Summary!K3907</f>
        <v>157494</v>
      </c>
      <c r="K3907" s="34">
        <f t="shared" si="60"/>
        <v>267863</v>
      </c>
    </row>
    <row r="3908" spans="2:11" x14ac:dyDescent="0.2">
      <c r="B3908" t="s">
        <v>54</v>
      </c>
      <c r="C3908" s="29">
        <v>43048</v>
      </c>
      <c r="F3908" s="199">
        <f>[1]Summary!G3908</f>
        <v>30639</v>
      </c>
      <c r="H3908" s="203">
        <f>[1]Summary!I3908</f>
        <v>85552</v>
      </c>
      <c r="I3908" s="30">
        <f>[1]Summary!K3908</f>
        <v>168969</v>
      </c>
      <c r="K3908" s="34">
        <f t="shared" si="60"/>
        <v>285160</v>
      </c>
    </row>
    <row r="3909" spans="2:11" x14ac:dyDescent="0.2">
      <c r="B3909" t="s">
        <v>55</v>
      </c>
      <c r="C3909" s="54">
        <v>43049</v>
      </c>
      <c r="F3909" s="199">
        <f>[1]Summary!G3909</f>
        <v>33442</v>
      </c>
      <c r="H3909" s="203">
        <f>[1]Summary!I3909</f>
        <v>93860</v>
      </c>
      <c r="I3909" s="30">
        <f>[1]Summary!K3909</f>
        <v>180720</v>
      </c>
      <c r="K3909" s="34">
        <f t="shared" si="60"/>
        <v>308022</v>
      </c>
    </row>
    <row r="3910" spans="2:11" x14ac:dyDescent="0.2">
      <c r="B3910" t="s">
        <v>56</v>
      </c>
      <c r="C3910" s="54">
        <v>43050</v>
      </c>
      <c r="F3910" s="199">
        <f>[1]Summary!G3910</f>
        <v>23076</v>
      </c>
      <c r="H3910" s="203">
        <f>[1]Summary!I3910</f>
        <v>63838</v>
      </c>
      <c r="I3910" s="30">
        <f>[1]Summary!K3910</f>
        <v>135982</v>
      </c>
      <c r="K3910" s="34">
        <f t="shared" si="60"/>
        <v>222896</v>
      </c>
    </row>
    <row r="3911" spans="2:11" x14ac:dyDescent="0.2">
      <c r="B3911" t="s">
        <v>57</v>
      </c>
      <c r="C3911" s="29">
        <v>43051</v>
      </c>
      <c r="F3911" s="199">
        <f>[1]Summary!G3911</f>
        <v>22588</v>
      </c>
      <c r="H3911" s="203">
        <f>[1]Summary!I3911</f>
        <v>56605</v>
      </c>
      <c r="I3911" s="30">
        <f>[1]Summary!K3911</f>
        <v>102977</v>
      </c>
      <c r="K3911" s="34">
        <f t="shared" ref="K3911:K3974" si="61">E3911+F3911+G3911+H3911+I3911</f>
        <v>182170</v>
      </c>
    </row>
    <row r="3912" spans="2:11" x14ac:dyDescent="0.2">
      <c r="B3912" t="s">
        <v>58</v>
      </c>
      <c r="C3912" s="29">
        <v>43052</v>
      </c>
      <c r="F3912" s="199">
        <f>[1]Summary!G3912</f>
        <v>28511</v>
      </c>
      <c r="H3912" s="203">
        <f>[1]Summary!I3912</f>
        <v>79374</v>
      </c>
      <c r="I3912" s="30">
        <f>[1]Summary!K3912</f>
        <v>157395</v>
      </c>
      <c r="K3912" s="34">
        <f t="shared" si="61"/>
        <v>265280</v>
      </c>
    </row>
    <row r="3913" spans="2:11" x14ac:dyDescent="0.2">
      <c r="B3913" t="s">
        <v>59</v>
      </c>
      <c r="C3913" s="55">
        <v>43053</v>
      </c>
      <c r="F3913" s="199">
        <f>[1]Summary!G3913</f>
        <v>28107</v>
      </c>
      <c r="H3913" s="203">
        <f>[1]Summary!I3913</f>
        <v>82171</v>
      </c>
      <c r="I3913" s="30">
        <f>[1]Summary!K3913</f>
        <v>164127</v>
      </c>
      <c r="K3913" s="34">
        <f t="shared" si="61"/>
        <v>274405</v>
      </c>
    </row>
    <row r="3914" spans="2:11" x14ac:dyDescent="0.2">
      <c r="B3914" t="s">
        <v>53</v>
      </c>
      <c r="C3914" s="54">
        <v>43054</v>
      </c>
      <c r="F3914" s="199">
        <f>[1]Summary!G3914</f>
        <v>29490</v>
      </c>
      <c r="H3914" s="203">
        <f>[1]Summary!I3914</f>
        <v>83205</v>
      </c>
      <c r="I3914" s="30">
        <f>[1]Summary!K3914</f>
        <v>168799</v>
      </c>
      <c r="K3914" s="34">
        <f t="shared" si="61"/>
        <v>281494</v>
      </c>
    </row>
    <row r="3915" spans="2:11" x14ac:dyDescent="0.2">
      <c r="B3915" t="s">
        <v>54</v>
      </c>
      <c r="C3915" s="43">
        <v>43055</v>
      </c>
      <c r="F3915" s="199">
        <f>[1]Summary!G3915</f>
        <v>30780</v>
      </c>
      <c r="H3915" s="203">
        <f>[1]Summary!I3915</f>
        <v>86466</v>
      </c>
      <c r="I3915" s="30">
        <f>[1]Summary!K3915</f>
        <v>173860</v>
      </c>
      <c r="K3915" s="34">
        <f t="shared" si="61"/>
        <v>291106</v>
      </c>
    </row>
    <row r="3916" spans="2:11" x14ac:dyDescent="0.2">
      <c r="B3916" t="s">
        <v>55</v>
      </c>
      <c r="C3916" s="55">
        <v>43056</v>
      </c>
      <c r="F3916" s="199">
        <f>[1]Summary!G3916</f>
        <v>34945</v>
      </c>
      <c r="H3916" s="203">
        <f>[1]Summary!I3916</f>
        <v>94541</v>
      </c>
      <c r="I3916" s="30">
        <f>[1]Summary!K3916</f>
        <v>179217</v>
      </c>
      <c r="K3916" s="34">
        <f t="shared" si="61"/>
        <v>308703</v>
      </c>
    </row>
    <row r="3917" spans="2:11" x14ac:dyDescent="0.2">
      <c r="B3917" t="s">
        <v>56</v>
      </c>
      <c r="C3917" s="55">
        <v>43057</v>
      </c>
      <c r="F3917" s="199">
        <f>[1]Summary!G3917</f>
        <v>24188</v>
      </c>
      <c r="H3917" s="203">
        <f>[1]Summary!I3917</f>
        <v>63413</v>
      </c>
      <c r="I3917" s="30">
        <f>[1]Summary!K3917</f>
        <v>135046</v>
      </c>
      <c r="K3917" s="34">
        <f t="shared" si="61"/>
        <v>222647</v>
      </c>
    </row>
    <row r="3918" spans="2:11" x14ac:dyDescent="0.2">
      <c r="B3918" t="s">
        <v>57</v>
      </c>
      <c r="C3918" s="29">
        <v>43058</v>
      </c>
      <c r="F3918" s="199">
        <f>[1]Summary!G3918</f>
        <v>21745</v>
      </c>
      <c r="H3918" s="203">
        <f>[1]Summary!I3918</f>
        <v>53688</v>
      </c>
      <c r="I3918" s="30">
        <f>[1]Summary!K3918</f>
        <v>103894</v>
      </c>
      <c r="K3918" s="34">
        <f t="shared" si="61"/>
        <v>179327</v>
      </c>
    </row>
    <row r="3919" spans="2:11" x14ac:dyDescent="0.2">
      <c r="B3919" t="s">
        <v>58</v>
      </c>
      <c r="C3919" s="29">
        <v>43059</v>
      </c>
      <c r="F3919" s="199">
        <f>[1]Summary!G3919</f>
        <v>28712</v>
      </c>
      <c r="H3919" s="203">
        <f>[1]Summary!I3919</f>
        <v>78879</v>
      </c>
      <c r="I3919" s="30">
        <f>[1]Summary!K3919</f>
        <v>160665</v>
      </c>
      <c r="K3919" s="34">
        <f t="shared" si="61"/>
        <v>268256</v>
      </c>
    </row>
    <row r="3920" spans="2:11" x14ac:dyDescent="0.2">
      <c r="B3920" t="s">
        <v>59</v>
      </c>
      <c r="C3920" s="29">
        <v>43060</v>
      </c>
      <c r="F3920" s="199">
        <f>[1]Summary!G3920</f>
        <v>31646</v>
      </c>
      <c r="H3920" s="203">
        <f>[1]Summary!I3920</f>
        <v>87351</v>
      </c>
      <c r="I3920" s="30">
        <f>[1]Summary!K3920</f>
        <v>168876</v>
      </c>
      <c r="K3920" s="34">
        <f t="shared" si="61"/>
        <v>287873</v>
      </c>
    </row>
    <row r="3921" spans="2:11" x14ac:dyDescent="0.2">
      <c r="B3921" t="s">
        <v>53</v>
      </c>
      <c r="C3921" s="29">
        <v>43061</v>
      </c>
      <c r="F3921" s="199">
        <f>[1]Summary!G3921</f>
        <v>33164</v>
      </c>
      <c r="H3921" s="203">
        <f>[1]Summary!I3921</f>
        <v>90037</v>
      </c>
      <c r="I3921" s="30">
        <f>[1]Summary!K3921</f>
        <v>167472</v>
      </c>
      <c r="K3921" s="34">
        <f t="shared" si="61"/>
        <v>290673</v>
      </c>
    </row>
    <row r="3922" spans="2:11" x14ac:dyDescent="0.2">
      <c r="B3922" t="s">
        <v>54</v>
      </c>
      <c r="C3922" s="29">
        <v>43062</v>
      </c>
      <c r="F3922" s="199">
        <f>[1]Summary!G3922</f>
        <v>20092</v>
      </c>
      <c r="H3922" s="203">
        <f>[1]Summary!I3922</f>
        <v>48049</v>
      </c>
      <c r="I3922" s="30">
        <f>[1]Summary!K3922</f>
        <v>95015</v>
      </c>
      <c r="K3922" s="34">
        <f t="shared" si="61"/>
        <v>163156</v>
      </c>
    </row>
    <row r="3923" spans="2:11" x14ac:dyDescent="0.2">
      <c r="B3923" t="s">
        <v>55</v>
      </c>
      <c r="C3923" s="55">
        <v>43063</v>
      </c>
      <c r="F3923" s="199">
        <f>[1]Summary!G3923</f>
        <v>23383</v>
      </c>
      <c r="H3923" s="203">
        <f>[1]Summary!I3923</f>
        <v>63966</v>
      </c>
      <c r="I3923" s="30">
        <f>[1]Summary!K3923</f>
        <v>119993</v>
      </c>
      <c r="K3923" s="34">
        <f t="shared" si="61"/>
        <v>207342</v>
      </c>
    </row>
    <row r="3924" spans="2:11" x14ac:dyDescent="0.2">
      <c r="B3924" t="s">
        <v>56</v>
      </c>
      <c r="C3924" s="29">
        <v>43064</v>
      </c>
      <c r="F3924" s="199">
        <f>[1]Summary!G3924</f>
        <v>23630</v>
      </c>
      <c r="H3924" s="203">
        <f>[1]Summary!I3924</f>
        <v>61882</v>
      </c>
      <c r="I3924" s="30">
        <f>[1]Summary!K3924</f>
        <v>116484</v>
      </c>
      <c r="K3924" s="34">
        <f t="shared" si="61"/>
        <v>201996</v>
      </c>
    </row>
    <row r="3925" spans="2:11" x14ac:dyDescent="0.2">
      <c r="B3925" t="s">
        <v>57</v>
      </c>
      <c r="C3925" s="29">
        <v>43065</v>
      </c>
      <c r="F3925" s="199">
        <f>[1]Summary!G3925</f>
        <v>23774</v>
      </c>
      <c r="H3925" s="203">
        <f>[1]Summary!I3925</f>
        <v>61141</v>
      </c>
      <c r="I3925" s="30">
        <f>[1]Summary!K3925</f>
        <v>103845</v>
      </c>
      <c r="K3925" s="34">
        <f t="shared" si="61"/>
        <v>188760</v>
      </c>
    </row>
    <row r="3926" spans="2:11" x14ac:dyDescent="0.2">
      <c r="B3926" t="s">
        <v>58</v>
      </c>
      <c r="C3926" s="29">
        <v>43066</v>
      </c>
      <c r="F3926" s="199">
        <f>[1]Summary!G3926</f>
        <v>27169</v>
      </c>
      <c r="H3926" s="203">
        <f>[1]Summary!I3926</f>
        <v>77297</v>
      </c>
      <c r="I3926" s="30">
        <f>[1]Summary!K3926</f>
        <v>154327</v>
      </c>
      <c r="K3926" s="34">
        <f t="shared" si="61"/>
        <v>258793</v>
      </c>
    </row>
    <row r="3927" spans="2:11" x14ac:dyDescent="0.2">
      <c r="B3927" t="s">
        <v>59</v>
      </c>
      <c r="C3927" s="29">
        <v>43067</v>
      </c>
      <c r="F3927" s="199">
        <f>[1]Summary!G3927</f>
        <v>26870</v>
      </c>
      <c r="H3927" s="203">
        <f>[1]Summary!I3927</f>
        <v>81327</v>
      </c>
      <c r="I3927" s="30">
        <f>[1]Summary!K3927</f>
        <v>160391</v>
      </c>
      <c r="K3927" s="34">
        <f t="shared" si="61"/>
        <v>268588</v>
      </c>
    </row>
    <row r="3928" spans="2:11" x14ac:dyDescent="0.2">
      <c r="B3928" t="s">
        <v>53</v>
      </c>
      <c r="C3928" s="29">
        <v>43068</v>
      </c>
      <c r="F3928" s="199">
        <f>[1]Summary!G3928</f>
        <v>27065</v>
      </c>
      <c r="H3928" s="203">
        <f>[1]Summary!I3928</f>
        <v>81488</v>
      </c>
      <c r="I3928" s="30">
        <f>[1]Summary!K3928</f>
        <v>163578</v>
      </c>
      <c r="K3928" s="34">
        <f t="shared" si="61"/>
        <v>272131</v>
      </c>
    </row>
    <row r="3929" spans="2:11" x14ac:dyDescent="0.2">
      <c r="B3929" t="s">
        <v>54</v>
      </c>
      <c r="C3929" s="43">
        <v>43069</v>
      </c>
      <c r="F3929" s="199">
        <f>[1]Summary!G3929</f>
        <v>29322</v>
      </c>
      <c r="H3929" s="203">
        <f>[1]Summary!I3929</f>
        <v>84077</v>
      </c>
      <c r="I3929" s="30">
        <f>[1]Summary!K3929</f>
        <v>174476</v>
      </c>
      <c r="K3929" s="34">
        <f t="shared" si="61"/>
        <v>287875</v>
      </c>
    </row>
    <row r="3930" spans="2:11" x14ac:dyDescent="0.2">
      <c r="B3930" t="s">
        <v>55</v>
      </c>
      <c r="C3930" s="55">
        <v>43070</v>
      </c>
      <c r="F3930" s="199">
        <f>[1]Summary!G3930</f>
        <v>31459</v>
      </c>
      <c r="H3930" s="203">
        <f>[1]Summary!I3930</f>
        <v>93590</v>
      </c>
      <c r="I3930" s="30">
        <f>[1]Summary!K3930</f>
        <v>181836</v>
      </c>
      <c r="K3930" s="34">
        <f t="shared" si="61"/>
        <v>306885</v>
      </c>
    </row>
    <row r="3931" spans="2:11" x14ac:dyDescent="0.2">
      <c r="B3931" t="s">
        <v>56</v>
      </c>
      <c r="C3931" s="55">
        <v>43071</v>
      </c>
      <c r="F3931" s="199">
        <f>[1]Summary!G3931</f>
        <v>20882</v>
      </c>
      <c r="H3931" s="203">
        <f>[1]Summary!I3931</f>
        <v>63042</v>
      </c>
      <c r="I3931" s="30">
        <f>[1]Summary!K3931</f>
        <v>139423</v>
      </c>
      <c r="K3931" s="34">
        <f t="shared" si="61"/>
        <v>223347</v>
      </c>
    </row>
    <row r="3932" spans="2:11" x14ac:dyDescent="0.2">
      <c r="B3932" t="s">
        <v>57</v>
      </c>
      <c r="C3932" s="29">
        <v>43072</v>
      </c>
      <c r="F3932" s="199">
        <f>[1]Summary!G3932</f>
        <v>19071</v>
      </c>
      <c r="H3932" s="203">
        <f>[1]Summary!I3932</f>
        <v>51588</v>
      </c>
      <c r="I3932" s="30">
        <f>[1]Summary!K3932</f>
        <v>101625</v>
      </c>
      <c r="K3932" s="34">
        <f t="shared" si="61"/>
        <v>172284</v>
      </c>
    </row>
    <row r="3933" spans="2:11" x14ac:dyDescent="0.2">
      <c r="B3933" t="s">
        <v>58</v>
      </c>
      <c r="C3933" s="29">
        <v>43073</v>
      </c>
      <c r="F3933" s="199">
        <f>[1]Summary!G3933</f>
        <v>26624</v>
      </c>
      <c r="H3933" s="203">
        <f>[1]Summary!I3933</f>
        <v>79629</v>
      </c>
      <c r="I3933" s="30">
        <f>[1]Summary!K3933</f>
        <v>157052</v>
      </c>
      <c r="K3933" s="34">
        <f t="shared" si="61"/>
        <v>263305</v>
      </c>
    </row>
    <row r="3934" spans="2:11" x14ac:dyDescent="0.2">
      <c r="B3934" t="s">
        <v>59</v>
      </c>
      <c r="C3934" s="54">
        <v>43074</v>
      </c>
      <c r="F3934" s="199">
        <f>[1]Summary!G3934</f>
        <v>26504</v>
      </c>
      <c r="H3934" s="203">
        <f>[1]Summary!I3934</f>
        <v>81029</v>
      </c>
      <c r="I3934" s="30">
        <f>[1]Summary!K3934</f>
        <v>165612</v>
      </c>
      <c r="K3934" s="34">
        <f t="shared" si="61"/>
        <v>273145</v>
      </c>
    </row>
    <row r="3935" spans="2:11" x14ac:dyDescent="0.2">
      <c r="B3935" t="s">
        <v>53</v>
      </c>
      <c r="C3935" s="29">
        <v>43075</v>
      </c>
      <c r="F3935" s="199">
        <f>[1]Summary!G3935</f>
        <v>25460</v>
      </c>
      <c r="H3935" s="203">
        <f>[1]Summary!I3935</f>
        <v>78271</v>
      </c>
      <c r="I3935" s="30">
        <f>[1]Summary!K3935</f>
        <v>152817</v>
      </c>
      <c r="K3935" s="34">
        <f t="shared" si="61"/>
        <v>256548</v>
      </c>
    </row>
    <row r="3936" spans="2:11" x14ac:dyDescent="0.2">
      <c r="B3936" t="s">
        <v>54</v>
      </c>
      <c r="C3936" s="55">
        <v>43076</v>
      </c>
      <c r="F3936" s="199">
        <f>[1]Summary!G3936</f>
        <v>26548</v>
      </c>
      <c r="H3936" s="203">
        <f>[1]Summary!I3936</f>
        <v>80178</v>
      </c>
      <c r="I3936" s="30">
        <f>[1]Summary!K3936</f>
        <v>162460</v>
      </c>
      <c r="K3936" s="34">
        <f t="shared" si="61"/>
        <v>269186</v>
      </c>
    </row>
    <row r="3937" spans="2:11" x14ac:dyDescent="0.2">
      <c r="B3937" t="s">
        <v>55</v>
      </c>
      <c r="C3937" s="54">
        <v>43077</v>
      </c>
      <c r="F3937" s="199">
        <f>[1]Summary!G3937</f>
        <v>26539</v>
      </c>
      <c r="H3937" s="203">
        <f>[1]Summary!I3937</f>
        <v>78007</v>
      </c>
      <c r="I3937" s="30">
        <f>[1]Summary!K3937</f>
        <v>170451</v>
      </c>
      <c r="K3937" s="34">
        <f t="shared" si="61"/>
        <v>274997</v>
      </c>
    </row>
    <row r="3938" spans="2:11" x14ac:dyDescent="0.2">
      <c r="B3938" t="s">
        <v>56</v>
      </c>
      <c r="C3938" s="54">
        <v>43078</v>
      </c>
      <c r="F3938" s="199">
        <f>[1]Summary!G3938</f>
        <v>20890</v>
      </c>
      <c r="H3938" s="203">
        <f>[1]Summary!I3938</f>
        <v>61022</v>
      </c>
      <c r="I3938" s="30">
        <f>[1]Summary!K3938</f>
        <v>141730</v>
      </c>
      <c r="K3938" s="34">
        <f t="shared" si="61"/>
        <v>223642</v>
      </c>
    </row>
    <row r="3939" spans="2:11" x14ac:dyDescent="0.2">
      <c r="B3939" t="s">
        <v>57</v>
      </c>
      <c r="C3939" s="55">
        <v>43079</v>
      </c>
      <c r="F3939" s="199">
        <f>[1]Summary!G3939</f>
        <v>18612</v>
      </c>
      <c r="H3939" s="203">
        <f>[1]Summary!I3939</f>
        <v>50110</v>
      </c>
      <c r="I3939" s="30">
        <f>[1]Summary!K3939</f>
        <v>103820</v>
      </c>
      <c r="K3939" s="34">
        <f t="shared" si="61"/>
        <v>172542</v>
      </c>
    </row>
    <row r="3940" spans="2:11" x14ac:dyDescent="0.2">
      <c r="B3940" t="s">
        <v>58</v>
      </c>
      <c r="C3940" s="29">
        <v>43080</v>
      </c>
      <c r="F3940" s="199">
        <f>[1]Summary!G3940</f>
        <v>27280</v>
      </c>
      <c r="H3940" s="203">
        <f>[1]Summary!I3940</f>
        <v>79727</v>
      </c>
      <c r="I3940" s="30">
        <f>[1]Summary!K3940</f>
        <v>159940</v>
      </c>
      <c r="K3940" s="34">
        <f t="shared" si="61"/>
        <v>266947</v>
      </c>
    </row>
    <row r="3941" spans="2:11" x14ac:dyDescent="0.2">
      <c r="B3941" t="s">
        <v>59</v>
      </c>
      <c r="C3941" s="29">
        <v>43081</v>
      </c>
      <c r="F3941" s="199">
        <f>[1]Summary!G3941</f>
        <v>27921</v>
      </c>
      <c r="H3941" s="203">
        <f>[1]Summary!I3941</f>
        <v>80586</v>
      </c>
      <c r="I3941" s="30">
        <f>[1]Summary!K3941</f>
        <v>166923</v>
      </c>
      <c r="K3941" s="34">
        <f t="shared" si="61"/>
        <v>275430</v>
      </c>
    </row>
    <row r="3942" spans="2:11" x14ac:dyDescent="0.2">
      <c r="B3942" t="s">
        <v>53</v>
      </c>
      <c r="C3942" s="54">
        <v>43082</v>
      </c>
      <c r="F3942" s="199">
        <f>[1]Summary!G3942</f>
        <v>28844</v>
      </c>
      <c r="H3942" s="203">
        <f>[1]Summary!I3942</f>
        <v>84685</v>
      </c>
      <c r="I3942" s="30">
        <f>[1]Summary!K3942</f>
        <v>172899</v>
      </c>
      <c r="K3942" s="34">
        <f t="shared" si="61"/>
        <v>286428</v>
      </c>
    </row>
    <row r="3943" spans="2:11" x14ac:dyDescent="0.2">
      <c r="B3943" t="s">
        <v>54</v>
      </c>
      <c r="C3943" s="29">
        <v>43083</v>
      </c>
      <c r="F3943" s="199">
        <f>[1]Summary!G3943</f>
        <v>30475</v>
      </c>
      <c r="H3943" s="203">
        <f>[1]Summary!I3943</f>
        <v>87415</v>
      </c>
      <c r="I3943" s="30">
        <f>[1]Summary!K3943</f>
        <v>175461</v>
      </c>
      <c r="K3943" s="34">
        <f t="shared" si="61"/>
        <v>293351</v>
      </c>
    </row>
    <row r="3944" spans="2:11" x14ac:dyDescent="0.2">
      <c r="B3944" t="s">
        <v>55</v>
      </c>
      <c r="C3944" s="55">
        <v>43084</v>
      </c>
      <c r="F3944" s="199">
        <f>[1]Summary!G3944</f>
        <v>33387</v>
      </c>
      <c r="H3944" s="203">
        <f>[1]Summary!I3944</f>
        <v>94319</v>
      </c>
      <c r="I3944" s="30">
        <f>[1]Summary!K3944</f>
        <v>191630</v>
      </c>
      <c r="K3944" s="34">
        <f t="shared" si="61"/>
        <v>319336</v>
      </c>
    </row>
    <row r="3945" spans="2:11" x14ac:dyDescent="0.2">
      <c r="B3945" t="s">
        <v>56</v>
      </c>
      <c r="C3945" s="54">
        <v>43085</v>
      </c>
      <c r="F3945" s="199">
        <f>[1]Summary!G3945</f>
        <v>22538</v>
      </c>
      <c r="H3945" s="203">
        <f>[1]Summary!I3945</f>
        <v>59558</v>
      </c>
      <c r="I3945" s="30">
        <f>[1]Summary!K3945</f>
        <v>139905</v>
      </c>
      <c r="K3945" s="34">
        <f t="shared" si="61"/>
        <v>222001</v>
      </c>
    </row>
    <row r="3946" spans="2:11" x14ac:dyDescent="0.2">
      <c r="B3946" t="s">
        <v>57</v>
      </c>
      <c r="C3946" s="55">
        <v>43086</v>
      </c>
      <c r="F3946" s="199">
        <f>[1]Summary!G3946</f>
        <v>20051</v>
      </c>
      <c r="H3946" s="203">
        <f>[1]Summary!I3946</f>
        <v>51008</v>
      </c>
      <c r="I3946" s="30">
        <f>[1]Summary!K3946</f>
        <v>110532</v>
      </c>
      <c r="K3946" s="34">
        <f t="shared" si="61"/>
        <v>181591</v>
      </c>
    </row>
    <row r="3947" spans="2:11" x14ac:dyDescent="0.2">
      <c r="B3947" t="s">
        <v>58</v>
      </c>
      <c r="C3947" s="29">
        <v>43087</v>
      </c>
      <c r="F3947" s="199">
        <f>[1]Summary!G3947</f>
        <v>27880</v>
      </c>
      <c r="H3947" s="203">
        <f>[1]Summary!I3947</f>
        <v>78973</v>
      </c>
      <c r="I3947" s="30">
        <f>[1]Summary!K3947</f>
        <v>164341</v>
      </c>
      <c r="K3947" s="34">
        <f t="shared" si="61"/>
        <v>271194</v>
      </c>
    </row>
    <row r="3948" spans="2:11" x14ac:dyDescent="0.2">
      <c r="B3948" t="s">
        <v>59</v>
      </c>
      <c r="C3948" s="29">
        <v>43088</v>
      </c>
      <c r="F3948" s="199">
        <f>[1]Summary!G3948</f>
        <v>26430</v>
      </c>
      <c r="H3948" s="203">
        <f>[1]Summary!I3948</f>
        <v>76807</v>
      </c>
      <c r="I3948" s="30">
        <f>[1]Summary!K3948</f>
        <v>162202</v>
      </c>
      <c r="K3948" s="34">
        <f t="shared" si="61"/>
        <v>265439</v>
      </c>
    </row>
    <row r="3949" spans="2:11" x14ac:dyDescent="0.2">
      <c r="B3949" t="s">
        <v>53</v>
      </c>
      <c r="C3949" s="29">
        <v>43089</v>
      </c>
      <c r="F3949" s="199">
        <f>[1]Summary!G3949</f>
        <v>28941</v>
      </c>
      <c r="H3949" s="203">
        <f>[1]Summary!I3949</f>
        <v>82214</v>
      </c>
      <c r="I3949" s="30">
        <f>[1]Summary!K3949</f>
        <v>175016</v>
      </c>
      <c r="K3949" s="34">
        <f t="shared" si="61"/>
        <v>286171</v>
      </c>
    </row>
    <row r="3950" spans="2:11" x14ac:dyDescent="0.2">
      <c r="B3950" t="s">
        <v>54</v>
      </c>
      <c r="C3950" s="55">
        <v>43090</v>
      </c>
      <c r="F3950" s="199">
        <f>[1]Summary!G3950</f>
        <v>29958</v>
      </c>
      <c r="H3950" s="203">
        <f>[1]Summary!I3950</f>
        <v>84179</v>
      </c>
      <c r="I3950" s="30">
        <f>[1]Summary!K3950</f>
        <v>179880</v>
      </c>
      <c r="K3950" s="34">
        <f t="shared" si="61"/>
        <v>294017</v>
      </c>
    </row>
    <row r="3951" spans="2:11" x14ac:dyDescent="0.2">
      <c r="B3951" t="s">
        <v>55</v>
      </c>
      <c r="C3951" s="29">
        <v>43091</v>
      </c>
      <c r="F3951" s="199">
        <f>[1]Summary!G3951</f>
        <v>28607</v>
      </c>
      <c r="H3951" s="203">
        <f>[1]Summary!I3951</f>
        <v>79442</v>
      </c>
      <c r="I3951" s="30">
        <f>[1]Summary!K3951</f>
        <v>165104</v>
      </c>
      <c r="K3951" s="34">
        <f t="shared" si="61"/>
        <v>273153</v>
      </c>
    </row>
    <row r="3952" spans="2:11" x14ac:dyDescent="0.2">
      <c r="B3952" t="s">
        <v>56</v>
      </c>
      <c r="C3952" s="29">
        <v>43092</v>
      </c>
      <c r="F3952" s="199">
        <f>[1]Summary!G3952</f>
        <v>22672</v>
      </c>
      <c r="H3952" s="203">
        <f>[1]Summary!I3952</f>
        <v>57473</v>
      </c>
      <c r="I3952" s="30">
        <f>[1]Summary!K3952</f>
        <v>126016</v>
      </c>
      <c r="K3952" s="34">
        <f t="shared" si="61"/>
        <v>206161</v>
      </c>
    </row>
    <row r="3953" spans="2:11" x14ac:dyDescent="0.2">
      <c r="B3953" t="s">
        <v>57</v>
      </c>
      <c r="C3953" s="29">
        <v>43093</v>
      </c>
      <c r="F3953" s="199">
        <f>[1]Summary!G3953</f>
        <v>16599</v>
      </c>
      <c r="H3953" s="203">
        <f>[1]Summary!I3953</f>
        <v>44383</v>
      </c>
      <c r="I3953" s="30">
        <f>[1]Summary!K3953</f>
        <v>94883</v>
      </c>
      <c r="K3953" s="34">
        <f t="shared" si="61"/>
        <v>155865</v>
      </c>
    </row>
    <row r="3954" spans="2:11" x14ac:dyDescent="0.2">
      <c r="B3954" t="s">
        <v>58</v>
      </c>
      <c r="C3954" s="29">
        <v>43094</v>
      </c>
      <c r="F3954" s="199">
        <f>[1]Summary!G3954</f>
        <v>15809</v>
      </c>
      <c r="H3954" s="203">
        <f>[1]Summary!I3954</f>
        <v>37232</v>
      </c>
      <c r="I3954" s="30">
        <f>[1]Summary!K3954</f>
        <v>72835</v>
      </c>
      <c r="K3954" s="34">
        <f t="shared" si="61"/>
        <v>125876</v>
      </c>
    </row>
    <row r="3955" spans="2:11" x14ac:dyDescent="0.2">
      <c r="B3955" t="s">
        <v>59</v>
      </c>
      <c r="C3955" s="55">
        <v>43095</v>
      </c>
      <c r="F3955" s="199">
        <f>[1]Summary!G3955</f>
        <v>24276</v>
      </c>
      <c r="H3955" s="203">
        <f>[1]Summary!I3955</f>
        <v>59318</v>
      </c>
      <c r="I3955" s="30">
        <f>[1]Summary!K3955</f>
        <v>121705</v>
      </c>
      <c r="K3955" s="34">
        <f t="shared" si="61"/>
        <v>205299</v>
      </c>
    </row>
    <row r="3956" spans="2:11" x14ac:dyDescent="0.2">
      <c r="B3956" t="s">
        <v>53</v>
      </c>
      <c r="C3956" s="54">
        <v>43096</v>
      </c>
      <c r="F3956" s="199">
        <f>[1]Summary!G3956</f>
        <v>24483</v>
      </c>
      <c r="H3956" s="203">
        <f>[1]Summary!I3956</f>
        <v>65326</v>
      </c>
      <c r="I3956" s="30">
        <f>[1]Summary!K3956</f>
        <v>142565</v>
      </c>
      <c r="K3956" s="34">
        <f t="shared" si="61"/>
        <v>232374</v>
      </c>
    </row>
    <row r="3957" spans="2:11" x14ac:dyDescent="0.2">
      <c r="B3957" t="s">
        <v>54</v>
      </c>
      <c r="C3957" s="55">
        <v>43097</v>
      </c>
      <c r="F3957" s="199">
        <f>[1]Summary!G3957</f>
        <v>25524</v>
      </c>
      <c r="H3957" s="203">
        <f>[1]Summary!I3957</f>
        <v>67748</v>
      </c>
      <c r="I3957" s="30">
        <f>[1]Summary!K3957</f>
        <v>148858</v>
      </c>
      <c r="K3957" s="34">
        <f t="shared" si="61"/>
        <v>242130</v>
      </c>
    </row>
    <row r="3958" spans="2:11" x14ac:dyDescent="0.2">
      <c r="B3958" t="s">
        <v>55</v>
      </c>
      <c r="C3958" s="29">
        <v>43098</v>
      </c>
      <c r="F3958" s="199">
        <f>[1]Summary!G3958</f>
        <v>25786</v>
      </c>
      <c r="H3958" s="203">
        <f>[1]Summary!I3958</f>
        <v>71552</v>
      </c>
      <c r="I3958" s="30">
        <f>[1]Summary!K3958</f>
        <v>153057</v>
      </c>
      <c r="K3958" s="34">
        <f t="shared" si="61"/>
        <v>250395</v>
      </c>
    </row>
    <row r="3959" spans="2:11" x14ac:dyDescent="0.2">
      <c r="B3959" t="s">
        <v>56</v>
      </c>
      <c r="C3959" s="54">
        <v>43099</v>
      </c>
      <c r="F3959" s="199">
        <f>[1]Summary!G3959</f>
        <v>21170</v>
      </c>
      <c r="H3959" s="203">
        <f>[1]Summary!I3959</f>
        <v>54362</v>
      </c>
      <c r="I3959" s="30">
        <f>[1]Summary!K3959</f>
        <v>119889</v>
      </c>
      <c r="K3959" s="34">
        <f t="shared" si="61"/>
        <v>195421</v>
      </c>
    </row>
    <row r="3960" spans="2:11" x14ac:dyDescent="0.2">
      <c r="B3960" t="s">
        <v>57</v>
      </c>
      <c r="C3960" s="29">
        <v>43100</v>
      </c>
      <c r="F3960" s="199">
        <f>[1]Summary!G3960</f>
        <v>14819</v>
      </c>
      <c r="H3960" s="203">
        <f>[1]Summary!I3960</f>
        <v>39902</v>
      </c>
      <c r="I3960" s="30">
        <f>[1]Summary!K3960</f>
        <v>79449</v>
      </c>
      <c r="K3960" s="34">
        <f t="shared" si="61"/>
        <v>134170</v>
      </c>
    </row>
    <row r="3961" spans="2:11" x14ac:dyDescent="0.2">
      <c r="B3961" t="s">
        <v>58</v>
      </c>
      <c r="C3961" s="29">
        <v>43101</v>
      </c>
      <c r="F3961" s="199">
        <f>[1]Summary!G3961</f>
        <v>14016</v>
      </c>
      <c r="H3961" s="203">
        <f>[1]Summary!I3961</f>
        <v>33432</v>
      </c>
      <c r="I3961" s="30">
        <f>[1]Summary!K3961</f>
        <v>64958</v>
      </c>
      <c r="K3961" s="34">
        <f t="shared" si="61"/>
        <v>112406</v>
      </c>
    </row>
    <row r="3962" spans="2:11" x14ac:dyDescent="0.2">
      <c r="B3962" t="s">
        <v>59</v>
      </c>
      <c r="C3962" s="29">
        <v>43102</v>
      </c>
      <c r="F3962" s="199">
        <f>[1]Summary!G3962</f>
        <v>22532</v>
      </c>
      <c r="H3962" s="203">
        <f>[1]Summary!I3962</f>
        <v>62054</v>
      </c>
      <c r="I3962" s="30">
        <f>[1]Summary!K3962</f>
        <v>124838</v>
      </c>
      <c r="K3962" s="34">
        <f t="shared" si="61"/>
        <v>209424</v>
      </c>
    </row>
    <row r="3963" spans="2:11" x14ac:dyDescent="0.2">
      <c r="B3963" t="s">
        <v>53</v>
      </c>
      <c r="C3963" s="54">
        <v>43103</v>
      </c>
      <c r="F3963" s="199">
        <f>[1]Summary!G3963</f>
        <v>23664</v>
      </c>
      <c r="H3963" s="203">
        <f>[1]Summary!I3963</f>
        <v>69399</v>
      </c>
      <c r="I3963" s="30">
        <f>[1]Summary!K3963</f>
        <v>147641</v>
      </c>
      <c r="K3963" s="34">
        <f t="shared" si="61"/>
        <v>240704</v>
      </c>
    </row>
    <row r="3964" spans="2:11" x14ac:dyDescent="0.2">
      <c r="B3964" t="s">
        <v>54</v>
      </c>
      <c r="C3964" s="29">
        <v>43104</v>
      </c>
      <c r="F3964" s="199">
        <f>[1]Summary!G3964</f>
        <v>25060</v>
      </c>
      <c r="H3964" s="203">
        <f>[1]Summary!I3964</f>
        <v>73635</v>
      </c>
      <c r="I3964" s="30">
        <f>[1]Summary!K3964</f>
        <v>155439</v>
      </c>
      <c r="K3964" s="34">
        <f t="shared" si="61"/>
        <v>254134</v>
      </c>
    </row>
    <row r="3965" spans="2:11" x14ac:dyDescent="0.2">
      <c r="B3965" t="s">
        <v>55</v>
      </c>
      <c r="C3965" s="54">
        <v>43105</v>
      </c>
      <c r="F3965" s="199">
        <f>[1]Summary!G3965</f>
        <v>27995</v>
      </c>
      <c r="H3965" s="203">
        <f>[1]Summary!I3965</f>
        <v>80888</v>
      </c>
      <c r="I3965" s="30">
        <f>[1]Summary!K3965</f>
        <v>169723</v>
      </c>
      <c r="K3965" s="34">
        <f t="shared" si="61"/>
        <v>278606</v>
      </c>
    </row>
    <row r="3966" spans="2:11" x14ac:dyDescent="0.2">
      <c r="B3966" t="s">
        <v>56</v>
      </c>
      <c r="C3966" s="54">
        <v>43106</v>
      </c>
      <c r="F3966" s="199">
        <f>[1]Summary!G3966</f>
        <v>18588</v>
      </c>
      <c r="H3966" s="203">
        <f>[1]Summary!I3966</f>
        <v>52538</v>
      </c>
      <c r="I3966" s="30">
        <f>[1]Summary!K3966</f>
        <v>124168</v>
      </c>
      <c r="K3966" s="34">
        <f t="shared" si="61"/>
        <v>195294</v>
      </c>
    </row>
    <row r="3967" spans="2:11" x14ac:dyDescent="0.2">
      <c r="B3967" t="s">
        <v>57</v>
      </c>
      <c r="C3967" s="29">
        <v>43107</v>
      </c>
      <c r="F3967" s="199">
        <f>[1]Summary!G3967</f>
        <v>16630</v>
      </c>
      <c r="H3967" s="203">
        <f>[1]Summary!I3967</f>
        <v>43433</v>
      </c>
      <c r="I3967" s="30">
        <f>[1]Summary!K3967</f>
        <v>91488</v>
      </c>
      <c r="K3967" s="34">
        <f t="shared" si="61"/>
        <v>151551</v>
      </c>
    </row>
    <row r="3968" spans="2:11" x14ac:dyDescent="0.2">
      <c r="B3968" t="s">
        <v>58</v>
      </c>
      <c r="C3968" s="29">
        <v>43108</v>
      </c>
      <c r="F3968" s="199">
        <f>[1]Summary!G3968</f>
        <v>25540</v>
      </c>
      <c r="H3968" s="203">
        <f>[1]Summary!I3968</f>
        <v>74979</v>
      </c>
      <c r="I3968" s="30">
        <f>[1]Summary!K3968</f>
        <v>151302</v>
      </c>
      <c r="K3968" s="34">
        <f t="shared" si="61"/>
        <v>251821</v>
      </c>
    </row>
    <row r="3969" spans="2:11" x14ac:dyDescent="0.2">
      <c r="B3969" t="s">
        <v>59</v>
      </c>
      <c r="C3969" s="29">
        <v>43109</v>
      </c>
      <c r="F3969" s="199">
        <f>[1]Summary!G3969</f>
        <v>25942</v>
      </c>
      <c r="H3969" s="203">
        <f>[1]Summary!I3969</f>
        <v>79252</v>
      </c>
      <c r="I3969" s="30">
        <f>[1]Summary!K3969</f>
        <v>157647</v>
      </c>
      <c r="K3969" s="34">
        <f t="shared" si="61"/>
        <v>262841</v>
      </c>
    </row>
    <row r="3970" spans="2:11" x14ac:dyDescent="0.2">
      <c r="B3970" t="s">
        <v>53</v>
      </c>
      <c r="C3970" s="29">
        <v>43110</v>
      </c>
      <c r="F3970" s="199">
        <f>[1]Summary!G3970</f>
        <v>27133</v>
      </c>
      <c r="H3970" s="203">
        <f>[1]Summary!I3970</f>
        <v>80150</v>
      </c>
      <c r="I3970" s="30">
        <f>[1]Summary!K3970</f>
        <v>160841</v>
      </c>
      <c r="K3970" s="34">
        <f t="shared" si="61"/>
        <v>268124</v>
      </c>
    </row>
    <row r="3971" spans="2:11" x14ac:dyDescent="0.2">
      <c r="B3971" t="s">
        <v>54</v>
      </c>
      <c r="C3971" s="29">
        <v>43111</v>
      </c>
      <c r="F3971" s="199">
        <f>[1]Summary!G3971</f>
        <v>28962</v>
      </c>
      <c r="H3971" s="203">
        <f>[1]Summary!I3971</f>
        <v>82149</v>
      </c>
      <c r="I3971" s="30">
        <f>[1]Summary!K3971</f>
        <v>161551</v>
      </c>
      <c r="K3971" s="34">
        <f t="shared" si="61"/>
        <v>272662</v>
      </c>
    </row>
    <row r="3972" spans="2:11" x14ac:dyDescent="0.2">
      <c r="B3972" t="s">
        <v>55</v>
      </c>
      <c r="C3972" s="29">
        <v>43112</v>
      </c>
      <c r="F3972" s="199">
        <f>[1]Summary!G3972</f>
        <v>31038</v>
      </c>
      <c r="H3972" s="203">
        <f>[1]Summary!I3972</f>
        <v>89833</v>
      </c>
      <c r="I3972" s="30">
        <f>[1]Summary!K3972</f>
        <v>173070</v>
      </c>
      <c r="K3972" s="34">
        <f t="shared" si="61"/>
        <v>293941</v>
      </c>
    </row>
    <row r="3973" spans="2:11" x14ac:dyDescent="0.2">
      <c r="B3973" t="s">
        <v>56</v>
      </c>
      <c r="C3973" s="29">
        <v>43113</v>
      </c>
      <c r="F3973" s="199">
        <f>[1]Summary!G3973</f>
        <v>20166</v>
      </c>
      <c r="H3973" s="203">
        <f>[1]Summary!I3973</f>
        <v>55764</v>
      </c>
      <c r="I3973" s="30">
        <f>[1]Summary!K3973</f>
        <v>125634</v>
      </c>
      <c r="K3973" s="34">
        <f t="shared" si="61"/>
        <v>201564</v>
      </c>
    </row>
    <row r="3974" spans="2:11" x14ac:dyDescent="0.2">
      <c r="B3974" t="s">
        <v>57</v>
      </c>
      <c r="C3974" s="29">
        <v>43114</v>
      </c>
      <c r="F3974" s="199">
        <f>[1]Summary!G3974</f>
        <v>17906</v>
      </c>
      <c r="H3974" s="203">
        <f>[1]Summary!I3974</f>
        <v>47201</v>
      </c>
      <c r="I3974" s="30">
        <f>[1]Summary!K3974</f>
        <v>97170</v>
      </c>
      <c r="K3974" s="34">
        <f t="shared" si="61"/>
        <v>162277</v>
      </c>
    </row>
    <row r="3975" spans="2:11" x14ac:dyDescent="0.2">
      <c r="B3975" t="s">
        <v>58</v>
      </c>
      <c r="C3975" s="29">
        <v>43115</v>
      </c>
      <c r="F3975" s="199">
        <f>[1]Summary!G3975</f>
        <v>25151</v>
      </c>
      <c r="H3975" s="203">
        <f>[1]Summary!I3975</f>
        <v>68527</v>
      </c>
      <c r="I3975" s="30">
        <f>[1]Summary!K3975</f>
        <v>145794</v>
      </c>
      <c r="K3975" s="34">
        <f t="shared" ref="K3975:K4038" si="62">E3975+F3975+G3975+H3975+I3975</f>
        <v>239472</v>
      </c>
    </row>
    <row r="3976" spans="2:11" x14ac:dyDescent="0.2">
      <c r="B3976" t="s">
        <v>59</v>
      </c>
      <c r="C3976" s="38">
        <v>43116</v>
      </c>
      <c r="F3976" s="199">
        <f>[1]Summary!G3976</f>
        <v>4294</v>
      </c>
      <c r="H3976" s="203">
        <f>[1]Summary!I3976</f>
        <v>12803</v>
      </c>
      <c r="I3976" s="30">
        <f>[1]Summary!K3976</f>
        <v>35186</v>
      </c>
      <c r="K3976" s="34">
        <f t="shared" si="62"/>
        <v>52283</v>
      </c>
    </row>
    <row r="3977" spans="2:11" x14ac:dyDescent="0.2">
      <c r="B3977" t="s">
        <v>53</v>
      </c>
      <c r="C3977" s="29">
        <v>43117</v>
      </c>
      <c r="F3977" s="199">
        <f>[1]Summary!G3977</f>
        <v>20764</v>
      </c>
      <c r="H3977" s="203">
        <f>[1]Summary!I3977</f>
        <v>66802</v>
      </c>
      <c r="I3977" s="30">
        <f>[1]Summary!K3977</f>
        <v>143034</v>
      </c>
      <c r="K3977" s="34">
        <f t="shared" si="62"/>
        <v>230600</v>
      </c>
    </row>
    <row r="3978" spans="2:11" x14ac:dyDescent="0.2">
      <c r="B3978" t="s">
        <v>54</v>
      </c>
      <c r="C3978" s="55">
        <v>43118</v>
      </c>
      <c r="F3978" s="199">
        <f>[1]Summary!G3978</f>
        <v>26717</v>
      </c>
      <c r="H3978" s="203">
        <f>[1]Summary!I3978</f>
        <v>81609</v>
      </c>
      <c r="I3978" s="30">
        <f>[1]Summary!K3978</f>
        <v>161892</v>
      </c>
      <c r="K3978" s="34">
        <f t="shared" si="62"/>
        <v>270218</v>
      </c>
    </row>
    <row r="3979" spans="2:11" x14ac:dyDescent="0.2">
      <c r="B3979" t="s">
        <v>55</v>
      </c>
      <c r="C3979" s="29">
        <v>43119</v>
      </c>
      <c r="F3979" s="199">
        <f>[1]Summary!G3979</f>
        <v>29646</v>
      </c>
      <c r="H3979" s="203">
        <f>[1]Summary!I3979</f>
        <v>87933</v>
      </c>
      <c r="I3979" s="30">
        <f>[1]Summary!K3979</f>
        <v>170075</v>
      </c>
      <c r="K3979" s="34">
        <f t="shared" si="62"/>
        <v>287654</v>
      </c>
    </row>
    <row r="3980" spans="2:11" x14ac:dyDescent="0.2">
      <c r="B3980" t="s">
        <v>56</v>
      </c>
      <c r="C3980" s="55">
        <v>43120</v>
      </c>
      <c r="F3980" s="199">
        <f>[1]Summary!G3980</f>
        <v>18705</v>
      </c>
      <c r="H3980" s="203">
        <f>[1]Summary!I3980</f>
        <v>58375</v>
      </c>
      <c r="I3980" s="30">
        <f>[1]Summary!K3980</f>
        <v>134766</v>
      </c>
      <c r="K3980" s="34">
        <f t="shared" si="62"/>
        <v>211846</v>
      </c>
    </row>
    <row r="3981" spans="2:11" x14ac:dyDescent="0.2">
      <c r="B3981" t="s">
        <v>57</v>
      </c>
      <c r="C3981" s="43">
        <v>43121</v>
      </c>
      <c r="F3981" s="199">
        <f>[1]Summary!G3981</f>
        <v>15993</v>
      </c>
      <c r="H3981" s="203">
        <f>[1]Summary!I3981</f>
        <v>44301</v>
      </c>
      <c r="I3981" s="30">
        <f>[1]Summary!K3981</f>
        <v>94583</v>
      </c>
      <c r="K3981" s="34">
        <f t="shared" si="62"/>
        <v>154877</v>
      </c>
    </row>
    <row r="3982" spans="2:11" x14ac:dyDescent="0.2">
      <c r="B3982" t="s">
        <v>58</v>
      </c>
      <c r="C3982" s="29">
        <v>43122</v>
      </c>
      <c r="F3982" s="199">
        <f>[1]Summary!G3982</f>
        <v>25896</v>
      </c>
      <c r="H3982" s="203">
        <f>[1]Summary!I3982</f>
        <v>77584</v>
      </c>
      <c r="I3982" s="30">
        <f>[1]Summary!K3982</f>
        <v>152569</v>
      </c>
      <c r="K3982" s="34">
        <f t="shared" si="62"/>
        <v>256049</v>
      </c>
    </row>
    <row r="3983" spans="2:11" x14ac:dyDescent="0.2">
      <c r="B3983" t="s">
        <v>59</v>
      </c>
      <c r="C3983" s="54">
        <v>43123</v>
      </c>
      <c r="F3983" s="199">
        <f>[1]Summary!G3983</f>
        <v>26166</v>
      </c>
      <c r="H3983" s="203">
        <f>[1]Summary!I3983</f>
        <v>79806</v>
      </c>
      <c r="I3983" s="30">
        <f>[1]Summary!K3983</f>
        <v>159798</v>
      </c>
      <c r="K3983" s="34">
        <f t="shared" si="62"/>
        <v>265770</v>
      </c>
    </row>
    <row r="3984" spans="2:11" x14ac:dyDescent="0.2">
      <c r="B3984" t="s">
        <v>53</v>
      </c>
      <c r="C3984" s="43">
        <v>43124</v>
      </c>
      <c r="F3984" s="199">
        <f>[1]Summary!G3984</f>
        <v>26277</v>
      </c>
      <c r="H3984" s="203">
        <f>[1]Summary!I3984</f>
        <v>80202</v>
      </c>
      <c r="I3984" s="30">
        <f>[1]Summary!K3984</f>
        <v>161821</v>
      </c>
      <c r="K3984" s="34">
        <f t="shared" si="62"/>
        <v>268300</v>
      </c>
    </row>
    <row r="3985" spans="2:11" x14ac:dyDescent="0.2">
      <c r="B3985" t="s">
        <v>54</v>
      </c>
      <c r="C3985" s="29">
        <v>43125</v>
      </c>
      <c r="F3985" s="199">
        <f>[1]Summary!G3985</f>
        <v>28262</v>
      </c>
      <c r="H3985" s="203">
        <f>[1]Summary!I3985</f>
        <v>81490</v>
      </c>
      <c r="I3985" s="30">
        <f>[1]Summary!K3985</f>
        <v>162147</v>
      </c>
      <c r="K3985" s="34">
        <f t="shared" si="62"/>
        <v>271899</v>
      </c>
    </row>
    <row r="3986" spans="2:11" x14ac:dyDescent="0.2">
      <c r="B3986" t="s">
        <v>55</v>
      </c>
      <c r="C3986" s="54">
        <v>43126</v>
      </c>
      <c r="F3986" s="199">
        <f>[1]Summary!G3986</f>
        <v>30966</v>
      </c>
      <c r="H3986" s="203">
        <f>[1]Summary!I3986</f>
        <v>89817</v>
      </c>
      <c r="I3986" s="30">
        <f>[1]Summary!K3986</f>
        <v>172192</v>
      </c>
      <c r="K3986" s="34">
        <f t="shared" si="62"/>
        <v>292975</v>
      </c>
    </row>
    <row r="3987" spans="2:11" x14ac:dyDescent="0.2">
      <c r="B3987" t="s">
        <v>56</v>
      </c>
      <c r="C3987" s="54">
        <v>43127</v>
      </c>
      <c r="F3987" s="199">
        <f>[1]Summary!G3987</f>
        <v>17797</v>
      </c>
      <c r="H3987" s="203">
        <f>[1]Summary!I3987</f>
        <v>57862</v>
      </c>
      <c r="I3987" s="30">
        <f>[1]Summary!K3987</f>
        <v>129517</v>
      </c>
      <c r="K3987" s="34">
        <f t="shared" si="62"/>
        <v>205176</v>
      </c>
    </row>
    <row r="3988" spans="2:11" x14ac:dyDescent="0.2">
      <c r="B3988" t="s">
        <v>57</v>
      </c>
      <c r="C3988" s="29">
        <v>43128</v>
      </c>
      <c r="F3988" s="199">
        <f>[1]Summary!G3988</f>
        <v>17497</v>
      </c>
      <c r="H3988" s="203">
        <f>[1]Summary!I3988</f>
        <v>51297</v>
      </c>
      <c r="I3988" s="30">
        <f>[1]Summary!K3988</f>
        <v>98362</v>
      </c>
      <c r="K3988" s="34">
        <f t="shared" si="62"/>
        <v>167156</v>
      </c>
    </row>
    <row r="3989" spans="2:11" x14ac:dyDescent="0.2">
      <c r="B3989" t="s">
        <v>58</v>
      </c>
      <c r="C3989" s="29">
        <v>43129</v>
      </c>
      <c r="F3989" s="199">
        <f>[1]Summary!G3989</f>
        <v>25357</v>
      </c>
      <c r="H3989" s="203">
        <f>[1]Summary!I3989</f>
        <v>78102</v>
      </c>
      <c r="I3989" s="30">
        <f>[1]Summary!K3989</f>
        <v>152018</v>
      </c>
      <c r="K3989" s="34">
        <f t="shared" si="62"/>
        <v>255477</v>
      </c>
    </row>
    <row r="3990" spans="2:11" x14ac:dyDescent="0.2">
      <c r="B3990" t="s">
        <v>59</v>
      </c>
      <c r="C3990" s="29">
        <v>43130</v>
      </c>
      <c r="F3990" s="199">
        <f>[1]Summary!G3990</f>
        <v>26139</v>
      </c>
      <c r="H3990" s="203">
        <f>[1]Summary!I3990</f>
        <v>80258</v>
      </c>
      <c r="I3990" s="30">
        <f>[1]Summary!K3990</f>
        <v>157310</v>
      </c>
      <c r="K3990" s="34">
        <f t="shared" si="62"/>
        <v>263707</v>
      </c>
    </row>
    <row r="3991" spans="2:11" x14ac:dyDescent="0.2">
      <c r="B3991" t="s">
        <v>53</v>
      </c>
      <c r="C3991" s="29">
        <v>43131</v>
      </c>
      <c r="F3991" s="199">
        <f>[1]Summary!G3991</f>
        <v>26796</v>
      </c>
      <c r="H3991" s="203">
        <f>[1]Summary!I3991</f>
        <v>82205</v>
      </c>
      <c r="I3991" s="30">
        <f>[1]Summary!K3991</f>
        <v>160573</v>
      </c>
      <c r="K3991" s="34">
        <f t="shared" si="62"/>
        <v>269574</v>
      </c>
    </row>
    <row r="3992" spans="2:11" x14ac:dyDescent="0.2">
      <c r="B3992" t="s">
        <v>54</v>
      </c>
      <c r="C3992" s="55">
        <v>43132</v>
      </c>
      <c r="F3992" s="199">
        <f>[1]Summary!G3992</f>
        <v>27901</v>
      </c>
      <c r="H3992" s="203">
        <f>[1]Summary!I3992</f>
        <v>84073</v>
      </c>
      <c r="I3992" s="30">
        <f>[1]Summary!K3992</f>
        <v>164544</v>
      </c>
      <c r="K3992" s="34">
        <f t="shared" si="62"/>
        <v>276518</v>
      </c>
    </row>
    <row r="3993" spans="2:11" x14ac:dyDescent="0.2">
      <c r="B3993" t="s">
        <v>55</v>
      </c>
      <c r="C3993" s="29">
        <v>43133</v>
      </c>
      <c r="F3993" s="199">
        <f>[1]Summary!G3993</f>
        <v>31059</v>
      </c>
      <c r="H3993" s="203">
        <f>[1]Summary!I3993</f>
        <v>90235</v>
      </c>
      <c r="I3993" s="30">
        <f>[1]Summary!K3993</f>
        <v>172653</v>
      </c>
      <c r="K3993" s="34">
        <f t="shared" si="62"/>
        <v>293947</v>
      </c>
    </row>
    <row r="3994" spans="2:11" x14ac:dyDescent="0.2">
      <c r="B3994" t="s">
        <v>56</v>
      </c>
      <c r="C3994" s="54">
        <v>43134</v>
      </c>
      <c r="F3994" s="199">
        <f>[1]Summary!G3994</f>
        <v>18479</v>
      </c>
      <c r="H3994" s="203">
        <f>[1]Summary!I3994</f>
        <v>56934</v>
      </c>
      <c r="I3994" s="30">
        <f>[1]Summary!K3994</f>
        <v>132910</v>
      </c>
      <c r="K3994" s="34">
        <f t="shared" si="62"/>
        <v>208323</v>
      </c>
    </row>
    <row r="3995" spans="2:11" x14ac:dyDescent="0.2">
      <c r="B3995" t="s">
        <v>57</v>
      </c>
      <c r="C3995" s="29">
        <v>43135</v>
      </c>
      <c r="F3995" s="199">
        <f>[1]Summary!G3995</f>
        <v>16308</v>
      </c>
      <c r="H3995" s="203">
        <f>[1]Summary!I3995</f>
        <v>48185</v>
      </c>
      <c r="I3995" s="30">
        <f>[1]Summary!K3995</f>
        <v>95712</v>
      </c>
      <c r="K3995" s="34">
        <f t="shared" si="62"/>
        <v>160205</v>
      </c>
    </row>
    <row r="3996" spans="2:11" x14ac:dyDescent="0.2">
      <c r="B3996" t="s">
        <v>58</v>
      </c>
      <c r="C3996" s="29">
        <v>43136</v>
      </c>
      <c r="F3996" s="199">
        <f>[1]Summary!G3996</f>
        <v>26094</v>
      </c>
      <c r="H3996" s="203">
        <f>[1]Summary!I3996</f>
        <v>77974</v>
      </c>
      <c r="I3996" s="30">
        <f>[1]Summary!K3996</f>
        <v>149918</v>
      </c>
      <c r="K3996" s="34">
        <f t="shared" si="62"/>
        <v>253986</v>
      </c>
    </row>
    <row r="3997" spans="2:11" x14ac:dyDescent="0.2">
      <c r="B3997" t="s">
        <v>59</v>
      </c>
      <c r="C3997" s="29">
        <v>43137</v>
      </c>
      <c r="F3997" s="199">
        <f>[1]Summary!G3997</f>
        <v>25767</v>
      </c>
      <c r="H3997" s="203">
        <f>[1]Summary!I3997</f>
        <v>79202</v>
      </c>
      <c r="I3997" s="30">
        <f>[1]Summary!K3997</f>
        <v>150911</v>
      </c>
      <c r="K3997" s="34">
        <f t="shared" si="62"/>
        <v>255880</v>
      </c>
    </row>
    <row r="3998" spans="2:11" x14ac:dyDescent="0.2">
      <c r="B3998" t="s">
        <v>53</v>
      </c>
      <c r="C3998" s="29">
        <v>43138</v>
      </c>
      <c r="F3998" s="199">
        <f>[1]Summary!G3998</f>
        <v>24883</v>
      </c>
      <c r="H3998" s="203">
        <f>[1]Summary!I3998</f>
        <v>77425</v>
      </c>
      <c r="I3998" s="30">
        <f>[1]Summary!K3998</f>
        <v>153237</v>
      </c>
      <c r="K3998" s="34">
        <f t="shared" si="62"/>
        <v>255545</v>
      </c>
    </row>
    <row r="3999" spans="2:11" x14ac:dyDescent="0.2">
      <c r="B3999" t="s">
        <v>54</v>
      </c>
      <c r="C3999" s="55">
        <v>43139</v>
      </c>
      <c r="F3999" s="199">
        <f>[1]Summary!G3999</f>
        <v>28815</v>
      </c>
      <c r="H3999" s="203">
        <f>[1]Summary!I3999</f>
        <v>84499</v>
      </c>
      <c r="I3999" s="30">
        <f>[1]Summary!K3999</f>
        <v>166560</v>
      </c>
      <c r="K3999" s="34">
        <f t="shared" si="62"/>
        <v>279874</v>
      </c>
    </row>
    <row r="4000" spans="2:11" x14ac:dyDescent="0.2">
      <c r="B4000" t="s">
        <v>55</v>
      </c>
      <c r="C4000" s="54">
        <v>43140</v>
      </c>
      <c r="F4000" s="199">
        <f>[1]Summary!G4000</f>
        <v>31886</v>
      </c>
      <c r="H4000" s="203">
        <f>[1]Summary!I4000</f>
        <v>93179</v>
      </c>
      <c r="I4000" s="30">
        <f>[1]Summary!K4000</f>
        <v>178595</v>
      </c>
      <c r="K4000" s="34">
        <f t="shared" si="62"/>
        <v>303660</v>
      </c>
    </row>
    <row r="4001" spans="2:11" x14ac:dyDescent="0.2">
      <c r="B4001" t="s">
        <v>56</v>
      </c>
      <c r="C4001" s="54">
        <v>43141</v>
      </c>
      <c r="F4001" s="199">
        <f>[1]Summary!G4001</f>
        <v>19099</v>
      </c>
      <c r="H4001" s="203">
        <f>[1]Summary!I4001</f>
        <v>60009</v>
      </c>
      <c r="I4001" s="30">
        <f>[1]Summary!K4001</f>
        <v>133447</v>
      </c>
      <c r="K4001" s="34">
        <f t="shared" si="62"/>
        <v>212555</v>
      </c>
    </row>
    <row r="4002" spans="2:11" x14ac:dyDescent="0.2">
      <c r="B4002" t="s">
        <v>57</v>
      </c>
      <c r="C4002" s="55">
        <v>43142</v>
      </c>
      <c r="F4002" s="199">
        <f>[1]Summary!G4002</f>
        <v>16765</v>
      </c>
      <c r="H4002" s="203">
        <f>[1]Summary!I4002</f>
        <v>45239</v>
      </c>
      <c r="I4002" s="30">
        <f>[1]Summary!K4002</f>
        <v>85749</v>
      </c>
      <c r="K4002" s="34">
        <f t="shared" si="62"/>
        <v>147753</v>
      </c>
    </row>
    <row r="4003" spans="2:11" x14ac:dyDescent="0.2">
      <c r="B4003" t="s">
        <v>58</v>
      </c>
      <c r="C4003" s="29">
        <v>43143</v>
      </c>
      <c r="F4003" s="199">
        <f>[1]Summary!G4003</f>
        <v>26120</v>
      </c>
      <c r="H4003" s="203">
        <f>[1]Summary!I4003</f>
        <v>78625</v>
      </c>
      <c r="I4003" s="30">
        <f>[1]Summary!K4003</f>
        <v>154095</v>
      </c>
      <c r="K4003" s="34">
        <f t="shared" si="62"/>
        <v>258840</v>
      </c>
    </row>
    <row r="4004" spans="2:11" x14ac:dyDescent="0.2">
      <c r="B4004" t="s">
        <v>59</v>
      </c>
      <c r="C4004" s="29">
        <v>43144</v>
      </c>
      <c r="F4004" s="199">
        <f>[1]Summary!G4004</f>
        <v>27086</v>
      </c>
      <c r="H4004" s="203">
        <f>[1]Summary!I4004</f>
        <v>82004</v>
      </c>
      <c r="I4004" s="30">
        <f>[1]Summary!K4004</f>
        <v>159563</v>
      </c>
      <c r="K4004" s="34">
        <f t="shared" si="62"/>
        <v>268653</v>
      </c>
    </row>
    <row r="4005" spans="2:11" x14ac:dyDescent="0.2">
      <c r="B4005" t="s">
        <v>53</v>
      </c>
      <c r="C4005" s="43">
        <v>43145</v>
      </c>
      <c r="F4005" s="199">
        <f>[1]Summary!G4005</f>
        <v>27155</v>
      </c>
      <c r="H4005" s="203">
        <f>[1]Summary!I4005</f>
        <v>83302</v>
      </c>
      <c r="I4005" s="30">
        <f>[1]Summary!K4005</f>
        <v>167106</v>
      </c>
      <c r="K4005" s="34">
        <f t="shared" si="62"/>
        <v>277563</v>
      </c>
    </row>
    <row r="4006" spans="2:11" x14ac:dyDescent="0.2">
      <c r="B4006" t="s">
        <v>54</v>
      </c>
      <c r="C4006" s="43">
        <v>43146</v>
      </c>
      <c r="F4006" s="199">
        <f>[1]Summary!G4006</f>
        <v>29395</v>
      </c>
      <c r="H4006" s="203">
        <f>[1]Summary!I4006</f>
        <v>86761</v>
      </c>
      <c r="I4006" s="30">
        <f>[1]Summary!K4006</f>
        <v>168861</v>
      </c>
      <c r="K4006" s="34">
        <f t="shared" si="62"/>
        <v>285017</v>
      </c>
    </row>
    <row r="4007" spans="2:11" x14ac:dyDescent="0.2">
      <c r="B4007" t="s">
        <v>55</v>
      </c>
      <c r="C4007" s="43">
        <v>43147</v>
      </c>
      <c r="F4007" s="199">
        <f>[1]Summary!G4007</f>
        <v>32404</v>
      </c>
      <c r="H4007" s="203">
        <f>[1]Summary!I4007</f>
        <v>95761</v>
      </c>
      <c r="I4007" s="30">
        <f>[1]Summary!K4007</f>
        <v>181262</v>
      </c>
      <c r="K4007" s="34">
        <f t="shared" si="62"/>
        <v>309427</v>
      </c>
    </row>
    <row r="4008" spans="2:11" x14ac:dyDescent="0.2">
      <c r="B4008" t="s">
        <v>56</v>
      </c>
      <c r="C4008" s="43">
        <v>43148</v>
      </c>
      <c r="F4008" s="199">
        <f>[1]Summary!G4008</f>
        <v>20213</v>
      </c>
      <c r="H4008" s="203">
        <f>[1]Summary!I4008</f>
        <v>61412</v>
      </c>
      <c r="I4008" s="30">
        <f>[1]Summary!K4008</f>
        <v>140345</v>
      </c>
      <c r="K4008" s="34">
        <f t="shared" si="62"/>
        <v>221970</v>
      </c>
    </row>
    <row r="4009" spans="2:11" x14ac:dyDescent="0.2">
      <c r="B4009" t="s">
        <v>57</v>
      </c>
      <c r="C4009" s="43">
        <v>43149</v>
      </c>
      <c r="F4009" s="199">
        <f>[1]Summary!G4009</f>
        <v>18844</v>
      </c>
      <c r="H4009" s="203">
        <f>[1]Summary!I4009</f>
        <v>53148</v>
      </c>
      <c r="I4009" s="30">
        <f>[1]Summary!K4009</f>
        <v>109331</v>
      </c>
      <c r="K4009" s="34">
        <f t="shared" si="62"/>
        <v>181323</v>
      </c>
    </row>
    <row r="4010" spans="2:11" x14ac:dyDescent="0.2">
      <c r="B4010" t="s">
        <v>58</v>
      </c>
      <c r="C4010" s="29">
        <v>43150</v>
      </c>
      <c r="F4010" s="199">
        <f>[1]Summary!G4010</f>
        <v>24533</v>
      </c>
      <c r="H4010" s="203">
        <f>[1]Summary!I4010</f>
        <v>69632</v>
      </c>
      <c r="I4010" s="30">
        <f>[1]Summary!K4010</f>
        <v>149427</v>
      </c>
      <c r="K4010" s="34">
        <f t="shared" si="62"/>
        <v>243592</v>
      </c>
    </row>
    <row r="4011" spans="2:11" x14ac:dyDescent="0.2">
      <c r="B4011" t="s">
        <v>59</v>
      </c>
      <c r="C4011" s="29">
        <v>43151</v>
      </c>
      <c r="F4011" s="199">
        <f>[1]Summary!G4011</f>
        <v>26891</v>
      </c>
      <c r="H4011" s="203">
        <f>[1]Summary!I4011</f>
        <v>79229</v>
      </c>
      <c r="I4011" s="30">
        <f>[1]Summary!K4011</f>
        <v>154114</v>
      </c>
      <c r="K4011" s="34">
        <f t="shared" si="62"/>
        <v>260234</v>
      </c>
    </row>
    <row r="4012" spans="2:11" x14ac:dyDescent="0.2">
      <c r="B4012" t="s">
        <v>53</v>
      </c>
      <c r="C4012" s="38">
        <v>43152</v>
      </c>
      <c r="F4012" s="199">
        <f>[1]Summary!G4012</f>
        <v>25783</v>
      </c>
      <c r="H4012" s="203">
        <f>[1]Summary!I4012</f>
        <v>77691</v>
      </c>
      <c r="I4012" s="30">
        <f>[1]Summary!K4012</f>
        <v>151285</v>
      </c>
      <c r="K4012" s="34">
        <f t="shared" si="62"/>
        <v>254759</v>
      </c>
    </row>
    <row r="4013" spans="2:11" x14ac:dyDescent="0.2">
      <c r="B4013" t="s">
        <v>54</v>
      </c>
      <c r="C4013" s="38">
        <v>43153</v>
      </c>
      <c r="F4013" s="199">
        <f>[1]Summary!G4013</f>
        <v>27803</v>
      </c>
      <c r="H4013" s="203">
        <f>[1]Summary!I4013</f>
        <v>82422</v>
      </c>
      <c r="I4013" s="30">
        <f>[1]Summary!K4013</f>
        <v>157176</v>
      </c>
      <c r="K4013" s="34">
        <f t="shared" si="62"/>
        <v>267401</v>
      </c>
    </row>
    <row r="4014" spans="2:11" x14ac:dyDescent="0.2">
      <c r="B4014" t="s">
        <v>55</v>
      </c>
      <c r="C4014" s="54">
        <v>43154</v>
      </c>
      <c r="F4014" s="199">
        <f>[1]Summary!G4014</f>
        <v>30581</v>
      </c>
      <c r="H4014" s="203">
        <f>[1]Summary!I4014</f>
        <v>89250</v>
      </c>
      <c r="I4014" s="30">
        <f>[1]Summary!K4014</f>
        <v>171108</v>
      </c>
      <c r="K4014" s="34">
        <f t="shared" si="62"/>
        <v>290939</v>
      </c>
    </row>
    <row r="4015" spans="2:11" x14ac:dyDescent="0.2">
      <c r="B4015" t="s">
        <v>56</v>
      </c>
      <c r="C4015" s="54">
        <v>43155</v>
      </c>
      <c r="F4015" s="199">
        <f>[1]Summary!G4015</f>
        <v>19748</v>
      </c>
      <c r="H4015" s="203">
        <f>[1]Summary!I4015</f>
        <v>58197</v>
      </c>
      <c r="I4015" s="30">
        <f>[1]Summary!K4015</f>
        <v>140296</v>
      </c>
      <c r="K4015" s="34">
        <f t="shared" si="62"/>
        <v>218241</v>
      </c>
    </row>
    <row r="4016" spans="2:11" x14ac:dyDescent="0.2">
      <c r="B4016" t="s">
        <v>57</v>
      </c>
      <c r="C4016" s="43">
        <v>43156</v>
      </c>
      <c r="F4016" s="199">
        <f>[1]Summary!G4016</f>
        <v>18593</v>
      </c>
      <c r="H4016" s="203">
        <f>[1]Summary!I4016</f>
        <v>51538</v>
      </c>
      <c r="I4016" s="30">
        <f>[1]Summary!K4016</f>
        <v>107601</v>
      </c>
      <c r="K4016" s="34">
        <f t="shared" si="62"/>
        <v>177732</v>
      </c>
    </row>
    <row r="4017" spans="2:11" x14ac:dyDescent="0.2">
      <c r="B4017" t="s">
        <v>58</v>
      </c>
      <c r="C4017" s="29">
        <v>43157</v>
      </c>
      <c r="F4017" s="199">
        <f>[1]Summary!G4017</f>
        <v>27228</v>
      </c>
      <c r="H4017" s="203">
        <f>[1]Summary!I4017</f>
        <v>80258</v>
      </c>
      <c r="I4017" s="30">
        <f>[1]Summary!K4017</f>
        <v>159029</v>
      </c>
      <c r="K4017" s="34">
        <f t="shared" si="62"/>
        <v>266515</v>
      </c>
    </row>
    <row r="4018" spans="2:11" x14ac:dyDescent="0.2">
      <c r="B4018" t="s">
        <v>59</v>
      </c>
      <c r="C4018" s="29">
        <v>43158</v>
      </c>
      <c r="F4018" s="199">
        <f>[1]Summary!G4018</f>
        <v>26804</v>
      </c>
      <c r="H4018" s="203">
        <f>[1]Summary!I4018</f>
        <v>82461</v>
      </c>
      <c r="I4018" s="30">
        <f>[1]Summary!K4018</f>
        <v>158777</v>
      </c>
      <c r="K4018" s="34">
        <f t="shared" si="62"/>
        <v>268042</v>
      </c>
    </row>
    <row r="4019" spans="2:11" x14ac:dyDescent="0.2">
      <c r="B4019" t="s">
        <v>53</v>
      </c>
      <c r="C4019" s="29">
        <v>43159</v>
      </c>
      <c r="F4019" s="199">
        <f>[1]Summary!G4019</f>
        <v>27936</v>
      </c>
      <c r="H4019" s="203">
        <f>[1]Summary!I4019</f>
        <v>85374</v>
      </c>
      <c r="I4019" s="30">
        <f>[1]Summary!K4019</f>
        <v>164828</v>
      </c>
      <c r="K4019" s="34">
        <f t="shared" si="62"/>
        <v>278138</v>
      </c>
    </row>
    <row r="4020" spans="2:11" x14ac:dyDescent="0.2">
      <c r="B4020" t="s">
        <v>54</v>
      </c>
      <c r="C4020" s="29">
        <v>43160</v>
      </c>
      <c r="F4020" s="199">
        <f>[1]Summary!G4020</f>
        <v>30298</v>
      </c>
      <c r="H4020" s="203">
        <f>[1]Summary!I4020</f>
        <v>87800</v>
      </c>
      <c r="I4020" s="30">
        <f>[1]Summary!K4020</f>
        <v>170743</v>
      </c>
      <c r="K4020" s="34">
        <f t="shared" si="62"/>
        <v>288841</v>
      </c>
    </row>
    <row r="4021" spans="2:11" x14ac:dyDescent="0.2">
      <c r="B4021" t="s">
        <v>55</v>
      </c>
      <c r="C4021" s="55">
        <v>43161</v>
      </c>
      <c r="F4021" s="199">
        <f>[1]Summary!G4021</f>
        <v>32774</v>
      </c>
      <c r="H4021" s="203">
        <f>[1]Summary!I4021</f>
        <v>96296</v>
      </c>
      <c r="I4021" s="30">
        <f>[1]Summary!K4021</f>
        <v>184342</v>
      </c>
      <c r="K4021" s="34">
        <f t="shared" si="62"/>
        <v>313412</v>
      </c>
    </row>
    <row r="4022" spans="2:11" x14ac:dyDescent="0.2">
      <c r="B4022" t="s">
        <v>56</v>
      </c>
      <c r="C4022" s="54">
        <v>43162</v>
      </c>
      <c r="F4022" s="199">
        <f>[1]Summary!G4022</f>
        <v>22514</v>
      </c>
      <c r="H4022" s="203">
        <f>[1]Summary!I4022</f>
        <v>67461</v>
      </c>
      <c r="I4022" s="30">
        <f>[1]Summary!K4022</f>
        <v>145531</v>
      </c>
      <c r="K4022" s="34">
        <f t="shared" si="62"/>
        <v>235506</v>
      </c>
    </row>
    <row r="4023" spans="2:11" x14ac:dyDescent="0.2">
      <c r="B4023" t="s">
        <v>57</v>
      </c>
      <c r="C4023" s="55">
        <v>43163</v>
      </c>
      <c r="F4023" s="199">
        <f>[1]Summary!G4023</f>
        <v>19427</v>
      </c>
      <c r="H4023" s="203">
        <f>[1]Summary!I4023</f>
        <v>54782</v>
      </c>
      <c r="I4023" s="30">
        <f>[1]Summary!K4023</f>
        <v>105910</v>
      </c>
      <c r="K4023" s="34">
        <f t="shared" si="62"/>
        <v>180119</v>
      </c>
    </row>
    <row r="4024" spans="2:11" x14ac:dyDescent="0.2">
      <c r="B4024" s="178" t="s">
        <v>58</v>
      </c>
      <c r="C4024" s="29">
        <v>43164</v>
      </c>
      <c r="F4024" s="199">
        <f>[1]Summary!G4024</f>
        <v>27135</v>
      </c>
      <c r="H4024" s="203">
        <f>[1]Summary!I4024</f>
        <v>79266</v>
      </c>
      <c r="I4024" s="30">
        <f>[1]Summary!K4024</f>
        <v>158828</v>
      </c>
      <c r="K4024" s="34">
        <f t="shared" si="62"/>
        <v>265229</v>
      </c>
    </row>
    <row r="4025" spans="2:11" x14ac:dyDescent="0.2">
      <c r="B4025" s="178" t="s">
        <v>59</v>
      </c>
      <c r="C4025" s="29">
        <v>43165</v>
      </c>
      <c r="F4025" s="199">
        <f>[1]Summary!G4025</f>
        <v>28488</v>
      </c>
      <c r="H4025" s="203">
        <f>[1]Summary!I4025</f>
        <v>82835</v>
      </c>
      <c r="I4025" s="30">
        <f>[1]Summary!K4025</f>
        <v>165243</v>
      </c>
      <c r="K4025" s="34">
        <f t="shared" si="62"/>
        <v>276566</v>
      </c>
    </row>
    <row r="4026" spans="2:11" x14ac:dyDescent="0.2">
      <c r="B4026" s="178" t="s">
        <v>53</v>
      </c>
      <c r="C4026" s="54">
        <v>43166</v>
      </c>
      <c r="F4026" s="199">
        <f>[1]Summary!G4026</f>
        <v>29555</v>
      </c>
      <c r="H4026" s="203">
        <f>[1]Summary!I4026</f>
        <v>85496</v>
      </c>
      <c r="I4026" s="30">
        <f>[1]Summary!K4026</f>
        <v>169544</v>
      </c>
      <c r="K4026" s="34">
        <f t="shared" si="62"/>
        <v>284595</v>
      </c>
    </row>
    <row r="4027" spans="2:11" x14ac:dyDescent="0.2">
      <c r="B4027" s="178" t="s">
        <v>54</v>
      </c>
      <c r="C4027" s="29">
        <v>43167</v>
      </c>
      <c r="F4027" s="199">
        <f>[1]Summary!G4027</f>
        <v>31306</v>
      </c>
      <c r="H4027" s="203">
        <f>[1]Summary!I4027</f>
        <v>90684</v>
      </c>
      <c r="I4027" s="30">
        <f>[1]Summary!K4027</f>
        <v>173576</v>
      </c>
      <c r="K4027" s="34">
        <f t="shared" si="62"/>
        <v>295566</v>
      </c>
    </row>
    <row r="4028" spans="2:11" x14ac:dyDescent="0.2">
      <c r="B4028" s="178" t="s">
        <v>55</v>
      </c>
      <c r="C4028" s="55">
        <v>43168</v>
      </c>
      <c r="F4028" s="199">
        <f>[1]Summary!G4028</f>
        <v>34315</v>
      </c>
      <c r="H4028" s="203">
        <f>[1]Summary!I4028</f>
        <v>100478</v>
      </c>
      <c r="I4028" s="30">
        <f>[1]Summary!K4028</f>
        <v>187461</v>
      </c>
      <c r="K4028" s="34">
        <f t="shared" si="62"/>
        <v>322254</v>
      </c>
    </row>
    <row r="4029" spans="2:11" x14ac:dyDescent="0.2">
      <c r="B4029" s="178" t="s">
        <v>56</v>
      </c>
      <c r="C4029" s="55">
        <v>43169</v>
      </c>
      <c r="F4029" s="199">
        <f>[1]Summary!G4029</f>
        <v>24936</v>
      </c>
      <c r="H4029" s="203">
        <f>[1]Summary!I4029</f>
        <v>70577</v>
      </c>
      <c r="I4029" s="30">
        <f>[1]Summary!K4029</f>
        <v>142582</v>
      </c>
      <c r="K4029" s="34">
        <f t="shared" si="62"/>
        <v>238095</v>
      </c>
    </row>
    <row r="4030" spans="2:11" x14ac:dyDescent="0.2">
      <c r="B4030" s="178" t="s">
        <v>57</v>
      </c>
      <c r="C4030" s="29">
        <v>43170</v>
      </c>
      <c r="F4030" s="199">
        <f>[1]Summary!G4030</f>
        <v>20892</v>
      </c>
      <c r="H4030" s="203">
        <f>[1]Summary!I4030</f>
        <v>56071</v>
      </c>
      <c r="I4030" s="30">
        <f>[1]Summary!K4030</f>
        <v>101693</v>
      </c>
      <c r="K4030" s="34">
        <f t="shared" si="62"/>
        <v>178656</v>
      </c>
    </row>
    <row r="4031" spans="2:11" x14ac:dyDescent="0.2">
      <c r="B4031" s="178" t="s">
        <v>58</v>
      </c>
      <c r="C4031" s="29">
        <v>43171</v>
      </c>
      <c r="F4031" s="199">
        <f>[1]Summary!G4031</f>
        <v>27279</v>
      </c>
      <c r="H4031" s="203">
        <f>[1]Summary!I4031</f>
        <v>80960</v>
      </c>
      <c r="I4031" s="30">
        <f>[1]Summary!K4031</f>
        <v>156528</v>
      </c>
      <c r="K4031" s="34">
        <f t="shared" si="62"/>
        <v>264767</v>
      </c>
    </row>
    <row r="4032" spans="2:11" x14ac:dyDescent="0.2">
      <c r="B4032" s="178" t="s">
        <v>59</v>
      </c>
      <c r="C4032" s="29">
        <v>43172</v>
      </c>
      <c r="F4032" s="199">
        <f>[1]Summary!G4032</f>
        <v>28478</v>
      </c>
      <c r="H4032" s="203">
        <f>[1]Summary!I4032</f>
        <v>83706</v>
      </c>
      <c r="I4032" s="30">
        <f>[1]Summary!K4032</f>
        <v>163894</v>
      </c>
      <c r="K4032" s="34">
        <f t="shared" si="62"/>
        <v>276078</v>
      </c>
    </row>
    <row r="4033" spans="2:11" x14ac:dyDescent="0.2">
      <c r="B4033" s="178" t="s">
        <v>53</v>
      </c>
      <c r="C4033" s="54">
        <v>43173</v>
      </c>
      <c r="F4033" s="199">
        <f>[1]Summary!G4033</f>
        <v>29815</v>
      </c>
      <c r="H4033" s="203">
        <f>[1]Summary!I4033</f>
        <v>85371</v>
      </c>
      <c r="I4033" s="30">
        <f>[1]Summary!K4033</f>
        <v>168721</v>
      </c>
      <c r="K4033" s="34">
        <f t="shared" si="62"/>
        <v>283907</v>
      </c>
    </row>
    <row r="4034" spans="2:11" x14ac:dyDescent="0.2">
      <c r="B4034" s="178" t="s">
        <v>54</v>
      </c>
      <c r="C4034" s="29">
        <v>43174</v>
      </c>
      <c r="F4034" s="199">
        <f>[1]Summary!G4034</f>
        <v>30458</v>
      </c>
      <c r="H4034" s="203">
        <f>[1]Summary!I4034</f>
        <v>86430</v>
      </c>
      <c r="I4034" s="30">
        <f>[1]Summary!K4034</f>
        <v>169210</v>
      </c>
      <c r="K4034" s="34">
        <f t="shared" si="62"/>
        <v>286098</v>
      </c>
    </row>
    <row r="4035" spans="2:11" x14ac:dyDescent="0.2">
      <c r="B4035" s="178" t="s">
        <v>55</v>
      </c>
      <c r="C4035" s="54">
        <v>43175</v>
      </c>
      <c r="F4035" s="199">
        <f>[1]Summary!G4035</f>
        <v>32140</v>
      </c>
      <c r="H4035" s="203">
        <f>[1]Summary!I4035</f>
        <v>95316</v>
      </c>
      <c r="I4035" s="30">
        <f>[1]Summary!K4035</f>
        <v>175197</v>
      </c>
      <c r="K4035" s="34">
        <f t="shared" si="62"/>
        <v>302653</v>
      </c>
    </row>
    <row r="4036" spans="2:11" x14ac:dyDescent="0.2">
      <c r="B4036" s="178" t="s">
        <v>56</v>
      </c>
      <c r="C4036" s="54">
        <v>43176</v>
      </c>
      <c r="F4036" s="199">
        <f>[1]Summary!G4036</f>
        <v>23895</v>
      </c>
      <c r="H4036" s="203">
        <f>[1]Summary!I4036</f>
        <v>69070</v>
      </c>
      <c r="I4036" s="30">
        <f>[1]Summary!K4036</f>
        <v>134792</v>
      </c>
      <c r="K4036" s="34">
        <f t="shared" si="62"/>
        <v>227757</v>
      </c>
    </row>
    <row r="4037" spans="2:11" x14ac:dyDescent="0.2">
      <c r="B4037" t="s">
        <v>57</v>
      </c>
      <c r="C4037" s="29">
        <v>43177</v>
      </c>
      <c r="F4037" s="199">
        <f>[1]Summary!G4037</f>
        <v>24231</v>
      </c>
      <c r="H4037" s="203">
        <f>[1]Summary!I4037</f>
        <v>65736</v>
      </c>
      <c r="I4037" s="30">
        <f>[1]Summary!K4037</f>
        <v>110195</v>
      </c>
      <c r="K4037" s="34">
        <f t="shared" si="62"/>
        <v>200162</v>
      </c>
    </row>
    <row r="4038" spans="2:11" x14ac:dyDescent="0.2">
      <c r="B4038" t="s">
        <v>58</v>
      </c>
      <c r="C4038" s="29">
        <v>43178</v>
      </c>
      <c r="F4038" s="199">
        <f>[1]Summary!G4038</f>
        <v>29052</v>
      </c>
      <c r="H4038" s="203">
        <f>[1]Summary!I4038</f>
        <v>83593</v>
      </c>
      <c r="I4038" s="30">
        <f>[1]Summary!K4038</f>
        <v>163981</v>
      </c>
      <c r="K4038" s="34">
        <f t="shared" si="62"/>
        <v>276626</v>
      </c>
    </row>
    <row r="4039" spans="2:11" x14ac:dyDescent="0.2">
      <c r="B4039" t="s">
        <v>59</v>
      </c>
      <c r="C4039" s="29">
        <v>43179</v>
      </c>
      <c r="F4039" s="199">
        <f>[1]Summary!G4039</f>
        <v>29312</v>
      </c>
      <c r="H4039" s="203">
        <f>[1]Summary!I4039</f>
        <v>86163</v>
      </c>
      <c r="I4039" s="30">
        <f>[1]Summary!K4039</f>
        <v>168643</v>
      </c>
      <c r="K4039" s="34">
        <f t="shared" ref="K4039:K4102" si="63">E4039+F4039+G4039+H4039+I4039</f>
        <v>284118</v>
      </c>
    </row>
    <row r="4040" spans="2:11" x14ac:dyDescent="0.2">
      <c r="B4040" t="s">
        <v>53</v>
      </c>
      <c r="C4040" s="29">
        <v>43180</v>
      </c>
      <c r="F4040" s="199">
        <f>[1]Summary!G4040</f>
        <v>30320</v>
      </c>
      <c r="H4040" s="203">
        <f>[1]Summary!I4040</f>
        <v>90044</v>
      </c>
      <c r="I4040" s="30">
        <f>[1]Summary!K4040</f>
        <v>180134</v>
      </c>
      <c r="K4040" s="34">
        <f t="shared" si="63"/>
        <v>300498</v>
      </c>
    </row>
    <row r="4041" spans="2:11" x14ac:dyDescent="0.2">
      <c r="B4041" t="s">
        <v>54</v>
      </c>
      <c r="C4041" s="29">
        <v>43181</v>
      </c>
      <c r="F4041" s="199">
        <f>[1]Summary!G4041</f>
        <v>31472</v>
      </c>
      <c r="H4041" s="203">
        <f>[1]Summary!I4041</f>
        <v>90727</v>
      </c>
      <c r="I4041" s="30">
        <f>[1]Summary!K4041</f>
        <v>176888</v>
      </c>
      <c r="K4041" s="34">
        <f t="shared" si="63"/>
        <v>299087</v>
      </c>
    </row>
    <row r="4042" spans="2:11" x14ac:dyDescent="0.2">
      <c r="B4042" t="s">
        <v>55</v>
      </c>
      <c r="C4042" s="54">
        <v>43182</v>
      </c>
      <c r="F4042" s="199">
        <f>[1]Summary!G4042</f>
        <v>34038</v>
      </c>
      <c r="H4042" s="203">
        <f>[1]Summary!I4042</f>
        <v>98957</v>
      </c>
      <c r="I4042" s="30">
        <f>[1]Summary!K4042</f>
        <v>188429</v>
      </c>
      <c r="K4042" s="34">
        <f t="shared" si="63"/>
        <v>321424</v>
      </c>
    </row>
    <row r="4043" spans="2:11" x14ac:dyDescent="0.2">
      <c r="B4043" t="s">
        <v>56</v>
      </c>
      <c r="C4043" s="55">
        <v>43183</v>
      </c>
      <c r="F4043" s="199">
        <f>[1]Summary!G4043</f>
        <v>22529</v>
      </c>
      <c r="H4043" s="203">
        <f>[1]Summary!I4043</f>
        <v>68885</v>
      </c>
      <c r="I4043" s="30">
        <f>[1]Summary!K4043</f>
        <v>149701</v>
      </c>
      <c r="K4043" s="34">
        <f t="shared" si="63"/>
        <v>241115</v>
      </c>
    </row>
    <row r="4044" spans="2:11" x14ac:dyDescent="0.2">
      <c r="B4044" t="s">
        <v>57</v>
      </c>
      <c r="C4044" s="29">
        <v>43184</v>
      </c>
      <c r="F4044" s="199">
        <f>[1]Summary!G4044</f>
        <v>21140</v>
      </c>
      <c r="H4044" s="203">
        <f>[1]Summary!I4044</f>
        <v>55664</v>
      </c>
      <c r="I4044" s="30">
        <f>[1]Summary!K4044</f>
        <v>106971</v>
      </c>
      <c r="K4044" s="34">
        <f t="shared" si="63"/>
        <v>183775</v>
      </c>
    </row>
    <row r="4045" spans="2:11" x14ac:dyDescent="0.2">
      <c r="B4045" t="s">
        <v>58</v>
      </c>
      <c r="C4045" s="29">
        <v>43185</v>
      </c>
      <c r="F4045" s="199">
        <f>[1]Summary!G4045</f>
        <v>28149</v>
      </c>
      <c r="H4045" s="203">
        <f>[1]Summary!I4045</f>
        <v>82893</v>
      </c>
      <c r="I4045" s="30">
        <f>[1]Summary!K4045</f>
        <v>162605</v>
      </c>
      <c r="K4045" s="34">
        <f t="shared" si="63"/>
        <v>273647</v>
      </c>
    </row>
    <row r="4046" spans="2:11" x14ac:dyDescent="0.2">
      <c r="B4046" t="s">
        <v>59</v>
      </c>
      <c r="C4046" s="29">
        <v>43186</v>
      </c>
      <c r="F4046" s="199">
        <f>[1]Summary!G4046</f>
        <v>29022</v>
      </c>
      <c r="H4046" s="203">
        <f>[1]Summary!I4046</f>
        <v>83897</v>
      </c>
      <c r="I4046" s="30">
        <f>[1]Summary!K4046</f>
        <v>165366</v>
      </c>
      <c r="K4046" s="34">
        <f t="shared" si="63"/>
        <v>278285</v>
      </c>
    </row>
    <row r="4047" spans="2:11" x14ac:dyDescent="0.2">
      <c r="B4047" s="39" t="s">
        <v>53</v>
      </c>
      <c r="C4047" s="29">
        <v>43187</v>
      </c>
      <c r="F4047" s="199">
        <f>[1]Summary!G4047</f>
        <v>25946</v>
      </c>
      <c r="H4047" s="203">
        <f>[1]Summary!I4047</f>
        <v>77155</v>
      </c>
      <c r="I4047" s="30">
        <f>[1]Summary!K4047</f>
        <v>158305</v>
      </c>
      <c r="K4047" s="34">
        <f t="shared" si="63"/>
        <v>261406</v>
      </c>
    </row>
    <row r="4048" spans="2:11" x14ac:dyDescent="0.2">
      <c r="B4048" t="s">
        <v>54</v>
      </c>
      <c r="C4048" s="29">
        <v>43188</v>
      </c>
      <c r="F4048" s="199">
        <f>[1]Summary!G4048</f>
        <v>33552</v>
      </c>
      <c r="H4048" s="203">
        <f>[1]Summary!I4048</f>
        <v>93374</v>
      </c>
      <c r="I4048" s="30">
        <f>[1]Summary!K4048</f>
        <v>184400</v>
      </c>
      <c r="K4048" s="34">
        <f t="shared" si="63"/>
        <v>311326</v>
      </c>
    </row>
    <row r="4049" spans="2:11" x14ac:dyDescent="0.2">
      <c r="B4049" t="s">
        <v>55</v>
      </c>
      <c r="C4049" s="29">
        <v>43189</v>
      </c>
      <c r="F4049" s="199">
        <f>[1]Summary!G4049</f>
        <v>33035</v>
      </c>
      <c r="H4049" s="203">
        <f>[1]Summary!I4049</f>
        <v>92789</v>
      </c>
      <c r="I4049" s="30">
        <f>[1]Summary!K4049</f>
        <v>179371</v>
      </c>
      <c r="K4049" s="34">
        <f t="shared" si="63"/>
        <v>305195</v>
      </c>
    </row>
    <row r="4050" spans="2:11" x14ac:dyDescent="0.2">
      <c r="B4050" t="s">
        <v>56</v>
      </c>
      <c r="C4050" s="29">
        <v>43190</v>
      </c>
      <c r="F4050" s="199">
        <f>[1]Summary!G4050</f>
        <v>22651</v>
      </c>
      <c r="H4050" s="203">
        <f>[1]Summary!I4050</f>
        <v>63103</v>
      </c>
      <c r="I4050" s="30">
        <f>[1]Summary!K4050</f>
        <v>135537</v>
      </c>
      <c r="K4050" s="34">
        <f t="shared" si="63"/>
        <v>221291</v>
      </c>
    </row>
    <row r="4051" spans="2:11" x14ac:dyDescent="0.2">
      <c r="B4051" t="s">
        <v>57</v>
      </c>
      <c r="C4051" s="29">
        <v>43191</v>
      </c>
      <c r="F4051" s="199">
        <f>[1]Summary!G4051</f>
        <v>23657</v>
      </c>
      <c r="H4051" s="203">
        <f>[1]Summary!I4051</f>
        <v>60506</v>
      </c>
      <c r="I4051" s="30">
        <f>[1]Summary!K4051</f>
        <v>104635</v>
      </c>
      <c r="K4051" s="34">
        <f t="shared" si="63"/>
        <v>188798</v>
      </c>
    </row>
    <row r="4052" spans="2:11" x14ac:dyDescent="0.2">
      <c r="B4052" t="s">
        <v>58</v>
      </c>
      <c r="C4052" s="29">
        <v>43192</v>
      </c>
      <c r="F4052" s="199">
        <f>[1]Summary!G4052</f>
        <v>28895</v>
      </c>
      <c r="H4052" s="203">
        <f>[1]Summary!I4052</f>
        <v>81415</v>
      </c>
      <c r="I4052" s="30">
        <f>[1]Summary!K4052</f>
        <v>162863</v>
      </c>
      <c r="K4052" s="34">
        <f t="shared" si="63"/>
        <v>273173</v>
      </c>
    </row>
    <row r="4053" spans="2:11" x14ac:dyDescent="0.2">
      <c r="B4053" t="s">
        <v>59</v>
      </c>
      <c r="C4053" s="194">
        <v>43193</v>
      </c>
      <c r="F4053" s="199">
        <f>[1]Summary!G4053</f>
        <v>28883</v>
      </c>
      <c r="H4053" s="203">
        <f>[1]Summary!I4053</f>
        <v>85033</v>
      </c>
      <c r="I4053" s="30">
        <f>[1]Summary!K4053</f>
        <v>167296</v>
      </c>
      <c r="K4053" s="34">
        <f t="shared" si="63"/>
        <v>281212</v>
      </c>
    </row>
    <row r="4054" spans="2:11" x14ac:dyDescent="0.2">
      <c r="B4054" t="s">
        <v>53</v>
      </c>
      <c r="C4054" s="54">
        <v>43194</v>
      </c>
      <c r="F4054" s="199">
        <f>[1]Summary!G4054</f>
        <v>29739</v>
      </c>
      <c r="H4054" s="203">
        <f>[1]Summary!I4054</f>
        <v>86775</v>
      </c>
      <c r="I4054" s="30">
        <f>[1]Summary!K4054</f>
        <v>172719</v>
      </c>
      <c r="K4054" s="34">
        <f t="shared" si="63"/>
        <v>289233</v>
      </c>
    </row>
    <row r="4055" spans="2:11" x14ac:dyDescent="0.2">
      <c r="B4055" t="s">
        <v>54</v>
      </c>
      <c r="C4055" s="29">
        <v>43195</v>
      </c>
      <c r="F4055" s="199">
        <f>[1]Summary!G4055</f>
        <v>31354</v>
      </c>
      <c r="H4055" s="203">
        <f>[1]Summary!I4055</f>
        <v>90779</v>
      </c>
      <c r="I4055" s="30">
        <f>[1]Summary!K4055</f>
        <v>177292</v>
      </c>
      <c r="K4055" s="34">
        <f t="shared" si="63"/>
        <v>299425</v>
      </c>
    </row>
    <row r="4056" spans="2:11" x14ac:dyDescent="0.2">
      <c r="B4056" t="s">
        <v>55</v>
      </c>
      <c r="C4056" s="54">
        <v>43196</v>
      </c>
      <c r="F4056" s="199">
        <f>[1]Summary!G4056</f>
        <v>34277</v>
      </c>
      <c r="H4056" s="203">
        <f>[1]Summary!I4056</f>
        <v>98954</v>
      </c>
      <c r="I4056" s="30">
        <f>[1]Summary!K4056</f>
        <v>185695</v>
      </c>
      <c r="K4056" s="34">
        <f t="shared" si="63"/>
        <v>318926</v>
      </c>
    </row>
    <row r="4057" spans="2:11" x14ac:dyDescent="0.2">
      <c r="B4057" t="s">
        <v>56</v>
      </c>
      <c r="C4057" s="54">
        <v>43197</v>
      </c>
      <c r="F4057" s="199">
        <f>[1]Summary!G4057</f>
        <v>21043</v>
      </c>
      <c r="H4057" s="203">
        <f>[1]Summary!I4057</f>
        <v>66406</v>
      </c>
      <c r="I4057" s="30">
        <f>[1]Summary!K4057</f>
        <v>139756</v>
      </c>
      <c r="K4057" s="34">
        <f t="shared" si="63"/>
        <v>227205</v>
      </c>
    </row>
    <row r="4058" spans="2:11" x14ac:dyDescent="0.2">
      <c r="B4058" t="s">
        <v>57</v>
      </c>
      <c r="C4058" s="43">
        <v>43198</v>
      </c>
      <c r="F4058" s="199">
        <f>[1]Summary!G4058</f>
        <v>20888</v>
      </c>
      <c r="H4058" s="203">
        <f>[1]Summary!I4058</f>
        <v>55736</v>
      </c>
      <c r="I4058" s="30">
        <f>[1]Summary!K4058</f>
        <v>109320</v>
      </c>
      <c r="K4058" s="34">
        <f t="shared" si="63"/>
        <v>185944</v>
      </c>
    </row>
    <row r="4059" spans="2:11" x14ac:dyDescent="0.2">
      <c r="B4059" t="s">
        <v>58</v>
      </c>
      <c r="C4059" s="29">
        <v>43199</v>
      </c>
      <c r="F4059" s="199">
        <f>[1]Summary!G4059</f>
        <v>28270</v>
      </c>
      <c r="H4059" s="203">
        <f>[1]Summary!I4059</f>
        <v>79488</v>
      </c>
      <c r="I4059" s="30">
        <f>[1]Summary!K4059</f>
        <v>159208</v>
      </c>
      <c r="K4059" s="34">
        <f t="shared" si="63"/>
        <v>266966</v>
      </c>
    </row>
    <row r="4060" spans="2:11" x14ac:dyDescent="0.2">
      <c r="B4060" t="s">
        <v>59</v>
      </c>
      <c r="C4060" s="29">
        <v>43200</v>
      </c>
      <c r="F4060" s="199">
        <f>[1]Summary!G4060</f>
        <v>28907</v>
      </c>
      <c r="H4060" s="203">
        <f>[1]Summary!I4060</f>
        <v>83543</v>
      </c>
      <c r="I4060" s="30">
        <f>[1]Summary!K4060</f>
        <v>166268</v>
      </c>
      <c r="K4060" s="34">
        <f t="shared" si="63"/>
        <v>278718</v>
      </c>
    </row>
    <row r="4061" spans="2:11" x14ac:dyDescent="0.2">
      <c r="B4061" t="s">
        <v>53</v>
      </c>
      <c r="C4061" s="54">
        <v>43201</v>
      </c>
      <c r="F4061" s="199">
        <f>[1]Summary!G4061</f>
        <v>29605</v>
      </c>
      <c r="H4061" s="203">
        <f>[1]Summary!I4061</f>
        <v>85751</v>
      </c>
      <c r="I4061" s="30">
        <f>[1]Summary!K4061</f>
        <v>171055</v>
      </c>
      <c r="K4061" s="34">
        <f t="shared" si="63"/>
        <v>286411</v>
      </c>
    </row>
    <row r="4062" spans="2:11" x14ac:dyDescent="0.2">
      <c r="B4062" t="s">
        <v>54</v>
      </c>
      <c r="C4062" s="29">
        <v>43202</v>
      </c>
      <c r="F4062" s="199">
        <f>[1]Summary!G4062</f>
        <v>30808</v>
      </c>
      <c r="H4062" s="203">
        <f>[1]Summary!I4062</f>
        <v>88135</v>
      </c>
      <c r="I4062" s="30">
        <f>[1]Summary!K4062</f>
        <v>174048</v>
      </c>
      <c r="K4062" s="34">
        <f t="shared" si="63"/>
        <v>292991</v>
      </c>
    </row>
    <row r="4063" spans="2:11" x14ac:dyDescent="0.2">
      <c r="B4063" t="s">
        <v>55</v>
      </c>
      <c r="C4063" s="29">
        <v>43203</v>
      </c>
      <c r="F4063" s="199">
        <f>[1]Summary!G4063</f>
        <v>33750</v>
      </c>
      <c r="H4063" s="203">
        <f>[1]Summary!I4063</f>
        <v>96460</v>
      </c>
      <c r="I4063" s="30">
        <f>[1]Summary!K4063</f>
        <v>184003</v>
      </c>
      <c r="K4063" s="34">
        <f t="shared" si="63"/>
        <v>314213</v>
      </c>
    </row>
    <row r="4064" spans="2:11" x14ac:dyDescent="0.2">
      <c r="B4064" t="s">
        <v>56</v>
      </c>
      <c r="C4064" s="54">
        <v>43204</v>
      </c>
      <c r="F4064" s="199">
        <f>[1]Summary!G4064</f>
        <v>22355</v>
      </c>
      <c r="H4064" s="203">
        <f>[1]Summary!I4064</f>
        <v>67863</v>
      </c>
      <c r="I4064" s="30">
        <f>[1]Summary!K4064</f>
        <v>146030</v>
      </c>
      <c r="K4064" s="34">
        <f t="shared" si="63"/>
        <v>236248</v>
      </c>
    </row>
    <row r="4065" spans="2:11" x14ac:dyDescent="0.2">
      <c r="B4065" t="s">
        <v>57</v>
      </c>
      <c r="C4065" s="43">
        <v>43205</v>
      </c>
      <c r="F4065" s="199">
        <f>[1]Summary!G4065</f>
        <v>21795</v>
      </c>
      <c r="H4065" s="203">
        <f>[1]Summary!I4065</f>
        <v>58822</v>
      </c>
      <c r="I4065" s="30">
        <f>[1]Summary!K4065</f>
        <v>113503</v>
      </c>
      <c r="K4065" s="34">
        <f t="shared" si="63"/>
        <v>194120</v>
      </c>
    </row>
    <row r="4066" spans="2:11" x14ac:dyDescent="0.2">
      <c r="B4066" t="s">
        <v>58</v>
      </c>
      <c r="C4066" s="29">
        <v>43206</v>
      </c>
      <c r="F4066" s="199">
        <f>[1]Summary!G4066</f>
        <v>28404</v>
      </c>
      <c r="H4066" s="203">
        <f>[1]Summary!I4066</f>
        <v>81654</v>
      </c>
      <c r="I4066" s="30">
        <f>[1]Summary!K4066</f>
        <v>159959</v>
      </c>
      <c r="K4066" s="34">
        <f t="shared" si="63"/>
        <v>270017</v>
      </c>
    </row>
    <row r="4067" spans="2:11" x14ac:dyDescent="0.2">
      <c r="B4067" t="s">
        <v>59</v>
      </c>
      <c r="C4067" s="29">
        <v>43207</v>
      </c>
      <c r="F4067" s="199">
        <f>[1]Summary!G4067</f>
        <v>28979</v>
      </c>
      <c r="H4067" s="203">
        <f>[1]Summary!I4067</f>
        <v>85329</v>
      </c>
      <c r="I4067" s="30">
        <f>[1]Summary!K4067</f>
        <v>167434</v>
      </c>
      <c r="K4067" s="34">
        <f t="shared" si="63"/>
        <v>281742</v>
      </c>
    </row>
    <row r="4068" spans="2:11" x14ac:dyDescent="0.2">
      <c r="B4068" t="s">
        <v>53</v>
      </c>
      <c r="C4068" s="29">
        <v>43208</v>
      </c>
      <c r="F4068" s="199">
        <f>[1]Summary!G4068</f>
        <v>31311</v>
      </c>
      <c r="H4068" s="203">
        <f>[1]Summary!I4068</f>
        <v>88084</v>
      </c>
      <c r="I4068" s="30">
        <f>[1]Summary!K4068</f>
        <v>171966</v>
      </c>
      <c r="K4068" s="34">
        <f t="shared" si="63"/>
        <v>291361</v>
      </c>
    </row>
    <row r="4069" spans="2:11" x14ac:dyDescent="0.2">
      <c r="B4069" t="s">
        <v>54</v>
      </c>
      <c r="C4069" s="43">
        <v>43209</v>
      </c>
      <c r="F4069" s="199">
        <f>[1]Summary!G4069</f>
        <v>32351</v>
      </c>
      <c r="H4069" s="203">
        <f>[1]Summary!I4069</f>
        <v>89964</v>
      </c>
      <c r="I4069" s="30">
        <f>[1]Summary!K4069</f>
        <v>178273</v>
      </c>
      <c r="K4069" s="34">
        <f t="shared" si="63"/>
        <v>300588</v>
      </c>
    </row>
    <row r="4070" spans="2:11" x14ac:dyDescent="0.2">
      <c r="B4070" t="s">
        <v>55</v>
      </c>
      <c r="C4070" s="29">
        <v>43210</v>
      </c>
      <c r="F4070" s="199">
        <f>[1]Summary!G4070</f>
        <v>36668</v>
      </c>
      <c r="H4070" s="203">
        <f>[1]Summary!I4070</f>
        <v>99882</v>
      </c>
      <c r="I4070" s="30">
        <f>[1]Summary!K4070</f>
        <v>189233</v>
      </c>
      <c r="K4070" s="34">
        <f t="shared" si="63"/>
        <v>325783</v>
      </c>
    </row>
    <row r="4071" spans="2:11" x14ac:dyDescent="0.2">
      <c r="B4071" t="s">
        <v>56</v>
      </c>
      <c r="C4071" s="29">
        <v>43211</v>
      </c>
      <c r="F4071" s="199">
        <f>[1]Summary!G4071</f>
        <v>24119</v>
      </c>
      <c r="H4071" s="203">
        <f>[1]Summary!I4071</f>
        <v>65676</v>
      </c>
      <c r="I4071" s="30">
        <f>[1]Summary!K4071</f>
        <v>136054</v>
      </c>
      <c r="K4071" s="34">
        <f t="shared" si="63"/>
        <v>225849</v>
      </c>
    </row>
    <row r="4072" spans="2:11" x14ac:dyDescent="0.2">
      <c r="B4072" t="s">
        <v>57</v>
      </c>
      <c r="C4072" s="194">
        <v>43212</v>
      </c>
      <c r="F4072" s="199">
        <f>[1]Summary!G4072</f>
        <v>25737</v>
      </c>
      <c r="H4072" s="203">
        <f>[1]Summary!I4072</f>
        <v>63219</v>
      </c>
      <c r="I4072" s="30">
        <f>[1]Summary!K4072</f>
        <v>112258</v>
      </c>
      <c r="K4072" s="34">
        <f t="shared" si="63"/>
        <v>201214</v>
      </c>
    </row>
    <row r="4073" spans="2:11" x14ac:dyDescent="0.2">
      <c r="B4073" t="s">
        <v>58</v>
      </c>
      <c r="C4073" s="29">
        <v>43213</v>
      </c>
      <c r="F4073" s="199">
        <f>[1]Summary!G4073</f>
        <v>29227</v>
      </c>
      <c r="H4073" s="203">
        <f>[1]Summary!I4073</f>
        <v>83171</v>
      </c>
      <c r="I4073" s="30">
        <f>[1]Summary!K4073</f>
        <v>165288</v>
      </c>
      <c r="K4073" s="34">
        <f t="shared" si="63"/>
        <v>277686</v>
      </c>
    </row>
    <row r="4074" spans="2:11" x14ac:dyDescent="0.2">
      <c r="B4074" t="s">
        <v>59</v>
      </c>
      <c r="C4074" s="29">
        <v>43214</v>
      </c>
      <c r="F4074" s="199">
        <f>[1]Summary!G4074</f>
        <v>29985</v>
      </c>
      <c r="H4074" s="203">
        <f>[1]Summary!I4074</f>
        <v>85457</v>
      </c>
      <c r="I4074" s="30">
        <f>[1]Summary!K4074</f>
        <v>169390</v>
      </c>
      <c r="K4074" s="34">
        <f t="shared" si="63"/>
        <v>284832</v>
      </c>
    </row>
    <row r="4075" spans="2:11" x14ac:dyDescent="0.2">
      <c r="B4075" t="s">
        <v>53</v>
      </c>
      <c r="C4075" s="43">
        <v>43215</v>
      </c>
      <c r="F4075" s="199">
        <f>[1]Summary!G4075</f>
        <v>30967</v>
      </c>
      <c r="H4075" s="203">
        <f>[1]Summary!I4075</f>
        <v>87212</v>
      </c>
      <c r="I4075" s="30">
        <f>[1]Summary!K4075</f>
        <v>170162</v>
      </c>
      <c r="K4075" s="34">
        <f t="shared" si="63"/>
        <v>288341</v>
      </c>
    </row>
    <row r="4076" spans="2:11" x14ac:dyDescent="0.2">
      <c r="B4076" t="s">
        <v>54</v>
      </c>
      <c r="C4076" s="43">
        <v>43216</v>
      </c>
      <c r="F4076" s="199">
        <f>[1]Summary!G4076</f>
        <v>31797</v>
      </c>
      <c r="H4076" s="203">
        <f>[1]Summary!I4076</f>
        <v>88806</v>
      </c>
      <c r="I4076" s="30">
        <f>[1]Summary!K4076</f>
        <v>179260</v>
      </c>
      <c r="K4076" s="34">
        <f t="shared" si="63"/>
        <v>299863</v>
      </c>
    </row>
    <row r="4077" spans="2:11" x14ac:dyDescent="0.2">
      <c r="B4077" t="s">
        <v>55</v>
      </c>
      <c r="C4077" s="43">
        <v>43217</v>
      </c>
      <c r="F4077" s="199">
        <f>[1]Summary!G4077</f>
        <v>34915</v>
      </c>
      <c r="H4077" s="203">
        <f>[1]Summary!I4077</f>
        <v>98394</v>
      </c>
      <c r="I4077" s="30">
        <f>[1]Summary!K4077</f>
        <v>187154</v>
      </c>
      <c r="K4077" s="34">
        <f t="shared" si="63"/>
        <v>320463</v>
      </c>
    </row>
    <row r="4078" spans="2:11" x14ac:dyDescent="0.2">
      <c r="B4078" t="s">
        <v>56</v>
      </c>
      <c r="C4078" s="43">
        <v>43218</v>
      </c>
      <c r="F4078" s="199">
        <f>[1]Summary!G4078</f>
        <v>23874</v>
      </c>
      <c r="H4078" s="203">
        <f>[1]Summary!I4078</f>
        <v>68857</v>
      </c>
      <c r="I4078" s="30">
        <f>[1]Summary!K4078</f>
        <v>145267</v>
      </c>
      <c r="K4078" s="34">
        <f t="shared" si="63"/>
        <v>237998</v>
      </c>
    </row>
    <row r="4079" spans="2:11" x14ac:dyDescent="0.2">
      <c r="B4079" t="s">
        <v>57</v>
      </c>
      <c r="C4079" s="43">
        <v>43219</v>
      </c>
      <c r="F4079" s="199">
        <f>[1]Summary!G4079</f>
        <v>22973</v>
      </c>
      <c r="H4079" s="203">
        <f>[1]Summary!I4079</f>
        <v>60063</v>
      </c>
      <c r="I4079" s="30">
        <f>[1]Summary!K4079</f>
        <v>114241</v>
      </c>
      <c r="K4079" s="34">
        <f t="shared" si="63"/>
        <v>197277</v>
      </c>
    </row>
    <row r="4080" spans="2:11" x14ac:dyDescent="0.2">
      <c r="B4080" t="s">
        <v>58</v>
      </c>
      <c r="C4080" s="29">
        <v>43220</v>
      </c>
      <c r="F4080" s="199">
        <f>[1]Summary!G4080</f>
        <v>28739</v>
      </c>
      <c r="H4080" s="203">
        <f>[1]Summary!I4080</f>
        <v>81758</v>
      </c>
      <c r="I4080" s="30">
        <f>[1]Summary!K4080</f>
        <v>160731</v>
      </c>
      <c r="K4080" s="34">
        <f t="shared" si="63"/>
        <v>271228</v>
      </c>
    </row>
    <row r="4081" spans="2:11" x14ac:dyDescent="0.2">
      <c r="B4081" t="s">
        <v>59</v>
      </c>
      <c r="C4081" s="29">
        <v>43221</v>
      </c>
      <c r="F4081" s="199">
        <f>[1]Summary!G4081</f>
        <v>28474</v>
      </c>
      <c r="H4081" s="203">
        <f>[1]Summary!I4081</f>
        <v>84282</v>
      </c>
      <c r="I4081" s="30">
        <f>[1]Summary!K4081</f>
        <v>165286</v>
      </c>
      <c r="K4081" s="34">
        <f t="shared" si="63"/>
        <v>278042</v>
      </c>
    </row>
    <row r="4082" spans="2:11" x14ac:dyDescent="0.2">
      <c r="B4082" t="s">
        <v>53</v>
      </c>
      <c r="C4082" s="29">
        <v>43222</v>
      </c>
      <c r="F4082" s="199">
        <f>[1]Summary!G4082</f>
        <v>29689</v>
      </c>
      <c r="H4082" s="203">
        <f>[1]Summary!I4082</f>
        <v>79528</v>
      </c>
      <c r="I4082" s="30">
        <f>[1]Summary!K4082</f>
        <v>169029</v>
      </c>
      <c r="K4082" s="34">
        <f t="shared" si="63"/>
        <v>278246</v>
      </c>
    </row>
    <row r="4083" spans="2:11" x14ac:dyDescent="0.2">
      <c r="B4083" t="s">
        <v>54</v>
      </c>
      <c r="C4083" s="29">
        <v>43223</v>
      </c>
      <c r="F4083" s="199">
        <f>[1]Summary!G4083</f>
        <v>30490</v>
      </c>
      <c r="H4083" s="203">
        <f>[1]Summary!I4083</f>
        <v>87468</v>
      </c>
      <c r="I4083" s="30">
        <f>[1]Summary!K4083</f>
        <v>172896</v>
      </c>
      <c r="K4083" s="34">
        <f t="shared" si="63"/>
        <v>290854</v>
      </c>
    </row>
    <row r="4084" spans="2:11" x14ac:dyDescent="0.2">
      <c r="B4084" s="39" t="s">
        <v>55</v>
      </c>
      <c r="C4084" s="29">
        <v>43224</v>
      </c>
      <c r="F4084" s="199">
        <f>[1]Summary!G4084</f>
        <v>30527</v>
      </c>
      <c r="H4084" s="203">
        <f>[1]Summary!I4084</f>
        <v>87548</v>
      </c>
      <c r="I4084" s="30">
        <f>[1]Summary!K4084</f>
        <v>164465</v>
      </c>
      <c r="K4084" s="34">
        <f t="shared" si="63"/>
        <v>282540</v>
      </c>
    </row>
    <row r="4085" spans="2:11" x14ac:dyDescent="0.2">
      <c r="B4085" t="s">
        <v>56</v>
      </c>
      <c r="C4085" s="44">
        <v>43225</v>
      </c>
      <c r="F4085" s="199">
        <f>[1]Summary!G4085</f>
        <v>24240</v>
      </c>
      <c r="H4085" s="203">
        <f>[1]Summary!I4085</f>
        <v>65979</v>
      </c>
      <c r="I4085" s="30">
        <f>[1]Summary!K4085</f>
        <v>143588</v>
      </c>
      <c r="K4085" s="34">
        <f t="shared" si="63"/>
        <v>233807</v>
      </c>
    </row>
    <row r="4086" spans="2:11" x14ac:dyDescent="0.2">
      <c r="B4086" t="s">
        <v>57</v>
      </c>
      <c r="C4086" s="29">
        <v>43226</v>
      </c>
      <c r="F4086" s="199">
        <f>[1]Summary!G4086</f>
        <v>21957</v>
      </c>
      <c r="H4086" s="203">
        <f>[1]Summary!I4086</f>
        <v>56228</v>
      </c>
      <c r="I4086" s="30">
        <f>[1]Summary!K4086</f>
        <v>110932</v>
      </c>
      <c r="K4086" s="34">
        <f t="shared" si="63"/>
        <v>189117</v>
      </c>
    </row>
    <row r="4087" spans="2:11" x14ac:dyDescent="0.2">
      <c r="B4087" t="s">
        <v>58</v>
      </c>
      <c r="C4087" s="29">
        <v>43227</v>
      </c>
      <c r="F4087" s="199">
        <f>[1]Summary!G4087</f>
        <v>29310</v>
      </c>
      <c r="H4087" s="203">
        <f>[1]Summary!I4087</f>
        <v>82123</v>
      </c>
      <c r="I4087" s="30">
        <f>[1]Summary!K4087</f>
        <v>167719</v>
      </c>
      <c r="K4087" s="34">
        <f t="shared" si="63"/>
        <v>279152</v>
      </c>
    </row>
    <row r="4088" spans="2:11" x14ac:dyDescent="0.2">
      <c r="B4088" t="s">
        <v>59</v>
      </c>
      <c r="C4088" s="29">
        <v>43228</v>
      </c>
      <c r="F4088" s="199">
        <f>[1]Summary!G4088</f>
        <v>29822</v>
      </c>
      <c r="H4088" s="203">
        <f>[1]Summary!I4088</f>
        <v>84473</v>
      </c>
      <c r="I4088" s="30">
        <f>[1]Summary!K4088</f>
        <v>169534</v>
      </c>
      <c r="K4088" s="34">
        <f t="shared" si="63"/>
        <v>283829</v>
      </c>
    </row>
    <row r="4089" spans="2:11" x14ac:dyDescent="0.2">
      <c r="B4089" t="s">
        <v>53</v>
      </c>
      <c r="C4089" s="29">
        <v>43229</v>
      </c>
      <c r="F4089" s="199">
        <f>[1]Summary!G4089</f>
        <v>31069</v>
      </c>
      <c r="H4089" s="203">
        <f>[1]Summary!I4089</f>
        <v>88347</v>
      </c>
      <c r="I4089" s="30">
        <f>[1]Summary!K4089</f>
        <v>176486</v>
      </c>
      <c r="K4089" s="34">
        <f t="shared" si="63"/>
        <v>295902</v>
      </c>
    </row>
    <row r="4090" spans="2:11" x14ac:dyDescent="0.2">
      <c r="B4090" t="s">
        <v>54</v>
      </c>
      <c r="C4090" s="29">
        <v>43230</v>
      </c>
      <c r="F4090" s="199">
        <f>[1]Summary!G4090</f>
        <v>33161</v>
      </c>
      <c r="H4090" s="203">
        <f>[1]Summary!I4090</f>
        <v>91462</v>
      </c>
      <c r="I4090" s="30">
        <f>[1]Summary!K4090</f>
        <v>180229</v>
      </c>
      <c r="K4090" s="34">
        <f t="shared" si="63"/>
        <v>304852</v>
      </c>
    </row>
    <row r="4091" spans="2:11" x14ac:dyDescent="0.2">
      <c r="B4091" t="s">
        <v>55</v>
      </c>
      <c r="C4091" s="29">
        <v>43231</v>
      </c>
      <c r="F4091" s="199">
        <f>[1]Summary!G4091</f>
        <v>37940</v>
      </c>
      <c r="H4091" s="203">
        <f>[1]Summary!I4091</f>
        <v>100438</v>
      </c>
      <c r="I4091" s="30">
        <f>[1]Summary!K4091</f>
        <v>194355</v>
      </c>
      <c r="K4091" s="34">
        <f t="shared" si="63"/>
        <v>332733</v>
      </c>
    </row>
    <row r="4092" spans="2:11" x14ac:dyDescent="0.2">
      <c r="B4092" t="s">
        <v>56</v>
      </c>
      <c r="C4092" s="29">
        <v>43232</v>
      </c>
      <c r="F4092" s="199">
        <f>[1]Summary!G4092</f>
        <v>25712</v>
      </c>
      <c r="H4092" s="203">
        <f>[1]Summary!I4092</f>
        <v>70359</v>
      </c>
      <c r="I4092" s="30">
        <f>[1]Summary!K4092</f>
        <v>149067</v>
      </c>
      <c r="K4092" s="34">
        <f t="shared" si="63"/>
        <v>245138</v>
      </c>
    </row>
    <row r="4093" spans="2:11" x14ac:dyDescent="0.2">
      <c r="B4093" t="s">
        <v>57</v>
      </c>
      <c r="C4093" s="29">
        <v>43233</v>
      </c>
      <c r="F4093" s="199">
        <f>[1]Summary!G4093</f>
        <v>23745</v>
      </c>
      <c r="H4093" s="203">
        <f>[1]Summary!I4093</f>
        <v>58461</v>
      </c>
      <c r="I4093" s="30">
        <f>[1]Summary!K4093</f>
        <v>117824</v>
      </c>
      <c r="K4093" s="34">
        <f t="shared" si="63"/>
        <v>200030</v>
      </c>
    </row>
    <row r="4094" spans="2:11" x14ac:dyDescent="0.2">
      <c r="B4094" t="s">
        <v>58</v>
      </c>
      <c r="C4094" s="29">
        <v>43234</v>
      </c>
      <c r="F4094" s="199">
        <f>[1]Summary!G4094</f>
        <v>29771</v>
      </c>
      <c r="H4094" s="203">
        <f>[1]Summary!I4094</f>
        <v>84006</v>
      </c>
      <c r="I4094" s="30">
        <f>[1]Summary!K4094</f>
        <v>164556</v>
      </c>
      <c r="K4094" s="34">
        <f t="shared" si="63"/>
        <v>278333</v>
      </c>
    </row>
    <row r="4095" spans="2:11" x14ac:dyDescent="0.2">
      <c r="B4095" t="s">
        <v>59</v>
      </c>
      <c r="C4095" s="29">
        <v>43235</v>
      </c>
      <c r="F4095" s="199">
        <f>[1]Summary!G4095</f>
        <v>31346</v>
      </c>
      <c r="H4095" s="203">
        <f>[1]Summary!I4095</f>
        <v>86663</v>
      </c>
      <c r="I4095" s="30">
        <f>[1]Summary!K4095</f>
        <v>172931</v>
      </c>
      <c r="K4095" s="34">
        <f t="shared" si="63"/>
        <v>290940</v>
      </c>
    </row>
    <row r="4096" spans="2:11" x14ac:dyDescent="0.2">
      <c r="B4096" t="s">
        <v>53</v>
      </c>
      <c r="C4096" s="29">
        <v>43236</v>
      </c>
      <c r="F4096" s="199">
        <f>[1]Summary!G4096</f>
        <v>31610</v>
      </c>
      <c r="H4096" s="203">
        <f>[1]Summary!I4096</f>
        <v>87459</v>
      </c>
      <c r="I4096" s="30">
        <f>[1]Summary!K4096</f>
        <v>175424</v>
      </c>
      <c r="K4096" s="34">
        <f t="shared" si="63"/>
        <v>294493</v>
      </c>
    </row>
    <row r="4097" spans="2:11" x14ac:dyDescent="0.2">
      <c r="B4097" t="s">
        <v>54</v>
      </c>
      <c r="C4097" s="43">
        <v>43237</v>
      </c>
      <c r="F4097" s="199">
        <f>[1]Summary!G4097</f>
        <v>32311</v>
      </c>
      <c r="H4097" s="203">
        <f>[1]Summary!I4097</f>
        <v>89928</v>
      </c>
      <c r="I4097" s="30">
        <f>[1]Summary!K4097</f>
        <v>188719</v>
      </c>
      <c r="K4097" s="34">
        <f t="shared" si="63"/>
        <v>310958</v>
      </c>
    </row>
    <row r="4098" spans="2:11" x14ac:dyDescent="0.2">
      <c r="B4098" t="s">
        <v>55</v>
      </c>
      <c r="C4098" s="29">
        <v>43238</v>
      </c>
      <c r="F4098" s="199">
        <f>[1]Summary!G4098</f>
        <v>37073</v>
      </c>
      <c r="H4098" s="203">
        <f>[1]Summary!I4098</f>
        <v>100649</v>
      </c>
      <c r="I4098" s="30">
        <f>[1]Summary!K4098</f>
        <v>195327</v>
      </c>
      <c r="K4098" s="34">
        <f t="shared" si="63"/>
        <v>333049</v>
      </c>
    </row>
    <row r="4099" spans="2:11" x14ac:dyDescent="0.2">
      <c r="B4099" t="s">
        <v>56</v>
      </c>
      <c r="C4099" s="29">
        <v>43239</v>
      </c>
      <c r="F4099" s="199">
        <f>[1]Summary!G4099</f>
        <v>24346</v>
      </c>
      <c r="H4099" s="203">
        <f>[1]Summary!I4099</f>
        <v>68103</v>
      </c>
      <c r="I4099" s="30">
        <f>[1]Summary!K4099</f>
        <v>150834</v>
      </c>
      <c r="K4099" s="34">
        <f t="shared" si="63"/>
        <v>243283</v>
      </c>
    </row>
    <row r="4100" spans="2:11" x14ac:dyDescent="0.2">
      <c r="B4100" t="s">
        <v>57</v>
      </c>
      <c r="C4100" s="194">
        <v>43240</v>
      </c>
      <c r="F4100" s="199">
        <f>[1]Summary!G4100</f>
        <v>21363</v>
      </c>
      <c r="H4100" s="203">
        <f>[1]Summary!I4100</f>
        <v>54713</v>
      </c>
      <c r="I4100" s="30">
        <f>[1]Summary!K4100</f>
        <v>108547</v>
      </c>
      <c r="K4100" s="34">
        <f t="shared" si="63"/>
        <v>184623</v>
      </c>
    </row>
    <row r="4101" spans="2:11" x14ac:dyDescent="0.2">
      <c r="B4101" t="s">
        <v>58</v>
      </c>
      <c r="C4101" s="29">
        <v>43241</v>
      </c>
      <c r="F4101" s="199">
        <f>[1]Summary!G4101</f>
        <v>28878</v>
      </c>
      <c r="H4101" s="203">
        <f>[1]Summary!I4101</f>
        <v>81161</v>
      </c>
      <c r="I4101" s="30">
        <f>[1]Summary!K4101</f>
        <v>163605</v>
      </c>
      <c r="K4101" s="34">
        <f t="shared" si="63"/>
        <v>273644</v>
      </c>
    </row>
    <row r="4102" spans="2:11" x14ac:dyDescent="0.2">
      <c r="B4102" t="s">
        <v>59</v>
      </c>
      <c r="C4102" s="29">
        <v>43242</v>
      </c>
      <c r="F4102" s="199">
        <f>[1]Summary!G4102</f>
        <v>30629</v>
      </c>
      <c r="H4102" s="203">
        <f>[1]Summary!I4102</f>
        <v>84932</v>
      </c>
      <c r="I4102" s="30">
        <f>[1]Summary!K4102</f>
        <v>174770</v>
      </c>
      <c r="K4102" s="34">
        <f t="shared" si="63"/>
        <v>290331</v>
      </c>
    </row>
    <row r="4103" spans="2:11" x14ac:dyDescent="0.2">
      <c r="B4103" t="s">
        <v>53</v>
      </c>
      <c r="C4103" s="29">
        <v>43243</v>
      </c>
      <c r="F4103" s="199">
        <f>[1]Summary!G4103</f>
        <v>30865</v>
      </c>
      <c r="H4103" s="203">
        <f>[1]Summary!I4103</f>
        <v>87635</v>
      </c>
      <c r="I4103" s="30">
        <f>[1]Summary!K4103</f>
        <v>176517</v>
      </c>
      <c r="K4103" s="34">
        <f t="shared" ref="K4103:K4166" si="64">E4103+F4103+G4103+H4103+I4103</f>
        <v>295017</v>
      </c>
    </row>
    <row r="4104" spans="2:11" x14ac:dyDescent="0.2">
      <c r="B4104" t="s">
        <v>54</v>
      </c>
      <c r="C4104" s="29">
        <v>43244</v>
      </c>
      <c r="F4104" s="199">
        <f>[1]Summary!G4104</f>
        <v>32183</v>
      </c>
      <c r="H4104" s="203">
        <f>[1]Summary!I4104</f>
        <v>89626</v>
      </c>
      <c r="I4104" s="30">
        <f>[1]Summary!K4104</f>
        <v>181637</v>
      </c>
      <c r="K4104" s="34">
        <f t="shared" si="64"/>
        <v>303446</v>
      </c>
    </row>
    <row r="4105" spans="2:11" x14ac:dyDescent="0.2">
      <c r="B4105" t="s">
        <v>55</v>
      </c>
      <c r="C4105" s="43">
        <v>43245</v>
      </c>
      <c r="F4105" s="199">
        <f>[1]Summary!G4105</f>
        <v>34880</v>
      </c>
      <c r="H4105" s="203">
        <f>[1]Summary!I4105</f>
        <v>97443</v>
      </c>
      <c r="I4105" s="30">
        <f>[1]Summary!K4105</f>
        <v>196930</v>
      </c>
      <c r="K4105" s="34">
        <f t="shared" si="64"/>
        <v>329253</v>
      </c>
    </row>
    <row r="4106" spans="2:11" x14ac:dyDescent="0.2">
      <c r="B4106" t="s">
        <v>56</v>
      </c>
      <c r="C4106" s="43">
        <v>43246</v>
      </c>
      <c r="F4106" s="199">
        <f>[1]Summary!G4106</f>
        <v>23113</v>
      </c>
      <c r="H4106" s="203">
        <f>[1]Summary!I4106</f>
        <v>65709</v>
      </c>
      <c r="I4106" s="30">
        <f>[1]Summary!K4106</f>
        <v>149137</v>
      </c>
      <c r="K4106" s="34">
        <f t="shared" si="64"/>
        <v>237959</v>
      </c>
    </row>
    <row r="4107" spans="2:11" x14ac:dyDescent="0.2">
      <c r="B4107" t="s">
        <v>57</v>
      </c>
      <c r="C4107" s="29">
        <v>43247</v>
      </c>
      <c r="F4107" s="199">
        <f>[1]Summary!G4107</f>
        <v>19125</v>
      </c>
      <c r="H4107" s="203">
        <f>[1]Summary!I4107</f>
        <v>51348</v>
      </c>
      <c r="I4107" s="30">
        <f>[1]Summary!K4107</f>
        <v>106262</v>
      </c>
      <c r="K4107" s="34">
        <f t="shared" si="64"/>
        <v>176735</v>
      </c>
    </row>
    <row r="4108" spans="2:11" x14ac:dyDescent="0.2">
      <c r="B4108" t="s">
        <v>58</v>
      </c>
      <c r="C4108" s="43">
        <v>43248</v>
      </c>
      <c r="F4108" s="199">
        <f>[1]Summary!G4108</f>
        <v>22359</v>
      </c>
      <c r="H4108" s="203">
        <f>[1]Summary!I4108</f>
        <v>53190</v>
      </c>
      <c r="I4108" s="30">
        <f>[1]Summary!K4108</f>
        <v>107013</v>
      </c>
      <c r="K4108" s="34">
        <f t="shared" si="64"/>
        <v>182562</v>
      </c>
    </row>
    <row r="4109" spans="2:11" x14ac:dyDescent="0.2">
      <c r="B4109" t="s">
        <v>59</v>
      </c>
      <c r="C4109" s="29">
        <v>43249</v>
      </c>
      <c r="F4109" s="199">
        <f>[1]Summary!G4109</f>
        <v>30191</v>
      </c>
      <c r="H4109" s="203">
        <f>[1]Summary!I4109</f>
        <v>82854</v>
      </c>
      <c r="I4109" s="30">
        <f>[1]Summary!K4109</f>
        <v>171131</v>
      </c>
      <c r="K4109" s="34">
        <f t="shared" si="64"/>
        <v>284176</v>
      </c>
    </row>
    <row r="4110" spans="2:11" x14ac:dyDescent="0.2">
      <c r="B4110" t="s">
        <v>53</v>
      </c>
      <c r="C4110" s="29">
        <v>43250</v>
      </c>
      <c r="F4110" s="199">
        <f>[1]Summary!G4110</f>
        <v>30659</v>
      </c>
      <c r="H4110" s="203">
        <f>[1]Summary!I4110</f>
        <v>86139</v>
      </c>
      <c r="I4110" s="30">
        <f>[1]Summary!K4110</f>
        <v>181172</v>
      </c>
      <c r="K4110" s="34">
        <f t="shared" si="64"/>
        <v>297970</v>
      </c>
    </row>
    <row r="4111" spans="2:11" x14ac:dyDescent="0.2">
      <c r="B4111" t="s">
        <v>54</v>
      </c>
      <c r="C4111" s="29">
        <v>43251</v>
      </c>
      <c r="F4111" s="199">
        <f>[1]Summary!G4111</f>
        <v>31274</v>
      </c>
      <c r="H4111" s="203">
        <f>[1]Summary!I4111</f>
        <v>87889</v>
      </c>
      <c r="I4111" s="30">
        <f>[1]Summary!K4111</f>
        <v>181053</v>
      </c>
      <c r="K4111" s="34">
        <f t="shared" si="64"/>
        <v>300216</v>
      </c>
    </row>
    <row r="4112" spans="2:11" x14ac:dyDescent="0.2">
      <c r="B4112" t="s">
        <v>55</v>
      </c>
      <c r="C4112" s="29">
        <v>43252</v>
      </c>
      <c r="F4112" s="199">
        <f>[1]Summary!G4112</f>
        <v>33607</v>
      </c>
      <c r="H4112" s="203">
        <f>[1]Summary!I4112</f>
        <v>94891</v>
      </c>
      <c r="I4112" s="30">
        <f>[1]Summary!K4112</f>
        <v>193404</v>
      </c>
      <c r="K4112" s="34">
        <f t="shared" si="64"/>
        <v>321902</v>
      </c>
    </row>
    <row r="4113" spans="2:11" x14ac:dyDescent="0.2">
      <c r="B4113" t="s">
        <v>56</v>
      </c>
      <c r="C4113" s="29">
        <v>43253</v>
      </c>
      <c r="F4113" s="199">
        <f>[1]Summary!G4113</f>
        <v>22826</v>
      </c>
      <c r="H4113" s="203">
        <f>[1]Summary!I4113</f>
        <v>62435</v>
      </c>
      <c r="I4113" s="30">
        <f>[1]Summary!K4113</f>
        <v>143325</v>
      </c>
      <c r="K4113" s="34">
        <f t="shared" si="64"/>
        <v>228586</v>
      </c>
    </row>
    <row r="4114" spans="2:11" x14ac:dyDescent="0.2">
      <c r="B4114" t="s">
        <v>57</v>
      </c>
      <c r="C4114" s="29">
        <v>43254</v>
      </c>
      <c r="F4114" s="199">
        <f>[1]Summary!G4114</f>
        <v>21640</v>
      </c>
      <c r="H4114" s="203">
        <f>[1]Summary!I4114</f>
        <v>54988</v>
      </c>
      <c r="I4114" s="30">
        <f>[1]Summary!K4114</f>
        <v>109599</v>
      </c>
      <c r="K4114" s="34">
        <f t="shared" si="64"/>
        <v>186227</v>
      </c>
    </row>
    <row r="4115" spans="2:11" x14ac:dyDescent="0.2">
      <c r="B4115" t="s">
        <v>58</v>
      </c>
      <c r="C4115" s="29">
        <v>43255</v>
      </c>
      <c r="F4115" s="199">
        <f>[1]Summary!G4115</f>
        <v>29088</v>
      </c>
      <c r="H4115" s="203">
        <f>[1]Summary!I4115</f>
        <v>80886</v>
      </c>
      <c r="I4115" s="30">
        <f>[1]Summary!K4115</f>
        <v>163995</v>
      </c>
      <c r="K4115" s="34">
        <f t="shared" si="64"/>
        <v>273969</v>
      </c>
    </row>
    <row r="4116" spans="2:11" x14ac:dyDescent="0.2">
      <c r="B4116" t="s">
        <v>59</v>
      </c>
      <c r="C4116" s="29">
        <v>43256</v>
      </c>
      <c r="F4116" s="199">
        <f>[1]Summary!G4116</f>
        <v>29274</v>
      </c>
      <c r="H4116" s="203">
        <f>[1]Summary!I4116</f>
        <v>82456</v>
      </c>
      <c r="I4116" s="30">
        <f>[1]Summary!K4116</f>
        <v>177476</v>
      </c>
      <c r="K4116" s="34">
        <f t="shared" si="64"/>
        <v>289206</v>
      </c>
    </row>
    <row r="4117" spans="2:11" x14ac:dyDescent="0.2">
      <c r="B4117" t="s">
        <v>53</v>
      </c>
      <c r="C4117" s="29">
        <v>43257</v>
      </c>
      <c r="F4117" s="199">
        <f>[1]Summary!G4117</f>
        <v>30912</v>
      </c>
      <c r="H4117" s="203">
        <f>[1]Summary!I4117</f>
        <v>86240</v>
      </c>
      <c r="I4117" s="30">
        <f>[1]Summary!K4117</f>
        <v>176987</v>
      </c>
      <c r="K4117" s="34">
        <f t="shared" si="64"/>
        <v>294139</v>
      </c>
    </row>
    <row r="4118" spans="2:11" x14ac:dyDescent="0.2">
      <c r="B4118" t="s">
        <v>54</v>
      </c>
      <c r="C4118" s="29">
        <v>43258</v>
      </c>
      <c r="F4118" s="199">
        <f>[1]Summary!G4118</f>
        <v>31843</v>
      </c>
      <c r="H4118" s="203">
        <f>[1]Summary!I4118</f>
        <v>89208</v>
      </c>
      <c r="I4118" s="30">
        <f>[1]Summary!K4118</f>
        <v>186925</v>
      </c>
      <c r="K4118" s="34">
        <f t="shared" si="64"/>
        <v>307976</v>
      </c>
    </row>
    <row r="4119" spans="2:11" x14ac:dyDescent="0.2">
      <c r="B4119" t="s">
        <v>55</v>
      </c>
      <c r="C4119" s="43">
        <v>43259</v>
      </c>
      <c r="F4119" s="199">
        <f>[1]Summary!G4119</f>
        <v>34040</v>
      </c>
      <c r="H4119" s="203">
        <f>[1]Summary!I4119</f>
        <v>97279</v>
      </c>
      <c r="I4119" s="30">
        <f>[1]Summary!K4119</f>
        <v>194509</v>
      </c>
      <c r="K4119" s="34">
        <f t="shared" si="64"/>
        <v>325828</v>
      </c>
    </row>
    <row r="4120" spans="2:11" x14ac:dyDescent="0.2">
      <c r="B4120" t="s">
        <v>56</v>
      </c>
      <c r="C4120" s="43">
        <v>43260</v>
      </c>
      <c r="F4120" s="199">
        <f>[1]Summary!G4120</f>
        <v>22794</v>
      </c>
      <c r="H4120" s="203">
        <f>[1]Summary!I4120</f>
        <v>67549</v>
      </c>
      <c r="I4120" s="30">
        <f>[1]Summary!K4120</f>
        <v>146676</v>
      </c>
      <c r="K4120" s="34">
        <f t="shared" si="64"/>
        <v>237019</v>
      </c>
    </row>
    <row r="4121" spans="2:11" x14ac:dyDescent="0.2">
      <c r="B4121" t="s">
        <v>57</v>
      </c>
      <c r="C4121" s="29">
        <v>43261</v>
      </c>
      <c r="F4121" s="199">
        <f>[1]Summary!G4121</f>
        <v>21742</v>
      </c>
      <c r="H4121" s="203">
        <f>[1]Summary!I4121</f>
        <v>59936</v>
      </c>
      <c r="I4121" s="30">
        <f>[1]Summary!K4121</f>
        <v>110577</v>
      </c>
      <c r="K4121" s="34">
        <f t="shared" si="64"/>
        <v>192255</v>
      </c>
    </row>
    <row r="4122" spans="2:11" x14ac:dyDescent="0.2">
      <c r="B4122" t="s">
        <v>58</v>
      </c>
      <c r="C4122" s="194">
        <v>43262</v>
      </c>
      <c r="F4122" s="199">
        <f>[1]Summary!G4122</f>
        <v>28862</v>
      </c>
      <c r="H4122" s="203">
        <f>[1]Summary!I4122</f>
        <v>79545</v>
      </c>
      <c r="I4122" s="30">
        <f>[1]Summary!K4122</f>
        <v>164624</v>
      </c>
      <c r="K4122" s="34">
        <f t="shared" si="64"/>
        <v>273031</v>
      </c>
    </row>
    <row r="4123" spans="2:11" x14ac:dyDescent="0.2">
      <c r="B4123" t="s">
        <v>59</v>
      </c>
      <c r="C4123" s="29">
        <v>43263</v>
      </c>
      <c r="F4123" s="199">
        <f>[1]Summary!G4123</f>
        <v>29126</v>
      </c>
      <c r="H4123" s="203">
        <f>[1]Summary!I4123</f>
        <v>83891</v>
      </c>
      <c r="I4123" s="30">
        <f>[1]Summary!K4123</f>
        <v>172219</v>
      </c>
      <c r="K4123" s="34">
        <f t="shared" si="64"/>
        <v>285236</v>
      </c>
    </row>
    <row r="4124" spans="2:11" x14ac:dyDescent="0.2">
      <c r="B4124" t="s">
        <v>53</v>
      </c>
      <c r="C4124" s="29">
        <v>43264</v>
      </c>
      <c r="F4124" s="199">
        <f>[1]Summary!G4124</f>
        <v>30336</v>
      </c>
      <c r="H4124" s="203">
        <f>[1]Summary!I4124</f>
        <v>84377</v>
      </c>
      <c r="I4124" s="30">
        <f>[1]Summary!K4124</f>
        <v>174037</v>
      </c>
      <c r="K4124" s="34">
        <f t="shared" si="64"/>
        <v>288750</v>
      </c>
    </row>
    <row r="4125" spans="2:11" x14ac:dyDescent="0.2">
      <c r="B4125" t="s">
        <v>54</v>
      </c>
      <c r="C4125" s="29">
        <v>43265</v>
      </c>
      <c r="F4125" s="199">
        <f>[1]Summary!G4125</f>
        <v>31771</v>
      </c>
      <c r="H4125" s="203">
        <f>[1]Summary!I4125</f>
        <v>86965</v>
      </c>
      <c r="I4125" s="30">
        <f>[1]Summary!K4125</f>
        <v>179180</v>
      </c>
      <c r="K4125" s="34">
        <f t="shared" si="64"/>
        <v>297916</v>
      </c>
    </row>
    <row r="4126" spans="2:11" x14ac:dyDescent="0.2">
      <c r="B4126" t="s">
        <v>55</v>
      </c>
      <c r="C4126" s="29">
        <v>43266</v>
      </c>
      <c r="F4126" s="199">
        <f>[1]Summary!G4126</f>
        <v>34480</v>
      </c>
      <c r="H4126" s="203">
        <f>[1]Summary!I4126</f>
        <v>95070</v>
      </c>
      <c r="I4126" s="30">
        <f>[1]Summary!K4126</f>
        <v>187504</v>
      </c>
      <c r="K4126" s="34">
        <f t="shared" si="64"/>
        <v>317054</v>
      </c>
    </row>
    <row r="4127" spans="2:11" x14ac:dyDescent="0.2">
      <c r="B4127" t="s">
        <v>56</v>
      </c>
      <c r="C4127" s="43">
        <v>43267</v>
      </c>
      <c r="F4127" s="199">
        <f>[1]Summary!G4127</f>
        <v>23342</v>
      </c>
      <c r="H4127" s="203">
        <f>[1]Summary!I4127</f>
        <v>63337</v>
      </c>
      <c r="I4127" s="30">
        <f>[1]Summary!K4127</f>
        <v>142609</v>
      </c>
      <c r="K4127" s="34">
        <f t="shared" si="64"/>
        <v>229288</v>
      </c>
    </row>
    <row r="4128" spans="2:11" x14ac:dyDescent="0.2">
      <c r="B4128" t="s">
        <v>57</v>
      </c>
      <c r="C4128" s="43">
        <v>43268</v>
      </c>
      <c r="F4128" s="199">
        <f>[1]Summary!G4128</f>
        <v>22274</v>
      </c>
      <c r="H4128" s="203">
        <f>[1]Summary!I4128</f>
        <v>56132</v>
      </c>
      <c r="I4128" s="30">
        <f>[1]Summary!K4128</f>
        <v>112450</v>
      </c>
      <c r="K4128" s="34">
        <f t="shared" si="64"/>
        <v>190856</v>
      </c>
    </row>
    <row r="4129" spans="2:11" x14ac:dyDescent="0.2">
      <c r="B4129" t="s">
        <v>58</v>
      </c>
      <c r="C4129" s="29">
        <v>43269</v>
      </c>
      <c r="F4129" s="199">
        <f>[1]Summary!G4129</f>
        <v>27822</v>
      </c>
      <c r="H4129" s="203">
        <f>[1]Summary!I4129</f>
        <v>78588</v>
      </c>
      <c r="I4129" s="30">
        <f>[1]Summary!K4129</f>
        <v>162740</v>
      </c>
      <c r="K4129" s="34">
        <f t="shared" si="64"/>
        <v>269150</v>
      </c>
    </row>
    <row r="4130" spans="2:11" x14ac:dyDescent="0.2">
      <c r="B4130" s="39" t="s">
        <v>59</v>
      </c>
      <c r="C4130" s="29">
        <v>43270</v>
      </c>
      <c r="F4130" s="199">
        <f>[1]Summary!G4130</f>
        <v>26718</v>
      </c>
      <c r="H4130" s="203">
        <f>[1]Summary!I4130</f>
        <v>76197</v>
      </c>
      <c r="I4130" s="30">
        <f>[1]Summary!K4130</f>
        <v>160139</v>
      </c>
      <c r="K4130" s="34">
        <f t="shared" si="64"/>
        <v>263054</v>
      </c>
    </row>
    <row r="4131" spans="2:11" x14ac:dyDescent="0.2">
      <c r="B4131" t="s">
        <v>53</v>
      </c>
      <c r="C4131" s="29">
        <v>43271</v>
      </c>
      <c r="F4131" s="199">
        <f>[1]Summary!G4131</f>
        <v>28582</v>
      </c>
      <c r="H4131" s="203">
        <f>[1]Summary!I4131</f>
        <v>82477</v>
      </c>
      <c r="I4131" s="30">
        <f>[1]Summary!K4131</f>
        <v>167929</v>
      </c>
      <c r="K4131" s="34">
        <f t="shared" si="64"/>
        <v>278988</v>
      </c>
    </row>
    <row r="4132" spans="2:11" x14ac:dyDescent="0.2">
      <c r="B4132" t="s">
        <v>54</v>
      </c>
      <c r="C4132" s="29">
        <v>43272</v>
      </c>
      <c r="F4132" s="199">
        <f>[1]Summary!G4132</f>
        <v>30753</v>
      </c>
      <c r="H4132" s="203">
        <f>[1]Summary!I4132</f>
        <v>86133</v>
      </c>
      <c r="I4132" s="30">
        <f>[1]Summary!K4132</f>
        <v>177157</v>
      </c>
      <c r="K4132" s="34">
        <f t="shared" si="64"/>
        <v>294043</v>
      </c>
    </row>
    <row r="4133" spans="2:11" x14ac:dyDescent="0.2">
      <c r="B4133" t="s">
        <v>55</v>
      </c>
      <c r="C4133" s="29">
        <v>43273</v>
      </c>
      <c r="F4133" s="199">
        <f>[1]Summary!G4133</f>
        <v>33426</v>
      </c>
      <c r="H4133" s="203">
        <f>[1]Summary!I4133</f>
        <v>95518</v>
      </c>
      <c r="I4133" s="30">
        <f>[1]Summary!K4133</f>
        <v>183043</v>
      </c>
      <c r="K4133" s="34">
        <f t="shared" si="64"/>
        <v>311987</v>
      </c>
    </row>
    <row r="4134" spans="2:11" x14ac:dyDescent="0.2">
      <c r="B4134" t="s">
        <v>56</v>
      </c>
      <c r="C4134" s="29">
        <v>43274</v>
      </c>
      <c r="F4134" s="199">
        <f>[1]Summary!G4134</f>
        <v>22354</v>
      </c>
      <c r="H4134" s="203">
        <f>[1]Summary!I4134</f>
        <v>60821</v>
      </c>
      <c r="I4134" s="30">
        <f>[1]Summary!K4134</f>
        <v>135112</v>
      </c>
      <c r="K4134" s="34">
        <f t="shared" si="64"/>
        <v>218287</v>
      </c>
    </row>
    <row r="4135" spans="2:11" x14ac:dyDescent="0.2">
      <c r="B4135" t="s">
        <v>57</v>
      </c>
      <c r="C4135" s="29">
        <v>43275</v>
      </c>
      <c r="F4135" s="199">
        <f>[1]Summary!G4135</f>
        <v>21598</v>
      </c>
      <c r="H4135" s="203">
        <f>[1]Summary!I4135</f>
        <v>54693</v>
      </c>
      <c r="I4135" s="30">
        <f>[1]Summary!K4135</f>
        <v>106082</v>
      </c>
      <c r="K4135" s="34">
        <f t="shared" si="64"/>
        <v>182373</v>
      </c>
    </row>
    <row r="4136" spans="2:11" x14ac:dyDescent="0.2">
      <c r="B4136" t="s">
        <v>58</v>
      </c>
      <c r="C4136" s="29">
        <v>43276</v>
      </c>
      <c r="F4136" s="199">
        <f>[1]Summary!G4136</f>
        <v>29391</v>
      </c>
      <c r="H4136" s="203">
        <f>[1]Summary!I4136</f>
        <v>80207</v>
      </c>
      <c r="I4136" s="30">
        <f>[1]Summary!K4136</f>
        <v>165077</v>
      </c>
      <c r="K4136" s="34">
        <f t="shared" si="64"/>
        <v>274675</v>
      </c>
    </row>
    <row r="4137" spans="2:11" x14ac:dyDescent="0.2">
      <c r="B4137" t="s">
        <v>59</v>
      </c>
      <c r="C4137" s="29">
        <v>43277</v>
      </c>
      <c r="F4137" s="199">
        <f>[1]Summary!G4137</f>
        <v>29647</v>
      </c>
      <c r="H4137" s="203">
        <f>[1]Summary!I4137</f>
        <v>83452</v>
      </c>
      <c r="I4137" s="30">
        <f>[1]Summary!K4137</f>
        <v>170899</v>
      </c>
      <c r="K4137" s="34">
        <f t="shared" si="64"/>
        <v>283998</v>
      </c>
    </row>
    <row r="4138" spans="2:11" x14ac:dyDescent="0.2">
      <c r="B4138" t="s">
        <v>53</v>
      </c>
      <c r="C4138" s="29">
        <v>43278</v>
      </c>
      <c r="F4138" s="199">
        <f>[1]Summary!G4138</f>
        <v>30455</v>
      </c>
      <c r="H4138" s="203">
        <f>[1]Summary!I4138</f>
        <v>85127</v>
      </c>
      <c r="I4138" s="30">
        <f>[1]Summary!K4138</f>
        <v>173363</v>
      </c>
      <c r="K4138" s="34">
        <f t="shared" si="64"/>
        <v>288945</v>
      </c>
    </row>
    <row r="4139" spans="2:11" x14ac:dyDescent="0.2">
      <c r="B4139" t="s">
        <v>54</v>
      </c>
      <c r="C4139" s="29">
        <v>43279</v>
      </c>
      <c r="F4139" s="199">
        <f>[1]Summary!G4139</f>
        <v>31108</v>
      </c>
      <c r="H4139" s="203">
        <f>[1]Summary!I4139</f>
        <v>88422</v>
      </c>
      <c r="I4139" s="30">
        <f>[1]Summary!K4139</f>
        <v>178424</v>
      </c>
      <c r="K4139" s="34">
        <f t="shared" si="64"/>
        <v>297954</v>
      </c>
    </row>
    <row r="4140" spans="2:11" x14ac:dyDescent="0.2">
      <c r="B4140" t="s">
        <v>55</v>
      </c>
      <c r="C4140" s="43">
        <v>43280</v>
      </c>
      <c r="F4140" s="199">
        <f>[1]Summary!G4140</f>
        <v>34072</v>
      </c>
      <c r="H4140" s="203">
        <f>[1]Summary!I4140</f>
        <v>95034</v>
      </c>
      <c r="I4140" s="30">
        <f>[1]Summary!K4140</f>
        <v>186871</v>
      </c>
      <c r="K4140" s="34">
        <f t="shared" si="64"/>
        <v>315977</v>
      </c>
    </row>
    <row r="4141" spans="2:11" x14ac:dyDescent="0.2">
      <c r="B4141" t="s">
        <v>56</v>
      </c>
      <c r="C4141" s="29">
        <v>43281</v>
      </c>
      <c r="F4141" s="199">
        <f>[1]Summary!G4141</f>
        <v>23548</v>
      </c>
      <c r="H4141" s="203">
        <f>[1]Summary!I4141</f>
        <v>61931</v>
      </c>
      <c r="I4141" s="30">
        <f>[1]Summary!K4141</f>
        <v>131531</v>
      </c>
      <c r="K4141" s="34">
        <f t="shared" si="64"/>
        <v>217010</v>
      </c>
    </row>
    <row r="4142" spans="2:11" x14ac:dyDescent="0.2">
      <c r="B4142" t="s">
        <v>57</v>
      </c>
      <c r="C4142" s="29">
        <v>43282</v>
      </c>
      <c r="F4142" s="199">
        <f>[1]Summary!G4142</f>
        <v>20358</v>
      </c>
      <c r="H4142" s="203">
        <f>[1]Summary!I4142</f>
        <v>54108</v>
      </c>
      <c r="I4142" s="30">
        <f>[1]Summary!K4142</f>
        <v>103122</v>
      </c>
      <c r="K4142" s="34">
        <f t="shared" si="64"/>
        <v>177588</v>
      </c>
    </row>
    <row r="4143" spans="2:11" x14ac:dyDescent="0.2">
      <c r="B4143" t="s">
        <v>58</v>
      </c>
      <c r="C4143" s="43">
        <v>43283</v>
      </c>
      <c r="F4143" s="199">
        <f>[1]Summary!G4143</f>
        <v>26831</v>
      </c>
      <c r="H4143" s="203">
        <f>[1]Summary!I4143</f>
        <v>77806</v>
      </c>
      <c r="I4143" s="30">
        <f>[1]Summary!K4143</f>
        <v>164959</v>
      </c>
      <c r="K4143" s="34">
        <f t="shared" si="64"/>
        <v>269596</v>
      </c>
    </row>
    <row r="4144" spans="2:11" x14ac:dyDescent="0.2">
      <c r="B4144" t="s">
        <v>59</v>
      </c>
      <c r="C4144" s="29">
        <v>43284</v>
      </c>
      <c r="F4144" s="199">
        <f>[1]Summary!G4144</f>
        <v>24800</v>
      </c>
      <c r="H4144" s="203">
        <f>[1]Summary!I4144</f>
        <v>82770</v>
      </c>
      <c r="I4144" s="30">
        <f>[1]Summary!K4144</f>
        <v>170980</v>
      </c>
      <c r="K4144" s="34">
        <f t="shared" si="64"/>
        <v>278550</v>
      </c>
    </row>
    <row r="4145" spans="2:11" x14ac:dyDescent="0.2">
      <c r="B4145" t="s">
        <v>53</v>
      </c>
      <c r="C4145" s="43">
        <v>43285</v>
      </c>
      <c r="F4145" s="199">
        <f>[1]Summary!G4145</f>
        <v>14522</v>
      </c>
      <c r="H4145" s="203">
        <f>[1]Summary!I4145</f>
        <v>41155</v>
      </c>
      <c r="I4145" s="30">
        <f>[1]Summary!K4145</f>
        <v>87779</v>
      </c>
      <c r="K4145" s="34">
        <f t="shared" si="64"/>
        <v>143456</v>
      </c>
    </row>
    <row r="4146" spans="2:11" x14ac:dyDescent="0.2">
      <c r="B4146" t="s">
        <v>54</v>
      </c>
      <c r="C4146" s="29">
        <v>43286</v>
      </c>
      <c r="F4146" s="199">
        <f>[1]Summary!G4146</f>
        <v>26923</v>
      </c>
      <c r="H4146" s="203">
        <f>[1]Summary!I4146</f>
        <v>78410</v>
      </c>
      <c r="I4146" s="30">
        <f>[1]Summary!K4146</f>
        <v>159564</v>
      </c>
      <c r="K4146" s="34">
        <f t="shared" si="64"/>
        <v>264897</v>
      </c>
    </row>
    <row r="4147" spans="2:11" x14ac:dyDescent="0.2">
      <c r="B4147" t="s">
        <v>55</v>
      </c>
      <c r="C4147" s="29">
        <v>43287</v>
      </c>
      <c r="F4147" s="199">
        <f>[1]Summary!G4147</f>
        <v>29358</v>
      </c>
      <c r="H4147" s="203">
        <f>[1]Summary!I4147</f>
        <v>84036</v>
      </c>
      <c r="I4147" s="30">
        <f>[1]Summary!K4147</f>
        <v>169092</v>
      </c>
      <c r="K4147" s="34">
        <f t="shared" si="64"/>
        <v>282486</v>
      </c>
    </row>
    <row r="4148" spans="2:11" x14ac:dyDescent="0.2">
      <c r="B4148" t="s">
        <v>56</v>
      </c>
      <c r="C4148" s="29">
        <v>43288</v>
      </c>
      <c r="F4148" s="199">
        <f>[1]Summary!G4148</f>
        <v>20640</v>
      </c>
      <c r="H4148" s="203">
        <f>[1]Summary!I4148</f>
        <v>57200</v>
      </c>
      <c r="I4148" s="30">
        <f>[1]Summary!K4148</f>
        <v>123731</v>
      </c>
      <c r="K4148" s="34">
        <f t="shared" si="64"/>
        <v>201571</v>
      </c>
    </row>
    <row r="4149" spans="2:11" x14ac:dyDescent="0.2">
      <c r="B4149" t="s">
        <v>57</v>
      </c>
      <c r="C4149" s="43">
        <v>43289</v>
      </c>
      <c r="F4149" s="199">
        <f>[1]Summary!G4149</f>
        <v>21097</v>
      </c>
      <c r="H4149" s="203">
        <f>[1]Summary!I4149</f>
        <v>54135</v>
      </c>
      <c r="I4149" s="30">
        <f>[1]Summary!K4149</f>
        <v>105028</v>
      </c>
      <c r="K4149" s="34">
        <f t="shared" si="64"/>
        <v>180260</v>
      </c>
    </row>
    <row r="4150" spans="2:11" x14ac:dyDescent="0.2">
      <c r="B4150" t="s">
        <v>58</v>
      </c>
      <c r="C4150" s="38">
        <v>43290</v>
      </c>
      <c r="F4150" s="199">
        <f>[1]Summary!G4150</f>
        <v>27590</v>
      </c>
      <c r="H4150" s="203">
        <f>[1]Summary!I4150</f>
        <v>76185</v>
      </c>
      <c r="I4150" s="30">
        <f>[1]Summary!K4150</f>
        <v>154860</v>
      </c>
      <c r="K4150" s="34">
        <f t="shared" si="64"/>
        <v>258635</v>
      </c>
    </row>
    <row r="4151" spans="2:11" x14ac:dyDescent="0.2">
      <c r="B4151" t="s">
        <v>59</v>
      </c>
      <c r="C4151" s="29">
        <v>43291</v>
      </c>
      <c r="F4151" s="199">
        <f>[1]Summary!G4151</f>
        <v>28431</v>
      </c>
      <c r="H4151" s="203">
        <f>[1]Summary!I4151</f>
        <v>81160</v>
      </c>
      <c r="I4151" s="30">
        <f>[1]Summary!K4151</f>
        <v>169420</v>
      </c>
      <c r="K4151" s="34">
        <f t="shared" si="64"/>
        <v>279011</v>
      </c>
    </row>
    <row r="4152" spans="2:11" x14ac:dyDescent="0.2">
      <c r="B4152" t="s">
        <v>53</v>
      </c>
      <c r="C4152" s="29">
        <v>43292</v>
      </c>
      <c r="F4152" s="199">
        <f>[1]Summary!G4152</f>
        <v>28822</v>
      </c>
      <c r="H4152" s="203">
        <f>[1]Summary!I4152</f>
        <v>83759</v>
      </c>
      <c r="I4152" s="30">
        <f>[1]Summary!K4152</f>
        <v>172372</v>
      </c>
      <c r="K4152" s="34">
        <f t="shared" si="64"/>
        <v>284953</v>
      </c>
    </row>
    <row r="4153" spans="2:11" x14ac:dyDescent="0.2">
      <c r="B4153" t="s">
        <v>54</v>
      </c>
      <c r="C4153" s="29">
        <v>43293</v>
      </c>
      <c r="F4153" s="199">
        <f>[1]Summary!G4153</f>
        <v>30475</v>
      </c>
      <c r="H4153" s="203">
        <f>[1]Summary!I4153</f>
        <v>86534</v>
      </c>
      <c r="I4153" s="30">
        <f>[1]Summary!K4153</f>
        <v>176492</v>
      </c>
      <c r="K4153" s="34">
        <f t="shared" si="64"/>
        <v>293501</v>
      </c>
    </row>
    <row r="4154" spans="2:11" x14ac:dyDescent="0.2">
      <c r="B4154" t="s">
        <v>55</v>
      </c>
      <c r="C4154" s="43">
        <v>43294</v>
      </c>
      <c r="F4154" s="199">
        <f>[1]Summary!G4154</f>
        <v>33014</v>
      </c>
      <c r="H4154" s="203">
        <f>[1]Summary!I4154</f>
        <v>94547</v>
      </c>
      <c r="I4154" s="30">
        <f>[1]Summary!K4154</f>
        <v>184327</v>
      </c>
      <c r="K4154" s="34">
        <f t="shared" si="64"/>
        <v>311888</v>
      </c>
    </row>
    <row r="4155" spans="2:11" x14ac:dyDescent="0.2">
      <c r="B4155" t="s">
        <v>56</v>
      </c>
      <c r="C4155" s="29">
        <v>43295</v>
      </c>
      <c r="F4155" s="199">
        <f>[1]Summary!G4155</f>
        <v>22696</v>
      </c>
      <c r="H4155" s="203">
        <f>[1]Summary!I4155</f>
        <v>63401</v>
      </c>
      <c r="I4155" s="30">
        <f>[1]Summary!K4155</f>
        <v>133070</v>
      </c>
      <c r="K4155" s="34">
        <f t="shared" si="64"/>
        <v>219167</v>
      </c>
    </row>
    <row r="4156" spans="2:11" x14ac:dyDescent="0.2">
      <c r="B4156" t="s">
        <v>57</v>
      </c>
      <c r="C4156" s="29">
        <v>43296</v>
      </c>
      <c r="F4156" s="199">
        <f>[1]Summary!G4156</f>
        <v>21548</v>
      </c>
      <c r="H4156" s="203">
        <f>[1]Summary!I4156</f>
        <v>56009</v>
      </c>
      <c r="I4156" s="30">
        <f>[1]Summary!K4156</f>
        <v>105196</v>
      </c>
      <c r="K4156" s="34">
        <f t="shared" si="64"/>
        <v>182753</v>
      </c>
    </row>
    <row r="4157" spans="2:11" x14ac:dyDescent="0.2">
      <c r="B4157" t="s">
        <v>58</v>
      </c>
      <c r="C4157" s="29">
        <v>43297</v>
      </c>
      <c r="F4157" s="199">
        <f>[1]Summary!G4157</f>
        <v>28683</v>
      </c>
      <c r="H4157" s="203">
        <f>[1]Summary!I4157</f>
        <v>78971</v>
      </c>
      <c r="I4157" s="30">
        <f>[1]Summary!K4157</f>
        <v>164635</v>
      </c>
      <c r="K4157" s="34">
        <f t="shared" si="64"/>
        <v>272289</v>
      </c>
    </row>
    <row r="4158" spans="2:11" x14ac:dyDescent="0.2">
      <c r="B4158" t="s">
        <v>59</v>
      </c>
      <c r="C4158" s="29">
        <v>43298</v>
      </c>
      <c r="F4158" s="199">
        <f>[1]Summary!G4158</f>
        <v>28768</v>
      </c>
      <c r="H4158" s="203">
        <f>[1]Summary!I4158</f>
        <v>82433</v>
      </c>
      <c r="I4158" s="30">
        <f>[1]Summary!K4158</f>
        <v>170489</v>
      </c>
      <c r="K4158" s="34">
        <f t="shared" si="64"/>
        <v>281690</v>
      </c>
    </row>
    <row r="4159" spans="2:11" x14ac:dyDescent="0.2">
      <c r="B4159" t="s">
        <v>53</v>
      </c>
      <c r="C4159" s="43">
        <v>43299</v>
      </c>
      <c r="F4159" s="199">
        <f>[1]Summary!G4159</f>
        <v>30086</v>
      </c>
      <c r="H4159" s="203">
        <f>[1]Summary!I4159</f>
        <v>84706</v>
      </c>
      <c r="I4159" s="30">
        <f>[1]Summary!K4159</f>
        <v>176614</v>
      </c>
      <c r="K4159" s="34">
        <f t="shared" si="64"/>
        <v>291406</v>
      </c>
    </row>
    <row r="4160" spans="2:11" x14ac:dyDescent="0.2">
      <c r="B4160" t="s">
        <v>54</v>
      </c>
      <c r="C4160" s="29">
        <v>43300</v>
      </c>
      <c r="F4160" s="199">
        <f>[1]Summary!G4160</f>
        <v>31101</v>
      </c>
      <c r="H4160" s="203">
        <f>[1]Summary!I4160</f>
        <v>87293</v>
      </c>
      <c r="I4160" s="30">
        <f>[1]Summary!K4160</f>
        <v>177735</v>
      </c>
      <c r="K4160" s="34">
        <f t="shared" si="64"/>
        <v>296129</v>
      </c>
    </row>
    <row r="4161" spans="2:11" x14ac:dyDescent="0.2">
      <c r="B4161" t="s">
        <v>55</v>
      </c>
      <c r="C4161" s="29">
        <v>43301</v>
      </c>
      <c r="F4161" s="199">
        <f>[1]Summary!G4161</f>
        <v>33220</v>
      </c>
      <c r="H4161" s="203">
        <f>[1]Summary!I4161</f>
        <v>94369</v>
      </c>
      <c r="I4161" s="30">
        <f>[1]Summary!K4161</f>
        <v>181946</v>
      </c>
      <c r="K4161" s="34">
        <f t="shared" si="64"/>
        <v>309535</v>
      </c>
    </row>
    <row r="4162" spans="2:11" x14ac:dyDescent="0.2">
      <c r="B4162" t="s">
        <v>56</v>
      </c>
      <c r="C4162" s="194">
        <v>43302</v>
      </c>
      <c r="F4162" s="199">
        <f>[1]Summary!G4162</f>
        <v>22904</v>
      </c>
      <c r="H4162" s="203">
        <f>[1]Summary!I4162</f>
        <v>63323</v>
      </c>
      <c r="I4162" s="30">
        <f>[1]Summary!K4162</f>
        <v>132524</v>
      </c>
      <c r="K4162" s="34">
        <f t="shared" si="64"/>
        <v>218751</v>
      </c>
    </row>
    <row r="4163" spans="2:11" x14ac:dyDescent="0.2">
      <c r="B4163" t="s">
        <v>57</v>
      </c>
      <c r="C4163" s="29">
        <v>43303</v>
      </c>
      <c r="F4163" s="199">
        <f>[1]Summary!G4163</f>
        <v>21716</v>
      </c>
      <c r="H4163" s="203">
        <f>[1]Summary!I4163</f>
        <v>56698</v>
      </c>
      <c r="I4163" s="30">
        <f>[1]Summary!K4163</f>
        <v>105148</v>
      </c>
      <c r="K4163" s="34">
        <f t="shared" si="64"/>
        <v>183562</v>
      </c>
    </row>
    <row r="4164" spans="2:11" x14ac:dyDescent="0.2">
      <c r="B4164" t="s">
        <v>58</v>
      </c>
      <c r="C4164" s="29">
        <v>43304</v>
      </c>
      <c r="F4164" s="199">
        <f>[1]Summary!G4164</f>
        <v>28336</v>
      </c>
      <c r="H4164" s="203">
        <f>[1]Summary!I4164</f>
        <v>80374</v>
      </c>
      <c r="I4164" s="30">
        <f>[1]Summary!K4164</f>
        <v>163351</v>
      </c>
      <c r="K4164" s="34">
        <f t="shared" si="64"/>
        <v>272061</v>
      </c>
    </row>
    <row r="4165" spans="2:11" x14ac:dyDescent="0.2">
      <c r="B4165" t="s">
        <v>59</v>
      </c>
      <c r="C4165" s="29">
        <v>43305</v>
      </c>
      <c r="F4165" s="199">
        <f>[1]Summary!G4165</f>
        <v>28562</v>
      </c>
      <c r="H4165" s="203">
        <f>[1]Summary!I4165</f>
        <v>81486</v>
      </c>
      <c r="I4165" s="30">
        <f>[1]Summary!K4165</f>
        <v>168691</v>
      </c>
      <c r="K4165" s="34">
        <f t="shared" si="64"/>
        <v>278739</v>
      </c>
    </row>
    <row r="4166" spans="2:11" x14ac:dyDescent="0.2">
      <c r="B4166" t="s">
        <v>53</v>
      </c>
      <c r="C4166" s="29">
        <v>43306</v>
      </c>
      <c r="F4166" s="199">
        <f>[1]Summary!G4166</f>
        <v>29998</v>
      </c>
      <c r="H4166" s="203">
        <f>[1]Summary!I4166</f>
        <v>85091</v>
      </c>
      <c r="I4166" s="30">
        <f>[1]Summary!K4166</f>
        <v>173920</v>
      </c>
      <c r="K4166" s="34">
        <f t="shared" si="64"/>
        <v>289009</v>
      </c>
    </row>
    <row r="4167" spans="2:11" x14ac:dyDescent="0.2">
      <c r="B4167" t="s">
        <v>54</v>
      </c>
      <c r="C4167" s="29">
        <v>43307</v>
      </c>
      <c r="F4167" s="199">
        <f>[1]Summary!G4167</f>
        <v>31874</v>
      </c>
      <c r="H4167" s="203">
        <f>[1]Summary!I4167</f>
        <v>88650</v>
      </c>
      <c r="I4167" s="30">
        <f>[1]Summary!K4167</f>
        <v>176601</v>
      </c>
      <c r="K4167" s="34">
        <f t="shared" ref="K4167:K4230" si="65">E4167+F4167+G4167+H4167+I4167</f>
        <v>297125</v>
      </c>
    </row>
    <row r="4168" spans="2:11" x14ac:dyDescent="0.2">
      <c r="B4168" t="s">
        <v>55</v>
      </c>
      <c r="C4168" s="29">
        <v>43308</v>
      </c>
      <c r="F4168" s="199">
        <f>[1]Summary!G4168</f>
        <v>34624</v>
      </c>
      <c r="H4168" s="203">
        <f>[1]Summary!I4168</f>
        <v>93117</v>
      </c>
      <c r="I4168" s="30">
        <f>[1]Summary!K4168</f>
        <v>180826</v>
      </c>
      <c r="K4168" s="34">
        <f t="shared" si="65"/>
        <v>308567</v>
      </c>
    </row>
    <row r="4169" spans="2:11" x14ac:dyDescent="0.2">
      <c r="B4169" t="s">
        <v>56</v>
      </c>
      <c r="C4169" s="29">
        <v>43309</v>
      </c>
      <c r="F4169" s="199">
        <f>[1]Summary!G4169</f>
        <v>23130</v>
      </c>
      <c r="H4169" s="203">
        <f>[1]Summary!I4169</f>
        <v>62872</v>
      </c>
      <c r="I4169" s="30">
        <f>[1]Summary!K4169</f>
        <v>133188</v>
      </c>
      <c r="K4169" s="34">
        <f t="shared" si="65"/>
        <v>219190</v>
      </c>
    </row>
    <row r="4170" spans="2:11" x14ac:dyDescent="0.2">
      <c r="B4170" t="s">
        <v>57</v>
      </c>
      <c r="C4170" s="29">
        <v>43310</v>
      </c>
      <c r="F4170" s="199">
        <f>[1]Summary!G4170</f>
        <v>22361</v>
      </c>
      <c r="H4170" s="203">
        <f>[1]Summary!I4170</f>
        <v>58446</v>
      </c>
      <c r="I4170" s="30">
        <f>[1]Summary!K4170</f>
        <v>106677</v>
      </c>
      <c r="K4170" s="34">
        <f t="shared" si="65"/>
        <v>187484</v>
      </c>
    </row>
    <row r="4171" spans="2:11" x14ac:dyDescent="0.2">
      <c r="B4171" t="s">
        <v>58</v>
      </c>
      <c r="C4171" s="29">
        <v>43311</v>
      </c>
      <c r="F4171" s="199">
        <f>[1]Summary!G4171</f>
        <v>28950</v>
      </c>
      <c r="H4171" s="203">
        <f>[1]Summary!I4171</f>
        <v>81039</v>
      </c>
      <c r="I4171" s="30">
        <f>[1]Summary!K4171</f>
        <v>165567</v>
      </c>
      <c r="K4171" s="34">
        <f t="shared" si="65"/>
        <v>275556</v>
      </c>
    </row>
    <row r="4172" spans="2:11" x14ac:dyDescent="0.2">
      <c r="B4172" t="s">
        <v>59</v>
      </c>
      <c r="C4172" s="43">
        <v>43312</v>
      </c>
      <c r="F4172" s="199">
        <f>[1]Summary!G4172</f>
        <v>29484</v>
      </c>
      <c r="H4172" s="203">
        <f>[1]Summary!I4172</f>
        <v>83137</v>
      </c>
      <c r="I4172" s="30">
        <f>[1]Summary!K4172</f>
        <v>166220</v>
      </c>
      <c r="K4172" s="34">
        <f t="shared" si="65"/>
        <v>278841</v>
      </c>
    </row>
    <row r="4173" spans="2:11" x14ac:dyDescent="0.2">
      <c r="B4173" t="s">
        <v>53</v>
      </c>
      <c r="C4173" s="29">
        <v>43313</v>
      </c>
      <c r="F4173" s="199">
        <f>[1]Summary!G4173</f>
        <v>30843</v>
      </c>
      <c r="H4173" s="203">
        <f>[1]Summary!I4173</f>
        <v>86372</v>
      </c>
      <c r="I4173" s="30">
        <f>[1]Summary!K4173</f>
        <v>174054</v>
      </c>
      <c r="K4173" s="34">
        <f t="shared" si="65"/>
        <v>291269</v>
      </c>
    </row>
    <row r="4174" spans="2:11" x14ac:dyDescent="0.2">
      <c r="B4174" t="s">
        <v>54</v>
      </c>
      <c r="C4174" s="29">
        <v>43314</v>
      </c>
      <c r="F4174" s="199">
        <f>[1]Summary!G4174</f>
        <v>31422</v>
      </c>
      <c r="H4174" s="203">
        <f>[1]Summary!I4174</f>
        <v>87751</v>
      </c>
      <c r="I4174" s="30">
        <f>[1]Summary!K4174</f>
        <v>177234</v>
      </c>
      <c r="K4174" s="34">
        <f t="shared" si="65"/>
        <v>296407</v>
      </c>
    </row>
    <row r="4175" spans="2:11" x14ac:dyDescent="0.2">
      <c r="B4175" t="s">
        <v>55</v>
      </c>
      <c r="C4175" s="29">
        <v>43315</v>
      </c>
      <c r="F4175" s="199">
        <f>[1]Summary!G4175</f>
        <v>33977</v>
      </c>
      <c r="H4175" s="203">
        <f>[1]Summary!I4175</f>
        <v>93971</v>
      </c>
      <c r="I4175" s="30">
        <f>[1]Summary!K4175</f>
        <v>181902</v>
      </c>
      <c r="K4175" s="34">
        <f t="shared" si="65"/>
        <v>309850</v>
      </c>
    </row>
    <row r="4176" spans="2:11" x14ac:dyDescent="0.2">
      <c r="B4176" t="s">
        <v>56</v>
      </c>
      <c r="C4176" s="29">
        <v>43316</v>
      </c>
      <c r="F4176" s="199">
        <f>[1]Summary!G4176</f>
        <v>23708</v>
      </c>
      <c r="H4176" s="203">
        <f>[1]Summary!I4176</f>
        <v>62092</v>
      </c>
      <c r="I4176" s="30">
        <f>[1]Summary!K4176</f>
        <v>132503</v>
      </c>
      <c r="K4176" s="34">
        <f t="shared" si="65"/>
        <v>218303</v>
      </c>
    </row>
    <row r="4177" spans="2:11" x14ac:dyDescent="0.2">
      <c r="B4177" t="s">
        <v>57</v>
      </c>
      <c r="C4177" s="29">
        <v>43317</v>
      </c>
      <c r="F4177" s="199">
        <f>[1]Summary!G4177</f>
        <v>22187</v>
      </c>
      <c r="H4177" s="203">
        <f>[1]Summary!I4177</f>
        <v>56859</v>
      </c>
      <c r="I4177" s="30">
        <f>[1]Summary!K4177</f>
        <v>104878</v>
      </c>
      <c r="K4177" s="34">
        <f t="shared" si="65"/>
        <v>183924</v>
      </c>
    </row>
    <row r="4178" spans="2:11" x14ac:dyDescent="0.2">
      <c r="B4178" t="s">
        <v>58</v>
      </c>
      <c r="C4178" s="29">
        <v>43318</v>
      </c>
      <c r="F4178" s="199">
        <f>[1]Summary!G4178</f>
        <v>27888</v>
      </c>
      <c r="H4178" s="203">
        <f>[1]Summary!I4178</f>
        <v>80339</v>
      </c>
      <c r="I4178" s="30">
        <f>[1]Summary!K4178</f>
        <v>164098</v>
      </c>
      <c r="K4178" s="34">
        <f t="shared" si="65"/>
        <v>272325</v>
      </c>
    </row>
    <row r="4179" spans="2:11" x14ac:dyDescent="0.2">
      <c r="B4179" t="s">
        <v>59</v>
      </c>
      <c r="C4179" s="29">
        <v>43319</v>
      </c>
      <c r="F4179" s="199">
        <f>[1]Summary!G4179</f>
        <v>28769</v>
      </c>
      <c r="H4179" s="203">
        <f>[1]Summary!I4179</f>
        <v>82949</v>
      </c>
      <c r="I4179" s="30">
        <f>[1]Summary!K4179</f>
        <v>170654</v>
      </c>
      <c r="K4179" s="34">
        <f t="shared" si="65"/>
        <v>282372</v>
      </c>
    </row>
    <row r="4180" spans="2:11" x14ac:dyDescent="0.2">
      <c r="B4180" t="s">
        <v>53</v>
      </c>
      <c r="C4180" s="29">
        <v>43320</v>
      </c>
      <c r="F4180" s="199">
        <f>[1]Summary!G4180</f>
        <v>29744</v>
      </c>
      <c r="H4180" s="203">
        <f>[1]Summary!I4180</f>
        <v>85812</v>
      </c>
      <c r="I4180" s="30">
        <f>[1]Summary!K4180</f>
        <v>174296</v>
      </c>
      <c r="K4180" s="34">
        <f t="shared" si="65"/>
        <v>289852</v>
      </c>
    </row>
    <row r="4181" spans="2:11" x14ac:dyDescent="0.2">
      <c r="B4181" t="s">
        <v>54</v>
      </c>
      <c r="C4181" s="29">
        <v>43321</v>
      </c>
      <c r="F4181" s="199">
        <f>[1]Summary!G4181</f>
        <v>31814</v>
      </c>
      <c r="H4181" s="203">
        <f>[1]Summary!I4181</f>
        <v>87486</v>
      </c>
      <c r="I4181" s="30">
        <f>[1]Summary!K4181</f>
        <v>176751</v>
      </c>
      <c r="K4181" s="34">
        <f t="shared" si="65"/>
        <v>296051</v>
      </c>
    </row>
    <row r="4182" spans="2:11" x14ac:dyDescent="0.2">
      <c r="B4182" t="s">
        <v>55</v>
      </c>
      <c r="C4182" s="29">
        <v>43322</v>
      </c>
      <c r="F4182" s="199">
        <f>[1]Summary!G4182</f>
        <v>34007</v>
      </c>
      <c r="H4182" s="203">
        <f>[1]Summary!I4182</f>
        <v>85851</v>
      </c>
      <c r="I4182" s="30">
        <f>[1]Summary!K4182</f>
        <v>184229</v>
      </c>
      <c r="K4182" s="34">
        <f t="shared" si="65"/>
        <v>304087</v>
      </c>
    </row>
    <row r="4183" spans="2:11" x14ac:dyDescent="0.2">
      <c r="B4183" t="s">
        <v>56</v>
      </c>
      <c r="C4183" s="29">
        <v>43323</v>
      </c>
      <c r="F4183" s="199">
        <f>[1]Summary!G4183</f>
        <v>23140</v>
      </c>
      <c r="H4183" s="203">
        <f>[1]Summary!I4183</f>
        <v>60797</v>
      </c>
      <c r="I4183" s="30">
        <f>[1]Summary!K4183</f>
        <v>133844</v>
      </c>
      <c r="K4183" s="34">
        <f t="shared" si="65"/>
        <v>217781</v>
      </c>
    </row>
    <row r="4184" spans="2:11" x14ac:dyDescent="0.2">
      <c r="B4184" t="s">
        <v>57</v>
      </c>
      <c r="C4184" s="29">
        <v>43324</v>
      </c>
      <c r="F4184" s="199">
        <f>[1]Summary!G4184</f>
        <v>21424</v>
      </c>
      <c r="H4184" s="203">
        <f>[1]Summary!I4184</f>
        <v>52563</v>
      </c>
      <c r="I4184" s="30">
        <f>[1]Summary!K4184</f>
        <v>103751</v>
      </c>
      <c r="K4184" s="34">
        <f t="shared" si="65"/>
        <v>177738</v>
      </c>
    </row>
    <row r="4185" spans="2:11" x14ac:dyDescent="0.2">
      <c r="B4185" t="s">
        <v>58</v>
      </c>
      <c r="C4185" s="29">
        <v>43325</v>
      </c>
      <c r="F4185" s="199">
        <f>[1]Summary!G4185</f>
        <v>28217</v>
      </c>
      <c r="H4185" s="203">
        <f>[1]Summary!I4185</f>
        <v>73017</v>
      </c>
      <c r="I4185" s="30">
        <f>[1]Summary!K4185</f>
        <v>166520</v>
      </c>
      <c r="K4185" s="34">
        <f t="shared" si="65"/>
        <v>267754</v>
      </c>
    </row>
    <row r="4186" spans="2:11" x14ac:dyDescent="0.2">
      <c r="B4186" t="s">
        <v>59</v>
      </c>
      <c r="C4186" s="29">
        <v>43326</v>
      </c>
      <c r="F4186" s="199">
        <f>[1]Summary!G4186</f>
        <v>28974</v>
      </c>
      <c r="H4186" s="203">
        <f>[1]Summary!I4186</f>
        <v>82383</v>
      </c>
      <c r="I4186" s="30">
        <f>[1]Summary!K4186</f>
        <v>174475</v>
      </c>
      <c r="K4186" s="34">
        <f t="shared" si="65"/>
        <v>285832</v>
      </c>
    </row>
    <row r="4187" spans="2:11" x14ac:dyDescent="0.2">
      <c r="B4187" t="s">
        <v>53</v>
      </c>
      <c r="C4187" s="29">
        <v>43327</v>
      </c>
      <c r="F4187" s="199">
        <f>[1]Summary!G4187</f>
        <v>29982</v>
      </c>
      <c r="H4187" s="203">
        <f>[1]Summary!I4187</f>
        <v>85369</v>
      </c>
      <c r="I4187" s="30">
        <f>[1]Summary!K4187</f>
        <v>176238</v>
      </c>
      <c r="K4187" s="34">
        <f t="shared" si="65"/>
        <v>291589</v>
      </c>
    </row>
    <row r="4188" spans="2:11" x14ac:dyDescent="0.2">
      <c r="B4188" t="s">
        <v>54</v>
      </c>
      <c r="C4188" s="29">
        <v>43328</v>
      </c>
      <c r="F4188" s="199">
        <f>[1]Summary!G4188</f>
        <v>30746</v>
      </c>
      <c r="H4188" s="203">
        <f>[1]Summary!I4188</f>
        <v>88031</v>
      </c>
      <c r="I4188" s="30">
        <f>[1]Summary!K4188</f>
        <v>178073</v>
      </c>
      <c r="K4188" s="34">
        <f t="shared" si="65"/>
        <v>296850</v>
      </c>
    </row>
    <row r="4189" spans="2:11" x14ac:dyDescent="0.2">
      <c r="B4189" t="s">
        <v>55</v>
      </c>
      <c r="C4189" s="43">
        <v>43329</v>
      </c>
      <c r="F4189" s="199">
        <f>[1]Summary!G4189</f>
        <v>34355</v>
      </c>
      <c r="H4189" s="203">
        <f>[1]Summary!I4189</f>
        <v>95395</v>
      </c>
      <c r="I4189" s="30">
        <f>[1]Summary!K4189</f>
        <v>188057</v>
      </c>
      <c r="K4189" s="34">
        <f t="shared" si="65"/>
        <v>317807</v>
      </c>
    </row>
    <row r="4190" spans="2:11" x14ac:dyDescent="0.2">
      <c r="B4190" t="s">
        <v>56</v>
      </c>
      <c r="C4190" s="43">
        <v>43330</v>
      </c>
      <c r="F4190" s="199">
        <f>[1]Summary!G4190</f>
        <v>24300</v>
      </c>
      <c r="H4190" s="203">
        <f>[1]Summary!I4190</f>
        <v>64043</v>
      </c>
      <c r="I4190" s="30">
        <f>[1]Summary!K4190</f>
        <v>135423</v>
      </c>
      <c r="K4190" s="34">
        <f t="shared" si="65"/>
        <v>223766</v>
      </c>
    </row>
    <row r="4191" spans="2:11" x14ac:dyDescent="0.2">
      <c r="B4191" t="s">
        <v>57</v>
      </c>
      <c r="C4191" s="29">
        <v>43331</v>
      </c>
      <c r="F4191" s="199">
        <f>[1]Summary!G4191</f>
        <v>23367</v>
      </c>
      <c r="H4191" s="203">
        <f>[1]Summary!I4191</f>
        <v>57499</v>
      </c>
      <c r="I4191" s="30">
        <f>[1]Summary!K4191</f>
        <v>106158</v>
      </c>
      <c r="K4191" s="34">
        <f t="shared" si="65"/>
        <v>187024</v>
      </c>
    </row>
    <row r="4192" spans="2:11" x14ac:dyDescent="0.2">
      <c r="B4192" t="s">
        <v>58</v>
      </c>
      <c r="C4192" s="29">
        <v>43332</v>
      </c>
      <c r="F4192" s="199">
        <f>[1]Summary!G4192</f>
        <v>29027</v>
      </c>
      <c r="H4192" s="203">
        <f>[1]Summary!I4192</f>
        <v>82074</v>
      </c>
      <c r="I4192" s="30">
        <f>[1]Summary!K4192</f>
        <v>162900</v>
      </c>
      <c r="K4192" s="34">
        <f t="shared" si="65"/>
        <v>274001</v>
      </c>
    </row>
    <row r="4193" spans="2:11" x14ac:dyDescent="0.2">
      <c r="B4193" t="s">
        <v>59</v>
      </c>
      <c r="C4193" s="29">
        <v>43333</v>
      </c>
      <c r="F4193" s="199">
        <f>[1]Summary!G4193</f>
        <v>28647</v>
      </c>
      <c r="H4193" s="203">
        <f>[1]Summary!I4193</f>
        <v>84264</v>
      </c>
      <c r="I4193" s="30">
        <f>[1]Summary!K4193</f>
        <v>169203</v>
      </c>
      <c r="K4193" s="34">
        <f t="shared" si="65"/>
        <v>282114</v>
      </c>
    </row>
    <row r="4194" spans="2:11" x14ac:dyDescent="0.2">
      <c r="B4194" t="s">
        <v>53</v>
      </c>
      <c r="C4194" s="43">
        <v>43334</v>
      </c>
      <c r="F4194" s="199">
        <f>[1]Summary!G4194</f>
        <v>29562</v>
      </c>
      <c r="H4194" s="203">
        <f>[1]Summary!I4194</f>
        <v>87379</v>
      </c>
      <c r="I4194" s="30">
        <f>[1]Summary!K4194</f>
        <v>172667</v>
      </c>
      <c r="K4194" s="34">
        <f t="shared" si="65"/>
        <v>289608</v>
      </c>
    </row>
    <row r="4195" spans="2:11" x14ac:dyDescent="0.2">
      <c r="B4195" t="s">
        <v>54</v>
      </c>
      <c r="C4195" s="43">
        <v>43335</v>
      </c>
      <c r="F4195" s="199">
        <f>[1]Summary!G4195</f>
        <v>31674</v>
      </c>
      <c r="H4195" s="203">
        <f>[1]Summary!I4195</f>
        <v>88559</v>
      </c>
      <c r="I4195" s="30">
        <f>[1]Summary!K4195</f>
        <v>180231</v>
      </c>
      <c r="K4195" s="34">
        <f t="shared" si="65"/>
        <v>300464</v>
      </c>
    </row>
    <row r="4196" spans="2:11" x14ac:dyDescent="0.2">
      <c r="B4196" t="s">
        <v>55</v>
      </c>
      <c r="C4196" s="29">
        <v>43336</v>
      </c>
      <c r="F4196" s="199">
        <f>[1]Summary!G4196</f>
        <v>34468</v>
      </c>
      <c r="H4196" s="203">
        <f>[1]Summary!I4196</f>
        <v>95896</v>
      </c>
      <c r="I4196" s="30">
        <f>[1]Summary!K4196</f>
        <v>188218</v>
      </c>
      <c r="K4196" s="34">
        <f t="shared" si="65"/>
        <v>318582</v>
      </c>
    </row>
    <row r="4197" spans="2:11" x14ac:dyDescent="0.2">
      <c r="B4197" t="s">
        <v>56</v>
      </c>
      <c r="C4197" s="29">
        <v>43337</v>
      </c>
      <c r="F4197" s="199">
        <f>[1]Summary!G4197</f>
        <v>21432</v>
      </c>
      <c r="H4197" s="203">
        <f>[1]Summary!I4197</f>
        <v>69094</v>
      </c>
      <c r="I4197" s="30">
        <f>[1]Summary!K4197</f>
        <v>141235</v>
      </c>
      <c r="K4197" s="34">
        <f t="shared" si="65"/>
        <v>231761</v>
      </c>
    </row>
    <row r="4198" spans="2:11" x14ac:dyDescent="0.2">
      <c r="B4198" t="s">
        <v>57</v>
      </c>
      <c r="C4198" s="29">
        <v>43338</v>
      </c>
      <c r="F4198" s="199">
        <f>[1]Summary!G4198</f>
        <v>21045</v>
      </c>
      <c r="H4198" s="203">
        <f>[1]Summary!I4198</f>
        <v>55746</v>
      </c>
      <c r="I4198" s="30">
        <f>[1]Summary!K4198</f>
        <v>101626</v>
      </c>
      <c r="K4198" s="34">
        <f t="shared" si="65"/>
        <v>178417</v>
      </c>
    </row>
    <row r="4199" spans="2:11" x14ac:dyDescent="0.2">
      <c r="B4199" t="s">
        <v>58</v>
      </c>
      <c r="C4199" s="29">
        <v>43339</v>
      </c>
      <c r="F4199" s="199">
        <f>[1]Summary!G4199</f>
        <v>28011</v>
      </c>
      <c r="H4199" s="203">
        <f>[1]Summary!I4199</f>
        <v>80889</v>
      </c>
      <c r="I4199" s="30">
        <f>[1]Summary!K4199</f>
        <v>161553</v>
      </c>
      <c r="K4199" s="34">
        <f t="shared" si="65"/>
        <v>270453</v>
      </c>
    </row>
    <row r="4200" spans="2:11" x14ac:dyDescent="0.2">
      <c r="B4200" t="s">
        <v>59</v>
      </c>
      <c r="C4200" s="29">
        <v>43340</v>
      </c>
      <c r="F4200" s="199">
        <f>[1]Summary!G4200</f>
        <v>28269</v>
      </c>
      <c r="H4200" s="203">
        <f>[1]Summary!I4200</f>
        <v>84375</v>
      </c>
      <c r="I4200" s="30">
        <f>[1]Summary!K4200</f>
        <v>168508</v>
      </c>
      <c r="K4200" s="34">
        <f t="shared" si="65"/>
        <v>281152</v>
      </c>
    </row>
    <row r="4201" spans="2:11" x14ac:dyDescent="0.2">
      <c r="B4201" t="s">
        <v>53</v>
      </c>
      <c r="C4201" s="29">
        <v>43341</v>
      </c>
      <c r="F4201" s="199">
        <f>[1]Summary!G4201</f>
        <v>28371</v>
      </c>
      <c r="H4201" s="203">
        <f>[1]Summary!I4201</f>
        <v>85308</v>
      </c>
      <c r="I4201" s="30">
        <f>[1]Summary!K4201</f>
        <v>173381</v>
      </c>
      <c r="K4201" s="34">
        <f t="shared" si="65"/>
        <v>287060</v>
      </c>
    </row>
    <row r="4202" spans="2:11" x14ac:dyDescent="0.2">
      <c r="B4202" t="s">
        <v>54</v>
      </c>
      <c r="C4202" s="29">
        <v>43342</v>
      </c>
      <c r="F4202" s="199">
        <f>[1]Summary!G4202</f>
        <v>31275</v>
      </c>
      <c r="H4202" s="203">
        <f>[1]Summary!I4202</f>
        <v>88432</v>
      </c>
      <c r="I4202" s="30">
        <f>[1]Summary!K4202</f>
        <v>177291</v>
      </c>
      <c r="K4202" s="34">
        <f t="shared" si="65"/>
        <v>296998</v>
      </c>
    </row>
    <row r="4203" spans="2:11" x14ac:dyDescent="0.2">
      <c r="B4203" t="s">
        <v>55</v>
      </c>
      <c r="C4203" s="43">
        <v>43343</v>
      </c>
      <c r="F4203" s="199">
        <f>[1]Summary!G4203</f>
        <v>36856</v>
      </c>
      <c r="H4203" s="203">
        <f>[1]Summary!I4203</f>
        <v>104621</v>
      </c>
      <c r="I4203" s="30">
        <f>[1]Summary!K4203</f>
        <v>192906</v>
      </c>
      <c r="K4203" s="34">
        <f t="shared" si="65"/>
        <v>334383</v>
      </c>
    </row>
    <row r="4204" spans="2:11" x14ac:dyDescent="0.2">
      <c r="B4204" t="s">
        <v>56</v>
      </c>
      <c r="C4204" s="43">
        <v>43344</v>
      </c>
      <c r="F4204" s="199">
        <f>[1]Summary!G4204</f>
        <v>23380</v>
      </c>
      <c r="H4204" s="203" t="e">
        <f>[1]Summary!I4204</f>
        <v>#REF!</v>
      </c>
      <c r="I4204" s="30">
        <f>[1]Summary!K4204</f>
        <v>133064</v>
      </c>
      <c r="K4204" s="34" t="e">
        <f t="shared" si="65"/>
        <v>#REF!</v>
      </c>
    </row>
    <row r="4205" spans="2:11" x14ac:dyDescent="0.2">
      <c r="B4205" t="s">
        <v>57</v>
      </c>
      <c r="C4205" s="43">
        <v>43345</v>
      </c>
      <c r="F4205" s="199">
        <f>[1]Summary!G4205</f>
        <v>18895</v>
      </c>
      <c r="H4205" s="203" t="e">
        <f>[1]Summary!I4205</f>
        <v>#REF!</v>
      </c>
      <c r="I4205" s="30">
        <f>[1]Summary!K4205</f>
        <v>108575</v>
      </c>
      <c r="K4205" s="34" t="e">
        <f t="shared" si="65"/>
        <v>#REF!</v>
      </c>
    </row>
    <row r="4206" spans="2:11" x14ac:dyDescent="0.2">
      <c r="B4206" t="s">
        <v>58</v>
      </c>
      <c r="C4206" s="38">
        <v>43346</v>
      </c>
      <c r="F4206" s="199">
        <f>[1]Summary!G4206</f>
        <v>21943</v>
      </c>
      <c r="H4206" s="203" t="e">
        <f>[1]Summary!I4206</f>
        <v>#REF!</v>
      </c>
      <c r="I4206" s="30">
        <f>[1]Summary!K4206</f>
        <v>98903</v>
      </c>
      <c r="K4206" s="34" t="e">
        <f t="shared" si="65"/>
        <v>#REF!</v>
      </c>
    </row>
    <row r="4207" spans="2:11" x14ac:dyDescent="0.2">
      <c r="B4207" t="s">
        <v>59</v>
      </c>
      <c r="C4207" s="38">
        <v>43347</v>
      </c>
      <c r="F4207" s="199">
        <f>[1]Summary!G4207</f>
        <v>28373</v>
      </c>
      <c r="H4207" s="203" t="e">
        <f>[1]Summary!I4207</f>
        <v>#REF!</v>
      </c>
      <c r="I4207" s="30">
        <f>[1]Summary!K4207</f>
        <v>163019</v>
      </c>
      <c r="K4207" s="34" t="e">
        <f t="shared" si="65"/>
        <v>#REF!</v>
      </c>
    </row>
    <row r="4208" spans="2:11" x14ac:dyDescent="0.2">
      <c r="B4208" t="s">
        <v>53</v>
      </c>
      <c r="C4208" s="38">
        <v>43348</v>
      </c>
      <c r="F4208" s="199">
        <f>[1]Summary!G4208</f>
        <v>27840</v>
      </c>
      <c r="H4208" s="203" t="e">
        <f>[1]Summary!I4208</f>
        <v>#REF!</v>
      </c>
      <c r="I4208" s="30">
        <f>[1]Summary!K4208</f>
        <v>169234</v>
      </c>
      <c r="K4208" s="34" t="e">
        <f t="shared" si="65"/>
        <v>#REF!</v>
      </c>
    </row>
    <row r="4209" spans="2:11" x14ac:dyDescent="0.2">
      <c r="B4209" t="s">
        <v>54</v>
      </c>
      <c r="C4209" s="38">
        <v>43349</v>
      </c>
      <c r="F4209" s="199">
        <f>[1]Summary!G4209</f>
        <v>29411</v>
      </c>
      <c r="H4209" s="203">
        <f>[1]Summary!I4209</f>
        <v>86865</v>
      </c>
      <c r="I4209" s="30">
        <f>[1]Summary!K4209</f>
        <v>176074</v>
      </c>
      <c r="K4209" s="34">
        <f t="shared" si="65"/>
        <v>292350</v>
      </c>
    </row>
    <row r="4210" spans="2:11" x14ac:dyDescent="0.2">
      <c r="B4210" t="s">
        <v>55</v>
      </c>
      <c r="C4210" s="38">
        <v>43350</v>
      </c>
      <c r="F4210" s="199">
        <f>[1]Summary!G4210</f>
        <v>32253</v>
      </c>
      <c r="H4210" s="203">
        <f>[1]Summary!I4210</f>
        <v>93947</v>
      </c>
      <c r="I4210" s="30">
        <f>[1]Summary!K4210</f>
        <v>182585</v>
      </c>
      <c r="K4210" s="34">
        <f t="shared" si="65"/>
        <v>308785</v>
      </c>
    </row>
    <row r="4211" spans="2:11" x14ac:dyDescent="0.2">
      <c r="B4211" t="s">
        <v>56</v>
      </c>
      <c r="C4211" s="38">
        <v>43351</v>
      </c>
      <c r="F4211" s="199">
        <f>[1]Summary!G4211</f>
        <v>21037</v>
      </c>
      <c r="H4211" s="203">
        <f>[1]Summary!I4211</f>
        <v>61507</v>
      </c>
      <c r="I4211" s="30">
        <f>[1]Summary!K4211</f>
        <v>128425</v>
      </c>
      <c r="K4211" s="34">
        <f t="shared" si="65"/>
        <v>210969</v>
      </c>
    </row>
    <row r="4212" spans="2:11" x14ac:dyDescent="0.2">
      <c r="B4212" t="s">
        <v>57</v>
      </c>
      <c r="C4212" s="38">
        <v>43352</v>
      </c>
      <c r="F4212" s="199">
        <f>[1]Summary!G4212</f>
        <v>15576</v>
      </c>
      <c r="H4212" s="203">
        <f>[1]Summary!I4212</f>
        <v>48005</v>
      </c>
      <c r="I4212" s="30">
        <f>[1]Summary!K4212</f>
        <v>90166</v>
      </c>
      <c r="K4212" s="34">
        <f t="shared" si="65"/>
        <v>153747</v>
      </c>
    </row>
    <row r="4213" spans="2:11" x14ac:dyDescent="0.2">
      <c r="B4213" t="s">
        <v>58</v>
      </c>
      <c r="C4213" s="38">
        <v>43353</v>
      </c>
      <c r="F4213" s="199">
        <f>[1]Summary!G4213</f>
        <v>26721</v>
      </c>
      <c r="H4213" s="203">
        <f>[1]Summary!I4213</f>
        <v>79293</v>
      </c>
      <c r="I4213" s="30">
        <f>[1]Summary!K4213</f>
        <v>159398</v>
      </c>
      <c r="K4213" s="34">
        <f t="shared" si="65"/>
        <v>265412</v>
      </c>
    </row>
    <row r="4214" spans="2:11" x14ac:dyDescent="0.2">
      <c r="B4214" t="s">
        <v>59</v>
      </c>
      <c r="C4214" s="38">
        <v>43354</v>
      </c>
      <c r="F4214" s="199">
        <f>[1]Summary!G4214</f>
        <v>27450</v>
      </c>
      <c r="H4214" s="203">
        <f>[1]Summary!I4214</f>
        <v>82675</v>
      </c>
      <c r="I4214" s="30">
        <f>[1]Summary!K4214</f>
        <v>165831</v>
      </c>
      <c r="K4214" s="34">
        <f t="shared" si="65"/>
        <v>275956</v>
      </c>
    </row>
    <row r="4215" spans="2:11" x14ac:dyDescent="0.2">
      <c r="B4215" t="s">
        <v>53</v>
      </c>
      <c r="C4215" s="29">
        <v>43355</v>
      </c>
      <c r="F4215" s="199">
        <f>[1]Summary!G4215</f>
        <v>28591</v>
      </c>
      <c r="H4215" s="203">
        <f>[1]Summary!I4215</f>
        <v>83985</v>
      </c>
      <c r="I4215" s="30">
        <f>[1]Summary!K4215</f>
        <v>169080</v>
      </c>
      <c r="K4215" s="34">
        <f t="shared" si="65"/>
        <v>281656</v>
      </c>
    </row>
    <row r="4216" spans="2:11" x14ac:dyDescent="0.2">
      <c r="B4216" t="s">
        <v>54</v>
      </c>
      <c r="C4216" s="29">
        <v>43356</v>
      </c>
      <c r="F4216" s="199">
        <f>[1]Summary!G4216</f>
        <v>29882</v>
      </c>
      <c r="H4216" s="203">
        <f>[1]Summary!I4216</f>
        <v>85779</v>
      </c>
      <c r="I4216" s="30">
        <f>[1]Summary!K4216</f>
        <v>174197</v>
      </c>
      <c r="K4216" s="34">
        <f t="shared" si="65"/>
        <v>289858</v>
      </c>
    </row>
    <row r="4217" spans="2:11" x14ac:dyDescent="0.2">
      <c r="B4217" t="s">
        <v>55</v>
      </c>
      <c r="C4217" s="29">
        <v>43357</v>
      </c>
      <c r="F4217" s="199">
        <f>[1]Summary!G4217</f>
        <v>32759</v>
      </c>
      <c r="H4217" s="203">
        <f>[1]Summary!I4217</f>
        <v>94265</v>
      </c>
      <c r="I4217" s="30">
        <f>[1]Summary!K4217</f>
        <v>178551</v>
      </c>
      <c r="K4217" s="34">
        <f t="shared" si="65"/>
        <v>305575</v>
      </c>
    </row>
    <row r="4218" spans="2:11" x14ac:dyDescent="0.2">
      <c r="B4218" t="s">
        <v>56</v>
      </c>
      <c r="C4218" s="29">
        <v>43358</v>
      </c>
      <c r="F4218" s="199">
        <f>[1]Summary!G4218</f>
        <v>20949</v>
      </c>
      <c r="H4218" s="203">
        <f>[1]Summary!I4218</f>
        <v>57435</v>
      </c>
      <c r="I4218" s="30">
        <f>[1]Summary!K4218</f>
        <v>126066</v>
      </c>
      <c r="K4218" s="34">
        <f t="shared" si="65"/>
        <v>204450</v>
      </c>
    </row>
    <row r="4219" spans="2:11" x14ac:dyDescent="0.2">
      <c r="B4219" t="s">
        <v>57</v>
      </c>
      <c r="C4219" s="29">
        <v>43359</v>
      </c>
      <c r="F4219" s="199">
        <f>[1]Summary!G4219</f>
        <v>21549</v>
      </c>
      <c r="H4219" s="203">
        <f>[1]Summary!I4219</f>
        <v>55069</v>
      </c>
      <c r="I4219" s="30">
        <f>[1]Summary!K4219</f>
        <v>102877</v>
      </c>
      <c r="K4219" s="34">
        <f t="shared" si="65"/>
        <v>179495</v>
      </c>
    </row>
    <row r="4220" spans="2:11" x14ac:dyDescent="0.2">
      <c r="B4220" t="s">
        <v>58</v>
      </c>
      <c r="C4220" s="29">
        <v>43360</v>
      </c>
      <c r="F4220" s="199">
        <f>[1]Summary!G4220</f>
        <v>28189</v>
      </c>
      <c r="H4220" s="203">
        <f>[1]Summary!I4220</f>
        <v>81308</v>
      </c>
      <c r="I4220" s="30">
        <f>[1]Summary!K4220</f>
        <v>163226</v>
      </c>
      <c r="K4220" s="34">
        <f t="shared" si="65"/>
        <v>272723</v>
      </c>
    </row>
    <row r="4221" spans="2:11" x14ac:dyDescent="0.2">
      <c r="B4221" t="s">
        <v>59</v>
      </c>
      <c r="C4221" s="29">
        <v>43361</v>
      </c>
      <c r="F4221" s="199">
        <f>[1]Summary!G4221</f>
        <v>29206</v>
      </c>
      <c r="H4221" s="203">
        <f>[1]Summary!I4221</f>
        <v>84888</v>
      </c>
      <c r="I4221" s="30">
        <f>[1]Summary!K4221</f>
        <v>171443</v>
      </c>
      <c r="K4221" s="34">
        <f t="shared" si="65"/>
        <v>285537</v>
      </c>
    </row>
    <row r="4222" spans="2:11" x14ac:dyDescent="0.2">
      <c r="B4222" t="s">
        <v>53</v>
      </c>
      <c r="C4222" s="29">
        <v>43362</v>
      </c>
      <c r="F4222" s="199">
        <f>[1]Summary!G4222</f>
        <v>29338</v>
      </c>
      <c r="H4222" s="203">
        <f>[1]Summary!I4222</f>
        <v>87177</v>
      </c>
      <c r="I4222" s="30">
        <f>[1]Summary!K4222</f>
        <v>173005</v>
      </c>
      <c r="K4222" s="34">
        <f t="shared" si="65"/>
        <v>289520</v>
      </c>
    </row>
    <row r="4223" spans="2:11" x14ac:dyDescent="0.2">
      <c r="B4223" t="s">
        <v>54</v>
      </c>
      <c r="C4223" s="29">
        <v>43363</v>
      </c>
      <c r="F4223" s="199">
        <f>[1]Summary!G4223</f>
        <v>31537</v>
      </c>
      <c r="H4223" s="203">
        <f>[1]Summary!I4223</f>
        <v>88512</v>
      </c>
      <c r="I4223" s="30">
        <f>[1]Summary!K4223</f>
        <v>171964</v>
      </c>
      <c r="K4223" s="34">
        <f t="shared" si="65"/>
        <v>292013</v>
      </c>
    </row>
    <row r="4224" spans="2:11" x14ac:dyDescent="0.2">
      <c r="B4224" t="s">
        <v>55</v>
      </c>
      <c r="C4224" s="43">
        <v>43364</v>
      </c>
      <c r="F4224" s="199">
        <f>[1]Summary!G4224</f>
        <v>34703</v>
      </c>
      <c r="H4224" s="203">
        <f>[1]Summary!I4224</f>
        <v>97279</v>
      </c>
      <c r="I4224" s="30">
        <f>[1]Summary!K4224</f>
        <v>186005</v>
      </c>
      <c r="K4224" s="34">
        <f t="shared" si="65"/>
        <v>317987</v>
      </c>
    </row>
    <row r="4225" spans="2:11" x14ac:dyDescent="0.2">
      <c r="B4225" t="s">
        <v>56</v>
      </c>
      <c r="C4225" s="43">
        <v>43365</v>
      </c>
      <c r="F4225" s="199">
        <f>[1]Summary!G4225</f>
        <v>21763</v>
      </c>
      <c r="H4225" s="203">
        <f>[1]Summary!I4225</f>
        <v>60365</v>
      </c>
      <c r="I4225" s="30">
        <f>[1]Summary!K4225</f>
        <v>130548</v>
      </c>
      <c r="K4225" s="34">
        <f t="shared" si="65"/>
        <v>212676</v>
      </c>
    </row>
    <row r="4226" spans="2:11" x14ac:dyDescent="0.2">
      <c r="B4226" t="s">
        <v>57</v>
      </c>
      <c r="C4226" s="29">
        <v>43366</v>
      </c>
      <c r="F4226" s="199">
        <f>[1]Summary!G4226</f>
        <v>22101</v>
      </c>
      <c r="H4226" s="203">
        <f>[1]Summary!I4226</f>
        <v>55738</v>
      </c>
      <c r="I4226" s="30">
        <f>[1]Summary!K4226</f>
        <v>107000</v>
      </c>
      <c r="K4226" s="34">
        <f t="shared" si="65"/>
        <v>184839</v>
      </c>
    </row>
    <row r="4227" spans="2:11" x14ac:dyDescent="0.2">
      <c r="B4227" t="s">
        <v>58</v>
      </c>
      <c r="C4227" s="29">
        <v>43367</v>
      </c>
      <c r="F4227" s="199">
        <f>[1]Summary!G4227</f>
        <v>28170</v>
      </c>
      <c r="H4227" s="203">
        <f>[1]Summary!I4227</f>
        <v>80242</v>
      </c>
      <c r="I4227" s="30">
        <f>[1]Summary!K4227</f>
        <v>160343</v>
      </c>
      <c r="K4227" s="34">
        <f t="shared" si="65"/>
        <v>268755</v>
      </c>
    </row>
    <row r="4228" spans="2:11" x14ac:dyDescent="0.2">
      <c r="B4228" t="s">
        <v>59</v>
      </c>
      <c r="C4228" s="29">
        <v>43368</v>
      </c>
      <c r="F4228" s="199">
        <f>[1]Summary!G4228</f>
        <v>28801</v>
      </c>
      <c r="H4228" s="203">
        <f>[1]Summary!I4228</f>
        <v>85116</v>
      </c>
      <c r="I4228" s="30">
        <f>[1]Summary!K4228</f>
        <v>170592</v>
      </c>
      <c r="K4228" s="34">
        <f t="shared" si="65"/>
        <v>284509</v>
      </c>
    </row>
    <row r="4229" spans="2:11" x14ac:dyDescent="0.2">
      <c r="B4229" t="s">
        <v>53</v>
      </c>
      <c r="C4229" s="29">
        <v>43369</v>
      </c>
      <c r="F4229" s="199">
        <f>[1]Summary!G4229</f>
        <v>28932</v>
      </c>
      <c r="H4229" s="203">
        <f>[1]Summary!I4229</f>
        <v>85621</v>
      </c>
      <c r="I4229" s="30">
        <f>[1]Summary!K4229</f>
        <v>173311</v>
      </c>
      <c r="K4229" s="34">
        <f t="shared" si="65"/>
        <v>287864</v>
      </c>
    </row>
    <row r="4230" spans="2:11" x14ac:dyDescent="0.2">
      <c r="B4230" t="s">
        <v>54</v>
      </c>
      <c r="C4230" s="29">
        <v>43370</v>
      </c>
      <c r="F4230" s="199">
        <f>[1]Summary!G4230</f>
        <v>31952</v>
      </c>
      <c r="H4230" s="203">
        <f>[1]Summary!I4230</f>
        <v>91213</v>
      </c>
      <c r="I4230" s="30">
        <f>[1]Summary!K4230</f>
        <v>177572</v>
      </c>
      <c r="K4230" s="34">
        <f t="shared" si="65"/>
        <v>300737</v>
      </c>
    </row>
    <row r="4231" spans="2:11" x14ac:dyDescent="0.2">
      <c r="B4231" t="s">
        <v>55</v>
      </c>
      <c r="C4231" s="29">
        <v>43371</v>
      </c>
      <c r="F4231" s="199">
        <f>[1]Summary!G4231</f>
        <v>35743</v>
      </c>
      <c r="H4231" s="203">
        <f>[1]Summary!I4231</f>
        <v>100189</v>
      </c>
      <c r="I4231" s="30">
        <f>[1]Summary!K4231</f>
        <v>188424</v>
      </c>
      <c r="K4231" s="34">
        <f t="shared" ref="K4231:K4294" si="66">E4231+F4231+G4231+H4231+I4231</f>
        <v>324356</v>
      </c>
    </row>
    <row r="4232" spans="2:11" x14ac:dyDescent="0.2">
      <c r="B4232" t="s">
        <v>56</v>
      </c>
      <c r="C4232" s="29">
        <v>43372</v>
      </c>
      <c r="F4232" s="199">
        <f>[1]Summary!G4232</f>
        <v>23549</v>
      </c>
      <c r="H4232" s="203">
        <f>[1]Summary!I4232</f>
        <v>62572</v>
      </c>
      <c r="I4232" s="30">
        <f>[1]Summary!K4232</f>
        <v>137696</v>
      </c>
      <c r="K4232" s="34">
        <f t="shared" si="66"/>
        <v>223817</v>
      </c>
    </row>
    <row r="4233" spans="2:11" x14ac:dyDescent="0.2">
      <c r="B4233" t="s">
        <v>57</v>
      </c>
      <c r="C4233" s="29">
        <v>43373</v>
      </c>
      <c r="F4233" s="199">
        <f>[1]Summary!G4233</f>
        <v>23517</v>
      </c>
      <c r="H4233" s="203">
        <f>[1]Summary!I4233</f>
        <v>55224</v>
      </c>
      <c r="I4233" s="30">
        <f>[1]Summary!K4233</f>
        <v>109784</v>
      </c>
      <c r="K4233" s="34">
        <f t="shared" si="66"/>
        <v>188525</v>
      </c>
    </row>
    <row r="4234" spans="2:11" x14ac:dyDescent="0.2">
      <c r="B4234" t="s">
        <v>58</v>
      </c>
      <c r="C4234" s="38">
        <v>43374</v>
      </c>
      <c r="F4234" s="199">
        <f>[1]Summary!G4234</f>
        <v>28596</v>
      </c>
      <c r="H4234" s="203">
        <f>[1]Summary!I4234</f>
        <v>82817</v>
      </c>
      <c r="I4234" s="30">
        <f>[1]Summary!K4234</f>
        <v>164178</v>
      </c>
      <c r="K4234" s="34">
        <f t="shared" si="66"/>
        <v>275591</v>
      </c>
    </row>
    <row r="4235" spans="2:11" x14ac:dyDescent="0.2">
      <c r="B4235" t="s">
        <v>59</v>
      </c>
      <c r="C4235" s="29">
        <v>43375</v>
      </c>
      <c r="F4235" s="199">
        <f>[1]Summary!G4235</f>
        <v>28785</v>
      </c>
      <c r="H4235" s="203">
        <f>[1]Summary!I4235</f>
        <v>84827</v>
      </c>
      <c r="I4235" s="30">
        <f>[1]Summary!K4235</f>
        <v>170408</v>
      </c>
      <c r="K4235" s="34">
        <f t="shared" si="66"/>
        <v>284020</v>
      </c>
    </row>
    <row r="4236" spans="2:11" x14ac:dyDescent="0.2">
      <c r="B4236" t="s">
        <v>53</v>
      </c>
      <c r="C4236" s="29">
        <v>43376</v>
      </c>
      <c r="F4236" s="199">
        <f>[1]Summary!G4236</f>
        <v>29504</v>
      </c>
      <c r="H4236" s="203">
        <f>[1]Summary!I4236</f>
        <v>88288</v>
      </c>
      <c r="I4236" s="30">
        <f>[1]Summary!K4236</f>
        <v>175069</v>
      </c>
      <c r="K4236" s="34">
        <f t="shared" si="66"/>
        <v>292861</v>
      </c>
    </row>
    <row r="4237" spans="2:11" x14ac:dyDescent="0.2">
      <c r="B4237" t="s">
        <v>54</v>
      </c>
      <c r="C4237" s="43">
        <v>43377</v>
      </c>
      <c r="F4237" s="199">
        <f>[1]Summary!G4237</f>
        <v>32335</v>
      </c>
      <c r="H4237" s="203">
        <f>[1]Summary!I4237</f>
        <v>91634</v>
      </c>
      <c r="I4237" s="30">
        <f>[1]Summary!K4237</f>
        <v>182991</v>
      </c>
      <c r="K4237" s="34">
        <f t="shared" si="66"/>
        <v>306960</v>
      </c>
    </row>
    <row r="4238" spans="2:11" x14ac:dyDescent="0.2">
      <c r="B4238" t="s">
        <v>55</v>
      </c>
      <c r="C4238" s="29">
        <v>43378</v>
      </c>
      <c r="F4238" s="199">
        <f>[1]Summary!G4238</f>
        <v>36074</v>
      </c>
      <c r="H4238" s="203">
        <f>[1]Summary!I4238</f>
        <v>99493</v>
      </c>
      <c r="I4238" s="30">
        <f>[1]Summary!K4238</f>
        <v>190404</v>
      </c>
      <c r="K4238" s="34">
        <f t="shared" si="66"/>
        <v>325971</v>
      </c>
    </row>
    <row r="4239" spans="2:11" x14ac:dyDescent="0.2">
      <c r="B4239" t="s">
        <v>56</v>
      </c>
      <c r="C4239" s="29">
        <v>43379</v>
      </c>
      <c r="F4239" s="199">
        <f>[1]Summary!G4239</f>
        <v>22189</v>
      </c>
      <c r="H4239" s="203">
        <f>[1]Summary!I4239</f>
        <v>63003</v>
      </c>
      <c r="I4239" s="30">
        <f>[1]Summary!K4239</f>
        <v>135512</v>
      </c>
      <c r="K4239" s="34">
        <f t="shared" si="66"/>
        <v>220704</v>
      </c>
    </row>
    <row r="4240" spans="2:11" x14ac:dyDescent="0.2">
      <c r="B4240" t="s">
        <v>57</v>
      </c>
      <c r="C4240" s="38">
        <v>43380</v>
      </c>
      <c r="F4240" s="199">
        <f>[1]Summary!G4240</f>
        <v>21946</v>
      </c>
      <c r="H4240" s="203">
        <f>[1]Summary!I4240</f>
        <v>57234</v>
      </c>
      <c r="I4240" s="30">
        <f>[1]Summary!K4240</f>
        <v>104491</v>
      </c>
      <c r="K4240" s="34">
        <f t="shared" si="66"/>
        <v>183671</v>
      </c>
    </row>
    <row r="4241" spans="2:11" x14ac:dyDescent="0.2">
      <c r="B4241" t="s">
        <v>58</v>
      </c>
      <c r="C4241" s="38">
        <v>43381</v>
      </c>
      <c r="F4241" s="199">
        <f>[1]Summary!G4241</f>
        <v>28860</v>
      </c>
      <c r="H4241" s="203">
        <f>[1]Summary!I4241</f>
        <v>79929</v>
      </c>
      <c r="I4241" s="30">
        <f>[1]Summary!K4241</f>
        <v>152803</v>
      </c>
      <c r="K4241" s="34">
        <f t="shared" si="66"/>
        <v>261592</v>
      </c>
    </row>
    <row r="4242" spans="2:11" x14ac:dyDescent="0.2">
      <c r="B4242" t="s">
        <v>59</v>
      </c>
      <c r="C4242" s="38">
        <v>43382</v>
      </c>
      <c r="F4242" s="199">
        <f>[1]Summary!G4242</f>
        <v>27973</v>
      </c>
      <c r="H4242" s="203">
        <f>[1]Summary!I4242</f>
        <v>79150</v>
      </c>
      <c r="I4242" s="30">
        <f>[1]Summary!K4242</f>
        <v>159921</v>
      </c>
      <c r="K4242" s="34">
        <f t="shared" si="66"/>
        <v>267044</v>
      </c>
    </row>
    <row r="4243" spans="2:11" x14ac:dyDescent="0.2">
      <c r="B4243" t="s">
        <v>53</v>
      </c>
      <c r="C4243" s="38">
        <v>43383</v>
      </c>
      <c r="F4243" s="199">
        <f>[1]Summary!G4243</f>
        <v>29585</v>
      </c>
      <c r="H4243" s="203">
        <f>[1]Summary!I4243</f>
        <v>84863</v>
      </c>
      <c r="I4243" s="30">
        <f>[1]Summary!K4243</f>
        <v>173215</v>
      </c>
      <c r="K4243" s="34">
        <f t="shared" si="66"/>
        <v>287663</v>
      </c>
    </row>
    <row r="4244" spans="2:11" x14ac:dyDescent="0.2">
      <c r="B4244" t="s">
        <v>54</v>
      </c>
      <c r="C4244" s="38">
        <v>43384</v>
      </c>
      <c r="F4244" s="199">
        <f>[1]Summary!G4244</f>
        <v>31704</v>
      </c>
      <c r="H4244" s="203">
        <f>[1]Summary!I4244</f>
        <v>89761</v>
      </c>
      <c r="I4244" s="30">
        <f>[1]Summary!K4244</f>
        <v>180277</v>
      </c>
      <c r="K4244" s="34">
        <f t="shared" si="66"/>
        <v>301742</v>
      </c>
    </row>
    <row r="4245" spans="2:11" x14ac:dyDescent="0.2">
      <c r="B4245" t="s">
        <v>55</v>
      </c>
      <c r="C4245" s="29">
        <v>43385</v>
      </c>
      <c r="F4245" s="199">
        <f>[1]Summary!G4245</f>
        <v>37417</v>
      </c>
      <c r="H4245" s="203">
        <f>[1]Summary!I4245</f>
        <v>104785</v>
      </c>
      <c r="I4245" s="30">
        <f>[1]Summary!K4245</f>
        <v>189885</v>
      </c>
      <c r="K4245" s="34">
        <f t="shared" si="66"/>
        <v>332087</v>
      </c>
    </row>
    <row r="4246" spans="2:11" x14ac:dyDescent="0.2">
      <c r="B4246" t="s">
        <v>56</v>
      </c>
      <c r="C4246" s="38">
        <v>43386</v>
      </c>
      <c r="F4246" s="199">
        <f>[1]Summary!G4246</f>
        <v>24749</v>
      </c>
      <c r="H4246" s="203">
        <f>[1]Summary!I4246</f>
        <v>65879</v>
      </c>
      <c r="I4246" s="30">
        <f>[1]Summary!K4246</f>
        <v>136121</v>
      </c>
      <c r="K4246" s="34">
        <f t="shared" si="66"/>
        <v>226749</v>
      </c>
    </row>
    <row r="4247" spans="2:11" x14ac:dyDescent="0.2">
      <c r="B4247" t="s">
        <v>57</v>
      </c>
      <c r="C4247" s="38">
        <v>43387</v>
      </c>
      <c r="F4247" s="199">
        <f>[1]Summary!G4247</f>
        <v>23791</v>
      </c>
      <c r="H4247" s="203">
        <f>[1]Summary!I4247</f>
        <v>56631</v>
      </c>
      <c r="I4247" s="30">
        <f>[1]Summary!K4247</f>
        <v>109780</v>
      </c>
      <c r="K4247" s="34">
        <f t="shared" si="66"/>
        <v>190202</v>
      </c>
    </row>
    <row r="4248" spans="2:11" x14ac:dyDescent="0.2">
      <c r="B4248" t="s">
        <v>58</v>
      </c>
      <c r="C4248" s="38">
        <v>43388</v>
      </c>
      <c r="F4248" s="199">
        <f>[1]Summary!G4248</f>
        <v>27589</v>
      </c>
      <c r="H4248" s="203">
        <f>[1]Summary!I4248</f>
        <v>79336</v>
      </c>
      <c r="I4248" s="30">
        <f>[1]Summary!K4248</f>
        <v>148040</v>
      </c>
      <c r="K4248" s="34">
        <f t="shared" si="66"/>
        <v>254965</v>
      </c>
    </row>
    <row r="4249" spans="2:11" x14ac:dyDescent="0.2">
      <c r="B4249" t="s">
        <v>59</v>
      </c>
      <c r="C4249" s="38">
        <v>43389</v>
      </c>
      <c r="F4249" s="199">
        <f>[1]Summary!G4249</f>
        <v>26555</v>
      </c>
      <c r="H4249" s="203">
        <f>[1]Summary!I4249</f>
        <v>80261</v>
      </c>
      <c r="I4249" s="30">
        <f>[1]Summary!K4249</f>
        <v>153542</v>
      </c>
      <c r="K4249" s="34">
        <f t="shared" si="66"/>
        <v>260358</v>
      </c>
    </row>
    <row r="4250" spans="2:11" x14ac:dyDescent="0.2">
      <c r="B4250" t="s">
        <v>53</v>
      </c>
      <c r="C4250" s="29">
        <v>43390</v>
      </c>
      <c r="F4250" s="199">
        <f>[1]Summary!G4250</f>
        <v>29821</v>
      </c>
      <c r="H4250" s="203">
        <f>[1]Summary!I4250</f>
        <v>85410</v>
      </c>
      <c r="I4250" s="30">
        <f>[1]Summary!K4250</f>
        <v>166826</v>
      </c>
      <c r="K4250" s="34">
        <f t="shared" si="66"/>
        <v>282057</v>
      </c>
    </row>
    <row r="4251" spans="2:11" x14ac:dyDescent="0.2">
      <c r="B4251" t="s">
        <v>54</v>
      </c>
      <c r="C4251" s="29">
        <v>43391</v>
      </c>
      <c r="F4251" s="199">
        <f>[1]Summary!G4251</f>
        <v>31700</v>
      </c>
      <c r="H4251" s="203">
        <f>[1]Summary!I4251</f>
        <v>88592</v>
      </c>
      <c r="I4251" s="30">
        <f>[1]Summary!K4251</f>
        <v>172154</v>
      </c>
      <c r="K4251" s="34">
        <f t="shared" si="66"/>
        <v>292446</v>
      </c>
    </row>
    <row r="4252" spans="2:11" x14ac:dyDescent="0.2">
      <c r="B4252" t="s">
        <v>55</v>
      </c>
      <c r="C4252" s="38">
        <v>43392</v>
      </c>
      <c r="F4252" s="199">
        <f>[1]Summary!G4252</f>
        <v>35808</v>
      </c>
      <c r="H4252" s="203">
        <f>[1]Summary!I4252</f>
        <v>95323</v>
      </c>
      <c r="I4252" s="30">
        <f>[1]Summary!K4252</f>
        <v>177598</v>
      </c>
      <c r="K4252" s="34">
        <f t="shared" si="66"/>
        <v>308729</v>
      </c>
    </row>
    <row r="4253" spans="2:11" x14ac:dyDescent="0.2">
      <c r="B4253" t="s">
        <v>56</v>
      </c>
      <c r="C4253" s="38">
        <v>43393</v>
      </c>
      <c r="F4253" s="199">
        <f>[1]Summary!G4253</f>
        <v>28685</v>
      </c>
      <c r="H4253" s="203">
        <f>[1]Summary!I4253</f>
        <v>64281</v>
      </c>
      <c r="I4253" s="30">
        <f>[1]Summary!K4253</f>
        <v>141442</v>
      </c>
      <c r="K4253" s="34">
        <f t="shared" si="66"/>
        <v>234408</v>
      </c>
    </row>
    <row r="4254" spans="2:11" x14ac:dyDescent="0.2">
      <c r="B4254" t="s">
        <v>57</v>
      </c>
      <c r="C4254" s="43">
        <v>43394</v>
      </c>
      <c r="F4254" s="199">
        <f>[1]Summary!G4254</f>
        <v>30780</v>
      </c>
      <c r="H4254" s="203">
        <f>[1]Summary!I4254</f>
        <v>62973</v>
      </c>
      <c r="I4254" s="30">
        <f>[1]Summary!K4254</f>
        <v>115347</v>
      </c>
      <c r="K4254" s="34">
        <f t="shared" si="66"/>
        <v>209100</v>
      </c>
    </row>
    <row r="4255" spans="2:11" x14ac:dyDescent="0.2">
      <c r="B4255" t="s">
        <v>58</v>
      </c>
      <c r="C4255" s="29">
        <v>43395</v>
      </c>
      <c r="F4255" s="199">
        <f>[1]Summary!G4255</f>
        <v>29584</v>
      </c>
      <c r="H4255" s="203">
        <f>[1]Summary!I4255</f>
        <v>85451</v>
      </c>
      <c r="I4255" s="30">
        <f>[1]Summary!K4255</f>
        <v>162267</v>
      </c>
      <c r="K4255" s="34">
        <f t="shared" si="66"/>
        <v>277302</v>
      </c>
    </row>
    <row r="4256" spans="2:11" x14ac:dyDescent="0.2">
      <c r="B4256" t="s">
        <v>59</v>
      </c>
      <c r="C4256" s="29">
        <v>43396</v>
      </c>
      <c r="F4256" s="199">
        <f>[1]Summary!G4256</f>
        <v>28538</v>
      </c>
      <c r="H4256" s="203">
        <f>[1]Summary!I4256</f>
        <v>85262</v>
      </c>
      <c r="I4256" s="30">
        <f>[1]Summary!K4256</f>
        <v>172659</v>
      </c>
      <c r="K4256" s="34">
        <f t="shared" si="66"/>
        <v>286459</v>
      </c>
    </row>
    <row r="4257" spans="2:11" x14ac:dyDescent="0.2">
      <c r="B4257" t="s">
        <v>53</v>
      </c>
      <c r="C4257" s="38">
        <v>43397</v>
      </c>
      <c r="F4257" s="199">
        <f>[1]Summary!G4257</f>
        <v>27755</v>
      </c>
      <c r="H4257" s="203">
        <f>[1]Summary!I4257</f>
        <v>82716</v>
      </c>
      <c r="I4257" s="30">
        <f>[1]Summary!K4257</f>
        <v>163807</v>
      </c>
      <c r="K4257" s="34">
        <f t="shared" si="66"/>
        <v>274278</v>
      </c>
    </row>
    <row r="4258" spans="2:11" x14ac:dyDescent="0.2">
      <c r="B4258" t="s">
        <v>54</v>
      </c>
      <c r="C4258" s="43">
        <v>43398</v>
      </c>
      <c r="F4258" s="199">
        <f>[1]Summary!G4258</f>
        <v>31620</v>
      </c>
      <c r="H4258" s="203">
        <f>[1]Summary!I4258</f>
        <v>91821</v>
      </c>
      <c r="I4258" s="30">
        <f>[1]Summary!K4258</f>
        <v>181546</v>
      </c>
      <c r="K4258" s="34">
        <f t="shared" si="66"/>
        <v>304987</v>
      </c>
    </row>
    <row r="4259" spans="2:11" x14ac:dyDescent="0.2">
      <c r="B4259" t="s">
        <v>55</v>
      </c>
      <c r="C4259" s="29">
        <v>43399</v>
      </c>
      <c r="F4259" s="199">
        <f>[1]Summary!G4259</f>
        <v>36312</v>
      </c>
      <c r="H4259" s="203">
        <f>[1]Summary!I4259</f>
        <v>103014</v>
      </c>
      <c r="I4259" s="30">
        <f>[1]Summary!K4259</f>
        <v>194266</v>
      </c>
      <c r="K4259" s="34">
        <f t="shared" si="66"/>
        <v>333592</v>
      </c>
    </row>
    <row r="4260" spans="2:11" x14ac:dyDescent="0.2">
      <c r="B4260" t="s">
        <v>56</v>
      </c>
      <c r="C4260" s="29">
        <v>43400</v>
      </c>
      <c r="F4260" s="199">
        <f>[1]Summary!G4260</f>
        <v>24197</v>
      </c>
      <c r="H4260" s="203">
        <f>[1]Summary!I4260</f>
        <v>68775</v>
      </c>
      <c r="I4260" s="30">
        <f>[1]Summary!K4260</f>
        <v>152496</v>
      </c>
      <c r="K4260" s="34">
        <f t="shared" si="66"/>
        <v>245468</v>
      </c>
    </row>
    <row r="4261" spans="2:11" x14ac:dyDescent="0.2">
      <c r="B4261" t="s">
        <v>57</v>
      </c>
      <c r="C4261" s="29">
        <v>43401</v>
      </c>
      <c r="F4261" s="199">
        <f>[1]Summary!G4261</f>
        <v>24049</v>
      </c>
      <c r="H4261" s="203">
        <f>[1]Summary!I4261</f>
        <v>63218</v>
      </c>
      <c r="I4261" s="30">
        <f>[1]Summary!K4261</f>
        <v>116292</v>
      </c>
      <c r="K4261" s="34">
        <f t="shared" si="66"/>
        <v>203559</v>
      </c>
    </row>
    <row r="4262" spans="2:11" x14ac:dyDescent="0.2">
      <c r="B4262" t="s">
        <v>58</v>
      </c>
      <c r="C4262" s="29">
        <v>43402</v>
      </c>
      <c r="F4262" s="199">
        <f>[1]Summary!G4262</f>
        <v>29801</v>
      </c>
      <c r="H4262" s="203">
        <f>[1]Summary!I4262</f>
        <v>85826</v>
      </c>
      <c r="I4262" s="30">
        <f>[1]Summary!K4262</f>
        <v>168202</v>
      </c>
      <c r="K4262" s="34">
        <f t="shared" si="66"/>
        <v>283829</v>
      </c>
    </row>
    <row r="4263" spans="2:11" x14ac:dyDescent="0.2">
      <c r="B4263" t="s">
        <v>59</v>
      </c>
      <c r="C4263" s="29">
        <v>43403</v>
      </c>
      <c r="F4263" s="199">
        <f>[1]Summary!G4263</f>
        <v>30962</v>
      </c>
      <c r="H4263" s="203">
        <f>[1]Summary!I4263</f>
        <v>89195</v>
      </c>
      <c r="I4263" s="30">
        <f>[1]Summary!K4263</f>
        <v>174863</v>
      </c>
      <c r="K4263" s="34">
        <f t="shared" si="66"/>
        <v>295020</v>
      </c>
    </row>
    <row r="4264" spans="2:11" x14ac:dyDescent="0.2">
      <c r="B4264" t="s">
        <v>53</v>
      </c>
      <c r="C4264" s="29">
        <v>43404</v>
      </c>
      <c r="F4264" s="199">
        <f>[1]Summary!G4264</f>
        <v>28463</v>
      </c>
      <c r="H4264" s="203">
        <f>[1]Summary!I4264</f>
        <v>88265</v>
      </c>
      <c r="I4264" s="30">
        <f>[1]Summary!K4264</f>
        <v>170218</v>
      </c>
      <c r="K4264" s="34">
        <f t="shared" si="66"/>
        <v>286946</v>
      </c>
    </row>
    <row r="4265" spans="2:11" x14ac:dyDescent="0.2">
      <c r="B4265" t="s">
        <v>54</v>
      </c>
      <c r="C4265" s="29">
        <v>43405</v>
      </c>
      <c r="F4265" s="199">
        <f>[1]Summary!G4265</f>
        <v>31986</v>
      </c>
      <c r="H4265" s="203">
        <f>[1]Summary!I4265</f>
        <v>90948</v>
      </c>
      <c r="I4265" s="30">
        <f>[1]Summary!K4265</f>
        <v>180263</v>
      </c>
      <c r="K4265" s="34">
        <f t="shared" si="66"/>
        <v>303197</v>
      </c>
    </row>
    <row r="4266" spans="2:11" x14ac:dyDescent="0.2">
      <c r="B4266" t="s">
        <v>55</v>
      </c>
      <c r="C4266" s="43">
        <v>43406</v>
      </c>
      <c r="F4266" s="199">
        <f>[1]Summary!G4266</f>
        <v>37037</v>
      </c>
      <c r="H4266" s="203">
        <f>[1]Summary!I4266</f>
        <v>104035</v>
      </c>
      <c r="I4266" s="30">
        <f>[1]Summary!K4266</f>
        <v>197319</v>
      </c>
      <c r="K4266" s="34">
        <f t="shared" si="66"/>
        <v>338391</v>
      </c>
    </row>
    <row r="4267" spans="2:11" x14ac:dyDescent="0.2">
      <c r="B4267" t="s">
        <v>56</v>
      </c>
      <c r="C4267" s="29">
        <v>43407</v>
      </c>
      <c r="F4267" s="199">
        <f>[1]Summary!G4267</f>
        <v>25281</v>
      </c>
      <c r="H4267" s="203">
        <f>[1]Summary!I4267</f>
        <v>72325</v>
      </c>
      <c r="I4267" s="30">
        <f>[1]Summary!K4267</f>
        <v>144915</v>
      </c>
      <c r="K4267" s="34">
        <f t="shared" si="66"/>
        <v>242521</v>
      </c>
    </row>
    <row r="4268" spans="2:11" x14ac:dyDescent="0.2">
      <c r="B4268" t="s">
        <v>57</v>
      </c>
      <c r="C4268" s="29">
        <v>43408</v>
      </c>
      <c r="F4268" s="199">
        <f>[1]Summary!G4268</f>
        <v>24517</v>
      </c>
      <c r="H4268" s="203">
        <f>[1]Summary!I4268</f>
        <v>60904</v>
      </c>
      <c r="I4268" s="30">
        <f>[1]Summary!K4268</f>
        <v>115882</v>
      </c>
      <c r="K4268" s="34">
        <f t="shared" si="66"/>
        <v>201303</v>
      </c>
    </row>
    <row r="4269" spans="2:11" x14ac:dyDescent="0.2">
      <c r="B4269" t="s">
        <v>58</v>
      </c>
      <c r="C4269" s="29">
        <v>43409</v>
      </c>
      <c r="F4269" s="199">
        <f>[1]Summary!G4269</f>
        <v>29934</v>
      </c>
      <c r="H4269" s="203">
        <f>[1]Summary!I4269</f>
        <v>84851</v>
      </c>
      <c r="I4269" s="30">
        <f>[1]Summary!K4269</f>
        <v>166216</v>
      </c>
      <c r="K4269" s="34">
        <f t="shared" si="66"/>
        <v>281001</v>
      </c>
    </row>
    <row r="4270" spans="2:11" x14ac:dyDescent="0.2">
      <c r="B4270" t="s">
        <v>59</v>
      </c>
      <c r="C4270" s="29">
        <v>43410</v>
      </c>
      <c r="F4270" s="199">
        <f>[1]Summary!G4270</f>
        <v>29460</v>
      </c>
      <c r="H4270" s="203">
        <f>[1]Summary!I4270</f>
        <v>89064</v>
      </c>
      <c r="I4270" s="30">
        <f>[1]Summary!K4270</f>
        <v>172913</v>
      </c>
      <c r="K4270" s="34">
        <f t="shared" si="66"/>
        <v>291437</v>
      </c>
    </row>
    <row r="4271" spans="2:11" x14ac:dyDescent="0.2">
      <c r="B4271" t="s">
        <v>53</v>
      </c>
      <c r="C4271" s="29">
        <v>43411</v>
      </c>
      <c r="F4271" s="199">
        <f>[1]Summary!G4271</f>
        <v>31024</v>
      </c>
      <c r="H4271" s="203">
        <f>[1]Summary!I4271</f>
        <v>91754</v>
      </c>
      <c r="I4271" s="30">
        <f>[1]Summary!K4271</f>
        <v>169679</v>
      </c>
      <c r="K4271" s="34">
        <f t="shared" si="66"/>
        <v>292457</v>
      </c>
    </row>
    <row r="4272" spans="2:11" x14ac:dyDescent="0.2">
      <c r="B4272" t="s">
        <v>54</v>
      </c>
      <c r="C4272" s="29">
        <v>43412</v>
      </c>
      <c r="F4272" s="199">
        <f>[1]Summary!G4272</f>
        <v>32483</v>
      </c>
      <c r="H4272" s="203">
        <f>[1]Summary!I4272</f>
        <v>92717</v>
      </c>
      <c r="I4272" s="30">
        <f>[1]Summary!K4272</f>
        <v>177776</v>
      </c>
      <c r="K4272" s="34">
        <f t="shared" si="66"/>
        <v>302976</v>
      </c>
    </row>
    <row r="4273" spans="2:11" x14ac:dyDescent="0.2">
      <c r="B4273" t="s">
        <v>55</v>
      </c>
      <c r="C4273" s="29">
        <v>43413</v>
      </c>
      <c r="F4273" s="199">
        <f>[1]Summary!G4273</f>
        <v>34947</v>
      </c>
      <c r="H4273" s="203">
        <f>[1]Summary!I4273</f>
        <v>99061</v>
      </c>
      <c r="I4273" s="30">
        <f>[1]Summary!K4273</f>
        <v>189883</v>
      </c>
      <c r="K4273" s="34">
        <f t="shared" si="66"/>
        <v>323891</v>
      </c>
    </row>
    <row r="4274" spans="2:11" x14ac:dyDescent="0.2">
      <c r="B4274" t="s">
        <v>56</v>
      </c>
      <c r="C4274" s="29">
        <v>43414</v>
      </c>
      <c r="F4274" s="199">
        <f>[1]Summary!G4274</f>
        <v>22623</v>
      </c>
      <c r="H4274" s="203">
        <f>[1]Summary!I4274</f>
        <v>63678</v>
      </c>
      <c r="I4274" s="30">
        <f>[1]Summary!K4274</f>
        <v>142741</v>
      </c>
      <c r="K4274" s="34">
        <f t="shared" si="66"/>
        <v>229042</v>
      </c>
    </row>
    <row r="4275" spans="2:11" x14ac:dyDescent="0.2">
      <c r="B4275" t="s">
        <v>57</v>
      </c>
      <c r="C4275" s="43">
        <v>43415</v>
      </c>
      <c r="F4275" s="199">
        <f>[1]Summary!G4275</f>
        <v>20882</v>
      </c>
      <c r="H4275" s="203">
        <f>[1]Summary!I4275</f>
        <v>55158</v>
      </c>
      <c r="I4275" s="30">
        <f>[1]Summary!K4275</f>
        <v>105872</v>
      </c>
      <c r="K4275" s="34">
        <f t="shared" si="66"/>
        <v>181912</v>
      </c>
    </row>
    <row r="4276" spans="2:11" x14ac:dyDescent="0.2">
      <c r="B4276" t="s">
        <v>58</v>
      </c>
      <c r="C4276" s="29">
        <v>43416</v>
      </c>
      <c r="F4276" s="199">
        <f>[1]Summary!G4276</f>
        <v>25564</v>
      </c>
      <c r="H4276" s="203">
        <f>[1]Summary!I4276</f>
        <v>76759</v>
      </c>
      <c r="I4276" s="30">
        <f>[1]Summary!K4276</f>
        <v>153670</v>
      </c>
      <c r="K4276" s="34">
        <f t="shared" si="66"/>
        <v>255993</v>
      </c>
    </row>
    <row r="4277" spans="2:11" x14ac:dyDescent="0.2">
      <c r="B4277" t="s">
        <v>59</v>
      </c>
      <c r="C4277" s="29">
        <v>43417</v>
      </c>
      <c r="F4277" s="199">
        <f>[1]Summary!G4277</f>
        <v>27225</v>
      </c>
      <c r="H4277" s="203">
        <f>[1]Summary!I4277</f>
        <v>84628</v>
      </c>
      <c r="I4277" s="30">
        <f>[1]Summary!K4277</f>
        <v>168548</v>
      </c>
      <c r="K4277" s="34">
        <f t="shared" si="66"/>
        <v>280401</v>
      </c>
    </row>
    <row r="4278" spans="2:11" x14ac:dyDescent="0.2">
      <c r="B4278" t="s">
        <v>53</v>
      </c>
      <c r="C4278" s="29">
        <v>43418</v>
      </c>
      <c r="F4278" s="199">
        <f>[1]Summary!G4278</f>
        <v>28960</v>
      </c>
      <c r="H4278" s="203">
        <f>[1]Summary!I4278</f>
        <v>88958</v>
      </c>
      <c r="I4278" s="30">
        <f>[1]Summary!K4278</f>
        <v>176539</v>
      </c>
      <c r="K4278" s="34">
        <f t="shared" si="66"/>
        <v>294457</v>
      </c>
    </row>
    <row r="4279" spans="2:11" x14ac:dyDescent="0.2">
      <c r="B4279" t="s">
        <v>54</v>
      </c>
      <c r="C4279" s="29">
        <v>43419</v>
      </c>
      <c r="F4279" s="199">
        <f>[1]Summary!G4279</f>
        <v>31505</v>
      </c>
      <c r="H4279" s="203">
        <f>[1]Summary!I4279</f>
        <v>92661</v>
      </c>
      <c r="I4279" s="30">
        <f>[1]Summary!K4279</f>
        <v>181631</v>
      </c>
      <c r="K4279" s="34">
        <f t="shared" si="66"/>
        <v>305797</v>
      </c>
    </row>
    <row r="4280" spans="2:11" x14ac:dyDescent="0.2">
      <c r="B4280" t="s">
        <v>55</v>
      </c>
      <c r="C4280" s="29">
        <v>43420</v>
      </c>
      <c r="F4280" s="199">
        <f>[1]Summary!G4280</f>
        <v>27287</v>
      </c>
      <c r="H4280" s="203">
        <f>[1]Summary!I4280</f>
        <v>104974</v>
      </c>
      <c r="I4280" s="30">
        <f>[1]Summary!K4280</f>
        <v>198472</v>
      </c>
      <c r="K4280" s="34">
        <f t="shared" si="66"/>
        <v>330733</v>
      </c>
    </row>
    <row r="4281" spans="2:11" x14ac:dyDescent="0.2">
      <c r="B4281" t="s">
        <v>56</v>
      </c>
      <c r="C4281" s="29">
        <v>43421</v>
      </c>
      <c r="F4281" s="199">
        <f>[1]Summary!G4281</f>
        <v>25197</v>
      </c>
      <c r="H4281" s="203">
        <f>[1]Summary!I4281</f>
        <v>70858</v>
      </c>
      <c r="I4281" s="30">
        <f>[1]Summary!K4281</f>
        <v>147538</v>
      </c>
      <c r="K4281" s="34">
        <f t="shared" si="66"/>
        <v>243593</v>
      </c>
    </row>
    <row r="4282" spans="2:11" x14ac:dyDescent="0.2">
      <c r="B4282" t="s">
        <v>57</v>
      </c>
      <c r="C4282" s="29">
        <v>43422</v>
      </c>
      <c r="F4282" s="199">
        <f>[1]Summary!G4282</f>
        <v>21321</v>
      </c>
      <c r="H4282" s="203">
        <f>[1]Summary!I4282</f>
        <v>55853</v>
      </c>
      <c r="I4282" s="30">
        <f>[1]Summary!K4282</f>
        <v>109945</v>
      </c>
      <c r="K4282" s="34">
        <f t="shared" si="66"/>
        <v>187119</v>
      </c>
    </row>
    <row r="4283" spans="2:11" x14ac:dyDescent="0.2">
      <c r="B4283" t="s">
        <v>58</v>
      </c>
      <c r="C4283" s="29">
        <v>43423</v>
      </c>
      <c r="F4283" s="199">
        <f>[1]Summary!G4283</f>
        <v>28764</v>
      </c>
      <c r="H4283" s="203">
        <f>[1]Summary!I4283</f>
        <v>82888</v>
      </c>
      <c r="I4283" s="30">
        <f>[1]Summary!K4283</f>
        <v>169882</v>
      </c>
      <c r="K4283" s="34">
        <f t="shared" si="66"/>
        <v>281534</v>
      </c>
    </row>
    <row r="4284" spans="2:11" x14ac:dyDescent="0.2">
      <c r="B4284" t="s">
        <v>59</v>
      </c>
      <c r="C4284" s="29">
        <v>43424</v>
      </c>
      <c r="F4284" s="199">
        <f>[1]Summary!G4284</f>
        <v>32975</v>
      </c>
      <c r="H4284" s="203">
        <f>[1]Summary!I4284</f>
        <v>92078</v>
      </c>
      <c r="I4284" s="30">
        <f>[1]Summary!K4284</f>
        <v>183316</v>
      </c>
      <c r="K4284" s="34">
        <f t="shared" si="66"/>
        <v>308369</v>
      </c>
    </row>
    <row r="4285" spans="2:11" x14ac:dyDescent="0.2">
      <c r="B4285" t="s">
        <v>53</v>
      </c>
      <c r="C4285" s="29">
        <v>43425</v>
      </c>
      <c r="F4285" s="199">
        <f>[1]Summary!G4285</f>
        <v>33715</v>
      </c>
      <c r="H4285" s="203">
        <f>[1]Summary!I4285</f>
        <v>91866</v>
      </c>
      <c r="I4285" s="30">
        <f>[1]Summary!K4285</f>
        <v>175436</v>
      </c>
      <c r="K4285" s="34">
        <f t="shared" si="66"/>
        <v>301017</v>
      </c>
    </row>
    <row r="4286" spans="2:11" x14ac:dyDescent="0.2">
      <c r="B4286" t="s">
        <v>54</v>
      </c>
      <c r="C4286" s="29">
        <v>43426</v>
      </c>
      <c r="F4286" s="199">
        <f>[1]Summary!G4286</f>
        <v>20321</v>
      </c>
      <c r="H4286" s="203">
        <f>[1]Summary!I4286</f>
        <v>49652</v>
      </c>
      <c r="I4286" s="30">
        <f>[1]Summary!K4286</f>
        <v>96923</v>
      </c>
      <c r="K4286" s="34">
        <f t="shared" si="66"/>
        <v>166896</v>
      </c>
    </row>
    <row r="4287" spans="2:11" x14ac:dyDescent="0.2">
      <c r="B4287" t="s">
        <v>55</v>
      </c>
      <c r="C4287" s="29">
        <v>43427</v>
      </c>
      <c r="F4287" s="199">
        <f>[1]Summary!G4287</f>
        <v>22903</v>
      </c>
      <c r="H4287" s="203">
        <f>[1]Summary!I4287</f>
        <v>64817</v>
      </c>
      <c r="I4287" s="30">
        <f>[1]Summary!K4287</f>
        <v>124548</v>
      </c>
      <c r="K4287" s="34">
        <f t="shared" si="66"/>
        <v>212268</v>
      </c>
    </row>
    <row r="4288" spans="2:11" x14ac:dyDescent="0.2">
      <c r="B4288" t="s">
        <v>56</v>
      </c>
      <c r="C4288" s="29">
        <v>43428</v>
      </c>
      <c r="F4288" s="199">
        <f>[1]Summary!G4288</f>
        <v>24346</v>
      </c>
      <c r="H4288" s="203">
        <f>[1]Summary!I4288</f>
        <v>63157</v>
      </c>
      <c r="I4288" s="30">
        <f>[1]Summary!K4288</f>
        <v>124318</v>
      </c>
      <c r="K4288" s="34">
        <f t="shared" si="66"/>
        <v>211821</v>
      </c>
    </row>
    <row r="4289" spans="2:11" x14ac:dyDescent="0.2">
      <c r="B4289" t="s">
        <v>57</v>
      </c>
      <c r="C4289" s="29">
        <v>43429</v>
      </c>
      <c r="F4289" s="199">
        <f>[1]Summary!G4289</f>
        <v>25284</v>
      </c>
      <c r="H4289" s="203">
        <f>[1]Summary!I4289</f>
        <v>62189</v>
      </c>
      <c r="I4289" s="30">
        <f>[1]Summary!K4289</f>
        <v>106080</v>
      </c>
      <c r="K4289" s="34">
        <f t="shared" si="66"/>
        <v>193553</v>
      </c>
    </row>
    <row r="4290" spans="2:11" x14ac:dyDescent="0.2">
      <c r="B4290" t="s">
        <v>58</v>
      </c>
      <c r="C4290" s="29">
        <v>43430</v>
      </c>
      <c r="F4290" s="199">
        <f>[1]Summary!G4290</f>
        <v>29362</v>
      </c>
      <c r="H4290" s="203">
        <f>[1]Summary!I4290</f>
        <v>82334</v>
      </c>
      <c r="I4290" s="30">
        <f>[1]Summary!K4290</f>
        <v>165707</v>
      </c>
      <c r="K4290" s="34">
        <f t="shared" si="66"/>
        <v>277403</v>
      </c>
    </row>
    <row r="4291" spans="2:11" x14ac:dyDescent="0.2">
      <c r="B4291" t="s">
        <v>59</v>
      </c>
      <c r="C4291" s="29">
        <v>43431</v>
      </c>
      <c r="F4291" s="199">
        <f>[1]Summary!G4291</f>
        <v>30027</v>
      </c>
      <c r="H4291" s="203">
        <f>[1]Summary!I4291</f>
        <v>86122</v>
      </c>
      <c r="I4291" s="30">
        <f>[1]Summary!K4291</f>
        <v>171561</v>
      </c>
      <c r="K4291" s="34">
        <f t="shared" si="66"/>
        <v>287710</v>
      </c>
    </row>
    <row r="4292" spans="2:11" x14ac:dyDescent="0.2">
      <c r="B4292" t="s">
        <v>53</v>
      </c>
      <c r="C4292" s="29">
        <v>43432</v>
      </c>
      <c r="F4292" s="199">
        <f>[1]Summary!G4292</f>
        <v>29210</v>
      </c>
      <c r="H4292" s="203">
        <f>[1]Summary!I4292</f>
        <v>86035</v>
      </c>
      <c r="I4292" s="30">
        <f>[1]Summary!K4292</f>
        <v>175015</v>
      </c>
      <c r="K4292" s="34">
        <f t="shared" si="66"/>
        <v>290260</v>
      </c>
    </row>
    <row r="4293" spans="2:11" x14ac:dyDescent="0.2">
      <c r="B4293" t="s">
        <v>54</v>
      </c>
      <c r="C4293" s="29">
        <v>43433</v>
      </c>
      <c r="F4293" s="199">
        <f>[1]Summary!G4293</f>
        <v>30681</v>
      </c>
      <c r="H4293" s="203">
        <f>[1]Summary!I4293</f>
        <v>90025</v>
      </c>
      <c r="I4293" s="30">
        <f>[1]Summary!K4293</f>
        <v>181952</v>
      </c>
      <c r="K4293" s="34">
        <f t="shared" si="66"/>
        <v>302658</v>
      </c>
    </row>
    <row r="4294" spans="2:11" x14ac:dyDescent="0.2">
      <c r="B4294" t="s">
        <v>55</v>
      </c>
      <c r="C4294" s="29">
        <v>43434</v>
      </c>
      <c r="F4294" s="199">
        <f>[1]Summary!G4294</f>
        <v>33262</v>
      </c>
      <c r="H4294" s="203">
        <f>[1]Summary!I4294</f>
        <v>102055</v>
      </c>
      <c r="I4294" s="30">
        <f>[1]Summary!K4294</f>
        <v>197953</v>
      </c>
      <c r="K4294" s="34">
        <f t="shared" si="66"/>
        <v>333270</v>
      </c>
    </row>
    <row r="4295" spans="2:11" x14ac:dyDescent="0.2">
      <c r="B4295" t="s">
        <v>56</v>
      </c>
      <c r="C4295" s="29">
        <v>43435</v>
      </c>
      <c r="F4295" s="199">
        <f>[1]Summary!G4295</f>
        <v>21246</v>
      </c>
      <c r="H4295" s="203">
        <f>[1]Summary!I4295</f>
        <v>65320</v>
      </c>
      <c r="I4295" s="30">
        <f>[1]Summary!K4295</f>
        <v>145163</v>
      </c>
      <c r="K4295" s="34">
        <f t="shared" ref="K4295:K4358" si="67">E4295+F4295+G4295+H4295+I4295</f>
        <v>231729</v>
      </c>
    </row>
    <row r="4296" spans="2:11" x14ac:dyDescent="0.2">
      <c r="B4296" t="s">
        <v>57</v>
      </c>
      <c r="C4296" s="29">
        <v>43436</v>
      </c>
      <c r="F4296" s="199">
        <f>[1]Summary!G4296</f>
        <v>20245</v>
      </c>
      <c r="H4296" s="203">
        <f>[1]Summary!I4296</f>
        <v>57255</v>
      </c>
      <c r="I4296" s="30">
        <f>[1]Summary!K4296</f>
        <v>112700</v>
      </c>
      <c r="K4296" s="34">
        <f t="shared" si="67"/>
        <v>190200</v>
      </c>
    </row>
    <row r="4297" spans="2:11" x14ac:dyDescent="0.2">
      <c r="B4297" t="s">
        <v>58</v>
      </c>
      <c r="C4297" s="29">
        <v>43437</v>
      </c>
      <c r="F4297" s="199">
        <f>[1]Summary!G4297</f>
        <v>28881</v>
      </c>
      <c r="H4297" s="203">
        <f>[1]Summary!I4297</f>
        <v>85484</v>
      </c>
      <c r="I4297" s="30">
        <f>[1]Summary!K4297</f>
        <v>170600</v>
      </c>
      <c r="K4297" s="34">
        <f t="shared" si="67"/>
        <v>284965</v>
      </c>
    </row>
    <row r="4298" spans="2:11" x14ac:dyDescent="0.2">
      <c r="B4298" t="s">
        <v>59</v>
      </c>
      <c r="C4298" s="29">
        <v>43438</v>
      </c>
      <c r="F4298" s="199">
        <f>[1]Summary!G4298</f>
        <v>28591</v>
      </c>
      <c r="H4298" s="203">
        <f>[1]Summary!I4298</f>
        <v>86813</v>
      </c>
      <c r="I4298" s="30">
        <f>[1]Summary!K4298</f>
        <v>177147</v>
      </c>
      <c r="K4298" s="34">
        <f t="shared" si="67"/>
        <v>292551</v>
      </c>
    </row>
    <row r="4299" spans="2:11" x14ac:dyDescent="0.2">
      <c r="B4299" t="s">
        <v>53</v>
      </c>
      <c r="C4299" s="29">
        <v>43439</v>
      </c>
      <c r="F4299" s="199">
        <f>[1]Summary!G4299</f>
        <v>28665</v>
      </c>
      <c r="H4299" s="203">
        <f>[1]Summary!I4299</f>
        <v>85544</v>
      </c>
      <c r="I4299" s="30">
        <f>[1]Summary!K4299</f>
        <v>178754</v>
      </c>
      <c r="K4299" s="34">
        <f t="shared" si="67"/>
        <v>292963</v>
      </c>
    </row>
    <row r="4300" spans="2:11" x14ac:dyDescent="0.2">
      <c r="B4300" t="s">
        <v>54</v>
      </c>
      <c r="C4300" s="29">
        <v>43440</v>
      </c>
      <c r="F4300" s="199">
        <f>[1]Summary!G4300</f>
        <v>31035</v>
      </c>
      <c r="H4300" s="203">
        <f>[1]Summary!I4300</f>
        <v>89664</v>
      </c>
      <c r="I4300" s="30">
        <f>[1]Summary!K4300</f>
        <v>179770</v>
      </c>
      <c r="K4300" s="34">
        <f t="shared" si="67"/>
        <v>300469</v>
      </c>
    </row>
    <row r="4301" spans="2:11" x14ac:dyDescent="0.2">
      <c r="B4301" t="s">
        <v>55</v>
      </c>
      <c r="C4301" s="29">
        <v>43441</v>
      </c>
      <c r="F4301" s="199">
        <f>[1]Summary!G4301</f>
        <v>28918</v>
      </c>
      <c r="H4301" s="203">
        <f>[1]Summary!I4301</f>
        <v>85290</v>
      </c>
      <c r="I4301" s="30">
        <f>[1]Summary!K4301</f>
        <v>170371</v>
      </c>
      <c r="K4301" s="34">
        <f t="shared" si="67"/>
        <v>284579</v>
      </c>
    </row>
    <row r="4302" spans="2:11" x14ac:dyDescent="0.2">
      <c r="B4302" t="s">
        <v>56</v>
      </c>
      <c r="C4302" s="29">
        <v>43442</v>
      </c>
      <c r="F4302" s="199">
        <f>[1]Summary!G4302</f>
        <v>20351</v>
      </c>
      <c r="H4302" s="203">
        <f>[1]Summary!I4302</f>
        <v>57773</v>
      </c>
      <c r="I4302" s="30">
        <f>[1]Summary!K4302</f>
        <v>142369</v>
      </c>
      <c r="K4302" s="34">
        <f t="shared" si="67"/>
        <v>220493</v>
      </c>
    </row>
    <row r="4303" spans="2:11" x14ac:dyDescent="0.2">
      <c r="B4303" t="s">
        <v>57</v>
      </c>
      <c r="C4303" s="29">
        <v>43443</v>
      </c>
      <c r="F4303" s="199">
        <f>[1]Summary!G4303</f>
        <v>19398</v>
      </c>
      <c r="H4303" s="203">
        <f>[1]Summary!I4303</f>
        <v>52383</v>
      </c>
      <c r="I4303" s="30">
        <f>[1]Summary!K4303</f>
        <v>112827</v>
      </c>
      <c r="K4303" s="34">
        <f t="shared" si="67"/>
        <v>184608</v>
      </c>
    </row>
    <row r="4304" spans="2:11" x14ac:dyDescent="0.2">
      <c r="B4304" t="s">
        <v>58</v>
      </c>
      <c r="C4304" s="29">
        <v>43444</v>
      </c>
      <c r="F4304" s="199">
        <f>[1]Summary!G4304</f>
        <v>29085</v>
      </c>
      <c r="H4304" s="203">
        <f>[1]Summary!I4304</f>
        <v>85906</v>
      </c>
      <c r="I4304" s="30">
        <f>[1]Summary!K4304</f>
        <v>167406</v>
      </c>
      <c r="K4304" s="34">
        <f t="shared" si="67"/>
        <v>282397</v>
      </c>
    </row>
    <row r="4305" spans="2:11" x14ac:dyDescent="0.2">
      <c r="B4305" t="s">
        <v>59</v>
      </c>
      <c r="C4305" s="29">
        <v>43445</v>
      </c>
      <c r="F4305" s="199">
        <f>[1]Summary!G4305</f>
        <v>27473</v>
      </c>
      <c r="H4305" s="203">
        <f>[1]Summary!I4305</f>
        <v>90837</v>
      </c>
      <c r="I4305" s="30">
        <f>[1]Summary!K4305</f>
        <v>179049</v>
      </c>
      <c r="K4305" s="34">
        <f t="shared" si="67"/>
        <v>297359</v>
      </c>
    </row>
    <row r="4306" spans="2:11" x14ac:dyDescent="0.2">
      <c r="B4306" t="s">
        <v>53</v>
      </c>
      <c r="C4306" s="43">
        <v>43446</v>
      </c>
      <c r="F4306" s="199">
        <f>[1]Summary!G4306</f>
        <v>30240</v>
      </c>
      <c r="H4306" s="203">
        <f>[1]Summary!I4306</f>
        <v>89855</v>
      </c>
      <c r="I4306" s="30">
        <f>[1]Summary!K4306</f>
        <v>185028</v>
      </c>
      <c r="K4306" s="34">
        <f t="shared" si="67"/>
        <v>305123</v>
      </c>
    </row>
    <row r="4307" spans="2:11" x14ac:dyDescent="0.2">
      <c r="B4307" t="s">
        <v>54</v>
      </c>
      <c r="C4307" s="29">
        <v>43447</v>
      </c>
      <c r="F4307" s="199">
        <f>[1]Summary!G4307</f>
        <v>32354</v>
      </c>
      <c r="H4307" s="203">
        <f>[1]Summary!I4307</f>
        <v>92881</v>
      </c>
      <c r="I4307" s="30">
        <f>[1]Summary!K4307</f>
        <v>187415</v>
      </c>
      <c r="K4307" s="34">
        <f t="shared" si="67"/>
        <v>312650</v>
      </c>
    </row>
    <row r="4308" spans="2:11" x14ac:dyDescent="0.2">
      <c r="B4308" t="s">
        <v>55</v>
      </c>
      <c r="C4308" s="29">
        <v>43448</v>
      </c>
      <c r="F4308" s="199">
        <f>[1]Summary!G4308</f>
        <v>34448</v>
      </c>
      <c r="H4308" s="203">
        <f>[1]Summary!I4308</f>
        <v>96037</v>
      </c>
      <c r="I4308" s="30">
        <f>[1]Summary!K4308</f>
        <v>194440</v>
      </c>
      <c r="K4308" s="34">
        <f t="shared" si="67"/>
        <v>324925</v>
      </c>
    </row>
    <row r="4309" spans="2:11" x14ac:dyDescent="0.2">
      <c r="B4309" t="s">
        <v>56</v>
      </c>
      <c r="C4309" s="29">
        <v>43449</v>
      </c>
      <c r="F4309" s="199">
        <f>[1]Summary!G4309</f>
        <v>25024</v>
      </c>
      <c r="H4309" s="203">
        <f>[1]Summary!I4309</f>
        <v>66511</v>
      </c>
      <c r="I4309" s="30">
        <f>[1]Summary!K4309</f>
        <v>160349</v>
      </c>
      <c r="K4309" s="34">
        <f t="shared" si="67"/>
        <v>251884</v>
      </c>
    </row>
    <row r="4310" spans="2:11" x14ac:dyDescent="0.2">
      <c r="B4310" t="s">
        <v>57</v>
      </c>
      <c r="C4310" s="29">
        <v>43450</v>
      </c>
      <c r="F4310" s="199">
        <f>[1]Summary!G4310</f>
        <v>21760</v>
      </c>
      <c r="H4310" s="203">
        <f>[1]Summary!I4310</f>
        <v>54111</v>
      </c>
      <c r="I4310" s="30">
        <f>[1]Summary!K4310</f>
        <v>124054</v>
      </c>
      <c r="K4310" s="34">
        <f t="shared" si="67"/>
        <v>199925</v>
      </c>
    </row>
    <row r="4311" spans="2:11" x14ac:dyDescent="0.2">
      <c r="B4311" t="s">
        <v>58</v>
      </c>
      <c r="C4311" s="29">
        <v>43451</v>
      </c>
      <c r="F4311" s="199">
        <f>[1]Summary!G4311</f>
        <v>30364</v>
      </c>
      <c r="H4311" s="203">
        <f>[1]Summary!I4311</f>
        <v>87016</v>
      </c>
      <c r="I4311" s="30">
        <f>[1]Summary!K4311</f>
        <v>177112</v>
      </c>
      <c r="K4311" s="34">
        <f t="shared" si="67"/>
        <v>294492</v>
      </c>
    </row>
    <row r="4312" spans="2:11" x14ac:dyDescent="0.2">
      <c r="B4312" t="s">
        <v>59</v>
      </c>
      <c r="C4312" s="29">
        <v>43452</v>
      </c>
      <c r="F4312" s="199">
        <f>[1]Summary!G4312</f>
        <v>30357</v>
      </c>
      <c r="H4312" s="203">
        <f>[1]Summary!I4312</f>
        <v>89670</v>
      </c>
      <c r="I4312" s="30">
        <f>[1]Summary!K4312</f>
        <v>184155</v>
      </c>
      <c r="K4312" s="34">
        <f t="shared" si="67"/>
        <v>304182</v>
      </c>
    </row>
    <row r="4313" spans="2:11" x14ac:dyDescent="0.2">
      <c r="B4313" t="s">
        <v>53</v>
      </c>
      <c r="C4313" s="43">
        <v>43453</v>
      </c>
      <c r="F4313" s="199">
        <f>[1]Summary!G4313</f>
        <v>31622</v>
      </c>
      <c r="H4313" s="203">
        <f>[1]Summary!I4313</f>
        <v>90743</v>
      </c>
      <c r="I4313" s="30">
        <f>[1]Summary!K4313</f>
        <v>187774</v>
      </c>
      <c r="K4313" s="34">
        <f t="shared" si="67"/>
        <v>310139</v>
      </c>
    </row>
    <row r="4314" spans="2:11" x14ac:dyDescent="0.2">
      <c r="B4314" t="s">
        <v>54</v>
      </c>
      <c r="C4314" s="29">
        <v>43454</v>
      </c>
      <c r="F4314" s="199">
        <f>[1]Summary!G4314</f>
        <v>32114</v>
      </c>
      <c r="H4314" s="203">
        <f>[1]Summary!I4314</f>
        <v>94341</v>
      </c>
      <c r="I4314" s="30">
        <f>[1]Summary!K4314</f>
        <v>197337</v>
      </c>
      <c r="K4314" s="34">
        <f t="shared" si="67"/>
        <v>323792</v>
      </c>
    </row>
    <row r="4315" spans="2:11" x14ac:dyDescent="0.2">
      <c r="B4315" t="s">
        <v>55</v>
      </c>
      <c r="C4315" s="29">
        <v>43455</v>
      </c>
      <c r="F4315" s="199">
        <f>[1]Summary!G4315</f>
        <v>34290</v>
      </c>
      <c r="H4315" s="203">
        <f>[1]Summary!I4315</f>
        <v>95432</v>
      </c>
      <c r="I4315" s="30">
        <f>[1]Summary!K4315</f>
        <v>201273</v>
      </c>
      <c r="K4315" s="34">
        <f t="shared" si="67"/>
        <v>330995</v>
      </c>
    </row>
    <row r="4316" spans="2:11" x14ac:dyDescent="0.2">
      <c r="B4316" t="s">
        <v>56</v>
      </c>
      <c r="C4316" s="29">
        <v>43456</v>
      </c>
      <c r="F4316" s="199">
        <f>[1]Summary!G4316</f>
        <v>25596</v>
      </c>
      <c r="H4316" s="203">
        <f>[1]Summary!I4316</f>
        <v>64857</v>
      </c>
      <c r="I4316" s="30">
        <f>[1]Summary!K4316</f>
        <v>147028</v>
      </c>
      <c r="K4316" s="34">
        <f t="shared" si="67"/>
        <v>237481</v>
      </c>
    </row>
    <row r="4317" spans="2:11" x14ac:dyDescent="0.2">
      <c r="B4317" t="s">
        <v>57</v>
      </c>
      <c r="C4317" s="29">
        <v>43457</v>
      </c>
      <c r="F4317" s="199">
        <f>[1]Summary!G4317</f>
        <v>21663</v>
      </c>
      <c r="H4317" s="203">
        <f>[1]Summary!I4317</f>
        <v>53862</v>
      </c>
      <c r="I4317" s="30">
        <f>[1]Summary!K4317</f>
        <v>113863</v>
      </c>
      <c r="K4317" s="34">
        <f t="shared" si="67"/>
        <v>189388</v>
      </c>
    </row>
    <row r="4318" spans="2:11" x14ac:dyDescent="0.2">
      <c r="B4318" t="s">
        <v>58</v>
      </c>
      <c r="C4318" s="29">
        <v>43458</v>
      </c>
      <c r="F4318" s="199">
        <f>[1]Summary!G4318</f>
        <v>18990</v>
      </c>
      <c r="H4318" s="203">
        <f>[1]Summary!I4318</f>
        <v>53647</v>
      </c>
      <c r="I4318" s="30">
        <f>[1]Summary!K4318</f>
        <v>117173</v>
      </c>
      <c r="K4318" s="34">
        <f t="shared" si="67"/>
        <v>189810</v>
      </c>
    </row>
    <row r="4319" spans="2:11" x14ac:dyDescent="0.2">
      <c r="B4319" t="s">
        <v>59</v>
      </c>
      <c r="C4319" s="29">
        <v>43459</v>
      </c>
      <c r="F4319" s="199">
        <f>[1]Summary!G4319</f>
        <v>16328</v>
      </c>
      <c r="H4319" s="203">
        <f>[1]Summary!I4319</f>
        <v>39439</v>
      </c>
      <c r="I4319" s="30">
        <f>[1]Summary!K4319</f>
        <v>79608</v>
      </c>
      <c r="K4319" s="34">
        <f t="shared" si="67"/>
        <v>135375</v>
      </c>
    </row>
    <row r="4320" spans="2:11" x14ac:dyDescent="0.2">
      <c r="B4320" t="s">
        <v>53</v>
      </c>
      <c r="C4320" s="29">
        <v>43460</v>
      </c>
      <c r="F4320" s="199">
        <f>[1]Summary!G4320</f>
        <v>25004</v>
      </c>
      <c r="H4320" s="203">
        <f>[1]Summary!I4320</f>
        <v>63899</v>
      </c>
      <c r="I4320" s="30">
        <f>[1]Summary!K4320</f>
        <v>129274</v>
      </c>
      <c r="K4320" s="34">
        <f t="shared" si="67"/>
        <v>218177</v>
      </c>
    </row>
    <row r="4321" spans="2:11" x14ac:dyDescent="0.2">
      <c r="B4321" t="s">
        <v>54</v>
      </c>
      <c r="C4321" s="29">
        <v>43461</v>
      </c>
      <c r="F4321" s="199">
        <f>[1]Summary!G4321</f>
        <v>26992</v>
      </c>
      <c r="H4321" s="203">
        <f>[1]Summary!I4321</f>
        <v>72374</v>
      </c>
      <c r="I4321" s="30">
        <f>[1]Summary!K4321</f>
        <v>159806</v>
      </c>
      <c r="K4321" s="34">
        <f t="shared" si="67"/>
        <v>259172</v>
      </c>
    </row>
    <row r="4322" spans="2:11" x14ac:dyDescent="0.2">
      <c r="B4322" t="s">
        <v>55</v>
      </c>
      <c r="C4322" s="29">
        <v>43462</v>
      </c>
      <c r="F4322" s="199">
        <f>[1]Summary!G4322</f>
        <v>28729</v>
      </c>
      <c r="H4322" s="203">
        <f>[1]Summary!I4322</f>
        <v>77482</v>
      </c>
      <c r="I4322" s="30">
        <f>[1]Summary!K4322</f>
        <v>164115</v>
      </c>
      <c r="K4322" s="34">
        <f t="shared" si="67"/>
        <v>270326</v>
      </c>
    </row>
    <row r="4323" spans="2:11" x14ac:dyDescent="0.2">
      <c r="B4323" t="s">
        <v>56</v>
      </c>
      <c r="C4323" s="29">
        <v>43463</v>
      </c>
      <c r="F4323" s="199">
        <f>[1]Summary!G4323</f>
        <v>21171</v>
      </c>
      <c r="H4323" s="203">
        <f>[1]Summary!I4323</f>
        <v>54420</v>
      </c>
      <c r="I4323" s="30">
        <f>[1]Summary!K4323</f>
        <v>121428</v>
      </c>
      <c r="K4323" s="34">
        <f t="shared" si="67"/>
        <v>197019</v>
      </c>
    </row>
    <row r="4324" spans="2:11" x14ac:dyDescent="0.2">
      <c r="B4324" t="s">
        <v>57</v>
      </c>
      <c r="C4324" s="29">
        <v>43464</v>
      </c>
      <c r="F4324" s="199">
        <f>[1]Summary!G4324</f>
        <v>18131</v>
      </c>
      <c r="H4324" s="203">
        <f>[1]Summary!I4324</f>
        <v>43966</v>
      </c>
      <c r="I4324" s="30">
        <f>[1]Summary!K4324</f>
        <v>92179</v>
      </c>
      <c r="K4324" s="34">
        <f t="shared" si="67"/>
        <v>154276</v>
      </c>
    </row>
    <row r="4325" spans="2:11" x14ac:dyDescent="0.2">
      <c r="B4325" t="s">
        <v>58</v>
      </c>
      <c r="C4325" s="29">
        <v>43465</v>
      </c>
      <c r="F4325" s="199">
        <f>[1]Summary!G4325</f>
        <v>20993</v>
      </c>
      <c r="H4325" s="203">
        <f>[1]Summary!I4325</f>
        <v>59788</v>
      </c>
      <c r="I4325" s="30">
        <f>[1]Summary!K4325</f>
        <v>132355</v>
      </c>
      <c r="K4325" s="34">
        <f t="shared" si="67"/>
        <v>213136</v>
      </c>
    </row>
    <row r="4326" spans="2:11" x14ac:dyDescent="0.2">
      <c r="B4326" t="s">
        <v>59</v>
      </c>
      <c r="C4326" s="29">
        <v>43466</v>
      </c>
      <c r="F4326" s="199">
        <f>[1]Summary!G4326</f>
        <v>15549</v>
      </c>
      <c r="H4326" s="203">
        <f>[1]Summary!I4326</f>
        <v>38406</v>
      </c>
      <c r="I4326" s="30">
        <f>[1]Summary!K4326</f>
        <v>80272</v>
      </c>
      <c r="K4326" s="34">
        <f t="shared" si="67"/>
        <v>134227</v>
      </c>
    </row>
    <row r="4327" spans="2:11" x14ac:dyDescent="0.2">
      <c r="B4327" t="s">
        <v>53</v>
      </c>
      <c r="C4327" s="29">
        <v>43467</v>
      </c>
      <c r="F4327" s="199">
        <f>[1]Summary!G4327</f>
        <v>22687</v>
      </c>
      <c r="H4327" s="203">
        <f>[1]Summary!I4327</f>
        <v>64618</v>
      </c>
      <c r="I4327" s="30">
        <f>[1]Summary!K4327</f>
        <v>132385</v>
      </c>
      <c r="K4327" s="34">
        <f t="shared" si="67"/>
        <v>219690</v>
      </c>
    </row>
    <row r="4328" spans="2:11" x14ac:dyDescent="0.2">
      <c r="B4328" t="s">
        <v>54</v>
      </c>
      <c r="C4328" s="29">
        <v>43468</v>
      </c>
      <c r="F4328" s="199">
        <f>[1]Summary!G4328</f>
        <v>24523</v>
      </c>
      <c r="H4328" s="203">
        <f>[1]Summary!I4328</f>
        <v>72390</v>
      </c>
      <c r="I4328" s="30">
        <f>[1]Summary!K4328</f>
        <v>159297</v>
      </c>
      <c r="K4328" s="34">
        <f t="shared" si="67"/>
        <v>256210</v>
      </c>
    </row>
    <row r="4329" spans="2:11" x14ac:dyDescent="0.2">
      <c r="B4329" t="s">
        <v>55</v>
      </c>
      <c r="C4329" s="29">
        <v>43469</v>
      </c>
      <c r="F4329" s="199">
        <f>[1]Summary!G4329</f>
        <v>28509</v>
      </c>
      <c r="H4329" s="203">
        <f>[1]Summary!I4329</f>
        <v>82710</v>
      </c>
      <c r="I4329" s="30">
        <f>[1]Summary!K4329</f>
        <v>178285</v>
      </c>
      <c r="K4329" s="34">
        <f t="shared" si="67"/>
        <v>289504</v>
      </c>
    </row>
    <row r="4330" spans="2:11" x14ac:dyDescent="0.2">
      <c r="B4330" t="s">
        <v>56</v>
      </c>
      <c r="C4330" s="29">
        <v>43470</v>
      </c>
      <c r="F4330" s="199">
        <f>[1]Summary!G4330</f>
        <v>20035</v>
      </c>
      <c r="H4330" s="203">
        <f>[1]Summary!I4330</f>
        <v>55787</v>
      </c>
      <c r="I4330" s="30">
        <f>[1]Summary!K4330</f>
        <v>134062</v>
      </c>
      <c r="K4330" s="34">
        <f t="shared" si="67"/>
        <v>209884</v>
      </c>
    </row>
    <row r="4331" spans="2:11" x14ac:dyDescent="0.2">
      <c r="B4331" t="s">
        <v>57</v>
      </c>
      <c r="C4331" s="29">
        <v>43471</v>
      </c>
      <c r="F4331" s="199">
        <f>[1]Summary!G4331</f>
        <v>18070</v>
      </c>
      <c r="H4331" s="203">
        <f>[1]Summary!I4331</f>
        <v>46499</v>
      </c>
      <c r="I4331" s="30">
        <f>[1]Summary!K4331</f>
        <v>98712</v>
      </c>
      <c r="K4331" s="34">
        <f t="shared" si="67"/>
        <v>163281</v>
      </c>
    </row>
    <row r="4332" spans="2:11" x14ac:dyDescent="0.2">
      <c r="B4332" t="s">
        <v>58</v>
      </c>
      <c r="C4332" s="29">
        <v>43472</v>
      </c>
      <c r="F4332" s="199">
        <f>[1]Summary!G4332</f>
        <v>27284</v>
      </c>
      <c r="H4332" s="203">
        <f>[1]Summary!I4332</f>
        <v>78748</v>
      </c>
      <c r="I4332" s="30">
        <f>[1]Summary!K4332</f>
        <v>162391</v>
      </c>
      <c r="K4332" s="34">
        <f t="shared" si="67"/>
        <v>268423</v>
      </c>
    </row>
    <row r="4333" spans="2:11" x14ac:dyDescent="0.2">
      <c r="B4333" t="s">
        <v>59</v>
      </c>
      <c r="C4333" s="29">
        <v>43473</v>
      </c>
      <c r="F4333" s="199">
        <f>[1]Summary!G4333</f>
        <v>27489</v>
      </c>
      <c r="H4333" s="203">
        <f>[1]Summary!I4333</f>
        <v>85596</v>
      </c>
      <c r="I4333" s="30">
        <f>[1]Summary!K4333</f>
        <v>171510</v>
      </c>
      <c r="K4333" s="34">
        <f t="shared" si="67"/>
        <v>284595</v>
      </c>
    </row>
    <row r="4334" spans="2:11" x14ac:dyDescent="0.2">
      <c r="B4334" t="s">
        <v>53</v>
      </c>
      <c r="C4334" s="29">
        <v>43474</v>
      </c>
      <c r="F4334" s="199">
        <f>[1]Summary!G4334</f>
        <v>27823</v>
      </c>
      <c r="H4334" s="203">
        <f>[1]Summary!I4334</f>
        <v>86914</v>
      </c>
      <c r="I4334" s="30">
        <f>[1]Summary!K4334</f>
        <v>175913</v>
      </c>
      <c r="K4334" s="34">
        <f t="shared" si="67"/>
        <v>290650</v>
      </c>
    </row>
    <row r="4335" spans="2:11" x14ac:dyDescent="0.2">
      <c r="B4335" t="s">
        <v>54</v>
      </c>
      <c r="C4335" s="29">
        <v>43475</v>
      </c>
      <c r="F4335" s="199">
        <f>[1]Summary!G4335</f>
        <v>29436</v>
      </c>
      <c r="H4335" s="203">
        <f>[1]Summary!I4335</f>
        <v>87150</v>
      </c>
      <c r="I4335" s="30">
        <f>[1]Summary!K4335</f>
        <v>177724</v>
      </c>
      <c r="K4335" s="34">
        <f t="shared" si="67"/>
        <v>294310</v>
      </c>
    </row>
    <row r="4336" spans="2:11" x14ac:dyDescent="0.2">
      <c r="B4336" t="s">
        <v>55</v>
      </c>
      <c r="C4336" s="29">
        <v>43476</v>
      </c>
      <c r="F4336" s="199">
        <f>[1]Summary!G4336</f>
        <v>30646</v>
      </c>
      <c r="H4336" s="203">
        <f>[1]Summary!I4336</f>
        <v>91201</v>
      </c>
      <c r="I4336" s="30">
        <f>[1]Summary!K4336</f>
        <v>182185</v>
      </c>
      <c r="K4336" s="34">
        <f t="shared" si="67"/>
        <v>304032</v>
      </c>
    </row>
    <row r="4337" spans="2:11" x14ac:dyDescent="0.2">
      <c r="B4337" t="s">
        <v>56</v>
      </c>
      <c r="C4337" s="29">
        <v>43477</v>
      </c>
      <c r="F4337" s="199">
        <f>[1]Summary!G4337</f>
        <v>19531</v>
      </c>
      <c r="H4337" s="203">
        <f>[1]Summary!I4337</f>
        <v>60083</v>
      </c>
      <c r="I4337" s="30">
        <f>[1]Summary!K4337</f>
        <v>140366</v>
      </c>
      <c r="K4337" s="34">
        <f t="shared" si="67"/>
        <v>219980</v>
      </c>
    </row>
    <row r="4338" spans="2:11" x14ac:dyDescent="0.2">
      <c r="B4338" t="s">
        <v>57</v>
      </c>
      <c r="C4338" s="29">
        <v>43478</v>
      </c>
      <c r="F4338" s="199">
        <f>[1]Summary!G4338</f>
        <v>17766</v>
      </c>
      <c r="H4338" s="203">
        <f>[1]Summary!I4338</f>
        <v>47711</v>
      </c>
      <c r="I4338" s="30">
        <f>[1]Summary!K4338</f>
        <v>99675</v>
      </c>
      <c r="K4338" s="34">
        <f t="shared" si="67"/>
        <v>165152</v>
      </c>
    </row>
    <row r="4339" spans="2:11" x14ac:dyDescent="0.2">
      <c r="B4339" t="s">
        <v>58</v>
      </c>
      <c r="C4339" s="29">
        <v>43479</v>
      </c>
      <c r="F4339" s="199">
        <f>[1]Summary!G4339</f>
        <v>26573</v>
      </c>
      <c r="H4339" s="203">
        <f>[1]Summary!I4339</f>
        <v>80336</v>
      </c>
      <c r="I4339" s="30">
        <f>[1]Summary!K4339</f>
        <v>164431</v>
      </c>
      <c r="K4339" s="34">
        <f t="shared" si="67"/>
        <v>271340</v>
      </c>
    </row>
    <row r="4340" spans="2:11" x14ac:dyDescent="0.2">
      <c r="B4340" t="s">
        <v>59</v>
      </c>
      <c r="C4340" s="43">
        <v>43480</v>
      </c>
      <c r="F4340" s="199">
        <f>[1]Summary!G4340</f>
        <v>27317</v>
      </c>
      <c r="H4340" s="203">
        <f>[1]Summary!I4340</f>
        <v>86135</v>
      </c>
      <c r="I4340" s="30">
        <f>[1]Summary!K4340</f>
        <v>172237</v>
      </c>
      <c r="K4340" s="34">
        <f t="shared" si="67"/>
        <v>285689</v>
      </c>
    </row>
    <row r="4341" spans="2:11" x14ac:dyDescent="0.2">
      <c r="B4341" t="s">
        <v>53</v>
      </c>
      <c r="C4341" s="29">
        <v>43481</v>
      </c>
      <c r="F4341" s="199">
        <f>[1]Summary!G4341</f>
        <v>27662</v>
      </c>
      <c r="H4341" s="203">
        <f>[1]Summary!I4341</f>
        <v>86840</v>
      </c>
      <c r="I4341" s="30">
        <f>[1]Summary!K4341</f>
        <v>171319</v>
      </c>
      <c r="K4341" s="34">
        <f t="shared" si="67"/>
        <v>285821</v>
      </c>
    </row>
    <row r="4342" spans="2:11" x14ac:dyDescent="0.2">
      <c r="B4342" t="s">
        <v>54</v>
      </c>
      <c r="C4342" s="29">
        <v>43482</v>
      </c>
      <c r="F4342" s="199">
        <f>[1]Summary!G4342</f>
        <v>30194</v>
      </c>
      <c r="H4342" s="203">
        <f>[1]Summary!I4342</f>
        <v>90318</v>
      </c>
      <c r="I4342" s="30">
        <f>[1]Summary!K4342</f>
        <v>176911</v>
      </c>
      <c r="K4342" s="34">
        <f t="shared" si="67"/>
        <v>297423</v>
      </c>
    </row>
    <row r="4343" spans="2:11" x14ac:dyDescent="0.2">
      <c r="B4343" t="s">
        <v>55</v>
      </c>
      <c r="C4343" s="29">
        <v>43483</v>
      </c>
      <c r="F4343" s="199">
        <f>[1]Summary!G4343</f>
        <v>33654</v>
      </c>
      <c r="H4343" s="203">
        <f>[1]Summary!I4343</f>
        <v>95752</v>
      </c>
      <c r="I4343" s="30">
        <f>[1]Summary!K4343</f>
        <v>185657</v>
      </c>
      <c r="K4343" s="34">
        <f t="shared" si="67"/>
        <v>315063</v>
      </c>
    </row>
    <row r="4344" spans="2:11" x14ac:dyDescent="0.2">
      <c r="B4344" t="s">
        <v>56</v>
      </c>
      <c r="C4344" s="29">
        <v>43484</v>
      </c>
      <c r="F4344" s="199">
        <f>[1]Summary!G4344</f>
        <v>20378</v>
      </c>
      <c r="H4344" s="203">
        <f>[1]Summary!I4344</f>
        <v>59094</v>
      </c>
      <c r="I4344" s="30">
        <f>[1]Summary!K4344</f>
        <v>136493</v>
      </c>
      <c r="K4344" s="34">
        <f t="shared" si="67"/>
        <v>215965</v>
      </c>
    </row>
    <row r="4345" spans="2:11" x14ac:dyDescent="0.2">
      <c r="B4345" t="s">
        <v>57</v>
      </c>
      <c r="C4345" s="29">
        <v>43485</v>
      </c>
      <c r="F4345" s="199">
        <f>[1]Summary!G4345</f>
        <v>19398</v>
      </c>
      <c r="H4345" s="203">
        <f>[1]Summary!I4345</f>
        <v>50194</v>
      </c>
      <c r="I4345" s="30">
        <f>[1]Summary!K4345</f>
        <v>104558</v>
      </c>
      <c r="K4345" s="34">
        <f t="shared" si="67"/>
        <v>174150</v>
      </c>
    </row>
    <row r="4346" spans="2:11" x14ac:dyDescent="0.2">
      <c r="B4346" t="s">
        <v>58</v>
      </c>
      <c r="C4346" s="43">
        <v>43486</v>
      </c>
      <c r="F4346" s="199">
        <f>[1]Summary!G4346</f>
        <v>25464</v>
      </c>
      <c r="H4346" s="203">
        <f>[1]Summary!I4346</f>
        <v>70579</v>
      </c>
      <c r="I4346" s="30">
        <f>[1]Summary!K4346</f>
        <v>152816</v>
      </c>
      <c r="K4346" s="34">
        <f t="shared" si="67"/>
        <v>248859</v>
      </c>
    </row>
    <row r="4347" spans="2:11" x14ac:dyDescent="0.2">
      <c r="B4347" t="s">
        <v>59</v>
      </c>
      <c r="C4347" s="29">
        <v>43487</v>
      </c>
      <c r="F4347" s="199">
        <f>[1]Summary!G4347</f>
        <v>27783</v>
      </c>
      <c r="H4347" s="203">
        <f>[1]Summary!I4347</f>
        <v>85100</v>
      </c>
      <c r="I4347" s="30">
        <f>[1]Summary!K4347</f>
        <v>169808</v>
      </c>
      <c r="K4347" s="34">
        <f t="shared" si="67"/>
        <v>282691</v>
      </c>
    </row>
    <row r="4348" spans="2:11" x14ac:dyDescent="0.2">
      <c r="B4348" t="s">
        <v>53</v>
      </c>
      <c r="C4348" s="29">
        <v>43488</v>
      </c>
      <c r="F4348" s="199">
        <f>[1]Summary!G4348</f>
        <v>27285</v>
      </c>
      <c r="H4348" s="203">
        <f>[1]Summary!I4348</f>
        <v>85723</v>
      </c>
      <c r="I4348" s="30">
        <f>[1]Summary!K4348</f>
        <v>171070</v>
      </c>
      <c r="K4348" s="34">
        <f t="shared" si="67"/>
        <v>284078</v>
      </c>
    </row>
    <row r="4349" spans="2:11" x14ac:dyDescent="0.2">
      <c r="B4349" t="s">
        <v>54</v>
      </c>
      <c r="C4349" s="29">
        <v>43489</v>
      </c>
      <c r="F4349" s="199">
        <f>[1]Summary!G4349</f>
        <v>28909</v>
      </c>
      <c r="H4349" s="203">
        <f>[1]Summary!I4349</f>
        <v>89293</v>
      </c>
      <c r="I4349" s="30">
        <f>[1]Summary!K4349</f>
        <v>177066</v>
      </c>
      <c r="K4349" s="34">
        <f t="shared" si="67"/>
        <v>295268</v>
      </c>
    </row>
    <row r="4350" spans="2:11" x14ac:dyDescent="0.2">
      <c r="B4350" t="s">
        <v>55</v>
      </c>
      <c r="C4350" s="29">
        <v>43490</v>
      </c>
      <c r="F4350" s="199">
        <f>[1]Summary!G4350</f>
        <v>32686</v>
      </c>
      <c r="H4350" s="203">
        <f>[1]Summary!I4350</f>
        <v>97151</v>
      </c>
      <c r="I4350" s="30">
        <f>[1]Summary!K4350</f>
        <v>187971</v>
      </c>
      <c r="K4350" s="34">
        <f t="shared" si="67"/>
        <v>317808</v>
      </c>
    </row>
    <row r="4351" spans="2:11" x14ac:dyDescent="0.2">
      <c r="B4351" t="s">
        <v>56</v>
      </c>
      <c r="C4351" s="29">
        <v>43491</v>
      </c>
      <c r="F4351" s="199">
        <f>[1]Summary!G4351</f>
        <v>20433</v>
      </c>
      <c r="H4351" s="203">
        <f>[1]Summary!I4351</f>
        <v>60324</v>
      </c>
      <c r="I4351" s="30">
        <f>[1]Summary!K4351</f>
        <v>136713</v>
      </c>
      <c r="K4351" s="34">
        <f t="shared" si="67"/>
        <v>217470</v>
      </c>
    </row>
    <row r="4352" spans="2:11" x14ac:dyDescent="0.2">
      <c r="B4352" t="s">
        <v>57</v>
      </c>
      <c r="C4352" s="29">
        <v>43492</v>
      </c>
      <c r="F4352" s="199">
        <f>[1]Summary!G4352</f>
        <v>19459</v>
      </c>
      <c r="H4352" s="203">
        <f>[1]Summary!I4352</f>
        <v>52608</v>
      </c>
      <c r="I4352" s="30">
        <f>[1]Summary!K4352</f>
        <v>105242</v>
      </c>
      <c r="K4352" s="34">
        <f t="shared" si="67"/>
        <v>177309</v>
      </c>
    </row>
    <row r="4353" spans="2:11" x14ac:dyDescent="0.2">
      <c r="B4353" t="s">
        <v>58</v>
      </c>
      <c r="C4353" s="29">
        <v>43493</v>
      </c>
      <c r="F4353" s="199">
        <f>[1]Summary!G4353</f>
        <v>27229</v>
      </c>
      <c r="H4353" s="203">
        <f>[1]Summary!I4353</f>
        <v>84849</v>
      </c>
      <c r="I4353" s="30">
        <f>[1]Summary!K4353</f>
        <v>165358</v>
      </c>
      <c r="K4353" s="34">
        <f t="shared" si="67"/>
        <v>277436</v>
      </c>
    </row>
    <row r="4354" spans="2:11" x14ac:dyDescent="0.2">
      <c r="B4354" t="s">
        <v>59</v>
      </c>
      <c r="C4354" s="29">
        <v>43494</v>
      </c>
      <c r="F4354" s="199">
        <f>[1]Summary!G4354</f>
        <v>27294</v>
      </c>
      <c r="H4354" s="203">
        <f>[1]Summary!I4354</f>
        <v>86591</v>
      </c>
      <c r="I4354" s="30">
        <f>[1]Summary!K4354</f>
        <v>168688</v>
      </c>
      <c r="K4354" s="34">
        <f t="shared" si="67"/>
        <v>282573</v>
      </c>
    </row>
    <row r="4355" spans="2:11" x14ac:dyDescent="0.2">
      <c r="B4355" t="s">
        <v>53</v>
      </c>
      <c r="C4355" s="29">
        <v>43495</v>
      </c>
      <c r="F4355" s="199">
        <f>[1]Summary!G4355</f>
        <v>27450</v>
      </c>
      <c r="H4355" s="203">
        <f>[1]Summary!I4355</f>
        <v>87580</v>
      </c>
      <c r="I4355" s="30">
        <f>[1]Summary!K4355</f>
        <v>172398</v>
      </c>
      <c r="K4355" s="34">
        <f t="shared" si="67"/>
        <v>287428</v>
      </c>
    </row>
    <row r="4356" spans="2:11" x14ac:dyDescent="0.2">
      <c r="B4356" t="s">
        <v>54</v>
      </c>
      <c r="C4356" s="29">
        <v>43496</v>
      </c>
      <c r="F4356" s="199">
        <f>[1]Summary!G4356</f>
        <v>29286</v>
      </c>
      <c r="H4356" s="203">
        <f>[1]Summary!I4356</f>
        <v>89960</v>
      </c>
      <c r="I4356" s="30">
        <f>[1]Summary!K4356</f>
        <v>178267</v>
      </c>
      <c r="K4356" s="34">
        <f t="shared" si="67"/>
        <v>297513</v>
      </c>
    </row>
    <row r="4357" spans="2:11" x14ac:dyDescent="0.2">
      <c r="B4357" t="s">
        <v>55</v>
      </c>
      <c r="C4357" s="29">
        <v>43497</v>
      </c>
      <c r="F4357" s="199">
        <f>[1]Summary!G4357</f>
        <v>32835</v>
      </c>
      <c r="H4357" s="203">
        <f>[1]Summary!I4357</f>
        <v>98220</v>
      </c>
      <c r="I4357" s="30">
        <f>[1]Summary!K4357</f>
        <v>186646</v>
      </c>
      <c r="K4357" s="34">
        <f t="shared" si="67"/>
        <v>317701</v>
      </c>
    </row>
    <row r="4358" spans="2:11" x14ac:dyDescent="0.2">
      <c r="B4358" t="s">
        <v>56</v>
      </c>
      <c r="C4358" s="43">
        <v>43498</v>
      </c>
      <c r="F4358" s="199">
        <f>[1]Summary!G4358</f>
        <v>20373</v>
      </c>
      <c r="H4358" s="203">
        <f>[1]Summary!I4358</f>
        <v>59663</v>
      </c>
      <c r="I4358" s="30">
        <f>[1]Summary!K4358</f>
        <v>143712</v>
      </c>
      <c r="K4358" s="34">
        <f t="shared" si="67"/>
        <v>223748</v>
      </c>
    </row>
    <row r="4359" spans="2:11" x14ac:dyDescent="0.2">
      <c r="B4359" t="s">
        <v>57</v>
      </c>
      <c r="C4359" s="29">
        <v>43499</v>
      </c>
      <c r="F4359" s="199">
        <f>[1]Summary!G4359</f>
        <v>17539</v>
      </c>
      <c r="H4359" s="203">
        <f>[1]Summary!I4359</f>
        <v>49406</v>
      </c>
      <c r="I4359" s="30">
        <f>[1]Summary!K4359</f>
        <v>99739</v>
      </c>
      <c r="K4359" s="34">
        <f t="shared" ref="K4359:K4422" si="68">E4359+F4359+G4359+H4359+I4359</f>
        <v>166684</v>
      </c>
    </row>
    <row r="4360" spans="2:11" x14ac:dyDescent="0.2">
      <c r="B4360" t="s">
        <v>58</v>
      </c>
      <c r="C4360" s="29">
        <v>43500</v>
      </c>
      <c r="F4360" s="199">
        <f>[1]Summary!G4360</f>
        <v>27509</v>
      </c>
      <c r="H4360" s="203">
        <f>[1]Summary!I4360</f>
        <v>83331</v>
      </c>
      <c r="I4360" s="30">
        <f>[1]Summary!K4360</f>
        <v>165139</v>
      </c>
      <c r="K4360" s="34">
        <f t="shared" si="68"/>
        <v>275979</v>
      </c>
    </row>
    <row r="4361" spans="2:11" x14ac:dyDescent="0.2">
      <c r="B4361" t="s">
        <v>59</v>
      </c>
      <c r="C4361" s="29">
        <v>43501</v>
      </c>
      <c r="F4361" s="199">
        <f>[1]Summary!G4361</f>
        <v>27813</v>
      </c>
      <c r="H4361" s="203">
        <f>[1]Summary!I4361</f>
        <v>86606</v>
      </c>
      <c r="I4361" s="30">
        <f>[1]Summary!K4361</f>
        <v>171945</v>
      </c>
      <c r="K4361" s="34">
        <f t="shared" si="68"/>
        <v>286364</v>
      </c>
    </row>
    <row r="4362" spans="2:11" x14ac:dyDescent="0.2">
      <c r="B4362" t="s">
        <v>53</v>
      </c>
      <c r="C4362" s="29">
        <v>43502</v>
      </c>
      <c r="F4362" s="199">
        <f>[1]Summary!G4362</f>
        <v>28205</v>
      </c>
      <c r="H4362" s="203">
        <f>[1]Summary!I4362</f>
        <v>88508</v>
      </c>
      <c r="I4362" s="30">
        <f>[1]Summary!K4362</f>
        <v>171957</v>
      </c>
      <c r="K4362" s="34">
        <f t="shared" si="68"/>
        <v>288670</v>
      </c>
    </row>
    <row r="4363" spans="2:11" x14ac:dyDescent="0.2">
      <c r="B4363" t="s">
        <v>54</v>
      </c>
      <c r="C4363" s="29">
        <v>43503</v>
      </c>
      <c r="F4363" s="199">
        <f>[1]Summary!G4363</f>
        <v>29965</v>
      </c>
      <c r="H4363" s="203">
        <f>[1]Summary!I4363</f>
        <v>89072</v>
      </c>
      <c r="I4363" s="30">
        <f>[1]Summary!K4363</f>
        <v>176610</v>
      </c>
      <c r="K4363" s="34">
        <f t="shared" si="68"/>
        <v>295647</v>
      </c>
    </row>
    <row r="4364" spans="2:11" x14ac:dyDescent="0.2">
      <c r="B4364" t="s">
        <v>55</v>
      </c>
      <c r="C4364" s="29">
        <v>43504</v>
      </c>
      <c r="F4364" s="199">
        <f>[1]Summary!G4364</f>
        <v>31881</v>
      </c>
      <c r="H4364" s="203">
        <f>[1]Summary!I4364</f>
        <v>92037</v>
      </c>
      <c r="I4364" s="30">
        <f>[1]Summary!K4364</f>
        <v>175900</v>
      </c>
      <c r="K4364" s="34">
        <f t="shared" si="68"/>
        <v>299818</v>
      </c>
    </row>
    <row r="4365" spans="2:11" x14ac:dyDescent="0.2">
      <c r="B4365" t="s">
        <v>56</v>
      </c>
      <c r="C4365" s="43">
        <v>43505</v>
      </c>
      <c r="F4365" s="199">
        <f>[1]Summary!G4365</f>
        <v>18432</v>
      </c>
      <c r="H4365" s="203">
        <f>[1]Summary!I4365</f>
        <v>57845</v>
      </c>
      <c r="I4365" s="30">
        <f>[1]Summary!K4365</f>
        <v>105549</v>
      </c>
      <c r="K4365" s="34">
        <f t="shared" si="68"/>
        <v>181826</v>
      </c>
    </row>
    <row r="4366" spans="2:11" x14ac:dyDescent="0.2">
      <c r="B4366" t="s">
        <v>57</v>
      </c>
      <c r="C4366" s="29">
        <v>43506</v>
      </c>
      <c r="F4366" s="199">
        <f>[1]Summary!G4366</f>
        <v>18875</v>
      </c>
      <c r="H4366" s="203">
        <f>[1]Summary!I4366</f>
        <v>47787</v>
      </c>
      <c r="I4366" s="30">
        <f>[1]Summary!K4366</f>
        <v>100680</v>
      </c>
      <c r="K4366" s="34">
        <f t="shared" si="68"/>
        <v>167342</v>
      </c>
    </row>
    <row r="4367" spans="2:11" x14ac:dyDescent="0.2">
      <c r="B4367" t="s">
        <v>58</v>
      </c>
      <c r="C4367" s="29">
        <v>43507</v>
      </c>
      <c r="F4367" s="199">
        <f>[1]Summary!G4367</f>
        <v>28052</v>
      </c>
      <c r="H4367" s="203">
        <f>[1]Summary!I4367</f>
        <v>82591</v>
      </c>
      <c r="I4367" s="30">
        <f>[1]Summary!K4367</f>
        <v>163266</v>
      </c>
      <c r="K4367" s="34">
        <f t="shared" si="68"/>
        <v>273909</v>
      </c>
    </row>
    <row r="4368" spans="2:11" x14ac:dyDescent="0.2">
      <c r="B4368" t="s">
        <v>59</v>
      </c>
      <c r="C4368" s="29">
        <v>43508</v>
      </c>
      <c r="F4368" s="199">
        <f>[1]Summary!G4368</f>
        <v>28451</v>
      </c>
      <c r="H4368" s="203">
        <f>[1]Summary!I4368</f>
        <v>86958</v>
      </c>
      <c r="I4368" s="30">
        <f>[1]Summary!K4368</f>
        <v>172689</v>
      </c>
      <c r="K4368" s="34">
        <f t="shared" si="68"/>
        <v>288098</v>
      </c>
    </row>
    <row r="4369" spans="2:11" x14ac:dyDescent="0.2">
      <c r="B4369" t="s">
        <v>53</v>
      </c>
      <c r="C4369" s="29">
        <v>43509</v>
      </c>
      <c r="F4369" s="199">
        <f>[1]Summary!G4369</f>
        <v>30112</v>
      </c>
      <c r="H4369" s="203">
        <f>[1]Summary!I4369</f>
        <v>90334</v>
      </c>
      <c r="I4369" s="30">
        <f>[1]Summary!K4369</f>
        <v>178667</v>
      </c>
      <c r="K4369" s="34">
        <f t="shared" si="68"/>
        <v>299113</v>
      </c>
    </row>
    <row r="4370" spans="2:11" x14ac:dyDescent="0.2">
      <c r="B4370" t="s">
        <v>54</v>
      </c>
      <c r="C4370" s="29">
        <v>43510</v>
      </c>
      <c r="F4370" s="199">
        <f>[1]Summary!G4370</f>
        <v>31027</v>
      </c>
      <c r="H4370" s="203">
        <f>[1]Summary!I4370</f>
        <v>90187</v>
      </c>
      <c r="I4370" s="30">
        <f>[1]Summary!K4370</f>
        <v>184774</v>
      </c>
      <c r="K4370" s="34">
        <f t="shared" si="68"/>
        <v>305988</v>
      </c>
    </row>
    <row r="4371" spans="2:11" x14ac:dyDescent="0.2">
      <c r="B4371" t="s">
        <v>55</v>
      </c>
      <c r="C4371" s="29">
        <v>43511</v>
      </c>
      <c r="F4371" s="199">
        <f>[1]Summary!G4371</f>
        <v>35427</v>
      </c>
      <c r="H4371" s="203">
        <f>[1]Summary!I4371</f>
        <v>98007</v>
      </c>
      <c r="I4371" s="30">
        <f>[1]Summary!K4371</f>
        <v>195891</v>
      </c>
      <c r="K4371" s="34">
        <f t="shared" si="68"/>
        <v>329325</v>
      </c>
    </row>
    <row r="4372" spans="2:11" x14ac:dyDescent="0.2">
      <c r="B4372" t="s">
        <v>56</v>
      </c>
      <c r="C4372" s="29">
        <v>43512</v>
      </c>
      <c r="F4372" s="199">
        <f>[1]Summary!G4372</f>
        <v>23257</v>
      </c>
      <c r="H4372" s="203">
        <f>[1]Summary!I4372</f>
        <v>64064</v>
      </c>
      <c r="I4372" s="30">
        <f>[1]Summary!K4372</f>
        <v>147529</v>
      </c>
      <c r="K4372" s="34">
        <f t="shared" si="68"/>
        <v>234850</v>
      </c>
    </row>
    <row r="4373" spans="2:11" x14ac:dyDescent="0.2">
      <c r="B4373" t="s">
        <v>57</v>
      </c>
      <c r="C4373" s="29">
        <v>43513</v>
      </c>
      <c r="F4373" s="199">
        <f>[1]Summary!G4373</f>
        <v>21978</v>
      </c>
      <c r="H4373" s="203">
        <f>[1]Summary!I4373</f>
        <v>55577</v>
      </c>
      <c r="I4373" s="30">
        <f>[1]Summary!K4373</f>
        <v>112022</v>
      </c>
      <c r="K4373" s="34">
        <f t="shared" si="68"/>
        <v>189577</v>
      </c>
    </row>
    <row r="4374" spans="2:11" x14ac:dyDescent="0.2">
      <c r="B4374" t="s">
        <v>58</v>
      </c>
      <c r="C4374" s="43">
        <v>43514</v>
      </c>
      <c r="F4374" s="199">
        <f>[1]Summary!G4374</f>
        <v>27134</v>
      </c>
      <c r="H4374" s="203">
        <f>[1]Summary!I4374</f>
        <v>70680</v>
      </c>
      <c r="I4374" s="30">
        <f>[1]Summary!K4374</f>
        <v>163190</v>
      </c>
      <c r="K4374" s="34">
        <f t="shared" si="68"/>
        <v>261004</v>
      </c>
    </row>
    <row r="4375" spans="2:11" x14ac:dyDescent="0.2">
      <c r="B4375" t="s">
        <v>59</v>
      </c>
      <c r="C4375" s="29">
        <v>43515</v>
      </c>
      <c r="F4375" s="199">
        <f>[1]Summary!G4375</f>
        <v>28761</v>
      </c>
      <c r="H4375" s="203">
        <f>[1]Summary!I4375</f>
        <v>84600</v>
      </c>
      <c r="I4375" s="30">
        <f>[1]Summary!K4375</f>
        <v>164450</v>
      </c>
      <c r="K4375" s="34">
        <f t="shared" si="68"/>
        <v>277811</v>
      </c>
    </row>
    <row r="4376" spans="2:11" x14ac:dyDescent="0.2">
      <c r="B4376" t="s">
        <v>53</v>
      </c>
      <c r="C4376" s="43">
        <v>43516</v>
      </c>
      <c r="F4376" s="199">
        <f>[1]Summary!G4376</f>
        <v>30384</v>
      </c>
      <c r="H4376" s="203">
        <f>[1]Summary!I4376</f>
        <v>86430</v>
      </c>
      <c r="I4376" s="30">
        <f>[1]Summary!K4376</f>
        <v>177892</v>
      </c>
      <c r="K4376" s="34">
        <f t="shared" si="68"/>
        <v>294706</v>
      </c>
    </row>
    <row r="4377" spans="2:11" x14ac:dyDescent="0.2">
      <c r="B4377" t="s">
        <v>54</v>
      </c>
      <c r="C4377" s="43">
        <v>43517</v>
      </c>
      <c r="F4377" s="199">
        <f>[1]Summary!G4377</f>
        <v>30790</v>
      </c>
      <c r="H4377" s="203">
        <f>[1]Summary!I4377</f>
        <v>88311</v>
      </c>
      <c r="I4377" s="30">
        <f>[1]Summary!K4377</f>
        <v>182254</v>
      </c>
      <c r="K4377" s="34">
        <f t="shared" si="68"/>
        <v>301355</v>
      </c>
    </row>
    <row r="4378" spans="2:11" x14ac:dyDescent="0.2">
      <c r="B4378" t="s">
        <v>55</v>
      </c>
      <c r="C4378" s="43">
        <v>43518</v>
      </c>
      <c r="F4378" s="199">
        <f>[1]Summary!G4378</f>
        <v>34326</v>
      </c>
      <c r="H4378" s="203">
        <f>[1]Summary!I4378</f>
        <v>96164</v>
      </c>
      <c r="I4378" s="30">
        <f>[1]Summary!K4378</f>
        <v>189221</v>
      </c>
      <c r="K4378" s="34">
        <f t="shared" si="68"/>
        <v>319711</v>
      </c>
    </row>
    <row r="4379" spans="2:11" x14ac:dyDescent="0.2">
      <c r="B4379" t="s">
        <v>56</v>
      </c>
      <c r="C4379" s="43">
        <v>43519</v>
      </c>
      <c r="F4379" s="199">
        <f>[1]Summary!G4379</f>
        <v>22947</v>
      </c>
      <c r="H4379" s="203">
        <f>[1]Summary!I4379</f>
        <v>65381</v>
      </c>
      <c r="I4379" s="30">
        <f>[1]Summary!K4379</f>
        <v>154572</v>
      </c>
      <c r="K4379" s="34">
        <f t="shared" si="68"/>
        <v>242900</v>
      </c>
    </row>
    <row r="4380" spans="2:11" x14ac:dyDescent="0.2">
      <c r="B4380" t="s">
        <v>57</v>
      </c>
      <c r="C4380" s="29">
        <v>43520</v>
      </c>
      <c r="F4380" s="199">
        <f>[1]Summary!G4380</f>
        <v>21460</v>
      </c>
      <c r="H4380" s="203">
        <f>[1]Summary!I4380</f>
        <v>55896</v>
      </c>
      <c r="I4380" s="30">
        <f>[1]Summary!K4380</f>
        <v>115291</v>
      </c>
      <c r="K4380" s="34">
        <f t="shared" si="68"/>
        <v>192647</v>
      </c>
    </row>
    <row r="4381" spans="2:11" x14ac:dyDescent="0.2">
      <c r="B4381" t="s">
        <v>58</v>
      </c>
      <c r="C4381" s="29">
        <v>43521</v>
      </c>
      <c r="F4381" s="199">
        <f>[1]Summary!G4381</f>
        <v>29279</v>
      </c>
      <c r="H4381" s="203">
        <f>[1]Summary!I4381</f>
        <v>72945</v>
      </c>
      <c r="I4381" s="30">
        <f>[1]Summary!K4381</f>
        <v>168203</v>
      </c>
      <c r="K4381" s="34">
        <f t="shared" si="68"/>
        <v>270427</v>
      </c>
    </row>
    <row r="4382" spans="2:11" x14ac:dyDescent="0.2">
      <c r="B4382" t="s">
        <v>59</v>
      </c>
      <c r="C4382" s="29">
        <v>43522</v>
      </c>
      <c r="F4382" s="199">
        <f>[1]Summary!G4382</f>
        <v>28472</v>
      </c>
      <c r="H4382" s="203">
        <f>[1]Summary!I4382</f>
        <v>89754</v>
      </c>
      <c r="I4382" s="30">
        <f>[1]Summary!K4382</f>
        <v>173512</v>
      </c>
      <c r="K4382" s="34">
        <f t="shared" si="68"/>
        <v>291738</v>
      </c>
    </row>
    <row r="4383" spans="2:11" x14ac:dyDescent="0.2">
      <c r="B4383" t="s">
        <v>53</v>
      </c>
      <c r="C4383" s="29">
        <v>43523</v>
      </c>
      <c r="F4383" s="199">
        <f>[1]Summary!G4383</f>
        <v>30185</v>
      </c>
      <c r="H4383" s="203">
        <f>[1]Summary!I4383</f>
        <v>91129</v>
      </c>
      <c r="I4383" s="30">
        <f>[1]Summary!K4383</f>
        <v>181120</v>
      </c>
      <c r="K4383" s="34">
        <f t="shared" si="68"/>
        <v>302434</v>
      </c>
    </row>
    <row r="4384" spans="2:11" x14ac:dyDescent="0.2">
      <c r="B4384" t="s">
        <v>54</v>
      </c>
      <c r="C4384" s="29">
        <v>43524</v>
      </c>
      <c r="F4384" s="199">
        <f>[1]Summary!G4384</f>
        <v>31490</v>
      </c>
      <c r="H4384" s="203">
        <f>[1]Summary!I4384</f>
        <v>92893</v>
      </c>
      <c r="I4384" s="30">
        <f>[1]Summary!K4384</f>
        <v>180772</v>
      </c>
      <c r="K4384" s="34">
        <f t="shared" si="68"/>
        <v>305155</v>
      </c>
    </row>
    <row r="4385" spans="2:11" x14ac:dyDescent="0.2">
      <c r="B4385" t="s">
        <v>55</v>
      </c>
      <c r="C4385" s="29">
        <v>43525</v>
      </c>
      <c r="F4385" s="199">
        <f>[1]Summary!G4385</f>
        <v>34821</v>
      </c>
      <c r="H4385" s="203">
        <f>[1]Summary!I4385</f>
        <v>100350</v>
      </c>
      <c r="I4385" s="30">
        <f>[1]Summary!K4385</f>
        <v>192988</v>
      </c>
      <c r="K4385" s="34">
        <f t="shared" si="68"/>
        <v>328159</v>
      </c>
    </row>
    <row r="4386" spans="2:11" x14ac:dyDescent="0.2">
      <c r="B4386" t="s">
        <v>56</v>
      </c>
      <c r="C4386" s="29">
        <v>43526</v>
      </c>
      <c r="F4386" s="199">
        <f>[1]Summary!G4386</f>
        <v>23009</v>
      </c>
      <c r="H4386" s="203">
        <f>[1]Summary!I4386</f>
        <v>66613</v>
      </c>
      <c r="I4386" s="30">
        <f>[1]Summary!K4386</f>
        <v>149784</v>
      </c>
      <c r="K4386" s="34">
        <f t="shared" si="68"/>
        <v>239406</v>
      </c>
    </row>
    <row r="4387" spans="2:11" x14ac:dyDescent="0.2">
      <c r="B4387" t="s">
        <v>57</v>
      </c>
      <c r="C4387" s="43">
        <v>43527</v>
      </c>
      <c r="F4387" s="199">
        <f>[1]Summary!G4387</f>
        <v>21015</v>
      </c>
      <c r="H4387" s="203">
        <f>[1]Summary!I4387</f>
        <v>53843</v>
      </c>
      <c r="I4387" s="30">
        <f>[1]Summary!K4387</f>
        <v>106727</v>
      </c>
      <c r="K4387" s="34">
        <f t="shared" si="68"/>
        <v>181585</v>
      </c>
    </row>
    <row r="4388" spans="2:11" x14ac:dyDescent="0.2">
      <c r="B4388" t="s">
        <v>58</v>
      </c>
      <c r="C4388" s="29">
        <v>43528</v>
      </c>
      <c r="F4388" s="199">
        <f>[1]Summary!G4388</f>
        <v>27430</v>
      </c>
      <c r="H4388" s="203">
        <f>[1]Summary!I4388</f>
        <v>82830</v>
      </c>
      <c r="I4388" s="30">
        <f>[1]Summary!K4388</f>
        <v>157910</v>
      </c>
      <c r="K4388" s="34">
        <f t="shared" si="68"/>
        <v>268170</v>
      </c>
    </row>
    <row r="4389" spans="2:11" x14ac:dyDescent="0.2">
      <c r="B4389" t="s">
        <v>59</v>
      </c>
      <c r="C4389" s="29">
        <v>43529</v>
      </c>
      <c r="F4389" s="199">
        <f>[1]Summary!G4389</f>
        <v>28333</v>
      </c>
      <c r="H4389" s="203">
        <f>[1]Summary!I4389</f>
        <v>86924</v>
      </c>
      <c r="I4389" s="30">
        <f>[1]Summary!K4389</f>
        <v>169402</v>
      </c>
      <c r="K4389" s="34">
        <f t="shared" si="68"/>
        <v>284659</v>
      </c>
    </row>
    <row r="4390" spans="2:11" x14ac:dyDescent="0.2">
      <c r="B4390" t="s">
        <v>53</v>
      </c>
      <c r="C4390" s="43">
        <v>43530</v>
      </c>
      <c r="F4390" s="199">
        <f>[1]Summary!G4390</f>
        <v>30429</v>
      </c>
      <c r="H4390" s="203">
        <f>[1]Summary!I4390</f>
        <v>90741</v>
      </c>
      <c r="I4390" s="30">
        <f>[1]Summary!K4390</f>
        <v>177340</v>
      </c>
      <c r="K4390" s="34">
        <f t="shared" si="68"/>
        <v>298510</v>
      </c>
    </row>
    <row r="4391" spans="2:11" x14ac:dyDescent="0.2">
      <c r="B4391" t="s">
        <v>54</v>
      </c>
      <c r="C4391" s="29">
        <v>43531</v>
      </c>
      <c r="F4391" s="199">
        <f>[1]Summary!G4391</f>
        <v>31913</v>
      </c>
      <c r="H4391" s="203">
        <f>[1]Summary!I4391</f>
        <v>93392</v>
      </c>
      <c r="I4391" s="30">
        <f>[1]Summary!K4391</f>
        <v>184963</v>
      </c>
      <c r="K4391" s="34">
        <f t="shared" si="68"/>
        <v>310268</v>
      </c>
    </row>
    <row r="4392" spans="2:11" x14ac:dyDescent="0.2">
      <c r="B4392" t="s">
        <v>55</v>
      </c>
      <c r="C4392" s="43">
        <v>43532</v>
      </c>
      <c r="F4392" s="199">
        <f>[1]Summary!G4392</f>
        <v>35905</v>
      </c>
      <c r="H4392" s="203">
        <f>[1]Summary!I4392</f>
        <v>102430</v>
      </c>
      <c r="I4392" s="30">
        <f>[1]Summary!K4392</f>
        <v>199952</v>
      </c>
      <c r="K4392" s="34">
        <f t="shared" si="68"/>
        <v>338287</v>
      </c>
    </row>
    <row r="4393" spans="2:11" x14ac:dyDescent="0.2">
      <c r="B4393" t="s">
        <v>56</v>
      </c>
      <c r="C4393" s="29">
        <v>43533</v>
      </c>
      <c r="F4393" s="199">
        <f>[1]Summary!G4393</f>
        <v>25288</v>
      </c>
      <c r="H4393" s="203">
        <f>[1]Summary!I4393</f>
        <v>71646</v>
      </c>
      <c r="I4393" s="30">
        <f>[1]Summary!K4393</f>
        <v>155953</v>
      </c>
      <c r="K4393" s="34">
        <f t="shared" si="68"/>
        <v>252887</v>
      </c>
    </row>
    <row r="4394" spans="2:11" x14ac:dyDescent="0.2">
      <c r="B4394" t="s">
        <v>57</v>
      </c>
      <c r="C4394" s="29">
        <v>43534</v>
      </c>
      <c r="F4394" s="199">
        <f>[1]Summary!G4394</f>
        <v>23209</v>
      </c>
      <c r="H4394" s="203">
        <f>[1]Summary!I4394</f>
        <v>58774</v>
      </c>
      <c r="I4394" s="30">
        <f>[1]Summary!K4394</f>
        <v>116582</v>
      </c>
      <c r="K4394" s="34">
        <f t="shared" si="68"/>
        <v>198565</v>
      </c>
    </row>
    <row r="4395" spans="2:11" x14ac:dyDescent="0.2">
      <c r="B4395" t="s">
        <v>58</v>
      </c>
      <c r="C4395" s="33">
        <v>43535</v>
      </c>
      <c r="F4395" s="199">
        <f>[1]Summary!G4395</f>
        <v>30166</v>
      </c>
      <c r="H4395" s="203">
        <f>[1]Summary!I4395</f>
        <v>87529</v>
      </c>
      <c r="I4395" s="30">
        <f>[1]Summary!K4395</f>
        <v>173818</v>
      </c>
      <c r="K4395" s="34">
        <f t="shared" si="68"/>
        <v>291513</v>
      </c>
    </row>
    <row r="4396" spans="2:11" x14ac:dyDescent="0.2">
      <c r="B4396" t="s">
        <v>59</v>
      </c>
      <c r="C4396" s="29">
        <v>43536</v>
      </c>
      <c r="F4396" s="199">
        <f>[1]Summary!G4396</f>
        <v>30885</v>
      </c>
      <c r="H4396" s="203">
        <f>[1]Summary!I4396</f>
        <v>91414</v>
      </c>
      <c r="I4396" s="30">
        <f>[1]Summary!K4396</f>
        <v>177193</v>
      </c>
      <c r="K4396" s="34">
        <f t="shared" si="68"/>
        <v>299492</v>
      </c>
    </row>
    <row r="4397" spans="2:11" x14ac:dyDescent="0.2">
      <c r="B4397" t="s">
        <v>53</v>
      </c>
      <c r="C4397" s="29">
        <v>43537</v>
      </c>
      <c r="F4397" s="199">
        <f>[1]Summary!G4397</f>
        <v>31040</v>
      </c>
      <c r="H4397" s="203">
        <f>[1]Summary!I4397</f>
        <v>89230</v>
      </c>
      <c r="I4397" s="30">
        <f>[1]Summary!K4397</f>
        <v>179241</v>
      </c>
      <c r="K4397" s="34">
        <f t="shared" si="68"/>
        <v>299511</v>
      </c>
    </row>
    <row r="4398" spans="2:11" x14ac:dyDescent="0.2">
      <c r="B4398" t="s">
        <v>54</v>
      </c>
      <c r="C4398" s="29">
        <v>43538</v>
      </c>
      <c r="F4398" s="199">
        <f>[1]Summary!G4398</f>
        <v>34831</v>
      </c>
      <c r="H4398" s="203">
        <f>[1]Summary!I4398</f>
        <v>98450</v>
      </c>
      <c r="I4398" s="30">
        <f>[1]Summary!K4398</f>
        <v>193226</v>
      </c>
      <c r="K4398" s="34">
        <f t="shared" si="68"/>
        <v>326507</v>
      </c>
    </row>
    <row r="4399" spans="2:11" x14ac:dyDescent="0.2">
      <c r="B4399" t="s">
        <v>55</v>
      </c>
      <c r="C4399" s="29">
        <v>43539</v>
      </c>
      <c r="F4399" s="199">
        <f>[1]Summary!G4399</f>
        <v>36842</v>
      </c>
      <c r="H4399" s="203">
        <f>[1]Summary!I4399</f>
        <v>105878</v>
      </c>
      <c r="I4399" s="30">
        <f>[1]Summary!K4399</f>
        <v>196951</v>
      </c>
      <c r="K4399" s="34">
        <f t="shared" si="68"/>
        <v>339671</v>
      </c>
    </row>
    <row r="4400" spans="2:11" x14ac:dyDescent="0.2">
      <c r="B4400" t="s">
        <v>56</v>
      </c>
      <c r="C4400" s="29">
        <v>43540</v>
      </c>
      <c r="F4400" s="199">
        <f>[1]Summary!G4400</f>
        <v>26166</v>
      </c>
      <c r="H4400" s="203">
        <f>[1]Summary!I4400</f>
        <v>73423</v>
      </c>
      <c r="I4400" s="30">
        <f>[1]Summary!K4400</f>
        <v>141535</v>
      </c>
      <c r="K4400" s="34">
        <f t="shared" si="68"/>
        <v>241124</v>
      </c>
    </row>
    <row r="4401" spans="2:11" x14ac:dyDescent="0.2">
      <c r="B4401" t="s">
        <v>57</v>
      </c>
      <c r="C4401" s="29">
        <v>43541</v>
      </c>
      <c r="F4401" s="199">
        <f>[1]Summary!G4401</f>
        <v>24403</v>
      </c>
      <c r="H4401" s="203">
        <f>[1]Summary!I4401</f>
        <v>65458</v>
      </c>
      <c r="I4401" s="30">
        <f>[1]Summary!K4401</f>
        <v>112138</v>
      </c>
      <c r="K4401" s="34">
        <f t="shared" si="68"/>
        <v>201999</v>
      </c>
    </row>
    <row r="4402" spans="2:11" x14ac:dyDescent="0.2">
      <c r="B4402" t="s">
        <v>58</v>
      </c>
      <c r="C4402" s="29">
        <v>43542</v>
      </c>
      <c r="F4402" s="199">
        <f>[1]Summary!G4402</f>
        <v>28327</v>
      </c>
      <c r="H4402" s="203">
        <f>[1]Summary!I4402</f>
        <v>82399</v>
      </c>
      <c r="I4402" s="30">
        <f>[1]Summary!K4402</f>
        <v>160344</v>
      </c>
      <c r="K4402" s="34">
        <f t="shared" si="68"/>
        <v>271070</v>
      </c>
    </row>
    <row r="4403" spans="2:11" x14ac:dyDescent="0.2">
      <c r="B4403" t="s">
        <v>59</v>
      </c>
      <c r="C4403" s="29">
        <v>43543</v>
      </c>
      <c r="F4403" s="199">
        <f>[1]Summary!G4403</f>
        <v>28155</v>
      </c>
      <c r="H4403" s="203">
        <f>[1]Summary!I4403</f>
        <v>84987</v>
      </c>
      <c r="I4403" s="30">
        <f>[1]Summary!K4403</f>
        <v>166572</v>
      </c>
      <c r="K4403" s="34">
        <f t="shared" si="68"/>
        <v>279714</v>
      </c>
    </row>
    <row r="4404" spans="2:11" x14ac:dyDescent="0.2">
      <c r="B4404" t="s">
        <v>53</v>
      </c>
      <c r="C4404" s="29">
        <v>43544</v>
      </c>
      <c r="F4404" s="199">
        <f>[1]Summary!G4404</f>
        <v>28912</v>
      </c>
      <c r="H4404" s="203">
        <f>[1]Summary!I4404</f>
        <v>85272</v>
      </c>
      <c r="I4404" s="30">
        <f>[1]Summary!K4404</f>
        <v>169637</v>
      </c>
      <c r="K4404" s="34">
        <f t="shared" si="68"/>
        <v>283821</v>
      </c>
    </row>
    <row r="4405" spans="2:11" x14ac:dyDescent="0.2">
      <c r="B4405" t="s">
        <v>54</v>
      </c>
      <c r="C4405" s="29">
        <v>43545</v>
      </c>
      <c r="F4405" s="199">
        <f>[1]Summary!G4405</f>
        <v>30295</v>
      </c>
      <c r="H4405" s="203">
        <f>[1]Summary!I4405</f>
        <v>87570</v>
      </c>
      <c r="I4405" s="30">
        <f>[1]Summary!K4405</f>
        <v>174523</v>
      </c>
      <c r="K4405" s="34">
        <f t="shared" si="68"/>
        <v>292388</v>
      </c>
    </row>
    <row r="4406" spans="2:11" x14ac:dyDescent="0.2">
      <c r="B4406" t="s">
        <v>55</v>
      </c>
      <c r="C4406" s="29">
        <v>43546</v>
      </c>
      <c r="F4406" s="199">
        <f>[1]Summary!G4406</f>
        <v>33207</v>
      </c>
      <c r="H4406" s="203">
        <f>[1]Summary!I4406</f>
        <v>94650</v>
      </c>
      <c r="I4406" s="30">
        <f>[1]Summary!K4406</f>
        <v>183113</v>
      </c>
      <c r="K4406" s="34">
        <f t="shared" si="68"/>
        <v>310970</v>
      </c>
    </row>
    <row r="4407" spans="2:11" x14ac:dyDescent="0.2">
      <c r="B4407" t="s">
        <v>56</v>
      </c>
      <c r="C4407" s="29">
        <v>43547</v>
      </c>
      <c r="F4407" s="199">
        <f>[1]Summary!G4407</f>
        <v>23799</v>
      </c>
      <c r="H4407" s="203">
        <f>[1]Summary!I4407</f>
        <v>68360</v>
      </c>
      <c r="I4407" s="30">
        <f>[1]Summary!K4407</f>
        <v>138804</v>
      </c>
      <c r="K4407" s="34">
        <f t="shared" si="68"/>
        <v>230963</v>
      </c>
    </row>
    <row r="4408" spans="2:11" x14ac:dyDescent="0.2">
      <c r="B4408" t="s">
        <v>57</v>
      </c>
      <c r="C4408" s="43">
        <v>43548</v>
      </c>
      <c r="F4408" s="199">
        <f>[1]Summary!G4408</f>
        <v>26030</v>
      </c>
      <c r="H4408" s="203">
        <f>[1]Summary!I4408</f>
        <v>66931</v>
      </c>
      <c r="I4408" s="30">
        <f>[1]Summary!K4408</f>
        <v>113747</v>
      </c>
      <c r="K4408" s="34">
        <f t="shared" si="68"/>
        <v>206708</v>
      </c>
    </row>
    <row r="4409" spans="2:11" x14ac:dyDescent="0.2">
      <c r="B4409" t="s">
        <v>58</v>
      </c>
      <c r="C4409" s="29">
        <v>43549</v>
      </c>
      <c r="F4409" s="199">
        <f>[1]Summary!G4409</f>
        <v>29907</v>
      </c>
      <c r="H4409" s="203">
        <f>[1]Summary!I4409</f>
        <v>90208</v>
      </c>
      <c r="I4409" s="30">
        <f>[1]Summary!K4409</f>
        <v>172598</v>
      </c>
      <c r="K4409" s="34">
        <f t="shared" si="68"/>
        <v>292713</v>
      </c>
    </row>
    <row r="4410" spans="2:11" x14ac:dyDescent="0.2">
      <c r="B4410" t="s">
        <v>59</v>
      </c>
      <c r="C4410" s="29">
        <v>43550</v>
      </c>
      <c r="F4410" s="199">
        <f>[1]Summary!G4410</f>
        <v>30892</v>
      </c>
      <c r="H4410" s="203">
        <f>[1]Summary!I4410</f>
        <v>94469</v>
      </c>
      <c r="I4410" s="30">
        <f>[1]Summary!K4410</f>
        <v>182748</v>
      </c>
      <c r="K4410" s="34">
        <f t="shared" si="68"/>
        <v>308109</v>
      </c>
    </row>
    <row r="4411" spans="2:11" x14ac:dyDescent="0.2">
      <c r="B4411" t="s">
        <v>53</v>
      </c>
      <c r="C4411" s="29">
        <v>43551</v>
      </c>
      <c r="F4411" s="199">
        <f>[1]Summary!G4411</f>
        <v>31239</v>
      </c>
      <c r="H4411" s="203">
        <f>[1]Summary!I4411</f>
        <v>93943</v>
      </c>
      <c r="I4411" s="30">
        <f>[1]Summary!K4411</f>
        <v>188186</v>
      </c>
      <c r="K4411" s="34">
        <f t="shared" si="68"/>
        <v>313368</v>
      </c>
    </row>
    <row r="4412" spans="2:11" x14ac:dyDescent="0.2">
      <c r="B4412" t="s">
        <v>54</v>
      </c>
      <c r="C4412" s="33">
        <v>43552</v>
      </c>
      <c r="F4412" s="199">
        <f>[1]Summary!G4412</f>
        <v>32334</v>
      </c>
      <c r="H4412" s="203">
        <f>[1]Summary!I4412</f>
        <v>98796</v>
      </c>
      <c r="I4412" s="30">
        <f>[1]Summary!K4412</f>
        <v>198700</v>
      </c>
      <c r="K4412" s="34">
        <f t="shared" si="68"/>
        <v>329830</v>
      </c>
    </row>
    <row r="4413" spans="2:11" x14ac:dyDescent="0.2">
      <c r="B4413" t="s">
        <v>55</v>
      </c>
      <c r="C4413" s="29">
        <v>43553</v>
      </c>
      <c r="F4413" s="199">
        <f>[1]Summary!G4413</f>
        <v>36908</v>
      </c>
      <c r="H4413" s="203">
        <f>[1]Summary!I4413</f>
        <v>106859</v>
      </c>
      <c r="I4413" s="30">
        <f>[1]Summary!K4413</f>
        <v>198243</v>
      </c>
      <c r="K4413" s="34">
        <f t="shared" si="68"/>
        <v>342010</v>
      </c>
    </row>
    <row r="4414" spans="2:11" x14ac:dyDescent="0.2">
      <c r="B4414" t="s">
        <v>56</v>
      </c>
      <c r="C4414" s="29">
        <v>43554</v>
      </c>
      <c r="F4414" s="199">
        <f>[1]Summary!G4414</f>
        <v>24862</v>
      </c>
      <c r="H4414" s="203">
        <f>[1]Summary!I4414</f>
        <v>70717</v>
      </c>
      <c r="I4414" s="30">
        <f>[1]Summary!K4414</f>
        <v>148935</v>
      </c>
      <c r="K4414" s="34">
        <f t="shared" si="68"/>
        <v>244514</v>
      </c>
    </row>
    <row r="4415" spans="2:11" x14ac:dyDescent="0.2">
      <c r="B4415" t="s">
        <v>57</v>
      </c>
      <c r="C4415" s="29">
        <v>43555</v>
      </c>
      <c r="F4415" s="199">
        <f>[1]Summary!G4415</f>
        <v>22889</v>
      </c>
      <c r="H4415" s="203">
        <f>[1]Summary!I4415</f>
        <v>59250</v>
      </c>
      <c r="I4415" s="30">
        <f>[1]Summary!K4415</f>
        <v>113007</v>
      </c>
      <c r="K4415" s="34">
        <f t="shared" si="68"/>
        <v>195146</v>
      </c>
    </row>
    <row r="4416" spans="2:11" x14ac:dyDescent="0.2">
      <c r="B4416" t="s">
        <v>58</v>
      </c>
      <c r="C4416" s="29">
        <v>43556</v>
      </c>
      <c r="F4416" s="199">
        <f>[1]Summary!G4416</f>
        <v>29779</v>
      </c>
      <c r="H4416" s="203">
        <f>[1]Summary!I4416</f>
        <v>87828</v>
      </c>
      <c r="I4416" s="30">
        <f>[1]Summary!K4416</f>
        <v>170994</v>
      </c>
      <c r="K4416" s="34">
        <f t="shared" si="68"/>
        <v>288601</v>
      </c>
    </row>
    <row r="4417" spans="2:11" x14ac:dyDescent="0.2">
      <c r="B4417" t="s">
        <v>59</v>
      </c>
      <c r="C4417" s="29">
        <v>43557</v>
      </c>
      <c r="F4417" s="199">
        <f>[1]Summary!G4417</f>
        <v>31055</v>
      </c>
      <c r="H4417" s="203">
        <f>[1]Summary!I4417</f>
        <v>90397</v>
      </c>
      <c r="I4417" s="30">
        <f>[1]Summary!K4417</f>
        <v>178001</v>
      </c>
      <c r="K4417" s="34">
        <f t="shared" si="68"/>
        <v>299453</v>
      </c>
    </row>
    <row r="4418" spans="2:11" x14ac:dyDescent="0.2">
      <c r="B4418" t="s">
        <v>53</v>
      </c>
      <c r="C4418" s="29">
        <v>43558</v>
      </c>
      <c r="F4418" s="199">
        <f>[1]Summary!G4418</f>
        <v>30277</v>
      </c>
      <c r="H4418" s="203">
        <f>[1]Summary!I4418</f>
        <v>91063</v>
      </c>
      <c r="I4418" s="30">
        <f>[1]Summary!K4418</f>
        <v>181083</v>
      </c>
      <c r="K4418" s="34">
        <f t="shared" si="68"/>
        <v>302423</v>
      </c>
    </row>
    <row r="4419" spans="2:11" x14ac:dyDescent="0.2">
      <c r="B4419" t="s">
        <v>54</v>
      </c>
      <c r="C4419" s="29">
        <v>43559</v>
      </c>
      <c r="F4419" s="199">
        <f>[1]Summary!G4419</f>
        <v>31592</v>
      </c>
      <c r="H4419" s="203">
        <f>[1]Summary!I4419</f>
        <v>96942</v>
      </c>
      <c r="I4419" s="30">
        <f>[1]Summary!K4419</f>
        <v>187866</v>
      </c>
      <c r="K4419" s="34">
        <f t="shared" si="68"/>
        <v>316400</v>
      </c>
    </row>
    <row r="4420" spans="2:11" x14ac:dyDescent="0.2">
      <c r="B4420" t="s">
        <v>55</v>
      </c>
      <c r="C4420" s="29">
        <v>43560</v>
      </c>
      <c r="F4420" s="199">
        <f>[1]Summary!G4420</f>
        <v>36107</v>
      </c>
      <c r="H4420" s="203">
        <f>[1]Summary!I4420</f>
        <v>102242</v>
      </c>
      <c r="I4420" s="30">
        <f>[1]Summary!K4420</f>
        <v>198788</v>
      </c>
      <c r="K4420" s="34">
        <f t="shared" si="68"/>
        <v>337137</v>
      </c>
    </row>
    <row r="4421" spans="2:11" x14ac:dyDescent="0.2">
      <c r="B4421" t="s">
        <v>56</v>
      </c>
      <c r="C4421" s="38">
        <v>43561</v>
      </c>
      <c r="F4421" s="199">
        <f>[1]Summary!G4421</f>
        <v>21339</v>
      </c>
      <c r="H4421" s="203">
        <f>[1]Summary!I4421</f>
        <v>58128</v>
      </c>
      <c r="I4421" s="30">
        <f>[1]Summary!K4421</f>
        <v>129066</v>
      </c>
      <c r="K4421" s="34">
        <f t="shared" si="68"/>
        <v>208533</v>
      </c>
    </row>
    <row r="4422" spans="2:11" x14ac:dyDescent="0.2">
      <c r="B4422" t="s">
        <v>57</v>
      </c>
      <c r="C4422" s="38">
        <v>43562</v>
      </c>
      <c r="F4422" s="199">
        <f>[1]Summary!G4422</f>
        <v>18929</v>
      </c>
      <c r="H4422" s="203">
        <f>[1]Summary!I4422</f>
        <v>50021</v>
      </c>
      <c r="I4422" s="30">
        <f>[1]Summary!K4422</f>
        <v>99478</v>
      </c>
      <c r="K4422" s="34">
        <f t="shared" si="68"/>
        <v>168428</v>
      </c>
    </row>
    <row r="4423" spans="2:11" x14ac:dyDescent="0.2">
      <c r="B4423" t="s">
        <v>58</v>
      </c>
      <c r="C4423" s="29">
        <v>43563</v>
      </c>
      <c r="F4423" s="199">
        <f>[1]Summary!G4423</f>
        <v>29338</v>
      </c>
      <c r="H4423" s="203">
        <f>[1]Summary!I4423</f>
        <v>87037</v>
      </c>
      <c r="I4423" s="30">
        <f>[1]Summary!K4423</f>
        <v>172289</v>
      </c>
      <c r="K4423" s="34">
        <f t="shared" ref="K4423:K4486" si="69">E4423+F4423+G4423+H4423+I4423</f>
        <v>288664</v>
      </c>
    </row>
    <row r="4424" spans="2:11" x14ac:dyDescent="0.2">
      <c r="B4424" t="s">
        <v>59</v>
      </c>
      <c r="C4424" s="29">
        <v>43564</v>
      </c>
      <c r="F4424" s="199">
        <f>[1]Summary!G4424</f>
        <v>29569</v>
      </c>
      <c r="H4424" s="203">
        <f>[1]Summary!I4424</f>
        <v>91904</v>
      </c>
      <c r="I4424" s="30">
        <f>[1]Summary!K4424</f>
        <v>181139</v>
      </c>
      <c r="K4424" s="34">
        <f t="shared" si="69"/>
        <v>302612</v>
      </c>
    </row>
    <row r="4425" spans="2:11" x14ac:dyDescent="0.2">
      <c r="B4425" t="s">
        <v>53</v>
      </c>
      <c r="C4425" s="29">
        <v>43565</v>
      </c>
      <c r="F4425" s="199">
        <f>[1]Summary!G4425</f>
        <v>30835</v>
      </c>
      <c r="H4425" s="203">
        <f>[1]Summary!I4425</f>
        <v>91145</v>
      </c>
      <c r="I4425" s="30">
        <f>[1]Summary!K4425</f>
        <v>185708</v>
      </c>
      <c r="K4425" s="34">
        <f t="shared" si="69"/>
        <v>307688</v>
      </c>
    </row>
    <row r="4426" spans="2:11" x14ac:dyDescent="0.2">
      <c r="B4426" t="s">
        <v>54</v>
      </c>
      <c r="C4426" s="29">
        <v>43566</v>
      </c>
      <c r="F4426" s="199">
        <f>[1]Summary!G4426</f>
        <v>30980</v>
      </c>
      <c r="H4426" s="203">
        <f>[1]Summary!I4426</f>
        <v>95042</v>
      </c>
      <c r="I4426" s="30">
        <f>[1]Summary!K4426</f>
        <v>187953</v>
      </c>
      <c r="K4426" s="34">
        <f t="shared" si="69"/>
        <v>313975</v>
      </c>
    </row>
    <row r="4427" spans="2:11" x14ac:dyDescent="0.2">
      <c r="B4427" t="s">
        <v>55</v>
      </c>
      <c r="C4427" s="33">
        <v>43567</v>
      </c>
      <c r="F4427" s="199">
        <f>[1]Summary!G4427</f>
        <v>37835</v>
      </c>
      <c r="H4427" s="203">
        <f>[1]Summary!I4427</f>
        <v>105708</v>
      </c>
      <c r="I4427" s="30">
        <f>[1]Summary!K4427</f>
        <v>203765</v>
      </c>
      <c r="K4427" s="34">
        <f t="shared" si="69"/>
        <v>347308</v>
      </c>
    </row>
    <row r="4428" spans="2:11" x14ac:dyDescent="0.2">
      <c r="B4428" t="s">
        <v>56</v>
      </c>
      <c r="C4428" s="29">
        <v>43568</v>
      </c>
      <c r="F4428" s="199">
        <f>[1]Summary!G4428</f>
        <v>24544</v>
      </c>
      <c r="H4428" s="203">
        <f>[1]Summary!I4428</f>
        <v>69633</v>
      </c>
      <c r="I4428" s="30">
        <f>[1]Summary!K4428</f>
        <v>143050</v>
      </c>
      <c r="K4428" s="34">
        <f t="shared" si="69"/>
        <v>237227</v>
      </c>
    </row>
    <row r="4429" spans="2:11" x14ac:dyDescent="0.2">
      <c r="B4429" t="s">
        <v>57</v>
      </c>
      <c r="C4429" s="29">
        <v>43569</v>
      </c>
      <c r="F4429" s="199">
        <f>[1]Summary!G4429</f>
        <v>27190</v>
      </c>
      <c r="H4429" s="203">
        <f>[1]Summary!I4429</f>
        <v>66129</v>
      </c>
      <c r="I4429" s="30">
        <f>[1]Summary!K4429</f>
        <v>118507</v>
      </c>
      <c r="K4429" s="34">
        <f t="shared" si="69"/>
        <v>211826</v>
      </c>
    </row>
    <row r="4430" spans="2:11" x14ac:dyDescent="0.2">
      <c r="B4430" t="s">
        <v>58</v>
      </c>
      <c r="C4430" s="29">
        <v>43570</v>
      </c>
      <c r="F4430" s="199">
        <f>[1]Summary!G4430</f>
        <v>30341</v>
      </c>
      <c r="H4430" s="203">
        <f>[1]Summary!I4430</f>
        <v>88210</v>
      </c>
      <c r="I4430" s="30">
        <f>[1]Summary!K4430</f>
        <v>174826</v>
      </c>
      <c r="K4430" s="34">
        <f t="shared" si="69"/>
        <v>293377</v>
      </c>
    </row>
    <row r="4431" spans="2:11" x14ac:dyDescent="0.2">
      <c r="B4431" t="s">
        <v>59</v>
      </c>
      <c r="C4431" s="29">
        <v>43571</v>
      </c>
      <c r="F4431" s="199">
        <f>[1]Summary!G4431</f>
        <v>30290</v>
      </c>
      <c r="H4431" s="203">
        <f>[1]Summary!I4431</f>
        <v>92228</v>
      </c>
      <c r="I4431" s="30">
        <f>[1]Summary!K4431</f>
        <v>181993</v>
      </c>
      <c r="K4431" s="34">
        <f t="shared" si="69"/>
        <v>304511</v>
      </c>
    </row>
    <row r="4432" spans="2:11" x14ac:dyDescent="0.2">
      <c r="B4432" t="s">
        <v>53</v>
      </c>
      <c r="C4432" s="29">
        <v>43572</v>
      </c>
      <c r="F4432" s="199">
        <f>[1]Summary!G4432</f>
        <v>29318</v>
      </c>
      <c r="H4432" s="203">
        <f>[1]Summary!I4432</f>
        <v>91850</v>
      </c>
      <c r="I4432" s="30">
        <f>[1]Summary!K4432</f>
        <v>179367</v>
      </c>
      <c r="K4432" s="34">
        <f t="shared" si="69"/>
        <v>300535</v>
      </c>
    </row>
    <row r="4433" spans="2:11" x14ac:dyDescent="0.2">
      <c r="B4433" t="s">
        <v>54</v>
      </c>
      <c r="C4433" s="29">
        <v>43573</v>
      </c>
      <c r="F4433" s="199">
        <f>[1]Summary!G4433</f>
        <v>34766</v>
      </c>
      <c r="H4433" s="203">
        <f>[1]Summary!I4433</f>
        <v>99463</v>
      </c>
      <c r="I4433" s="30">
        <f>[1]Summary!K4433</f>
        <v>194672</v>
      </c>
      <c r="K4433" s="34">
        <f t="shared" si="69"/>
        <v>328901</v>
      </c>
    </row>
    <row r="4434" spans="2:11" x14ac:dyDescent="0.2">
      <c r="B4434" t="s">
        <v>55</v>
      </c>
      <c r="C4434" s="33">
        <v>43574</v>
      </c>
      <c r="F4434" s="199">
        <f>[1]Summary!G4434</f>
        <v>34015</v>
      </c>
      <c r="H4434" s="203">
        <f>[1]Summary!I4434</f>
        <v>95217</v>
      </c>
      <c r="I4434" s="30">
        <f>[1]Summary!K4434</f>
        <v>186688</v>
      </c>
      <c r="K4434" s="34">
        <f t="shared" si="69"/>
        <v>315920</v>
      </c>
    </row>
    <row r="4435" spans="2:11" x14ac:dyDescent="0.2">
      <c r="B4435" t="s">
        <v>56</v>
      </c>
      <c r="C4435" s="29">
        <v>43575</v>
      </c>
      <c r="F4435" s="199">
        <f>[1]Summary!G4435</f>
        <v>23426</v>
      </c>
      <c r="H4435" s="203">
        <f>[1]Summary!I4435</f>
        <v>66653</v>
      </c>
      <c r="I4435" s="30">
        <f>[1]Summary!K4435</f>
        <v>138642</v>
      </c>
      <c r="K4435" s="34">
        <f t="shared" si="69"/>
        <v>228721</v>
      </c>
    </row>
    <row r="4436" spans="2:11" x14ac:dyDescent="0.2">
      <c r="B4436" t="s">
        <v>57</v>
      </c>
      <c r="C4436" s="33">
        <v>43576</v>
      </c>
      <c r="F4436" s="199">
        <f>[1]Summary!G4436</f>
        <v>26133</v>
      </c>
      <c r="H4436" s="203">
        <f>[1]Summary!I4436</f>
        <v>63393</v>
      </c>
      <c r="I4436" s="30">
        <f>[1]Summary!K4436</f>
        <v>109795</v>
      </c>
      <c r="K4436" s="34">
        <f t="shared" si="69"/>
        <v>199321</v>
      </c>
    </row>
    <row r="4437" spans="2:11" x14ac:dyDescent="0.2">
      <c r="B4437" t="s">
        <v>58</v>
      </c>
      <c r="C4437" s="29">
        <v>43577</v>
      </c>
      <c r="F4437" s="199">
        <f>[1]Summary!G4437</f>
        <v>31009</v>
      </c>
      <c r="H4437" s="203">
        <f>[1]Summary!I4437</f>
        <v>88677</v>
      </c>
      <c r="I4437" s="30">
        <f>[1]Summary!K4437</f>
        <v>175117</v>
      </c>
      <c r="K4437" s="34">
        <f t="shared" si="69"/>
        <v>294803</v>
      </c>
    </row>
    <row r="4438" spans="2:11" x14ac:dyDescent="0.2">
      <c r="B4438" t="s">
        <v>59</v>
      </c>
      <c r="C4438" s="29">
        <v>43578</v>
      </c>
      <c r="F4438" s="199">
        <f>[1]Summary!G4438</f>
        <v>29992</v>
      </c>
      <c r="H4438" s="203">
        <f>[1]Summary!I4438</f>
        <v>91278</v>
      </c>
      <c r="I4438" s="30">
        <f>[1]Summary!K4438</f>
        <v>180489</v>
      </c>
      <c r="K4438" s="34">
        <f t="shared" si="69"/>
        <v>301759</v>
      </c>
    </row>
    <row r="4439" spans="2:11" x14ac:dyDescent="0.2">
      <c r="B4439" t="s">
        <v>53</v>
      </c>
      <c r="C4439" s="29">
        <v>43579</v>
      </c>
      <c r="F4439" s="199">
        <f>[1]Summary!G4439</f>
        <v>26712</v>
      </c>
      <c r="H4439" s="203">
        <f>[1]Summary!I4439</f>
        <v>82624</v>
      </c>
      <c r="I4439" s="30">
        <f>[1]Summary!K4439</f>
        <v>141949</v>
      </c>
      <c r="K4439" s="34">
        <f t="shared" si="69"/>
        <v>251285</v>
      </c>
    </row>
    <row r="4440" spans="2:11" x14ac:dyDescent="0.2">
      <c r="B4440" t="s">
        <v>54</v>
      </c>
      <c r="C4440" s="33">
        <v>43580</v>
      </c>
      <c r="F4440" s="199">
        <f>[1]Summary!G4440</f>
        <v>32307</v>
      </c>
      <c r="H4440" s="203">
        <f>[1]Summary!I4440</f>
        <v>94965</v>
      </c>
      <c r="I4440" s="30">
        <f>[1]Summary!K4440</f>
        <v>197645</v>
      </c>
      <c r="K4440" s="34">
        <f t="shared" si="69"/>
        <v>324917</v>
      </c>
    </row>
    <row r="4441" spans="2:11" x14ac:dyDescent="0.2">
      <c r="B4441" t="s">
        <v>55</v>
      </c>
      <c r="C4441" s="29">
        <v>43581</v>
      </c>
      <c r="F4441" s="199">
        <f>[1]Summary!G4441</f>
        <v>35845</v>
      </c>
      <c r="H4441" s="203">
        <f>[1]Summary!I4441</f>
        <v>105136</v>
      </c>
      <c r="I4441" s="30">
        <f>[1]Summary!K4441</f>
        <v>199198</v>
      </c>
      <c r="K4441" s="34">
        <f t="shared" si="69"/>
        <v>340179</v>
      </c>
    </row>
    <row r="4442" spans="2:11" x14ac:dyDescent="0.2">
      <c r="B4442" t="s">
        <v>56</v>
      </c>
      <c r="C4442" s="29">
        <v>43582</v>
      </c>
      <c r="F4442" s="199">
        <f>[1]Summary!G4442</f>
        <v>25281</v>
      </c>
      <c r="H4442" s="203">
        <f>[1]Summary!I4442</f>
        <v>72996</v>
      </c>
      <c r="I4442" s="30">
        <f>[1]Summary!K4442</f>
        <v>151180</v>
      </c>
      <c r="K4442" s="34">
        <f t="shared" si="69"/>
        <v>249457</v>
      </c>
    </row>
    <row r="4443" spans="2:11" x14ac:dyDescent="0.2">
      <c r="B4443" t="s">
        <v>57</v>
      </c>
      <c r="C4443" s="29">
        <v>43583</v>
      </c>
      <c r="F4443" s="199">
        <f>[1]Summary!G4443</f>
        <v>23467</v>
      </c>
      <c r="H4443" s="203">
        <f>[1]Summary!I4443</f>
        <v>63215</v>
      </c>
      <c r="I4443" s="30">
        <f>[1]Summary!K4443</f>
        <v>116480</v>
      </c>
      <c r="K4443" s="34">
        <f t="shared" si="69"/>
        <v>203162</v>
      </c>
    </row>
    <row r="4444" spans="2:11" x14ac:dyDescent="0.2">
      <c r="B4444" t="s">
        <v>58</v>
      </c>
      <c r="C4444" s="29">
        <v>43584</v>
      </c>
      <c r="F4444" s="199">
        <f>[1]Summary!G4444</f>
        <v>29889</v>
      </c>
      <c r="H4444" s="203">
        <f>[1]Summary!I4444</f>
        <v>89018</v>
      </c>
      <c r="I4444" s="30">
        <f>[1]Summary!K4444</f>
        <v>174073</v>
      </c>
      <c r="K4444" s="34">
        <f t="shared" si="69"/>
        <v>292980</v>
      </c>
    </row>
    <row r="4445" spans="2:11" x14ac:dyDescent="0.2">
      <c r="B4445" t="s">
        <v>59</v>
      </c>
      <c r="C4445" s="29">
        <v>43585</v>
      </c>
      <c r="F4445" s="199">
        <f>[1]Summary!G4445</f>
        <v>29669</v>
      </c>
      <c r="H4445" s="203">
        <f>[1]Summary!I4445</f>
        <v>89040</v>
      </c>
      <c r="I4445" s="30">
        <f>[1]Summary!K4445</f>
        <v>181267</v>
      </c>
      <c r="K4445" s="34">
        <f t="shared" si="69"/>
        <v>299976</v>
      </c>
    </row>
    <row r="4446" spans="2:11" x14ac:dyDescent="0.2">
      <c r="B4446" t="s">
        <v>53</v>
      </c>
      <c r="C4446" s="29">
        <v>43586</v>
      </c>
      <c r="F4446" s="199">
        <f>[1]Summary!G4446</f>
        <v>30172</v>
      </c>
      <c r="H4446" s="203">
        <f>[1]Summary!I4446</f>
        <v>89088</v>
      </c>
      <c r="I4446" s="30">
        <f>[1]Summary!K4446</f>
        <v>179369</v>
      </c>
      <c r="K4446" s="34">
        <f t="shared" si="69"/>
        <v>298629</v>
      </c>
    </row>
    <row r="4447" spans="2:11" x14ac:dyDescent="0.2">
      <c r="B4447" t="s">
        <v>54</v>
      </c>
      <c r="C4447" s="33">
        <v>43587</v>
      </c>
      <c r="F4447" s="199">
        <f>[1]Summary!G4447</f>
        <v>31075</v>
      </c>
      <c r="H4447" s="203">
        <f>[1]Summary!I4447</f>
        <v>93789</v>
      </c>
      <c r="I4447" s="30">
        <f>[1]Summary!K4447</f>
        <v>186225</v>
      </c>
      <c r="K4447" s="34">
        <f t="shared" si="69"/>
        <v>311089</v>
      </c>
    </row>
    <row r="4448" spans="2:11" x14ac:dyDescent="0.2">
      <c r="B4448" t="s">
        <v>55</v>
      </c>
      <c r="C4448" s="29">
        <v>43588</v>
      </c>
      <c r="F4448" s="199">
        <f>[1]Summary!G4448</f>
        <v>32196</v>
      </c>
      <c r="H4448" s="203">
        <f>[1]Summary!I4448</f>
        <v>93776</v>
      </c>
      <c r="I4448" s="30">
        <f>[1]Summary!K4448</f>
        <v>146626</v>
      </c>
      <c r="K4448" s="34">
        <f t="shared" si="69"/>
        <v>272598</v>
      </c>
    </row>
    <row r="4449" spans="2:11" x14ac:dyDescent="0.2">
      <c r="B4449" t="s">
        <v>56</v>
      </c>
      <c r="C4449" s="44">
        <v>43589</v>
      </c>
      <c r="F4449" s="199">
        <f>[1]Summary!G4449</f>
        <v>23959</v>
      </c>
      <c r="H4449" s="203">
        <f>[1]Summary!I4449</f>
        <v>66802</v>
      </c>
      <c r="I4449" s="30">
        <f>[1]Summary!K4449</f>
        <v>153371</v>
      </c>
      <c r="K4449" s="34">
        <f t="shared" si="69"/>
        <v>244132</v>
      </c>
    </row>
    <row r="4450" spans="2:11" x14ac:dyDescent="0.2">
      <c r="B4450" t="s">
        <v>57</v>
      </c>
      <c r="C4450" s="29">
        <v>43590</v>
      </c>
      <c r="F4450" s="199">
        <f>[1]Summary!G4450</f>
        <v>23382</v>
      </c>
      <c r="H4450" s="203">
        <f>[1]Summary!I4450</f>
        <v>59424</v>
      </c>
      <c r="I4450" s="30">
        <f>[1]Summary!K4450</f>
        <v>118057</v>
      </c>
      <c r="K4450" s="34">
        <f t="shared" si="69"/>
        <v>200863</v>
      </c>
    </row>
    <row r="4451" spans="2:11" x14ac:dyDescent="0.2">
      <c r="B4451" t="s">
        <v>58</v>
      </c>
      <c r="C4451" s="29">
        <v>43591</v>
      </c>
      <c r="F4451" s="199">
        <f>[1]Summary!G4451</f>
        <v>29531</v>
      </c>
      <c r="H4451" s="203">
        <f>[1]Summary!I4451</f>
        <v>86368</v>
      </c>
      <c r="I4451" s="30">
        <f>[1]Summary!K4451</f>
        <v>172405</v>
      </c>
      <c r="K4451" s="34">
        <f t="shared" si="69"/>
        <v>288304</v>
      </c>
    </row>
    <row r="4452" spans="2:11" x14ac:dyDescent="0.2">
      <c r="B4452" t="s">
        <v>59</v>
      </c>
      <c r="C4452" s="29">
        <v>43592</v>
      </c>
      <c r="F4452" s="199">
        <f>[1]Summary!G4452</f>
        <v>28969</v>
      </c>
      <c r="H4452" s="203">
        <f>[1]Summary!I4452</f>
        <v>87068</v>
      </c>
      <c r="I4452" s="30">
        <f>[1]Summary!K4452</f>
        <v>178939</v>
      </c>
      <c r="K4452" s="34">
        <f t="shared" si="69"/>
        <v>294976</v>
      </c>
    </row>
    <row r="4453" spans="2:11" x14ac:dyDescent="0.2">
      <c r="B4453" t="s">
        <v>53</v>
      </c>
      <c r="C4453" s="33">
        <v>43593</v>
      </c>
      <c r="F4453" s="199">
        <f>[1]Summary!G4453</f>
        <v>27692</v>
      </c>
      <c r="H4453" s="203">
        <f>[1]Summary!I4453</f>
        <v>81959</v>
      </c>
      <c r="I4453" s="30">
        <f>[1]Summary!K4453</f>
        <v>160767</v>
      </c>
      <c r="K4453" s="34">
        <f t="shared" si="69"/>
        <v>270418</v>
      </c>
    </row>
    <row r="4454" spans="2:11" x14ac:dyDescent="0.2">
      <c r="B4454" t="s">
        <v>54</v>
      </c>
      <c r="C4454" s="33">
        <v>43594</v>
      </c>
      <c r="F4454" s="199">
        <f>[1]Summary!G4454</f>
        <v>31050</v>
      </c>
      <c r="H4454" s="203">
        <f>[1]Summary!I4454</f>
        <v>78118</v>
      </c>
      <c r="I4454" s="30">
        <f>[1]Summary!K4454</f>
        <v>163766</v>
      </c>
      <c r="K4454" s="34">
        <f t="shared" si="69"/>
        <v>272934</v>
      </c>
    </row>
    <row r="4455" spans="2:11" x14ac:dyDescent="0.2">
      <c r="B4455" t="s">
        <v>55</v>
      </c>
      <c r="C4455" s="33">
        <v>43595</v>
      </c>
      <c r="F4455" s="199">
        <f>[1]Summary!G4455</f>
        <v>34476</v>
      </c>
      <c r="H4455" s="203">
        <f>[1]Summary!I4455</f>
        <v>93316</v>
      </c>
      <c r="I4455" s="30">
        <f>[1]Summary!K4455</f>
        <v>197466</v>
      </c>
      <c r="K4455" s="34">
        <f t="shared" si="69"/>
        <v>325258</v>
      </c>
    </row>
    <row r="4456" spans="2:11" x14ac:dyDescent="0.2">
      <c r="B4456" t="s">
        <v>56</v>
      </c>
      <c r="C4456" s="33">
        <v>43596</v>
      </c>
      <c r="F4456" s="199">
        <f>[1]Summary!G4456</f>
        <v>22218</v>
      </c>
      <c r="H4456" s="203">
        <f>[1]Summary!I4456</f>
        <v>60991</v>
      </c>
      <c r="I4456" s="30">
        <f>[1]Summary!K4456</f>
        <v>155250</v>
      </c>
      <c r="K4456" s="34">
        <f t="shared" si="69"/>
        <v>238459</v>
      </c>
    </row>
    <row r="4457" spans="2:11" x14ac:dyDescent="0.2">
      <c r="B4457" t="s">
        <v>57</v>
      </c>
      <c r="C4457" s="33">
        <v>43597</v>
      </c>
      <c r="F4457" s="199">
        <f>[1]Summary!G4457</f>
        <v>23545</v>
      </c>
      <c r="H4457" s="203">
        <f>[1]Summary!I4457</f>
        <v>59165</v>
      </c>
      <c r="I4457" s="30">
        <f>[1]Summary!K4457</f>
        <v>127653</v>
      </c>
      <c r="K4457" s="34">
        <f t="shared" si="69"/>
        <v>210363</v>
      </c>
    </row>
    <row r="4458" spans="2:11" x14ac:dyDescent="0.2">
      <c r="B4458" t="s">
        <v>58</v>
      </c>
      <c r="C4458" s="29">
        <v>43598</v>
      </c>
      <c r="F4458" s="199">
        <f>[1]Summary!G4458</f>
        <v>30551</v>
      </c>
      <c r="H4458" s="203">
        <f>[1]Summary!I4458</f>
        <v>83935</v>
      </c>
      <c r="I4458" s="30">
        <f>[1]Summary!K4458</f>
        <v>177099</v>
      </c>
      <c r="K4458" s="34">
        <f t="shared" si="69"/>
        <v>291585</v>
      </c>
    </row>
    <row r="4459" spans="2:11" x14ac:dyDescent="0.2">
      <c r="B4459" t="s">
        <v>59</v>
      </c>
      <c r="C4459" s="29">
        <v>43599</v>
      </c>
      <c r="F4459" s="199">
        <f>[1]Summary!G4459</f>
        <v>29748</v>
      </c>
      <c r="H4459" s="203">
        <f>[1]Summary!I4459</f>
        <v>88549</v>
      </c>
      <c r="I4459" s="30">
        <f>[1]Summary!K4459</f>
        <v>182497</v>
      </c>
      <c r="K4459" s="34">
        <f t="shared" si="69"/>
        <v>300794</v>
      </c>
    </row>
    <row r="4460" spans="2:11" x14ac:dyDescent="0.2">
      <c r="B4460" t="s">
        <v>53</v>
      </c>
      <c r="C4460" s="29">
        <v>43600</v>
      </c>
      <c r="F4460" s="199">
        <f>[1]Summary!G4460</f>
        <v>30989</v>
      </c>
      <c r="H4460" s="203">
        <f>[1]Summary!I4460</f>
        <v>89765</v>
      </c>
      <c r="I4460" s="30">
        <f>[1]Summary!K4460</f>
        <v>190016</v>
      </c>
      <c r="K4460" s="34">
        <f t="shared" si="69"/>
        <v>310770</v>
      </c>
    </row>
    <row r="4461" spans="2:11" x14ac:dyDescent="0.2">
      <c r="B4461" t="s">
        <v>54</v>
      </c>
      <c r="C4461" s="29">
        <v>43601</v>
      </c>
      <c r="F4461" s="199">
        <f>[1]Summary!G4461</f>
        <v>32211</v>
      </c>
      <c r="H4461" s="203">
        <f>[1]Summary!I4461</f>
        <v>95417</v>
      </c>
      <c r="I4461" s="30">
        <f>[1]Summary!K4461</f>
        <v>193103</v>
      </c>
      <c r="K4461" s="34">
        <f t="shared" si="69"/>
        <v>320731</v>
      </c>
    </row>
    <row r="4462" spans="2:11" x14ac:dyDescent="0.2">
      <c r="B4462" t="s">
        <v>55</v>
      </c>
      <c r="C4462" s="33">
        <v>43602</v>
      </c>
      <c r="F4462" s="199">
        <f>[1]Summary!G4462</f>
        <v>35707</v>
      </c>
      <c r="H4462" s="203">
        <f>[1]Summary!I4462</f>
        <v>100056</v>
      </c>
      <c r="I4462" s="30">
        <f>[1]Summary!K4462</f>
        <v>199797</v>
      </c>
      <c r="K4462" s="34">
        <f t="shared" si="69"/>
        <v>335560</v>
      </c>
    </row>
    <row r="4463" spans="2:11" x14ac:dyDescent="0.2">
      <c r="B4463" t="s">
        <v>56</v>
      </c>
      <c r="C4463" s="33">
        <v>43603</v>
      </c>
      <c r="F4463" s="199">
        <f>[1]Summary!G4463</f>
        <v>22696</v>
      </c>
      <c r="H4463" s="203">
        <f>[1]Summary!I4463</f>
        <v>62726</v>
      </c>
      <c r="I4463" s="30">
        <f>[1]Summary!K4463</f>
        <v>149902</v>
      </c>
      <c r="K4463" s="34">
        <f t="shared" si="69"/>
        <v>235324</v>
      </c>
    </row>
    <row r="4464" spans="2:11" x14ac:dyDescent="0.2">
      <c r="B4464" t="s">
        <v>57</v>
      </c>
      <c r="C4464" s="29">
        <v>43604</v>
      </c>
      <c r="F4464" s="199">
        <f>[1]Summary!G4464</f>
        <v>23962</v>
      </c>
      <c r="H4464" s="203">
        <f>[1]Summary!I4464</f>
        <v>60950</v>
      </c>
      <c r="I4464" s="30">
        <f>[1]Summary!K4464</f>
        <v>127181</v>
      </c>
      <c r="K4464" s="34">
        <f t="shared" si="69"/>
        <v>212093</v>
      </c>
    </row>
    <row r="4465" spans="2:11" x14ac:dyDescent="0.2">
      <c r="B4465" t="s">
        <v>58</v>
      </c>
      <c r="C4465" s="29">
        <v>43605</v>
      </c>
      <c r="F4465" s="199">
        <f>[1]Summary!G4465</f>
        <v>30546</v>
      </c>
      <c r="H4465" s="203">
        <f>[1]Summary!I4465</f>
        <v>87526</v>
      </c>
      <c r="I4465" s="30">
        <f>[1]Summary!K4465</f>
        <v>177912</v>
      </c>
      <c r="K4465" s="34">
        <f t="shared" si="69"/>
        <v>295984</v>
      </c>
    </row>
    <row r="4466" spans="2:11" x14ac:dyDescent="0.2">
      <c r="B4466" t="s">
        <v>59</v>
      </c>
      <c r="C4466" s="29">
        <v>43606</v>
      </c>
      <c r="F4466" s="199">
        <f>[1]Summary!G4466</f>
        <v>30563</v>
      </c>
      <c r="H4466" s="203">
        <f>[1]Summary!I4466</f>
        <v>89362</v>
      </c>
      <c r="I4466" s="30">
        <f>[1]Summary!K4466</f>
        <v>180851</v>
      </c>
      <c r="K4466" s="34">
        <f t="shared" si="69"/>
        <v>300776</v>
      </c>
    </row>
    <row r="4467" spans="2:11" x14ac:dyDescent="0.2">
      <c r="B4467" t="s">
        <v>53</v>
      </c>
      <c r="C4467" s="29">
        <v>43607</v>
      </c>
      <c r="F4467" s="199">
        <f>[1]Summary!G4467</f>
        <v>31059</v>
      </c>
      <c r="H4467" s="203">
        <f>[1]Summary!I4467</f>
        <v>93371</v>
      </c>
      <c r="I4467" s="30">
        <f>[1]Summary!K4467</f>
        <v>189189</v>
      </c>
      <c r="K4467" s="34">
        <f t="shared" si="69"/>
        <v>313619</v>
      </c>
    </row>
    <row r="4468" spans="2:11" x14ac:dyDescent="0.2">
      <c r="B4468" t="s">
        <v>54</v>
      </c>
      <c r="C4468" s="29">
        <v>43608</v>
      </c>
      <c r="F4468" s="199">
        <f>[1]Summary!G4468</f>
        <v>33018</v>
      </c>
      <c r="H4468" s="203">
        <f>[1]Summary!I4468</f>
        <v>96552</v>
      </c>
      <c r="I4468" s="30">
        <f>[1]Summary!K4468</f>
        <v>194775</v>
      </c>
      <c r="K4468" s="34">
        <f t="shared" si="69"/>
        <v>324345</v>
      </c>
    </row>
    <row r="4469" spans="2:11" x14ac:dyDescent="0.2">
      <c r="B4469" t="s">
        <v>55</v>
      </c>
      <c r="C4469" s="29">
        <v>43609</v>
      </c>
      <c r="F4469" s="199">
        <f>[1]Summary!G4469</f>
        <v>37820</v>
      </c>
      <c r="H4469" s="203">
        <f>[1]Summary!I4469</f>
        <v>105276</v>
      </c>
      <c r="I4469" s="30">
        <f>[1]Summary!K4469</f>
        <v>214338</v>
      </c>
      <c r="K4469" s="34">
        <f t="shared" si="69"/>
        <v>357434</v>
      </c>
    </row>
    <row r="4470" spans="2:11" x14ac:dyDescent="0.2">
      <c r="B4470" t="s">
        <v>56</v>
      </c>
      <c r="C4470" s="29">
        <v>43610</v>
      </c>
      <c r="F4470" s="199">
        <f>[1]Summary!G4470</f>
        <v>26283</v>
      </c>
      <c r="H4470" s="203">
        <f>[1]Summary!I4470</f>
        <v>71137</v>
      </c>
      <c r="I4470" s="30">
        <f>[1]Summary!K4470</f>
        <v>151120</v>
      </c>
      <c r="K4470" s="34">
        <f t="shared" si="69"/>
        <v>248540</v>
      </c>
    </row>
    <row r="4471" spans="2:11" x14ac:dyDescent="0.2">
      <c r="B4471" t="s">
        <v>57</v>
      </c>
      <c r="C4471" s="29">
        <v>43611</v>
      </c>
      <c r="F4471" s="199">
        <f>[1]Summary!G4471</f>
        <v>21878</v>
      </c>
      <c r="H4471" s="203">
        <f>[1]Summary!I4471</f>
        <v>56328</v>
      </c>
      <c r="I4471" s="30">
        <f>[1]Summary!K4471</f>
        <v>112498</v>
      </c>
      <c r="K4471" s="34">
        <f t="shared" si="69"/>
        <v>190704</v>
      </c>
    </row>
    <row r="4472" spans="2:11" x14ac:dyDescent="0.2">
      <c r="B4472" t="s">
        <v>58</v>
      </c>
      <c r="C4472" s="33">
        <v>43612</v>
      </c>
      <c r="F4472" s="199">
        <f>[1]Summary!G4472</f>
        <v>23063</v>
      </c>
      <c r="H4472" s="203">
        <f>[1]Summary!I4472</f>
        <v>57430</v>
      </c>
      <c r="I4472" s="30">
        <f>[1]Summary!K4472</f>
        <v>109554</v>
      </c>
      <c r="K4472" s="34">
        <f t="shared" si="69"/>
        <v>190047</v>
      </c>
    </row>
    <row r="4473" spans="2:11" x14ac:dyDescent="0.2">
      <c r="B4473" t="s">
        <v>59</v>
      </c>
      <c r="C4473" s="29">
        <v>43613</v>
      </c>
      <c r="F4473" s="199">
        <f>[1]Summary!G4473</f>
        <v>31370</v>
      </c>
      <c r="H4473" s="203">
        <f>[1]Summary!I4473</f>
        <v>87754</v>
      </c>
      <c r="I4473" s="30">
        <f>[1]Summary!K4473</f>
        <v>183833</v>
      </c>
      <c r="K4473" s="34">
        <f t="shared" si="69"/>
        <v>302957</v>
      </c>
    </row>
    <row r="4474" spans="2:11" x14ac:dyDescent="0.2">
      <c r="B4474" t="s">
        <v>53</v>
      </c>
      <c r="C4474" s="29">
        <v>43614</v>
      </c>
      <c r="F4474" s="199">
        <f>[1]Summary!G4474</f>
        <v>31519</v>
      </c>
      <c r="H4474" s="203">
        <f>[1]Summary!I4474</f>
        <v>89258</v>
      </c>
      <c r="I4474" s="30">
        <f>[1]Summary!K4474</f>
        <v>192473</v>
      </c>
      <c r="K4474" s="34">
        <f t="shared" si="69"/>
        <v>313250</v>
      </c>
    </row>
    <row r="4475" spans="2:11" x14ac:dyDescent="0.2">
      <c r="B4475" t="s">
        <v>54</v>
      </c>
      <c r="C4475" s="29">
        <v>43615</v>
      </c>
      <c r="F4475" s="199">
        <f>[1]Summary!G4475</f>
        <v>31563</v>
      </c>
      <c r="H4475" s="203">
        <f>[1]Summary!I4475</f>
        <v>91433</v>
      </c>
      <c r="I4475" s="30">
        <f>[1]Summary!K4475</f>
        <v>195467</v>
      </c>
      <c r="K4475" s="34">
        <f t="shared" si="69"/>
        <v>318463</v>
      </c>
    </row>
    <row r="4476" spans="2:11" x14ac:dyDescent="0.2">
      <c r="B4476" t="s">
        <v>55</v>
      </c>
      <c r="C4476" s="29">
        <v>43616</v>
      </c>
      <c r="F4476" s="199">
        <f>[1]Summary!G4476</f>
        <v>34840</v>
      </c>
      <c r="H4476" s="203">
        <f>[1]Summary!I4476</f>
        <v>98169</v>
      </c>
      <c r="I4476" s="30">
        <f>[1]Summary!K4476</f>
        <v>209695</v>
      </c>
      <c r="K4476" s="34">
        <f t="shared" si="69"/>
        <v>342704</v>
      </c>
    </row>
    <row r="4477" spans="2:11" x14ac:dyDescent="0.2">
      <c r="B4477" t="s">
        <v>56</v>
      </c>
      <c r="C4477" s="29">
        <v>43617</v>
      </c>
      <c r="F4477" s="199">
        <f>[1]Summary!G4477</f>
        <v>25329</v>
      </c>
      <c r="H4477" s="203">
        <f>[1]Summary!I4477</f>
        <v>73277</v>
      </c>
      <c r="I4477" s="30">
        <f>[1]Summary!K4477</f>
        <v>161871</v>
      </c>
      <c r="K4477" s="34">
        <f t="shared" si="69"/>
        <v>260477</v>
      </c>
    </row>
    <row r="4478" spans="2:11" x14ac:dyDescent="0.2">
      <c r="B4478" t="s">
        <v>57</v>
      </c>
      <c r="C4478" s="29">
        <v>43618</v>
      </c>
      <c r="F4478" s="199">
        <f>[1]Summary!G4478</f>
        <v>23813</v>
      </c>
      <c r="H4478" s="203">
        <f>[1]Summary!I4478</f>
        <v>59799</v>
      </c>
      <c r="I4478" s="30">
        <f>[1]Summary!K4478</f>
        <v>117146</v>
      </c>
      <c r="K4478" s="34">
        <f t="shared" si="69"/>
        <v>200758</v>
      </c>
    </row>
    <row r="4479" spans="2:11" x14ac:dyDescent="0.2">
      <c r="B4479" t="s">
        <v>58</v>
      </c>
      <c r="C4479" s="29">
        <v>43619</v>
      </c>
      <c r="F4479" s="199">
        <f>[1]Summary!G4479</f>
        <v>30837</v>
      </c>
      <c r="H4479" s="203">
        <f>[1]Summary!I4479</f>
        <v>86309</v>
      </c>
      <c r="I4479" s="30">
        <f>[1]Summary!K4479</f>
        <v>179332</v>
      </c>
      <c r="K4479" s="34">
        <f t="shared" si="69"/>
        <v>296478</v>
      </c>
    </row>
    <row r="4480" spans="2:11" x14ac:dyDescent="0.2">
      <c r="B4480" t="s">
        <v>59</v>
      </c>
      <c r="C4480" s="29">
        <v>43620</v>
      </c>
      <c r="F4480" s="199">
        <f>[1]Summary!G4480</f>
        <v>31135</v>
      </c>
      <c r="H4480" s="203">
        <f>[1]Summary!I4480</f>
        <v>87287</v>
      </c>
      <c r="I4480" s="30">
        <f>[1]Summary!K4480</f>
        <v>186178</v>
      </c>
      <c r="K4480" s="34">
        <f t="shared" si="69"/>
        <v>304600</v>
      </c>
    </row>
    <row r="4481" spans="2:11" x14ac:dyDescent="0.2">
      <c r="B4481" t="s">
        <v>53</v>
      </c>
      <c r="C4481" s="29">
        <v>43621</v>
      </c>
      <c r="F4481" s="199">
        <f>[1]Summary!G4481</f>
        <v>30127</v>
      </c>
      <c r="H4481" s="203">
        <f>[1]Summary!I4481</f>
        <v>86140</v>
      </c>
      <c r="I4481" s="30">
        <f>[1]Summary!K4481</f>
        <v>181437</v>
      </c>
      <c r="K4481" s="34">
        <f t="shared" si="69"/>
        <v>297704</v>
      </c>
    </row>
    <row r="4482" spans="2:11" x14ac:dyDescent="0.2">
      <c r="B4482" t="s">
        <v>54</v>
      </c>
      <c r="C4482" s="29">
        <v>43622</v>
      </c>
      <c r="F4482" s="199">
        <f>[1]Summary!G4482</f>
        <v>31180</v>
      </c>
      <c r="H4482" s="203">
        <f>[1]Summary!I4482</f>
        <v>89927</v>
      </c>
      <c r="I4482" s="30">
        <f>[1]Summary!K4482</f>
        <v>186730</v>
      </c>
      <c r="K4482" s="34">
        <f t="shared" si="69"/>
        <v>307837</v>
      </c>
    </row>
    <row r="4483" spans="2:11" x14ac:dyDescent="0.2">
      <c r="B4483" t="s">
        <v>55</v>
      </c>
      <c r="C4483" s="33">
        <v>43623</v>
      </c>
      <c r="F4483" s="199">
        <f>[1]Summary!G4483</f>
        <v>34685</v>
      </c>
      <c r="H4483" s="203">
        <f>[1]Summary!I4483</f>
        <v>96672</v>
      </c>
      <c r="I4483" s="30">
        <f>[1]Summary!K4483</f>
        <v>199985</v>
      </c>
      <c r="K4483" s="34">
        <f t="shared" si="69"/>
        <v>331342</v>
      </c>
    </row>
    <row r="4484" spans="2:11" x14ac:dyDescent="0.2">
      <c r="B4484" t="s">
        <v>56</v>
      </c>
      <c r="C4484" s="29">
        <v>43624</v>
      </c>
      <c r="F4484" s="199">
        <f>[1]Summary!G4484</f>
        <v>24070</v>
      </c>
      <c r="H4484" s="203">
        <f>[1]Summary!I4484</f>
        <v>62961</v>
      </c>
      <c r="I4484" s="30">
        <f>[1]Summary!K4484</f>
        <v>142200</v>
      </c>
      <c r="K4484" s="34">
        <f t="shared" si="69"/>
        <v>229231</v>
      </c>
    </row>
    <row r="4485" spans="2:11" x14ac:dyDescent="0.2">
      <c r="B4485" t="s">
        <v>57</v>
      </c>
      <c r="C4485" s="33">
        <v>43625</v>
      </c>
      <c r="F4485" s="199">
        <f>[1]Summary!G4485</f>
        <v>23519</v>
      </c>
      <c r="H4485" s="203">
        <f>[1]Summary!I4485</f>
        <v>58442</v>
      </c>
      <c r="I4485" s="30">
        <f>[1]Summary!K4485</f>
        <v>113459</v>
      </c>
      <c r="K4485" s="34">
        <f t="shared" si="69"/>
        <v>195420</v>
      </c>
    </row>
    <row r="4486" spans="2:11" x14ac:dyDescent="0.2">
      <c r="B4486" t="s">
        <v>58</v>
      </c>
      <c r="C4486" s="29">
        <v>43626</v>
      </c>
      <c r="F4486" s="199">
        <f>[1]Summary!G4486</f>
        <v>30713</v>
      </c>
      <c r="H4486" s="203">
        <f>[1]Summary!I4486</f>
        <v>84191</v>
      </c>
      <c r="I4486" s="30">
        <f>[1]Summary!K4486</f>
        <v>175559</v>
      </c>
      <c r="K4486" s="34">
        <f t="shared" si="69"/>
        <v>290463</v>
      </c>
    </row>
    <row r="4487" spans="2:11" x14ac:dyDescent="0.2">
      <c r="B4487" t="s">
        <v>59</v>
      </c>
      <c r="C4487" s="29">
        <v>43627</v>
      </c>
      <c r="F4487" s="199">
        <f>[1]Summary!G4487</f>
        <v>31211</v>
      </c>
      <c r="H4487" s="203">
        <f>[1]Summary!I4487</f>
        <v>88114</v>
      </c>
      <c r="I4487" s="30">
        <f>[1]Summary!K4487</f>
        <v>182903</v>
      </c>
      <c r="K4487" s="34">
        <f t="shared" ref="K4487:K4550" si="70">E4487+F4487+G4487+H4487+I4487</f>
        <v>302228</v>
      </c>
    </row>
    <row r="4488" spans="2:11" x14ac:dyDescent="0.2">
      <c r="B4488" t="s">
        <v>53</v>
      </c>
      <c r="C4488" s="29">
        <v>43628</v>
      </c>
      <c r="F4488" s="199">
        <f>[1]Summary!G4488</f>
        <v>31517</v>
      </c>
      <c r="H4488" s="203">
        <f>[1]Summary!I4488</f>
        <v>90336</v>
      </c>
      <c r="I4488" s="30">
        <f>[1]Summary!K4488</f>
        <v>188762</v>
      </c>
      <c r="K4488" s="34">
        <f t="shared" si="70"/>
        <v>310615</v>
      </c>
    </row>
    <row r="4489" spans="2:11" x14ac:dyDescent="0.2">
      <c r="B4489" t="s">
        <v>54</v>
      </c>
      <c r="C4489" s="29">
        <v>43629</v>
      </c>
      <c r="F4489" s="199">
        <f>[1]Summary!G4489</f>
        <v>34459</v>
      </c>
      <c r="H4489" s="203">
        <f>[1]Summary!I4489</f>
        <v>94843</v>
      </c>
      <c r="I4489" s="30">
        <f>[1]Summary!K4489</f>
        <v>194477</v>
      </c>
      <c r="K4489" s="34">
        <f t="shared" si="70"/>
        <v>323779</v>
      </c>
    </row>
    <row r="4490" spans="2:11" x14ac:dyDescent="0.2">
      <c r="B4490" t="s">
        <v>55</v>
      </c>
      <c r="C4490" s="29">
        <v>43630</v>
      </c>
      <c r="F4490" s="199">
        <f>[1]Summary!G4490</f>
        <v>36093</v>
      </c>
      <c r="H4490" s="203">
        <f>[1]Summary!I4490</f>
        <v>101337</v>
      </c>
      <c r="I4490" s="30">
        <f>[1]Summary!K4490</f>
        <v>199665</v>
      </c>
      <c r="K4490" s="34">
        <f t="shared" si="70"/>
        <v>337095</v>
      </c>
    </row>
    <row r="4491" spans="2:11" x14ac:dyDescent="0.2">
      <c r="B4491" t="s">
        <v>56</v>
      </c>
      <c r="C4491" s="43">
        <v>43631</v>
      </c>
      <c r="F4491" s="199">
        <f>[1]Summary!G4491</f>
        <v>25228</v>
      </c>
      <c r="H4491" s="203">
        <f>[1]Summary!I4491</f>
        <v>69145</v>
      </c>
      <c r="I4491" s="30">
        <f>[1]Summary!K4491</f>
        <v>133226</v>
      </c>
      <c r="K4491" s="34">
        <f t="shared" si="70"/>
        <v>227599</v>
      </c>
    </row>
    <row r="4492" spans="2:11" x14ac:dyDescent="0.2">
      <c r="B4492" t="s">
        <v>57</v>
      </c>
      <c r="C4492" s="43">
        <v>43632</v>
      </c>
      <c r="F4492" s="199">
        <f>[1]Summary!G4492</f>
        <v>24778</v>
      </c>
      <c r="H4492" s="203">
        <f>[1]Summary!I4492</f>
        <v>63153</v>
      </c>
      <c r="I4492" s="30">
        <f>[1]Summary!K4492</f>
        <v>107794</v>
      </c>
      <c r="K4492" s="34">
        <f t="shared" si="70"/>
        <v>195725</v>
      </c>
    </row>
    <row r="4493" spans="2:11" x14ac:dyDescent="0.2">
      <c r="B4493" t="s">
        <v>58</v>
      </c>
      <c r="C4493" s="29">
        <v>43633</v>
      </c>
      <c r="F4493" s="199">
        <f>[1]Summary!G4493</f>
        <v>30059</v>
      </c>
      <c r="H4493" s="203">
        <f>[1]Summary!I4493</f>
        <v>82405</v>
      </c>
      <c r="I4493" s="30">
        <f>[1]Summary!K4493</f>
        <v>167855</v>
      </c>
      <c r="K4493" s="34">
        <f t="shared" si="70"/>
        <v>280319</v>
      </c>
    </row>
    <row r="4494" spans="2:11" x14ac:dyDescent="0.2">
      <c r="B4494" t="s">
        <v>59</v>
      </c>
      <c r="C4494" s="29">
        <v>43634</v>
      </c>
      <c r="F4494" s="199">
        <f>[1]Summary!G4494</f>
        <v>30161</v>
      </c>
      <c r="H4494" s="203">
        <f>[1]Summary!I4494</f>
        <v>88596</v>
      </c>
      <c r="I4494" s="30">
        <f>[1]Summary!K4494</f>
        <v>181423</v>
      </c>
      <c r="K4494" s="34">
        <f t="shared" si="70"/>
        <v>300180</v>
      </c>
    </row>
    <row r="4495" spans="2:11" x14ac:dyDescent="0.2">
      <c r="B4495" t="s">
        <v>53</v>
      </c>
      <c r="C4495" s="29">
        <v>43635</v>
      </c>
      <c r="F4495" s="199">
        <f>[1]Summary!G4495</f>
        <v>31226</v>
      </c>
      <c r="H4495" s="203">
        <f>[1]Summary!I4495</f>
        <v>87366</v>
      </c>
      <c r="I4495" s="30">
        <f>[1]Summary!K4495</f>
        <v>179428</v>
      </c>
      <c r="K4495" s="34">
        <f t="shared" si="70"/>
        <v>298020</v>
      </c>
    </row>
    <row r="4496" spans="2:11" x14ac:dyDescent="0.2">
      <c r="B4496" t="s">
        <v>54</v>
      </c>
      <c r="C4496" s="29">
        <v>43636</v>
      </c>
      <c r="F4496" s="199">
        <f>[1]Summary!G4496</f>
        <v>32154</v>
      </c>
      <c r="H4496" s="203">
        <f>[1]Summary!I4496</f>
        <v>90060</v>
      </c>
      <c r="I4496" s="30">
        <f>[1]Summary!K4496</f>
        <v>188899</v>
      </c>
      <c r="K4496" s="34">
        <f t="shared" si="70"/>
        <v>311113</v>
      </c>
    </row>
    <row r="4497" spans="2:11" x14ac:dyDescent="0.2">
      <c r="B4497" t="s">
        <v>55</v>
      </c>
      <c r="C4497" s="29">
        <v>43637</v>
      </c>
      <c r="F4497" s="199">
        <f>[1]Summary!G4497</f>
        <v>34627</v>
      </c>
      <c r="H4497" s="203">
        <f>[1]Summary!I4497</f>
        <v>95561</v>
      </c>
      <c r="I4497" s="30">
        <f>[1]Summary!K4497</f>
        <v>169619</v>
      </c>
      <c r="K4497" s="34">
        <f t="shared" si="70"/>
        <v>299807</v>
      </c>
    </row>
    <row r="4498" spans="2:11" x14ac:dyDescent="0.2">
      <c r="B4498" t="s">
        <v>56</v>
      </c>
      <c r="C4498" s="29">
        <v>43638</v>
      </c>
      <c r="F4498" s="199">
        <f>[1]Summary!G4498</f>
        <v>23985</v>
      </c>
      <c r="H4498" s="203">
        <f>[1]Summary!I4498</f>
        <v>62635</v>
      </c>
      <c r="I4498" s="30">
        <f>[1]Summary!K4498</f>
        <v>139163</v>
      </c>
      <c r="K4498" s="34">
        <f t="shared" si="70"/>
        <v>225783</v>
      </c>
    </row>
    <row r="4499" spans="2:11" x14ac:dyDescent="0.2">
      <c r="B4499" t="s">
        <v>57</v>
      </c>
      <c r="C4499" s="29">
        <v>43639</v>
      </c>
      <c r="F4499" s="199">
        <f>[1]Summary!G4499</f>
        <v>24190</v>
      </c>
      <c r="H4499" s="203">
        <f>[1]Summary!I4499</f>
        <v>58041</v>
      </c>
      <c r="I4499" s="30">
        <f>[1]Summary!K4499</f>
        <v>102505</v>
      </c>
      <c r="K4499" s="34">
        <f t="shared" si="70"/>
        <v>184736</v>
      </c>
    </row>
    <row r="4500" spans="2:11" x14ac:dyDescent="0.2">
      <c r="B4500" t="s">
        <v>58</v>
      </c>
      <c r="C4500" s="29">
        <v>43640</v>
      </c>
      <c r="F4500" s="199">
        <f>[1]Summary!G4500</f>
        <v>29672</v>
      </c>
      <c r="H4500" s="203">
        <f>[1]Summary!I4500</f>
        <v>81873</v>
      </c>
      <c r="I4500" s="30">
        <f>[1]Summary!K4500</f>
        <v>168665</v>
      </c>
      <c r="K4500" s="34">
        <f t="shared" si="70"/>
        <v>280210</v>
      </c>
    </row>
    <row r="4501" spans="2:11" x14ac:dyDescent="0.2">
      <c r="B4501" t="s">
        <v>59</v>
      </c>
      <c r="C4501" s="29">
        <v>43641</v>
      </c>
      <c r="F4501" s="199">
        <f>[1]Summary!G4501</f>
        <v>30321</v>
      </c>
      <c r="H4501" s="203">
        <f>[1]Summary!I4501</f>
        <v>85704</v>
      </c>
      <c r="I4501" s="30">
        <f>[1]Summary!K4501</f>
        <v>183282</v>
      </c>
      <c r="K4501" s="34">
        <f t="shared" si="70"/>
        <v>299307</v>
      </c>
    </row>
    <row r="4502" spans="2:11" x14ac:dyDescent="0.2">
      <c r="B4502" t="s">
        <v>53</v>
      </c>
      <c r="C4502" s="29">
        <v>43642</v>
      </c>
      <c r="F4502" s="199">
        <f>[1]Summary!G4502</f>
        <v>31323</v>
      </c>
      <c r="H4502" s="203">
        <f>[1]Summary!I4502</f>
        <v>87621</v>
      </c>
      <c r="I4502" s="30">
        <f>[1]Summary!K4502</f>
        <v>185795</v>
      </c>
      <c r="K4502" s="34">
        <f t="shared" si="70"/>
        <v>304739</v>
      </c>
    </row>
    <row r="4503" spans="2:11" x14ac:dyDescent="0.2">
      <c r="B4503" t="s">
        <v>54</v>
      </c>
      <c r="C4503" s="29">
        <v>43643</v>
      </c>
      <c r="F4503" s="199">
        <f>[1]Summary!G4503</f>
        <v>32383</v>
      </c>
      <c r="H4503" s="203">
        <f>[1]Summary!I4503</f>
        <v>90346</v>
      </c>
      <c r="I4503" s="30">
        <f>[1]Summary!K4503</f>
        <v>188632</v>
      </c>
      <c r="K4503" s="34">
        <f t="shared" si="70"/>
        <v>311361</v>
      </c>
    </row>
    <row r="4504" spans="2:11" x14ac:dyDescent="0.2">
      <c r="B4504" t="s">
        <v>55</v>
      </c>
      <c r="C4504" s="29">
        <v>43644</v>
      </c>
      <c r="F4504" s="199">
        <f>[1]Summary!G4504</f>
        <v>34804</v>
      </c>
      <c r="H4504" s="203">
        <f>[1]Summary!I4504</f>
        <v>94571</v>
      </c>
      <c r="I4504" s="30">
        <f>[1]Summary!K4504</f>
        <v>193991</v>
      </c>
      <c r="K4504" s="34">
        <f t="shared" si="70"/>
        <v>323366</v>
      </c>
    </row>
    <row r="4505" spans="2:11" x14ac:dyDescent="0.2">
      <c r="B4505" t="s">
        <v>56</v>
      </c>
      <c r="C4505" s="29">
        <v>43645</v>
      </c>
      <c r="F4505" s="199">
        <f>[1]Summary!G4505</f>
        <v>24466</v>
      </c>
      <c r="H4505" s="203">
        <f>[1]Summary!I4505</f>
        <v>64237</v>
      </c>
      <c r="I4505" s="30">
        <f>[1]Summary!K4505</f>
        <v>139152</v>
      </c>
      <c r="K4505" s="34">
        <f t="shared" si="70"/>
        <v>227855</v>
      </c>
    </row>
    <row r="4506" spans="2:11" x14ac:dyDescent="0.2">
      <c r="B4506" t="s">
        <v>57</v>
      </c>
      <c r="C4506" s="43">
        <v>43646</v>
      </c>
      <c r="F4506" s="199">
        <f>[1]Summary!G4506</f>
        <v>21761</v>
      </c>
      <c r="H4506" s="203">
        <f>[1]Summary!I4506</f>
        <v>55149</v>
      </c>
      <c r="I4506" s="30">
        <f>[1]Summary!K4506</f>
        <v>111129</v>
      </c>
      <c r="K4506" s="34">
        <f t="shared" si="70"/>
        <v>188039</v>
      </c>
    </row>
    <row r="4507" spans="2:11" x14ac:dyDescent="0.2">
      <c r="B4507" t="s">
        <v>58</v>
      </c>
      <c r="C4507" s="29">
        <v>43647</v>
      </c>
      <c r="F4507" s="199">
        <f>[1]Summary!G4507</f>
        <v>29298</v>
      </c>
      <c r="H4507" s="203">
        <f>[1]Summary!I4507</f>
        <v>81861</v>
      </c>
      <c r="I4507" s="30">
        <f>[1]Summary!K4507</f>
        <v>174290</v>
      </c>
      <c r="K4507" s="34">
        <f t="shared" si="70"/>
        <v>285449</v>
      </c>
    </row>
    <row r="4508" spans="2:11" x14ac:dyDescent="0.2">
      <c r="B4508" t="s">
        <v>59</v>
      </c>
      <c r="C4508" s="29">
        <v>43648</v>
      </c>
      <c r="F4508" s="199">
        <f>[1]Summary!G4508</f>
        <v>30592</v>
      </c>
      <c r="H4508" s="203">
        <f>[1]Summary!I4508</f>
        <v>85137</v>
      </c>
      <c r="I4508" s="30">
        <f>[1]Summary!K4508</f>
        <v>180196</v>
      </c>
      <c r="K4508" s="34">
        <f t="shared" si="70"/>
        <v>295925</v>
      </c>
    </row>
    <row r="4509" spans="2:11" x14ac:dyDescent="0.2">
      <c r="B4509" t="s">
        <v>53</v>
      </c>
      <c r="C4509" s="29">
        <v>43649</v>
      </c>
      <c r="F4509" s="199">
        <f>[1]Summary!G4509</f>
        <v>32627</v>
      </c>
      <c r="H4509" s="203">
        <f>[1]Summary!I4509</f>
        <v>92113</v>
      </c>
      <c r="I4509" s="30">
        <f>[1]Summary!K4509</f>
        <v>189322</v>
      </c>
      <c r="K4509" s="34">
        <f t="shared" si="70"/>
        <v>314062</v>
      </c>
    </row>
    <row r="4510" spans="2:11" x14ac:dyDescent="0.2">
      <c r="B4510" t="s">
        <v>54</v>
      </c>
      <c r="C4510" s="29">
        <v>43650</v>
      </c>
      <c r="F4510" s="199">
        <f>[1]Summary!G4510</f>
        <v>18323</v>
      </c>
      <c r="H4510" s="203">
        <f>[1]Summary!I4510</f>
        <v>49771</v>
      </c>
      <c r="I4510" s="30">
        <f>[1]Summary!K4510</f>
        <v>99986</v>
      </c>
      <c r="K4510" s="34">
        <f t="shared" si="70"/>
        <v>168080</v>
      </c>
    </row>
    <row r="4511" spans="2:11" x14ac:dyDescent="0.2">
      <c r="B4511" t="s">
        <v>55</v>
      </c>
      <c r="C4511" s="29">
        <v>43651</v>
      </c>
      <c r="F4511" s="199">
        <f>[1]Summary!G4511</f>
        <v>26139</v>
      </c>
      <c r="H4511" s="203">
        <f>[1]Summary!I4511</f>
        <v>72319</v>
      </c>
      <c r="I4511" s="30">
        <f>[1]Summary!K4511</f>
        <v>152608</v>
      </c>
      <c r="K4511" s="34">
        <f t="shared" si="70"/>
        <v>251066</v>
      </c>
    </row>
    <row r="4512" spans="2:11" x14ac:dyDescent="0.2">
      <c r="B4512" t="s">
        <v>56</v>
      </c>
      <c r="C4512" s="29">
        <v>43652</v>
      </c>
      <c r="F4512" s="199">
        <f>[1]Summary!G4512</f>
        <v>22718</v>
      </c>
      <c r="H4512" s="203">
        <f>[1]Summary!I4512</f>
        <v>58388</v>
      </c>
      <c r="I4512" s="30">
        <f>[1]Summary!K4512</f>
        <v>125686</v>
      </c>
      <c r="K4512" s="34">
        <f t="shared" si="70"/>
        <v>206792</v>
      </c>
    </row>
    <row r="4513" spans="2:11" x14ac:dyDescent="0.2">
      <c r="B4513" t="s">
        <v>57</v>
      </c>
      <c r="C4513" s="29">
        <v>43653</v>
      </c>
      <c r="F4513" s="199">
        <f>[1]Summary!G4513</f>
        <v>23876</v>
      </c>
      <c r="H4513" s="203">
        <f>[1]Summary!I4513</f>
        <v>58949</v>
      </c>
      <c r="I4513" s="30">
        <f>[1]Summary!K4513</f>
        <v>108125</v>
      </c>
      <c r="K4513" s="34">
        <f t="shared" si="70"/>
        <v>190950</v>
      </c>
    </row>
    <row r="4514" spans="2:11" x14ac:dyDescent="0.2">
      <c r="B4514" t="s">
        <v>58</v>
      </c>
      <c r="C4514" s="29">
        <v>43654</v>
      </c>
      <c r="F4514" s="199">
        <f>[1]Summary!G4514</f>
        <v>29109</v>
      </c>
      <c r="H4514" s="203">
        <f>[1]Summary!I4514</f>
        <v>84245</v>
      </c>
      <c r="I4514" s="30">
        <f>[1]Summary!K4514</f>
        <v>173172</v>
      </c>
      <c r="K4514" s="34">
        <f t="shared" si="70"/>
        <v>286526</v>
      </c>
    </row>
    <row r="4515" spans="2:11" x14ac:dyDescent="0.2">
      <c r="B4515" t="s">
        <v>59</v>
      </c>
      <c r="C4515" s="29">
        <v>43655</v>
      </c>
      <c r="F4515" s="199">
        <f>[1]Summary!G4515</f>
        <v>31151</v>
      </c>
      <c r="H4515" s="203">
        <f>[1]Summary!I4515</f>
        <v>85757</v>
      </c>
      <c r="I4515" s="30">
        <f>[1]Summary!K4515</f>
        <v>181576</v>
      </c>
      <c r="K4515" s="34">
        <f t="shared" si="70"/>
        <v>298484</v>
      </c>
    </row>
    <row r="4516" spans="2:11" x14ac:dyDescent="0.2">
      <c r="B4516" t="s">
        <v>53</v>
      </c>
      <c r="C4516" s="29">
        <v>43656</v>
      </c>
      <c r="F4516" s="199">
        <f>[1]Summary!G4516</f>
        <v>31213</v>
      </c>
      <c r="H4516" s="203">
        <f>[1]Summary!I4516</f>
        <v>88862</v>
      </c>
      <c r="I4516" s="30">
        <f>[1]Summary!K4516</f>
        <v>185927</v>
      </c>
      <c r="K4516" s="34">
        <f t="shared" si="70"/>
        <v>306002</v>
      </c>
    </row>
    <row r="4517" spans="2:11" x14ac:dyDescent="0.2">
      <c r="B4517" t="s">
        <v>54</v>
      </c>
      <c r="C4517" s="29">
        <v>43657</v>
      </c>
      <c r="F4517" s="199">
        <f>[1]Summary!G4517</f>
        <v>31969</v>
      </c>
      <c r="H4517" s="203">
        <f>[1]Summary!I4517</f>
        <v>89381</v>
      </c>
      <c r="I4517" s="30">
        <f>[1]Summary!K4517</f>
        <v>187936</v>
      </c>
      <c r="K4517" s="34">
        <f t="shared" si="70"/>
        <v>309286</v>
      </c>
    </row>
    <row r="4518" spans="2:11" x14ac:dyDescent="0.2">
      <c r="B4518" t="s">
        <v>55</v>
      </c>
      <c r="C4518" s="29">
        <v>43658</v>
      </c>
      <c r="F4518" s="199">
        <f>[1]Summary!G4518</f>
        <v>32987</v>
      </c>
      <c r="H4518" s="203">
        <f>[1]Summary!I4518</f>
        <v>93964</v>
      </c>
      <c r="I4518" s="30">
        <f>[1]Summary!K4518</f>
        <v>193688</v>
      </c>
      <c r="K4518" s="34">
        <f t="shared" si="70"/>
        <v>320639</v>
      </c>
    </row>
    <row r="4519" spans="2:11" x14ac:dyDescent="0.2">
      <c r="B4519" t="s">
        <v>56</v>
      </c>
      <c r="C4519" s="29">
        <v>43659</v>
      </c>
      <c r="F4519" s="199">
        <f>[1]Summary!G4519</f>
        <v>23330</v>
      </c>
      <c r="H4519" s="203">
        <f>[1]Summary!I4519</f>
        <v>65796</v>
      </c>
      <c r="I4519" s="30">
        <f>[1]Summary!K4519</f>
        <v>138392</v>
      </c>
      <c r="K4519" s="34">
        <f t="shared" si="70"/>
        <v>227518</v>
      </c>
    </row>
    <row r="4520" spans="2:11" x14ac:dyDescent="0.2">
      <c r="B4520" t="s">
        <v>57</v>
      </c>
      <c r="C4520" s="29">
        <v>43660</v>
      </c>
      <c r="F4520" s="199">
        <f>[1]Summary!G4520</f>
        <v>23053</v>
      </c>
      <c r="H4520" s="203">
        <f>[1]Summary!I4520</f>
        <v>57790</v>
      </c>
      <c r="I4520" s="30">
        <f>[1]Summary!K4520</f>
        <v>109467</v>
      </c>
      <c r="K4520" s="34">
        <f t="shared" si="70"/>
        <v>190310</v>
      </c>
    </row>
    <row r="4521" spans="2:11" x14ac:dyDescent="0.2">
      <c r="B4521" t="s">
        <v>58</v>
      </c>
      <c r="C4521" s="29">
        <v>43661</v>
      </c>
      <c r="F4521" s="199">
        <f>[1]Summary!G4521</f>
        <v>29791</v>
      </c>
      <c r="H4521" s="203">
        <f>[1]Summary!I4521</f>
        <v>83748</v>
      </c>
      <c r="I4521" s="30">
        <f>[1]Summary!K4521</f>
        <v>179039</v>
      </c>
      <c r="K4521" s="34">
        <f t="shared" si="70"/>
        <v>292578</v>
      </c>
    </row>
    <row r="4522" spans="2:11" x14ac:dyDescent="0.2">
      <c r="B4522" t="s">
        <v>59</v>
      </c>
      <c r="C4522" s="29">
        <v>43662</v>
      </c>
      <c r="F4522" s="199">
        <f>[1]Summary!G4522</f>
        <v>30099</v>
      </c>
      <c r="H4522" s="203">
        <f>[1]Summary!I4522</f>
        <v>86095</v>
      </c>
      <c r="I4522" s="30">
        <f>[1]Summary!K4522</f>
        <v>181968</v>
      </c>
      <c r="K4522" s="34">
        <f t="shared" si="70"/>
        <v>298162</v>
      </c>
    </row>
    <row r="4523" spans="2:11" x14ac:dyDescent="0.2">
      <c r="B4523" t="s">
        <v>53</v>
      </c>
      <c r="C4523" s="29">
        <v>43663</v>
      </c>
      <c r="F4523" s="199">
        <f>[1]Summary!G4523</f>
        <v>31034</v>
      </c>
      <c r="H4523" s="203">
        <f>[1]Summary!I4523</f>
        <v>88222</v>
      </c>
      <c r="I4523" s="30">
        <f>[1]Summary!K4523</f>
        <v>182829</v>
      </c>
      <c r="K4523" s="34">
        <f t="shared" si="70"/>
        <v>302085</v>
      </c>
    </row>
    <row r="4524" spans="2:11" x14ac:dyDescent="0.2">
      <c r="B4524" t="s">
        <v>54</v>
      </c>
      <c r="C4524" s="29">
        <v>43664</v>
      </c>
      <c r="F4524" s="199">
        <f>[1]Summary!G4524</f>
        <v>32574</v>
      </c>
      <c r="H4524" s="203">
        <f>[1]Summary!I4524</f>
        <v>88469</v>
      </c>
      <c r="I4524" s="30">
        <f>[1]Summary!K4524</f>
        <v>188133</v>
      </c>
      <c r="K4524" s="34">
        <f t="shared" si="70"/>
        <v>309176</v>
      </c>
    </row>
    <row r="4525" spans="2:11" x14ac:dyDescent="0.2">
      <c r="B4525" t="s">
        <v>55</v>
      </c>
      <c r="C4525" s="29">
        <v>43665</v>
      </c>
      <c r="F4525" s="199">
        <f>[1]Summary!G4525</f>
        <v>35046</v>
      </c>
      <c r="H4525" s="203">
        <f>[1]Summary!I4525</f>
        <v>94410</v>
      </c>
      <c r="I4525" s="30">
        <f>[1]Summary!K4525</f>
        <v>193268</v>
      </c>
      <c r="K4525" s="34">
        <f t="shared" si="70"/>
        <v>322724</v>
      </c>
    </row>
    <row r="4526" spans="2:11" x14ac:dyDescent="0.2">
      <c r="B4526" t="s">
        <v>56</v>
      </c>
      <c r="C4526" s="29">
        <v>43666</v>
      </c>
      <c r="F4526" s="199">
        <f>[1]Summary!G4526</f>
        <v>24322</v>
      </c>
      <c r="H4526" s="203">
        <f>[1]Summary!I4526</f>
        <v>54992</v>
      </c>
      <c r="I4526" s="30">
        <f>[1]Summary!K4526</f>
        <v>135358</v>
      </c>
      <c r="K4526" s="34">
        <f t="shared" si="70"/>
        <v>214672</v>
      </c>
    </row>
    <row r="4527" spans="2:11" x14ac:dyDescent="0.2">
      <c r="B4527" t="s">
        <v>57</v>
      </c>
      <c r="C4527" s="29">
        <v>43667</v>
      </c>
      <c r="F4527" s="199">
        <f>[1]Summary!G4527</f>
        <v>24205</v>
      </c>
      <c r="H4527" s="203">
        <f>[1]Summary!I4527</f>
        <v>51467</v>
      </c>
      <c r="I4527" s="30">
        <f>[1]Summary!K4527</f>
        <v>108641</v>
      </c>
      <c r="K4527" s="34">
        <f t="shared" si="70"/>
        <v>184313</v>
      </c>
    </row>
    <row r="4528" spans="2:11" x14ac:dyDescent="0.2">
      <c r="B4528" t="s">
        <v>58</v>
      </c>
      <c r="C4528" s="29">
        <v>43668</v>
      </c>
      <c r="F4528" s="199">
        <f>[1]Summary!G4528</f>
        <v>30394</v>
      </c>
      <c r="H4528" s="203">
        <f>[1]Summary!I4528</f>
        <v>82743</v>
      </c>
      <c r="I4528" s="30">
        <f>[1]Summary!K4528</f>
        <v>175825</v>
      </c>
      <c r="K4528" s="34">
        <f t="shared" si="70"/>
        <v>288962</v>
      </c>
    </row>
    <row r="4529" spans="2:11" x14ac:dyDescent="0.2">
      <c r="B4529" t="s">
        <v>59</v>
      </c>
      <c r="C4529" s="29">
        <v>43669</v>
      </c>
      <c r="F4529" s="199">
        <f>[1]Summary!G4529</f>
        <v>30387</v>
      </c>
      <c r="H4529" s="203">
        <f>[1]Summary!I4529</f>
        <v>84341</v>
      </c>
      <c r="I4529" s="30">
        <f>[1]Summary!K4529</f>
        <v>183081</v>
      </c>
      <c r="K4529" s="34">
        <f t="shared" si="70"/>
        <v>297809</v>
      </c>
    </row>
    <row r="4530" spans="2:11" x14ac:dyDescent="0.2">
      <c r="B4530" t="s">
        <v>53</v>
      </c>
      <c r="C4530" s="29">
        <v>43670</v>
      </c>
      <c r="F4530" s="199">
        <f>[1]Summary!G4530</f>
        <v>31542</v>
      </c>
      <c r="H4530" s="203">
        <f>[1]Summary!I4530</f>
        <v>87363</v>
      </c>
      <c r="I4530" s="30">
        <f>[1]Summary!K4530</f>
        <v>185344</v>
      </c>
      <c r="K4530" s="34">
        <f t="shared" si="70"/>
        <v>304249</v>
      </c>
    </row>
    <row r="4531" spans="2:11" x14ac:dyDescent="0.2">
      <c r="B4531" t="s">
        <v>54</v>
      </c>
      <c r="C4531" s="29">
        <v>43671</v>
      </c>
      <c r="F4531" s="199">
        <f>[1]Summary!G4531</f>
        <v>32282</v>
      </c>
      <c r="H4531" s="203">
        <f>[1]Summary!I4531</f>
        <v>91806</v>
      </c>
      <c r="I4531" s="30">
        <f>[1]Summary!K4531</f>
        <v>190408</v>
      </c>
      <c r="K4531" s="34">
        <f t="shared" si="70"/>
        <v>314496</v>
      </c>
    </row>
    <row r="4532" spans="2:11" x14ac:dyDescent="0.2">
      <c r="B4532" t="s">
        <v>55</v>
      </c>
      <c r="C4532" s="29">
        <v>43672</v>
      </c>
      <c r="F4532" s="199">
        <f>[1]Summary!G4532</f>
        <v>35127</v>
      </c>
      <c r="H4532" s="203">
        <f>[1]Summary!I4532</f>
        <v>96773</v>
      </c>
      <c r="I4532" s="30">
        <f>[1]Summary!K4532</f>
        <v>193737</v>
      </c>
      <c r="K4532" s="34">
        <f t="shared" si="70"/>
        <v>325637</v>
      </c>
    </row>
    <row r="4533" spans="2:11" x14ac:dyDescent="0.2">
      <c r="B4533" t="s">
        <v>56</v>
      </c>
      <c r="C4533" s="58">
        <v>43673</v>
      </c>
      <c r="F4533" s="199">
        <f>[1]Summary!G4533</f>
        <v>23972</v>
      </c>
      <c r="H4533" s="203">
        <f>[1]Summary!I4533</f>
        <v>67337</v>
      </c>
      <c r="I4533" s="30">
        <f>[1]Summary!K4533</f>
        <v>143107</v>
      </c>
      <c r="K4533" s="34">
        <f t="shared" si="70"/>
        <v>234416</v>
      </c>
    </row>
    <row r="4534" spans="2:11" x14ac:dyDescent="0.2">
      <c r="B4534" t="s">
        <v>57</v>
      </c>
      <c r="C4534" s="29">
        <v>43674</v>
      </c>
      <c r="F4534" s="199">
        <f>[1]Summary!G4534</f>
        <v>23337</v>
      </c>
      <c r="H4534" s="203">
        <f>[1]Summary!I4534</f>
        <v>62626</v>
      </c>
      <c r="I4534" s="30">
        <f>[1]Summary!K4534</f>
        <v>111146</v>
      </c>
      <c r="K4534" s="34">
        <f t="shared" si="70"/>
        <v>197109</v>
      </c>
    </row>
    <row r="4535" spans="2:11" x14ac:dyDescent="0.2">
      <c r="B4535" t="s">
        <v>58</v>
      </c>
      <c r="C4535" s="33">
        <v>43675</v>
      </c>
      <c r="F4535" s="199">
        <f>[1]Summary!G4535</f>
        <v>29991</v>
      </c>
      <c r="H4535" s="203">
        <f>[1]Summary!I4535</f>
        <v>83747</v>
      </c>
      <c r="I4535" s="30">
        <f>[1]Summary!K4535</f>
        <v>179114</v>
      </c>
      <c r="K4535" s="34">
        <f t="shared" si="70"/>
        <v>292852</v>
      </c>
    </row>
    <row r="4536" spans="2:11" x14ac:dyDescent="0.2">
      <c r="B4536" t="s">
        <v>59</v>
      </c>
      <c r="C4536" s="29">
        <v>43676</v>
      </c>
      <c r="F4536" s="199">
        <f>[1]Summary!G4536</f>
        <v>30266</v>
      </c>
      <c r="H4536" s="203">
        <f>[1]Summary!I4536</f>
        <v>85938</v>
      </c>
      <c r="I4536" s="30">
        <f>[1]Summary!K4536</f>
        <v>183711</v>
      </c>
      <c r="K4536" s="34">
        <f t="shared" si="70"/>
        <v>299915</v>
      </c>
    </row>
    <row r="4537" spans="2:11" x14ac:dyDescent="0.2">
      <c r="B4537" t="s">
        <v>53</v>
      </c>
      <c r="C4537" s="29">
        <v>43677</v>
      </c>
      <c r="F4537" s="199">
        <f>[1]Summary!G4537</f>
        <v>30491</v>
      </c>
      <c r="G4537" s="48">
        <f>[1]Summary!H4537</f>
        <v>17982</v>
      </c>
      <c r="H4537" s="203">
        <f>[1]Summary!I4537</f>
        <v>88605</v>
      </c>
      <c r="I4537" s="30">
        <f>[1]Summary!K4537</f>
        <v>185692</v>
      </c>
      <c r="K4537" s="34">
        <f t="shared" si="70"/>
        <v>322770</v>
      </c>
    </row>
    <row r="4538" spans="2:11" x14ac:dyDescent="0.2">
      <c r="B4538" t="s">
        <v>54</v>
      </c>
      <c r="C4538" s="33">
        <v>43678</v>
      </c>
      <c r="F4538" s="199">
        <f>[1]Summary!G4538</f>
        <v>32289</v>
      </c>
      <c r="G4538" s="48">
        <f>[1]Summary!H4538</f>
        <v>33446</v>
      </c>
      <c r="H4538" s="203">
        <f>[1]Summary!I4538</f>
        <v>90239</v>
      </c>
      <c r="I4538" s="30">
        <f>[1]Summary!K4538</f>
        <v>190567</v>
      </c>
      <c r="K4538" s="34">
        <f t="shared" si="70"/>
        <v>346541</v>
      </c>
    </row>
    <row r="4539" spans="2:11" x14ac:dyDescent="0.2">
      <c r="B4539" t="s">
        <v>55</v>
      </c>
      <c r="C4539" s="33">
        <v>43679</v>
      </c>
      <c r="F4539" s="199">
        <f>[1]Summary!G4539</f>
        <v>34471</v>
      </c>
      <c r="G4539" s="48">
        <f>[1]Summary!H4539</f>
        <v>38866</v>
      </c>
      <c r="H4539" s="203">
        <f>[1]Summary!I4539</f>
        <v>93895</v>
      </c>
      <c r="I4539" s="30">
        <f>[1]Summary!K4539</f>
        <v>194719</v>
      </c>
      <c r="K4539" s="34">
        <f t="shared" si="70"/>
        <v>361951</v>
      </c>
    </row>
    <row r="4540" spans="2:11" x14ac:dyDescent="0.2">
      <c r="B4540" t="s">
        <v>56</v>
      </c>
      <c r="C4540" s="29">
        <v>43680</v>
      </c>
      <c r="F4540" s="199">
        <f>[1]Summary!G4540</f>
        <v>22782</v>
      </c>
      <c r="G4540" s="48">
        <f>[1]Summary!H4540</f>
        <v>21536</v>
      </c>
      <c r="H4540" s="203">
        <f>[1]Summary!I4540</f>
        <v>56087</v>
      </c>
      <c r="I4540" s="30">
        <f>[1]Summary!K4540</f>
        <v>138192</v>
      </c>
      <c r="K4540" s="34">
        <f t="shared" si="70"/>
        <v>238597</v>
      </c>
    </row>
    <row r="4541" spans="2:11" x14ac:dyDescent="0.2">
      <c r="B4541" t="s">
        <v>57</v>
      </c>
      <c r="C4541" s="33">
        <v>43681</v>
      </c>
      <c r="F4541" s="199">
        <f>[1]Summary!G4541</f>
        <v>22983</v>
      </c>
      <c r="G4541" s="48">
        <f>[1]Summary!H4541</f>
        <v>24784</v>
      </c>
      <c r="H4541" s="203">
        <f>[1]Summary!I4541</f>
        <v>56111</v>
      </c>
      <c r="I4541" s="30">
        <f>[1]Summary!K4541</f>
        <v>113691</v>
      </c>
      <c r="K4541" s="34">
        <f t="shared" si="70"/>
        <v>217569</v>
      </c>
    </row>
    <row r="4542" spans="2:11" x14ac:dyDescent="0.2">
      <c r="B4542" t="s">
        <v>58</v>
      </c>
      <c r="C4542" s="29">
        <v>43682</v>
      </c>
      <c r="F4542" s="199">
        <f>[1]Summary!G4542</f>
        <v>29912</v>
      </c>
      <c r="G4542" s="48">
        <f>[1]Summary!H4542</f>
        <v>34796</v>
      </c>
      <c r="H4542" s="203">
        <f>[1]Summary!I4542</f>
        <v>83743</v>
      </c>
      <c r="I4542" s="30">
        <f>[1]Summary!K4542</f>
        <v>176642</v>
      </c>
      <c r="K4542" s="34">
        <f t="shared" si="70"/>
        <v>325093</v>
      </c>
    </row>
    <row r="4543" spans="2:11" x14ac:dyDescent="0.2">
      <c r="B4543" t="s">
        <v>59</v>
      </c>
      <c r="C4543" s="29">
        <v>43683</v>
      </c>
      <c r="F4543" s="199">
        <f>[1]Summary!G4543</f>
        <v>29760</v>
      </c>
      <c r="G4543" s="48">
        <f>[1]Summary!H4543</f>
        <v>35619</v>
      </c>
      <c r="H4543" s="203">
        <f>[1]Summary!I4543</f>
        <v>85427</v>
      </c>
      <c r="I4543" s="30">
        <f>[1]Summary!K4543</f>
        <v>183445</v>
      </c>
      <c r="K4543" s="34">
        <f t="shared" si="70"/>
        <v>334251</v>
      </c>
    </row>
    <row r="4544" spans="2:11" x14ac:dyDescent="0.2">
      <c r="B4544" t="s">
        <v>53</v>
      </c>
      <c r="C4544" s="29">
        <v>43684</v>
      </c>
      <c r="F4544" s="199">
        <f>[1]Summary!G4544</f>
        <v>30998</v>
      </c>
      <c r="G4544" s="48">
        <f>[1]Summary!H4544</f>
        <v>40832</v>
      </c>
      <c r="H4544" s="203">
        <f>[1]Summary!I4544</f>
        <v>86408</v>
      </c>
      <c r="I4544" s="30">
        <f>[1]Summary!K4544</f>
        <v>188528</v>
      </c>
      <c r="K4544" s="34">
        <f t="shared" si="70"/>
        <v>346766</v>
      </c>
    </row>
    <row r="4545" spans="2:11" x14ac:dyDescent="0.2">
      <c r="B4545" t="s">
        <v>54</v>
      </c>
      <c r="C4545" s="33">
        <v>43685</v>
      </c>
      <c r="F4545" s="199">
        <f>[1]Summary!G4545</f>
        <v>31946</v>
      </c>
      <c r="G4545" s="48">
        <f>[1]Summary!H4545</f>
        <v>39650</v>
      </c>
      <c r="H4545" s="203">
        <f>[1]Summary!I4545</f>
        <v>76567</v>
      </c>
      <c r="I4545" s="30">
        <f>[1]Summary!K4545</f>
        <v>189419</v>
      </c>
      <c r="K4545" s="34">
        <f t="shared" si="70"/>
        <v>337582</v>
      </c>
    </row>
    <row r="4546" spans="2:11" x14ac:dyDescent="0.2">
      <c r="B4546" t="s">
        <v>55</v>
      </c>
      <c r="C4546" s="33">
        <v>43686</v>
      </c>
      <c r="F4546" s="199">
        <f>[1]Summary!G4546</f>
        <v>34323</v>
      </c>
      <c r="G4546" s="48">
        <f>[1]Summary!H4546</f>
        <v>42574</v>
      </c>
      <c r="H4546" s="203">
        <f>[1]Summary!I4546</f>
        <v>86341</v>
      </c>
      <c r="I4546" s="30">
        <f>[1]Summary!K4546</f>
        <v>195159</v>
      </c>
      <c r="K4546" s="34">
        <f t="shared" si="70"/>
        <v>358397</v>
      </c>
    </row>
    <row r="4547" spans="2:11" x14ac:dyDescent="0.2">
      <c r="B4547" t="s">
        <v>56</v>
      </c>
      <c r="C4547" s="33">
        <v>43687</v>
      </c>
      <c r="F4547" s="199">
        <f>[1]Summary!G4547</f>
        <v>24078</v>
      </c>
      <c r="G4547" s="48">
        <f>[1]Summary!H4547</f>
        <v>35204</v>
      </c>
      <c r="H4547" s="203">
        <f>[1]Summary!I4547</f>
        <v>66260</v>
      </c>
      <c r="I4547" s="30">
        <f>[1]Summary!K4547</f>
        <v>148060</v>
      </c>
      <c r="K4547" s="34">
        <f t="shared" si="70"/>
        <v>273602</v>
      </c>
    </row>
    <row r="4548" spans="2:11" x14ac:dyDescent="0.2">
      <c r="B4548" t="s">
        <v>57</v>
      </c>
      <c r="C4548" s="29">
        <v>43688</v>
      </c>
      <c r="F4548" s="199">
        <f>[1]Summary!G4548</f>
        <v>23322</v>
      </c>
      <c r="G4548" s="48">
        <f>[1]Summary!H4548</f>
        <v>30519</v>
      </c>
      <c r="H4548" s="203">
        <f>[1]Summary!I4548</f>
        <v>58176</v>
      </c>
      <c r="I4548" s="30">
        <f>[1]Summary!K4548</f>
        <v>115414</v>
      </c>
      <c r="K4548" s="34">
        <f t="shared" si="70"/>
        <v>227431</v>
      </c>
    </row>
    <row r="4549" spans="2:11" x14ac:dyDescent="0.2">
      <c r="B4549" t="s">
        <v>58</v>
      </c>
      <c r="C4549" s="29">
        <v>43689</v>
      </c>
      <c r="F4549" s="199">
        <f>[1]Summary!G4549</f>
        <v>29860</v>
      </c>
      <c r="G4549" s="48">
        <f>[1]Summary!H4549</f>
        <v>43270</v>
      </c>
      <c r="H4549" s="203">
        <f>[1]Summary!I4549</f>
        <v>82884</v>
      </c>
      <c r="I4549" s="30">
        <f>[1]Summary!K4549</f>
        <v>167147</v>
      </c>
      <c r="K4549" s="34">
        <f t="shared" si="70"/>
        <v>323161</v>
      </c>
    </row>
    <row r="4550" spans="2:11" x14ac:dyDescent="0.2">
      <c r="B4550" t="s">
        <v>59</v>
      </c>
      <c r="C4550" s="29">
        <v>43690</v>
      </c>
      <c r="F4550" s="199">
        <f>[1]Summary!G4550</f>
        <v>30129</v>
      </c>
      <c r="G4550" s="48">
        <f>[1]Summary!H4550</f>
        <v>43984</v>
      </c>
      <c r="H4550" s="203">
        <f>[1]Summary!I4550</f>
        <v>86010</v>
      </c>
      <c r="I4550" s="30">
        <f>[1]Summary!K4550</f>
        <v>182044</v>
      </c>
      <c r="K4550" s="34">
        <f t="shared" si="70"/>
        <v>342167</v>
      </c>
    </row>
    <row r="4551" spans="2:11" x14ac:dyDescent="0.2">
      <c r="B4551" t="s">
        <v>53</v>
      </c>
      <c r="C4551" s="29">
        <v>43691</v>
      </c>
      <c r="F4551" s="199">
        <f>[1]Summary!G4551</f>
        <v>30370</v>
      </c>
      <c r="G4551" s="48">
        <f>[1]Summary!H4551</f>
        <v>45507</v>
      </c>
      <c r="H4551" s="203">
        <f>[1]Summary!I4551</f>
        <v>88227</v>
      </c>
      <c r="I4551" s="30">
        <f>[1]Summary!K4551</f>
        <v>189433</v>
      </c>
      <c r="K4551" s="34">
        <f t="shared" ref="K4551:K4614" si="71">E4551+F4551+G4551+H4551+I4551</f>
        <v>353537</v>
      </c>
    </row>
    <row r="4552" spans="2:11" x14ac:dyDescent="0.2">
      <c r="B4552" t="s">
        <v>54</v>
      </c>
      <c r="C4552" s="29">
        <v>43692</v>
      </c>
      <c r="F4552" s="199">
        <f>[1]Summary!G4552</f>
        <v>31739</v>
      </c>
      <c r="G4552" s="48">
        <f>[1]Summary!H4552</f>
        <v>44429</v>
      </c>
      <c r="H4552" s="203">
        <f>[1]Summary!I4552</f>
        <v>89648</v>
      </c>
      <c r="I4552" s="30">
        <f>[1]Summary!K4552</f>
        <v>189611</v>
      </c>
      <c r="K4552" s="34">
        <f t="shared" si="71"/>
        <v>355427</v>
      </c>
    </row>
    <row r="4553" spans="2:11" x14ac:dyDescent="0.2">
      <c r="B4553" t="s">
        <v>55</v>
      </c>
      <c r="C4553" s="33">
        <v>43693</v>
      </c>
      <c r="F4553" s="199">
        <f>[1]Summary!G4553</f>
        <v>34693</v>
      </c>
      <c r="G4553" s="48">
        <f>[1]Summary!H4553</f>
        <v>45373</v>
      </c>
      <c r="H4553" s="203">
        <f>[1]Summary!I4553</f>
        <v>96279</v>
      </c>
      <c r="I4553" s="30">
        <f>[1]Summary!K4553</f>
        <v>199072</v>
      </c>
      <c r="K4553" s="34">
        <f t="shared" si="71"/>
        <v>375417</v>
      </c>
    </row>
    <row r="4554" spans="2:11" x14ac:dyDescent="0.2">
      <c r="B4554" t="s">
        <v>56</v>
      </c>
      <c r="C4554" s="33">
        <v>43694</v>
      </c>
      <c r="F4554" s="199">
        <f>[1]Summary!G4554</f>
        <v>23614</v>
      </c>
      <c r="G4554" s="48">
        <f>[1]Summary!H4554</f>
        <v>33728</v>
      </c>
      <c r="H4554" s="203">
        <f>[1]Summary!I4554</f>
        <v>67058</v>
      </c>
      <c r="I4554" s="30">
        <f>[1]Summary!K4554</f>
        <v>145918</v>
      </c>
      <c r="K4554" s="34">
        <f t="shared" si="71"/>
        <v>270318</v>
      </c>
    </row>
    <row r="4555" spans="2:11" x14ac:dyDescent="0.2">
      <c r="B4555" t="s">
        <v>57</v>
      </c>
      <c r="C4555" s="29">
        <v>43695</v>
      </c>
      <c r="F4555" s="199">
        <f>[1]Summary!G4555</f>
        <v>22944</v>
      </c>
      <c r="G4555" s="48">
        <f>[1]Summary!H4555</f>
        <v>29339</v>
      </c>
      <c r="H4555" s="203">
        <f>[1]Summary!I4555</f>
        <v>59486</v>
      </c>
      <c r="I4555" s="30">
        <f>[1]Summary!K4555</f>
        <v>111787</v>
      </c>
      <c r="K4555" s="34">
        <f t="shared" si="71"/>
        <v>223556</v>
      </c>
    </row>
    <row r="4556" spans="2:11" x14ac:dyDescent="0.2">
      <c r="B4556" t="s">
        <v>58</v>
      </c>
      <c r="C4556" s="29">
        <v>43696</v>
      </c>
      <c r="F4556" s="199">
        <f>[1]Summary!G4556</f>
        <v>29426</v>
      </c>
      <c r="G4556" s="48">
        <f>[1]Summary!H4556</f>
        <v>42574</v>
      </c>
      <c r="H4556" s="203">
        <f>[1]Summary!I4556</f>
        <v>84826</v>
      </c>
      <c r="I4556" s="30">
        <f>[1]Summary!K4556</f>
        <v>175774</v>
      </c>
      <c r="K4556" s="34">
        <f t="shared" si="71"/>
        <v>332600</v>
      </c>
    </row>
    <row r="4557" spans="2:11" x14ac:dyDescent="0.2">
      <c r="B4557" t="s">
        <v>59</v>
      </c>
      <c r="C4557" s="29">
        <v>43697</v>
      </c>
      <c r="F4557" s="199">
        <f>[1]Summary!G4557</f>
        <v>29774</v>
      </c>
      <c r="G4557" s="48">
        <f>[1]Summary!H4557</f>
        <v>42301</v>
      </c>
      <c r="H4557" s="203">
        <f>[1]Summary!I4557</f>
        <v>87303</v>
      </c>
      <c r="I4557" s="30">
        <f>[1]Summary!K4557</f>
        <v>181544</v>
      </c>
      <c r="K4557" s="34">
        <f t="shared" si="71"/>
        <v>340922</v>
      </c>
    </row>
    <row r="4558" spans="2:11" x14ac:dyDescent="0.2">
      <c r="B4558" t="s">
        <v>53</v>
      </c>
      <c r="C4558" s="29">
        <v>43698</v>
      </c>
      <c r="F4558" s="199">
        <f>[1]Summary!G4558</f>
        <v>29897</v>
      </c>
      <c r="G4558" s="48">
        <f>[1]Summary!H4558</f>
        <v>43231</v>
      </c>
      <c r="H4558" s="203">
        <f>[1]Summary!I4558</f>
        <v>89491</v>
      </c>
      <c r="I4558" s="30">
        <f>[1]Summary!K4558</f>
        <v>184375</v>
      </c>
      <c r="K4558" s="34">
        <f t="shared" si="71"/>
        <v>346994</v>
      </c>
    </row>
    <row r="4559" spans="2:11" x14ac:dyDescent="0.2">
      <c r="B4559" t="s">
        <v>54</v>
      </c>
      <c r="C4559" s="33">
        <v>43699</v>
      </c>
      <c r="F4559" s="199">
        <f>[1]Summary!G4559</f>
        <v>31831</v>
      </c>
      <c r="G4559" s="48">
        <f>[1]Summary!H4559</f>
        <v>44402</v>
      </c>
      <c r="H4559" s="203">
        <f>[1]Summary!I4559</f>
        <v>91662</v>
      </c>
      <c r="I4559" s="30">
        <f>[1]Summary!K4559</f>
        <v>188870</v>
      </c>
      <c r="K4559" s="34">
        <f t="shared" si="71"/>
        <v>356765</v>
      </c>
    </row>
    <row r="4560" spans="2:11" x14ac:dyDescent="0.2">
      <c r="B4560" t="s">
        <v>55</v>
      </c>
      <c r="C4560" s="29">
        <v>43700</v>
      </c>
      <c r="F4560" s="199">
        <f>[1]Summary!G4560</f>
        <v>35433</v>
      </c>
      <c r="G4560" s="48">
        <f>[1]Summary!H4560</f>
        <v>45534</v>
      </c>
      <c r="H4560" s="203">
        <f>[1]Summary!I4560</f>
        <v>96243</v>
      </c>
      <c r="I4560" s="30">
        <f>[1]Summary!K4560</f>
        <v>201752</v>
      </c>
      <c r="K4560" s="34">
        <f t="shared" si="71"/>
        <v>378962</v>
      </c>
    </row>
    <row r="4561" spans="2:11" x14ac:dyDescent="0.2">
      <c r="B4561" t="s">
        <v>56</v>
      </c>
      <c r="C4561" s="29">
        <v>43701</v>
      </c>
      <c r="F4561" s="199">
        <f>[1]Summary!G4561</f>
        <v>23862</v>
      </c>
      <c r="G4561" s="48">
        <f>[1]Summary!H4561</f>
        <v>34368</v>
      </c>
      <c r="H4561" s="203">
        <f>[1]Summary!I4561</f>
        <v>65259</v>
      </c>
      <c r="I4561" s="30">
        <f>[1]Summary!K4561</f>
        <v>142018</v>
      </c>
      <c r="K4561" s="34">
        <f t="shared" si="71"/>
        <v>265507</v>
      </c>
    </row>
    <row r="4562" spans="2:11" x14ac:dyDescent="0.2">
      <c r="B4562" t="s">
        <v>57</v>
      </c>
      <c r="C4562" s="29">
        <v>43702</v>
      </c>
      <c r="F4562" s="199">
        <f>[1]Summary!G4562</f>
        <v>23009</v>
      </c>
      <c r="G4562" s="48">
        <f>[1]Summary!H4562</f>
        <v>29576</v>
      </c>
      <c r="H4562" s="203">
        <f>[1]Summary!I4562</f>
        <v>55565</v>
      </c>
      <c r="I4562" s="30">
        <f>[1]Summary!K4562</f>
        <v>107278</v>
      </c>
      <c r="K4562" s="34">
        <f t="shared" si="71"/>
        <v>215428</v>
      </c>
    </row>
    <row r="4563" spans="2:11" x14ac:dyDescent="0.2">
      <c r="B4563" t="s">
        <v>58</v>
      </c>
      <c r="C4563" s="29">
        <v>43703</v>
      </c>
      <c r="F4563" s="199">
        <f>[1]Summary!G4563</f>
        <v>29620</v>
      </c>
      <c r="G4563" s="48">
        <f>[1]Summary!H4563</f>
        <v>41419</v>
      </c>
      <c r="H4563" s="203">
        <f>[1]Summary!I4563</f>
        <v>84948</v>
      </c>
      <c r="I4563" s="30">
        <f>[1]Summary!K4563</f>
        <v>173607</v>
      </c>
      <c r="K4563" s="34">
        <f t="shared" si="71"/>
        <v>329594</v>
      </c>
    </row>
    <row r="4564" spans="2:11" x14ac:dyDescent="0.2">
      <c r="B4564" t="s">
        <v>59</v>
      </c>
      <c r="C4564" s="29">
        <v>43704</v>
      </c>
      <c r="F4564" s="199">
        <f>[1]Summary!G4564</f>
        <v>29301</v>
      </c>
      <c r="G4564" s="48">
        <f>[1]Summary!H4564</f>
        <v>40486</v>
      </c>
      <c r="H4564" s="203">
        <f>[1]Summary!I4564</f>
        <v>86314</v>
      </c>
      <c r="I4564" s="30">
        <f>[1]Summary!K4564</f>
        <v>180813</v>
      </c>
      <c r="K4564" s="34">
        <f t="shared" si="71"/>
        <v>336914</v>
      </c>
    </row>
    <row r="4565" spans="2:11" x14ac:dyDescent="0.2">
      <c r="B4565" t="s">
        <v>53</v>
      </c>
      <c r="C4565" s="29">
        <v>43705</v>
      </c>
      <c r="F4565" s="199">
        <f>[1]Summary!G4565</f>
        <v>30375</v>
      </c>
      <c r="G4565" s="48">
        <f>[1]Summary!H4565</f>
        <v>42685</v>
      </c>
      <c r="H4565" s="203">
        <f>[1]Summary!I4565</f>
        <v>88904</v>
      </c>
      <c r="I4565" s="30">
        <f>[1]Summary!K4565</f>
        <v>185550</v>
      </c>
      <c r="K4565" s="34">
        <f t="shared" si="71"/>
        <v>347514</v>
      </c>
    </row>
    <row r="4566" spans="2:11" x14ac:dyDescent="0.2">
      <c r="B4566" t="s">
        <v>54</v>
      </c>
      <c r="C4566" s="29">
        <v>43706</v>
      </c>
      <c r="F4566" s="199">
        <f>[1]Summary!G4566</f>
        <v>32103</v>
      </c>
      <c r="G4566" s="48">
        <f>[1]Summary!H4566</f>
        <v>44480</v>
      </c>
      <c r="H4566" s="203">
        <f>[1]Summary!I4566</f>
        <v>92481</v>
      </c>
      <c r="I4566" s="30">
        <f>[1]Summary!K4566</f>
        <v>190454</v>
      </c>
      <c r="K4566" s="34">
        <f t="shared" si="71"/>
        <v>359518</v>
      </c>
    </row>
    <row r="4567" spans="2:11" x14ac:dyDescent="0.2">
      <c r="B4567" t="s">
        <v>55</v>
      </c>
      <c r="C4567" s="33">
        <v>43707</v>
      </c>
      <c r="F4567" s="199">
        <f>[1]Summary!G4567</f>
        <v>37846</v>
      </c>
      <c r="G4567" s="48">
        <f>[1]Summary!H4567</f>
        <v>44982</v>
      </c>
      <c r="H4567" s="203">
        <f>[1]Summary!I4567</f>
        <v>100282</v>
      </c>
      <c r="I4567" s="30">
        <f>[1]Summary!K4567</f>
        <v>201654</v>
      </c>
      <c r="K4567" s="34">
        <f t="shared" si="71"/>
        <v>384764</v>
      </c>
    </row>
    <row r="4568" spans="2:11" x14ac:dyDescent="0.2">
      <c r="B4568" t="s">
        <v>56</v>
      </c>
      <c r="C4568" s="33">
        <v>43708</v>
      </c>
      <c r="F4568" s="199">
        <f>[1]Summary!G4568</f>
        <v>25249</v>
      </c>
      <c r="G4568" s="48">
        <f>[1]Summary!H4568</f>
        <v>32258</v>
      </c>
      <c r="H4568" s="203">
        <f>[1]Summary!I4568</f>
        <v>71689</v>
      </c>
      <c r="I4568" s="30">
        <f>[1]Summary!K4568</f>
        <v>145750</v>
      </c>
      <c r="K4568" s="34">
        <f t="shared" si="71"/>
        <v>274946</v>
      </c>
    </row>
    <row r="4569" spans="2:11" x14ac:dyDescent="0.2">
      <c r="B4569" t="s">
        <v>57</v>
      </c>
      <c r="C4569" s="33">
        <v>43709</v>
      </c>
      <c r="F4569" s="199">
        <f>[1]Summary!G4569</f>
        <v>20538</v>
      </c>
      <c r="G4569" s="48">
        <f>[1]Summary!H4569</f>
        <v>22675</v>
      </c>
      <c r="H4569" s="203">
        <f>[1]Summary!I4569</f>
        <v>56969</v>
      </c>
      <c r="I4569" s="30">
        <f>[1]Summary!K4569</f>
        <v>113710</v>
      </c>
      <c r="K4569" s="34">
        <f t="shared" si="71"/>
        <v>213892</v>
      </c>
    </row>
    <row r="4570" spans="2:11" x14ac:dyDescent="0.2">
      <c r="B4570" t="s">
        <v>58</v>
      </c>
      <c r="C4570" s="29">
        <v>43710</v>
      </c>
      <c r="F4570" s="199">
        <f>[1]Summary!G4570</f>
        <v>23685</v>
      </c>
      <c r="G4570" s="48">
        <f>[1]Summary!H4570</f>
        <v>22626</v>
      </c>
      <c r="H4570" s="203">
        <f>[1]Summary!I4570</f>
        <v>57756</v>
      </c>
      <c r="I4570" s="30">
        <f>[1]Summary!K4570</f>
        <v>109412</v>
      </c>
      <c r="K4570" s="34">
        <f t="shared" si="71"/>
        <v>213479</v>
      </c>
    </row>
    <row r="4571" spans="2:11" x14ac:dyDescent="0.2">
      <c r="B4571" t="s">
        <v>59</v>
      </c>
      <c r="C4571" s="29">
        <v>43711</v>
      </c>
      <c r="F4571" s="199">
        <f>[1]Summary!G4571</f>
        <v>29844</v>
      </c>
      <c r="G4571" s="48">
        <f>[1]Summary!H4571</f>
        <v>34511</v>
      </c>
      <c r="H4571" s="203">
        <f>[1]Summary!I4571</f>
        <v>85728</v>
      </c>
      <c r="I4571" s="30">
        <f>[1]Summary!K4571</f>
        <v>179161</v>
      </c>
      <c r="K4571" s="34">
        <f t="shared" si="71"/>
        <v>329244</v>
      </c>
    </row>
    <row r="4572" spans="2:11" x14ac:dyDescent="0.2">
      <c r="B4572" t="s">
        <v>53</v>
      </c>
      <c r="C4572" s="29">
        <v>43712</v>
      </c>
      <c r="F4572" s="199">
        <f>[1]Summary!G4572</f>
        <v>29631</v>
      </c>
      <c r="G4572" s="48">
        <f>[1]Summary!H4572</f>
        <v>34342</v>
      </c>
      <c r="H4572" s="203">
        <f>[1]Summary!I4572</f>
        <v>87749</v>
      </c>
      <c r="I4572" s="30">
        <f>[1]Summary!K4572</f>
        <v>185303</v>
      </c>
      <c r="K4572" s="34">
        <f t="shared" si="71"/>
        <v>337025</v>
      </c>
    </row>
    <row r="4573" spans="2:11" x14ac:dyDescent="0.2">
      <c r="B4573" t="s">
        <v>54</v>
      </c>
      <c r="C4573" s="29">
        <v>43713</v>
      </c>
      <c r="F4573" s="199">
        <f>[1]Summary!G4573</f>
        <v>31219</v>
      </c>
      <c r="G4573" s="48">
        <f>[1]Summary!H4573</f>
        <v>34330</v>
      </c>
      <c r="H4573" s="203">
        <f>[1]Summary!I4573</f>
        <v>92137</v>
      </c>
      <c r="I4573" s="30">
        <f>[1]Summary!K4573</f>
        <v>190553</v>
      </c>
      <c r="K4573" s="34">
        <f t="shared" si="71"/>
        <v>348239</v>
      </c>
    </row>
    <row r="4574" spans="2:11" x14ac:dyDescent="0.2">
      <c r="B4574" t="s">
        <v>55</v>
      </c>
      <c r="C4574" s="33">
        <v>43714</v>
      </c>
      <c r="F4574" s="199">
        <f>[1]Summary!G4574</f>
        <v>36597</v>
      </c>
      <c r="G4574" s="48">
        <f>[1]Summary!H4574</f>
        <v>37520</v>
      </c>
      <c r="H4574" s="203">
        <f>[1]Summary!I4574</f>
        <v>101586</v>
      </c>
      <c r="I4574" s="30">
        <f>[1]Summary!K4574</f>
        <v>207620</v>
      </c>
      <c r="K4574" s="34">
        <f t="shared" si="71"/>
        <v>383323</v>
      </c>
    </row>
    <row r="4575" spans="2:11" x14ac:dyDescent="0.2">
      <c r="B4575" t="s">
        <v>56</v>
      </c>
      <c r="C4575" s="29">
        <v>43715</v>
      </c>
      <c r="F4575" s="199">
        <f>[1]Summary!G4575</f>
        <v>24229</v>
      </c>
      <c r="G4575" s="48">
        <f>[1]Summary!H4575</f>
        <v>27115</v>
      </c>
      <c r="H4575" s="203">
        <f>[1]Summary!I4575</f>
        <v>66470</v>
      </c>
      <c r="I4575" s="30">
        <f>[1]Summary!K4575</f>
        <v>144358</v>
      </c>
      <c r="K4575" s="34">
        <f t="shared" si="71"/>
        <v>262172</v>
      </c>
    </row>
    <row r="4576" spans="2:11" x14ac:dyDescent="0.2">
      <c r="B4576" t="s">
        <v>57</v>
      </c>
      <c r="C4576" s="29">
        <v>43716</v>
      </c>
      <c r="F4576" s="199">
        <f>[1]Summary!G4576</f>
        <v>24421</v>
      </c>
      <c r="G4576" s="48">
        <f>[1]Summary!H4576</f>
        <v>23837</v>
      </c>
      <c r="H4576" s="203">
        <f>[1]Summary!I4576</f>
        <v>60159</v>
      </c>
      <c r="I4576" s="30">
        <f>[1]Summary!K4576</f>
        <v>112763</v>
      </c>
      <c r="K4576" s="34">
        <f t="shared" si="71"/>
        <v>221180</v>
      </c>
    </row>
    <row r="4577" spans="2:11" x14ac:dyDescent="0.2">
      <c r="B4577" t="s">
        <v>58</v>
      </c>
      <c r="C4577" s="29">
        <v>43717</v>
      </c>
      <c r="F4577" s="199">
        <f>[1]Summary!G4577</f>
        <v>30270</v>
      </c>
      <c r="G4577" s="48">
        <f>[1]Summary!H4577</f>
        <v>35004</v>
      </c>
      <c r="H4577" s="203">
        <f>[1]Summary!I4577</f>
        <v>85234</v>
      </c>
      <c r="I4577" s="30">
        <f>[1]Summary!K4577</f>
        <v>179190</v>
      </c>
      <c r="K4577" s="34">
        <f t="shared" si="71"/>
        <v>329698</v>
      </c>
    </row>
    <row r="4578" spans="2:11" x14ac:dyDescent="0.2">
      <c r="B4578" t="s">
        <v>59</v>
      </c>
      <c r="C4578" s="29">
        <v>43718</v>
      </c>
      <c r="F4578" s="199">
        <f>[1]Summary!G4578</f>
        <v>29958</v>
      </c>
      <c r="G4578" s="48">
        <f>[1]Summary!H4578</f>
        <v>34329</v>
      </c>
      <c r="H4578" s="203">
        <f>[1]Summary!I4578</f>
        <v>89901</v>
      </c>
      <c r="I4578" s="30">
        <f>[1]Summary!K4578</f>
        <v>182719</v>
      </c>
      <c r="K4578" s="34">
        <f t="shared" si="71"/>
        <v>336907</v>
      </c>
    </row>
    <row r="4579" spans="2:11" x14ac:dyDescent="0.2">
      <c r="B4579" t="s">
        <v>53</v>
      </c>
      <c r="C4579" s="33">
        <v>43719</v>
      </c>
      <c r="F4579" s="199">
        <f>[1]Summary!G4579</f>
        <v>30239</v>
      </c>
      <c r="G4579" s="48">
        <f>[1]Summary!H4579</f>
        <v>35085</v>
      </c>
      <c r="H4579" s="203">
        <f>[1]Summary!I4579</f>
        <v>77642</v>
      </c>
      <c r="I4579" s="30">
        <f>[1]Summary!K4579</f>
        <v>182437</v>
      </c>
      <c r="K4579" s="34">
        <f t="shared" si="71"/>
        <v>325403</v>
      </c>
    </row>
    <row r="4580" spans="2:11" x14ac:dyDescent="0.2">
      <c r="B4580" t="s">
        <v>54</v>
      </c>
      <c r="C4580" s="29">
        <v>43720</v>
      </c>
      <c r="F4580" s="199">
        <f>[1]Summary!G4580</f>
        <v>31690</v>
      </c>
      <c r="G4580" s="48">
        <f>[1]Summary!H4580</f>
        <v>35519</v>
      </c>
      <c r="H4580" s="203">
        <f>[1]Summary!I4580</f>
        <v>91532</v>
      </c>
      <c r="I4580" s="30">
        <f>[1]Summary!K4580</f>
        <v>190277</v>
      </c>
      <c r="K4580" s="34">
        <f t="shared" si="71"/>
        <v>349018</v>
      </c>
    </row>
    <row r="4581" spans="2:11" x14ac:dyDescent="0.2">
      <c r="B4581" t="s">
        <v>55</v>
      </c>
      <c r="C4581" s="33">
        <v>43721</v>
      </c>
      <c r="F4581" s="199">
        <f>[1]Summary!G4581</f>
        <v>36190</v>
      </c>
      <c r="G4581" s="48">
        <f>[1]Summary!H4581</f>
        <v>36494</v>
      </c>
      <c r="H4581" s="203">
        <f>[1]Summary!I4581</f>
        <v>99608</v>
      </c>
      <c r="I4581" s="30">
        <f>[1]Summary!K4581</f>
        <v>201550</v>
      </c>
      <c r="K4581" s="34">
        <f t="shared" si="71"/>
        <v>373842</v>
      </c>
    </row>
    <row r="4582" spans="2:11" x14ac:dyDescent="0.2">
      <c r="B4582" t="s">
        <v>56</v>
      </c>
      <c r="C4582" s="29">
        <v>43722</v>
      </c>
      <c r="F4582" s="199">
        <f>[1]Summary!G4582</f>
        <v>23496</v>
      </c>
      <c r="G4582" s="48">
        <f>[1]Summary!H4582</f>
        <v>26256</v>
      </c>
      <c r="H4582" s="203">
        <f>[1]Summary!I4582</f>
        <v>64805</v>
      </c>
      <c r="I4582" s="30">
        <f>[1]Summary!K4582</f>
        <v>148857</v>
      </c>
      <c r="K4582" s="34">
        <f t="shared" si="71"/>
        <v>263414</v>
      </c>
    </row>
    <row r="4583" spans="2:11" x14ac:dyDescent="0.2">
      <c r="B4583" t="s">
        <v>57</v>
      </c>
      <c r="C4583" s="29">
        <v>43723</v>
      </c>
      <c r="F4583" s="199">
        <f>[1]Summary!G4583</f>
        <v>22933</v>
      </c>
      <c r="G4583" s="48">
        <f>[1]Summary!H4583</f>
        <v>22525</v>
      </c>
      <c r="H4583" s="203">
        <f>[1]Summary!I4583</f>
        <v>56835</v>
      </c>
      <c r="I4583" s="30">
        <f>[1]Summary!K4583</f>
        <v>110866</v>
      </c>
      <c r="K4583" s="34">
        <f t="shared" si="71"/>
        <v>213159</v>
      </c>
    </row>
    <row r="4584" spans="2:11" x14ac:dyDescent="0.2">
      <c r="B4584" t="s">
        <v>58</v>
      </c>
      <c r="C4584" s="29">
        <v>43724</v>
      </c>
      <c r="F4584" s="199">
        <f>[1]Summary!G4584</f>
        <v>29555</v>
      </c>
      <c r="G4584" s="48">
        <f>[1]Summary!H4584</f>
        <v>33455</v>
      </c>
      <c r="H4584" s="203">
        <f>[1]Summary!I4584</f>
        <v>84608</v>
      </c>
      <c r="I4584" s="30">
        <f>[1]Summary!K4584</f>
        <v>173689</v>
      </c>
      <c r="K4584" s="34">
        <f t="shared" si="71"/>
        <v>321307</v>
      </c>
    </row>
    <row r="4585" spans="2:11" x14ac:dyDescent="0.2">
      <c r="B4585" t="s">
        <v>59</v>
      </c>
      <c r="C4585" s="29">
        <v>43725</v>
      </c>
      <c r="F4585" s="199">
        <f>[1]Summary!G4585</f>
        <v>29020</v>
      </c>
      <c r="G4585" s="48">
        <f>[1]Summary!H4585</f>
        <v>33326</v>
      </c>
      <c r="H4585" s="203">
        <f>[1]Summary!I4585</f>
        <v>87215</v>
      </c>
      <c r="I4585" s="30">
        <f>[1]Summary!K4585</f>
        <v>181772</v>
      </c>
      <c r="K4585" s="34">
        <f t="shared" si="71"/>
        <v>331333</v>
      </c>
    </row>
    <row r="4586" spans="2:11" x14ac:dyDescent="0.2">
      <c r="B4586" t="s">
        <v>53</v>
      </c>
      <c r="C4586" s="33">
        <v>43726</v>
      </c>
      <c r="F4586" s="199">
        <f>[1]Summary!G4586</f>
        <v>30453</v>
      </c>
      <c r="G4586" s="48">
        <f>[1]Summary!H4586</f>
        <v>35001</v>
      </c>
      <c r="H4586" s="203">
        <f>[1]Summary!I4586</f>
        <v>89385</v>
      </c>
      <c r="I4586" s="30">
        <f>[1]Summary!K4586</f>
        <v>190570</v>
      </c>
      <c r="K4586" s="34">
        <f t="shared" si="71"/>
        <v>345409</v>
      </c>
    </row>
    <row r="4587" spans="2:11" x14ac:dyDescent="0.2">
      <c r="B4587" t="s">
        <v>54</v>
      </c>
      <c r="C4587" s="29">
        <v>43727</v>
      </c>
      <c r="F4587" s="199">
        <f>[1]Summary!G4587</f>
        <v>30503</v>
      </c>
      <c r="G4587" s="48">
        <f>[1]Summary!H4587</f>
        <v>36573</v>
      </c>
      <c r="H4587" s="203">
        <f>[1]Summary!I4587</f>
        <v>92352</v>
      </c>
      <c r="I4587" s="30">
        <f>[1]Summary!K4587</f>
        <v>189849</v>
      </c>
      <c r="K4587" s="34">
        <f t="shared" si="71"/>
        <v>349277</v>
      </c>
    </row>
    <row r="4588" spans="2:11" x14ac:dyDescent="0.2">
      <c r="B4588" t="s">
        <v>55</v>
      </c>
      <c r="C4588" s="29">
        <v>43728</v>
      </c>
      <c r="F4588" s="199">
        <f>[1]Summary!G4588</f>
        <v>35323</v>
      </c>
      <c r="G4588" s="48">
        <f>[1]Summary!H4588</f>
        <v>36632</v>
      </c>
      <c r="H4588" s="203">
        <f>[1]Summary!I4588</f>
        <v>100478</v>
      </c>
      <c r="I4588" s="30">
        <f>[1]Summary!K4588</f>
        <v>200904</v>
      </c>
      <c r="K4588" s="34">
        <f t="shared" si="71"/>
        <v>373337</v>
      </c>
    </row>
    <row r="4589" spans="2:11" x14ac:dyDescent="0.2">
      <c r="B4589" t="s">
        <v>56</v>
      </c>
      <c r="C4589" s="29">
        <v>43729</v>
      </c>
      <c r="F4589" s="199">
        <f>[1]Summary!G4589</f>
        <v>24740</v>
      </c>
      <c r="G4589" s="48">
        <f>[1]Summary!H4589</f>
        <v>27115</v>
      </c>
      <c r="H4589" s="203">
        <f>[1]Summary!I4589</f>
        <v>67825</v>
      </c>
      <c r="I4589" s="30">
        <f>[1]Summary!K4589</f>
        <v>148394</v>
      </c>
      <c r="K4589" s="34">
        <f t="shared" si="71"/>
        <v>268074</v>
      </c>
    </row>
    <row r="4590" spans="2:11" x14ac:dyDescent="0.2">
      <c r="B4590" t="s">
        <v>57</v>
      </c>
      <c r="C4590" s="29">
        <v>43730</v>
      </c>
      <c r="F4590" s="199">
        <f>[1]Summary!G4590</f>
        <v>23929</v>
      </c>
      <c r="G4590" s="48">
        <f>[1]Summary!H4590</f>
        <v>24127</v>
      </c>
      <c r="H4590" s="203">
        <f>[1]Summary!I4590</f>
        <v>58359</v>
      </c>
      <c r="I4590" s="30">
        <f>[1]Summary!K4590</f>
        <v>111870</v>
      </c>
      <c r="K4590" s="34">
        <f t="shared" si="71"/>
        <v>218285</v>
      </c>
    </row>
    <row r="4591" spans="2:11" x14ac:dyDescent="0.2">
      <c r="B4591" t="s">
        <v>58</v>
      </c>
      <c r="C4591" s="29">
        <v>43731</v>
      </c>
      <c r="F4591" s="199">
        <f>[1]Summary!G4591</f>
        <v>29038</v>
      </c>
      <c r="G4591" s="48">
        <f>[1]Summary!H4591</f>
        <v>33467</v>
      </c>
      <c r="H4591" s="203">
        <f>[1]Summary!I4591</f>
        <v>85695</v>
      </c>
      <c r="I4591" s="30">
        <f>[1]Summary!K4591</f>
        <v>175806</v>
      </c>
      <c r="K4591" s="34">
        <f t="shared" si="71"/>
        <v>324006</v>
      </c>
    </row>
    <row r="4592" spans="2:11" x14ac:dyDescent="0.2">
      <c r="B4592" t="s">
        <v>59</v>
      </c>
      <c r="C4592" s="29">
        <v>43732</v>
      </c>
      <c r="F4592" s="199">
        <f>[1]Summary!G4592</f>
        <v>29449</v>
      </c>
      <c r="G4592" s="48">
        <f>[1]Summary!H4592</f>
        <v>34208</v>
      </c>
      <c r="H4592" s="203">
        <f>[1]Summary!I4592</f>
        <v>88455</v>
      </c>
      <c r="I4592" s="30">
        <f>[1]Summary!K4592</f>
        <v>185970</v>
      </c>
      <c r="K4592" s="34">
        <f t="shared" si="71"/>
        <v>338082</v>
      </c>
    </row>
    <row r="4593" spans="2:11" x14ac:dyDescent="0.2">
      <c r="B4593" t="s">
        <v>53</v>
      </c>
      <c r="C4593" s="29">
        <v>43733</v>
      </c>
      <c r="F4593" s="199">
        <f>[1]Summary!G4593</f>
        <v>30189</v>
      </c>
      <c r="G4593" s="48">
        <f>[1]Summary!H4593</f>
        <v>34744</v>
      </c>
      <c r="H4593" s="203">
        <f>[1]Summary!I4593</f>
        <v>90603</v>
      </c>
      <c r="I4593" s="30">
        <f>[1]Summary!K4593</f>
        <v>188309</v>
      </c>
      <c r="K4593" s="34">
        <f t="shared" si="71"/>
        <v>343845</v>
      </c>
    </row>
    <row r="4594" spans="2:11" x14ac:dyDescent="0.2">
      <c r="B4594" t="s">
        <v>54</v>
      </c>
      <c r="C4594" s="29">
        <v>43734</v>
      </c>
      <c r="F4594" s="199">
        <f>[1]Summary!G4594</f>
        <v>31121</v>
      </c>
      <c r="G4594" s="48">
        <f>[1]Summary!H4594</f>
        <v>34866</v>
      </c>
      <c r="H4594" s="203">
        <f>[1]Summary!I4594</f>
        <v>93811</v>
      </c>
      <c r="I4594" s="30">
        <f>[1]Summary!K4594</f>
        <v>192456</v>
      </c>
      <c r="K4594" s="34">
        <f t="shared" si="71"/>
        <v>352254</v>
      </c>
    </row>
    <row r="4595" spans="2:11" x14ac:dyDescent="0.2">
      <c r="B4595" t="s">
        <v>55</v>
      </c>
      <c r="C4595" s="32">
        <v>43735</v>
      </c>
      <c r="F4595" s="199">
        <f>[1]Summary!G4595</f>
        <v>35665</v>
      </c>
      <c r="G4595" s="48">
        <f>[1]Summary!H4595</f>
        <v>36444</v>
      </c>
      <c r="H4595" s="203">
        <f>[1]Summary!I4595</f>
        <v>100627</v>
      </c>
      <c r="I4595" s="30">
        <f>[1]Summary!K4595</f>
        <v>201131</v>
      </c>
      <c r="K4595" s="34">
        <f t="shared" si="71"/>
        <v>373867</v>
      </c>
    </row>
    <row r="4596" spans="2:11" x14ac:dyDescent="0.2">
      <c r="B4596" t="s">
        <v>56</v>
      </c>
      <c r="C4596" s="33">
        <v>43736</v>
      </c>
      <c r="F4596" s="199">
        <f>[1]Summary!G4596</f>
        <v>23772</v>
      </c>
      <c r="G4596" s="48">
        <f>[1]Summary!H4596</f>
        <v>25947</v>
      </c>
      <c r="H4596" s="203">
        <f>[1]Summary!I4596</f>
        <v>66348</v>
      </c>
      <c r="I4596" s="30">
        <f>[1]Summary!K4596</f>
        <v>150989</v>
      </c>
      <c r="K4596" s="34">
        <f t="shared" si="71"/>
        <v>267056</v>
      </c>
    </row>
    <row r="4597" spans="2:11" x14ac:dyDescent="0.2">
      <c r="B4597" t="s">
        <v>57</v>
      </c>
      <c r="C4597" s="29">
        <v>43737</v>
      </c>
      <c r="F4597" s="199">
        <f>[1]Summary!G4597</f>
        <v>23212</v>
      </c>
      <c r="G4597" s="48">
        <f>[1]Summary!H4597</f>
        <v>23377</v>
      </c>
      <c r="H4597" s="203">
        <f>[1]Summary!I4597</f>
        <v>58653</v>
      </c>
      <c r="I4597" s="30">
        <f>[1]Summary!K4597</f>
        <v>116497</v>
      </c>
      <c r="K4597" s="34">
        <f t="shared" si="71"/>
        <v>221739</v>
      </c>
    </row>
    <row r="4598" spans="2:11" x14ac:dyDescent="0.2">
      <c r="B4598" t="s">
        <v>58</v>
      </c>
      <c r="C4598" s="29">
        <v>43738</v>
      </c>
      <c r="F4598" s="199">
        <f>[1]Summary!G4598</f>
        <v>29323</v>
      </c>
      <c r="G4598" s="48">
        <f>[1]Summary!H4598</f>
        <v>33299</v>
      </c>
      <c r="H4598" s="203">
        <f>[1]Summary!I4598</f>
        <v>84929</v>
      </c>
      <c r="I4598" s="30">
        <f>[1]Summary!K4598</f>
        <v>175869</v>
      </c>
      <c r="K4598" s="34">
        <f t="shared" si="71"/>
        <v>323420</v>
      </c>
    </row>
    <row r="4599" spans="2:11" x14ac:dyDescent="0.2">
      <c r="B4599" t="s">
        <v>59</v>
      </c>
      <c r="C4599" s="29">
        <v>43739</v>
      </c>
      <c r="F4599" s="199">
        <f>[1]Summary!G4599</f>
        <v>29767</v>
      </c>
      <c r="G4599" s="48">
        <v>33203</v>
      </c>
      <c r="H4599" s="203">
        <f>[1]Summary!I4599</f>
        <v>89723</v>
      </c>
      <c r="I4599" s="30">
        <f>[1]Summary!K4599</f>
        <v>184590</v>
      </c>
      <c r="K4599" s="34">
        <f t="shared" si="71"/>
        <v>337283</v>
      </c>
    </row>
    <row r="4600" spans="2:11" x14ac:dyDescent="0.2">
      <c r="B4600" t="s">
        <v>53</v>
      </c>
      <c r="C4600" s="29">
        <v>43740</v>
      </c>
      <c r="F4600" s="199">
        <f>[1]Summary!G4600</f>
        <v>29788</v>
      </c>
      <c r="G4600" s="48">
        <v>33543</v>
      </c>
      <c r="H4600" s="203">
        <f>[1]Summary!I4600</f>
        <v>90484</v>
      </c>
      <c r="I4600" s="30">
        <f>[1]Summary!K4600</f>
        <v>188151</v>
      </c>
      <c r="K4600" s="34">
        <f t="shared" si="71"/>
        <v>341966</v>
      </c>
    </row>
    <row r="4601" spans="2:11" x14ac:dyDescent="0.2">
      <c r="B4601" t="s">
        <v>54</v>
      </c>
      <c r="C4601" s="29">
        <v>43741</v>
      </c>
      <c r="F4601" s="199">
        <f>[1]Summary!G4601</f>
        <v>31725</v>
      </c>
      <c r="G4601" s="48">
        <v>34197</v>
      </c>
      <c r="H4601" s="203">
        <f>[1]Summary!I4601</f>
        <v>93920</v>
      </c>
      <c r="I4601" s="30">
        <f>[1]Summary!K4601</f>
        <v>191116</v>
      </c>
      <c r="K4601" s="34">
        <f t="shared" si="71"/>
        <v>350958</v>
      </c>
    </row>
    <row r="4602" spans="2:11" x14ac:dyDescent="0.2">
      <c r="B4602" t="s">
        <v>55</v>
      </c>
      <c r="C4602" s="32">
        <v>43742</v>
      </c>
      <c r="F4602" s="199">
        <f>[1]Summary!G4602</f>
        <v>36145</v>
      </c>
      <c r="G4602" s="48">
        <v>35647</v>
      </c>
      <c r="H4602" s="203">
        <f>[1]Summary!I4602</f>
        <v>102328</v>
      </c>
      <c r="I4602" s="30">
        <f>[1]Summary!K4602</f>
        <v>203825</v>
      </c>
      <c r="K4602" s="34">
        <f t="shared" si="71"/>
        <v>377945</v>
      </c>
    </row>
    <row r="4603" spans="2:11" x14ac:dyDescent="0.2">
      <c r="B4603" t="s">
        <v>56</v>
      </c>
      <c r="C4603" s="29">
        <v>43743</v>
      </c>
      <c r="F4603" s="199">
        <f>[1]Summary!G4603</f>
        <v>23645</v>
      </c>
      <c r="G4603" s="48">
        <v>25736</v>
      </c>
      <c r="H4603" s="203">
        <f>[1]Summary!I4603</f>
        <v>67381</v>
      </c>
      <c r="I4603" s="30">
        <f>[1]Summary!K4603</f>
        <v>154792</v>
      </c>
      <c r="K4603" s="34">
        <f t="shared" si="71"/>
        <v>271554</v>
      </c>
    </row>
    <row r="4604" spans="2:11" x14ac:dyDescent="0.2">
      <c r="B4604" t="s">
        <v>57</v>
      </c>
      <c r="C4604" s="29">
        <v>43744</v>
      </c>
      <c r="F4604" s="199">
        <f>[1]Summary!G4604</f>
        <v>24523</v>
      </c>
      <c r="G4604" s="48">
        <v>22190</v>
      </c>
      <c r="H4604" s="203">
        <f>[1]Summary!I4604</f>
        <v>58323</v>
      </c>
      <c r="I4604" s="30">
        <f>[1]Summary!K4604</f>
        <v>114285</v>
      </c>
      <c r="K4604" s="34">
        <f t="shared" si="71"/>
        <v>219321</v>
      </c>
    </row>
    <row r="4605" spans="2:11" x14ac:dyDescent="0.2">
      <c r="B4605" t="s">
        <v>58</v>
      </c>
      <c r="C4605" s="29">
        <v>43745</v>
      </c>
      <c r="F4605" s="199">
        <f>[1]Summary!G4605</f>
        <v>29913</v>
      </c>
      <c r="G4605" s="48">
        <v>30878</v>
      </c>
      <c r="H4605" s="203">
        <f>[1]Summary!I4605</f>
        <v>87737</v>
      </c>
      <c r="I4605" s="30">
        <f>[1]Summary!K4605</f>
        <v>179751</v>
      </c>
      <c r="K4605" s="34">
        <f t="shared" si="71"/>
        <v>328279</v>
      </c>
    </row>
    <row r="4606" spans="2:11" x14ac:dyDescent="0.2">
      <c r="B4606" t="s">
        <v>59</v>
      </c>
      <c r="C4606" s="29">
        <v>43746</v>
      </c>
      <c r="F4606" s="199">
        <f>[1]Summary!G4606</f>
        <v>29421</v>
      </c>
      <c r="G4606" s="48">
        <v>32780</v>
      </c>
      <c r="H4606" s="203">
        <f>[1]Summary!I4606</f>
        <v>89267</v>
      </c>
      <c r="I4606" s="30">
        <f>[1]Summary!K4606</f>
        <v>185327</v>
      </c>
      <c r="K4606" s="34">
        <f t="shared" si="71"/>
        <v>336795</v>
      </c>
    </row>
    <row r="4607" spans="2:11" x14ac:dyDescent="0.2">
      <c r="B4607" t="s">
        <v>53</v>
      </c>
      <c r="C4607" s="29">
        <v>43747</v>
      </c>
      <c r="F4607" s="199">
        <f>[1]Summary!G4607</f>
        <v>30344</v>
      </c>
      <c r="G4607" s="48">
        <v>34365</v>
      </c>
      <c r="H4607" s="203">
        <f>[1]Summary!I4607</f>
        <v>90751</v>
      </c>
      <c r="I4607" s="30">
        <f>[1]Summary!K4607</f>
        <v>186567</v>
      </c>
      <c r="K4607" s="34">
        <f t="shared" si="71"/>
        <v>342027</v>
      </c>
    </row>
    <row r="4608" spans="2:11" x14ac:dyDescent="0.2">
      <c r="B4608" t="s">
        <v>54</v>
      </c>
      <c r="C4608" s="33">
        <v>43748</v>
      </c>
      <c r="F4608" s="199">
        <f>[1]Summary!G4608</f>
        <v>31518</v>
      </c>
      <c r="G4608" s="48">
        <v>36659</v>
      </c>
      <c r="H4608" s="203">
        <f>[1]Summary!I4608</f>
        <v>93590</v>
      </c>
      <c r="I4608" s="30">
        <f>[1]Summary!K4608</f>
        <v>195725</v>
      </c>
      <c r="K4608" s="34">
        <f t="shared" si="71"/>
        <v>357492</v>
      </c>
    </row>
    <row r="4609" spans="2:11" x14ac:dyDescent="0.2">
      <c r="B4609" t="s">
        <v>55</v>
      </c>
      <c r="C4609" s="29">
        <v>43749</v>
      </c>
      <c r="F4609" s="199">
        <f>[1]Summary!G4609</f>
        <v>36089</v>
      </c>
      <c r="G4609" s="48">
        <v>36094</v>
      </c>
      <c r="H4609" s="203">
        <f>[1]Summary!I4609</f>
        <v>98447</v>
      </c>
      <c r="I4609" s="30">
        <f>[1]Summary!K4609</f>
        <v>191741</v>
      </c>
      <c r="K4609" s="34">
        <f t="shared" si="71"/>
        <v>362371</v>
      </c>
    </row>
    <row r="4610" spans="2:11" x14ac:dyDescent="0.2">
      <c r="B4610" t="s">
        <v>56</v>
      </c>
      <c r="C4610" s="33">
        <v>43750</v>
      </c>
      <c r="F4610" s="199">
        <f>[1]Summary!G4610</f>
        <v>23967</v>
      </c>
      <c r="G4610" s="48">
        <v>26518</v>
      </c>
      <c r="H4610" s="203">
        <f>[1]Summary!I4610</f>
        <v>64123</v>
      </c>
      <c r="I4610" s="30">
        <f>[1]Summary!K4610</f>
        <v>138674</v>
      </c>
      <c r="K4610" s="34">
        <f t="shared" si="71"/>
        <v>253282</v>
      </c>
    </row>
    <row r="4611" spans="2:11" x14ac:dyDescent="0.2">
      <c r="B4611" t="s">
        <v>57</v>
      </c>
      <c r="C4611" s="29">
        <v>43751</v>
      </c>
      <c r="F4611" s="199">
        <f>[1]Summary!G4611</f>
        <v>25330</v>
      </c>
      <c r="G4611" s="48">
        <v>24148</v>
      </c>
      <c r="H4611" s="203">
        <f>[1]Summary!I4611</f>
        <v>59133</v>
      </c>
      <c r="I4611" s="30">
        <f>[1]Summary!K4611</f>
        <v>114230</v>
      </c>
      <c r="K4611" s="34">
        <f t="shared" si="71"/>
        <v>222841</v>
      </c>
    </row>
    <row r="4612" spans="2:11" x14ac:dyDescent="0.2">
      <c r="B4612" t="s">
        <v>58</v>
      </c>
      <c r="C4612" s="33">
        <v>43752</v>
      </c>
      <c r="F4612" s="199">
        <f>[1]Summary!G4612</f>
        <v>31126</v>
      </c>
      <c r="G4612" s="48">
        <v>32054</v>
      </c>
      <c r="H4612" s="203">
        <f>[1]Summary!I4612</f>
        <v>79802</v>
      </c>
      <c r="I4612" s="30">
        <f>[1]Summary!K4612</f>
        <v>172405</v>
      </c>
      <c r="K4612" s="34">
        <f t="shared" si="71"/>
        <v>315387</v>
      </c>
    </row>
    <row r="4613" spans="2:11" x14ac:dyDescent="0.2">
      <c r="B4613" t="s">
        <v>59</v>
      </c>
      <c r="C4613" s="29">
        <v>43753</v>
      </c>
      <c r="F4613" s="199">
        <f>[1]Summary!G4613</f>
        <v>29562</v>
      </c>
      <c r="G4613" s="48">
        <v>34587</v>
      </c>
      <c r="H4613" s="203">
        <f>[1]Summary!I4613</f>
        <v>87487</v>
      </c>
      <c r="I4613" s="30">
        <f>[1]Summary!K4613</f>
        <v>181743</v>
      </c>
      <c r="K4613" s="34">
        <f t="shared" si="71"/>
        <v>333379</v>
      </c>
    </row>
    <row r="4614" spans="2:11" x14ac:dyDescent="0.2">
      <c r="B4614" t="s">
        <v>53</v>
      </c>
      <c r="C4614" s="29">
        <v>43754</v>
      </c>
      <c r="F4614" s="199">
        <f>[1]Summary!G4614</f>
        <v>29943</v>
      </c>
      <c r="G4614" s="48">
        <v>34961</v>
      </c>
      <c r="H4614" s="203">
        <f>[1]Summary!I4614</f>
        <v>88695</v>
      </c>
      <c r="I4614" s="30">
        <f>[1]Summary!K4614</f>
        <v>184038</v>
      </c>
      <c r="K4614" s="34">
        <f t="shared" si="71"/>
        <v>337637</v>
      </c>
    </row>
    <row r="4615" spans="2:11" x14ac:dyDescent="0.2">
      <c r="B4615" t="s">
        <v>54</v>
      </c>
      <c r="C4615" s="29">
        <v>43755</v>
      </c>
      <c r="F4615" s="199">
        <f>[1]Summary!G4615</f>
        <v>32134</v>
      </c>
      <c r="G4615" s="48">
        <v>34263</v>
      </c>
      <c r="H4615" s="203">
        <f>[1]Summary!I4615</f>
        <v>93152</v>
      </c>
      <c r="I4615" s="30">
        <f>[1]Summary!K4615</f>
        <v>190820</v>
      </c>
      <c r="K4615" s="34">
        <f t="shared" ref="K4615:K4678" si="72">E4615+F4615+G4615+H4615+I4615</f>
        <v>350369</v>
      </c>
    </row>
    <row r="4616" spans="2:11" x14ac:dyDescent="0.2">
      <c r="B4616" t="s">
        <v>55</v>
      </c>
      <c r="C4616" s="32">
        <v>43756</v>
      </c>
      <c r="F4616" s="199">
        <f>[1]Summary!G4616</f>
        <v>35836</v>
      </c>
      <c r="G4616" s="48">
        <v>36604</v>
      </c>
      <c r="H4616" s="203">
        <f>[1]Summary!I4616</f>
        <v>100639</v>
      </c>
      <c r="I4616" s="30">
        <f>[1]Summary!K4616</f>
        <v>204276</v>
      </c>
      <c r="K4616" s="34">
        <f t="shared" si="72"/>
        <v>377355</v>
      </c>
    </row>
    <row r="4617" spans="2:11" x14ac:dyDescent="0.2">
      <c r="B4617" t="s">
        <v>56</v>
      </c>
      <c r="C4617" s="32">
        <v>43757</v>
      </c>
      <c r="F4617" s="199">
        <f>[1]Summary!G4617</f>
        <v>26467</v>
      </c>
      <c r="G4617" s="48">
        <v>29054</v>
      </c>
      <c r="H4617" s="203">
        <f>[1]Summary!I4617</f>
        <v>69070</v>
      </c>
      <c r="I4617" s="30">
        <f>[1]Summary!K4617</f>
        <v>156668</v>
      </c>
      <c r="K4617" s="34">
        <f t="shared" si="72"/>
        <v>281259</v>
      </c>
    </row>
    <row r="4618" spans="2:11" x14ac:dyDescent="0.2">
      <c r="B4618" t="s">
        <v>57</v>
      </c>
      <c r="C4618" s="29">
        <v>43758</v>
      </c>
      <c r="F4618" s="199">
        <f>[1]Summary!G4618</f>
        <v>25528</v>
      </c>
      <c r="G4618" s="48">
        <v>24989</v>
      </c>
      <c r="H4618" s="203">
        <f>[1]Summary!I4618</f>
        <v>61856</v>
      </c>
      <c r="I4618" s="30">
        <f>[1]Summary!K4618</f>
        <v>118842</v>
      </c>
      <c r="K4618" s="34">
        <f t="shared" si="72"/>
        <v>231215</v>
      </c>
    </row>
    <row r="4619" spans="2:11" x14ac:dyDescent="0.2">
      <c r="B4619" t="s">
        <v>58</v>
      </c>
      <c r="C4619" s="29">
        <v>43759</v>
      </c>
      <c r="F4619" s="199">
        <f>[1]Summary!G4619</f>
        <v>29500</v>
      </c>
      <c r="G4619" s="48">
        <v>32932</v>
      </c>
      <c r="H4619" s="203">
        <f>[1]Summary!I4619</f>
        <v>86323</v>
      </c>
      <c r="I4619" s="30">
        <f>[1]Summary!K4619</f>
        <v>176574</v>
      </c>
      <c r="K4619" s="34">
        <f t="shared" si="72"/>
        <v>325329</v>
      </c>
    </row>
    <row r="4620" spans="2:11" x14ac:dyDescent="0.2">
      <c r="B4620" t="s">
        <v>59</v>
      </c>
      <c r="C4620" s="29">
        <v>43760</v>
      </c>
      <c r="F4620" s="199">
        <f>[1]Summary!G4620</f>
        <v>30788</v>
      </c>
      <c r="G4620" s="48">
        <v>34403</v>
      </c>
      <c r="H4620" s="203">
        <f>[1]Summary!I4620</f>
        <v>89281</v>
      </c>
      <c r="I4620" s="30">
        <f>[1]Summary!K4620</f>
        <v>188498</v>
      </c>
      <c r="K4620" s="34">
        <f t="shared" si="72"/>
        <v>342970</v>
      </c>
    </row>
    <row r="4621" spans="2:11" x14ac:dyDescent="0.2">
      <c r="B4621" t="s">
        <v>53</v>
      </c>
      <c r="C4621" s="33">
        <v>43761</v>
      </c>
      <c r="F4621" s="199">
        <f>[1]Summary!G4621</f>
        <v>30801</v>
      </c>
      <c r="G4621" s="48">
        <v>34854</v>
      </c>
      <c r="H4621" s="203">
        <f>[1]Summary!I4621</f>
        <v>93105</v>
      </c>
      <c r="I4621" s="30">
        <f>[1]Summary!K4621</f>
        <v>192081</v>
      </c>
      <c r="K4621" s="34">
        <f t="shared" si="72"/>
        <v>350841</v>
      </c>
    </row>
    <row r="4622" spans="2:11" x14ac:dyDescent="0.2">
      <c r="B4622" t="s">
        <v>54</v>
      </c>
      <c r="C4622" s="33">
        <v>43762</v>
      </c>
      <c r="F4622" s="199">
        <f>[1]Summary!G4622</f>
        <v>32326</v>
      </c>
      <c r="G4622" s="48">
        <v>35670</v>
      </c>
      <c r="H4622" s="203">
        <f>[1]Summary!I4622</f>
        <v>94313</v>
      </c>
      <c r="I4622" s="30">
        <f>[1]Summary!K4622</f>
        <v>188839</v>
      </c>
      <c r="K4622" s="34">
        <f t="shared" si="72"/>
        <v>351148</v>
      </c>
    </row>
    <row r="4623" spans="2:11" x14ac:dyDescent="0.2">
      <c r="B4623" t="s">
        <v>55</v>
      </c>
      <c r="C4623" s="33">
        <v>43763</v>
      </c>
      <c r="F4623" s="199">
        <f>[1]Summary!G4623</f>
        <v>35187</v>
      </c>
      <c r="G4623" s="48">
        <v>37224</v>
      </c>
      <c r="H4623" s="203">
        <f>[1]Summary!I4623</f>
        <v>98032</v>
      </c>
      <c r="I4623" s="30">
        <f>[1]Summary!K4623</f>
        <v>195978</v>
      </c>
      <c r="K4623" s="34">
        <f t="shared" si="72"/>
        <v>366421</v>
      </c>
    </row>
    <row r="4624" spans="2:11" x14ac:dyDescent="0.2">
      <c r="B4624" t="s">
        <v>56</v>
      </c>
      <c r="C4624" s="33">
        <v>43764</v>
      </c>
      <c r="F4624" s="199">
        <f>[1]Summary!G4624</f>
        <v>25035</v>
      </c>
      <c r="G4624" s="48">
        <v>27889</v>
      </c>
      <c r="H4624" s="203">
        <f>[1]Summary!I4624</f>
        <v>68119</v>
      </c>
      <c r="I4624" s="30">
        <f>[1]Summary!K4624</f>
        <v>150944</v>
      </c>
      <c r="K4624" s="34">
        <f t="shared" si="72"/>
        <v>271987</v>
      </c>
    </row>
    <row r="4625" spans="2:11" x14ac:dyDescent="0.2">
      <c r="B4625" t="s">
        <v>57</v>
      </c>
      <c r="C4625" s="29">
        <v>43765</v>
      </c>
      <c r="F4625" s="199">
        <f>[1]Summary!G4625</f>
        <v>24367</v>
      </c>
      <c r="G4625" s="48">
        <v>23770</v>
      </c>
      <c r="H4625" s="203">
        <f>[1]Summary!I4625</f>
        <v>60522</v>
      </c>
      <c r="I4625" s="30">
        <f>[1]Summary!K4625</f>
        <v>119005</v>
      </c>
      <c r="K4625" s="34">
        <f t="shared" si="72"/>
        <v>227664</v>
      </c>
    </row>
    <row r="4626" spans="2:11" x14ac:dyDescent="0.2">
      <c r="B4626" t="s">
        <v>58</v>
      </c>
      <c r="C4626" s="29">
        <v>43766</v>
      </c>
      <c r="F4626" s="199">
        <f>[1]Summary!G4626</f>
        <v>29937</v>
      </c>
      <c r="G4626" s="48">
        <v>34186</v>
      </c>
      <c r="H4626" s="203">
        <f>[1]Summary!I4626</f>
        <v>75986</v>
      </c>
      <c r="I4626" s="30">
        <f>[1]Summary!K4626</f>
        <v>177307</v>
      </c>
      <c r="K4626" s="34">
        <f t="shared" si="72"/>
        <v>317416</v>
      </c>
    </row>
    <row r="4627" spans="2:11" x14ac:dyDescent="0.2">
      <c r="B4627" t="s">
        <v>59</v>
      </c>
      <c r="C4627" s="29">
        <v>43767</v>
      </c>
      <c r="F4627" s="199">
        <f>[1]Summary!G4627</f>
        <v>29635</v>
      </c>
      <c r="G4627" s="48">
        <v>34085</v>
      </c>
      <c r="H4627" s="203">
        <f>[1]Summary!I4627</f>
        <v>80399</v>
      </c>
      <c r="I4627" s="30">
        <f>[1]Summary!K4627</f>
        <v>178801</v>
      </c>
      <c r="K4627" s="34">
        <f t="shared" si="72"/>
        <v>322920</v>
      </c>
    </row>
    <row r="4628" spans="2:11" x14ac:dyDescent="0.2">
      <c r="B4628" t="s">
        <v>53</v>
      </c>
      <c r="C4628" s="29">
        <v>43768</v>
      </c>
      <c r="F4628" s="199">
        <f>[1]Summary!G4628</f>
        <v>28670</v>
      </c>
      <c r="G4628" s="48">
        <v>33975</v>
      </c>
      <c r="H4628" s="203">
        <f>[1]Summary!I4628</f>
        <v>86047</v>
      </c>
      <c r="I4628" s="30">
        <f>[1]Summary!K4628</f>
        <v>179310</v>
      </c>
      <c r="K4628" s="34">
        <f t="shared" si="72"/>
        <v>328002</v>
      </c>
    </row>
    <row r="4629" spans="2:11" x14ac:dyDescent="0.2">
      <c r="B4629" t="s">
        <v>54</v>
      </c>
      <c r="C4629" s="29">
        <v>43769</v>
      </c>
      <c r="F4629" s="199">
        <f>[1]Summary!G4629</f>
        <v>31996</v>
      </c>
      <c r="G4629" s="48">
        <v>35935</v>
      </c>
      <c r="H4629" s="203">
        <f>[1]Summary!I4629</f>
        <v>94785</v>
      </c>
      <c r="I4629" s="30">
        <f>[1]Summary!K4629</f>
        <v>190901</v>
      </c>
      <c r="K4629" s="34">
        <f t="shared" si="72"/>
        <v>353617</v>
      </c>
    </row>
    <row r="4630" spans="2:11" x14ac:dyDescent="0.2">
      <c r="B4630" t="s">
        <v>55</v>
      </c>
      <c r="C4630" s="32">
        <v>43770</v>
      </c>
      <c r="F4630" s="199">
        <f>[1]Summary!G4630</f>
        <v>39476</v>
      </c>
      <c r="G4630" s="48">
        <v>38343</v>
      </c>
      <c r="H4630" s="203">
        <f>[1]Summary!I4630</f>
        <v>102938</v>
      </c>
      <c r="I4630" s="30">
        <f>[1]Summary!K4630</f>
        <v>205000</v>
      </c>
      <c r="K4630" s="34">
        <f t="shared" si="72"/>
        <v>385757</v>
      </c>
    </row>
    <row r="4631" spans="2:11" x14ac:dyDescent="0.2">
      <c r="B4631" t="s">
        <v>56</v>
      </c>
      <c r="C4631" s="29">
        <v>43771</v>
      </c>
      <c r="F4631" s="199">
        <f>[1]Summary!G4631</f>
        <v>31661</v>
      </c>
      <c r="G4631" s="48">
        <v>30587</v>
      </c>
      <c r="H4631" s="203">
        <f>[1]Summary!I4631</f>
        <v>70597</v>
      </c>
      <c r="I4631" s="30">
        <f>[1]Summary!K4631</f>
        <v>150014</v>
      </c>
      <c r="K4631" s="34">
        <f t="shared" si="72"/>
        <v>282859</v>
      </c>
    </row>
    <row r="4632" spans="2:11" x14ac:dyDescent="0.2">
      <c r="B4632" t="s">
        <v>57</v>
      </c>
      <c r="C4632" s="33">
        <v>43772</v>
      </c>
      <c r="F4632" s="199">
        <f>[1]Summary!G4632</f>
        <v>30615</v>
      </c>
      <c r="G4632" s="48">
        <v>28117</v>
      </c>
      <c r="H4632" s="203">
        <f>[1]Summary!I4632</f>
        <v>66067</v>
      </c>
      <c r="I4632" s="30">
        <f>[1]Summary!K4632</f>
        <v>119437</v>
      </c>
      <c r="K4632" s="34">
        <f t="shared" si="72"/>
        <v>244236</v>
      </c>
    </row>
    <row r="4633" spans="2:11" x14ac:dyDescent="0.2">
      <c r="B4633" t="s">
        <v>58</v>
      </c>
      <c r="C4633" s="29">
        <v>43773</v>
      </c>
      <c r="F4633" s="199">
        <f>[1]Summary!G4633</f>
        <v>30562</v>
      </c>
      <c r="G4633" s="48">
        <v>33873</v>
      </c>
      <c r="H4633" s="203">
        <f>[1]Summary!I4633</f>
        <v>88904</v>
      </c>
      <c r="I4633" s="30">
        <f>[1]Summary!K4633</f>
        <v>178993</v>
      </c>
      <c r="K4633" s="34">
        <f t="shared" si="72"/>
        <v>332332</v>
      </c>
    </row>
    <row r="4634" spans="2:11" x14ac:dyDescent="0.2">
      <c r="B4634" t="s">
        <v>59</v>
      </c>
      <c r="C4634" s="29">
        <v>43774</v>
      </c>
      <c r="F4634" s="199">
        <f>[1]Summary!G4634</f>
        <v>29857</v>
      </c>
      <c r="G4634" s="48">
        <v>34728</v>
      </c>
      <c r="H4634" s="203">
        <f>[1]Summary!I4634</f>
        <v>90005</v>
      </c>
      <c r="I4634" s="30">
        <f>[1]Summary!K4634</f>
        <v>184612</v>
      </c>
      <c r="K4634" s="34">
        <f t="shared" si="72"/>
        <v>339202</v>
      </c>
    </row>
    <row r="4635" spans="2:11" x14ac:dyDescent="0.2">
      <c r="B4635" t="s">
        <v>53</v>
      </c>
      <c r="C4635" s="29">
        <v>43775</v>
      </c>
      <c r="F4635" s="199">
        <f>[1]Summary!G4635</f>
        <v>30645</v>
      </c>
      <c r="G4635" s="48">
        <v>33188</v>
      </c>
      <c r="H4635" s="203">
        <f>[1]Summary!I4635</f>
        <v>91035</v>
      </c>
      <c r="I4635" s="30">
        <f>[1]Summary!K4635</f>
        <v>189779</v>
      </c>
      <c r="K4635" s="34">
        <f t="shared" si="72"/>
        <v>344647</v>
      </c>
    </row>
    <row r="4636" spans="2:11" x14ac:dyDescent="0.2">
      <c r="B4636" t="s">
        <v>54</v>
      </c>
      <c r="C4636" s="33">
        <v>43776</v>
      </c>
      <c r="F4636" s="199">
        <f>[1]Summary!G4636</f>
        <v>30849</v>
      </c>
      <c r="G4636" s="48">
        <v>34749</v>
      </c>
      <c r="H4636" s="203">
        <f>[1]Summary!I4636</f>
        <v>91192</v>
      </c>
      <c r="I4636" s="30">
        <f>[1]Summary!K4636</f>
        <v>186259</v>
      </c>
      <c r="K4636" s="34">
        <f t="shared" si="72"/>
        <v>343049</v>
      </c>
    </row>
    <row r="4637" spans="2:11" x14ac:dyDescent="0.2">
      <c r="B4637" t="s">
        <v>55</v>
      </c>
      <c r="C4637" s="186">
        <v>43777</v>
      </c>
      <c r="F4637" s="199">
        <f>[1]Summary!G4637</f>
        <v>34549</v>
      </c>
      <c r="G4637" s="48">
        <v>35963</v>
      </c>
      <c r="H4637" s="203">
        <f>[1]Summary!I4637</f>
        <v>98813</v>
      </c>
      <c r="I4637" s="30">
        <f>[1]Summary!K4637</f>
        <v>196595</v>
      </c>
      <c r="K4637" s="34">
        <f t="shared" si="72"/>
        <v>365920</v>
      </c>
    </row>
    <row r="4638" spans="2:11" x14ac:dyDescent="0.2">
      <c r="B4638" t="s">
        <v>56</v>
      </c>
      <c r="C4638" s="32">
        <v>43778</v>
      </c>
      <c r="F4638" s="199">
        <f>[1]Summary!G4638</f>
        <v>26109</v>
      </c>
      <c r="G4638" s="48">
        <v>27637</v>
      </c>
      <c r="H4638" s="203">
        <f>[1]Summary!I4638</f>
        <v>70495</v>
      </c>
      <c r="I4638" s="30">
        <f>[1]Summary!K4638</f>
        <v>154718</v>
      </c>
      <c r="K4638" s="34">
        <f t="shared" si="72"/>
        <v>278959</v>
      </c>
    </row>
    <row r="4639" spans="2:11" x14ac:dyDescent="0.2">
      <c r="B4639" t="s">
        <v>57</v>
      </c>
      <c r="C4639" s="29">
        <v>43779</v>
      </c>
      <c r="F4639" s="199">
        <f>[1]Summary!G4639</f>
        <v>23859</v>
      </c>
      <c r="G4639" s="48">
        <v>23942</v>
      </c>
      <c r="H4639" s="203">
        <f>[1]Summary!I4639</f>
        <v>62016</v>
      </c>
      <c r="I4639" s="30">
        <f>[1]Summary!K4639</f>
        <v>119802</v>
      </c>
      <c r="K4639" s="34">
        <f t="shared" si="72"/>
        <v>229619</v>
      </c>
    </row>
    <row r="4640" spans="2:11" x14ac:dyDescent="0.2">
      <c r="B4640" t="s">
        <v>58</v>
      </c>
      <c r="C4640" s="33">
        <v>43780</v>
      </c>
      <c r="F4640" s="199">
        <f>[1]Summary!G4640</f>
        <v>26960</v>
      </c>
      <c r="G4640" s="48">
        <v>30816</v>
      </c>
      <c r="H4640" s="203">
        <f>[1]Summary!I4640</f>
        <v>76453</v>
      </c>
      <c r="I4640" s="30">
        <f>[1]Summary!K4640</f>
        <v>166103</v>
      </c>
      <c r="K4640" s="34">
        <f t="shared" si="72"/>
        <v>300332</v>
      </c>
    </row>
    <row r="4641" spans="2:11" x14ac:dyDescent="0.2">
      <c r="B4641" t="s">
        <v>59</v>
      </c>
      <c r="C4641" s="29">
        <v>43781</v>
      </c>
      <c r="F4641" s="199">
        <f>[1]Summary!G4641</f>
        <v>26964</v>
      </c>
      <c r="G4641" s="48">
        <v>32113</v>
      </c>
      <c r="H4641" s="203">
        <f>[1]Summary!I4641</f>
        <v>80679</v>
      </c>
      <c r="I4641" s="30">
        <f>[1]Summary!K4641</f>
        <v>164385</v>
      </c>
      <c r="K4641" s="34">
        <f t="shared" si="72"/>
        <v>304141</v>
      </c>
    </row>
    <row r="4642" spans="2:11" x14ac:dyDescent="0.2">
      <c r="B4642" t="s">
        <v>53</v>
      </c>
      <c r="C4642" s="29">
        <v>43782</v>
      </c>
      <c r="F4642" s="199">
        <f>[1]Summary!G4642</f>
        <v>30283</v>
      </c>
      <c r="G4642" s="48">
        <v>34079</v>
      </c>
      <c r="H4642" s="203">
        <f>[1]Summary!I4642</f>
        <v>89490</v>
      </c>
      <c r="I4642" s="30">
        <f>[1]Summary!K4642</f>
        <v>182891</v>
      </c>
      <c r="K4642" s="34">
        <f t="shared" si="72"/>
        <v>336743</v>
      </c>
    </row>
    <row r="4643" spans="2:11" x14ac:dyDescent="0.2">
      <c r="B4643" t="s">
        <v>54</v>
      </c>
      <c r="C4643" s="29">
        <v>43783</v>
      </c>
      <c r="F4643" s="199">
        <f>[1]Summary!G4643</f>
        <v>29913</v>
      </c>
      <c r="G4643" s="48">
        <v>34797</v>
      </c>
      <c r="H4643" s="203">
        <f>[1]Summary!I4643</f>
        <v>91064</v>
      </c>
      <c r="I4643" s="30">
        <f>[1]Summary!K4643</f>
        <v>182804</v>
      </c>
      <c r="K4643" s="34">
        <f t="shared" si="72"/>
        <v>338578</v>
      </c>
    </row>
    <row r="4644" spans="2:11" x14ac:dyDescent="0.2">
      <c r="B4644" t="s">
        <v>55</v>
      </c>
      <c r="C4644" s="29">
        <v>43784</v>
      </c>
      <c r="F4644" s="199">
        <f>[1]Summary!G4644</f>
        <v>35355</v>
      </c>
      <c r="G4644" s="48">
        <v>36828</v>
      </c>
      <c r="H4644" s="203">
        <f>[1]Summary!I4644</f>
        <v>105185</v>
      </c>
      <c r="I4644" s="30">
        <f>[1]Summary!K4644</f>
        <v>205069</v>
      </c>
      <c r="K4644" s="34">
        <f t="shared" si="72"/>
        <v>382437</v>
      </c>
    </row>
    <row r="4645" spans="2:11" x14ac:dyDescent="0.2">
      <c r="B4645" t="s">
        <v>56</v>
      </c>
      <c r="C4645" s="33">
        <v>43785</v>
      </c>
      <c r="F4645" s="199">
        <f>[1]Summary!G4645</f>
        <v>23880</v>
      </c>
      <c r="G4645" s="48">
        <v>27417</v>
      </c>
      <c r="H4645" s="203">
        <f>[1]Summary!I4645</f>
        <v>68340</v>
      </c>
      <c r="I4645" s="30">
        <f>[1]Summary!K4645</f>
        <v>152559</v>
      </c>
      <c r="K4645" s="34">
        <f t="shared" si="72"/>
        <v>272196</v>
      </c>
    </row>
    <row r="4646" spans="2:11" x14ac:dyDescent="0.2">
      <c r="B4646" t="s">
        <v>57</v>
      </c>
      <c r="C4646" s="29">
        <v>43786</v>
      </c>
      <c r="F4646" s="199">
        <f>[1]Summary!G4646</f>
        <v>23272</v>
      </c>
      <c r="G4646" s="48">
        <v>23565</v>
      </c>
      <c r="H4646" s="203">
        <f>[1]Summary!I4646</f>
        <v>57771</v>
      </c>
      <c r="I4646" s="30">
        <f>[1]Summary!K4646</f>
        <v>117127</v>
      </c>
      <c r="K4646" s="34">
        <f t="shared" si="72"/>
        <v>221735</v>
      </c>
    </row>
    <row r="4647" spans="2:11" x14ac:dyDescent="0.2">
      <c r="B4647" t="s">
        <v>58</v>
      </c>
      <c r="C4647" s="29">
        <v>43787</v>
      </c>
      <c r="F4647" s="199">
        <f>[1]Summary!G4647</f>
        <v>30158</v>
      </c>
      <c r="G4647" s="48">
        <v>34839</v>
      </c>
      <c r="H4647" s="203">
        <f>[1]Summary!I4647</f>
        <v>89335</v>
      </c>
      <c r="I4647" s="30">
        <f>[1]Summary!K4647</f>
        <v>180133</v>
      </c>
      <c r="K4647" s="34">
        <f t="shared" si="72"/>
        <v>334465</v>
      </c>
    </row>
    <row r="4648" spans="2:11" x14ac:dyDescent="0.2">
      <c r="B4648" t="s">
        <v>59</v>
      </c>
      <c r="C4648" s="29">
        <v>43788</v>
      </c>
      <c r="F4648" s="199">
        <f>[1]Summary!G4648</f>
        <v>30411</v>
      </c>
      <c r="G4648" s="48">
        <v>34046</v>
      </c>
      <c r="H4648" s="203">
        <f>[1]Summary!I4648</f>
        <v>89449</v>
      </c>
      <c r="I4648" s="30">
        <f>[1]Summary!K4648</f>
        <v>187112</v>
      </c>
      <c r="K4648" s="34">
        <f t="shared" si="72"/>
        <v>341018</v>
      </c>
    </row>
    <row r="4649" spans="2:11" x14ac:dyDescent="0.2">
      <c r="B4649" t="s">
        <v>53</v>
      </c>
      <c r="C4649" s="29">
        <v>43789</v>
      </c>
      <c r="F4649" s="199">
        <f>[1]Summary!G4649</f>
        <v>29894</v>
      </c>
      <c r="G4649" s="48">
        <v>33981</v>
      </c>
      <c r="H4649" s="203">
        <f>[1]Summary!I4649</f>
        <v>90303</v>
      </c>
      <c r="I4649" s="30">
        <f>[1]Summary!K4649</f>
        <v>185948</v>
      </c>
      <c r="K4649" s="34">
        <f t="shared" si="72"/>
        <v>340126</v>
      </c>
    </row>
    <row r="4650" spans="2:11" x14ac:dyDescent="0.2">
      <c r="B4650" t="s">
        <v>54</v>
      </c>
      <c r="C4650" s="29">
        <v>43790</v>
      </c>
      <c r="F4650" s="199">
        <f>[1]Summary!G4650</f>
        <v>32204</v>
      </c>
      <c r="G4650" s="48">
        <v>34860</v>
      </c>
      <c r="H4650" s="203">
        <f>[1]Summary!I4650</f>
        <v>94913</v>
      </c>
      <c r="I4650" s="30">
        <f>[1]Summary!K4650</f>
        <v>192038</v>
      </c>
      <c r="K4650" s="34">
        <f t="shared" si="72"/>
        <v>354015</v>
      </c>
    </row>
    <row r="4651" spans="2:11" x14ac:dyDescent="0.2">
      <c r="B4651" t="s">
        <v>55</v>
      </c>
      <c r="C4651" s="29">
        <v>43791</v>
      </c>
      <c r="F4651" s="199">
        <f>[1]Summary!G4651</f>
        <v>34659</v>
      </c>
      <c r="G4651" s="48">
        <v>35364</v>
      </c>
      <c r="H4651" s="203">
        <f>[1]Summary!I4651</f>
        <v>100188</v>
      </c>
      <c r="I4651" s="30">
        <f>[1]Summary!K4651</f>
        <v>198146</v>
      </c>
      <c r="K4651" s="34">
        <f t="shared" si="72"/>
        <v>368357</v>
      </c>
    </row>
    <row r="4652" spans="2:11" x14ac:dyDescent="0.2">
      <c r="B4652" t="s">
        <v>56</v>
      </c>
      <c r="C4652" s="32">
        <v>43792</v>
      </c>
      <c r="F4652" s="199">
        <f>[1]Summary!G4652</f>
        <v>24237</v>
      </c>
      <c r="G4652" s="48">
        <v>25883</v>
      </c>
      <c r="H4652" s="203">
        <f>[1]Summary!I4652</f>
        <v>64592</v>
      </c>
      <c r="I4652" s="30">
        <f>[1]Summary!K4652</f>
        <v>148641</v>
      </c>
      <c r="K4652" s="34">
        <f t="shared" si="72"/>
        <v>263353</v>
      </c>
    </row>
    <row r="4653" spans="2:11" x14ac:dyDescent="0.2">
      <c r="B4653" t="s">
        <v>57</v>
      </c>
      <c r="C4653" s="29">
        <v>43793</v>
      </c>
      <c r="F4653" s="199">
        <f>[1]Summary!G4653</f>
        <v>21506</v>
      </c>
      <c r="G4653" s="48">
        <v>20499</v>
      </c>
      <c r="H4653" s="203">
        <f>[1]Summary!I4653</f>
        <v>54308</v>
      </c>
      <c r="I4653" s="30">
        <f>[1]Summary!K4653</f>
        <v>111771</v>
      </c>
      <c r="K4653" s="34">
        <f t="shared" si="72"/>
        <v>208084</v>
      </c>
    </row>
    <row r="4654" spans="2:11" x14ac:dyDescent="0.2">
      <c r="B4654" t="s">
        <v>58</v>
      </c>
      <c r="C4654" s="29">
        <v>43794</v>
      </c>
      <c r="F4654" s="199">
        <f>[1]Summary!G4654</f>
        <v>30246</v>
      </c>
      <c r="G4654" s="48">
        <v>30463</v>
      </c>
      <c r="H4654" s="203">
        <f>[1]Summary!I4654</f>
        <v>86546</v>
      </c>
      <c r="I4654" s="30">
        <f>[1]Summary!K4654</f>
        <v>182213</v>
      </c>
      <c r="K4654" s="34">
        <f t="shared" si="72"/>
        <v>329468</v>
      </c>
    </row>
    <row r="4655" spans="2:11" x14ac:dyDescent="0.2">
      <c r="B4655" t="s">
        <v>59</v>
      </c>
      <c r="C4655" s="32">
        <v>43795</v>
      </c>
      <c r="F4655" s="199">
        <f>[1]Summary!G4655</f>
        <v>34049</v>
      </c>
      <c r="G4655" s="48">
        <v>32204</v>
      </c>
      <c r="H4655" s="203">
        <f>[1]Summary!I4655</f>
        <v>93811</v>
      </c>
      <c r="I4655" s="30">
        <f>[1]Summary!K4655</f>
        <v>192132</v>
      </c>
      <c r="K4655" s="34">
        <f t="shared" si="72"/>
        <v>352196</v>
      </c>
    </row>
    <row r="4656" spans="2:11" x14ac:dyDescent="0.2">
      <c r="B4656" t="s">
        <v>53</v>
      </c>
      <c r="C4656" s="33">
        <v>43796</v>
      </c>
      <c r="F4656" s="199">
        <f>[1]Summary!G4656</f>
        <v>34712</v>
      </c>
      <c r="G4656" s="48">
        <v>31943</v>
      </c>
      <c r="H4656" s="203">
        <f>[1]Summary!I4656</f>
        <v>93299</v>
      </c>
      <c r="I4656" s="30">
        <f>[1]Summary!K4656</f>
        <v>187417</v>
      </c>
      <c r="K4656" s="34">
        <f t="shared" si="72"/>
        <v>347371</v>
      </c>
    </row>
    <row r="4657" spans="2:11" x14ac:dyDescent="0.2">
      <c r="B4657" t="s">
        <v>54</v>
      </c>
      <c r="C4657" s="33">
        <v>43797</v>
      </c>
      <c r="F4657" s="199">
        <f>[1]Summary!G4657</f>
        <v>22076</v>
      </c>
      <c r="G4657" s="48">
        <v>17236</v>
      </c>
      <c r="H4657" s="203">
        <f>[1]Summary!I4657</f>
        <v>51773</v>
      </c>
      <c r="I4657" s="30">
        <f>[1]Summary!K4657</f>
        <v>106488</v>
      </c>
      <c r="K4657" s="34">
        <f t="shared" si="72"/>
        <v>197573</v>
      </c>
    </row>
    <row r="4658" spans="2:11" x14ac:dyDescent="0.2">
      <c r="B4658" t="s">
        <v>55</v>
      </c>
      <c r="C4658" s="29">
        <v>43798</v>
      </c>
      <c r="F4658" s="199">
        <f>[1]Summary!G4658</f>
        <v>24780</v>
      </c>
      <c r="G4658" s="48">
        <v>19776</v>
      </c>
      <c r="H4658" s="203">
        <f>[1]Summary!I4658</f>
        <v>63486</v>
      </c>
      <c r="I4658" s="30">
        <f>[1]Summary!K4658</f>
        <v>127926</v>
      </c>
      <c r="K4658" s="34">
        <f t="shared" si="72"/>
        <v>235968</v>
      </c>
    </row>
    <row r="4659" spans="2:11" x14ac:dyDescent="0.2">
      <c r="B4659" t="s">
        <v>56</v>
      </c>
      <c r="C4659" s="32">
        <v>43799</v>
      </c>
      <c r="F4659" s="199">
        <f>[1]Summary!G4659</f>
        <v>25797</v>
      </c>
      <c r="G4659" s="48">
        <v>21601</v>
      </c>
      <c r="H4659" s="203">
        <f>[1]Summary!I4659</f>
        <v>63454</v>
      </c>
      <c r="I4659" s="30">
        <f>[1]Summary!K4659</f>
        <v>134440</v>
      </c>
      <c r="K4659" s="34">
        <f t="shared" si="72"/>
        <v>245292</v>
      </c>
    </row>
    <row r="4660" spans="2:11" x14ac:dyDescent="0.2">
      <c r="B4660" t="s">
        <v>57</v>
      </c>
      <c r="C4660" s="32">
        <v>43800</v>
      </c>
      <c r="F4660" s="199">
        <f>[1]Summary!G4660</f>
        <v>26937</v>
      </c>
      <c r="G4660" s="48">
        <f>[1]Summary!H4660</f>
        <v>22007</v>
      </c>
      <c r="H4660" s="203">
        <f>[1]Summary!I4660</f>
        <v>64982</v>
      </c>
      <c r="I4660" s="30">
        <f>[1]Summary!K4660</f>
        <v>118758</v>
      </c>
      <c r="K4660" s="34">
        <f t="shared" si="72"/>
        <v>232684</v>
      </c>
    </row>
    <row r="4661" spans="2:11" x14ac:dyDescent="0.2">
      <c r="B4661" t="s">
        <v>58</v>
      </c>
      <c r="C4661" s="29">
        <v>43801</v>
      </c>
      <c r="F4661" s="199">
        <f>[1]Summary!G4661</f>
        <v>30556</v>
      </c>
      <c r="G4661" s="48">
        <f>[1]Summary!H4661</f>
        <v>32161</v>
      </c>
      <c r="H4661" s="203">
        <f>[1]Summary!I4661</f>
        <v>86451</v>
      </c>
      <c r="I4661" s="30">
        <f>[1]Summary!K4661</f>
        <v>181038</v>
      </c>
      <c r="K4661" s="34">
        <f t="shared" si="72"/>
        <v>330206</v>
      </c>
    </row>
    <row r="4662" spans="2:11" x14ac:dyDescent="0.2">
      <c r="B4662" t="s">
        <v>59</v>
      </c>
      <c r="C4662" s="32">
        <v>43802</v>
      </c>
      <c r="F4662" s="199">
        <f>[1]Summary!G4662</f>
        <v>29687</v>
      </c>
      <c r="G4662" s="48">
        <f>[1]Summary!H4662</f>
        <v>32835</v>
      </c>
      <c r="H4662" s="203">
        <f>[1]Summary!I4662</f>
        <v>88204</v>
      </c>
      <c r="I4662" s="30">
        <f>[1]Summary!K4662</f>
        <v>186951</v>
      </c>
      <c r="K4662" s="34">
        <f t="shared" si="72"/>
        <v>337677</v>
      </c>
    </row>
    <row r="4663" spans="2:11" x14ac:dyDescent="0.2">
      <c r="B4663" t="s">
        <v>53</v>
      </c>
      <c r="C4663" s="29">
        <v>43803</v>
      </c>
      <c r="F4663" s="199">
        <f>[1]Summary!G4663</f>
        <v>29835</v>
      </c>
      <c r="G4663" s="48">
        <f>[1]Summary!H4663</f>
        <v>33647</v>
      </c>
      <c r="H4663" s="203">
        <f>[1]Summary!I4663</f>
        <v>90234</v>
      </c>
      <c r="I4663" s="30">
        <f>[1]Summary!K4663</f>
        <v>187575</v>
      </c>
      <c r="K4663" s="34">
        <f t="shared" si="72"/>
        <v>341291</v>
      </c>
    </row>
    <row r="4664" spans="2:11" x14ac:dyDescent="0.2">
      <c r="B4664" t="s">
        <v>54</v>
      </c>
      <c r="C4664" s="33">
        <v>43804</v>
      </c>
      <c r="F4664" s="199">
        <f>[1]Summary!G4664</f>
        <v>31117</v>
      </c>
      <c r="G4664" s="48">
        <f>[1]Summary!H4664</f>
        <v>33783</v>
      </c>
      <c r="H4664" s="203">
        <f>[1]Summary!I4664</f>
        <v>92382</v>
      </c>
      <c r="I4664" s="30">
        <f>[1]Summary!K4664</f>
        <v>195067</v>
      </c>
      <c r="K4664" s="34">
        <f t="shared" si="72"/>
        <v>352349</v>
      </c>
    </row>
    <row r="4665" spans="2:11" x14ac:dyDescent="0.2">
      <c r="B4665" t="s">
        <v>55</v>
      </c>
      <c r="C4665" s="29">
        <v>43805</v>
      </c>
      <c r="F4665" s="199">
        <f>[1]Summary!G4665</f>
        <v>34233</v>
      </c>
      <c r="G4665" s="48">
        <f>[1]Summary!H4665</f>
        <v>35255</v>
      </c>
      <c r="H4665" s="203">
        <f>[1]Summary!I4665</f>
        <v>98863</v>
      </c>
      <c r="I4665" s="30">
        <f>[1]Summary!K4665</f>
        <v>201260</v>
      </c>
      <c r="K4665" s="34">
        <f t="shared" si="72"/>
        <v>369611</v>
      </c>
    </row>
    <row r="4666" spans="2:11" x14ac:dyDescent="0.2">
      <c r="B4666" t="s">
        <v>56</v>
      </c>
      <c r="C4666" s="29">
        <v>43806</v>
      </c>
      <c r="F4666" s="199">
        <f>[1]Summary!G4666</f>
        <v>23644</v>
      </c>
      <c r="G4666" s="48">
        <f>[1]Summary!H4666</f>
        <v>25124</v>
      </c>
      <c r="H4666" s="203">
        <f>[1]Summary!I4666</f>
        <v>66966</v>
      </c>
      <c r="I4666" s="30">
        <f>[1]Summary!K4666</f>
        <v>160434</v>
      </c>
      <c r="K4666" s="34">
        <f t="shared" si="72"/>
        <v>276168</v>
      </c>
    </row>
    <row r="4667" spans="2:11" x14ac:dyDescent="0.2">
      <c r="B4667" t="s">
        <v>57</v>
      </c>
      <c r="C4667" s="29">
        <v>43807</v>
      </c>
      <c r="F4667" s="199">
        <f>[1]Summary!G4667</f>
        <v>21388</v>
      </c>
      <c r="G4667" s="48">
        <f>[1]Summary!H4667</f>
        <v>20289</v>
      </c>
      <c r="H4667" s="203">
        <f>[1]Summary!I4667</f>
        <v>54628</v>
      </c>
      <c r="I4667" s="30">
        <f>[1]Summary!K4667</f>
        <v>116495</v>
      </c>
      <c r="K4667" s="34">
        <f t="shared" si="72"/>
        <v>212800</v>
      </c>
    </row>
    <row r="4668" spans="2:11" x14ac:dyDescent="0.2">
      <c r="B4668" t="s">
        <v>58</v>
      </c>
      <c r="C4668" s="29">
        <v>43808</v>
      </c>
      <c r="F4668" s="199">
        <f>[1]Summary!G4668</f>
        <v>29972</v>
      </c>
      <c r="G4668" s="48">
        <f>[1]Summary!H4668</f>
        <v>31367</v>
      </c>
      <c r="H4668" s="203">
        <f>[1]Summary!I4668</f>
        <v>87280</v>
      </c>
      <c r="I4668" s="30">
        <f>[1]Summary!K4668</f>
        <v>179536</v>
      </c>
      <c r="K4668" s="34">
        <f t="shared" si="72"/>
        <v>328155</v>
      </c>
    </row>
    <row r="4669" spans="2:11" x14ac:dyDescent="0.2">
      <c r="B4669" t="s">
        <v>59</v>
      </c>
      <c r="C4669" s="29">
        <v>43809</v>
      </c>
      <c r="F4669" s="199">
        <f>[1]Summary!G4669</f>
        <v>27487</v>
      </c>
      <c r="G4669" s="48">
        <f>[1]Summary!H4669</f>
        <v>30878</v>
      </c>
      <c r="H4669" s="203">
        <f>[1]Summary!I4669</f>
        <v>83430</v>
      </c>
      <c r="I4669" s="30">
        <f>[1]Summary!K4669</f>
        <v>171656</v>
      </c>
      <c r="K4669" s="34">
        <f t="shared" si="72"/>
        <v>313451</v>
      </c>
    </row>
    <row r="4670" spans="2:11" x14ac:dyDescent="0.2">
      <c r="B4670" t="s">
        <v>53</v>
      </c>
      <c r="C4670" s="32">
        <v>43810</v>
      </c>
      <c r="F4670" s="199">
        <f>[1]Summary!G4670</f>
        <v>30536</v>
      </c>
      <c r="G4670" s="48">
        <f>[1]Summary!H4670</f>
        <v>32726</v>
      </c>
      <c r="H4670" s="203">
        <f>[1]Summary!I4670</f>
        <v>91256</v>
      </c>
      <c r="I4670" s="30">
        <f>[1]Summary!K4670</f>
        <v>188192</v>
      </c>
      <c r="K4670" s="34">
        <f t="shared" si="72"/>
        <v>342710</v>
      </c>
    </row>
    <row r="4671" spans="2:11" x14ac:dyDescent="0.2">
      <c r="B4671" t="s">
        <v>54</v>
      </c>
      <c r="C4671" s="29">
        <v>43811</v>
      </c>
      <c r="F4671" s="199">
        <f>[1]Summary!G4671</f>
        <v>32779</v>
      </c>
      <c r="G4671" s="48">
        <f>[1]Summary!H4671</f>
        <v>33963</v>
      </c>
      <c r="H4671" s="203">
        <f>[1]Summary!I4671</f>
        <v>83883</v>
      </c>
      <c r="I4671" s="30">
        <f>[1]Summary!K4671</f>
        <v>192408</v>
      </c>
      <c r="K4671" s="34">
        <f t="shared" si="72"/>
        <v>343033</v>
      </c>
    </row>
    <row r="4672" spans="2:11" x14ac:dyDescent="0.2">
      <c r="B4672" t="s">
        <v>55</v>
      </c>
      <c r="C4672" s="32">
        <v>43812</v>
      </c>
      <c r="F4672" s="199">
        <f>[1]Summary!G4672</f>
        <v>35693</v>
      </c>
      <c r="G4672" s="48">
        <f>[1]Summary!H4672</f>
        <v>34977</v>
      </c>
      <c r="H4672" s="203">
        <f>[1]Summary!I4672</f>
        <v>100784</v>
      </c>
      <c r="I4672" s="30">
        <f>[1]Summary!K4672</f>
        <v>210715</v>
      </c>
      <c r="K4672" s="34">
        <f t="shared" si="72"/>
        <v>382169</v>
      </c>
    </row>
    <row r="4673" spans="2:11" x14ac:dyDescent="0.2">
      <c r="B4673" t="s">
        <v>56</v>
      </c>
      <c r="C4673" s="32">
        <v>43813</v>
      </c>
      <c r="F4673" s="199">
        <f>[1]Summary!G4673</f>
        <v>25925</v>
      </c>
      <c r="G4673" s="48">
        <f>[1]Summary!H4673</f>
        <v>25148</v>
      </c>
      <c r="H4673" s="203">
        <f>[1]Summary!I4673</f>
        <v>68316</v>
      </c>
      <c r="I4673" s="30">
        <f>[1]Summary!K4673</f>
        <v>166970</v>
      </c>
      <c r="K4673" s="34">
        <f t="shared" si="72"/>
        <v>286359</v>
      </c>
    </row>
    <row r="4674" spans="2:11" x14ac:dyDescent="0.2">
      <c r="B4674" t="s">
        <v>57</v>
      </c>
      <c r="C4674" s="29">
        <v>43814</v>
      </c>
      <c r="F4674" s="199">
        <f>[1]Summary!G4674</f>
        <v>23221</v>
      </c>
      <c r="G4674" s="48">
        <f>[1]Summary!H4674</f>
        <v>21228</v>
      </c>
      <c r="H4674" s="203">
        <f>[1]Summary!I4674</f>
        <v>55206</v>
      </c>
      <c r="I4674" s="30">
        <f>[1]Summary!K4674</f>
        <v>121960</v>
      </c>
      <c r="K4674" s="34">
        <f t="shared" si="72"/>
        <v>221615</v>
      </c>
    </row>
    <row r="4675" spans="2:11" x14ac:dyDescent="0.2">
      <c r="B4675" t="s">
        <v>58</v>
      </c>
      <c r="C4675" s="29">
        <v>43815</v>
      </c>
      <c r="F4675" s="199">
        <f>[1]Summary!G4675</f>
        <v>30043</v>
      </c>
      <c r="G4675" s="48">
        <f>[1]Summary!H4675</f>
        <v>31438</v>
      </c>
      <c r="H4675" s="203">
        <f>[1]Summary!I4675</f>
        <v>86936</v>
      </c>
      <c r="I4675" s="30">
        <f>[1]Summary!K4675</f>
        <v>181229</v>
      </c>
      <c r="K4675" s="34">
        <f t="shared" si="72"/>
        <v>329646</v>
      </c>
    </row>
    <row r="4676" spans="2:11" x14ac:dyDescent="0.2">
      <c r="B4676" t="s">
        <v>59</v>
      </c>
      <c r="C4676" s="33">
        <v>43816</v>
      </c>
      <c r="F4676" s="199">
        <f>[1]Summary!G4676</f>
        <v>30625</v>
      </c>
      <c r="G4676" s="48">
        <f>[1]Summary!H4676</f>
        <v>32127</v>
      </c>
      <c r="H4676" s="203">
        <f>[1]Summary!I4676</f>
        <v>89748</v>
      </c>
      <c r="I4676" s="30">
        <f>[1]Summary!K4676</f>
        <v>192814</v>
      </c>
      <c r="K4676" s="34">
        <f t="shared" si="72"/>
        <v>345314</v>
      </c>
    </row>
    <row r="4677" spans="2:11" x14ac:dyDescent="0.2">
      <c r="B4677" t="s">
        <v>53</v>
      </c>
      <c r="C4677" s="33">
        <v>43817</v>
      </c>
      <c r="F4677" s="199">
        <f>[1]Summary!G4677</f>
        <v>32049</v>
      </c>
      <c r="G4677" s="48">
        <f>[1]Summary!H4677</f>
        <v>33494</v>
      </c>
      <c r="H4677" s="203">
        <f>[1]Summary!I4677</f>
        <v>93924</v>
      </c>
      <c r="I4677" s="30">
        <f>[1]Summary!K4677</f>
        <v>197313</v>
      </c>
      <c r="K4677" s="34">
        <f t="shared" si="72"/>
        <v>356780</v>
      </c>
    </row>
    <row r="4678" spans="2:11" x14ac:dyDescent="0.2">
      <c r="B4678" t="s">
        <v>54</v>
      </c>
      <c r="C4678" s="29">
        <v>43818</v>
      </c>
      <c r="F4678" s="199">
        <f>[1]Summary!G4678</f>
        <v>32678</v>
      </c>
      <c r="G4678" s="48">
        <f>[1]Summary!H4678</f>
        <v>33833</v>
      </c>
      <c r="H4678" s="203">
        <f>[1]Summary!I4678</f>
        <v>95477</v>
      </c>
      <c r="I4678" s="30">
        <f>[1]Summary!K4678</f>
        <v>204183</v>
      </c>
      <c r="K4678" s="34">
        <f t="shared" si="72"/>
        <v>366171</v>
      </c>
    </row>
    <row r="4679" spans="2:11" x14ac:dyDescent="0.2">
      <c r="B4679" t="s">
        <v>55</v>
      </c>
      <c r="C4679" s="29">
        <v>43819</v>
      </c>
      <c r="F4679" s="199">
        <f>[1]Summary!G4679</f>
        <v>33286</v>
      </c>
      <c r="G4679" s="48">
        <f>[1]Summary!H4679</f>
        <v>31611</v>
      </c>
      <c r="H4679" s="203">
        <f>[1]Summary!I4679</f>
        <v>92040</v>
      </c>
      <c r="I4679" s="30">
        <f>[1]Summary!K4679</f>
        <v>198016</v>
      </c>
      <c r="K4679" s="34">
        <f t="shared" ref="K4679:K4742" si="73">E4679+F4679+G4679+H4679+I4679</f>
        <v>354953</v>
      </c>
    </row>
    <row r="4680" spans="2:11" x14ac:dyDescent="0.2">
      <c r="B4680" t="s">
        <v>56</v>
      </c>
      <c r="C4680" s="29">
        <v>43820</v>
      </c>
      <c r="F4680" s="199">
        <f>[1]Summary!G4680</f>
        <v>26282</v>
      </c>
      <c r="G4680" s="48">
        <f>[1]Summary!H4680</f>
        <v>23205</v>
      </c>
      <c r="H4680" s="203">
        <f>[1]Summary!I4680</f>
        <v>63759</v>
      </c>
      <c r="I4680" s="30">
        <f>[1]Summary!K4680</f>
        <v>155266</v>
      </c>
      <c r="K4680" s="34">
        <f t="shared" si="73"/>
        <v>268512</v>
      </c>
    </row>
    <row r="4681" spans="2:11" x14ac:dyDescent="0.2">
      <c r="B4681" t="s">
        <v>57</v>
      </c>
      <c r="C4681" s="29">
        <v>43821</v>
      </c>
      <c r="F4681" s="199">
        <f>[1]Summary!G4681</f>
        <v>22504</v>
      </c>
      <c r="G4681" s="48">
        <f>[1]Summary!H4681</f>
        <v>18627</v>
      </c>
      <c r="H4681" s="203">
        <f>[1]Summary!I4681</f>
        <v>53557</v>
      </c>
      <c r="I4681" s="30">
        <f>[1]Summary!K4681</f>
        <v>119878</v>
      </c>
      <c r="K4681" s="34">
        <f t="shared" si="73"/>
        <v>214566</v>
      </c>
    </row>
    <row r="4682" spans="2:11" x14ac:dyDescent="0.2">
      <c r="B4682" t="s">
        <v>58</v>
      </c>
      <c r="C4682" s="29">
        <v>43822</v>
      </c>
      <c r="F4682" s="199">
        <f>[1]Summary!G4682</f>
        <v>29868</v>
      </c>
      <c r="G4682" s="48">
        <f>[1]Summary!H4682</f>
        <v>26288</v>
      </c>
      <c r="H4682" s="203">
        <f>[1]Summary!I4682</f>
        <v>80750</v>
      </c>
      <c r="I4682" s="30">
        <f>[1]Summary!K4682</f>
        <v>183982</v>
      </c>
      <c r="K4682" s="34">
        <f t="shared" si="73"/>
        <v>320888</v>
      </c>
    </row>
    <row r="4683" spans="2:11" x14ac:dyDescent="0.2">
      <c r="B4683" t="s">
        <v>59</v>
      </c>
      <c r="C4683" s="33">
        <v>43823</v>
      </c>
      <c r="F4683" s="199">
        <f>[1]Summary!G4683</f>
        <v>23261</v>
      </c>
      <c r="G4683" s="48">
        <f>[1]Summary!H4683</f>
        <v>19648</v>
      </c>
      <c r="H4683" s="203">
        <f>[1]Summary!I4683</f>
        <v>62688</v>
      </c>
      <c r="I4683" s="30">
        <f>[1]Summary!K4683</f>
        <v>137658</v>
      </c>
      <c r="K4683" s="34">
        <f t="shared" si="73"/>
        <v>243255</v>
      </c>
    </row>
    <row r="4684" spans="2:11" x14ac:dyDescent="0.2">
      <c r="B4684" t="s">
        <v>53</v>
      </c>
      <c r="C4684" s="29">
        <v>43824</v>
      </c>
      <c r="F4684" s="199">
        <f>[1]Summary!G4684</f>
        <v>17098</v>
      </c>
      <c r="G4684" s="48">
        <f>[1]Summary!H4684</f>
        <v>13242</v>
      </c>
      <c r="H4684" s="203">
        <f>[1]Summary!I4684</f>
        <v>39811</v>
      </c>
      <c r="I4684" s="30">
        <f>[1]Summary!K4684</f>
        <v>80811</v>
      </c>
      <c r="K4684" s="34">
        <f t="shared" si="73"/>
        <v>150962</v>
      </c>
    </row>
    <row r="4685" spans="2:11" x14ac:dyDescent="0.2">
      <c r="B4685" t="s">
        <v>54</v>
      </c>
      <c r="C4685" s="29">
        <v>43825</v>
      </c>
      <c r="F4685" s="199">
        <f>[1]Summary!G4685</f>
        <v>26490</v>
      </c>
      <c r="G4685" s="48">
        <f>[1]Summary!H4685</f>
        <v>21708</v>
      </c>
      <c r="H4685" s="203">
        <f>[1]Summary!I4685</f>
        <v>66332</v>
      </c>
      <c r="I4685" s="30">
        <f>[1]Summary!K4685</f>
        <v>142338</v>
      </c>
      <c r="K4685" s="34">
        <f t="shared" si="73"/>
        <v>256868</v>
      </c>
    </row>
    <row r="4686" spans="2:11" x14ac:dyDescent="0.2">
      <c r="B4686" t="s">
        <v>55</v>
      </c>
      <c r="C4686" s="29">
        <v>43826</v>
      </c>
      <c r="F4686" s="199">
        <f>[1]Summary!G4686</f>
        <v>28268</v>
      </c>
      <c r="G4686" s="48">
        <f>[1]Summary!H4686</f>
        <v>23870</v>
      </c>
      <c r="H4686" s="203">
        <f>[1]Summary!I4686</f>
        <v>73128</v>
      </c>
      <c r="I4686" s="30">
        <f>[1]Summary!K4686</f>
        <v>159553</v>
      </c>
      <c r="K4686" s="34">
        <f t="shared" si="73"/>
        <v>284819</v>
      </c>
    </row>
    <row r="4687" spans="2:11" x14ac:dyDescent="0.2">
      <c r="B4687" t="s">
        <v>56</v>
      </c>
      <c r="C4687" s="32">
        <v>43827</v>
      </c>
      <c r="F4687" s="199">
        <f>[1]Summary!G4687</f>
        <v>21919</v>
      </c>
      <c r="G4687" s="48">
        <f>[1]Summary!H4687</f>
        <v>18255</v>
      </c>
      <c r="H4687" s="203">
        <f>[1]Summary!I4687</f>
        <v>52939</v>
      </c>
      <c r="I4687" s="30">
        <f>[1]Summary!K4687</f>
        <v>121069</v>
      </c>
      <c r="K4687" s="34">
        <f t="shared" si="73"/>
        <v>214182</v>
      </c>
    </row>
    <row r="4688" spans="2:11" x14ac:dyDescent="0.2">
      <c r="B4688" t="s">
        <v>57</v>
      </c>
      <c r="C4688" s="33">
        <v>43828</v>
      </c>
      <c r="F4688" s="199">
        <f>[1]Summary!G4688</f>
        <v>21233</v>
      </c>
      <c r="G4688" s="48">
        <f>[1]Summary!H4688</f>
        <v>17348</v>
      </c>
      <c r="H4688" s="203">
        <f>[1]Summary!I4688</f>
        <v>48990</v>
      </c>
      <c r="I4688" s="30">
        <f>[1]Summary!K4688</f>
        <v>104244</v>
      </c>
      <c r="K4688" s="34">
        <f t="shared" si="73"/>
        <v>191815</v>
      </c>
    </row>
    <row r="4689" spans="2:11" x14ac:dyDescent="0.2">
      <c r="B4689" t="s">
        <v>58</v>
      </c>
      <c r="C4689" s="29">
        <v>43829</v>
      </c>
      <c r="F4689" s="199">
        <f>[1]Summary!G4689</f>
        <v>27036</v>
      </c>
      <c r="G4689" s="48">
        <f>[1]Summary!H4689</f>
        <v>25190</v>
      </c>
      <c r="H4689" s="203">
        <f>[1]Summary!I4689</f>
        <v>71159</v>
      </c>
      <c r="I4689" s="30">
        <f>[1]Summary!K4689</f>
        <v>162617</v>
      </c>
      <c r="K4689" s="34">
        <f t="shared" si="73"/>
        <v>286002</v>
      </c>
    </row>
    <row r="4690" spans="2:11" x14ac:dyDescent="0.2">
      <c r="B4690" t="s">
        <v>59</v>
      </c>
      <c r="C4690" s="29">
        <v>43830</v>
      </c>
      <c r="F4690" s="199">
        <f>[1]Summary!G4690</f>
        <v>24664</v>
      </c>
      <c r="G4690" s="48">
        <f>[1]Summary!H4690</f>
        <v>23577</v>
      </c>
      <c r="H4690" s="203">
        <f>[1]Summary!I4690</f>
        <v>69015</v>
      </c>
      <c r="I4690" s="30">
        <f>[1]Summary!K4690</f>
        <v>153867</v>
      </c>
      <c r="K4690" s="34">
        <f t="shared" si="73"/>
        <v>271123</v>
      </c>
    </row>
    <row r="4691" spans="2:11" x14ac:dyDescent="0.2">
      <c r="B4691" t="s">
        <v>53</v>
      </c>
      <c r="C4691" s="29">
        <v>43831</v>
      </c>
      <c r="E4691" s="13">
        <f>'Detailed Summary'!BO5</f>
        <v>5486</v>
      </c>
      <c r="F4691" s="199">
        <f>'Detailed Summary'!AC5</f>
        <v>16022</v>
      </c>
      <c r="G4691" s="13">
        <f>'Detailed Summary'!BK5</f>
        <v>13523</v>
      </c>
      <c r="H4691" s="203">
        <f>'Detailed Summary'!AD5</f>
        <v>38305</v>
      </c>
      <c r="I4691" s="13">
        <f>'Detailed Summary'!BQ5</f>
        <v>83746</v>
      </c>
      <c r="K4691" s="34">
        <f t="shared" si="73"/>
        <v>157082</v>
      </c>
    </row>
    <row r="4692" spans="2:11" x14ac:dyDescent="0.2">
      <c r="B4692" t="s">
        <v>54</v>
      </c>
      <c r="C4692" s="29">
        <v>43832</v>
      </c>
      <c r="E4692" s="13">
        <f>'Detailed Summary'!BO6</f>
        <v>10833</v>
      </c>
      <c r="F4692" s="199">
        <f>'Detailed Summary'!AC6</f>
        <v>25784</v>
      </c>
      <c r="G4692" s="13">
        <f>'Detailed Summary'!BK6</f>
        <v>25212</v>
      </c>
      <c r="H4692" s="203">
        <f>'Detailed Summary'!AD6</f>
        <v>71165</v>
      </c>
      <c r="I4692" s="13">
        <f>'Detailed Summary'!BQ6</f>
        <v>161237</v>
      </c>
      <c r="K4692" s="34">
        <f t="shared" si="73"/>
        <v>294231</v>
      </c>
    </row>
    <row r="4693" spans="2:11" x14ac:dyDescent="0.2">
      <c r="B4693" t="s">
        <v>55</v>
      </c>
      <c r="C4693" s="29">
        <v>43833</v>
      </c>
      <c r="E4693" s="13">
        <f>'Detailed Summary'!BO7</f>
        <v>11980</v>
      </c>
      <c r="F4693" s="199">
        <f>'Detailed Summary'!AC7</f>
        <v>28384</v>
      </c>
      <c r="G4693" s="13">
        <f>'Detailed Summary'!BK7</f>
        <v>26492</v>
      </c>
      <c r="H4693" s="203">
        <f>'Detailed Summary'!AD7</f>
        <v>77962</v>
      </c>
      <c r="I4693" s="13">
        <f>'Detailed Summary'!BQ7</f>
        <v>178331</v>
      </c>
      <c r="K4693" s="34">
        <f t="shared" si="73"/>
        <v>323149</v>
      </c>
    </row>
    <row r="4694" spans="2:11" x14ac:dyDescent="0.2">
      <c r="B4694" t="s">
        <v>56</v>
      </c>
      <c r="C4694" s="32">
        <v>43834</v>
      </c>
      <c r="E4694" s="13">
        <f>'Detailed Summary'!BO8</f>
        <v>8728</v>
      </c>
      <c r="F4694" s="199">
        <f>'Detailed Summary'!AC8</f>
        <v>21497</v>
      </c>
      <c r="G4694" s="13">
        <f>'Detailed Summary'!BK8</f>
        <v>19006</v>
      </c>
      <c r="H4694" s="203">
        <f>'Detailed Summary'!AD8</f>
        <v>55368</v>
      </c>
      <c r="I4694" s="13">
        <f>'Detailed Summary'!BQ8</f>
        <v>133892</v>
      </c>
      <c r="K4694" s="34">
        <f t="shared" si="73"/>
        <v>238491</v>
      </c>
    </row>
    <row r="4695" spans="2:11" x14ac:dyDescent="0.2">
      <c r="B4695" t="s">
        <v>57</v>
      </c>
      <c r="C4695" s="29">
        <v>43835</v>
      </c>
      <c r="E4695" s="13">
        <f>'Detailed Summary'!BO9</f>
        <v>7122</v>
      </c>
      <c r="F4695" s="199">
        <f>'Detailed Summary'!AC9</f>
        <v>19590</v>
      </c>
      <c r="G4695" s="13">
        <f>'Detailed Summary'!BK9</f>
        <v>16748</v>
      </c>
      <c r="H4695" s="203">
        <f>'Detailed Summary'!AD9</f>
        <v>46750</v>
      </c>
      <c r="I4695" s="13">
        <f>'Detailed Summary'!BQ9</f>
        <v>104039</v>
      </c>
      <c r="K4695" s="34">
        <f t="shared" si="73"/>
        <v>194249</v>
      </c>
    </row>
    <row r="4696" spans="2:11" x14ac:dyDescent="0.2">
      <c r="B4696" t="s">
        <v>58</v>
      </c>
      <c r="C4696" s="29">
        <v>43836</v>
      </c>
      <c r="E4696" s="13">
        <f>'Detailed Summary'!BO10</f>
        <v>11956</v>
      </c>
      <c r="F4696" s="199">
        <f>'Detailed Summary'!AC10</f>
        <v>28091</v>
      </c>
      <c r="G4696" s="13">
        <f>'Detailed Summary'!BK10</f>
        <v>28278</v>
      </c>
      <c r="H4696" s="203">
        <f>'Detailed Summary'!AD10</f>
        <v>80247</v>
      </c>
      <c r="I4696" s="13">
        <f>'Detailed Summary'!BQ10</f>
        <v>173528</v>
      </c>
      <c r="K4696" s="34">
        <f t="shared" si="73"/>
        <v>322100</v>
      </c>
    </row>
    <row r="4697" spans="2:11" x14ac:dyDescent="0.2">
      <c r="B4697" t="s">
        <v>59</v>
      </c>
      <c r="C4697" s="29">
        <v>43837</v>
      </c>
      <c r="E4697" s="13">
        <f>'Detailed Summary'!BO11</f>
        <v>12062</v>
      </c>
      <c r="F4697" s="199">
        <f>'Detailed Summary'!AC11</f>
        <v>27869</v>
      </c>
      <c r="G4697" s="13">
        <f>'Detailed Summary'!BK11</f>
        <v>29369</v>
      </c>
      <c r="H4697" s="203">
        <f>'Detailed Summary'!AD11</f>
        <v>83702</v>
      </c>
      <c r="I4697" s="13">
        <f>'Detailed Summary'!BQ11</f>
        <v>178807</v>
      </c>
      <c r="K4697" s="34">
        <f t="shared" si="73"/>
        <v>331809</v>
      </c>
    </row>
    <row r="4698" spans="2:11" x14ac:dyDescent="0.2">
      <c r="B4698" t="s">
        <v>53</v>
      </c>
      <c r="C4698" s="29">
        <v>43838</v>
      </c>
      <c r="E4698" s="13">
        <f>'Detailed Summary'!BO12</f>
        <v>12212</v>
      </c>
      <c r="F4698" s="199">
        <f>'Detailed Summary'!AC12</f>
        <v>27801</v>
      </c>
      <c r="G4698" s="13">
        <f>'Detailed Summary'!BK12</f>
        <v>29902</v>
      </c>
      <c r="H4698" s="203">
        <f>'Detailed Summary'!AD12</f>
        <v>85908</v>
      </c>
      <c r="I4698" s="13">
        <f>'Detailed Summary'!BQ12</f>
        <v>180707</v>
      </c>
      <c r="K4698" s="34">
        <f t="shared" si="73"/>
        <v>336530</v>
      </c>
    </row>
    <row r="4699" spans="2:11" x14ac:dyDescent="0.2">
      <c r="B4699" t="s">
        <v>54</v>
      </c>
      <c r="C4699" s="29">
        <v>43839</v>
      </c>
      <c r="E4699" s="13">
        <f>'Detailed Summary'!BO13</f>
        <v>12796</v>
      </c>
      <c r="F4699" s="199">
        <f>'Detailed Summary'!AC13</f>
        <v>28783</v>
      </c>
      <c r="G4699" s="13">
        <f>'Detailed Summary'!BK13</f>
        <v>30518</v>
      </c>
      <c r="H4699" s="203">
        <f>'Detailed Summary'!AD13</f>
        <v>88033</v>
      </c>
      <c r="I4699" s="13">
        <f>'Detailed Summary'!BQ13</f>
        <v>186121</v>
      </c>
      <c r="K4699" s="34">
        <f t="shared" si="73"/>
        <v>346251</v>
      </c>
    </row>
    <row r="4700" spans="2:11" x14ac:dyDescent="0.2">
      <c r="B4700" t="s">
        <v>55</v>
      </c>
      <c r="C4700" s="32">
        <v>43840</v>
      </c>
      <c r="E4700" s="13">
        <f>'Detailed Summary'!BO14</f>
        <v>11730</v>
      </c>
      <c r="F4700" s="199">
        <f>'Detailed Summary'!AC14</f>
        <v>28565</v>
      </c>
      <c r="G4700" s="13">
        <f>'Detailed Summary'!BK14</f>
        <v>29512</v>
      </c>
      <c r="H4700" s="203">
        <f>'Detailed Summary'!AD14</f>
        <v>82996</v>
      </c>
      <c r="I4700" s="13">
        <f>'Detailed Summary'!BQ14</f>
        <v>174550</v>
      </c>
      <c r="K4700" s="34">
        <f t="shared" si="73"/>
        <v>327353</v>
      </c>
    </row>
    <row r="4701" spans="2:11" x14ac:dyDescent="0.2">
      <c r="B4701" t="s">
        <v>56</v>
      </c>
      <c r="C4701" s="32">
        <v>43841</v>
      </c>
      <c r="E4701" s="13">
        <f>'Detailed Summary'!BO15</f>
        <v>9971</v>
      </c>
      <c r="F4701" s="199">
        <f>'Detailed Summary'!AC15</f>
        <v>20692</v>
      </c>
      <c r="G4701" s="13">
        <f>'Detailed Summary'!BK15</f>
        <v>20322</v>
      </c>
      <c r="H4701" s="203">
        <f>'Detailed Summary'!AD15</f>
        <v>56893</v>
      </c>
      <c r="I4701" s="13">
        <f>'Detailed Summary'!BQ15</f>
        <v>145147</v>
      </c>
      <c r="K4701" s="34">
        <f t="shared" si="73"/>
        <v>253025</v>
      </c>
    </row>
    <row r="4702" spans="2:11" x14ac:dyDescent="0.2">
      <c r="B4702" t="s">
        <v>57</v>
      </c>
      <c r="C4702" s="29">
        <v>43842</v>
      </c>
      <c r="E4702" s="13">
        <f>'Detailed Summary'!BO16</f>
        <v>7659</v>
      </c>
      <c r="F4702" s="199">
        <f>'Detailed Summary'!AC16</f>
        <v>18993</v>
      </c>
      <c r="G4702" s="13">
        <f>'Detailed Summary'!BK16</f>
        <v>17270</v>
      </c>
      <c r="H4702" s="203">
        <f>'Detailed Summary'!AD16</f>
        <v>48983</v>
      </c>
      <c r="I4702" s="13">
        <f>'Detailed Summary'!BQ16</f>
        <v>104799</v>
      </c>
      <c r="K4702" s="34">
        <f t="shared" si="73"/>
        <v>197704</v>
      </c>
    </row>
    <row r="4703" spans="2:11" x14ac:dyDescent="0.2">
      <c r="B4703" t="s">
        <v>58</v>
      </c>
      <c r="C4703" s="29">
        <v>43843</v>
      </c>
      <c r="E4703" s="13">
        <f>'Detailed Summary'!BO17</f>
        <v>11907</v>
      </c>
      <c r="F4703" s="199">
        <f>'Detailed Summary'!AC17</f>
        <v>27212</v>
      </c>
      <c r="G4703" s="13">
        <f>'Detailed Summary'!BK17</f>
        <v>30087</v>
      </c>
      <c r="H4703" s="203">
        <f>'Detailed Summary'!AD17</f>
        <v>89177</v>
      </c>
      <c r="I4703" s="13">
        <f>'Detailed Summary'!BQ17</f>
        <v>171101</v>
      </c>
      <c r="K4703" s="34">
        <f t="shared" si="73"/>
        <v>329484</v>
      </c>
    </row>
    <row r="4704" spans="2:11" x14ac:dyDescent="0.2">
      <c r="B4704" t="s">
        <v>59</v>
      </c>
      <c r="C4704" s="29">
        <v>43844</v>
      </c>
      <c r="E4704" s="13">
        <f>'Detailed Summary'!BO18</f>
        <v>12398</v>
      </c>
      <c r="F4704" s="199">
        <f>'Detailed Summary'!AC18</f>
        <v>26669</v>
      </c>
      <c r="G4704" s="13">
        <f>'Detailed Summary'!BK18</f>
        <v>30683</v>
      </c>
      <c r="H4704" s="203">
        <f>'Detailed Summary'!AD18</f>
        <v>91959</v>
      </c>
      <c r="I4704" s="13">
        <f>'Detailed Summary'!BQ18</f>
        <v>177746</v>
      </c>
      <c r="K4704" s="34">
        <f t="shared" si="73"/>
        <v>339455</v>
      </c>
    </row>
    <row r="4705" spans="2:11" x14ac:dyDescent="0.2">
      <c r="B4705" t="s">
        <v>53</v>
      </c>
      <c r="C4705" s="32">
        <v>43845</v>
      </c>
      <c r="E4705" s="13">
        <f>'Detailed Summary'!BO19</f>
        <v>12439</v>
      </c>
      <c r="F4705" s="199">
        <f>'Detailed Summary'!AC19</f>
        <v>28473</v>
      </c>
      <c r="G4705" s="13">
        <f>'Detailed Summary'!BK19</f>
        <v>31864</v>
      </c>
      <c r="H4705" s="203">
        <f>'Detailed Summary'!AD19</f>
        <v>92844</v>
      </c>
      <c r="I4705" s="13">
        <f>'Detailed Summary'!BQ19</f>
        <v>182641</v>
      </c>
      <c r="K4705" s="34">
        <f t="shared" si="73"/>
        <v>348261</v>
      </c>
    </row>
    <row r="4706" spans="2:11" x14ac:dyDescent="0.2">
      <c r="B4706" t="s">
        <v>54</v>
      </c>
      <c r="C4706" s="33">
        <v>43846</v>
      </c>
      <c r="E4706" s="13">
        <f>'Detailed Summary'!BO20</f>
        <v>12237</v>
      </c>
      <c r="F4706" s="199">
        <f>'Detailed Summary'!AC20</f>
        <v>29667</v>
      </c>
      <c r="G4706" s="13">
        <f>'Detailed Summary'!BK20</f>
        <v>32313</v>
      </c>
      <c r="H4706" s="203">
        <f>'Detailed Summary'!AD20</f>
        <v>96145</v>
      </c>
      <c r="I4706" s="13">
        <f>'Detailed Summary'!BQ20</f>
        <v>181099</v>
      </c>
      <c r="K4706" s="34">
        <f t="shared" si="73"/>
        <v>351461</v>
      </c>
    </row>
    <row r="4707" spans="2:11" x14ac:dyDescent="0.2">
      <c r="B4707" t="s">
        <v>55</v>
      </c>
      <c r="C4707" s="32">
        <v>43847</v>
      </c>
      <c r="E4707" s="13">
        <f>'Detailed Summary'!BO21</f>
        <v>13211</v>
      </c>
      <c r="F4707" s="199">
        <f>'Detailed Summary'!AC21</f>
        <v>31846</v>
      </c>
      <c r="G4707" s="13">
        <f>'Detailed Summary'!BK21</f>
        <v>33629</v>
      </c>
      <c r="H4707" s="203">
        <f>'Detailed Summary'!AD21</f>
        <v>96931</v>
      </c>
      <c r="I4707" s="13">
        <f>'Detailed Summary'!BQ21</f>
        <v>190123</v>
      </c>
      <c r="K4707" s="34">
        <f t="shared" si="73"/>
        <v>365740</v>
      </c>
    </row>
    <row r="4708" spans="2:11" x14ac:dyDescent="0.2">
      <c r="B4708" t="s">
        <v>56</v>
      </c>
      <c r="C4708" s="29">
        <v>43848</v>
      </c>
      <c r="E4708" s="13">
        <f>'Detailed Summary'!BO22</f>
        <v>9645</v>
      </c>
      <c r="F4708" s="199">
        <f>'Detailed Summary'!AC22</f>
        <v>22169</v>
      </c>
      <c r="G4708" s="13">
        <f>'Detailed Summary'!BK22</f>
        <v>21511</v>
      </c>
      <c r="H4708" s="203">
        <f>'Detailed Summary'!AD22</f>
        <v>64080</v>
      </c>
      <c r="I4708" s="13">
        <f>'Detailed Summary'!BQ22</f>
        <v>143035</v>
      </c>
      <c r="K4708" s="34">
        <f t="shared" si="73"/>
        <v>260440</v>
      </c>
    </row>
    <row r="4709" spans="2:11" x14ac:dyDescent="0.2">
      <c r="B4709" t="s">
        <v>57</v>
      </c>
      <c r="C4709" s="29">
        <v>43849</v>
      </c>
      <c r="E4709" s="13">
        <f>'Detailed Summary'!BO23</f>
        <v>8598</v>
      </c>
      <c r="F4709" s="199">
        <f>'Detailed Summary'!AC23</f>
        <v>18615</v>
      </c>
      <c r="G4709" s="13">
        <f>'Detailed Summary'!BK23</f>
        <v>18429</v>
      </c>
      <c r="H4709" s="203">
        <f>'Detailed Summary'!AD23</f>
        <v>56185</v>
      </c>
      <c r="I4709" s="13">
        <f>'Detailed Summary'!BQ23</f>
        <v>110549</v>
      </c>
      <c r="K4709" s="34">
        <f t="shared" si="73"/>
        <v>212376</v>
      </c>
    </row>
    <row r="4710" spans="2:11" x14ac:dyDescent="0.2">
      <c r="B4710" t="s">
        <v>58</v>
      </c>
      <c r="C4710" s="33">
        <v>43850</v>
      </c>
      <c r="E4710" s="13">
        <f>'Detailed Summary'!BO24</f>
        <v>11199</v>
      </c>
      <c r="F4710" s="199">
        <f>'Detailed Summary'!AC24</f>
        <v>25289</v>
      </c>
      <c r="G4710" s="13">
        <f>'Detailed Summary'!BK24</f>
        <v>26168</v>
      </c>
      <c r="H4710" s="203">
        <f>'Detailed Summary'!AD24</f>
        <v>75536</v>
      </c>
      <c r="I4710" s="13">
        <f>'Detailed Summary'!BQ24</f>
        <v>161861</v>
      </c>
      <c r="K4710" s="34">
        <f t="shared" si="73"/>
        <v>300053</v>
      </c>
    </row>
    <row r="4711" spans="2:11" x14ac:dyDescent="0.2">
      <c r="B4711" t="s">
        <v>59</v>
      </c>
      <c r="C4711" s="29">
        <v>43851</v>
      </c>
      <c r="E4711" s="13">
        <f>'Detailed Summary'!BO25</f>
        <v>12246</v>
      </c>
      <c r="F4711" s="199">
        <f>'Detailed Summary'!AC25</f>
        <v>28981</v>
      </c>
      <c r="G4711" s="13">
        <f>'Detailed Summary'!BK25</f>
        <v>32073</v>
      </c>
      <c r="H4711" s="203">
        <f>'Detailed Summary'!AD25</f>
        <v>93412</v>
      </c>
      <c r="I4711" s="13">
        <f>'Detailed Summary'!BQ25</f>
        <v>182950</v>
      </c>
      <c r="K4711" s="34">
        <f t="shared" si="73"/>
        <v>349662</v>
      </c>
    </row>
    <row r="4712" spans="2:11" x14ac:dyDescent="0.2">
      <c r="B4712" t="s">
        <v>53</v>
      </c>
      <c r="C4712" s="29">
        <v>43852</v>
      </c>
      <c r="E4712" s="13">
        <f>'Detailed Summary'!BO26</f>
        <v>11393</v>
      </c>
      <c r="F4712" s="199">
        <f>'Detailed Summary'!AC26</f>
        <v>25376</v>
      </c>
      <c r="G4712" s="13">
        <f>'Detailed Summary'!BK26</f>
        <v>30093</v>
      </c>
      <c r="H4712" s="203">
        <f>'Detailed Summary'!AD26</f>
        <v>91044</v>
      </c>
      <c r="I4712" s="13">
        <f>'Detailed Summary'!BQ26</f>
        <v>165548</v>
      </c>
      <c r="K4712" s="34">
        <f t="shared" si="73"/>
        <v>323454</v>
      </c>
    </row>
    <row r="4713" spans="2:11" x14ac:dyDescent="0.2">
      <c r="B4713" t="s">
        <v>54</v>
      </c>
      <c r="C4713" s="29">
        <v>43853</v>
      </c>
      <c r="E4713" s="13">
        <f>'Detailed Summary'!BO27</f>
        <v>12464</v>
      </c>
      <c r="F4713" s="199">
        <f>'Detailed Summary'!AC27</f>
        <v>28633</v>
      </c>
      <c r="G4713" s="13">
        <f>'Detailed Summary'!BK27</f>
        <v>33146</v>
      </c>
      <c r="H4713" s="203">
        <f>'Detailed Summary'!AD27</f>
        <v>96377</v>
      </c>
      <c r="I4713" s="13">
        <f>'Detailed Summary'!BQ27</f>
        <v>184723</v>
      </c>
      <c r="K4713" s="34">
        <f t="shared" si="73"/>
        <v>355343</v>
      </c>
    </row>
    <row r="4714" spans="2:11" x14ac:dyDescent="0.2">
      <c r="B4714" t="s">
        <v>55</v>
      </c>
      <c r="C4714" s="32">
        <v>43854</v>
      </c>
      <c r="E4714" s="13">
        <f>'Detailed Summary'!BO28</f>
        <v>13403</v>
      </c>
      <c r="F4714" s="199">
        <f>'Detailed Summary'!AC28</f>
        <v>32297</v>
      </c>
      <c r="G4714" s="13">
        <f>'Detailed Summary'!BK28</f>
        <v>35085</v>
      </c>
      <c r="H4714" s="203">
        <f>'Detailed Summary'!AD28</f>
        <v>104307</v>
      </c>
      <c r="I4714" s="13">
        <f>'Detailed Summary'!BQ28</f>
        <v>196230</v>
      </c>
      <c r="K4714" s="34">
        <f t="shared" si="73"/>
        <v>381322</v>
      </c>
    </row>
    <row r="4715" spans="2:11" x14ac:dyDescent="0.2">
      <c r="B4715" t="s">
        <v>56</v>
      </c>
      <c r="C4715" s="32">
        <v>43855</v>
      </c>
      <c r="E4715" s="13">
        <f>'Detailed Summary'!BO29</f>
        <v>10253</v>
      </c>
      <c r="F4715" s="199">
        <f>'Detailed Summary'!AC29</f>
        <v>21797</v>
      </c>
      <c r="G4715" s="13">
        <f>'Detailed Summary'!BK29</f>
        <v>22757</v>
      </c>
      <c r="H4715" s="203">
        <f>'Detailed Summary'!AD29</f>
        <v>64772</v>
      </c>
      <c r="I4715" s="13">
        <f>'Detailed Summary'!BQ29</f>
        <v>149399</v>
      </c>
      <c r="K4715" s="34">
        <f t="shared" si="73"/>
        <v>268978</v>
      </c>
    </row>
    <row r="4716" spans="2:11" x14ac:dyDescent="0.2">
      <c r="B4716" t="s">
        <v>57</v>
      </c>
      <c r="C4716" s="29">
        <v>43856</v>
      </c>
      <c r="E4716" s="13">
        <f>'Detailed Summary'!BO30</f>
        <v>8226</v>
      </c>
      <c r="F4716" s="199">
        <f>'Detailed Summary'!AC30</f>
        <v>20349</v>
      </c>
      <c r="G4716" s="13">
        <f>'Detailed Summary'!BK30</f>
        <v>18954</v>
      </c>
      <c r="H4716" s="203">
        <f>'Detailed Summary'!AD30</f>
        <v>55969</v>
      </c>
      <c r="I4716" s="13">
        <f>'Detailed Summary'!BQ30</f>
        <v>110794</v>
      </c>
      <c r="K4716" s="34">
        <f t="shared" si="73"/>
        <v>214292</v>
      </c>
    </row>
    <row r="4717" spans="2:11" x14ac:dyDescent="0.2">
      <c r="B4717" t="s">
        <v>58</v>
      </c>
      <c r="C4717" s="29">
        <v>43857</v>
      </c>
      <c r="E4717" s="13">
        <f>'Detailed Summary'!BO31</f>
        <v>12067</v>
      </c>
      <c r="F4717" s="199">
        <f>'Detailed Summary'!AC31</f>
        <v>27661</v>
      </c>
      <c r="G4717" s="13">
        <f>'Detailed Summary'!BK31</f>
        <v>32049</v>
      </c>
      <c r="H4717" s="203">
        <f>'Detailed Summary'!AD31</f>
        <v>95199</v>
      </c>
      <c r="I4717" s="13">
        <f>'Detailed Summary'!BQ31</f>
        <v>175019</v>
      </c>
      <c r="K4717" s="34">
        <f t="shared" si="73"/>
        <v>341995</v>
      </c>
    </row>
    <row r="4718" spans="2:11" x14ac:dyDescent="0.2">
      <c r="B4718" t="s">
        <v>59</v>
      </c>
      <c r="C4718" s="29">
        <v>43858</v>
      </c>
      <c r="E4718" s="13">
        <f>'Detailed Summary'!BO32</f>
        <v>12524</v>
      </c>
      <c r="F4718" s="199">
        <f>'Detailed Summary'!AC32</f>
        <v>26560</v>
      </c>
      <c r="G4718" s="13">
        <f>'Detailed Summary'!BK32</f>
        <v>32193</v>
      </c>
      <c r="H4718" s="203">
        <f>'Detailed Summary'!AD32</f>
        <v>95854</v>
      </c>
      <c r="I4718" s="13">
        <f>'Detailed Summary'!BQ32</f>
        <v>178779</v>
      </c>
      <c r="K4718" s="34">
        <f t="shared" si="73"/>
        <v>345910</v>
      </c>
    </row>
    <row r="4719" spans="2:11" x14ac:dyDescent="0.2">
      <c r="B4719" t="s">
        <v>53</v>
      </c>
      <c r="C4719" s="29">
        <v>43859</v>
      </c>
      <c r="E4719" s="13">
        <f>'Detailed Summary'!BO33</f>
        <v>12924</v>
      </c>
      <c r="F4719" s="199">
        <f>'Detailed Summary'!AC33</f>
        <v>28528</v>
      </c>
      <c r="G4719" s="13">
        <f>'Detailed Summary'!BK33</f>
        <v>34467</v>
      </c>
      <c r="H4719" s="203">
        <f>'Detailed Summary'!AD33</f>
        <v>99325</v>
      </c>
      <c r="I4719" s="13">
        <f>'Detailed Summary'!BQ33</f>
        <v>181730</v>
      </c>
      <c r="K4719" s="34">
        <f t="shared" si="73"/>
        <v>356974</v>
      </c>
    </row>
    <row r="4720" spans="2:11" x14ac:dyDescent="0.2">
      <c r="B4720" t="s">
        <v>54</v>
      </c>
      <c r="C4720" s="29">
        <v>43860</v>
      </c>
      <c r="E4720" s="13">
        <f>'Detailed Summary'!BO34</f>
        <v>12728</v>
      </c>
      <c r="F4720" s="199">
        <f>'Detailed Summary'!AC34</f>
        <v>29100</v>
      </c>
      <c r="G4720" s="13">
        <f>'Detailed Summary'!BK34</f>
        <v>34065</v>
      </c>
      <c r="H4720" s="203">
        <f>'Detailed Summary'!AD34</f>
        <v>98545</v>
      </c>
      <c r="I4720" s="13">
        <f>'Detailed Summary'!BQ34</f>
        <v>185341</v>
      </c>
      <c r="K4720" s="34">
        <f t="shared" si="73"/>
        <v>359779</v>
      </c>
    </row>
    <row r="4721" spans="2:11" x14ac:dyDescent="0.2">
      <c r="B4721" t="s">
        <v>55</v>
      </c>
      <c r="C4721" s="33">
        <v>43861</v>
      </c>
      <c r="E4721" s="13">
        <f>'Detailed Summary'!BO35</f>
        <v>13888</v>
      </c>
      <c r="F4721" s="199">
        <f>'Detailed Summary'!AC35</f>
        <v>33314</v>
      </c>
      <c r="G4721" s="13">
        <f>'Detailed Summary'!BK35</f>
        <v>34450</v>
      </c>
      <c r="H4721" s="203">
        <f>'Detailed Summary'!AD35</f>
        <v>106372</v>
      </c>
      <c r="I4721" s="13">
        <f>'Detailed Summary'!BQ35</f>
        <v>198832</v>
      </c>
      <c r="K4721" s="34">
        <f t="shared" si="73"/>
        <v>386856</v>
      </c>
    </row>
    <row r="4722" spans="2:11" x14ac:dyDescent="0.2">
      <c r="B4722" t="s">
        <v>56</v>
      </c>
      <c r="C4722" s="33">
        <v>43862</v>
      </c>
      <c r="E4722" s="13">
        <f>'Detailed Summary'!BO36</f>
        <v>11052</v>
      </c>
      <c r="F4722" s="199">
        <f>'Detailed Summary'!AC36</f>
        <v>22895</v>
      </c>
      <c r="G4722" s="13">
        <f>'Detailed Summary'!BK36</f>
        <v>23841</v>
      </c>
      <c r="H4722" s="203">
        <f>'Detailed Summary'!AD36</f>
        <v>65543</v>
      </c>
      <c r="I4722" s="13">
        <f>'Detailed Summary'!BQ36</f>
        <v>151425</v>
      </c>
      <c r="K4722" s="34">
        <f t="shared" si="73"/>
        <v>274756</v>
      </c>
    </row>
    <row r="4723" spans="2:11" x14ac:dyDescent="0.2">
      <c r="B4723" t="s">
        <v>57</v>
      </c>
      <c r="C4723" s="33">
        <v>43863</v>
      </c>
      <c r="E4723" s="13">
        <f>'Detailed Summary'!BO37</f>
        <v>7831</v>
      </c>
      <c r="F4723" s="199">
        <f>'Detailed Summary'!AC37</f>
        <v>19788</v>
      </c>
      <c r="G4723" s="13">
        <f>'Detailed Summary'!BK37</f>
        <v>18900</v>
      </c>
      <c r="H4723" s="203">
        <f>'Detailed Summary'!AD37</f>
        <v>53050</v>
      </c>
      <c r="I4723" s="13">
        <f>'Detailed Summary'!BQ37</f>
        <v>108502</v>
      </c>
      <c r="K4723" s="34">
        <f t="shared" si="73"/>
        <v>208071</v>
      </c>
    </row>
    <row r="4724" spans="2:11" x14ac:dyDescent="0.2">
      <c r="B4724" t="s">
        <v>58</v>
      </c>
      <c r="C4724" s="29">
        <v>43864</v>
      </c>
      <c r="E4724" s="13">
        <f>'Detailed Summary'!BO38</f>
        <v>11703</v>
      </c>
      <c r="F4724" s="199">
        <f>'Detailed Summary'!AC38</f>
        <v>27962</v>
      </c>
      <c r="G4724" s="13">
        <f>'Detailed Summary'!BK38</f>
        <v>31367</v>
      </c>
      <c r="H4724" s="203">
        <f>'Detailed Summary'!AD38</f>
        <v>93337</v>
      </c>
      <c r="I4724" s="13">
        <f>'Detailed Summary'!BQ38</f>
        <v>174288</v>
      </c>
      <c r="K4724" s="34">
        <f t="shared" si="73"/>
        <v>338657</v>
      </c>
    </row>
    <row r="4725" spans="2:11" x14ac:dyDescent="0.2">
      <c r="B4725" t="s">
        <v>59</v>
      </c>
      <c r="C4725" s="29">
        <v>43865</v>
      </c>
      <c r="E4725" s="13">
        <f>'Detailed Summary'!BO39</f>
        <v>12788</v>
      </c>
      <c r="F4725" s="199">
        <f>'Detailed Summary'!AC39</f>
        <v>28170</v>
      </c>
      <c r="G4725" s="13">
        <f>'Detailed Summary'!BK39</f>
        <v>33017</v>
      </c>
      <c r="H4725" s="203">
        <f>'Detailed Summary'!AD39</f>
        <v>95096</v>
      </c>
      <c r="I4725" s="13">
        <f>'Detailed Summary'!BQ39</f>
        <v>184366</v>
      </c>
      <c r="K4725" s="34">
        <f t="shared" si="73"/>
        <v>353437</v>
      </c>
    </row>
    <row r="4726" spans="2:11" x14ac:dyDescent="0.2">
      <c r="B4726" t="s">
        <v>53</v>
      </c>
      <c r="C4726" s="29">
        <v>43866</v>
      </c>
      <c r="E4726" s="13">
        <f>'Detailed Summary'!BO40</f>
        <v>11814</v>
      </c>
      <c r="F4726" s="199">
        <f>'Detailed Summary'!AC40</f>
        <v>26687</v>
      </c>
      <c r="G4726" s="13">
        <f>'Detailed Summary'!BK40</f>
        <v>31998</v>
      </c>
      <c r="H4726" s="203">
        <f>'Detailed Summary'!AD40</f>
        <v>94520</v>
      </c>
      <c r="I4726" s="13">
        <f>'Detailed Summary'!BQ40</f>
        <v>172429</v>
      </c>
      <c r="K4726" s="34">
        <f t="shared" si="73"/>
        <v>337448</v>
      </c>
    </row>
    <row r="4727" spans="2:11" x14ac:dyDescent="0.2">
      <c r="B4727" t="s">
        <v>54</v>
      </c>
      <c r="C4727" s="29">
        <v>43867</v>
      </c>
      <c r="E4727" s="13">
        <f>'Detailed Summary'!BO41</f>
        <v>13016</v>
      </c>
      <c r="F4727" s="199">
        <f>'Detailed Summary'!AC41</f>
        <v>29686</v>
      </c>
      <c r="G4727" s="13">
        <f>'Detailed Summary'!BK41</f>
        <v>33025</v>
      </c>
      <c r="H4727" s="203">
        <f>'Detailed Summary'!AD41</f>
        <v>98794</v>
      </c>
      <c r="I4727" s="13">
        <f>'Detailed Summary'!BQ41</f>
        <v>185523</v>
      </c>
      <c r="K4727" s="34">
        <f t="shared" si="73"/>
        <v>360044</v>
      </c>
    </row>
    <row r="4728" spans="2:11" x14ac:dyDescent="0.2">
      <c r="B4728" t="s">
        <v>55</v>
      </c>
      <c r="C4728" s="33">
        <v>43868</v>
      </c>
      <c r="E4728" s="13">
        <f>'Detailed Summary'!BO42</f>
        <v>13891</v>
      </c>
      <c r="F4728" s="199">
        <f>'Detailed Summary'!AC42</f>
        <v>32897</v>
      </c>
      <c r="G4728" s="13">
        <f>'Detailed Summary'!BK42</f>
        <v>34147</v>
      </c>
      <c r="H4728" s="203">
        <f>'Detailed Summary'!AD42</f>
        <v>103481</v>
      </c>
      <c r="I4728" s="13">
        <f>'Detailed Summary'!BQ42</f>
        <v>203352</v>
      </c>
      <c r="K4728" s="34">
        <f t="shared" si="73"/>
        <v>387768</v>
      </c>
    </row>
    <row r="4729" spans="2:11" x14ac:dyDescent="0.2">
      <c r="B4729" t="s">
        <v>56</v>
      </c>
      <c r="C4729" s="33">
        <v>43869</v>
      </c>
      <c r="E4729" s="13">
        <f>'Detailed Summary'!BO43</f>
        <v>10698</v>
      </c>
      <c r="F4729" s="199">
        <f>'Detailed Summary'!AC43</f>
        <v>22478</v>
      </c>
      <c r="G4729" s="13">
        <f>'Detailed Summary'!BK43</f>
        <v>22980</v>
      </c>
      <c r="H4729" s="203">
        <f>'Detailed Summary'!AD43</f>
        <v>69244</v>
      </c>
      <c r="I4729" s="13">
        <f>'Detailed Summary'!BQ43</f>
        <v>157763</v>
      </c>
      <c r="K4729" s="34">
        <f t="shared" si="73"/>
        <v>283163</v>
      </c>
    </row>
    <row r="4730" spans="2:11" x14ac:dyDescent="0.2">
      <c r="B4730" t="s">
        <v>57</v>
      </c>
      <c r="C4730" s="29">
        <v>43870</v>
      </c>
      <c r="E4730" s="13">
        <f>'Detailed Summary'!BO44</f>
        <v>7397</v>
      </c>
      <c r="F4730" s="199">
        <f>'Detailed Summary'!AC44</f>
        <v>20689</v>
      </c>
      <c r="G4730" s="13">
        <f>'Detailed Summary'!BK44</f>
        <v>18241</v>
      </c>
      <c r="H4730" s="203">
        <f>'Detailed Summary'!AD44</f>
        <v>53752</v>
      </c>
      <c r="I4730" s="13">
        <f>'Detailed Summary'!BQ44</f>
        <v>107513</v>
      </c>
      <c r="K4730" s="34">
        <f t="shared" si="73"/>
        <v>207592</v>
      </c>
    </row>
    <row r="4731" spans="2:11" x14ac:dyDescent="0.2">
      <c r="B4731" t="s">
        <v>58</v>
      </c>
      <c r="C4731" s="29">
        <v>43871</v>
      </c>
      <c r="E4731" s="13">
        <f>'Detailed Summary'!BO45</f>
        <v>11713</v>
      </c>
      <c r="F4731" s="199">
        <f>'Detailed Summary'!AC45</f>
        <v>26912</v>
      </c>
      <c r="G4731" s="13">
        <f>'Detailed Summary'!BK45</f>
        <v>30747</v>
      </c>
      <c r="H4731" s="203">
        <f>'Detailed Summary'!AD45</f>
        <v>92577</v>
      </c>
      <c r="I4731" s="13">
        <f>'Detailed Summary'!BQ45</f>
        <v>169706</v>
      </c>
      <c r="K4731" s="34">
        <f t="shared" si="73"/>
        <v>331655</v>
      </c>
    </row>
    <row r="4732" spans="2:11" x14ac:dyDescent="0.2">
      <c r="B4732" t="s">
        <v>59</v>
      </c>
      <c r="C4732" s="29">
        <v>43872</v>
      </c>
      <c r="E4732" s="13">
        <f>'Detailed Summary'!BO46</f>
        <v>12039</v>
      </c>
      <c r="F4732" s="199">
        <f>'Detailed Summary'!AC46</f>
        <v>27102</v>
      </c>
      <c r="G4732" s="13">
        <f>'Detailed Summary'!BK46</f>
        <v>31726</v>
      </c>
      <c r="H4732" s="203">
        <f>'Detailed Summary'!AD46</f>
        <v>92088</v>
      </c>
      <c r="I4732" s="13">
        <f>'Detailed Summary'!BQ46</f>
        <v>174001</v>
      </c>
      <c r="K4732" s="34">
        <f t="shared" si="73"/>
        <v>336956</v>
      </c>
    </row>
    <row r="4733" spans="2:11" x14ac:dyDescent="0.2">
      <c r="B4733" t="s">
        <v>53</v>
      </c>
      <c r="C4733" s="29">
        <v>43873</v>
      </c>
      <c r="E4733" s="13">
        <f>'Detailed Summary'!BO47</f>
        <v>12283</v>
      </c>
      <c r="F4733" s="199">
        <f>'Detailed Summary'!AC47</f>
        <v>27122</v>
      </c>
      <c r="G4733" s="13">
        <f>'Detailed Summary'!BK47</f>
        <v>32298</v>
      </c>
      <c r="H4733" s="203">
        <f>'Detailed Summary'!AD47</f>
        <v>96683</v>
      </c>
      <c r="I4733" s="13">
        <f>'Detailed Summary'!BQ47</f>
        <v>181559</v>
      </c>
      <c r="K4733" s="34">
        <f t="shared" si="73"/>
        <v>349945</v>
      </c>
    </row>
    <row r="4734" spans="2:11" x14ac:dyDescent="0.2">
      <c r="B4734" t="s">
        <v>54</v>
      </c>
      <c r="C4734" s="29">
        <v>43874</v>
      </c>
      <c r="E4734" s="13">
        <f>'Detailed Summary'!BO48</f>
        <v>13585</v>
      </c>
      <c r="F4734" s="199">
        <f>'Detailed Summary'!AC48</f>
        <v>30521</v>
      </c>
      <c r="G4734" s="13">
        <f>'Detailed Summary'!BK48</f>
        <v>36089</v>
      </c>
      <c r="H4734" s="203">
        <f>'Detailed Summary'!AD48</f>
        <v>102272</v>
      </c>
      <c r="I4734" s="13">
        <f>'Detailed Summary'!BQ48</f>
        <v>194018</v>
      </c>
      <c r="K4734" s="34">
        <f t="shared" si="73"/>
        <v>376485</v>
      </c>
    </row>
    <row r="4735" spans="2:11" x14ac:dyDescent="0.2">
      <c r="B4735" t="s">
        <v>55</v>
      </c>
      <c r="C4735" s="32">
        <v>43875</v>
      </c>
      <c r="E4735" s="13">
        <f>'Detailed Summary'!BO49</f>
        <v>14454</v>
      </c>
      <c r="F4735" s="199">
        <f>'Detailed Summary'!AC49</f>
        <v>33965</v>
      </c>
      <c r="G4735" s="13">
        <f>'Detailed Summary'!BK49</f>
        <v>36870</v>
      </c>
      <c r="H4735" s="203">
        <f>'Detailed Summary'!AD49</f>
        <v>110035</v>
      </c>
      <c r="I4735" s="13">
        <f>'Detailed Summary'!BQ49</f>
        <v>209293</v>
      </c>
      <c r="K4735" s="34">
        <f t="shared" si="73"/>
        <v>404617</v>
      </c>
    </row>
    <row r="4736" spans="2:11" x14ac:dyDescent="0.2">
      <c r="B4736" t="s">
        <v>56</v>
      </c>
      <c r="C4736" s="32">
        <v>43876</v>
      </c>
      <c r="E4736" s="13">
        <f>'Detailed Summary'!BO50</f>
        <v>11007</v>
      </c>
      <c r="F4736" s="199">
        <f>'Detailed Summary'!AC50</f>
        <v>22821</v>
      </c>
      <c r="G4736" s="13">
        <f>'Detailed Summary'!BK50</f>
        <v>25453</v>
      </c>
      <c r="H4736" s="203">
        <f>'Detailed Summary'!AD50</f>
        <v>68167</v>
      </c>
      <c r="I4736" s="13">
        <f>'Detailed Summary'!BQ50</f>
        <v>152194</v>
      </c>
      <c r="K4736" s="34">
        <f t="shared" si="73"/>
        <v>279642</v>
      </c>
    </row>
    <row r="4737" spans="2:11" x14ac:dyDescent="0.2">
      <c r="B4737" t="s">
        <v>57</v>
      </c>
      <c r="C4737" s="29">
        <v>43877</v>
      </c>
      <c r="E4737" s="13">
        <f>'Detailed Summary'!BO51</f>
        <v>9132</v>
      </c>
      <c r="F4737" s="199">
        <f>'Detailed Summary'!AC51</f>
        <v>22188</v>
      </c>
      <c r="G4737" s="13">
        <f>'Detailed Summary'!BK51</f>
        <v>21801</v>
      </c>
      <c r="H4737" s="203">
        <f>'Detailed Summary'!AD51</f>
        <v>60435</v>
      </c>
      <c r="I4737" s="13">
        <f>'Detailed Summary'!BQ51</f>
        <v>118310</v>
      </c>
      <c r="K4737" s="34">
        <f t="shared" si="73"/>
        <v>231866</v>
      </c>
    </row>
    <row r="4738" spans="2:11" x14ac:dyDescent="0.2">
      <c r="B4738" t="s">
        <v>58</v>
      </c>
      <c r="C4738" s="33">
        <v>43878</v>
      </c>
      <c r="E4738" s="13">
        <f>'Detailed Summary'!BO52</f>
        <v>11939</v>
      </c>
      <c r="F4738" s="199">
        <f>'Detailed Summary'!AC52</f>
        <v>26584</v>
      </c>
      <c r="G4738" s="13">
        <f>'Detailed Summary'!BK52</f>
        <v>28895</v>
      </c>
      <c r="H4738" s="203">
        <f>'Detailed Summary'!AD52</f>
        <v>83739</v>
      </c>
      <c r="I4738" s="13">
        <f>'Detailed Summary'!BQ52</f>
        <v>172688</v>
      </c>
      <c r="K4738" s="34">
        <f t="shared" si="73"/>
        <v>323845</v>
      </c>
    </row>
    <row r="4739" spans="2:11" x14ac:dyDescent="0.2">
      <c r="B4739" t="s">
        <v>59</v>
      </c>
      <c r="C4739" s="29">
        <v>43879</v>
      </c>
      <c r="E4739" s="13">
        <f>'Detailed Summary'!BO53</f>
        <v>12437</v>
      </c>
      <c r="F4739" s="199">
        <f>'Detailed Summary'!AC53</f>
        <v>28963</v>
      </c>
      <c r="G4739" s="13">
        <f>'Detailed Summary'!BK53</f>
        <v>34048</v>
      </c>
      <c r="H4739" s="203">
        <f>'Detailed Summary'!AD53</f>
        <v>97199</v>
      </c>
      <c r="I4739" s="13">
        <f>'Detailed Summary'!BQ53</f>
        <v>181982</v>
      </c>
      <c r="K4739" s="34">
        <f t="shared" si="73"/>
        <v>354629</v>
      </c>
    </row>
    <row r="4740" spans="2:11" x14ac:dyDescent="0.2">
      <c r="B4740" t="s">
        <v>53</v>
      </c>
      <c r="C4740" s="29">
        <v>43880</v>
      </c>
      <c r="E4740" s="13">
        <f>'Detailed Summary'!BO54</f>
        <v>12152</v>
      </c>
      <c r="F4740" s="199">
        <f>'Detailed Summary'!AC54</f>
        <v>28205</v>
      </c>
      <c r="G4740" s="13">
        <f>'Detailed Summary'!BK54</f>
        <v>32970</v>
      </c>
      <c r="H4740" s="203">
        <f>'Detailed Summary'!AD54</f>
        <v>96195</v>
      </c>
      <c r="I4740" s="13">
        <f>'Detailed Summary'!BQ54</f>
        <v>175288</v>
      </c>
      <c r="K4740" s="34">
        <f t="shared" si="73"/>
        <v>344810</v>
      </c>
    </row>
    <row r="4741" spans="2:11" x14ac:dyDescent="0.2">
      <c r="B4741" t="s">
        <v>54</v>
      </c>
      <c r="C4741" s="29">
        <v>43881</v>
      </c>
      <c r="E4741" s="13">
        <f>'Detailed Summary'!BO55</f>
        <v>13594</v>
      </c>
      <c r="F4741" s="199">
        <f>'Detailed Summary'!AC55</f>
        <v>28306</v>
      </c>
      <c r="G4741" s="13">
        <f>'Detailed Summary'!BK55</f>
        <v>33495</v>
      </c>
      <c r="H4741" s="203">
        <f>'Detailed Summary'!AD55</f>
        <v>102970</v>
      </c>
      <c r="I4741" s="13">
        <f>'Detailed Summary'!BQ55</f>
        <v>181963</v>
      </c>
      <c r="K4741" s="34">
        <f t="shared" si="73"/>
        <v>360328</v>
      </c>
    </row>
    <row r="4742" spans="2:11" x14ac:dyDescent="0.2">
      <c r="B4742" t="s">
        <v>55</v>
      </c>
      <c r="C4742" s="32">
        <v>43882</v>
      </c>
      <c r="E4742" s="13">
        <f>'Detailed Summary'!BO56</f>
        <v>14941</v>
      </c>
      <c r="F4742" s="199">
        <f>'Detailed Summary'!AC56</f>
        <v>33773</v>
      </c>
      <c r="G4742" s="13">
        <f>'Detailed Summary'!BK56</f>
        <v>37441</v>
      </c>
      <c r="H4742" s="203">
        <f>'Detailed Summary'!AD56</f>
        <v>108692</v>
      </c>
      <c r="I4742" s="13">
        <f>'Detailed Summary'!BQ56</f>
        <v>203030</v>
      </c>
      <c r="K4742" s="34">
        <f t="shared" si="73"/>
        <v>397877</v>
      </c>
    </row>
    <row r="4743" spans="2:11" x14ac:dyDescent="0.2">
      <c r="B4743" t="s">
        <v>56</v>
      </c>
      <c r="C4743" s="32">
        <v>43883</v>
      </c>
      <c r="E4743" s="13">
        <f>'Detailed Summary'!BO57</f>
        <v>12008</v>
      </c>
      <c r="F4743" s="199">
        <f>'Detailed Summary'!AC57</f>
        <v>23286</v>
      </c>
      <c r="G4743" s="13">
        <f>'Detailed Summary'!BK57</f>
        <v>24532</v>
      </c>
      <c r="H4743" s="203">
        <f>'Detailed Summary'!AD57</f>
        <v>69453</v>
      </c>
      <c r="I4743" s="13">
        <f>'Detailed Summary'!BQ57</f>
        <v>157900</v>
      </c>
      <c r="K4743" s="34">
        <f t="shared" ref="K4743:K4806" si="74">E4743+F4743+G4743+H4743+I4743</f>
        <v>287179</v>
      </c>
    </row>
    <row r="4744" spans="2:11" x14ac:dyDescent="0.2">
      <c r="B4744" t="s">
        <v>57</v>
      </c>
      <c r="C4744" s="29">
        <v>43884</v>
      </c>
      <c r="E4744" s="13">
        <f>'Detailed Summary'!BO58</f>
        <v>8660</v>
      </c>
      <c r="F4744" s="199">
        <f>'Detailed Summary'!AC58</f>
        <v>22405</v>
      </c>
      <c r="G4744" s="13">
        <f>'Detailed Summary'!BK58</f>
        <v>20162</v>
      </c>
      <c r="H4744" s="203">
        <f>'Detailed Summary'!AD58</f>
        <v>58352</v>
      </c>
      <c r="I4744" s="13">
        <f>'Detailed Summary'!BQ58</f>
        <v>119187</v>
      </c>
      <c r="K4744" s="34">
        <f t="shared" si="74"/>
        <v>228766</v>
      </c>
    </row>
    <row r="4745" spans="2:11" x14ac:dyDescent="0.2">
      <c r="B4745" t="s">
        <v>58</v>
      </c>
      <c r="C4745" s="29">
        <v>43885</v>
      </c>
      <c r="E4745" s="13">
        <f>'Detailed Summary'!BO59</f>
        <v>12876</v>
      </c>
      <c r="F4745" s="199">
        <f>'Detailed Summary'!AC59</f>
        <v>28479</v>
      </c>
      <c r="G4745" s="13">
        <f>'Detailed Summary'!BK59</f>
        <v>33350</v>
      </c>
      <c r="H4745" s="203">
        <f>'Detailed Summary'!AD59</f>
        <v>97843</v>
      </c>
      <c r="I4745" s="13">
        <f>'Detailed Summary'!BQ59</f>
        <v>181620</v>
      </c>
      <c r="K4745" s="34">
        <f t="shared" si="74"/>
        <v>354168</v>
      </c>
    </row>
    <row r="4746" spans="2:11" x14ac:dyDescent="0.2">
      <c r="B4746" t="s">
        <v>59</v>
      </c>
      <c r="C4746" s="29">
        <v>43886</v>
      </c>
      <c r="E4746" s="13">
        <f>'Detailed Summary'!BO60</f>
        <v>13685</v>
      </c>
      <c r="F4746" s="199">
        <f>'Detailed Summary'!AC60</f>
        <v>28219</v>
      </c>
      <c r="G4746" s="13">
        <f>'Detailed Summary'!BK60</f>
        <v>34136</v>
      </c>
      <c r="H4746" s="203">
        <f>'Detailed Summary'!AD60</f>
        <v>101938</v>
      </c>
      <c r="I4746" s="13">
        <f>'Detailed Summary'!BQ60</f>
        <v>186143</v>
      </c>
      <c r="K4746" s="34">
        <f t="shared" si="74"/>
        <v>364121</v>
      </c>
    </row>
    <row r="4747" spans="2:11" x14ac:dyDescent="0.2">
      <c r="B4747" t="s">
        <v>53</v>
      </c>
      <c r="C4747" s="32">
        <v>43887</v>
      </c>
      <c r="E4747" s="13">
        <f>'Detailed Summary'!BO61</f>
        <v>13076</v>
      </c>
      <c r="F4747" s="199">
        <f>'Detailed Summary'!AC61</f>
        <v>29882</v>
      </c>
      <c r="G4747" s="13">
        <f>'Detailed Summary'!BK61</f>
        <v>35128</v>
      </c>
      <c r="H4747" s="203">
        <f>'Detailed Summary'!AD61</f>
        <v>103485</v>
      </c>
      <c r="I4747" s="13">
        <f>'Detailed Summary'!BQ61</f>
        <v>190341</v>
      </c>
      <c r="K4747" s="34">
        <f t="shared" si="74"/>
        <v>371912</v>
      </c>
    </row>
    <row r="4748" spans="2:11" x14ac:dyDescent="0.2">
      <c r="B4748" t="s">
        <v>54</v>
      </c>
      <c r="C4748" s="29">
        <v>43888</v>
      </c>
      <c r="E4748" s="13">
        <f>'Detailed Summary'!BO62</f>
        <v>14297</v>
      </c>
      <c r="F4748" s="199">
        <f>'Detailed Summary'!AC62</f>
        <v>31549</v>
      </c>
      <c r="G4748" s="13">
        <f>'Detailed Summary'!BK62</f>
        <v>36935</v>
      </c>
      <c r="H4748" s="203">
        <f>'Detailed Summary'!AD62</f>
        <v>107126</v>
      </c>
      <c r="I4748" s="13">
        <f>'Detailed Summary'!BQ62</f>
        <v>195359</v>
      </c>
      <c r="K4748" s="34">
        <f t="shared" si="74"/>
        <v>385266</v>
      </c>
    </row>
    <row r="4749" spans="2:11" x14ac:dyDescent="0.2">
      <c r="B4749" t="s">
        <v>55</v>
      </c>
      <c r="C4749" s="32">
        <v>43889</v>
      </c>
      <c r="E4749" s="13">
        <f>'Detailed Summary'!BO63</f>
        <v>14971</v>
      </c>
      <c r="F4749" s="199">
        <f>'Detailed Summary'!AC63</f>
        <v>34568</v>
      </c>
      <c r="G4749" s="13">
        <f>'Detailed Summary'!BK63</f>
        <v>38037</v>
      </c>
      <c r="H4749" s="203">
        <f>'Detailed Summary'!AD63</f>
        <v>113283</v>
      </c>
      <c r="I4749" s="13">
        <f>'Detailed Summary'!BQ63</f>
        <v>206011</v>
      </c>
      <c r="K4749" s="34">
        <f t="shared" si="74"/>
        <v>406870</v>
      </c>
    </row>
    <row r="4750" spans="2:11" x14ac:dyDescent="0.2">
      <c r="B4750" t="s">
        <v>56</v>
      </c>
      <c r="C4750" s="32">
        <v>43890</v>
      </c>
      <c r="E4750" s="13">
        <f>'Detailed Summary'!BO64</f>
        <v>12862</v>
      </c>
      <c r="F4750" s="199">
        <f>'Detailed Summary'!AC64</f>
        <v>24768</v>
      </c>
      <c r="G4750" s="13">
        <f>'Detailed Summary'!BK64</f>
        <v>30191</v>
      </c>
      <c r="H4750" s="203">
        <f>'Detailed Summary'!AD64</f>
        <v>76706</v>
      </c>
      <c r="I4750" s="13">
        <f>'Detailed Summary'!BQ64</f>
        <v>163752</v>
      </c>
      <c r="K4750" s="34">
        <f t="shared" si="74"/>
        <v>308279</v>
      </c>
    </row>
    <row r="4751" spans="2:11" x14ac:dyDescent="0.2">
      <c r="B4751" t="s">
        <v>57</v>
      </c>
      <c r="C4751" s="29">
        <v>43891</v>
      </c>
      <c r="E4751" s="13">
        <f>'Detailed Summary'!BO65</f>
        <v>8679</v>
      </c>
      <c r="F4751" s="199">
        <f>'Detailed Summary'!AC65</f>
        <v>22621</v>
      </c>
      <c r="G4751" s="13">
        <f>'Detailed Summary'!BK65</f>
        <v>21774</v>
      </c>
      <c r="H4751" s="203">
        <f>'Detailed Summary'!AD65</f>
        <v>63741</v>
      </c>
      <c r="I4751" s="13">
        <f>'Detailed Summary'!BQ65</f>
        <v>122683</v>
      </c>
      <c r="K4751" s="34">
        <f t="shared" si="74"/>
        <v>239498</v>
      </c>
    </row>
    <row r="4752" spans="2:11" x14ac:dyDescent="0.2">
      <c r="B4752" t="s">
        <v>58</v>
      </c>
      <c r="C4752" s="29">
        <v>43892</v>
      </c>
      <c r="E4752" s="13">
        <f>'Detailed Summary'!BO66</f>
        <v>12943</v>
      </c>
      <c r="F4752" s="199">
        <f>'Detailed Summary'!AC66</f>
        <v>27930</v>
      </c>
      <c r="G4752" s="13">
        <f>'Detailed Summary'!BK66</f>
        <v>34423</v>
      </c>
      <c r="H4752" s="203">
        <f>'Detailed Summary'!AD66</f>
        <v>96840</v>
      </c>
      <c r="I4752" s="13">
        <f>'Detailed Summary'!BQ66</f>
        <v>180849</v>
      </c>
      <c r="K4752" s="34">
        <f t="shared" si="74"/>
        <v>352985</v>
      </c>
    </row>
    <row r="4753" spans="2:11" x14ac:dyDescent="0.2">
      <c r="B4753" t="s">
        <v>59</v>
      </c>
      <c r="C4753" s="29">
        <v>43893</v>
      </c>
      <c r="E4753" s="13">
        <f>'Detailed Summary'!BO67</f>
        <v>12925</v>
      </c>
      <c r="F4753" s="199">
        <f>'Detailed Summary'!AC67</f>
        <v>28741</v>
      </c>
      <c r="G4753" s="13">
        <f>'Detailed Summary'!BK67</f>
        <v>35341</v>
      </c>
      <c r="H4753" s="203">
        <f>'Detailed Summary'!AD67</f>
        <v>100630</v>
      </c>
      <c r="I4753" s="13">
        <f>'Detailed Summary'!BQ67</f>
        <v>186878</v>
      </c>
      <c r="K4753" s="34">
        <f t="shared" si="74"/>
        <v>364515</v>
      </c>
    </row>
    <row r="4754" spans="2:11" x14ac:dyDescent="0.2">
      <c r="B4754" t="s">
        <v>53</v>
      </c>
      <c r="C4754" s="29">
        <v>43894</v>
      </c>
      <c r="E4754" s="13">
        <f>'Detailed Summary'!BO68</f>
        <v>12469</v>
      </c>
      <c r="F4754" s="199">
        <f>'Detailed Summary'!AC68</f>
        <v>27491</v>
      </c>
      <c r="G4754" s="13">
        <f>'Detailed Summary'!BK68</f>
        <v>32763</v>
      </c>
      <c r="H4754" s="203">
        <f>'Detailed Summary'!AD68</f>
        <v>98228</v>
      </c>
      <c r="I4754" s="13">
        <f>'Detailed Summary'!BQ68</f>
        <v>177647</v>
      </c>
      <c r="K4754" s="34">
        <f t="shared" si="74"/>
        <v>348598</v>
      </c>
    </row>
    <row r="4755" spans="2:11" x14ac:dyDescent="0.2">
      <c r="B4755" t="s">
        <v>54</v>
      </c>
      <c r="C4755" s="29">
        <v>43895</v>
      </c>
      <c r="E4755" s="13">
        <f>'Detailed Summary'!BO69</f>
        <v>13912</v>
      </c>
      <c r="F4755" s="199">
        <f>'Detailed Summary'!AC69</f>
        <v>30568</v>
      </c>
      <c r="G4755" s="13">
        <f>'Detailed Summary'!BK69</f>
        <v>36551</v>
      </c>
      <c r="H4755" s="203">
        <f>'Detailed Summary'!AD69</f>
        <v>105669</v>
      </c>
      <c r="I4755" s="13">
        <f>'Detailed Summary'!BQ69</f>
        <v>194093</v>
      </c>
      <c r="K4755" s="34">
        <f t="shared" si="74"/>
        <v>380793</v>
      </c>
    </row>
    <row r="4756" spans="2:11" x14ac:dyDescent="0.2">
      <c r="B4756" t="s">
        <v>55</v>
      </c>
      <c r="C4756" s="29">
        <v>43896</v>
      </c>
      <c r="E4756" s="13">
        <f>'Detailed Summary'!BO70</f>
        <v>14414</v>
      </c>
      <c r="F4756" s="199">
        <f>'Detailed Summary'!AC70</f>
        <v>34865</v>
      </c>
      <c r="G4756" s="13">
        <f>'Detailed Summary'!BK70</f>
        <v>36379</v>
      </c>
      <c r="H4756" s="203">
        <f>'Detailed Summary'!AD70</f>
        <v>113259</v>
      </c>
      <c r="I4756" s="13">
        <f>'Detailed Summary'!BQ70</f>
        <v>209907</v>
      </c>
      <c r="K4756" s="34">
        <f t="shared" si="74"/>
        <v>408824</v>
      </c>
    </row>
    <row r="4757" spans="2:11" x14ac:dyDescent="0.2">
      <c r="B4757" t="s">
        <v>56</v>
      </c>
      <c r="C4757" s="29">
        <v>43897</v>
      </c>
      <c r="E4757" s="13">
        <f>'Detailed Summary'!BO71</f>
        <v>11959</v>
      </c>
      <c r="F4757" s="199">
        <f>'Detailed Summary'!AC71</f>
        <v>25592</v>
      </c>
      <c r="G4757" s="13">
        <f>'Detailed Summary'!BK71</f>
        <v>24403</v>
      </c>
      <c r="H4757" s="203">
        <f>'Detailed Summary'!AD71</f>
        <v>75242</v>
      </c>
      <c r="I4757" s="13">
        <f>'Detailed Summary'!BQ71</f>
        <v>161792</v>
      </c>
      <c r="K4757" s="34">
        <f t="shared" si="74"/>
        <v>298988</v>
      </c>
    </row>
    <row r="4758" spans="2:11" x14ac:dyDescent="0.2">
      <c r="B4758" t="s">
        <v>57</v>
      </c>
      <c r="C4758" s="29">
        <v>43898</v>
      </c>
      <c r="E4758" s="13">
        <f>'Detailed Summary'!BO72</f>
        <v>9247</v>
      </c>
      <c r="F4758" s="199">
        <f>'Detailed Summary'!AC72</f>
        <v>22935</v>
      </c>
      <c r="G4758" s="13">
        <f>'Detailed Summary'!BK72</f>
        <v>21052</v>
      </c>
      <c r="H4758" s="203">
        <f>'Detailed Summary'!AD72</f>
        <v>64944</v>
      </c>
      <c r="I4758" s="13">
        <f>'Detailed Summary'!BQ72</f>
        <v>118779</v>
      </c>
      <c r="K4758" s="34">
        <f t="shared" si="74"/>
        <v>236957</v>
      </c>
    </row>
    <row r="4759" spans="2:11" x14ac:dyDescent="0.2">
      <c r="B4759" t="s">
        <v>58</v>
      </c>
      <c r="C4759" s="29">
        <v>43899</v>
      </c>
      <c r="E4759" s="13">
        <f>'Detailed Summary'!BO73</f>
        <v>13231</v>
      </c>
      <c r="F4759" s="199">
        <f>'Detailed Summary'!AC73</f>
        <v>29551</v>
      </c>
      <c r="G4759" s="13">
        <f>'Detailed Summary'!BK73</f>
        <v>34214</v>
      </c>
      <c r="H4759" s="203">
        <f>'Detailed Summary'!AD73</f>
        <v>97215</v>
      </c>
      <c r="I4759" s="13">
        <f>'Detailed Summary'!BQ73</f>
        <v>180124</v>
      </c>
      <c r="K4759" s="34">
        <f t="shared" si="74"/>
        <v>354335</v>
      </c>
    </row>
    <row r="4760" spans="2:11" x14ac:dyDescent="0.2">
      <c r="B4760" t="s">
        <v>59</v>
      </c>
      <c r="C4760" s="29">
        <v>43900</v>
      </c>
      <c r="E4760" s="13">
        <f>'Detailed Summary'!BO74</f>
        <v>13735</v>
      </c>
      <c r="F4760" s="199">
        <f>'Detailed Summary'!AC74</f>
        <v>28946</v>
      </c>
      <c r="G4760" s="13">
        <f>'Detailed Summary'!BK74</f>
        <v>34915</v>
      </c>
      <c r="H4760" s="203">
        <f>'Detailed Summary'!AD74</f>
        <v>102328</v>
      </c>
      <c r="I4760" s="13">
        <f>'Detailed Summary'!BQ74</f>
        <v>191137</v>
      </c>
      <c r="K4760" s="34">
        <f t="shared" si="74"/>
        <v>371061</v>
      </c>
    </row>
    <row r="4761" spans="2:11" x14ac:dyDescent="0.2">
      <c r="B4761" t="s">
        <v>53</v>
      </c>
      <c r="C4761" s="29">
        <v>43901</v>
      </c>
      <c r="E4761" s="13">
        <f>'Detailed Summary'!BO75</f>
        <v>13995</v>
      </c>
      <c r="F4761" s="199">
        <f>'Detailed Summary'!AC75</f>
        <v>30510</v>
      </c>
      <c r="G4761" s="13">
        <f>'Detailed Summary'!BK75</f>
        <v>35614</v>
      </c>
      <c r="H4761" s="203">
        <f>'Detailed Summary'!AD75</f>
        <v>104676</v>
      </c>
      <c r="I4761" s="13">
        <f>'Detailed Summary'!BQ75</f>
        <v>191574</v>
      </c>
      <c r="K4761" s="34">
        <f t="shared" si="74"/>
        <v>376369</v>
      </c>
    </row>
    <row r="4762" spans="2:11" x14ac:dyDescent="0.2">
      <c r="B4762" t="s">
        <v>54</v>
      </c>
      <c r="C4762" s="29">
        <v>43902</v>
      </c>
      <c r="E4762" s="13">
        <f>'Detailed Summary'!BO76</f>
        <v>14203</v>
      </c>
      <c r="F4762" s="199">
        <f>'Detailed Summary'!AC76</f>
        <v>31034</v>
      </c>
      <c r="G4762" s="13">
        <f>'Detailed Summary'!BK76</f>
        <v>35340</v>
      </c>
      <c r="H4762" s="203">
        <f>'Detailed Summary'!AD76</f>
        <v>105113</v>
      </c>
      <c r="I4762" s="13">
        <f>'Detailed Summary'!BQ76</f>
        <v>196395</v>
      </c>
      <c r="K4762" s="34">
        <f t="shared" si="74"/>
        <v>382085</v>
      </c>
    </row>
    <row r="4763" spans="2:11" x14ac:dyDescent="0.2">
      <c r="B4763" t="s">
        <v>55</v>
      </c>
      <c r="C4763" s="29">
        <v>43903</v>
      </c>
      <c r="E4763" s="13">
        <f>'Detailed Summary'!BO77</f>
        <v>13653</v>
      </c>
      <c r="F4763" s="199">
        <f>'Detailed Summary'!AC77</f>
        <v>31338</v>
      </c>
      <c r="G4763" s="13">
        <f>'Detailed Summary'!BK77</f>
        <v>31573</v>
      </c>
      <c r="H4763" s="203">
        <f>'Detailed Summary'!AD77</f>
        <v>101797</v>
      </c>
      <c r="I4763" s="13">
        <f>'Detailed Summary'!BQ77</f>
        <v>191567</v>
      </c>
      <c r="K4763" s="34">
        <f t="shared" si="74"/>
        <v>369928</v>
      </c>
    </row>
    <row r="4764" spans="2:11" x14ac:dyDescent="0.2">
      <c r="B4764" t="s">
        <v>56</v>
      </c>
      <c r="C4764" s="29">
        <v>43904</v>
      </c>
      <c r="E4764" s="13">
        <f>'Detailed Summary'!BO78</f>
        <v>7843</v>
      </c>
      <c r="F4764" s="199">
        <f>'Detailed Summary'!AC78</f>
        <v>20289</v>
      </c>
      <c r="G4764" s="13">
        <f>'Detailed Summary'!BK78</f>
        <v>19491</v>
      </c>
      <c r="H4764" s="203">
        <f>'Detailed Summary'!AD78</f>
        <v>59489</v>
      </c>
      <c r="I4764" s="13">
        <f>'Detailed Summary'!BQ78</f>
        <v>121648</v>
      </c>
      <c r="K4764" s="34">
        <f t="shared" si="74"/>
        <v>228760</v>
      </c>
    </row>
    <row r="4765" spans="2:11" x14ac:dyDescent="0.2">
      <c r="B4765" t="s">
        <v>57</v>
      </c>
      <c r="C4765" s="29">
        <v>43905</v>
      </c>
      <c r="E4765" s="13">
        <f>'Detailed Summary'!BO79</f>
        <v>5092</v>
      </c>
      <c r="F4765" s="199">
        <f>'Detailed Summary'!AC79</f>
        <v>17913</v>
      </c>
      <c r="G4765" s="13">
        <f>'Detailed Summary'!BK79</f>
        <v>14474</v>
      </c>
      <c r="H4765" s="203">
        <f>'Detailed Summary'!AD79</f>
        <v>46622</v>
      </c>
      <c r="I4765" s="13">
        <f>'Detailed Summary'!BQ79</f>
        <v>83136</v>
      </c>
      <c r="K4765" s="34">
        <f t="shared" si="74"/>
        <v>167237</v>
      </c>
    </row>
    <row r="4766" spans="2:11" x14ac:dyDescent="0.2">
      <c r="B4766" t="s">
        <v>58</v>
      </c>
      <c r="C4766" s="29">
        <v>43906</v>
      </c>
      <c r="E4766" s="13">
        <f>'Detailed Summary'!BO80</f>
        <v>9374</v>
      </c>
      <c r="F4766" s="199">
        <f>'Detailed Summary'!AC80</f>
        <v>22275</v>
      </c>
      <c r="G4766" s="13">
        <f>'Detailed Summary'!BK80</f>
        <v>23678</v>
      </c>
      <c r="H4766" s="203">
        <f>'Detailed Summary'!AD80</f>
        <v>72857</v>
      </c>
      <c r="I4766" s="13">
        <f>'Detailed Summary'!BQ80</f>
        <v>139013</v>
      </c>
      <c r="K4766" s="34">
        <f t="shared" si="74"/>
        <v>267197</v>
      </c>
    </row>
    <row r="4767" spans="2:11" x14ac:dyDescent="0.2">
      <c r="B4767" t="s">
        <v>59</v>
      </c>
      <c r="C4767" s="29">
        <v>43907</v>
      </c>
      <c r="E4767" s="13">
        <f>'Detailed Summary'!BO81</f>
        <v>8719</v>
      </c>
      <c r="F4767" s="199">
        <f>'Detailed Summary'!AC81</f>
        <v>20360</v>
      </c>
      <c r="G4767" s="13">
        <f>'Detailed Summary'!BK81</f>
        <v>22329</v>
      </c>
      <c r="H4767" s="203">
        <f>'Detailed Summary'!AD81</f>
        <v>68138</v>
      </c>
      <c r="I4767" s="13">
        <f>'Detailed Summary'!BQ81</f>
        <v>132166</v>
      </c>
      <c r="K4767" s="34">
        <f t="shared" si="74"/>
        <v>251712</v>
      </c>
    </row>
    <row r="4768" spans="2:11" x14ac:dyDescent="0.2">
      <c r="B4768" t="s">
        <v>53</v>
      </c>
      <c r="C4768" s="29">
        <v>43908</v>
      </c>
      <c r="E4768" s="13">
        <f>'Detailed Summary'!BO82</f>
        <v>7844</v>
      </c>
      <c r="F4768" s="199">
        <f>'Detailed Summary'!AC82</f>
        <v>19256</v>
      </c>
      <c r="G4768" s="13">
        <f>'Detailed Summary'!BK82</f>
        <v>20835</v>
      </c>
      <c r="H4768" s="203">
        <f>'Detailed Summary'!AD82</f>
        <v>66196</v>
      </c>
      <c r="I4768" s="13">
        <f>'Detailed Summary'!BQ82</f>
        <v>125359</v>
      </c>
      <c r="K4768" s="34">
        <f t="shared" si="74"/>
        <v>239490</v>
      </c>
    </row>
    <row r="4769" spans="2:11" x14ac:dyDescent="0.2">
      <c r="B4769" t="s">
        <v>54</v>
      </c>
      <c r="C4769" s="29">
        <v>43909</v>
      </c>
      <c r="E4769" s="13">
        <f>'Detailed Summary'!BO83</f>
        <v>7338</v>
      </c>
      <c r="F4769" s="199">
        <f>'Detailed Summary'!AC83</f>
        <v>18040</v>
      </c>
      <c r="G4769" s="13">
        <f>'Detailed Summary'!BK83</f>
        <v>19568</v>
      </c>
      <c r="H4769" s="203">
        <f>'Detailed Summary'!AD83</f>
        <v>61767</v>
      </c>
      <c r="I4769" s="13">
        <f>'Detailed Summary'!BQ83</f>
        <v>117005</v>
      </c>
      <c r="K4769" s="34">
        <f t="shared" si="74"/>
        <v>223718</v>
      </c>
    </row>
    <row r="4770" spans="2:11" x14ac:dyDescent="0.2">
      <c r="B4770" t="s">
        <v>55</v>
      </c>
      <c r="C4770" s="29">
        <v>43910</v>
      </c>
      <c r="E4770" s="13">
        <f>'Detailed Summary'!BO84</f>
        <v>6783</v>
      </c>
      <c r="F4770" s="199">
        <f>'Detailed Summary'!AC84</f>
        <v>16660</v>
      </c>
      <c r="G4770" s="13">
        <f>'Detailed Summary'!BK84</f>
        <v>18237</v>
      </c>
      <c r="H4770" s="203">
        <f>'Detailed Summary'!AD84</f>
        <v>58498</v>
      </c>
      <c r="I4770" s="13">
        <f>'Detailed Summary'!BQ84</f>
        <v>106774</v>
      </c>
      <c r="K4770" s="34">
        <f t="shared" si="74"/>
        <v>206952</v>
      </c>
    </row>
    <row r="4771" spans="2:11" x14ac:dyDescent="0.2">
      <c r="B4771" t="s">
        <v>56</v>
      </c>
      <c r="C4771" s="29">
        <v>43911</v>
      </c>
      <c r="E4771" s="13">
        <f>'Detailed Summary'!BO85</f>
        <v>4283</v>
      </c>
      <c r="F4771" s="199">
        <f>'Detailed Summary'!AC85</f>
        <v>10781</v>
      </c>
      <c r="G4771" s="13">
        <f>'Detailed Summary'!BK85</f>
        <v>10369</v>
      </c>
      <c r="H4771" s="203">
        <f>'Detailed Summary'!AD85</f>
        <v>33457</v>
      </c>
      <c r="I4771" s="13">
        <f>'Detailed Summary'!BQ85</f>
        <v>67434</v>
      </c>
      <c r="K4771" s="34">
        <f t="shared" si="74"/>
        <v>126324</v>
      </c>
    </row>
    <row r="4772" spans="2:11" x14ac:dyDescent="0.2">
      <c r="B4772" t="s">
        <v>57</v>
      </c>
      <c r="C4772" s="29">
        <v>43912</v>
      </c>
      <c r="E4772" s="13">
        <f>'Detailed Summary'!BO86</f>
        <v>3308</v>
      </c>
      <c r="F4772" s="199">
        <f>'Detailed Summary'!AC86</f>
        <v>9534</v>
      </c>
      <c r="G4772" s="13">
        <f>'Detailed Summary'!BK86</f>
        <v>8551</v>
      </c>
      <c r="H4772" s="203">
        <f>'Detailed Summary'!AD86</f>
        <v>28507</v>
      </c>
      <c r="I4772" s="13">
        <f>'Detailed Summary'!BQ86</f>
        <v>53519</v>
      </c>
      <c r="K4772" s="34">
        <f t="shared" si="74"/>
        <v>103419</v>
      </c>
    </row>
    <row r="4773" spans="2:11" x14ac:dyDescent="0.2">
      <c r="B4773" t="s">
        <v>58</v>
      </c>
      <c r="C4773" s="29">
        <v>43913</v>
      </c>
      <c r="E4773" s="13">
        <f>'Detailed Summary'!BO87</f>
        <v>6905</v>
      </c>
      <c r="F4773" s="199">
        <f>'Detailed Summary'!AC87</f>
        <v>15097</v>
      </c>
      <c r="G4773" s="13">
        <f>'Detailed Summary'!BK87</f>
        <v>17278</v>
      </c>
      <c r="H4773" s="203">
        <f>'Detailed Summary'!AD87</f>
        <v>55318</v>
      </c>
      <c r="I4773" s="13">
        <f>'Detailed Summary'!BQ87</f>
        <v>103711</v>
      </c>
      <c r="K4773" s="34">
        <f t="shared" si="74"/>
        <v>198309</v>
      </c>
    </row>
    <row r="4774" spans="2:11" x14ac:dyDescent="0.2">
      <c r="B4774" t="s">
        <v>59</v>
      </c>
      <c r="C4774" s="29">
        <v>43914</v>
      </c>
      <c r="E4774" s="13">
        <f>'Detailed Summary'!BO88</f>
        <v>6808</v>
      </c>
      <c r="F4774" s="199">
        <f>'Detailed Summary'!AC88</f>
        <v>15840</v>
      </c>
      <c r="G4774" s="13">
        <f>'Detailed Summary'!BK88</f>
        <v>17625</v>
      </c>
      <c r="H4774" s="203">
        <f>'Detailed Summary'!AD88</f>
        <v>56236</v>
      </c>
      <c r="I4774" s="13">
        <f>'Detailed Summary'!BQ88</f>
        <v>106614</v>
      </c>
      <c r="K4774" s="34">
        <f t="shared" si="74"/>
        <v>203123</v>
      </c>
    </row>
    <row r="4775" spans="2:11" x14ac:dyDescent="0.2">
      <c r="B4775" t="s">
        <v>53</v>
      </c>
      <c r="C4775" s="29">
        <v>43915</v>
      </c>
      <c r="E4775" s="13">
        <f>'Detailed Summary'!BO89</f>
        <v>5647</v>
      </c>
      <c r="F4775" s="199">
        <f>'Detailed Summary'!AC89</f>
        <v>13256</v>
      </c>
      <c r="G4775" s="13">
        <f>'Detailed Summary'!BK89</f>
        <v>15234</v>
      </c>
      <c r="H4775" s="203">
        <f>'Detailed Summary'!AD89</f>
        <v>47656</v>
      </c>
      <c r="I4775" s="13">
        <f>'Detailed Summary'!BQ89</f>
        <v>89082</v>
      </c>
      <c r="K4775" s="34">
        <f t="shared" si="74"/>
        <v>170875</v>
      </c>
    </row>
    <row r="4776" spans="2:11" x14ac:dyDescent="0.2">
      <c r="B4776" t="s">
        <v>54</v>
      </c>
      <c r="C4776" s="29">
        <v>43916</v>
      </c>
      <c r="E4776" s="13">
        <f>'Detailed Summary'!BO90</f>
        <v>5888</v>
      </c>
      <c r="F4776" s="199">
        <f>'Detailed Summary'!AC90</f>
        <v>13400</v>
      </c>
      <c r="G4776" s="13">
        <f>'Detailed Summary'!BK90</f>
        <v>15739</v>
      </c>
      <c r="H4776" s="203">
        <f>'Detailed Summary'!AD90</f>
        <v>48862</v>
      </c>
      <c r="I4776" s="13">
        <f>'Detailed Summary'!BQ90</f>
        <v>91651</v>
      </c>
      <c r="K4776" s="34">
        <f t="shared" si="74"/>
        <v>175540</v>
      </c>
    </row>
    <row r="4777" spans="2:11" x14ac:dyDescent="0.2">
      <c r="B4777" t="s">
        <v>55</v>
      </c>
      <c r="C4777" s="29">
        <v>43917</v>
      </c>
      <c r="E4777" s="13">
        <f>'Detailed Summary'!BO91</f>
        <v>5658</v>
      </c>
      <c r="F4777" s="199">
        <f>'Detailed Summary'!AC91</f>
        <v>14467</v>
      </c>
      <c r="G4777" s="13">
        <f>'Detailed Summary'!BK91</f>
        <v>16306</v>
      </c>
      <c r="H4777" s="203">
        <f>'Detailed Summary'!AD91</f>
        <v>51775</v>
      </c>
      <c r="I4777" s="13">
        <f>'Detailed Summary'!BQ91</f>
        <v>95965</v>
      </c>
      <c r="K4777" s="34">
        <f t="shared" si="74"/>
        <v>184171</v>
      </c>
    </row>
    <row r="4778" spans="2:11" x14ac:dyDescent="0.2">
      <c r="B4778" t="s">
        <v>56</v>
      </c>
      <c r="C4778" s="29">
        <v>43918</v>
      </c>
      <c r="E4778" s="13">
        <f>'Detailed Summary'!BO92</f>
        <v>3655</v>
      </c>
      <c r="F4778" s="199">
        <f>'Detailed Summary'!AC92</f>
        <v>8732</v>
      </c>
      <c r="G4778" s="13">
        <f>'Detailed Summary'!BK92</f>
        <v>9154</v>
      </c>
      <c r="H4778" s="203">
        <f>'Detailed Summary'!AD92</f>
        <v>30928</v>
      </c>
      <c r="I4778" s="13">
        <f>'Detailed Summary'!BQ92</f>
        <v>60258</v>
      </c>
      <c r="K4778" s="34">
        <f t="shared" si="74"/>
        <v>112727</v>
      </c>
    </row>
    <row r="4779" spans="2:11" x14ac:dyDescent="0.2">
      <c r="B4779" t="s">
        <v>57</v>
      </c>
      <c r="C4779" s="29">
        <v>43919</v>
      </c>
      <c r="E4779" s="13">
        <f>'Detailed Summary'!BO93</f>
        <v>3140</v>
      </c>
      <c r="F4779" s="199">
        <f>'Detailed Summary'!AC93</f>
        <v>7990</v>
      </c>
      <c r="G4779" s="13">
        <f>'Detailed Summary'!BK93</f>
        <v>7187</v>
      </c>
      <c r="H4779" s="203">
        <f>'Detailed Summary'!AD93</f>
        <v>25856</v>
      </c>
      <c r="I4779" s="13">
        <f>'Detailed Summary'!BQ93</f>
        <v>49394</v>
      </c>
      <c r="K4779" s="34">
        <f t="shared" si="74"/>
        <v>93567</v>
      </c>
    </row>
    <row r="4780" spans="2:11" x14ac:dyDescent="0.2">
      <c r="B4780" t="s">
        <v>58</v>
      </c>
      <c r="C4780" s="29">
        <v>43920</v>
      </c>
      <c r="E4780" s="13">
        <f>'Detailed Summary'!BO94</f>
        <v>4886</v>
      </c>
      <c r="F4780" s="199">
        <f>'Detailed Summary'!AC94</f>
        <v>12038</v>
      </c>
      <c r="G4780" s="13">
        <f>'Detailed Summary'!BK94</f>
        <v>13381</v>
      </c>
      <c r="H4780" s="203">
        <f>'Detailed Summary'!AD94</f>
        <v>44337</v>
      </c>
      <c r="I4780" s="13">
        <f>'Detailed Summary'!BQ94</f>
        <v>80960</v>
      </c>
      <c r="K4780" s="34">
        <f t="shared" si="74"/>
        <v>155602</v>
      </c>
    </row>
    <row r="4781" spans="2:11" x14ac:dyDescent="0.2">
      <c r="B4781" t="s">
        <v>59</v>
      </c>
      <c r="C4781" s="29">
        <v>43921</v>
      </c>
      <c r="E4781" s="13">
        <f>'Detailed Summary'!BO95</f>
        <v>5599</v>
      </c>
      <c r="F4781" s="199">
        <f>'Detailed Summary'!AC95</f>
        <v>12694</v>
      </c>
      <c r="G4781" s="13">
        <f>'Detailed Summary'!BK95</f>
        <v>14268</v>
      </c>
      <c r="H4781" s="203">
        <f>'Detailed Summary'!AD95</f>
        <v>46616</v>
      </c>
      <c r="I4781" s="13">
        <f>'Detailed Summary'!BQ95</f>
        <v>89181</v>
      </c>
      <c r="K4781" s="34">
        <f t="shared" si="74"/>
        <v>168358</v>
      </c>
    </row>
    <row r="4782" spans="2:11" x14ac:dyDescent="0.2">
      <c r="B4782" t="s">
        <v>53</v>
      </c>
      <c r="C4782" s="33">
        <v>43922</v>
      </c>
      <c r="E4782" s="13">
        <f>'Detailed Summary'!BO96</f>
        <v>6030</v>
      </c>
      <c r="F4782" s="199">
        <f>'Detailed Summary'!AC96</f>
        <v>13007</v>
      </c>
      <c r="G4782" s="13">
        <f>'Detailed Summary'!BK96</f>
        <v>15188</v>
      </c>
      <c r="H4782" s="203">
        <f>'Detailed Summary'!AD96</f>
        <v>48534</v>
      </c>
      <c r="I4782" s="13">
        <f>'Detailed Summary'!BQ96</f>
        <v>92918</v>
      </c>
      <c r="K4782" s="34">
        <f t="shared" si="74"/>
        <v>175677</v>
      </c>
    </row>
    <row r="4783" spans="2:11" x14ac:dyDescent="0.2">
      <c r="B4783" t="s">
        <v>54</v>
      </c>
      <c r="C4783" s="29">
        <v>43923</v>
      </c>
      <c r="E4783" s="13">
        <f>'Detailed Summary'!BO97</f>
        <v>5503</v>
      </c>
      <c r="F4783" s="199">
        <f>'Detailed Summary'!AC97</f>
        <v>12550</v>
      </c>
      <c r="G4783" s="13">
        <f>'Detailed Summary'!BK97</f>
        <v>14472</v>
      </c>
      <c r="H4783" s="203">
        <f>'Detailed Summary'!AD97</f>
        <v>46198</v>
      </c>
      <c r="I4783" s="13">
        <f>'Detailed Summary'!BQ97</f>
        <v>85189</v>
      </c>
      <c r="K4783" s="34">
        <f t="shared" si="74"/>
        <v>163912</v>
      </c>
    </row>
    <row r="4784" spans="2:11" x14ac:dyDescent="0.2">
      <c r="B4784" t="s">
        <v>55</v>
      </c>
      <c r="C4784" s="32">
        <v>43924</v>
      </c>
      <c r="E4784" s="13">
        <f>'Detailed Summary'!BO98</f>
        <v>5115</v>
      </c>
      <c r="F4784" s="199">
        <f>'Detailed Summary'!AC98</f>
        <v>12058</v>
      </c>
      <c r="G4784" s="13">
        <f>'Detailed Summary'!BK98</f>
        <v>13603</v>
      </c>
      <c r="H4784" s="203">
        <f>'Detailed Summary'!AD98</f>
        <v>45795</v>
      </c>
      <c r="I4784" s="13">
        <f>'Detailed Summary'!BQ98</f>
        <v>83123</v>
      </c>
      <c r="K4784" s="34">
        <f t="shared" si="74"/>
        <v>159694</v>
      </c>
    </row>
    <row r="4785" spans="2:11" x14ac:dyDescent="0.2">
      <c r="B4785" t="s">
        <v>56</v>
      </c>
      <c r="C4785" s="33">
        <v>43925</v>
      </c>
      <c r="E4785" s="13">
        <f>'Detailed Summary'!BO99</f>
        <v>3059</v>
      </c>
      <c r="F4785" s="199">
        <f>'Detailed Summary'!AC99</f>
        <v>6728</v>
      </c>
      <c r="G4785" s="13">
        <f>'Detailed Summary'!BK99</f>
        <v>7489</v>
      </c>
      <c r="H4785" s="203">
        <f>'Detailed Summary'!AD99</f>
        <v>26666</v>
      </c>
      <c r="I4785" s="13">
        <f>'Detailed Summary'!BQ99</f>
        <v>49709</v>
      </c>
      <c r="K4785" s="34">
        <f t="shared" si="74"/>
        <v>93651</v>
      </c>
    </row>
    <row r="4786" spans="2:11" x14ac:dyDescent="0.2">
      <c r="B4786" t="s">
        <v>57</v>
      </c>
      <c r="C4786" s="32">
        <v>43926</v>
      </c>
      <c r="E4786" s="13">
        <f>'Detailed Summary'!BO100</f>
        <v>2907</v>
      </c>
      <c r="F4786" s="199">
        <f>'Detailed Summary'!AC100</f>
        <v>6808</v>
      </c>
      <c r="G4786" s="13">
        <f>'Detailed Summary'!BK100</f>
        <v>6891</v>
      </c>
      <c r="H4786" s="203">
        <f>'Detailed Summary'!AD100</f>
        <v>24429</v>
      </c>
      <c r="I4786" s="13">
        <f>'Detailed Summary'!BQ100</f>
        <v>44548</v>
      </c>
      <c r="K4786" s="34">
        <f t="shared" si="74"/>
        <v>85583</v>
      </c>
    </row>
    <row r="4787" spans="2:11" x14ac:dyDescent="0.2">
      <c r="B4787" t="s">
        <v>58</v>
      </c>
      <c r="C4787" s="29">
        <v>43927</v>
      </c>
      <c r="E4787" s="13">
        <f>'Detailed Summary'!BO101</f>
        <v>5172</v>
      </c>
      <c r="F4787" s="199">
        <f>'Detailed Summary'!AC101</f>
        <v>11757</v>
      </c>
      <c r="G4787" s="13">
        <f>'Detailed Summary'!BK101</f>
        <v>13327</v>
      </c>
      <c r="H4787" s="203">
        <f>'Detailed Summary'!AD101</f>
        <v>46136</v>
      </c>
      <c r="I4787" s="13">
        <f>'Detailed Summary'!BQ101</f>
        <v>82715</v>
      </c>
      <c r="K4787" s="34">
        <f t="shared" si="74"/>
        <v>159107</v>
      </c>
    </row>
    <row r="4788" spans="2:11" x14ac:dyDescent="0.2">
      <c r="B4788" t="s">
        <v>59</v>
      </c>
      <c r="C4788" s="32">
        <v>43928</v>
      </c>
      <c r="E4788" s="13">
        <f>'Detailed Summary'!BO102</f>
        <v>5585</v>
      </c>
      <c r="F4788" s="199">
        <f>'Detailed Summary'!AC102</f>
        <v>11776</v>
      </c>
      <c r="G4788" s="13">
        <f>'Detailed Summary'!BK102</f>
        <v>14164</v>
      </c>
      <c r="H4788" s="203">
        <f>'Detailed Summary'!AD102</f>
        <v>47644</v>
      </c>
      <c r="I4788" s="13">
        <f>'Detailed Summary'!BQ102</f>
        <v>87617</v>
      </c>
      <c r="K4788" s="34">
        <f t="shared" si="74"/>
        <v>166786</v>
      </c>
    </row>
    <row r="4789" spans="2:11" x14ac:dyDescent="0.2">
      <c r="B4789" t="s">
        <v>53</v>
      </c>
      <c r="C4789" s="29">
        <v>43929</v>
      </c>
      <c r="E4789" s="13">
        <f>'Detailed Summary'!BO103</f>
        <v>5794</v>
      </c>
      <c r="F4789" s="199">
        <f>'Detailed Summary'!AC103</f>
        <v>13024</v>
      </c>
      <c r="G4789" s="13">
        <f>'Detailed Summary'!BK103</f>
        <v>14639</v>
      </c>
      <c r="H4789" s="203">
        <f>'Detailed Summary'!AD103</f>
        <v>49546</v>
      </c>
      <c r="I4789" s="13">
        <f>'Detailed Summary'!BQ103</f>
        <v>89701</v>
      </c>
      <c r="K4789" s="34">
        <f t="shared" si="74"/>
        <v>172704</v>
      </c>
    </row>
    <row r="4790" spans="2:11" x14ac:dyDescent="0.2">
      <c r="B4790" t="s">
        <v>54</v>
      </c>
      <c r="C4790" s="29">
        <v>43930</v>
      </c>
      <c r="E4790" s="13">
        <f>'Detailed Summary'!BO104</f>
        <v>5806</v>
      </c>
      <c r="F4790" s="199">
        <f>'Detailed Summary'!AC104</f>
        <v>12524</v>
      </c>
      <c r="G4790" s="13">
        <f>'Detailed Summary'!BK104</f>
        <v>14536</v>
      </c>
      <c r="H4790" s="203">
        <f>'Detailed Summary'!AD104</f>
        <v>49198</v>
      </c>
      <c r="I4790" s="13">
        <f>'Detailed Summary'!BQ104</f>
        <v>87302</v>
      </c>
      <c r="K4790" s="34">
        <f t="shared" si="74"/>
        <v>169366</v>
      </c>
    </row>
    <row r="4791" spans="2:11" x14ac:dyDescent="0.2">
      <c r="B4791" t="s">
        <v>55</v>
      </c>
      <c r="C4791" s="32">
        <v>43931</v>
      </c>
      <c r="E4791" s="13">
        <f>'Detailed Summary'!BO105</f>
        <v>5779</v>
      </c>
      <c r="F4791" s="199">
        <f>'Detailed Summary'!AC105</f>
        <v>12962</v>
      </c>
      <c r="G4791" s="13">
        <f>'Detailed Summary'!BK105</f>
        <v>13833</v>
      </c>
      <c r="H4791" s="203">
        <f>'Detailed Summary'!AD105</f>
        <v>49997</v>
      </c>
      <c r="I4791" s="13">
        <f>'Detailed Summary'!BQ105</f>
        <v>91705</v>
      </c>
      <c r="K4791" s="34">
        <f t="shared" si="74"/>
        <v>174276</v>
      </c>
    </row>
    <row r="4792" spans="2:11" x14ac:dyDescent="0.2">
      <c r="B4792" t="s">
        <v>56</v>
      </c>
      <c r="C4792" s="33">
        <v>43932</v>
      </c>
      <c r="E4792" s="13">
        <f>'Detailed Summary'!BO106</f>
        <v>3875</v>
      </c>
      <c r="F4792" s="199">
        <f>'Detailed Summary'!AC106</f>
        <v>8150</v>
      </c>
      <c r="G4792" s="13">
        <f>'Detailed Summary'!BK106</f>
        <v>8624</v>
      </c>
      <c r="H4792" s="203">
        <f>'Detailed Summary'!AD106</f>
        <v>30635</v>
      </c>
      <c r="I4792" s="13">
        <f>'Detailed Summary'!BQ106</f>
        <v>60120</v>
      </c>
      <c r="K4792" s="34">
        <f t="shared" si="74"/>
        <v>111404</v>
      </c>
    </row>
    <row r="4793" spans="2:11" x14ac:dyDescent="0.2">
      <c r="B4793" t="s">
        <v>57</v>
      </c>
      <c r="C4793" s="29">
        <v>43933</v>
      </c>
      <c r="E4793" s="13">
        <f>'Detailed Summary'!BO107</f>
        <v>3153</v>
      </c>
      <c r="F4793" s="199">
        <f>'Detailed Summary'!AC107</f>
        <v>7144</v>
      </c>
      <c r="G4793" s="13">
        <f>'Detailed Summary'!BK107</f>
        <v>6802</v>
      </c>
      <c r="H4793" s="203">
        <f>'Detailed Summary'!AD107</f>
        <v>25224</v>
      </c>
      <c r="I4793" s="13">
        <f>'Detailed Summary'!BQ107</f>
        <v>46957</v>
      </c>
      <c r="K4793" s="34">
        <f t="shared" si="74"/>
        <v>89280</v>
      </c>
    </row>
    <row r="4794" spans="2:11" x14ac:dyDescent="0.2">
      <c r="B4794" t="s">
        <v>58</v>
      </c>
      <c r="C4794" s="29">
        <v>43934</v>
      </c>
      <c r="E4794" s="13">
        <f>'Detailed Summary'!BO108</f>
        <v>5691</v>
      </c>
      <c r="F4794" s="199">
        <f>'Detailed Summary'!AC108</f>
        <v>13187</v>
      </c>
      <c r="G4794" s="13">
        <f>'Detailed Summary'!BK108</f>
        <v>14309</v>
      </c>
      <c r="H4794" s="203">
        <f>'Detailed Summary'!AD108</f>
        <v>49669</v>
      </c>
      <c r="I4794" s="13">
        <f>'Detailed Summary'!BQ108</f>
        <v>88573</v>
      </c>
      <c r="K4794" s="34">
        <f t="shared" si="74"/>
        <v>171429</v>
      </c>
    </row>
    <row r="4795" spans="2:11" x14ac:dyDescent="0.2">
      <c r="B4795" t="s">
        <v>59</v>
      </c>
      <c r="C4795" s="29">
        <v>43935</v>
      </c>
      <c r="E4795" s="13">
        <f>'Detailed Summary'!BO109</f>
        <v>5694</v>
      </c>
      <c r="F4795" s="199">
        <f>'Detailed Summary'!AC109</f>
        <v>13042</v>
      </c>
      <c r="G4795" s="13">
        <f>'Detailed Summary'!BK109</f>
        <v>14666</v>
      </c>
      <c r="H4795" s="203">
        <f>'Detailed Summary'!AD109</f>
        <v>50102</v>
      </c>
      <c r="I4795" s="13">
        <f>'Detailed Summary'!BQ109</f>
        <v>90527</v>
      </c>
      <c r="K4795" s="34">
        <f t="shared" si="74"/>
        <v>174031</v>
      </c>
    </row>
    <row r="4796" spans="2:11" x14ac:dyDescent="0.2">
      <c r="B4796" t="s">
        <v>53</v>
      </c>
      <c r="C4796" s="29">
        <v>43936</v>
      </c>
      <c r="E4796" s="13">
        <f>'Detailed Summary'!BO110</f>
        <v>5960</v>
      </c>
      <c r="F4796" s="199">
        <f>'Detailed Summary'!AC110</f>
        <v>13734</v>
      </c>
      <c r="G4796" s="13">
        <f>'Detailed Summary'!BK110</f>
        <v>15436</v>
      </c>
      <c r="H4796" s="203">
        <f>'Detailed Summary'!AD110</f>
        <v>51665</v>
      </c>
      <c r="I4796" s="13">
        <f>'Detailed Summary'!BQ110</f>
        <v>94644</v>
      </c>
      <c r="K4796" s="34">
        <f t="shared" si="74"/>
        <v>181439</v>
      </c>
    </row>
    <row r="4797" spans="2:11" x14ac:dyDescent="0.2">
      <c r="B4797" t="s">
        <v>54</v>
      </c>
      <c r="C4797" s="29">
        <v>43937</v>
      </c>
      <c r="E4797" s="13">
        <f>'Detailed Summary'!BO111</f>
        <v>5921</v>
      </c>
      <c r="F4797" s="199">
        <f>'Detailed Summary'!AC111</f>
        <v>14050</v>
      </c>
      <c r="G4797" s="13">
        <f>'Detailed Summary'!BK111</f>
        <v>15700</v>
      </c>
      <c r="H4797" s="203">
        <f>'Detailed Summary'!AD111</f>
        <v>48240</v>
      </c>
      <c r="I4797" s="13">
        <f>'Detailed Summary'!BQ111</f>
        <v>96575</v>
      </c>
      <c r="K4797" s="34">
        <f t="shared" si="74"/>
        <v>180486</v>
      </c>
    </row>
    <row r="4798" spans="2:11" x14ac:dyDescent="0.2">
      <c r="B4798" t="s">
        <v>55</v>
      </c>
      <c r="C4798" s="29">
        <v>43938</v>
      </c>
      <c r="E4798" s="13">
        <f>'Detailed Summary'!BO112</f>
        <v>6160</v>
      </c>
      <c r="F4798" s="199">
        <f>'Detailed Summary'!AC112</f>
        <v>14557</v>
      </c>
      <c r="G4798" s="13">
        <f>'Detailed Summary'!BK112</f>
        <v>15864</v>
      </c>
      <c r="H4798" s="203">
        <f>'Detailed Summary'!AD112</f>
        <v>53633</v>
      </c>
      <c r="I4798" s="13">
        <f>'Detailed Summary'!BQ112</f>
        <v>99528</v>
      </c>
      <c r="K4798" s="34">
        <f t="shared" si="74"/>
        <v>189742</v>
      </c>
    </row>
    <row r="4799" spans="2:11" x14ac:dyDescent="0.2">
      <c r="B4799" t="s">
        <v>56</v>
      </c>
      <c r="C4799" s="33">
        <v>43939</v>
      </c>
      <c r="E4799" s="13">
        <f>'Detailed Summary'!BO113</f>
        <v>4111</v>
      </c>
      <c r="F4799" s="199">
        <f>'Detailed Summary'!AC113</f>
        <v>8753</v>
      </c>
      <c r="G4799" s="13">
        <f>'Detailed Summary'!BK113</f>
        <v>10194</v>
      </c>
      <c r="H4799" s="203">
        <f>'Detailed Summary'!AD113</f>
        <v>34927</v>
      </c>
      <c r="I4799" s="13">
        <f>'Detailed Summary'!BQ113</f>
        <v>68466</v>
      </c>
      <c r="K4799" s="34">
        <f t="shared" si="74"/>
        <v>126451</v>
      </c>
    </row>
    <row r="4800" spans="2:11" x14ac:dyDescent="0.2">
      <c r="B4800" t="s">
        <v>57</v>
      </c>
      <c r="C4800" s="33">
        <v>43940</v>
      </c>
      <c r="E4800" s="13">
        <f>'Detailed Summary'!BO114</f>
        <v>3483</v>
      </c>
      <c r="F4800" s="199">
        <f>'Detailed Summary'!AC114</f>
        <v>8118</v>
      </c>
      <c r="G4800" s="13">
        <f>'Detailed Summary'!BK114</f>
        <v>7764</v>
      </c>
      <c r="H4800" s="203">
        <f>'Detailed Summary'!AD114</f>
        <v>26998</v>
      </c>
      <c r="I4800" s="13">
        <f>'Detailed Summary'!BQ114</f>
        <v>54132</v>
      </c>
      <c r="K4800" s="34">
        <f t="shared" si="74"/>
        <v>100495</v>
      </c>
    </row>
    <row r="4801" spans="2:11" x14ac:dyDescent="0.2">
      <c r="B4801" t="s">
        <v>58</v>
      </c>
      <c r="C4801" s="29">
        <v>43941</v>
      </c>
      <c r="E4801" s="13">
        <f>'Detailed Summary'!BO115</f>
        <v>6431</v>
      </c>
      <c r="F4801" s="199">
        <f>'Detailed Summary'!AC115</f>
        <v>13605</v>
      </c>
      <c r="G4801" s="13">
        <f>'Detailed Summary'!BK115</f>
        <v>14899</v>
      </c>
      <c r="H4801" s="203">
        <f>'Detailed Summary'!AD115</f>
        <v>50377</v>
      </c>
      <c r="I4801" s="13">
        <f>'Detailed Summary'!BQ115</f>
        <v>93634</v>
      </c>
      <c r="K4801" s="34">
        <f t="shared" si="74"/>
        <v>178946</v>
      </c>
    </row>
    <row r="4802" spans="2:11" x14ac:dyDescent="0.2">
      <c r="B4802" t="s">
        <v>59</v>
      </c>
      <c r="C4802" s="29">
        <v>43942</v>
      </c>
      <c r="E4802" s="13">
        <f>'Detailed Summary'!BO116</f>
        <v>6182</v>
      </c>
      <c r="F4802" s="199">
        <f>'Detailed Summary'!AC116</f>
        <v>13674</v>
      </c>
      <c r="G4802" s="13">
        <f>'Detailed Summary'!BK116</f>
        <v>15059</v>
      </c>
      <c r="H4802" s="203">
        <f>'Detailed Summary'!AD116</f>
        <v>49949</v>
      </c>
      <c r="I4802" s="13">
        <f>'Detailed Summary'!BQ116</f>
        <v>95862</v>
      </c>
      <c r="K4802" s="34">
        <f t="shared" si="74"/>
        <v>180726</v>
      </c>
    </row>
    <row r="4803" spans="2:11" x14ac:dyDescent="0.2">
      <c r="B4803" t="s">
        <v>53</v>
      </c>
      <c r="C4803" s="29">
        <v>43943</v>
      </c>
      <c r="E4803" s="13">
        <f>'Detailed Summary'!BO117</f>
        <v>5652</v>
      </c>
      <c r="F4803" s="199">
        <f>'Detailed Summary'!AC117</f>
        <v>12865</v>
      </c>
      <c r="G4803" s="13">
        <f>'Detailed Summary'!BK117</f>
        <v>14512</v>
      </c>
      <c r="H4803" s="203">
        <f>'Detailed Summary'!AD117</f>
        <v>47900</v>
      </c>
      <c r="I4803" s="13">
        <f>'Detailed Summary'!BQ117</f>
        <v>90076</v>
      </c>
      <c r="K4803" s="34">
        <f t="shared" si="74"/>
        <v>171005</v>
      </c>
    </row>
    <row r="4804" spans="2:11" x14ac:dyDescent="0.2">
      <c r="B4804" t="s">
        <v>54</v>
      </c>
      <c r="C4804" s="29">
        <v>43944</v>
      </c>
      <c r="E4804" s="13">
        <f>'Detailed Summary'!BO118</f>
        <v>6502</v>
      </c>
      <c r="F4804" s="199">
        <f>'Detailed Summary'!AC118</f>
        <v>14581</v>
      </c>
      <c r="G4804" s="13">
        <f>'Detailed Summary'!BK118</f>
        <v>15986</v>
      </c>
      <c r="H4804" s="203">
        <f>'Detailed Summary'!AD118</f>
        <v>52428</v>
      </c>
      <c r="I4804" s="13">
        <f>'Detailed Summary'!BQ118</f>
        <v>101789</v>
      </c>
      <c r="K4804" s="34">
        <f t="shared" si="74"/>
        <v>191286</v>
      </c>
    </row>
    <row r="4805" spans="2:11" x14ac:dyDescent="0.2">
      <c r="B4805" t="s">
        <v>55</v>
      </c>
      <c r="C4805" s="29">
        <v>43945</v>
      </c>
      <c r="E4805" s="13">
        <f>'Detailed Summary'!BO119</f>
        <v>6800</v>
      </c>
      <c r="F4805" s="199">
        <f>'Detailed Summary'!AC119</f>
        <v>16297</v>
      </c>
      <c r="G4805" s="13">
        <f>'Detailed Summary'!BK119</f>
        <v>17199</v>
      </c>
      <c r="H4805" s="203">
        <f>'Detailed Summary'!AD119</f>
        <v>56528</v>
      </c>
      <c r="I4805" s="13">
        <f>'Detailed Summary'!BQ119</f>
        <v>109657</v>
      </c>
      <c r="K4805" s="34">
        <f t="shared" si="74"/>
        <v>206481</v>
      </c>
    </row>
    <row r="4806" spans="2:11" x14ac:dyDescent="0.2">
      <c r="B4806" t="s">
        <v>56</v>
      </c>
      <c r="C4806" s="33">
        <v>43946</v>
      </c>
      <c r="E4806" s="13">
        <f>'Detailed Summary'!BO120</f>
        <v>4796</v>
      </c>
      <c r="F4806" s="199">
        <f>'Detailed Summary'!AC120</f>
        <v>11617</v>
      </c>
      <c r="G4806" s="13">
        <f>'Detailed Summary'!BK120</f>
        <v>11817</v>
      </c>
      <c r="H4806" s="203">
        <f>'Detailed Summary'!AD120</f>
        <v>35162</v>
      </c>
      <c r="I4806" s="13">
        <f>'Detailed Summary'!BQ120</f>
        <v>81022</v>
      </c>
      <c r="K4806" s="34">
        <f t="shared" si="74"/>
        <v>144414</v>
      </c>
    </row>
    <row r="4807" spans="2:11" x14ac:dyDescent="0.2">
      <c r="B4807" t="s">
        <v>57</v>
      </c>
      <c r="C4807" s="29">
        <v>43947</v>
      </c>
      <c r="E4807" s="13">
        <f>'Detailed Summary'!BO121</f>
        <v>3890</v>
      </c>
      <c r="F4807" s="199">
        <f>'Detailed Summary'!AC121</f>
        <v>10485</v>
      </c>
      <c r="G4807" s="13">
        <f>'Detailed Summary'!BK121</f>
        <v>8727</v>
      </c>
      <c r="H4807" s="203">
        <f>'Detailed Summary'!AD121</f>
        <v>27880</v>
      </c>
      <c r="I4807" s="13">
        <f>'Detailed Summary'!BQ121</f>
        <v>62930</v>
      </c>
      <c r="K4807" s="34">
        <f t="shared" ref="K4807:K4870" si="75">E4807+F4807+G4807+H4807+I4807</f>
        <v>113912</v>
      </c>
    </row>
    <row r="4808" spans="2:11" x14ac:dyDescent="0.2">
      <c r="B4808" t="s">
        <v>58</v>
      </c>
      <c r="C4808" s="29">
        <v>43948</v>
      </c>
      <c r="E4808" s="13">
        <f>'Detailed Summary'!BO122</f>
        <v>6259</v>
      </c>
      <c r="F4808" s="199">
        <f>'Detailed Summary'!AC122</f>
        <v>14619</v>
      </c>
      <c r="G4808" s="13">
        <f>'Detailed Summary'!BK122</f>
        <v>15284</v>
      </c>
      <c r="H4808" s="203">
        <f>'Detailed Summary'!AD122</f>
        <v>51432</v>
      </c>
      <c r="I4808" s="13">
        <f>'Detailed Summary'!BQ122</f>
        <v>97318</v>
      </c>
      <c r="K4808" s="34">
        <f t="shared" si="75"/>
        <v>184912</v>
      </c>
    </row>
    <row r="4809" spans="2:11" x14ac:dyDescent="0.2">
      <c r="B4809" t="s">
        <v>59</v>
      </c>
      <c r="C4809" s="29">
        <v>43949</v>
      </c>
      <c r="E4809" s="13">
        <f>'Detailed Summary'!BO123</f>
        <v>6713</v>
      </c>
      <c r="F4809" s="199">
        <f>'Detailed Summary'!AC123</f>
        <v>14287</v>
      </c>
      <c r="G4809" s="13">
        <f>'Detailed Summary'!BK123</f>
        <v>15107</v>
      </c>
      <c r="H4809" s="203">
        <f>'Detailed Summary'!AD123</f>
        <v>57278</v>
      </c>
      <c r="I4809" s="13">
        <f>'Detailed Summary'!BQ123</f>
        <v>100813</v>
      </c>
      <c r="K4809" s="34">
        <f t="shared" si="75"/>
        <v>194198</v>
      </c>
    </row>
    <row r="4810" spans="2:11" x14ac:dyDescent="0.2">
      <c r="B4810" t="s">
        <v>53</v>
      </c>
      <c r="C4810" s="29">
        <v>43950</v>
      </c>
      <c r="E4810" s="13">
        <f>'Detailed Summary'!BO124</f>
        <v>6417</v>
      </c>
      <c r="F4810" s="199">
        <f>'Detailed Summary'!AC124</f>
        <v>13742</v>
      </c>
      <c r="G4810" s="13">
        <f>'Detailed Summary'!BK124</f>
        <v>15504</v>
      </c>
      <c r="H4810" s="203">
        <f>'Detailed Summary'!AD124</f>
        <v>51657</v>
      </c>
      <c r="I4810" s="13">
        <f>'Detailed Summary'!BQ124</f>
        <v>101860</v>
      </c>
      <c r="K4810" s="34">
        <f t="shared" si="75"/>
        <v>189180</v>
      </c>
    </row>
    <row r="4811" spans="2:11" x14ac:dyDescent="0.2">
      <c r="B4811" t="s">
        <v>54</v>
      </c>
      <c r="C4811" s="29">
        <v>43951</v>
      </c>
      <c r="E4811" s="13">
        <f>'Detailed Summary'!BO125</f>
        <v>7193</v>
      </c>
      <c r="F4811" s="199">
        <f>'Detailed Summary'!AC125</f>
        <v>15922</v>
      </c>
      <c r="G4811" s="13">
        <f>'Detailed Summary'!BK125</f>
        <v>17026</v>
      </c>
      <c r="H4811" s="203">
        <f>'Detailed Summary'!AD125</f>
        <v>57130</v>
      </c>
      <c r="I4811" s="13">
        <f>'Detailed Summary'!BQ125</f>
        <v>109380</v>
      </c>
      <c r="K4811" s="34">
        <f t="shared" si="75"/>
        <v>206651</v>
      </c>
    </row>
    <row r="4812" spans="2:11" x14ac:dyDescent="0.2">
      <c r="B4812" t="s">
        <v>55</v>
      </c>
      <c r="C4812" s="29">
        <v>43952</v>
      </c>
      <c r="E4812" s="13">
        <f>'Detailed Summary'!BO126</f>
        <v>7804</v>
      </c>
      <c r="F4812" s="199">
        <f>'Detailed Summary'!AC126</f>
        <v>18668</v>
      </c>
      <c r="G4812" s="13">
        <f>'Detailed Summary'!BK126</f>
        <v>18697</v>
      </c>
      <c r="H4812" s="203">
        <f>'Detailed Summary'!AD126</f>
        <v>63668</v>
      </c>
      <c r="I4812" s="13">
        <f>'Detailed Summary'!BQ126</f>
        <v>120297</v>
      </c>
      <c r="K4812" s="34">
        <f t="shared" si="75"/>
        <v>229134</v>
      </c>
    </row>
    <row r="4813" spans="2:11" x14ac:dyDescent="0.2">
      <c r="B4813" t="s">
        <v>56</v>
      </c>
      <c r="C4813" s="29">
        <v>43953</v>
      </c>
      <c r="E4813" s="13">
        <f>'Detailed Summary'!BO127</f>
        <v>5587</v>
      </c>
      <c r="F4813" s="199">
        <f>'Detailed Summary'!AC127</f>
        <v>12642</v>
      </c>
      <c r="G4813" s="13">
        <f>'Detailed Summary'!BK127</f>
        <v>12396</v>
      </c>
      <c r="H4813" s="203">
        <f>'Detailed Summary'!AD127</f>
        <v>44586</v>
      </c>
      <c r="I4813" s="13">
        <f>'Detailed Summary'!BQ127</f>
        <v>88822</v>
      </c>
      <c r="K4813" s="34">
        <f t="shared" si="75"/>
        <v>164033</v>
      </c>
    </row>
    <row r="4814" spans="2:11" x14ac:dyDescent="0.2">
      <c r="B4814" t="s">
        <v>57</v>
      </c>
      <c r="C4814" s="29">
        <v>43954</v>
      </c>
      <c r="E4814" s="13">
        <f>'Detailed Summary'!BO128</f>
        <v>4462</v>
      </c>
      <c r="F4814" s="199">
        <f>'Detailed Summary'!AC128</f>
        <v>11803</v>
      </c>
      <c r="G4814" s="13">
        <f>'Detailed Summary'!BK128</f>
        <v>9662</v>
      </c>
      <c r="H4814" s="203">
        <f>'Detailed Summary'!AD128</f>
        <v>35823</v>
      </c>
      <c r="I4814" s="13">
        <f>'Detailed Summary'!BQ128</f>
        <v>70084</v>
      </c>
      <c r="K4814" s="34">
        <f t="shared" si="75"/>
        <v>131834</v>
      </c>
    </row>
    <row r="4815" spans="2:11" x14ac:dyDescent="0.2">
      <c r="B4815" t="s">
        <v>58</v>
      </c>
      <c r="C4815" s="29">
        <v>43955</v>
      </c>
      <c r="E4815" s="13">
        <f>'Detailed Summary'!BO129</f>
        <v>7097</v>
      </c>
      <c r="F4815" s="199">
        <f>'Detailed Summary'!AC129</f>
        <v>15659</v>
      </c>
      <c r="G4815" s="13">
        <f>'Detailed Summary'!BK129</f>
        <v>16266</v>
      </c>
      <c r="H4815" s="203">
        <f>'Detailed Summary'!AD129</f>
        <v>57808</v>
      </c>
      <c r="I4815" s="13">
        <f>'Detailed Summary'!BQ129</f>
        <v>106420</v>
      </c>
      <c r="K4815" s="34">
        <f t="shared" si="75"/>
        <v>203250</v>
      </c>
    </row>
    <row r="4816" spans="2:11" x14ac:dyDescent="0.2">
      <c r="B4816" t="s">
        <v>59</v>
      </c>
      <c r="C4816" s="29">
        <v>43956</v>
      </c>
      <c r="E4816" s="13">
        <f>'Detailed Summary'!BO130</f>
        <v>7214</v>
      </c>
      <c r="F4816" s="199">
        <f>'Detailed Summary'!AC130</f>
        <v>15501</v>
      </c>
      <c r="G4816" s="13">
        <f>'Detailed Summary'!BK130</f>
        <v>16317</v>
      </c>
      <c r="H4816" s="203">
        <f>'Detailed Summary'!AD130</f>
        <v>58549</v>
      </c>
      <c r="I4816" s="13">
        <f>'Detailed Summary'!BQ130</f>
        <v>110381</v>
      </c>
      <c r="K4816" s="34">
        <f t="shared" si="75"/>
        <v>207962</v>
      </c>
    </row>
    <row r="4817" spans="2:11" x14ac:dyDescent="0.2">
      <c r="B4817" t="s">
        <v>53</v>
      </c>
      <c r="C4817" s="33">
        <v>43957</v>
      </c>
      <c r="E4817" s="13">
        <f>'Detailed Summary'!BO131</f>
        <v>7191</v>
      </c>
      <c r="F4817" s="199">
        <f>'Detailed Summary'!AC131</f>
        <v>15915</v>
      </c>
      <c r="G4817" s="13">
        <f>'Detailed Summary'!BK131</f>
        <v>17062</v>
      </c>
      <c r="H4817" s="203">
        <f>'Detailed Summary'!AD131</f>
        <v>59901</v>
      </c>
      <c r="I4817" s="13">
        <f>'Detailed Summary'!BQ131</f>
        <v>112534</v>
      </c>
      <c r="K4817" s="34">
        <f t="shared" si="75"/>
        <v>212603</v>
      </c>
    </row>
    <row r="4818" spans="2:11" x14ac:dyDescent="0.2">
      <c r="B4818" t="s">
        <v>54</v>
      </c>
      <c r="C4818" s="33">
        <v>43958</v>
      </c>
      <c r="E4818" s="13">
        <f>'Detailed Summary'!BO132</f>
        <v>7665</v>
      </c>
      <c r="F4818" s="199">
        <f>'Detailed Summary'!AC132</f>
        <v>17319</v>
      </c>
      <c r="G4818" s="13">
        <f>'Detailed Summary'!BK132</f>
        <v>13343</v>
      </c>
      <c r="H4818" s="203">
        <f>'Detailed Summary'!AD132</f>
        <v>62084</v>
      </c>
      <c r="I4818" s="13">
        <f>'Detailed Summary'!BQ132</f>
        <v>116178</v>
      </c>
      <c r="K4818" s="34">
        <f t="shared" si="75"/>
        <v>216589</v>
      </c>
    </row>
    <row r="4819" spans="2:11" x14ac:dyDescent="0.2">
      <c r="B4819" t="s">
        <v>55</v>
      </c>
      <c r="C4819" s="33">
        <v>43959</v>
      </c>
      <c r="E4819" s="13">
        <f>'Detailed Summary'!BO133</f>
        <v>7923</v>
      </c>
      <c r="F4819" s="199">
        <f>'Detailed Summary'!AC133</f>
        <v>19697</v>
      </c>
      <c r="G4819" s="13">
        <f>'Detailed Summary'!BK133</f>
        <v>17849</v>
      </c>
      <c r="H4819" s="203">
        <f>'Detailed Summary'!AD133</f>
        <v>68691</v>
      </c>
      <c r="I4819" s="13">
        <f>'Detailed Summary'!BQ133</f>
        <v>128723</v>
      </c>
      <c r="K4819" s="34">
        <f t="shared" si="75"/>
        <v>242883</v>
      </c>
    </row>
    <row r="4820" spans="2:11" x14ac:dyDescent="0.2">
      <c r="B4820" t="s">
        <v>56</v>
      </c>
      <c r="C4820" s="33">
        <v>43960</v>
      </c>
      <c r="E4820" s="13">
        <f>'Detailed Summary'!BO134</f>
        <v>6370</v>
      </c>
      <c r="F4820" s="199">
        <f>'Detailed Summary'!AC134</f>
        <v>15115</v>
      </c>
      <c r="G4820" s="13">
        <f>'Detailed Summary'!BK134</f>
        <v>13101</v>
      </c>
      <c r="H4820" s="203">
        <f>'Detailed Summary'!AD134</f>
        <v>50569</v>
      </c>
      <c r="I4820" s="13">
        <f>'Detailed Summary'!BQ134</f>
        <v>101601</v>
      </c>
      <c r="K4820" s="34">
        <f t="shared" si="75"/>
        <v>186756</v>
      </c>
    </row>
    <row r="4821" spans="2:11" x14ac:dyDescent="0.2">
      <c r="B4821" t="s">
        <v>57</v>
      </c>
      <c r="C4821" s="29">
        <v>43961</v>
      </c>
      <c r="E4821" s="13">
        <f>'Detailed Summary'!BO135</f>
        <v>5764</v>
      </c>
      <c r="F4821" s="199">
        <f>'Detailed Summary'!AC135</f>
        <v>15464</v>
      </c>
      <c r="G4821" s="13">
        <f>'Detailed Summary'!BK135</f>
        <v>12003</v>
      </c>
      <c r="H4821" s="203">
        <f>'Detailed Summary'!AD135</f>
        <v>45214</v>
      </c>
      <c r="I4821" s="13">
        <f>'Detailed Summary'!BQ135</f>
        <v>86470</v>
      </c>
      <c r="K4821" s="34">
        <f t="shared" si="75"/>
        <v>164915</v>
      </c>
    </row>
    <row r="4822" spans="2:11" x14ac:dyDescent="0.2">
      <c r="B4822" t="s">
        <v>58</v>
      </c>
      <c r="C4822" s="29">
        <v>43962</v>
      </c>
      <c r="E4822" s="13">
        <f>'Detailed Summary'!BO136</f>
        <v>7198</v>
      </c>
      <c r="F4822" s="199">
        <f>'Detailed Summary'!AC136</f>
        <v>17396</v>
      </c>
      <c r="G4822" s="13">
        <f>'Detailed Summary'!BK136</f>
        <v>16590</v>
      </c>
      <c r="H4822" s="203">
        <f>'Detailed Summary'!AD136</f>
        <v>61580</v>
      </c>
      <c r="I4822" s="13">
        <f>'Detailed Summary'!BQ136</f>
        <v>113770</v>
      </c>
      <c r="K4822" s="34">
        <f t="shared" si="75"/>
        <v>216534</v>
      </c>
    </row>
    <row r="4823" spans="2:11" x14ac:dyDescent="0.2">
      <c r="B4823" t="s">
        <v>59</v>
      </c>
      <c r="C4823" s="29">
        <v>43963</v>
      </c>
      <c r="E4823" s="13">
        <f>'Detailed Summary'!BO137</f>
        <v>6242</v>
      </c>
      <c r="F4823" s="199">
        <f>'Detailed Summary'!AC137</f>
        <v>14088</v>
      </c>
      <c r="G4823" s="13">
        <f>'Detailed Summary'!BK137</f>
        <v>14979</v>
      </c>
      <c r="H4823" s="203">
        <f>'Detailed Summary'!AD137</f>
        <v>53529</v>
      </c>
      <c r="I4823" s="13">
        <f>'Detailed Summary'!BQ137</f>
        <v>103425</v>
      </c>
      <c r="K4823" s="34">
        <f t="shared" si="75"/>
        <v>192263</v>
      </c>
    </row>
    <row r="4824" spans="2:11" x14ac:dyDescent="0.2">
      <c r="B4824" t="s">
        <v>53</v>
      </c>
      <c r="C4824" s="29">
        <v>43964</v>
      </c>
      <c r="E4824" s="13">
        <f>'Detailed Summary'!BO138</f>
        <v>7949</v>
      </c>
      <c r="F4824" s="199">
        <f>'Detailed Summary'!AC138</f>
        <v>16429</v>
      </c>
      <c r="G4824" s="13">
        <f>'Detailed Summary'!BK138</f>
        <v>16696</v>
      </c>
      <c r="H4824" s="203">
        <f>'Detailed Summary'!AD138</f>
        <v>59821</v>
      </c>
      <c r="I4824" s="13">
        <f>'Detailed Summary'!BQ138</f>
        <v>117782</v>
      </c>
      <c r="K4824" s="34">
        <f t="shared" si="75"/>
        <v>218677</v>
      </c>
    </row>
    <row r="4825" spans="2:11" x14ac:dyDescent="0.2">
      <c r="B4825" t="s">
        <v>54</v>
      </c>
      <c r="C4825" s="29">
        <v>43965</v>
      </c>
      <c r="E4825" s="13">
        <f>'Detailed Summary'!BO139</f>
        <v>7864</v>
      </c>
      <c r="F4825" s="199">
        <f>'Detailed Summary'!AC139</f>
        <v>17411</v>
      </c>
      <c r="G4825" s="13">
        <f>'Detailed Summary'!BK139</f>
        <v>17796</v>
      </c>
      <c r="H4825" s="203">
        <f>'Detailed Summary'!AD139</f>
        <v>62114</v>
      </c>
      <c r="I4825" s="13">
        <f>'Detailed Summary'!BQ139</f>
        <v>123297</v>
      </c>
      <c r="K4825" s="34">
        <f t="shared" si="75"/>
        <v>228482</v>
      </c>
    </row>
    <row r="4826" spans="2:11" x14ac:dyDescent="0.2">
      <c r="B4826" t="s">
        <v>55</v>
      </c>
      <c r="C4826" s="29">
        <v>43966</v>
      </c>
      <c r="E4826" s="13">
        <f>'Detailed Summary'!BO140</f>
        <v>8969</v>
      </c>
      <c r="F4826" s="199">
        <f>'Detailed Summary'!AC140</f>
        <v>19691</v>
      </c>
      <c r="G4826" s="13">
        <f>'Detailed Summary'!BK140</f>
        <v>19252</v>
      </c>
      <c r="H4826" s="203">
        <f>'Detailed Summary'!AD140</f>
        <v>67644</v>
      </c>
      <c r="I4826" s="13">
        <f>'Detailed Summary'!BQ140</f>
        <v>133276</v>
      </c>
      <c r="K4826" s="34">
        <f t="shared" si="75"/>
        <v>248832</v>
      </c>
    </row>
    <row r="4827" spans="2:11" x14ac:dyDescent="0.2">
      <c r="B4827" t="s">
        <v>56</v>
      </c>
      <c r="C4827" s="35">
        <v>43967</v>
      </c>
      <c r="E4827" s="13">
        <f>'Detailed Summary'!BO141</f>
        <v>5778</v>
      </c>
      <c r="F4827" s="199">
        <f>'Detailed Summary'!AC141</f>
        <v>12337</v>
      </c>
      <c r="G4827" s="13">
        <f>'Detailed Summary'!BK141</f>
        <v>11886</v>
      </c>
      <c r="H4827" s="203">
        <f>'Detailed Summary'!AD141</f>
        <v>45301</v>
      </c>
      <c r="I4827" s="13">
        <f>'Detailed Summary'!BQ141</f>
        <v>94998</v>
      </c>
      <c r="K4827" s="34">
        <f t="shared" si="75"/>
        <v>170300</v>
      </c>
    </row>
    <row r="4828" spans="2:11" x14ac:dyDescent="0.2">
      <c r="B4828" t="s">
        <v>57</v>
      </c>
      <c r="C4828" s="33">
        <v>43968</v>
      </c>
      <c r="E4828" s="13">
        <f>'Detailed Summary'!BO142</f>
        <v>5269</v>
      </c>
      <c r="F4828" s="199">
        <f>'Detailed Summary'!AC142</f>
        <v>13089</v>
      </c>
      <c r="G4828" s="13">
        <f>'Detailed Summary'!BK142</f>
        <v>10310</v>
      </c>
      <c r="H4828" s="203">
        <f>'Detailed Summary'!AD142</f>
        <v>40719</v>
      </c>
      <c r="I4828" s="13">
        <f>'Detailed Summary'!BQ142</f>
        <v>80933</v>
      </c>
      <c r="K4828" s="34">
        <f t="shared" si="75"/>
        <v>150320</v>
      </c>
    </row>
    <row r="4829" spans="2:11" x14ac:dyDescent="0.2">
      <c r="B4829" t="s">
        <v>58</v>
      </c>
      <c r="C4829" s="29">
        <v>43969</v>
      </c>
      <c r="E4829" s="13">
        <f>'Detailed Summary'!BO143</f>
        <v>8038</v>
      </c>
      <c r="F4829" s="199">
        <f>'Detailed Summary'!AC143</f>
        <v>17458</v>
      </c>
      <c r="G4829" s="13">
        <f>'Detailed Summary'!BK143</f>
        <v>16960</v>
      </c>
      <c r="H4829" s="203">
        <f>'Detailed Summary'!AD143</f>
        <v>63556</v>
      </c>
      <c r="I4829" s="13">
        <f>'Detailed Summary'!BQ143</f>
        <v>122264</v>
      </c>
      <c r="K4829" s="34">
        <f t="shared" si="75"/>
        <v>228276</v>
      </c>
    </row>
    <row r="4830" spans="2:11" x14ac:dyDescent="0.2">
      <c r="B4830" t="s">
        <v>59</v>
      </c>
      <c r="C4830" s="29">
        <v>43970</v>
      </c>
      <c r="E4830" s="13">
        <f>'Detailed Summary'!BO144</f>
        <v>8727</v>
      </c>
      <c r="F4830" s="199">
        <f>'Detailed Summary'!AC144</f>
        <v>17387</v>
      </c>
      <c r="G4830" s="13">
        <f>'Detailed Summary'!BK144</f>
        <v>17657</v>
      </c>
      <c r="H4830" s="203">
        <f>'Detailed Summary'!AD144</f>
        <v>64042</v>
      </c>
      <c r="I4830" s="13">
        <f>'Detailed Summary'!BQ144</f>
        <v>128610</v>
      </c>
      <c r="K4830" s="34">
        <f t="shared" si="75"/>
        <v>236423</v>
      </c>
    </row>
    <row r="4831" spans="2:11" x14ac:dyDescent="0.2">
      <c r="B4831" t="s">
        <v>53</v>
      </c>
      <c r="C4831" s="29">
        <v>43971</v>
      </c>
      <c r="E4831" s="13">
        <f>'Detailed Summary'!BO145</f>
        <v>9223</v>
      </c>
      <c r="F4831" s="199">
        <f>'Detailed Summary'!AC145</f>
        <v>18229</v>
      </c>
      <c r="G4831" s="13">
        <f>'Detailed Summary'!BK145</f>
        <v>17946</v>
      </c>
      <c r="H4831" s="203">
        <f>'Detailed Summary'!AD145</f>
        <v>66048</v>
      </c>
      <c r="I4831" s="13">
        <f>'Detailed Summary'!BQ145</f>
        <v>131151</v>
      </c>
      <c r="K4831" s="34">
        <f t="shared" si="75"/>
        <v>242597</v>
      </c>
    </row>
    <row r="4832" spans="2:11" x14ac:dyDescent="0.2">
      <c r="B4832" t="s">
        <v>54</v>
      </c>
      <c r="C4832" s="29">
        <v>43972</v>
      </c>
      <c r="E4832" s="13">
        <f>'Detailed Summary'!BO146</f>
        <v>9620</v>
      </c>
      <c r="F4832" s="199">
        <f>'Detailed Summary'!AC146</f>
        <v>20078</v>
      </c>
      <c r="G4832" s="13">
        <f>'Detailed Summary'!BK146</f>
        <v>19072</v>
      </c>
      <c r="H4832" s="203">
        <f>'Detailed Summary'!AD146</f>
        <v>68201</v>
      </c>
      <c r="I4832" s="13">
        <f>'Detailed Summary'!BQ146</f>
        <v>136716</v>
      </c>
      <c r="K4832" s="34">
        <f t="shared" si="75"/>
        <v>253687</v>
      </c>
    </row>
    <row r="4833" spans="2:11" x14ac:dyDescent="0.2">
      <c r="B4833" t="s">
        <v>55</v>
      </c>
      <c r="C4833" s="29">
        <v>43973</v>
      </c>
      <c r="E4833" s="13">
        <f>'Detailed Summary'!BO147</f>
        <v>10534</v>
      </c>
      <c r="F4833" s="199">
        <f>'Detailed Summary'!AC147</f>
        <v>23741</v>
      </c>
      <c r="G4833" s="13">
        <f>'Detailed Summary'!BK147</f>
        <v>21077</v>
      </c>
      <c r="H4833" s="203">
        <f>'Detailed Summary'!AD147</f>
        <v>77917</v>
      </c>
      <c r="I4833" s="13">
        <f>'Detailed Summary'!BQ147</f>
        <v>149020</v>
      </c>
      <c r="K4833" s="34">
        <f t="shared" si="75"/>
        <v>282289</v>
      </c>
    </row>
    <row r="4834" spans="2:11" x14ac:dyDescent="0.2">
      <c r="B4834" t="s">
        <v>56</v>
      </c>
      <c r="C4834" s="29">
        <v>43974</v>
      </c>
      <c r="E4834" s="13">
        <f>'Detailed Summary'!BO148</f>
        <v>7166</v>
      </c>
      <c r="F4834" s="199">
        <f>'Detailed Summary'!AC148</f>
        <v>16297</v>
      </c>
      <c r="G4834" s="13">
        <f>'Detailed Summary'!BK148</f>
        <v>14048</v>
      </c>
      <c r="H4834" s="203">
        <f>'Detailed Summary'!AD148</f>
        <v>56202</v>
      </c>
      <c r="I4834" s="13">
        <f>'Detailed Summary'!BQ148</f>
        <v>109477</v>
      </c>
      <c r="K4834" s="34">
        <f t="shared" si="75"/>
        <v>203190</v>
      </c>
    </row>
    <row r="4835" spans="2:11" x14ac:dyDescent="0.2">
      <c r="B4835" t="s">
        <v>57</v>
      </c>
      <c r="C4835" s="29">
        <v>43975</v>
      </c>
      <c r="E4835" s="13">
        <f>'Detailed Summary'!BO149</f>
        <v>5529</v>
      </c>
      <c r="F4835" s="199">
        <f>'Detailed Summary'!AC149</f>
        <v>12915</v>
      </c>
      <c r="G4835" s="13">
        <f>'Detailed Summary'!BK149</f>
        <v>10301</v>
      </c>
      <c r="H4835" s="203">
        <f>'Detailed Summary'!AD149</f>
        <v>41577</v>
      </c>
      <c r="I4835" s="13">
        <f>'Detailed Summary'!BQ149</f>
        <v>81201</v>
      </c>
      <c r="K4835" s="34">
        <f t="shared" si="75"/>
        <v>151523</v>
      </c>
    </row>
    <row r="4836" spans="2:11" x14ac:dyDescent="0.2">
      <c r="B4836" t="s">
        <v>58</v>
      </c>
      <c r="C4836" s="29">
        <v>43976</v>
      </c>
      <c r="E4836" s="13">
        <f>'Detailed Summary'!BO150</f>
        <v>5178</v>
      </c>
      <c r="F4836" s="199">
        <f>'Detailed Summary'!AC150</f>
        <v>15720</v>
      </c>
      <c r="G4836" s="13">
        <f>'Detailed Summary'!BK150</f>
        <v>11025</v>
      </c>
      <c r="H4836" s="203">
        <f>'Detailed Summary'!AD150</f>
        <v>46720</v>
      </c>
      <c r="I4836" s="13">
        <f>'Detailed Summary'!BQ150</f>
        <v>83952</v>
      </c>
      <c r="K4836" s="34">
        <f t="shared" si="75"/>
        <v>162595</v>
      </c>
    </row>
    <row r="4837" spans="2:11" x14ac:dyDescent="0.2">
      <c r="B4837" t="s">
        <v>59</v>
      </c>
      <c r="C4837" s="33">
        <v>43977</v>
      </c>
      <c r="E4837" s="13">
        <f>'Detailed Summary'!BO151</f>
        <v>8333</v>
      </c>
      <c r="F4837" s="199">
        <f>'Detailed Summary'!AC151</f>
        <v>18526</v>
      </c>
      <c r="G4837" s="13">
        <f>'Detailed Summary'!BK151</f>
        <v>17594</v>
      </c>
      <c r="H4837" s="203">
        <f>'Detailed Summary'!AD151</f>
        <v>64332</v>
      </c>
      <c r="I4837" s="13">
        <f>'Detailed Summary'!BQ151</f>
        <v>128766</v>
      </c>
      <c r="K4837" s="34">
        <f t="shared" si="75"/>
        <v>237551</v>
      </c>
    </row>
    <row r="4838" spans="2:11" x14ac:dyDescent="0.2">
      <c r="B4838" t="s">
        <v>53</v>
      </c>
      <c r="C4838" s="29">
        <v>43978</v>
      </c>
      <c r="E4838" s="13">
        <f>'Detailed Summary'!BO152</f>
        <v>9415</v>
      </c>
      <c r="F4838" s="199">
        <f>'Detailed Summary'!AC152</f>
        <v>17814</v>
      </c>
      <c r="G4838" s="13">
        <f>'Detailed Summary'!BK152</f>
        <v>18586</v>
      </c>
      <c r="H4838" s="203">
        <f>'Detailed Summary'!AD152</f>
        <v>65179</v>
      </c>
      <c r="I4838" s="13">
        <f>'Detailed Summary'!BQ152</f>
        <v>129904</v>
      </c>
      <c r="K4838" s="34">
        <f t="shared" si="75"/>
        <v>240898</v>
      </c>
    </row>
    <row r="4839" spans="2:11" x14ac:dyDescent="0.2">
      <c r="B4839" t="s">
        <v>54</v>
      </c>
      <c r="C4839" s="29">
        <v>43979</v>
      </c>
      <c r="E4839" s="13">
        <f>'Detailed Summary'!BO153</f>
        <v>9777</v>
      </c>
      <c r="F4839" s="199">
        <f>'Detailed Summary'!AC153</f>
        <v>18791</v>
      </c>
      <c r="G4839" s="13">
        <f>'Detailed Summary'!BK153</f>
        <v>19008</v>
      </c>
      <c r="H4839" s="203">
        <f>'Detailed Summary'!AD153</f>
        <v>68257</v>
      </c>
      <c r="I4839" s="13">
        <f>'Detailed Summary'!BQ153</f>
        <v>139632</v>
      </c>
      <c r="K4839" s="34">
        <f t="shared" si="75"/>
        <v>255465</v>
      </c>
    </row>
    <row r="4840" spans="2:11" x14ac:dyDescent="0.2">
      <c r="B4840" t="s">
        <v>55</v>
      </c>
      <c r="C4840" s="29">
        <v>43980</v>
      </c>
      <c r="E4840" s="13">
        <f>'Detailed Summary'!BO154</f>
        <v>10371</v>
      </c>
      <c r="F4840" s="199">
        <f>'Detailed Summary'!AC154</f>
        <v>23065</v>
      </c>
      <c r="G4840" s="13">
        <f>'Detailed Summary'!BK154</f>
        <v>21364</v>
      </c>
      <c r="H4840" s="203">
        <f>'Detailed Summary'!AD154</f>
        <v>77477</v>
      </c>
      <c r="I4840" s="13">
        <f>'Detailed Summary'!BQ154</f>
        <v>146009</v>
      </c>
      <c r="K4840" s="34">
        <f t="shared" si="75"/>
        <v>278286</v>
      </c>
    </row>
    <row r="4841" spans="2:11" x14ac:dyDescent="0.2">
      <c r="B4841" t="s">
        <v>56</v>
      </c>
      <c r="C4841" s="29">
        <v>43981</v>
      </c>
      <c r="E4841" s="13">
        <f>'Detailed Summary'!BO155</f>
        <v>8271</v>
      </c>
      <c r="F4841" s="199">
        <f>'Detailed Summary'!AC155</f>
        <v>17197</v>
      </c>
      <c r="G4841" s="13">
        <f>'Detailed Summary'!BK155</f>
        <v>19530</v>
      </c>
      <c r="H4841" s="203">
        <f>'Detailed Summary'!AD155</f>
        <v>57445</v>
      </c>
      <c r="I4841" s="13">
        <f>'Detailed Summary'!BQ155</f>
        <v>108176</v>
      </c>
      <c r="K4841" s="34">
        <f t="shared" si="75"/>
        <v>210619</v>
      </c>
    </row>
    <row r="4842" spans="2:11" x14ac:dyDescent="0.2">
      <c r="B4842" t="s">
        <v>57</v>
      </c>
      <c r="C4842" s="33">
        <v>43982</v>
      </c>
      <c r="E4842" s="13">
        <f>'Detailed Summary'!BO156</f>
        <v>6295</v>
      </c>
      <c r="F4842" s="199">
        <f>'Detailed Summary'!AC156</f>
        <v>16645</v>
      </c>
      <c r="G4842" s="13">
        <f>'Detailed Summary'!BK156</f>
        <v>15301</v>
      </c>
      <c r="H4842" s="203">
        <f>'Detailed Summary'!AD156</f>
        <v>49395</v>
      </c>
      <c r="I4842" s="13">
        <f>'Detailed Summary'!BQ156</f>
        <v>90208</v>
      </c>
      <c r="K4842" s="34">
        <f t="shared" si="75"/>
        <v>177844</v>
      </c>
    </row>
    <row r="4843" spans="2:11" x14ac:dyDescent="0.2">
      <c r="B4843" t="s">
        <v>58</v>
      </c>
      <c r="C4843" s="29">
        <v>43983</v>
      </c>
      <c r="E4843" s="13">
        <f>'Detailed Summary'!BO157</f>
        <v>8917</v>
      </c>
      <c r="F4843" s="199">
        <f>'Detailed Summary'!AC157</f>
        <v>19344</v>
      </c>
      <c r="G4843" s="13">
        <f>'Detailed Summary'!BK157</f>
        <v>20011</v>
      </c>
      <c r="H4843" s="203">
        <f>'Detailed Summary'!AD157</f>
        <v>69352</v>
      </c>
      <c r="I4843" s="13">
        <f>'Detailed Summary'!BQ157</f>
        <v>132653</v>
      </c>
      <c r="K4843" s="34">
        <f t="shared" si="75"/>
        <v>250277</v>
      </c>
    </row>
    <row r="4844" spans="2:11" x14ac:dyDescent="0.2">
      <c r="B4844" t="s">
        <v>59</v>
      </c>
      <c r="C4844" s="29">
        <v>43984</v>
      </c>
      <c r="E4844" s="13">
        <f>'Detailed Summary'!BO158</f>
        <v>9398</v>
      </c>
      <c r="F4844" s="199">
        <f>'Detailed Summary'!AC158</f>
        <v>18782</v>
      </c>
      <c r="G4844" s="13">
        <f>'Detailed Summary'!BK158</f>
        <v>20724</v>
      </c>
      <c r="H4844" s="203">
        <f>'Detailed Summary'!AD158</f>
        <v>68553</v>
      </c>
      <c r="I4844" s="13">
        <f>'Detailed Summary'!BQ158</f>
        <v>138185</v>
      </c>
      <c r="K4844" s="34">
        <f t="shared" si="75"/>
        <v>255642</v>
      </c>
    </row>
    <row r="4845" spans="2:11" x14ac:dyDescent="0.2">
      <c r="B4845" t="s">
        <v>53</v>
      </c>
      <c r="C4845" s="29">
        <v>43985</v>
      </c>
      <c r="E4845" s="13">
        <f>'Detailed Summary'!BO159</f>
        <v>10229</v>
      </c>
      <c r="F4845" s="199">
        <f>'Detailed Summary'!AC159</f>
        <v>19771</v>
      </c>
      <c r="G4845" s="13">
        <f>'Detailed Summary'!BK159</f>
        <v>21069</v>
      </c>
      <c r="H4845" s="203">
        <f>'Detailed Summary'!AD159</f>
        <v>69988</v>
      </c>
      <c r="I4845" s="13">
        <f>'Detailed Summary'!BQ159</f>
        <v>139481</v>
      </c>
      <c r="K4845" s="34">
        <f t="shared" si="75"/>
        <v>260538</v>
      </c>
    </row>
    <row r="4846" spans="2:11" x14ac:dyDescent="0.2">
      <c r="B4846" t="s">
        <v>54</v>
      </c>
      <c r="C4846" s="29">
        <v>43986</v>
      </c>
      <c r="E4846" s="13">
        <f>'Detailed Summary'!BO160</f>
        <v>10505</v>
      </c>
      <c r="F4846" s="199">
        <f>'Detailed Summary'!AC160</f>
        <v>21291</v>
      </c>
      <c r="G4846" s="13">
        <f>'Detailed Summary'!BK160</f>
        <v>22268</v>
      </c>
      <c r="H4846" s="203">
        <f>'Detailed Summary'!AD160</f>
        <v>72325</v>
      </c>
      <c r="I4846" s="13">
        <f>'Detailed Summary'!BQ160</f>
        <v>147832</v>
      </c>
      <c r="K4846" s="34">
        <f t="shared" si="75"/>
        <v>274221</v>
      </c>
    </row>
    <row r="4847" spans="2:11" x14ac:dyDescent="0.2">
      <c r="B4847" t="s">
        <v>55</v>
      </c>
      <c r="C4847" s="29">
        <v>43987</v>
      </c>
      <c r="E4847" s="13">
        <f>'Detailed Summary'!BO161</f>
        <v>10957</v>
      </c>
      <c r="F4847" s="199">
        <f>'Detailed Summary'!AC161</f>
        <v>24334</v>
      </c>
      <c r="G4847" s="13">
        <f>'Detailed Summary'!BK161</f>
        <v>23383</v>
      </c>
      <c r="H4847" s="203">
        <f>'Detailed Summary'!AD161</f>
        <v>80714</v>
      </c>
      <c r="I4847" s="13">
        <f>'Detailed Summary'!BQ161</f>
        <v>157156</v>
      </c>
      <c r="K4847" s="34">
        <f t="shared" si="75"/>
        <v>296544</v>
      </c>
    </row>
    <row r="4848" spans="2:11" x14ac:dyDescent="0.2">
      <c r="B4848" t="s">
        <v>56</v>
      </c>
      <c r="C4848" s="33">
        <v>43988</v>
      </c>
      <c r="E4848" s="13">
        <f>'Detailed Summary'!BO162</f>
        <v>8114</v>
      </c>
      <c r="F4848" s="199">
        <f>'Detailed Summary'!AC162</f>
        <v>17763</v>
      </c>
      <c r="G4848" s="13">
        <f>'Detailed Summary'!BK162</f>
        <v>16150</v>
      </c>
      <c r="H4848" s="203">
        <f>'Detailed Summary'!AD162</f>
        <v>59734</v>
      </c>
      <c r="I4848" s="13">
        <f>'Detailed Summary'!BQ162</f>
        <v>119225</v>
      </c>
      <c r="K4848" s="34">
        <f t="shared" si="75"/>
        <v>220986</v>
      </c>
    </row>
    <row r="4849" spans="2:11" x14ac:dyDescent="0.2">
      <c r="B4849" t="s">
        <v>57</v>
      </c>
      <c r="C4849" s="29">
        <v>43989</v>
      </c>
      <c r="E4849" s="13">
        <f>'Detailed Summary'!BO163</f>
        <v>6549</v>
      </c>
      <c r="F4849" s="199">
        <f>'Detailed Summary'!AC163</f>
        <v>17227</v>
      </c>
      <c r="G4849" s="13">
        <f>'Detailed Summary'!BK163</f>
        <v>13693</v>
      </c>
      <c r="H4849" s="203">
        <f>'Detailed Summary'!AD163</f>
        <v>51256</v>
      </c>
      <c r="I4849" s="13">
        <f>'Detailed Summary'!BQ163</f>
        <v>95793</v>
      </c>
      <c r="K4849" s="34">
        <f t="shared" si="75"/>
        <v>184518</v>
      </c>
    </row>
    <row r="4850" spans="2:11" x14ac:dyDescent="0.2">
      <c r="B4850" t="s">
        <v>58</v>
      </c>
      <c r="C4850" s="29">
        <v>43990</v>
      </c>
      <c r="E4850" s="13">
        <f>'Detailed Summary'!BO164</f>
        <v>9573</v>
      </c>
      <c r="F4850" s="199">
        <f>'Detailed Summary'!AC164</f>
        <v>20285</v>
      </c>
      <c r="G4850" s="13">
        <f>'Detailed Summary'!BK164</f>
        <v>20007</v>
      </c>
      <c r="H4850" s="203">
        <f>'Detailed Summary'!AD164</f>
        <v>69151</v>
      </c>
      <c r="I4850" s="13">
        <f>'Detailed Summary'!BQ164</f>
        <v>138665</v>
      </c>
      <c r="K4850" s="34">
        <f t="shared" si="75"/>
        <v>257681</v>
      </c>
    </row>
    <row r="4851" spans="2:11" x14ac:dyDescent="0.2">
      <c r="B4851" t="s">
        <v>59</v>
      </c>
      <c r="C4851" s="29">
        <v>43991</v>
      </c>
      <c r="E4851" s="13">
        <f>'Detailed Summary'!BO165</f>
        <v>10234</v>
      </c>
      <c r="F4851" s="199">
        <f>'Detailed Summary'!AC165</f>
        <v>19833</v>
      </c>
      <c r="G4851" s="13">
        <f>'Detailed Summary'!BK165</f>
        <v>19664</v>
      </c>
      <c r="H4851" s="203">
        <f>'Detailed Summary'!AD165</f>
        <v>69610</v>
      </c>
      <c r="I4851" s="13">
        <f>'Detailed Summary'!BQ165</f>
        <v>140729</v>
      </c>
      <c r="K4851" s="34">
        <f t="shared" si="75"/>
        <v>260070</v>
      </c>
    </row>
    <row r="4852" spans="2:11" x14ac:dyDescent="0.2">
      <c r="B4852" t="s">
        <v>53</v>
      </c>
      <c r="C4852" s="29">
        <v>43992</v>
      </c>
      <c r="E4852" s="13">
        <f>'Detailed Summary'!BO166</f>
        <v>10530</v>
      </c>
      <c r="F4852" s="199">
        <f>'Detailed Summary'!AC166</f>
        <v>20379</v>
      </c>
      <c r="G4852" s="13">
        <f>'Detailed Summary'!BK166</f>
        <v>20838</v>
      </c>
      <c r="H4852" s="203">
        <f>'Detailed Summary'!AD166</f>
        <v>72708</v>
      </c>
      <c r="I4852" s="13">
        <f>'Detailed Summary'!BQ166</f>
        <v>147403</v>
      </c>
      <c r="K4852" s="34">
        <f t="shared" si="75"/>
        <v>271858</v>
      </c>
    </row>
    <row r="4853" spans="2:11" x14ac:dyDescent="0.2">
      <c r="B4853" t="s">
        <v>54</v>
      </c>
      <c r="C4853" s="29">
        <v>43993</v>
      </c>
      <c r="E4853" s="13">
        <f>'Detailed Summary'!BO167</f>
        <v>11171</v>
      </c>
      <c r="F4853" s="199">
        <f>'Detailed Summary'!AC167</f>
        <v>21737</v>
      </c>
      <c r="G4853" s="13">
        <f>'Detailed Summary'!BK167</f>
        <v>21399</v>
      </c>
      <c r="H4853" s="203">
        <f>'Detailed Summary'!AD167</f>
        <v>76442</v>
      </c>
      <c r="I4853" s="13">
        <f>'Detailed Summary'!BQ167</f>
        <v>151196</v>
      </c>
      <c r="K4853" s="34">
        <f t="shared" si="75"/>
        <v>281945</v>
      </c>
    </row>
    <row r="4854" spans="2:11" x14ac:dyDescent="0.2">
      <c r="B4854" t="s">
        <v>55</v>
      </c>
      <c r="C4854" s="29">
        <v>43994</v>
      </c>
      <c r="E4854" s="13">
        <f>'Detailed Summary'!BO168</f>
        <v>11821</v>
      </c>
      <c r="F4854" s="199">
        <f>'Detailed Summary'!AC168</f>
        <v>25313</v>
      </c>
      <c r="G4854" s="13">
        <f>'Detailed Summary'!BK168</f>
        <v>22954</v>
      </c>
      <c r="H4854" s="203">
        <f>'Detailed Summary'!AD168</f>
        <v>85427</v>
      </c>
      <c r="I4854" s="13">
        <f>'Detailed Summary'!BQ168</f>
        <v>164292</v>
      </c>
      <c r="K4854" s="34">
        <f t="shared" si="75"/>
        <v>309807</v>
      </c>
    </row>
    <row r="4855" spans="2:11" x14ac:dyDescent="0.2">
      <c r="B4855" t="s">
        <v>56</v>
      </c>
      <c r="C4855" s="29">
        <v>43995</v>
      </c>
      <c r="E4855" s="13">
        <f>'Detailed Summary'!BO169</f>
        <v>8484</v>
      </c>
      <c r="F4855" s="199">
        <f>'Detailed Summary'!AC169</f>
        <v>18539</v>
      </c>
      <c r="G4855" s="13">
        <f>'Detailed Summary'!BK169</f>
        <v>16023</v>
      </c>
      <c r="H4855" s="203">
        <f>'Detailed Summary'!AD169</f>
        <v>60875</v>
      </c>
      <c r="I4855" s="13">
        <f>'Detailed Summary'!BQ169</f>
        <v>123979</v>
      </c>
      <c r="K4855" s="34">
        <f t="shared" si="75"/>
        <v>227900</v>
      </c>
    </row>
    <row r="4856" spans="2:11" x14ac:dyDescent="0.2">
      <c r="B4856" t="s">
        <v>57</v>
      </c>
      <c r="C4856" s="29">
        <v>43996</v>
      </c>
      <c r="E4856" s="13">
        <f>'Detailed Summary'!BO170</f>
        <v>7334</v>
      </c>
      <c r="F4856" s="199">
        <f>'Detailed Summary'!AC170</f>
        <v>18521</v>
      </c>
      <c r="G4856" s="13">
        <f>'Detailed Summary'!BK170</f>
        <v>12409</v>
      </c>
      <c r="H4856" s="203">
        <f>'Detailed Summary'!AD170</f>
        <v>52967</v>
      </c>
      <c r="I4856" s="13">
        <f>'Detailed Summary'!BQ170</f>
        <v>96758</v>
      </c>
      <c r="K4856" s="34">
        <f t="shared" si="75"/>
        <v>187989</v>
      </c>
    </row>
    <row r="4857" spans="2:11" x14ac:dyDescent="0.2">
      <c r="B4857" t="s">
        <v>58</v>
      </c>
      <c r="C4857" s="29">
        <v>43997</v>
      </c>
      <c r="E4857" s="13">
        <f>'Detailed Summary'!BO171</f>
        <v>9869</v>
      </c>
      <c r="F4857" s="199">
        <f>'Detailed Summary'!AC171</f>
        <v>20769</v>
      </c>
      <c r="G4857" s="13">
        <f>'Detailed Summary'!BK171</f>
        <v>20148</v>
      </c>
      <c r="H4857" s="203">
        <f>'Detailed Summary'!AD171</f>
        <v>70172</v>
      </c>
      <c r="I4857" s="13">
        <f>'Detailed Summary'!BQ171</f>
        <v>138999</v>
      </c>
      <c r="K4857" s="34">
        <f t="shared" si="75"/>
        <v>259957</v>
      </c>
    </row>
    <row r="4858" spans="2:11" x14ac:dyDescent="0.2">
      <c r="B4858" t="s">
        <v>59</v>
      </c>
      <c r="C4858" s="29">
        <v>43998</v>
      </c>
      <c r="E4858" s="13">
        <f>'Detailed Summary'!BO172</f>
        <v>10441</v>
      </c>
      <c r="F4858" s="199">
        <f>'Detailed Summary'!AC172</f>
        <v>20212</v>
      </c>
      <c r="G4858" s="13">
        <f>'Detailed Summary'!BK172</f>
        <v>20359</v>
      </c>
      <c r="H4858" s="203">
        <f>'Detailed Summary'!AD172</f>
        <v>69469</v>
      </c>
      <c r="I4858" s="13">
        <f>'Detailed Summary'!BQ172</f>
        <v>130130</v>
      </c>
      <c r="K4858" s="34">
        <f t="shared" si="75"/>
        <v>250611</v>
      </c>
    </row>
    <row r="4859" spans="2:11" x14ac:dyDescent="0.2">
      <c r="B4859" t="s">
        <v>53</v>
      </c>
      <c r="C4859" s="29">
        <v>43999</v>
      </c>
      <c r="E4859" s="13">
        <f>'Detailed Summary'!BO173</f>
        <v>10856</v>
      </c>
      <c r="F4859" s="199">
        <f>'Detailed Summary'!AC173</f>
        <v>20512</v>
      </c>
      <c r="G4859" s="13">
        <f>'Detailed Summary'!BK173</f>
        <v>20960</v>
      </c>
      <c r="H4859" s="203">
        <f>'Detailed Summary'!AD173</f>
        <v>71376</v>
      </c>
      <c r="I4859" s="13">
        <f>'Detailed Summary'!BQ173</f>
        <v>145103</v>
      </c>
      <c r="K4859" s="34">
        <f t="shared" si="75"/>
        <v>268807</v>
      </c>
    </row>
    <row r="4860" spans="2:11" x14ac:dyDescent="0.2">
      <c r="B4860" t="s">
        <v>54</v>
      </c>
      <c r="C4860" s="29">
        <v>44000</v>
      </c>
      <c r="E4860" s="13">
        <f>'Detailed Summary'!BO174</f>
        <v>11027</v>
      </c>
      <c r="F4860" s="199">
        <f>'Detailed Summary'!AC174</f>
        <v>22434</v>
      </c>
      <c r="G4860" s="13">
        <f>'Detailed Summary'!BK174</f>
        <v>20955</v>
      </c>
      <c r="H4860" s="203">
        <f>'Detailed Summary'!AD174</f>
        <v>71099</v>
      </c>
      <c r="I4860" s="13">
        <f>'Detailed Summary'!BQ174</f>
        <v>150591</v>
      </c>
      <c r="K4860" s="34">
        <f t="shared" si="75"/>
        <v>276106</v>
      </c>
    </row>
    <row r="4861" spans="2:11" x14ac:dyDescent="0.2">
      <c r="B4861" t="s">
        <v>55</v>
      </c>
      <c r="C4861" s="29">
        <v>44001</v>
      </c>
      <c r="E4861" s="13">
        <f>'Detailed Summary'!BO175</f>
        <v>12188</v>
      </c>
      <c r="F4861" s="199">
        <f>'Detailed Summary'!AC175</f>
        <v>25934</v>
      </c>
      <c r="G4861" s="13">
        <f>'Detailed Summary'!BK175</f>
        <v>23300</v>
      </c>
      <c r="H4861" s="203">
        <f>'Detailed Summary'!AD175</f>
        <v>82711</v>
      </c>
      <c r="I4861" s="13">
        <f>'Detailed Summary'!BQ175</f>
        <v>162924</v>
      </c>
      <c r="K4861" s="34">
        <f t="shared" si="75"/>
        <v>307057</v>
      </c>
    </row>
    <row r="4862" spans="2:11" x14ac:dyDescent="0.2">
      <c r="B4862" t="s">
        <v>56</v>
      </c>
      <c r="C4862" s="33">
        <v>44002</v>
      </c>
      <c r="E4862" s="13">
        <f>'Detailed Summary'!BO176</f>
        <v>8472</v>
      </c>
      <c r="F4862" s="199">
        <f>'Detailed Summary'!AC176</f>
        <v>18815</v>
      </c>
      <c r="G4862" s="13">
        <f>'Detailed Summary'!BK176</f>
        <v>15998</v>
      </c>
      <c r="H4862" s="203">
        <f>'Detailed Summary'!AD176</f>
        <v>59692</v>
      </c>
      <c r="I4862" s="13">
        <f>'Detailed Summary'!BQ176</f>
        <v>124283</v>
      </c>
      <c r="K4862" s="34">
        <f t="shared" si="75"/>
        <v>227260</v>
      </c>
    </row>
    <row r="4863" spans="2:11" x14ac:dyDescent="0.2">
      <c r="B4863" t="s">
        <v>57</v>
      </c>
      <c r="C4863" s="33">
        <v>44003</v>
      </c>
      <c r="E4863" s="13">
        <f>'Detailed Summary'!BO177</f>
        <v>7139</v>
      </c>
      <c r="F4863" s="199">
        <f>'Detailed Summary'!AC177</f>
        <v>19166</v>
      </c>
      <c r="G4863" s="13">
        <f>'Detailed Summary'!BK177</f>
        <v>13399</v>
      </c>
      <c r="H4863" s="203">
        <f>'Detailed Summary'!AD177</f>
        <v>54507</v>
      </c>
      <c r="I4863" s="13">
        <f>'Detailed Summary'!BQ177</f>
        <v>102997</v>
      </c>
      <c r="K4863" s="34">
        <f t="shared" si="75"/>
        <v>197208</v>
      </c>
    </row>
    <row r="4864" spans="2:11" x14ac:dyDescent="0.2">
      <c r="B4864" t="s">
        <v>58</v>
      </c>
      <c r="C4864" s="29">
        <v>44004</v>
      </c>
      <c r="E4864" s="13">
        <f>'Detailed Summary'!BO178</f>
        <v>9602</v>
      </c>
      <c r="F4864" s="199">
        <f>'Detailed Summary'!AC178</f>
        <v>20686</v>
      </c>
      <c r="G4864" s="13">
        <f>'Detailed Summary'!BK178</f>
        <v>19482</v>
      </c>
      <c r="H4864" s="203">
        <f>'Detailed Summary'!AD178</f>
        <v>69594</v>
      </c>
      <c r="I4864" s="13">
        <f>'Detailed Summary'!BQ178</f>
        <v>138403</v>
      </c>
      <c r="K4864" s="34">
        <f t="shared" si="75"/>
        <v>257767</v>
      </c>
    </row>
    <row r="4865" spans="2:11" x14ac:dyDescent="0.2">
      <c r="B4865" t="s">
        <v>59</v>
      </c>
      <c r="C4865" s="29">
        <v>44005</v>
      </c>
      <c r="E4865" s="13">
        <f>'Detailed Summary'!BO179</f>
        <v>9613</v>
      </c>
      <c r="F4865" s="199">
        <f>'Detailed Summary'!AC179</f>
        <v>18324</v>
      </c>
      <c r="G4865" s="13">
        <f>'Detailed Summary'!BK179</f>
        <v>17870</v>
      </c>
      <c r="H4865" s="203">
        <f>'Detailed Summary'!AD179</f>
        <v>65039</v>
      </c>
      <c r="I4865" s="13">
        <f>'Detailed Summary'!BQ179</f>
        <v>131194</v>
      </c>
      <c r="K4865" s="34">
        <f t="shared" si="75"/>
        <v>242040</v>
      </c>
    </row>
    <row r="4866" spans="2:11" x14ac:dyDescent="0.2">
      <c r="B4866" t="s">
        <v>53</v>
      </c>
      <c r="C4866" s="29">
        <v>44006</v>
      </c>
      <c r="E4866" s="13">
        <f>'Detailed Summary'!BO180</f>
        <v>10284</v>
      </c>
      <c r="F4866" s="199">
        <f>'Detailed Summary'!AC180</f>
        <v>19368</v>
      </c>
      <c r="G4866" s="13">
        <f>'Detailed Summary'!BK180</f>
        <v>19509</v>
      </c>
      <c r="H4866" s="203">
        <f>'Detailed Summary'!AD180</f>
        <v>69201</v>
      </c>
      <c r="I4866" s="13">
        <f>'Detailed Summary'!BQ180</f>
        <v>140054</v>
      </c>
      <c r="K4866" s="34">
        <f t="shared" si="75"/>
        <v>258416</v>
      </c>
    </row>
    <row r="4867" spans="2:11" x14ac:dyDescent="0.2">
      <c r="B4867" t="s">
        <v>54</v>
      </c>
      <c r="C4867" s="29">
        <v>44007</v>
      </c>
      <c r="E4867" s="13">
        <f>'Detailed Summary'!BO181</f>
        <v>10890</v>
      </c>
      <c r="F4867" s="199">
        <f>'Detailed Summary'!AC181</f>
        <v>21155</v>
      </c>
      <c r="G4867" s="13">
        <f>'Detailed Summary'!BK181</f>
        <v>20426</v>
      </c>
      <c r="H4867" s="203">
        <f>'Detailed Summary'!AD181</f>
        <v>72823</v>
      </c>
      <c r="I4867" s="13">
        <f>'Detailed Summary'!BQ181</f>
        <v>147009</v>
      </c>
      <c r="K4867" s="34">
        <f t="shared" si="75"/>
        <v>272303</v>
      </c>
    </row>
    <row r="4868" spans="2:11" x14ac:dyDescent="0.2">
      <c r="B4868" t="s">
        <v>55</v>
      </c>
      <c r="C4868" s="29">
        <v>44008</v>
      </c>
      <c r="E4868" s="13">
        <f>'Detailed Summary'!BO182</f>
        <v>10576</v>
      </c>
      <c r="F4868" s="199">
        <f>'Detailed Summary'!AC182</f>
        <v>22813</v>
      </c>
      <c r="G4868" s="13">
        <f>'Detailed Summary'!BK182</f>
        <v>21004</v>
      </c>
      <c r="H4868" s="203">
        <f>'Detailed Summary'!AD182</f>
        <v>76211</v>
      </c>
      <c r="I4868" s="13">
        <f>'Detailed Summary'!BQ182</f>
        <v>149194</v>
      </c>
      <c r="K4868" s="34">
        <f t="shared" si="75"/>
        <v>279798</v>
      </c>
    </row>
    <row r="4869" spans="2:11" x14ac:dyDescent="0.2">
      <c r="B4869" t="s">
        <v>56</v>
      </c>
      <c r="C4869" s="29">
        <v>44009</v>
      </c>
      <c r="E4869" s="13">
        <f>'Detailed Summary'!BO183</f>
        <v>7667</v>
      </c>
      <c r="F4869" s="199">
        <f>'Detailed Summary'!AC183</f>
        <v>16415</v>
      </c>
      <c r="G4869" s="13">
        <f>'Detailed Summary'!BK183</f>
        <v>15061</v>
      </c>
      <c r="H4869" s="203">
        <f>'Detailed Summary'!AD183</f>
        <v>54945</v>
      </c>
      <c r="I4869" s="13">
        <f>'Detailed Summary'!BQ183</f>
        <v>118111</v>
      </c>
      <c r="K4869" s="34">
        <f t="shared" si="75"/>
        <v>212199</v>
      </c>
    </row>
    <row r="4870" spans="2:11" x14ac:dyDescent="0.2">
      <c r="B4870" t="s">
        <v>57</v>
      </c>
      <c r="C4870" s="29">
        <v>44010</v>
      </c>
      <c r="E4870" s="13">
        <f>'Detailed Summary'!BO184</f>
        <v>5924</v>
      </c>
      <c r="F4870" s="199">
        <f>'Detailed Summary'!AC184</f>
        <v>15820</v>
      </c>
      <c r="G4870" s="13">
        <f>'Detailed Summary'!BK184</f>
        <v>10621</v>
      </c>
      <c r="H4870" s="203">
        <f>'Detailed Summary'!AD184</f>
        <v>48007</v>
      </c>
      <c r="I4870" s="13">
        <f>'Detailed Summary'!BQ184</f>
        <v>88970</v>
      </c>
      <c r="K4870" s="34">
        <f t="shared" si="75"/>
        <v>169342</v>
      </c>
    </row>
    <row r="4871" spans="2:11" x14ac:dyDescent="0.2">
      <c r="B4871" t="s">
        <v>58</v>
      </c>
      <c r="C4871" s="29">
        <v>44011</v>
      </c>
      <c r="E4871" s="13">
        <f>'Detailed Summary'!BO185</f>
        <v>9636</v>
      </c>
      <c r="F4871" s="199">
        <f>'Detailed Summary'!AC185</f>
        <v>19423</v>
      </c>
      <c r="G4871" s="13">
        <f>'Detailed Summary'!BK185</f>
        <v>18821</v>
      </c>
      <c r="H4871" s="203">
        <f>'Detailed Summary'!AD185</f>
        <v>67174</v>
      </c>
      <c r="I4871" s="13">
        <f>'Detailed Summary'!BQ185</f>
        <v>133553</v>
      </c>
      <c r="K4871" s="34">
        <f t="shared" ref="K4871:K4934" si="76">E4871+F4871+G4871+H4871+I4871</f>
        <v>248607</v>
      </c>
    </row>
    <row r="4872" spans="2:11" x14ac:dyDescent="0.2">
      <c r="B4872" t="s">
        <v>59</v>
      </c>
      <c r="C4872" s="29">
        <v>44012</v>
      </c>
      <c r="E4872" s="13">
        <f>'Detailed Summary'!BO186</f>
        <v>10166</v>
      </c>
      <c r="F4872" s="199">
        <f>'Detailed Summary'!AC186</f>
        <v>19741</v>
      </c>
      <c r="G4872" s="13">
        <f>'Detailed Summary'!BK186</f>
        <v>19672</v>
      </c>
      <c r="H4872" s="203">
        <f>'Detailed Summary'!AD186</f>
        <v>69733</v>
      </c>
      <c r="I4872" s="13">
        <f>'Detailed Summary'!BQ186</f>
        <v>139741</v>
      </c>
      <c r="K4872" s="34">
        <f t="shared" si="76"/>
        <v>259053</v>
      </c>
    </row>
    <row r="4873" spans="2:11" x14ac:dyDescent="0.2">
      <c r="B4873" t="s">
        <v>53</v>
      </c>
      <c r="C4873" s="29">
        <v>44013</v>
      </c>
      <c r="E4873" s="13">
        <f>'Detailed Summary'!BO187</f>
        <v>10812</v>
      </c>
      <c r="F4873" s="199">
        <f>'Detailed Summary'!AC187</f>
        <v>20461</v>
      </c>
      <c r="G4873" s="13">
        <f>'Detailed Summary'!BK187</f>
        <v>19657</v>
      </c>
      <c r="H4873" s="203">
        <f>'Detailed Summary'!AD187</f>
        <v>72293</v>
      </c>
      <c r="I4873" s="13">
        <f>'Detailed Summary'!BQ187</f>
        <v>144031</v>
      </c>
      <c r="K4873" s="34">
        <f t="shared" si="76"/>
        <v>267254</v>
      </c>
    </row>
    <row r="4874" spans="2:11" x14ac:dyDescent="0.2">
      <c r="B4874" t="s">
        <v>54</v>
      </c>
      <c r="C4874" s="29">
        <v>44014</v>
      </c>
      <c r="E4874" s="13">
        <f>'Detailed Summary'!BO188</f>
        <v>11492</v>
      </c>
      <c r="F4874" s="199">
        <f>'Detailed Summary'!AC188</f>
        <v>23983</v>
      </c>
      <c r="G4874" s="13">
        <f>'Detailed Summary'!BK188</f>
        <v>21054</v>
      </c>
      <c r="H4874" s="203">
        <f>'Detailed Summary'!AD188</f>
        <v>77370</v>
      </c>
      <c r="I4874" s="13">
        <f>'Detailed Summary'!BQ188</f>
        <v>150812</v>
      </c>
      <c r="K4874" s="34">
        <f t="shared" si="76"/>
        <v>284711</v>
      </c>
    </row>
    <row r="4875" spans="2:11" x14ac:dyDescent="0.2">
      <c r="B4875" t="s">
        <v>55</v>
      </c>
      <c r="C4875" s="29">
        <v>44015</v>
      </c>
      <c r="E4875" s="13">
        <f>'Detailed Summary'!BO189</f>
        <v>8626</v>
      </c>
      <c r="F4875" s="199">
        <f>'Detailed Summary'!AC189</f>
        <v>21364</v>
      </c>
      <c r="G4875" s="13">
        <f>'Detailed Summary'!BK189</f>
        <v>17735</v>
      </c>
      <c r="H4875" s="203">
        <f>'Detailed Summary'!AD189</f>
        <v>71139</v>
      </c>
      <c r="I4875" s="13">
        <f>'Detailed Summary'!BQ189</f>
        <v>130361</v>
      </c>
      <c r="K4875" s="34">
        <f t="shared" si="76"/>
        <v>249225</v>
      </c>
    </row>
    <row r="4876" spans="2:11" x14ac:dyDescent="0.2">
      <c r="B4876" t="s">
        <v>56</v>
      </c>
      <c r="C4876" s="29">
        <v>44016</v>
      </c>
      <c r="E4876" s="13">
        <f>'Detailed Summary'!BO190</f>
        <v>5795</v>
      </c>
      <c r="F4876" s="199">
        <f>'Detailed Summary'!AC190</f>
        <v>12823</v>
      </c>
      <c r="G4876" s="13">
        <f>'Detailed Summary'!BK190</f>
        <v>11279</v>
      </c>
      <c r="H4876" s="203">
        <f>'Detailed Summary'!AD190</f>
        <v>45017</v>
      </c>
      <c r="I4876" s="13">
        <f>'Detailed Summary'!BQ190</f>
        <v>84258</v>
      </c>
      <c r="K4876" s="34">
        <f t="shared" si="76"/>
        <v>159172</v>
      </c>
    </row>
    <row r="4877" spans="2:11" x14ac:dyDescent="0.2">
      <c r="B4877" t="s">
        <v>57</v>
      </c>
      <c r="C4877" s="29">
        <v>44017</v>
      </c>
      <c r="E4877" s="13">
        <f>'Detailed Summary'!BO191</f>
        <v>5790</v>
      </c>
      <c r="F4877" s="199">
        <f>'Detailed Summary'!AC191</f>
        <v>17471</v>
      </c>
      <c r="G4877" s="13">
        <f>'Detailed Summary'!BK191</f>
        <v>11372</v>
      </c>
      <c r="H4877" s="203">
        <f>'Detailed Summary'!AD191</f>
        <v>49044</v>
      </c>
      <c r="I4877" s="13">
        <f>'Detailed Summary'!BQ191</f>
        <v>88090</v>
      </c>
      <c r="K4877" s="34">
        <f t="shared" si="76"/>
        <v>171767</v>
      </c>
    </row>
    <row r="4878" spans="2:11" x14ac:dyDescent="0.2">
      <c r="B4878" t="s">
        <v>58</v>
      </c>
      <c r="C4878" s="29">
        <v>44018</v>
      </c>
      <c r="E4878" s="13">
        <f>'Detailed Summary'!BO192</f>
        <v>9267</v>
      </c>
      <c r="F4878" s="199">
        <f>'Detailed Summary'!AC192</f>
        <v>20342</v>
      </c>
      <c r="G4878" s="13">
        <f>'Detailed Summary'!BK192</f>
        <v>19080</v>
      </c>
      <c r="H4878" s="203">
        <f>'Detailed Summary'!AD192</f>
        <v>67651</v>
      </c>
      <c r="I4878" s="13">
        <f>'Detailed Summary'!BQ192</f>
        <v>131374</v>
      </c>
      <c r="K4878" s="34">
        <f t="shared" si="76"/>
        <v>247714</v>
      </c>
    </row>
    <row r="4879" spans="2:11" x14ac:dyDescent="0.2">
      <c r="B4879" t="s">
        <v>59</v>
      </c>
      <c r="C4879" s="29">
        <v>44019</v>
      </c>
      <c r="E4879" s="13">
        <f>'Detailed Summary'!BO193</f>
        <v>9953</v>
      </c>
      <c r="F4879" s="199">
        <f>'Detailed Summary'!AC193</f>
        <v>19544</v>
      </c>
      <c r="G4879" s="13">
        <f>'Detailed Summary'!BK193</f>
        <v>19317</v>
      </c>
      <c r="H4879" s="203">
        <f>'Detailed Summary'!AD193</f>
        <v>66135</v>
      </c>
      <c r="I4879" s="13">
        <f>'Detailed Summary'!BQ193</f>
        <v>133659</v>
      </c>
      <c r="K4879" s="34">
        <f t="shared" si="76"/>
        <v>248608</v>
      </c>
    </row>
    <row r="4880" spans="2:11" x14ac:dyDescent="0.2">
      <c r="B4880" t="s">
        <v>53</v>
      </c>
      <c r="C4880" s="29">
        <v>44020</v>
      </c>
      <c r="E4880" s="13">
        <f>'Detailed Summary'!BO194</f>
        <v>10373</v>
      </c>
      <c r="F4880" s="199">
        <f>'Detailed Summary'!AC194</f>
        <v>19679</v>
      </c>
      <c r="G4880" s="13">
        <f>'Detailed Summary'!BK194</f>
        <v>19445</v>
      </c>
      <c r="H4880" s="203">
        <f>'Detailed Summary'!AD194</f>
        <v>68398</v>
      </c>
      <c r="I4880" s="13">
        <f>'Detailed Summary'!BQ194</f>
        <v>139518</v>
      </c>
      <c r="K4880" s="34">
        <f t="shared" si="76"/>
        <v>257413</v>
      </c>
    </row>
    <row r="4881" spans="2:11" x14ac:dyDescent="0.2">
      <c r="B4881" t="s">
        <v>54</v>
      </c>
      <c r="C4881" s="29">
        <v>44021</v>
      </c>
      <c r="E4881" s="13">
        <f>'Detailed Summary'!BO195</f>
        <v>10601</v>
      </c>
      <c r="F4881" s="199">
        <f>'Detailed Summary'!AC195</f>
        <v>20820</v>
      </c>
      <c r="G4881" s="13">
        <f>'Detailed Summary'!BK195</f>
        <v>20371</v>
      </c>
      <c r="H4881" s="203">
        <f>'Detailed Summary'!AD195</f>
        <v>71836</v>
      </c>
      <c r="I4881" s="13">
        <f>'Detailed Summary'!BQ195</f>
        <v>144676</v>
      </c>
      <c r="K4881" s="34">
        <f t="shared" si="76"/>
        <v>268304</v>
      </c>
    </row>
    <row r="4882" spans="2:11" x14ac:dyDescent="0.2">
      <c r="B4882" t="s">
        <v>55</v>
      </c>
      <c r="C4882" s="29">
        <v>44022</v>
      </c>
      <c r="E4882" s="13">
        <f>'Detailed Summary'!BO196</f>
        <v>11046</v>
      </c>
      <c r="F4882" s="199">
        <f>'Detailed Summary'!AC196</f>
        <v>23191</v>
      </c>
      <c r="G4882" s="13">
        <f>'Detailed Summary'!BK196</f>
        <v>21686</v>
      </c>
      <c r="H4882" s="203">
        <f>'Detailed Summary'!AD196</f>
        <v>79683</v>
      </c>
      <c r="I4882" s="13">
        <f>'Detailed Summary'!BQ196</f>
        <v>153363</v>
      </c>
      <c r="K4882" s="34">
        <f t="shared" si="76"/>
        <v>288969</v>
      </c>
    </row>
    <row r="4883" spans="2:11" x14ac:dyDescent="0.2">
      <c r="B4883" t="s">
        <v>56</v>
      </c>
      <c r="C4883" s="29">
        <v>44023</v>
      </c>
      <c r="E4883" s="13">
        <f>'Detailed Summary'!BO197</f>
        <v>7684</v>
      </c>
      <c r="F4883" s="199">
        <f>'Detailed Summary'!AC197</f>
        <v>16338</v>
      </c>
      <c r="G4883" s="13">
        <f>'Detailed Summary'!BK197</f>
        <v>14915</v>
      </c>
      <c r="H4883" s="203">
        <f>'Detailed Summary'!AD197</f>
        <v>56907</v>
      </c>
      <c r="I4883" s="13">
        <f>'Detailed Summary'!BQ197</f>
        <v>117297</v>
      </c>
      <c r="K4883" s="34">
        <f t="shared" si="76"/>
        <v>213141</v>
      </c>
    </row>
    <row r="4884" spans="2:11" x14ac:dyDescent="0.2">
      <c r="B4884" t="s">
        <v>57</v>
      </c>
      <c r="C4884" s="29">
        <v>44024</v>
      </c>
      <c r="E4884" s="13">
        <f>'Detailed Summary'!BO198</f>
        <v>5889</v>
      </c>
      <c r="F4884" s="199">
        <f>'Detailed Summary'!AC198</f>
        <v>16181</v>
      </c>
      <c r="G4884" s="13">
        <f>'Detailed Summary'!BK198</f>
        <v>11806</v>
      </c>
      <c r="H4884" s="203">
        <f>'Detailed Summary'!AD198</f>
        <v>47814</v>
      </c>
      <c r="I4884" s="13">
        <f>'Detailed Summary'!BQ198</f>
        <v>92023</v>
      </c>
      <c r="K4884" s="34">
        <f t="shared" si="76"/>
        <v>173713</v>
      </c>
    </row>
    <row r="4885" spans="2:11" x14ac:dyDescent="0.2">
      <c r="B4885" t="s">
        <v>58</v>
      </c>
      <c r="C4885" s="29">
        <v>44025</v>
      </c>
      <c r="E4885" s="13">
        <f>'Detailed Summary'!BO199</f>
        <v>9595</v>
      </c>
      <c r="F4885" s="199">
        <f>'Detailed Summary'!AC199</f>
        <v>19533</v>
      </c>
      <c r="G4885" s="13">
        <f>'Detailed Summary'!BK199</f>
        <v>19244</v>
      </c>
      <c r="H4885" s="203">
        <f>'Detailed Summary'!AD199</f>
        <v>69835</v>
      </c>
      <c r="I4885" s="13">
        <f>'Detailed Summary'!BQ199</f>
        <v>131435</v>
      </c>
      <c r="K4885" s="34">
        <f t="shared" si="76"/>
        <v>249642</v>
      </c>
    </row>
    <row r="4886" spans="2:11" x14ac:dyDescent="0.2">
      <c r="B4886" t="s">
        <v>59</v>
      </c>
      <c r="C4886" s="29">
        <v>44026</v>
      </c>
      <c r="E4886" s="13">
        <f>'Detailed Summary'!BO200</f>
        <v>9885</v>
      </c>
      <c r="F4886" s="199">
        <f>'Detailed Summary'!AC200</f>
        <v>18832</v>
      </c>
      <c r="G4886" s="13">
        <f>'Detailed Summary'!BK200</f>
        <v>19346</v>
      </c>
      <c r="H4886" s="203">
        <f>'Detailed Summary'!AD200</f>
        <v>69368</v>
      </c>
      <c r="I4886" s="13">
        <f>'Detailed Summary'!BQ200</f>
        <v>136346</v>
      </c>
      <c r="K4886" s="34">
        <f t="shared" si="76"/>
        <v>253777</v>
      </c>
    </row>
    <row r="4887" spans="2:11" x14ac:dyDescent="0.2">
      <c r="B4887" t="s">
        <v>53</v>
      </c>
      <c r="C4887" s="29">
        <v>44027</v>
      </c>
      <c r="E4887" s="13">
        <f>'Detailed Summary'!BO201</f>
        <v>10787</v>
      </c>
      <c r="F4887" s="199">
        <f>'Detailed Summary'!AC201</f>
        <v>20010</v>
      </c>
      <c r="G4887" s="13">
        <f>'Detailed Summary'!BK201</f>
        <v>20187</v>
      </c>
      <c r="H4887" s="203">
        <f>'Detailed Summary'!AD201</f>
        <v>71329</v>
      </c>
      <c r="I4887" s="13">
        <f>'Detailed Summary'!BQ201</f>
        <v>139299</v>
      </c>
      <c r="K4887" s="34">
        <f t="shared" si="76"/>
        <v>261612</v>
      </c>
    </row>
    <row r="4888" spans="2:11" x14ac:dyDescent="0.2">
      <c r="B4888" t="s">
        <v>54</v>
      </c>
      <c r="C4888" s="29">
        <v>44028</v>
      </c>
      <c r="E4888" s="13">
        <f>'Detailed Summary'!BO202</f>
        <v>11012</v>
      </c>
      <c r="F4888" s="199">
        <f>'Detailed Summary'!AC202</f>
        <v>21114</v>
      </c>
      <c r="G4888" s="13">
        <f>'Detailed Summary'!BK202</f>
        <v>21361</v>
      </c>
      <c r="H4888" s="203">
        <f>'Detailed Summary'!AD202</f>
        <v>74062</v>
      </c>
      <c r="I4888" s="13">
        <f>'Detailed Summary'!BQ202</f>
        <v>144803</v>
      </c>
      <c r="K4888" s="34">
        <f t="shared" si="76"/>
        <v>272352</v>
      </c>
    </row>
    <row r="4889" spans="2:11" x14ac:dyDescent="0.2">
      <c r="B4889" t="s">
        <v>55</v>
      </c>
      <c r="C4889" s="29">
        <v>44029</v>
      </c>
      <c r="E4889" s="13">
        <f>'Detailed Summary'!BO203</f>
        <v>11586</v>
      </c>
      <c r="F4889" s="199">
        <f>'Detailed Summary'!AC203</f>
        <v>24616</v>
      </c>
      <c r="G4889" s="13">
        <f>'Detailed Summary'!BK203</f>
        <v>23805</v>
      </c>
      <c r="H4889" s="203">
        <f>'Detailed Summary'!AD203</f>
        <v>79187</v>
      </c>
      <c r="I4889" s="13">
        <f>'Detailed Summary'!BQ203</f>
        <v>155244</v>
      </c>
      <c r="K4889" s="34">
        <f t="shared" si="76"/>
        <v>294438</v>
      </c>
    </row>
    <row r="4890" spans="2:11" x14ac:dyDescent="0.2">
      <c r="B4890" t="s">
        <v>56</v>
      </c>
      <c r="C4890" s="29">
        <v>44030</v>
      </c>
      <c r="E4890" s="13">
        <f>'Detailed Summary'!BO204</f>
        <v>7951</v>
      </c>
      <c r="F4890" s="199">
        <f>'Detailed Summary'!AC204</f>
        <v>17118</v>
      </c>
      <c r="G4890" s="13">
        <f>'Detailed Summary'!BK204</f>
        <v>16283</v>
      </c>
      <c r="H4890" s="203">
        <f>'Detailed Summary'!AD204</f>
        <v>57632</v>
      </c>
      <c r="I4890" s="13">
        <f>'Detailed Summary'!BQ204</f>
        <v>121433</v>
      </c>
      <c r="K4890" s="34">
        <f t="shared" si="76"/>
        <v>220417</v>
      </c>
    </row>
    <row r="4891" spans="2:11" x14ac:dyDescent="0.2">
      <c r="B4891" t="s">
        <v>57</v>
      </c>
      <c r="C4891" s="29">
        <v>44031</v>
      </c>
      <c r="E4891" s="13">
        <f>'Detailed Summary'!BO205</f>
        <v>6425</v>
      </c>
      <c r="F4891" s="199">
        <f>'Detailed Summary'!AC205</f>
        <v>17045</v>
      </c>
      <c r="G4891" s="13">
        <f>'Detailed Summary'!BK205</f>
        <v>13252</v>
      </c>
      <c r="H4891" s="203">
        <f>'Detailed Summary'!AD205</f>
        <v>49658</v>
      </c>
      <c r="I4891" s="13">
        <f>'Detailed Summary'!BQ205</f>
        <v>94243</v>
      </c>
      <c r="K4891" s="34">
        <f t="shared" si="76"/>
        <v>180623</v>
      </c>
    </row>
    <row r="4892" spans="2:11" x14ac:dyDescent="0.2">
      <c r="B4892" t="s">
        <v>58</v>
      </c>
      <c r="C4892" s="29">
        <v>44032</v>
      </c>
      <c r="E4892" s="13">
        <f>'Detailed Summary'!BO206</f>
        <v>9985</v>
      </c>
      <c r="F4892" s="199">
        <f>'Detailed Summary'!AC206</f>
        <v>19915</v>
      </c>
      <c r="G4892" s="13">
        <f>'Detailed Summary'!BK206</f>
        <v>20303</v>
      </c>
      <c r="H4892" s="203">
        <f>'Detailed Summary'!AD206</f>
        <v>70884</v>
      </c>
      <c r="I4892" s="13">
        <f>'Detailed Summary'!BQ206</f>
        <v>136207</v>
      </c>
      <c r="K4892" s="34">
        <f t="shared" si="76"/>
        <v>257294</v>
      </c>
    </row>
    <row r="4893" spans="2:11" x14ac:dyDescent="0.2">
      <c r="B4893" t="s">
        <v>59</v>
      </c>
      <c r="C4893" s="29">
        <v>44033</v>
      </c>
      <c r="E4893" s="13">
        <f>'Detailed Summary'!BO207</f>
        <v>10707</v>
      </c>
      <c r="F4893" s="199">
        <f>'Detailed Summary'!AC207</f>
        <v>19000</v>
      </c>
      <c r="G4893" s="13">
        <f>'Detailed Summary'!BK207</f>
        <v>20643</v>
      </c>
      <c r="H4893" s="203">
        <f>'Detailed Summary'!AD207</f>
        <v>69675</v>
      </c>
      <c r="I4893" s="13">
        <f>'Detailed Summary'!BQ207</f>
        <v>138772</v>
      </c>
      <c r="K4893" s="34">
        <f t="shared" si="76"/>
        <v>258797</v>
      </c>
    </row>
    <row r="4894" spans="2:11" x14ac:dyDescent="0.2">
      <c r="B4894" t="s">
        <v>53</v>
      </c>
      <c r="C4894" s="29">
        <v>44034</v>
      </c>
      <c r="E4894" s="13">
        <f>'Detailed Summary'!BO208</f>
        <v>9120</v>
      </c>
      <c r="F4894" s="199">
        <f>'Detailed Summary'!AC208</f>
        <v>19736</v>
      </c>
      <c r="G4894" s="13">
        <f>'Detailed Summary'!BK208</f>
        <v>21125</v>
      </c>
      <c r="H4894" s="203">
        <f>'Detailed Summary'!AD208</f>
        <v>71488</v>
      </c>
      <c r="I4894" s="13">
        <f>'Detailed Summary'!BQ208</f>
        <v>141464</v>
      </c>
      <c r="K4894" s="34">
        <f t="shared" si="76"/>
        <v>262933</v>
      </c>
    </row>
    <row r="4895" spans="2:11" x14ac:dyDescent="0.2">
      <c r="B4895" t="s">
        <v>54</v>
      </c>
      <c r="C4895" s="29">
        <v>44035</v>
      </c>
      <c r="E4895" s="13">
        <f>'Detailed Summary'!BO209</f>
        <v>11379</v>
      </c>
      <c r="F4895" s="199">
        <f>'Detailed Summary'!AC209</f>
        <v>21785</v>
      </c>
      <c r="G4895" s="13">
        <f>'Detailed Summary'!BK209</f>
        <v>21918</v>
      </c>
      <c r="H4895" s="203">
        <f>'Detailed Summary'!AD209</f>
        <v>75226</v>
      </c>
      <c r="I4895" s="13">
        <f>'Detailed Summary'!BQ209</f>
        <v>147786</v>
      </c>
      <c r="K4895" s="34">
        <f t="shared" si="76"/>
        <v>278094</v>
      </c>
    </row>
    <row r="4896" spans="2:11" x14ac:dyDescent="0.2">
      <c r="B4896" t="s">
        <v>55</v>
      </c>
      <c r="C4896" s="29">
        <v>44036</v>
      </c>
      <c r="E4896" s="13">
        <f>'Detailed Summary'!BO210</f>
        <v>13394</v>
      </c>
      <c r="F4896" s="199">
        <f>'Detailed Summary'!AC210</f>
        <v>24480</v>
      </c>
      <c r="G4896" s="13">
        <f>'Detailed Summary'!BK210</f>
        <v>23373</v>
      </c>
      <c r="H4896" s="203">
        <f>'Detailed Summary'!AD210</f>
        <v>83117</v>
      </c>
      <c r="I4896" s="13">
        <f>'Detailed Summary'!BQ210</f>
        <v>159046</v>
      </c>
      <c r="K4896" s="34">
        <f t="shared" si="76"/>
        <v>303410</v>
      </c>
    </row>
    <row r="4897" spans="2:11" x14ac:dyDescent="0.2">
      <c r="B4897" t="s">
        <v>56</v>
      </c>
      <c r="C4897" s="38">
        <v>44037</v>
      </c>
      <c r="E4897" s="13">
        <f>'Detailed Summary'!BO211</f>
        <v>7959</v>
      </c>
      <c r="F4897" s="199">
        <f>'Detailed Summary'!AC211</f>
        <v>16126</v>
      </c>
      <c r="G4897" s="13">
        <f>'Detailed Summary'!BK211</f>
        <v>16156</v>
      </c>
      <c r="H4897" s="203">
        <f>'Detailed Summary'!AD211</f>
        <v>55983</v>
      </c>
      <c r="I4897" s="13">
        <f>'Detailed Summary'!BQ211</f>
        <v>117436</v>
      </c>
      <c r="K4897" s="34">
        <f t="shared" si="76"/>
        <v>213660</v>
      </c>
    </row>
    <row r="4898" spans="2:11" x14ac:dyDescent="0.2">
      <c r="B4898" t="s">
        <v>57</v>
      </c>
      <c r="C4898" s="29">
        <v>44038</v>
      </c>
      <c r="E4898" s="13">
        <f>'Detailed Summary'!BO212</f>
        <v>6048</v>
      </c>
      <c r="F4898" s="199">
        <f>'Detailed Summary'!AC212</f>
        <v>15934</v>
      </c>
      <c r="G4898" s="13">
        <f>'Detailed Summary'!BK212</f>
        <v>12524</v>
      </c>
      <c r="H4898" s="203">
        <f>'Detailed Summary'!AD212</f>
        <v>46393</v>
      </c>
      <c r="I4898" s="13">
        <f>'Detailed Summary'!BQ212</f>
        <v>89967</v>
      </c>
      <c r="K4898" s="34">
        <f t="shared" si="76"/>
        <v>170866</v>
      </c>
    </row>
    <row r="4899" spans="2:11" x14ac:dyDescent="0.2">
      <c r="B4899" t="s">
        <v>58</v>
      </c>
      <c r="C4899" s="29">
        <v>44039</v>
      </c>
      <c r="E4899" s="13">
        <f>'Detailed Summary'!BO213</f>
        <v>10393</v>
      </c>
      <c r="F4899" s="199">
        <f>'Detailed Summary'!AC213</f>
        <v>19857</v>
      </c>
      <c r="G4899" s="13">
        <f>'Detailed Summary'!BK213</f>
        <v>20455</v>
      </c>
      <c r="H4899" s="203">
        <f>'Detailed Summary'!AD213</f>
        <v>70843</v>
      </c>
      <c r="I4899" s="13">
        <f>'Detailed Summary'!BQ213</f>
        <v>136231</v>
      </c>
      <c r="K4899" s="34">
        <f t="shared" si="76"/>
        <v>257779</v>
      </c>
    </row>
    <row r="4900" spans="2:11" x14ac:dyDescent="0.2">
      <c r="B4900" t="s">
        <v>59</v>
      </c>
      <c r="C4900" s="29">
        <v>44040</v>
      </c>
      <c r="E4900" s="13">
        <f>'Detailed Summary'!BO214</f>
        <v>10462</v>
      </c>
      <c r="F4900" s="199">
        <f>'Detailed Summary'!AC214</f>
        <v>19706</v>
      </c>
      <c r="G4900" s="13">
        <f>'Detailed Summary'!BK214</f>
        <v>20581</v>
      </c>
      <c r="H4900" s="203">
        <f>'Detailed Summary'!AD214</f>
        <v>70957</v>
      </c>
      <c r="I4900" s="13">
        <f>'Detailed Summary'!BQ214</f>
        <v>140329</v>
      </c>
      <c r="K4900" s="34">
        <f t="shared" si="76"/>
        <v>262035</v>
      </c>
    </row>
    <row r="4901" spans="2:11" x14ac:dyDescent="0.2">
      <c r="B4901" t="s">
        <v>53</v>
      </c>
      <c r="C4901" s="29">
        <v>44041</v>
      </c>
      <c r="E4901" s="13">
        <f>'Detailed Summary'!BO215</f>
        <v>11089</v>
      </c>
      <c r="F4901" s="199">
        <f>'Detailed Summary'!AC215</f>
        <v>20327</v>
      </c>
      <c r="G4901" s="13">
        <f>'Detailed Summary'!BK215</f>
        <v>21796</v>
      </c>
      <c r="H4901" s="203">
        <f>'Detailed Summary'!AD215</f>
        <v>75189</v>
      </c>
      <c r="I4901" s="13">
        <f>'Detailed Summary'!BQ215</f>
        <v>145298</v>
      </c>
      <c r="K4901" s="34">
        <f t="shared" si="76"/>
        <v>273699</v>
      </c>
    </row>
    <row r="4902" spans="2:11" x14ac:dyDescent="0.2">
      <c r="B4902" t="s">
        <v>54</v>
      </c>
      <c r="C4902" s="29">
        <v>44042</v>
      </c>
      <c r="E4902" s="13">
        <f>'Detailed Summary'!BO216</f>
        <v>11778</v>
      </c>
      <c r="F4902" s="199">
        <f>'Detailed Summary'!AC216</f>
        <v>22390</v>
      </c>
      <c r="G4902" s="13">
        <f>'Detailed Summary'!BK216</f>
        <v>22878</v>
      </c>
      <c r="H4902" s="203">
        <f>'Detailed Summary'!AD216</f>
        <v>78824</v>
      </c>
      <c r="I4902" s="13">
        <f>'Detailed Summary'!BQ216</f>
        <v>149531</v>
      </c>
      <c r="K4902" s="34">
        <f t="shared" si="76"/>
        <v>285401</v>
      </c>
    </row>
    <row r="4903" spans="2:11" x14ac:dyDescent="0.2">
      <c r="B4903" t="s">
        <v>55</v>
      </c>
      <c r="C4903" s="29">
        <v>44043</v>
      </c>
      <c r="E4903" s="13">
        <f>'Detailed Summary'!BO217</f>
        <v>13142</v>
      </c>
      <c r="F4903" s="199">
        <f>'Detailed Summary'!AC217</f>
        <v>25680</v>
      </c>
      <c r="G4903" s="13">
        <f>'Detailed Summary'!BK217</f>
        <v>25057</v>
      </c>
      <c r="H4903" s="203">
        <f>'Detailed Summary'!AD217</f>
        <v>87139</v>
      </c>
      <c r="I4903" s="13">
        <f>'Detailed Summary'!BQ217</f>
        <v>159435</v>
      </c>
      <c r="K4903" s="34">
        <f t="shared" si="76"/>
        <v>310453</v>
      </c>
    </row>
    <row r="4904" spans="2:11" x14ac:dyDescent="0.2">
      <c r="B4904" t="s">
        <v>56</v>
      </c>
      <c r="C4904" s="29">
        <v>44044</v>
      </c>
      <c r="E4904" s="13">
        <f>'Detailed Summary'!BO218</f>
        <v>9033</v>
      </c>
      <c r="F4904" s="199">
        <f>'Detailed Summary'!AC218</f>
        <v>19073</v>
      </c>
      <c r="G4904" s="13">
        <f>'Detailed Summary'!BK218</f>
        <v>18253</v>
      </c>
      <c r="H4904" s="203">
        <f>'Detailed Summary'!AD218</f>
        <v>63323</v>
      </c>
      <c r="I4904" s="13">
        <f>'Detailed Summary'!BQ218</f>
        <v>126834</v>
      </c>
      <c r="K4904" s="34">
        <f t="shared" si="76"/>
        <v>236516</v>
      </c>
    </row>
    <row r="4905" spans="2:11" x14ac:dyDescent="0.2">
      <c r="B4905" t="s">
        <v>57</v>
      </c>
      <c r="C4905" s="29">
        <v>44045</v>
      </c>
      <c r="E4905" s="13">
        <f>'Detailed Summary'!BO219</f>
        <v>6909</v>
      </c>
      <c r="F4905" s="199">
        <f>'Detailed Summary'!AC219</f>
        <v>18324</v>
      </c>
      <c r="G4905" s="13">
        <f>'Detailed Summary'!BK219</f>
        <v>14811</v>
      </c>
      <c r="H4905" s="203">
        <f>'Detailed Summary'!AD219</f>
        <v>54935</v>
      </c>
      <c r="I4905" s="13">
        <f>'Detailed Summary'!BQ219</f>
        <v>99366</v>
      </c>
      <c r="K4905" s="34">
        <f t="shared" si="76"/>
        <v>194345</v>
      </c>
    </row>
    <row r="4906" spans="2:11" x14ac:dyDescent="0.2">
      <c r="B4906" t="s">
        <v>58</v>
      </c>
      <c r="C4906" s="29">
        <v>44046</v>
      </c>
      <c r="E4906" s="13">
        <f>'Detailed Summary'!BO220</f>
        <v>10746</v>
      </c>
      <c r="F4906" s="199">
        <f>'Detailed Summary'!AC220</f>
        <v>22642</v>
      </c>
      <c r="G4906" s="13">
        <f>'Detailed Summary'!BK220</f>
        <v>21633</v>
      </c>
      <c r="H4906" s="203">
        <f>'Detailed Summary'!AD220</f>
        <v>74422</v>
      </c>
      <c r="I4906" s="13">
        <f>'Detailed Summary'!BQ220</f>
        <v>137094</v>
      </c>
      <c r="K4906" s="34">
        <f t="shared" si="76"/>
        <v>266537</v>
      </c>
    </row>
    <row r="4907" spans="2:11" x14ac:dyDescent="0.2">
      <c r="B4907" t="s">
        <v>59</v>
      </c>
      <c r="C4907" s="29">
        <v>44047</v>
      </c>
      <c r="E4907" s="13">
        <f>'Detailed Summary'!BO221</f>
        <v>11417</v>
      </c>
      <c r="F4907" s="199">
        <f>'Detailed Summary'!AC221</f>
        <v>20090</v>
      </c>
      <c r="G4907" s="13">
        <f>'Detailed Summary'!BK221</f>
        <v>21312</v>
      </c>
      <c r="H4907" s="203">
        <f>'Detailed Summary'!AD221</f>
        <v>72968</v>
      </c>
      <c r="I4907" s="13">
        <f>'Detailed Summary'!BQ221</f>
        <v>143735</v>
      </c>
      <c r="K4907" s="34">
        <f t="shared" si="76"/>
        <v>269522</v>
      </c>
    </row>
    <row r="4908" spans="2:11" x14ac:dyDescent="0.2">
      <c r="B4908" t="s">
        <v>53</v>
      </c>
      <c r="C4908" s="29">
        <v>44048</v>
      </c>
      <c r="E4908" s="13">
        <f>'Detailed Summary'!BO222</f>
        <v>11649</v>
      </c>
      <c r="F4908" s="199">
        <f>'Detailed Summary'!AC222</f>
        <v>20795</v>
      </c>
      <c r="G4908" s="13">
        <f>'Detailed Summary'!BK222</f>
        <v>21925</v>
      </c>
      <c r="H4908" s="203">
        <f>'Detailed Summary'!AD222</f>
        <v>75766</v>
      </c>
      <c r="I4908" s="13">
        <f>'Detailed Summary'!BQ222</f>
        <v>147065</v>
      </c>
      <c r="K4908" s="34">
        <f t="shared" si="76"/>
        <v>277200</v>
      </c>
    </row>
    <row r="4909" spans="2:11" x14ac:dyDescent="0.2">
      <c r="B4909" t="s">
        <v>54</v>
      </c>
      <c r="C4909" s="29">
        <v>44049</v>
      </c>
      <c r="E4909" s="13">
        <f>'Detailed Summary'!BO223</f>
        <v>12505</v>
      </c>
      <c r="F4909" s="199">
        <f>'Detailed Summary'!AC223</f>
        <v>22597</v>
      </c>
      <c r="G4909" s="13">
        <f>'Detailed Summary'!BK223</f>
        <v>23375</v>
      </c>
      <c r="H4909" s="203">
        <f>'Detailed Summary'!AD223</f>
        <v>77953</v>
      </c>
      <c r="I4909" s="13">
        <f>'Detailed Summary'!BQ223</f>
        <v>149975</v>
      </c>
      <c r="K4909" s="34">
        <f t="shared" si="76"/>
        <v>286405</v>
      </c>
    </row>
    <row r="4910" spans="2:11" x14ac:dyDescent="0.2">
      <c r="B4910" t="s">
        <v>55</v>
      </c>
      <c r="C4910" s="33">
        <v>44050</v>
      </c>
      <c r="E4910" s="13">
        <f>'Detailed Summary'!BO224</f>
        <v>12270</v>
      </c>
      <c r="F4910" s="199">
        <f>'Detailed Summary'!AC224</f>
        <v>26006</v>
      </c>
      <c r="G4910" s="13">
        <f>'Detailed Summary'!BK224</f>
        <v>24171</v>
      </c>
      <c r="H4910" s="203">
        <f>'Detailed Summary'!AD224</f>
        <v>85523</v>
      </c>
      <c r="I4910" s="13">
        <f>'Detailed Summary'!BQ224</f>
        <v>162294</v>
      </c>
      <c r="K4910" s="34">
        <f t="shared" si="76"/>
        <v>310264</v>
      </c>
    </row>
    <row r="4911" spans="2:11" x14ac:dyDescent="0.2">
      <c r="B4911" t="s">
        <v>56</v>
      </c>
      <c r="C4911" s="29">
        <v>44051</v>
      </c>
      <c r="E4911" s="13">
        <f>'Detailed Summary'!BO225</f>
        <v>9279</v>
      </c>
      <c r="F4911" s="199">
        <f>'Detailed Summary'!AC225</f>
        <v>19492</v>
      </c>
      <c r="G4911" s="13">
        <f>'Detailed Summary'!BK225</f>
        <v>17499</v>
      </c>
      <c r="H4911" s="203">
        <f>'Detailed Summary'!AD225</f>
        <v>64785</v>
      </c>
      <c r="I4911" s="13">
        <f>'Detailed Summary'!BQ225</f>
        <v>127294</v>
      </c>
      <c r="K4911" s="34">
        <f t="shared" si="76"/>
        <v>238349</v>
      </c>
    </row>
    <row r="4912" spans="2:11" x14ac:dyDescent="0.2">
      <c r="B4912" t="s">
        <v>57</v>
      </c>
      <c r="C4912" s="29">
        <v>44052</v>
      </c>
      <c r="E4912" s="13">
        <f>'Detailed Summary'!BO226</f>
        <v>7058</v>
      </c>
      <c r="F4912" s="199">
        <f>'Detailed Summary'!AC226</f>
        <v>18753</v>
      </c>
      <c r="G4912" s="13">
        <f>'Detailed Summary'!BK226</f>
        <v>14374</v>
      </c>
      <c r="H4912" s="203">
        <f>'Detailed Summary'!AD226</f>
        <v>55104</v>
      </c>
      <c r="I4912" s="13">
        <f>'Detailed Summary'!BQ226</f>
        <v>100205</v>
      </c>
      <c r="K4912" s="34">
        <f t="shared" si="76"/>
        <v>195494</v>
      </c>
    </row>
    <row r="4913" spans="2:11" x14ac:dyDescent="0.2">
      <c r="B4913" t="s">
        <v>58</v>
      </c>
      <c r="C4913" s="29">
        <v>44053</v>
      </c>
      <c r="E4913" s="13">
        <f>'Detailed Summary'!BO227</f>
        <v>10440</v>
      </c>
      <c r="F4913" s="199">
        <f>'Detailed Summary'!AC227</f>
        <v>21197</v>
      </c>
      <c r="G4913" s="13">
        <f>'Detailed Summary'!BK227</f>
        <v>21318</v>
      </c>
      <c r="H4913" s="203">
        <f>'Detailed Summary'!AD227</f>
        <v>74113</v>
      </c>
      <c r="I4913" s="13">
        <f>'Detailed Summary'!BQ227</f>
        <v>140349</v>
      </c>
      <c r="K4913" s="34">
        <f t="shared" si="76"/>
        <v>267417</v>
      </c>
    </row>
    <row r="4914" spans="2:11" x14ac:dyDescent="0.2">
      <c r="B4914" t="s">
        <v>59</v>
      </c>
      <c r="C4914" s="29">
        <v>44054</v>
      </c>
      <c r="E4914" s="13">
        <f>'Detailed Summary'!BO228</f>
        <v>11032</v>
      </c>
      <c r="F4914" s="199">
        <f>'Detailed Summary'!AC228</f>
        <v>20555</v>
      </c>
      <c r="G4914" s="13">
        <f>'Detailed Summary'!BK228</f>
        <v>21699</v>
      </c>
      <c r="H4914" s="203">
        <f>'Detailed Summary'!AD228</f>
        <v>74210</v>
      </c>
      <c r="I4914" s="13">
        <f>'Detailed Summary'!BQ228</f>
        <v>144642</v>
      </c>
      <c r="K4914" s="34">
        <f t="shared" si="76"/>
        <v>272138</v>
      </c>
    </row>
    <row r="4915" spans="2:11" x14ac:dyDescent="0.2">
      <c r="B4915" t="s">
        <v>53</v>
      </c>
      <c r="C4915" s="29">
        <v>44055</v>
      </c>
      <c r="E4915" s="13">
        <f>'Detailed Summary'!BO229</f>
        <v>11535</v>
      </c>
      <c r="F4915" s="199">
        <f>'Detailed Summary'!AC229</f>
        <v>20944</v>
      </c>
      <c r="G4915" s="13">
        <f>'Detailed Summary'!BK229</f>
        <v>22423</v>
      </c>
      <c r="H4915" s="203">
        <f>'Detailed Summary'!AD229</f>
        <v>77273</v>
      </c>
      <c r="I4915" s="13">
        <f>'Detailed Summary'!BQ229</f>
        <v>150022</v>
      </c>
      <c r="K4915" s="34">
        <f t="shared" si="76"/>
        <v>282197</v>
      </c>
    </row>
    <row r="4916" spans="2:11" x14ac:dyDescent="0.2">
      <c r="B4916" t="s">
        <v>54</v>
      </c>
      <c r="C4916" s="29">
        <v>44056</v>
      </c>
      <c r="E4916" s="13">
        <f>'Detailed Summary'!BO230</f>
        <v>12751</v>
      </c>
      <c r="F4916" s="199">
        <f>'Detailed Summary'!AC230</f>
        <v>22356</v>
      </c>
      <c r="G4916" s="13">
        <f>'Detailed Summary'!BK230</f>
        <v>23105</v>
      </c>
      <c r="H4916" s="203">
        <f>'Detailed Summary'!AD230</f>
        <v>78999</v>
      </c>
      <c r="I4916" s="13">
        <f>'Detailed Summary'!BQ230</f>
        <v>149036</v>
      </c>
      <c r="K4916" s="34">
        <f t="shared" si="76"/>
        <v>286247</v>
      </c>
    </row>
    <row r="4917" spans="2:11" x14ac:dyDescent="0.2">
      <c r="B4917" t="s">
        <v>55</v>
      </c>
      <c r="C4917" s="29">
        <v>44057</v>
      </c>
      <c r="E4917" s="13">
        <f>'Detailed Summary'!BO231</f>
        <v>13308</v>
      </c>
      <c r="F4917" s="199">
        <f>'Detailed Summary'!AC231</f>
        <v>26380</v>
      </c>
      <c r="G4917" s="13">
        <f>'Detailed Summary'!BK231</f>
        <v>24999</v>
      </c>
      <c r="H4917" s="203">
        <f>'Detailed Summary'!AD231</f>
        <v>88975</v>
      </c>
      <c r="I4917" s="13">
        <f>'Detailed Summary'!BQ231</f>
        <v>160436</v>
      </c>
      <c r="K4917" s="34">
        <f t="shared" si="76"/>
        <v>314098</v>
      </c>
    </row>
    <row r="4918" spans="2:11" x14ac:dyDescent="0.2">
      <c r="B4918" t="s">
        <v>56</v>
      </c>
      <c r="C4918" s="29">
        <v>44058</v>
      </c>
      <c r="E4918" s="13">
        <f>'Detailed Summary'!BO232</f>
        <v>9702</v>
      </c>
      <c r="F4918" s="199">
        <f>'Detailed Summary'!AC232</f>
        <v>19469</v>
      </c>
      <c r="G4918" s="13">
        <f>'Detailed Summary'!BK232</f>
        <v>17646</v>
      </c>
      <c r="H4918" s="203">
        <f>'Detailed Summary'!AD232</f>
        <v>66247</v>
      </c>
      <c r="I4918" s="13">
        <f>'Detailed Summary'!BQ232</f>
        <v>127145</v>
      </c>
      <c r="K4918" s="34">
        <f t="shared" si="76"/>
        <v>240209</v>
      </c>
    </row>
    <row r="4919" spans="2:11" x14ac:dyDescent="0.2">
      <c r="B4919" t="s">
        <v>57</v>
      </c>
      <c r="C4919" s="29">
        <v>44059</v>
      </c>
      <c r="E4919" s="13">
        <f>'Detailed Summary'!BO233</f>
        <v>7091</v>
      </c>
      <c r="F4919" s="199">
        <f>'Detailed Summary'!AC233</f>
        <v>19093</v>
      </c>
      <c r="G4919" s="13">
        <f>'Detailed Summary'!BK233</f>
        <v>15038</v>
      </c>
      <c r="H4919" s="203">
        <f>'Detailed Summary'!AD233</f>
        <v>58059</v>
      </c>
      <c r="I4919" s="13">
        <f>'Detailed Summary'!BQ233</f>
        <v>100934</v>
      </c>
      <c r="K4919" s="34">
        <f t="shared" si="76"/>
        <v>200215</v>
      </c>
    </row>
    <row r="4920" spans="2:11" x14ac:dyDescent="0.2">
      <c r="B4920" t="s">
        <v>58</v>
      </c>
      <c r="C4920" s="29">
        <v>44060</v>
      </c>
      <c r="E4920" s="13">
        <f>'Detailed Summary'!BO234</f>
        <v>10813</v>
      </c>
      <c r="F4920" s="199">
        <f>'Detailed Summary'!AC234</f>
        <v>21085</v>
      </c>
      <c r="G4920" s="13">
        <f>'Detailed Summary'!BK234</f>
        <v>21983</v>
      </c>
      <c r="H4920" s="203">
        <f>'Detailed Summary'!AD234</f>
        <v>76061</v>
      </c>
      <c r="I4920" s="13">
        <f>'Detailed Summary'!BQ234</f>
        <v>137704</v>
      </c>
      <c r="K4920" s="34">
        <f t="shared" si="76"/>
        <v>267646</v>
      </c>
    </row>
    <row r="4921" spans="2:11" x14ac:dyDescent="0.2">
      <c r="B4921" t="s">
        <v>59</v>
      </c>
      <c r="C4921" s="29">
        <v>44061</v>
      </c>
      <c r="E4921" s="13">
        <f>'Detailed Summary'!BO235</f>
        <v>11725</v>
      </c>
      <c r="F4921" s="199">
        <f>'Detailed Summary'!AC235</f>
        <v>20983</v>
      </c>
      <c r="G4921" s="13">
        <f>'Detailed Summary'!BK235</f>
        <v>22023</v>
      </c>
      <c r="H4921" s="203">
        <f>'Detailed Summary'!AD235</f>
        <v>73995</v>
      </c>
      <c r="I4921" s="13">
        <f>'Detailed Summary'!BQ235</f>
        <v>143678</v>
      </c>
      <c r="K4921" s="34">
        <f t="shared" si="76"/>
        <v>272404</v>
      </c>
    </row>
    <row r="4922" spans="2:11" x14ac:dyDescent="0.2">
      <c r="B4922" t="s">
        <v>53</v>
      </c>
      <c r="C4922" s="29">
        <v>44062</v>
      </c>
      <c r="E4922" s="13">
        <f>'Detailed Summary'!BO236</f>
        <v>12116</v>
      </c>
      <c r="F4922" s="199">
        <f>'Detailed Summary'!AC236</f>
        <v>20652</v>
      </c>
      <c r="G4922" s="13">
        <f>'Detailed Summary'!BK236</f>
        <v>22530</v>
      </c>
      <c r="H4922" s="203">
        <f>'Detailed Summary'!AD236</f>
        <v>76112</v>
      </c>
      <c r="I4922" s="13">
        <f>'Detailed Summary'!BQ236</f>
        <v>145626</v>
      </c>
      <c r="K4922" s="34">
        <f t="shared" si="76"/>
        <v>277036</v>
      </c>
    </row>
    <row r="4923" spans="2:11" x14ac:dyDescent="0.2">
      <c r="B4923" t="s">
        <v>54</v>
      </c>
      <c r="C4923" s="29">
        <v>44063</v>
      </c>
      <c r="E4923" s="13">
        <f>'Detailed Summary'!BO237</f>
        <v>14565</v>
      </c>
      <c r="F4923" s="199">
        <f>'Detailed Summary'!AC237</f>
        <v>22674</v>
      </c>
      <c r="G4923" s="13">
        <f>'Detailed Summary'!BK237</f>
        <v>25533</v>
      </c>
      <c r="H4923" s="203">
        <f>'Detailed Summary'!AD237</f>
        <v>80271</v>
      </c>
      <c r="I4923" s="13">
        <f>'Detailed Summary'!BQ237</f>
        <v>147713</v>
      </c>
      <c r="K4923" s="34">
        <f t="shared" si="76"/>
        <v>290756</v>
      </c>
    </row>
    <row r="4924" spans="2:11" x14ac:dyDescent="0.2">
      <c r="B4924" t="s">
        <v>55</v>
      </c>
      <c r="C4924" s="29">
        <v>44064</v>
      </c>
      <c r="E4924" s="13">
        <f>'Detailed Summary'!BO238</f>
        <v>13900</v>
      </c>
      <c r="F4924" s="199">
        <f>'Detailed Summary'!AC238</f>
        <v>26014</v>
      </c>
      <c r="G4924" s="13">
        <f>'Detailed Summary'!BK238</f>
        <v>25800</v>
      </c>
      <c r="H4924" s="203">
        <f>'Detailed Summary'!AD238</f>
        <v>89427</v>
      </c>
      <c r="I4924" s="13">
        <f>'Detailed Summary'!BQ238</f>
        <v>160412</v>
      </c>
      <c r="K4924" s="34">
        <f t="shared" si="76"/>
        <v>315553</v>
      </c>
    </row>
    <row r="4925" spans="2:11" x14ac:dyDescent="0.2">
      <c r="B4925" t="s">
        <v>56</v>
      </c>
      <c r="C4925" s="29">
        <v>44065</v>
      </c>
      <c r="E4925" s="13">
        <f>'Detailed Summary'!BO239</f>
        <v>9105</v>
      </c>
      <c r="F4925" s="199">
        <f>'Detailed Summary'!AC239</f>
        <v>17833</v>
      </c>
      <c r="G4925" s="13">
        <f>'Detailed Summary'!BK239</f>
        <v>17521</v>
      </c>
      <c r="H4925" s="203">
        <f>'Detailed Summary'!AD239</f>
        <v>63865</v>
      </c>
      <c r="I4925" s="13">
        <f>'Detailed Summary'!BQ239</f>
        <v>120366</v>
      </c>
      <c r="K4925" s="34">
        <f t="shared" si="76"/>
        <v>228690</v>
      </c>
    </row>
    <row r="4926" spans="2:11" x14ac:dyDescent="0.2">
      <c r="B4926" t="s">
        <v>57</v>
      </c>
      <c r="C4926" s="29">
        <v>44066</v>
      </c>
      <c r="E4926" s="13">
        <f>'Detailed Summary'!BO240</f>
        <v>7610</v>
      </c>
      <c r="F4926" s="199">
        <f>'Detailed Summary'!AC240</f>
        <v>19091</v>
      </c>
      <c r="G4926" s="13">
        <f>'Detailed Summary'!BK240</f>
        <v>15369</v>
      </c>
      <c r="H4926" s="203">
        <f>'Detailed Summary'!AD240</f>
        <v>56414</v>
      </c>
      <c r="I4926" s="13">
        <f>'Detailed Summary'!BQ240</f>
        <v>101143</v>
      </c>
      <c r="K4926" s="34">
        <f t="shared" si="76"/>
        <v>199627</v>
      </c>
    </row>
    <row r="4927" spans="2:11" x14ac:dyDescent="0.2">
      <c r="B4927" t="s">
        <v>58</v>
      </c>
      <c r="C4927" s="29">
        <v>44067</v>
      </c>
      <c r="E4927" s="13">
        <f>'Detailed Summary'!BO241</f>
        <v>10944</v>
      </c>
      <c r="F4927" s="199">
        <f>'Detailed Summary'!AC241</f>
        <v>20616</v>
      </c>
      <c r="G4927" s="13">
        <f>'Detailed Summary'!BK241</f>
        <v>22373</v>
      </c>
      <c r="H4927" s="203">
        <f>'Detailed Summary'!AD241</f>
        <v>73945</v>
      </c>
      <c r="I4927" s="13">
        <f>'Detailed Summary'!BQ241</f>
        <v>137245</v>
      </c>
      <c r="K4927" s="34">
        <f t="shared" si="76"/>
        <v>265123</v>
      </c>
    </row>
    <row r="4928" spans="2:11" x14ac:dyDescent="0.2">
      <c r="B4928" t="s">
        <v>59</v>
      </c>
      <c r="C4928" s="29">
        <v>44068</v>
      </c>
      <c r="E4928" s="13">
        <f>'Detailed Summary'!BO242</f>
        <v>12016</v>
      </c>
      <c r="F4928" s="199">
        <f>'Detailed Summary'!AC242</f>
        <v>23802</v>
      </c>
      <c r="G4928" s="13">
        <f>'Detailed Summary'!BK242</f>
        <v>23051</v>
      </c>
      <c r="H4928" s="203">
        <f>'Detailed Summary'!AD242</f>
        <v>84055</v>
      </c>
      <c r="I4928" s="13">
        <f>'Detailed Summary'!BQ242</f>
        <v>145676</v>
      </c>
      <c r="K4928" s="34">
        <f t="shared" si="76"/>
        <v>288600</v>
      </c>
    </row>
    <row r="4929" spans="2:11" x14ac:dyDescent="0.2">
      <c r="B4929" t="s">
        <v>53</v>
      </c>
      <c r="C4929" s="29">
        <v>44069</v>
      </c>
      <c r="E4929" s="13">
        <f>'Detailed Summary'!BO243</f>
        <v>13101</v>
      </c>
      <c r="F4929" s="199">
        <f>'Detailed Summary'!AC243</f>
        <v>22071</v>
      </c>
      <c r="G4929" s="13">
        <f>'Detailed Summary'!BK243</f>
        <v>24143</v>
      </c>
      <c r="H4929" s="203">
        <f>'Detailed Summary'!AD243</f>
        <v>81435</v>
      </c>
      <c r="I4929" s="13">
        <f>'Detailed Summary'!BQ243</f>
        <v>147600</v>
      </c>
      <c r="K4929" s="34">
        <f t="shared" si="76"/>
        <v>288350</v>
      </c>
    </row>
    <row r="4930" spans="2:11" x14ac:dyDescent="0.2">
      <c r="B4930" t="s">
        <v>54</v>
      </c>
      <c r="C4930" s="29">
        <v>44070</v>
      </c>
      <c r="E4930" s="13">
        <f>'Detailed Summary'!BO244</f>
        <v>13271</v>
      </c>
      <c r="F4930" s="199">
        <f>'Detailed Summary'!AC244</f>
        <v>23454</v>
      </c>
      <c r="G4930" s="13">
        <f>'Detailed Summary'!BK244</f>
        <v>25287</v>
      </c>
      <c r="H4930" s="203">
        <f>'Detailed Summary'!AD244</f>
        <v>84256</v>
      </c>
      <c r="I4930" s="13">
        <f>'Detailed Summary'!BQ244</f>
        <v>152244</v>
      </c>
      <c r="K4930" s="34">
        <f t="shared" si="76"/>
        <v>298512</v>
      </c>
    </row>
    <row r="4931" spans="2:11" x14ac:dyDescent="0.2">
      <c r="B4931" t="s">
        <v>55</v>
      </c>
      <c r="C4931" s="29">
        <v>44071</v>
      </c>
      <c r="E4931" s="13">
        <f>'Detailed Summary'!BO245</f>
        <v>13823</v>
      </c>
      <c r="F4931" s="199">
        <f>'Detailed Summary'!AC245</f>
        <v>26348</v>
      </c>
      <c r="G4931" s="13">
        <f>'Detailed Summary'!BK245</f>
        <v>26158</v>
      </c>
      <c r="H4931" s="203">
        <f>'Detailed Summary'!AD245</f>
        <v>91576</v>
      </c>
      <c r="I4931" s="13">
        <f>'Detailed Summary'!BQ245</f>
        <v>164730</v>
      </c>
      <c r="K4931" s="34">
        <f t="shared" si="76"/>
        <v>322635</v>
      </c>
    </row>
    <row r="4932" spans="2:11" x14ac:dyDescent="0.2">
      <c r="B4932" t="s">
        <v>56</v>
      </c>
      <c r="C4932" s="29">
        <v>44072</v>
      </c>
      <c r="E4932" s="13">
        <f>'Detailed Summary'!BO246</f>
        <v>10515</v>
      </c>
      <c r="F4932" s="199">
        <f>'Detailed Summary'!AC246</f>
        <v>18954</v>
      </c>
      <c r="G4932" s="13">
        <f>'Detailed Summary'!BK246</f>
        <v>18671</v>
      </c>
      <c r="H4932" s="203">
        <f>'Detailed Summary'!AD246</f>
        <v>68223</v>
      </c>
      <c r="I4932" s="13">
        <f>'Detailed Summary'!BQ246</f>
        <v>132362</v>
      </c>
      <c r="K4932" s="34">
        <f t="shared" si="76"/>
        <v>248725</v>
      </c>
    </row>
    <row r="4933" spans="2:11" x14ac:dyDescent="0.2">
      <c r="B4933" t="s">
        <v>57</v>
      </c>
      <c r="C4933" s="29">
        <v>44073</v>
      </c>
      <c r="E4933" s="13">
        <f>'Detailed Summary'!BO247</f>
        <v>7835</v>
      </c>
      <c r="F4933" s="199">
        <f>'Detailed Summary'!AC247</f>
        <v>17957</v>
      </c>
      <c r="G4933" s="13">
        <f>'Detailed Summary'!BK247</f>
        <v>15258</v>
      </c>
      <c r="H4933" s="203">
        <f>'Detailed Summary'!AD247</f>
        <v>57901</v>
      </c>
      <c r="I4933" s="13">
        <f>'Detailed Summary'!BQ247</f>
        <v>99956</v>
      </c>
      <c r="K4933" s="34">
        <f t="shared" si="76"/>
        <v>198907</v>
      </c>
    </row>
    <row r="4934" spans="2:11" x14ac:dyDescent="0.2">
      <c r="B4934" t="s">
        <v>58</v>
      </c>
      <c r="C4934" s="29">
        <v>44074</v>
      </c>
      <c r="E4934" s="13">
        <f>'Detailed Summary'!BO248</f>
        <v>11765</v>
      </c>
      <c r="F4934" s="199">
        <f>'Detailed Summary'!AC248</f>
        <v>20494</v>
      </c>
      <c r="G4934" s="13">
        <f>'Detailed Summary'!BK248</f>
        <v>22303</v>
      </c>
      <c r="H4934" s="203">
        <f>'Detailed Summary'!AD248</f>
        <v>72879</v>
      </c>
      <c r="I4934" s="13">
        <f>'Detailed Summary'!BQ248</f>
        <v>140957</v>
      </c>
      <c r="K4934" s="34">
        <f t="shared" si="76"/>
        <v>268398</v>
      </c>
    </row>
    <row r="4935" spans="2:11" x14ac:dyDescent="0.2">
      <c r="B4935" t="s">
        <v>59</v>
      </c>
      <c r="C4935" s="29">
        <v>44075</v>
      </c>
      <c r="E4935" s="13">
        <f>'Detailed Summary'!BO249</f>
        <v>12219</v>
      </c>
      <c r="F4935" s="199">
        <f>'Detailed Summary'!AC249</f>
        <v>20681</v>
      </c>
      <c r="G4935" s="13">
        <f>'Detailed Summary'!BK249</f>
        <v>22250</v>
      </c>
      <c r="H4935" s="203">
        <f>'Detailed Summary'!AD249</f>
        <v>76346</v>
      </c>
      <c r="I4935" s="13">
        <f>'Detailed Summary'!BQ249</f>
        <v>144548</v>
      </c>
      <c r="K4935" s="34">
        <f t="shared" ref="K4935:K4998" si="77">E4935+F4935+G4935+H4935+I4935</f>
        <v>276044</v>
      </c>
    </row>
    <row r="4936" spans="2:11" x14ac:dyDescent="0.2">
      <c r="B4936" t="s">
        <v>53</v>
      </c>
      <c r="C4936" s="29">
        <v>44076</v>
      </c>
      <c r="E4936" s="13">
        <f>'Detailed Summary'!BO250</f>
        <v>12255</v>
      </c>
      <c r="F4936" s="199">
        <f>'Detailed Summary'!AC250</f>
        <v>20680</v>
      </c>
      <c r="G4936" s="13">
        <f>'Detailed Summary'!BK250</f>
        <v>22912</v>
      </c>
      <c r="H4936" s="203">
        <f>'Detailed Summary'!AD250</f>
        <v>76712</v>
      </c>
      <c r="I4936" s="13">
        <f>'Detailed Summary'!BQ250</f>
        <v>143653</v>
      </c>
      <c r="K4936" s="34">
        <f t="shared" si="77"/>
        <v>276212</v>
      </c>
    </row>
    <row r="4937" spans="2:11" x14ac:dyDescent="0.2">
      <c r="B4937" s="39" t="s">
        <v>54</v>
      </c>
      <c r="C4937" s="29">
        <v>44077</v>
      </c>
      <c r="E4937" s="13">
        <f>'Detailed Summary'!BO251</f>
        <v>12193</v>
      </c>
      <c r="F4937" s="199">
        <f>'Detailed Summary'!AC251</f>
        <v>22906</v>
      </c>
      <c r="G4937" s="13">
        <f>'Detailed Summary'!BK251</f>
        <v>24043</v>
      </c>
      <c r="H4937" s="203">
        <f>'Detailed Summary'!AD251</f>
        <v>78599</v>
      </c>
      <c r="I4937" s="13">
        <f>'Detailed Summary'!BQ251</f>
        <v>148891</v>
      </c>
      <c r="K4937" s="34">
        <f t="shared" si="77"/>
        <v>286632</v>
      </c>
    </row>
    <row r="4938" spans="2:11" x14ac:dyDescent="0.2">
      <c r="B4938" s="39" t="s">
        <v>55</v>
      </c>
      <c r="C4938" s="29">
        <v>44078</v>
      </c>
      <c r="E4938" s="13">
        <f>'Detailed Summary'!BO252</f>
        <v>13054</v>
      </c>
      <c r="F4938" s="199">
        <f>'Detailed Summary'!AC252</f>
        <v>26535</v>
      </c>
      <c r="G4938" s="13">
        <f>'Detailed Summary'!BK252</f>
        <v>24167</v>
      </c>
      <c r="H4938" s="203">
        <f>'Detailed Summary'!AD252</f>
        <v>90368</v>
      </c>
      <c r="I4938" s="13">
        <f>'Detailed Summary'!BQ252</f>
        <v>159912</v>
      </c>
      <c r="K4938" s="34">
        <f t="shared" si="77"/>
        <v>314036</v>
      </c>
    </row>
    <row r="4939" spans="2:11" x14ac:dyDescent="0.2">
      <c r="B4939" t="s">
        <v>56</v>
      </c>
      <c r="C4939" s="29">
        <v>44079</v>
      </c>
      <c r="E4939" s="13">
        <f>'Detailed Summary'!BO253</f>
        <v>9314</v>
      </c>
      <c r="F4939" s="199">
        <f>'Detailed Summary'!AC253</f>
        <v>19797</v>
      </c>
      <c r="G4939" s="13">
        <f>'Detailed Summary'!BK253</f>
        <v>17512</v>
      </c>
      <c r="H4939" s="203">
        <f>'Detailed Summary'!AD253</f>
        <v>67314</v>
      </c>
      <c r="I4939" s="13">
        <f>'Detailed Summary'!BQ253</f>
        <v>128102</v>
      </c>
      <c r="K4939" s="34">
        <f t="shared" si="77"/>
        <v>242039</v>
      </c>
    </row>
    <row r="4940" spans="2:11" x14ac:dyDescent="0.2">
      <c r="B4940" t="s">
        <v>57</v>
      </c>
      <c r="C4940" s="29">
        <v>44080</v>
      </c>
      <c r="E4940" s="13">
        <f>'Detailed Summary'!BO254</f>
        <v>7519</v>
      </c>
      <c r="F4940" s="199">
        <f>'Detailed Summary'!AC254</f>
        <v>17323</v>
      </c>
      <c r="G4940" s="13">
        <f>'Detailed Summary'!BK254</f>
        <v>14294</v>
      </c>
      <c r="H4940" s="203">
        <f>'Detailed Summary'!AD254</f>
        <v>55013</v>
      </c>
      <c r="I4940" s="13">
        <f>'Detailed Summary'!BQ254</f>
        <v>103325</v>
      </c>
      <c r="K4940" s="34">
        <f t="shared" si="77"/>
        <v>197474</v>
      </c>
    </row>
    <row r="4941" spans="2:11" x14ac:dyDescent="0.2">
      <c r="B4941" t="s">
        <v>58</v>
      </c>
      <c r="C4941" s="40">
        <v>44081</v>
      </c>
      <c r="E4941" s="13">
        <f>'Detailed Summary'!BO255</f>
        <v>7735</v>
      </c>
      <c r="F4941" s="199">
        <f>'Detailed Summary'!AC255</f>
        <v>20838</v>
      </c>
      <c r="G4941" s="13">
        <f>'Detailed Summary'!BK255</f>
        <v>15798</v>
      </c>
      <c r="H4941" s="203">
        <f>'Detailed Summary'!AD255</f>
        <v>60289</v>
      </c>
      <c r="I4941" s="13">
        <f>'Detailed Summary'!BQ255</f>
        <v>107504</v>
      </c>
      <c r="K4941" s="34">
        <f t="shared" si="77"/>
        <v>212164</v>
      </c>
    </row>
    <row r="4942" spans="2:11" x14ac:dyDescent="0.2">
      <c r="B4942" t="s">
        <v>59</v>
      </c>
      <c r="C4942" s="29">
        <v>44082</v>
      </c>
      <c r="E4942" s="13">
        <f>'Detailed Summary'!BO256</f>
        <v>11221</v>
      </c>
      <c r="F4942" s="199">
        <f>'Detailed Summary'!AC256</f>
        <v>21441</v>
      </c>
      <c r="G4942" s="13">
        <f>'Detailed Summary'!BK256</f>
        <v>22682</v>
      </c>
      <c r="H4942" s="203">
        <f>'Detailed Summary'!AD256</f>
        <v>70042</v>
      </c>
      <c r="I4942" s="13">
        <f>'Detailed Summary'!BQ256</f>
        <v>143453</v>
      </c>
      <c r="K4942" s="34">
        <f t="shared" si="77"/>
        <v>268839</v>
      </c>
    </row>
    <row r="4943" spans="2:11" x14ac:dyDescent="0.2">
      <c r="B4943" s="39" t="s">
        <v>53</v>
      </c>
      <c r="C4943" s="29">
        <v>44083</v>
      </c>
      <c r="E4943" s="13">
        <f>'Detailed Summary'!BO257</f>
        <v>10368</v>
      </c>
      <c r="F4943" s="199">
        <f>'Detailed Summary'!AC257</f>
        <v>18916</v>
      </c>
      <c r="G4943" s="13">
        <f>'Detailed Summary'!BK257</f>
        <v>20300</v>
      </c>
      <c r="H4943" s="203">
        <f>'Detailed Summary'!AD257</f>
        <v>66037</v>
      </c>
      <c r="I4943" s="13">
        <f>'Detailed Summary'!BQ257</f>
        <v>124396</v>
      </c>
      <c r="K4943" s="34">
        <f t="shared" si="77"/>
        <v>240017</v>
      </c>
    </row>
    <row r="4944" spans="2:11" x14ac:dyDescent="0.2">
      <c r="B4944" t="s">
        <v>54</v>
      </c>
      <c r="C4944" s="29">
        <v>44084</v>
      </c>
      <c r="E4944" s="13">
        <f>'Detailed Summary'!BO258</f>
        <v>11975</v>
      </c>
      <c r="F4944" s="199">
        <f>'Detailed Summary'!AC258</f>
        <v>20960</v>
      </c>
      <c r="G4944" s="13">
        <f>'Detailed Summary'!BK258</f>
        <v>22267</v>
      </c>
      <c r="H4944" s="203">
        <f>'Detailed Summary'!AD258</f>
        <v>76226</v>
      </c>
      <c r="I4944" s="13">
        <f>'Detailed Summary'!BQ258</f>
        <v>145793</v>
      </c>
      <c r="K4944" s="34">
        <f t="shared" si="77"/>
        <v>277221</v>
      </c>
    </row>
    <row r="4945" spans="2:11" x14ac:dyDescent="0.2">
      <c r="B4945" t="s">
        <v>55</v>
      </c>
      <c r="C4945" s="29">
        <v>44085</v>
      </c>
      <c r="E4945" s="13">
        <f>'Detailed Summary'!BO259</f>
        <v>12814</v>
      </c>
      <c r="F4945" s="199">
        <f>'Detailed Summary'!AC259</f>
        <v>25886</v>
      </c>
      <c r="G4945" s="13">
        <f>'Detailed Summary'!BK259</f>
        <v>25549</v>
      </c>
      <c r="H4945" s="203">
        <f>'Detailed Summary'!AD259</f>
        <v>89610</v>
      </c>
      <c r="I4945" s="13">
        <f>'Detailed Summary'!BQ259</f>
        <v>164624</v>
      </c>
      <c r="K4945" s="34">
        <f t="shared" si="77"/>
        <v>318483</v>
      </c>
    </row>
    <row r="4946" spans="2:11" x14ac:dyDescent="0.2">
      <c r="B4946" t="s">
        <v>56</v>
      </c>
      <c r="C4946" s="29">
        <v>44086</v>
      </c>
      <c r="E4946" s="13">
        <f>'Detailed Summary'!BO260</f>
        <v>10606</v>
      </c>
      <c r="F4946" s="199">
        <f>'Detailed Summary'!AC260</f>
        <v>19037</v>
      </c>
      <c r="G4946" s="13">
        <f>'Detailed Summary'!BK260</f>
        <v>18715</v>
      </c>
      <c r="H4946" s="203">
        <f>'Detailed Summary'!AD260</f>
        <v>67152</v>
      </c>
      <c r="I4946" s="13">
        <f>'Detailed Summary'!BQ260</f>
        <v>129172</v>
      </c>
      <c r="K4946" s="34">
        <f t="shared" si="77"/>
        <v>244682</v>
      </c>
    </row>
    <row r="4947" spans="2:11" x14ac:dyDescent="0.2">
      <c r="B4947" t="s">
        <v>57</v>
      </c>
      <c r="C4947" s="29">
        <v>44087</v>
      </c>
      <c r="E4947" s="13">
        <f>'Detailed Summary'!BO261</f>
        <v>7558</v>
      </c>
      <c r="F4947" s="199">
        <f>'Detailed Summary'!AC261</f>
        <v>18047</v>
      </c>
      <c r="G4947" s="13">
        <f>'Detailed Summary'!BK261</f>
        <v>14991</v>
      </c>
      <c r="H4947" s="203">
        <f>'Detailed Summary'!AD261</f>
        <v>56274</v>
      </c>
      <c r="I4947" s="13">
        <f>'Detailed Summary'!BQ261</f>
        <v>99297</v>
      </c>
      <c r="K4947" s="34">
        <f t="shared" si="77"/>
        <v>196167</v>
      </c>
    </row>
    <row r="4948" spans="2:11" x14ac:dyDescent="0.2">
      <c r="B4948" t="s">
        <v>58</v>
      </c>
      <c r="C4948" s="29">
        <v>44088</v>
      </c>
      <c r="E4948" s="13">
        <f>'Detailed Summary'!BO262</f>
        <v>11230</v>
      </c>
      <c r="F4948" s="199">
        <f>'Detailed Summary'!AC262</f>
        <v>20870</v>
      </c>
      <c r="G4948" s="13">
        <f>'Detailed Summary'!BK262</f>
        <v>23161</v>
      </c>
      <c r="H4948" s="203">
        <f>'Detailed Summary'!AD262</f>
        <v>74037</v>
      </c>
      <c r="I4948" s="13">
        <f>'Detailed Summary'!BQ262</f>
        <v>141239</v>
      </c>
      <c r="K4948" s="34">
        <f t="shared" si="77"/>
        <v>270537</v>
      </c>
    </row>
    <row r="4949" spans="2:11" x14ac:dyDescent="0.2">
      <c r="B4949" t="s">
        <v>59</v>
      </c>
      <c r="C4949" s="29">
        <v>44089</v>
      </c>
      <c r="E4949" s="13">
        <f>'Detailed Summary'!BO263</f>
        <v>11890</v>
      </c>
      <c r="F4949" s="199">
        <f>'Detailed Summary'!AC263</f>
        <v>20431</v>
      </c>
      <c r="G4949" s="13">
        <f>'Detailed Summary'!BK263</f>
        <v>23299</v>
      </c>
      <c r="H4949" s="203">
        <f>'Detailed Summary'!AD263</f>
        <v>75726</v>
      </c>
      <c r="I4949" s="13">
        <f>'Detailed Summary'!BQ263</f>
        <v>147332</v>
      </c>
      <c r="K4949" s="34">
        <f t="shared" si="77"/>
        <v>278678</v>
      </c>
    </row>
    <row r="4950" spans="2:11" x14ac:dyDescent="0.2">
      <c r="B4950" t="s">
        <v>53</v>
      </c>
      <c r="C4950" s="29">
        <v>44090</v>
      </c>
      <c r="E4950" s="13">
        <f>'Detailed Summary'!BO264</f>
        <v>13032</v>
      </c>
      <c r="F4950" s="199">
        <f>'Detailed Summary'!AC264</f>
        <v>21385</v>
      </c>
      <c r="G4950" s="13">
        <f>'Detailed Summary'!BK264</f>
        <v>23553</v>
      </c>
      <c r="H4950" s="203">
        <f>'Detailed Summary'!AD264</f>
        <v>77907</v>
      </c>
      <c r="I4950" s="13">
        <f>'Detailed Summary'!BQ264</f>
        <v>151532</v>
      </c>
      <c r="K4950" s="34">
        <f t="shared" si="77"/>
        <v>287409</v>
      </c>
    </row>
    <row r="4951" spans="2:11" x14ac:dyDescent="0.2">
      <c r="B4951" t="s">
        <v>54</v>
      </c>
      <c r="C4951" s="29">
        <v>44091</v>
      </c>
      <c r="E4951" s="13">
        <f>'Detailed Summary'!BO265</f>
        <v>12299</v>
      </c>
      <c r="F4951" s="199">
        <f>'Detailed Summary'!AC265</f>
        <v>22418</v>
      </c>
      <c r="G4951" s="13">
        <f>'Detailed Summary'!BK265</f>
        <v>24395</v>
      </c>
      <c r="H4951" s="203">
        <f>'Detailed Summary'!AD265</f>
        <v>78298</v>
      </c>
      <c r="I4951" s="13">
        <f>'Detailed Summary'!BQ265</f>
        <v>151796</v>
      </c>
      <c r="K4951" s="34">
        <f t="shared" si="77"/>
        <v>289206</v>
      </c>
    </row>
    <row r="4952" spans="2:11" x14ac:dyDescent="0.2">
      <c r="B4952" t="s">
        <v>55</v>
      </c>
      <c r="C4952" s="29">
        <v>44092</v>
      </c>
      <c r="E4952" s="13">
        <f>'Detailed Summary'!BO266</f>
        <v>14170</v>
      </c>
      <c r="F4952" s="199">
        <f>'Detailed Summary'!AC266</f>
        <v>27367</v>
      </c>
      <c r="G4952" s="13">
        <f>'Detailed Summary'!BK266</f>
        <v>26639</v>
      </c>
      <c r="H4952" s="203">
        <f>'Detailed Summary'!AD266</f>
        <v>91356</v>
      </c>
      <c r="I4952" s="13">
        <f>'Detailed Summary'!BQ266</f>
        <v>170795</v>
      </c>
      <c r="K4952" s="34">
        <f t="shared" si="77"/>
        <v>330327</v>
      </c>
    </row>
    <row r="4953" spans="2:11" x14ac:dyDescent="0.2">
      <c r="B4953" t="s">
        <v>56</v>
      </c>
      <c r="C4953" s="29">
        <v>44093</v>
      </c>
      <c r="E4953" s="13">
        <f>'Detailed Summary'!BO267</f>
        <v>10655</v>
      </c>
      <c r="F4953" s="199">
        <f>'Detailed Summary'!AC267</f>
        <v>19676</v>
      </c>
      <c r="G4953" s="13">
        <f>'Detailed Summary'!BK267</f>
        <v>18579</v>
      </c>
      <c r="H4953" s="203">
        <f>'Detailed Summary'!AD267</f>
        <v>70111</v>
      </c>
      <c r="I4953" s="13">
        <f>'Detailed Summary'!BQ267</f>
        <v>137407</v>
      </c>
      <c r="K4953" s="34">
        <f t="shared" si="77"/>
        <v>256428</v>
      </c>
    </row>
    <row r="4954" spans="2:11" x14ac:dyDescent="0.2">
      <c r="B4954" t="s">
        <v>57</v>
      </c>
      <c r="C4954" s="29">
        <v>44094</v>
      </c>
      <c r="E4954" s="13">
        <f>'Detailed Summary'!BO268</f>
        <v>8139</v>
      </c>
      <c r="F4954" s="199">
        <f>'Detailed Summary'!AC268</f>
        <v>19265</v>
      </c>
      <c r="G4954" s="13">
        <f>'Detailed Summary'!BK268</f>
        <v>25055</v>
      </c>
      <c r="H4954" s="203">
        <f>'Detailed Summary'!AD268</f>
        <v>59910</v>
      </c>
      <c r="I4954" s="13">
        <f>'Detailed Summary'!BQ268</f>
        <v>90622</v>
      </c>
      <c r="K4954" s="34">
        <f t="shared" si="77"/>
        <v>202991</v>
      </c>
    </row>
    <row r="4955" spans="2:11" x14ac:dyDescent="0.2">
      <c r="B4955" s="39" t="s">
        <v>58</v>
      </c>
      <c r="C4955" s="29">
        <v>44095</v>
      </c>
      <c r="E4955" s="13">
        <f>'Detailed Summary'!BO269</f>
        <v>10200</v>
      </c>
      <c r="F4955" s="199">
        <f>'Detailed Summary'!AC269</f>
        <v>18882</v>
      </c>
      <c r="G4955" s="13">
        <f>'Detailed Summary'!BK269</f>
        <v>29500</v>
      </c>
      <c r="H4955" s="203">
        <f>'Detailed Summary'!AD269</f>
        <v>68913</v>
      </c>
      <c r="I4955" s="13">
        <f>'Detailed Summary'!BQ269</f>
        <v>114305</v>
      </c>
      <c r="K4955" s="34">
        <f t="shared" si="77"/>
        <v>241800</v>
      </c>
    </row>
    <row r="4956" spans="2:11" x14ac:dyDescent="0.2">
      <c r="B4956" s="39" t="s">
        <v>59</v>
      </c>
      <c r="C4956" s="29">
        <v>44096</v>
      </c>
      <c r="E4956" s="13">
        <f>'Detailed Summary'!BO270</f>
        <v>10961</v>
      </c>
      <c r="F4956" s="199">
        <f>'Detailed Summary'!AC270</f>
        <v>17632</v>
      </c>
      <c r="G4956" s="13">
        <f>'Detailed Summary'!BK270</f>
        <v>26539</v>
      </c>
      <c r="H4956" s="203">
        <f>'Detailed Summary'!AD270</f>
        <v>69115</v>
      </c>
      <c r="I4956" s="13">
        <f>'Detailed Summary'!BQ270</f>
        <v>136791</v>
      </c>
      <c r="K4956" s="34">
        <f t="shared" si="77"/>
        <v>261038</v>
      </c>
    </row>
    <row r="4957" spans="2:11" x14ac:dyDescent="0.2">
      <c r="B4957" t="s">
        <v>53</v>
      </c>
      <c r="C4957" s="29">
        <v>44097</v>
      </c>
      <c r="E4957" s="13">
        <f>'Detailed Summary'!BO271</f>
        <v>12811</v>
      </c>
      <c r="F4957" s="199">
        <f>'Detailed Summary'!AC271</f>
        <v>20537</v>
      </c>
      <c r="G4957" s="13">
        <f>'Detailed Summary'!BK271</f>
        <v>29680</v>
      </c>
      <c r="H4957" s="203">
        <f>'Detailed Summary'!AD271</f>
        <v>76402</v>
      </c>
      <c r="I4957" s="13">
        <f>'Detailed Summary'!BQ271</f>
        <v>149774</v>
      </c>
      <c r="K4957" s="34">
        <f t="shared" si="77"/>
        <v>289204</v>
      </c>
    </row>
    <row r="4958" spans="2:11" x14ac:dyDescent="0.2">
      <c r="B4958" t="s">
        <v>54</v>
      </c>
      <c r="C4958" s="29">
        <v>44098</v>
      </c>
      <c r="E4958" s="13">
        <f>'Detailed Summary'!BO272</f>
        <v>13527</v>
      </c>
      <c r="F4958" s="199">
        <f>'Detailed Summary'!AC272</f>
        <v>23590</v>
      </c>
      <c r="G4958" s="13">
        <f>'Detailed Summary'!BK272</f>
        <v>30265</v>
      </c>
      <c r="H4958" s="203">
        <f>'Detailed Summary'!AD272</f>
        <v>81867</v>
      </c>
      <c r="I4958" s="13">
        <f>'Detailed Summary'!BQ272</f>
        <v>156667</v>
      </c>
      <c r="K4958" s="34">
        <f t="shared" si="77"/>
        <v>305916</v>
      </c>
    </row>
    <row r="4959" spans="2:11" x14ac:dyDescent="0.2">
      <c r="B4959" t="s">
        <v>55</v>
      </c>
      <c r="C4959" s="29">
        <v>44099</v>
      </c>
      <c r="E4959" s="13">
        <f>'Detailed Summary'!BO273</f>
        <v>14394</v>
      </c>
      <c r="F4959" s="199">
        <f>'Detailed Summary'!AC273</f>
        <v>27881</v>
      </c>
      <c r="G4959" s="13">
        <f>'Detailed Summary'!BK273</f>
        <v>34845</v>
      </c>
      <c r="H4959" s="203">
        <f>'Detailed Summary'!AD273</f>
        <v>94770</v>
      </c>
      <c r="I4959" s="13">
        <f>'Detailed Summary'!BQ273</f>
        <v>174267</v>
      </c>
      <c r="K4959" s="34">
        <f t="shared" si="77"/>
        <v>346157</v>
      </c>
    </row>
    <row r="4960" spans="2:11" x14ac:dyDescent="0.2">
      <c r="B4960" t="s">
        <v>56</v>
      </c>
      <c r="C4960" s="29">
        <v>44100</v>
      </c>
      <c r="E4960" s="13">
        <f>'Detailed Summary'!BO274</f>
        <v>11597</v>
      </c>
      <c r="F4960" s="199">
        <f>'Detailed Summary'!AC274</f>
        <v>20306</v>
      </c>
      <c r="G4960" s="13">
        <f>'Detailed Summary'!BK274</f>
        <v>27287</v>
      </c>
      <c r="H4960" s="203">
        <f>'Detailed Summary'!AD274</f>
        <v>68979</v>
      </c>
      <c r="I4960" s="13">
        <f>'Detailed Summary'!BQ274</f>
        <v>139955</v>
      </c>
      <c r="K4960" s="34">
        <f t="shared" si="77"/>
        <v>268124</v>
      </c>
    </row>
    <row r="4961" spans="2:11" x14ac:dyDescent="0.2">
      <c r="B4961" t="s">
        <v>57</v>
      </c>
      <c r="C4961" s="29">
        <v>44101</v>
      </c>
      <c r="E4961" s="13">
        <f>'Detailed Summary'!BO275</f>
        <v>8688</v>
      </c>
      <c r="F4961" s="199">
        <f>'Detailed Summary'!AC275</f>
        <v>20435</v>
      </c>
      <c r="G4961" s="13">
        <f>'Detailed Summary'!BK275</f>
        <v>22743</v>
      </c>
      <c r="H4961" s="203">
        <f>'Detailed Summary'!AD275</f>
        <v>64923</v>
      </c>
      <c r="I4961" s="13">
        <f>'Detailed Summary'!BQ275</f>
        <v>107345</v>
      </c>
      <c r="K4961" s="34">
        <f t="shared" si="77"/>
        <v>224134</v>
      </c>
    </row>
    <row r="4962" spans="2:11" x14ac:dyDescent="0.2">
      <c r="B4962" t="s">
        <v>58</v>
      </c>
      <c r="C4962" s="29">
        <v>44102</v>
      </c>
      <c r="E4962" s="13">
        <f>'Detailed Summary'!BO276</f>
        <v>11448</v>
      </c>
      <c r="F4962" s="199">
        <f>'Detailed Summary'!AC276</f>
        <v>21202</v>
      </c>
      <c r="G4962" s="13">
        <f>'Detailed Summary'!BK276</f>
        <v>28720</v>
      </c>
      <c r="H4962" s="203">
        <f>'Detailed Summary'!AD276</f>
        <v>76680</v>
      </c>
      <c r="I4962" s="13">
        <f>'Detailed Summary'!BQ276</f>
        <v>145266</v>
      </c>
      <c r="K4962" s="34">
        <f t="shared" si="77"/>
        <v>283316</v>
      </c>
    </row>
    <row r="4963" spans="2:11" x14ac:dyDescent="0.2">
      <c r="B4963" t="s">
        <v>59</v>
      </c>
      <c r="C4963" s="29">
        <v>44103</v>
      </c>
      <c r="E4963" s="13">
        <f>'Detailed Summary'!BO277</f>
        <v>12782</v>
      </c>
      <c r="F4963" s="199">
        <f>'Detailed Summary'!AC277</f>
        <v>21054</v>
      </c>
      <c r="G4963" s="13">
        <f>'Detailed Summary'!BK277</f>
        <v>29095</v>
      </c>
      <c r="H4963" s="203">
        <f>'Detailed Summary'!AD277</f>
        <v>77877</v>
      </c>
      <c r="I4963" s="13">
        <f>'Detailed Summary'!BQ277</f>
        <v>152234</v>
      </c>
      <c r="K4963" s="34">
        <f t="shared" si="77"/>
        <v>293042</v>
      </c>
    </row>
    <row r="4964" spans="2:11" x14ac:dyDescent="0.2">
      <c r="B4964" t="s">
        <v>53</v>
      </c>
      <c r="C4964" s="29">
        <v>44104</v>
      </c>
      <c r="E4964" s="13">
        <f>'Detailed Summary'!BO278</f>
        <v>13657</v>
      </c>
      <c r="F4964" s="199">
        <f>'Detailed Summary'!AC278</f>
        <v>22223</v>
      </c>
      <c r="G4964" s="13">
        <f>'Detailed Summary'!BK278</f>
        <v>29748</v>
      </c>
      <c r="H4964" s="203">
        <f>'Detailed Summary'!AD278</f>
        <v>81098</v>
      </c>
      <c r="I4964" s="13">
        <f>'Detailed Summary'!BQ278</f>
        <v>157327</v>
      </c>
      <c r="K4964" s="34">
        <f t="shared" si="77"/>
        <v>304053</v>
      </c>
    </row>
    <row r="4965" spans="2:11" x14ac:dyDescent="0.2">
      <c r="B4965" t="s">
        <v>54</v>
      </c>
      <c r="C4965" s="29">
        <v>44105</v>
      </c>
      <c r="E4965" s="13">
        <f>'Detailed Summary'!BO279</f>
        <v>13467</v>
      </c>
      <c r="F4965" s="199">
        <f>'Detailed Summary'!AC279</f>
        <v>24021</v>
      </c>
      <c r="G4965" s="13">
        <f>'Detailed Summary'!BK279</f>
        <v>32455</v>
      </c>
      <c r="H4965" s="203">
        <f>'Detailed Summary'!AD279</f>
        <v>83533</v>
      </c>
      <c r="I4965" s="13">
        <f>'Detailed Summary'!BQ279</f>
        <v>162985</v>
      </c>
      <c r="K4965" s="34">
        <f t="shared" si="77"/>
        <v>316461</v>
      </c>
    </row>
    <row r="4966" spans="2:11" x14ac:dyDescent="0.2">
      <c r="B4966" t="s">
        <v>55</v>
      </c>
      <c r="C4966" s="29">
        <v>44106</v>
      </c>
      <c r="E4966" s="13">
        <f>'Detailed Summary'!BO280</f>
        <v>15600</v>
      </c>
      <c r="F4966" s="199">
        <f>'Detailed Summary'!AC280</f>
        <v>28681</v>
      </c>
      <c r="G4966" s="13">
        <f>'Detailed Summary'!BK280</f>
        <v>35509</v>
      </c>
      <c r="H4966" s="203">
        <f>'Detailed Summary'!AD280</f>
        <v>94857</v>
      </c>
      <c r="I4966" s="13">
        <f>'Detailed Summary'!BQ280</f>
        <v>176356</v>
      </c>
      <c r="K4966" s="34">
        <f t="shared" si="77"/>
        <v>351003</v>
      </c>
    </row>
    <row r="4967" spans="2:11" x14ac:dyDescent="0.2">
      <c r="B4967" t="s">
        <v>56</v>
      </c>
      <c r="C4967" s="29">
        <v>44107</v>
      </c>
      <c r="E4967" s="13">
        <f>'Detailed Summary'!BO281</f>
        <v>10834</v>
      </c>
      <c r="F4967" s="199">
        <f>'Detailed Summary'!AC281</f>
        <v>20438</v>
      </c>
      <c r="G4967" s="13">
        <f>'Detailed Summary'!BK281</f>
        <v>25798</v>
      </c>
      <c r="H4967" s="203">
        <f>'Detailed Summary'!AD281</f>
        <v>69882</v>
      </c>
      <c r="I4967" s="13">
        <f>'Detailed Summary'!BQ281</f>
        <v>138991</v>
      </c>
      <c r="K4967" s="34">
        <f t="shared" si="77"/>
        <v>265943</v>
      </c>
    </row>
    <row r="4968" spans="2:11" x14ac:dyDescent="0.2">
      <c r="B4968" t="s">
        <v>57</v>
      </c>
      <c r="C4968" s="29">
        <v>44108</v>
      </c>
      <c r="E4968" s="13">
        <f>'Detailed Summary'!BO282</f>
        <v>8563</v>
      </c>
      <c r="F4968" s="199">
        <f>'Detailed Summary'!AC282</f>
        <v>20800</v>
      </c>
      <c r="G4968" s="13">
        <f>'Detailed Summary'!BK282</f>
        <v>21758</v>
      </c>
      <c r="H4968" s="203">
        <f>'Detailed Summary'!AD282</f>
        <v>61385</v>
      </c>
      <c r="I4968" s="13">
        <f>'Detailed Summary'!BQ282</f>
        <v>110004</v>
      </c>
      <c r="K4968" s="34">
        <f t="shared" si="77"/>
        <v>222510</v>
      </c>
    </row>
    <row r="4969" spans="2:11" x14ac:dyDescent="0.2">
      <c r="B4969" t="s">
        <v>58</v>
      </c>
      <c r="C4969" s="33">
        <v>44109</v>
      </c>
      <c r="E4969" s="13">
        <f>'Detailed Summary'!BO283</f>
        <v>11926</v>
      </c>
      <c r="F4969" s="199">
        <f>'Detailed Summary'!AC283</f>
        <v>21686</v>
      </c>
      <c r="G4969" s="13">
        <f>'Detailed Summary'!BK283</f>
        <v>28215</v>
      </c>
      <c r="H4969" s="203">
        <f>'Detailed Summary'!AD283</f>
        <v>77206</v>
      </c>
      <c r="I4969" s="13">
        <f>'Detailed Summary'!BQ283</f>
        <v>146623</v>
      </c>
      <c r="K4969" s="34">
        <f t="shared" si="77"/>
        <v>285656</v>
      </c>
    </row>
    <row r="4970" spans="2:11" x14ac:dyDescent="0.2">
      <c r="B4970" t="s">
        <v>59</v>
      </c>
      <c r="C4970" s="29">
        <v>44110</v>
      </c>
      <c r="E4970" s="13">
        <f>'Detailed Summary'!BO284</f>
        <v>13898</v>
      </c>
      <c r="F4970" s="199">
        <f>'Detailed Summary'!AC284</f>
        <v>21934</v>
      </c>
      <c r="G4970" s="13">
        <f>'Detailed Summary'!BK284</f>
        <v>28712</v>
      </c>
      <c r="H4970" s="203">
        <f>'Detailed Summary'!AD284</f>
        <v>76921</v>
      </c>
      <c r="I4970" s="13">
        <f>'Detailed Summary'!BQ284</f>
        <v>148326</v>
      </c>
      <c r="K4970" s="34">
        <f t="shared" si="77"/>
        <v>289791</v>
      </c>
    </row>
    <row r="4971" spans="2:11" x14ac:dyDescent="0.2">
      <c r="B4971" t="s">
        <v>53</v>
      </c>
      <c r="C4971" s="29">
        <v>44111</v>
      </c>
      <c r="E4971" s="13">
        <f>'Detailed Summary'!BO285</f>
        <v>13196</v>
      </c>
      <c r="F4971" s="199">
        <f>'Detailed Summary'!AC285</f>
        <v>21750</v>
      </c>
      <c r="G4971" s="13">
        <f>'Detailed Summary'!BK285</f>
        <v>29904</v>
      </c>
      <c r="H4971" s="203">
        <f>'Detailed Summary'!AD285</f>
        <v>80515</v>
      </c>
      <c r="I4971" s="13">
        <f>'Detailed Summary'!BQ285</f>
        <v>154234</v>
      </c>
      <c r="K4971" s="34">
        <f t="shared" si="77"/>
        <v>299599</v>
      </c>
    </row>
    <row r="4972" spans="2:11" x14ac:dyDescent="0.2">
      <c r="B4972" t="s">
        <v>54</v>
      </c>
      <c r="C4972" s="29">
        <v>44112</v>
      </c>
      <c r="E4972" s="13">
        <f>'Detailed Summary'!BO286</f>
        <v>14086</v>
      </c>
      <c r="F4972" s="199">
        <f>'Detailed Summary'!AC286</f>
        <v>24045</v>
      </c>
      <c r="G4972" s="13">
        <f>'Detailed Summary'!BK286</f>
        <v>30717</v>
      </c>
      <c r="H4972" s="203">
        <f>'Detailed Summary'!AD286</f>
        <v>83561</v>
      </c>
      <c r="I4972" s="13">
        <f>'Detailed Summary'!BQ286</f>
        <v>162889</v>
      </c>
      <c r="K4972" s="34">
        <f t="shared" si="77"/>
        <v>315298</v>
      </c>
    </row>
    <row r="4973" spans="2:11" x14ac:dyDescent="0.2">
      <c r="B4973" t="s">
        <v>55</v>
      </c>
      <c r="C4973" s="29">
        <v>44113</v>
      </c>
      <c r="E4973" s="13">
        <f>'Detailed Summary'!BO287</f>
        <v>14920</v>
      </c>
      <c r="F4973" s="199">
        <f>'Detailed Summary'!AC287</f>
        <v>29144</v>
      </c>
      <c r="G4973" s="13">
        <f>'Detailed Summary'!BK287</f>
        <v>35008</v>
      </c>
      <c r="H4973" s="203">
        <f>'Detailed Summary'!AD287</f>
        <v>96275</v>
      </c>
      <c r="I4973" s="13">
        <f>'Detailed Summary'!BQ287</f>
        <v>177301</v>
      </c>
      <c r="K4973" s="34">
        <f t="shared" si="77"/>
        <v>352648</v>
      </c>
    </row>
    <row r="4974" spans="2:11" x14ac:dyDescent="0.2">
      <c r="B4974" t="s">
        <v>56</v>
      </c>
      <c r="C4974" s="29">
        <v>44114</v>
      </c>
      <c r="E4974" s="13">
        <f>'Detailed Summary'!BO288</f>
        <v>10994</v>
      </c>
      <c r="F4974" s="199">
        <f>'Detailed Summary'!AC288</f>
        <v>21440</v>
      </c>
      <c r="G4974" s="13">
        <f>'Detailed Summary'!BK288</f>
        <v>27174</v>
      </c>
      <c r="H4974" s="203">
        <f>'Detailed Summary'!AD288</f>
        <v>71239</v>
      </c>
      <c r="I4974" s="13">
        <f>'Detailed Summary'!BQ288</f>
        <v>136557</v>
      </c>
      <c r="K4974" s="34">
        <f t="shared" si="77"/>
        <v>267404</v>
      </c>
    </row>
    <row r="4975" spans="2:11" x14ac:dyDescent="0.2">
      <c r="B4975" t="s">
        <v>57</v>
      </c>
      <c r="C4975" s="29">
        <v>44115</v>
      </c>
      <c r="E4975" s="13">
        <f>'Detailed Summary'!BO289</f>
        <v>8450</v>
      </c>
      <c r="F4975" s="199">
        <f>'Detailed Summary'!AC289</f>
        <v>20653</v>
      </c>
      <c r="G4975" s="13">
        <f>'Detailed Summary'!BK289</f>
        <v>22119</v>
      </c>
      <c r="H4975" s="203">
        <f>'Detailed Summary'!AD289</f>
        <v>60675</v>
      </c>
      <c r="I4975" s="13">
        <f>'Detailed Summary'!BQ289</f>
        <v>106899</v>
      </c>
      <c r="K4975" s="34">
        <f t="shared" si="77"/>
        <v>218796</v>
      </c>
    </row>
    <row r="4976" spans="2:11" x14ac:dyDescent="0.2">
      <c r="B4976" t="s">
        <v>58</v>
      </c>
      <c r="C4976" s="29">
        <v>44116</v>
      </c>
      <c r="E4976" s="13">
        <f>'Detailed Summary'!BO290</f>
        <v>12266</v>
      </c>
      <c r="F4976" s="199">
        <f>'Detailed Summary'!AC290</f>
        <v>23451</v>
      </c>
      <c r="G4976" s="13">
        <f>'Detailed Summary'!BK290</f>
        <v>29033</v>
      </c>
      <c r="H4976" s="203">
        <f>'Detailed Summary'!AD290</f>
        <v>77834</v>
      </c>
      <c r="I4976" s="13">
        <f>'Detailed Summary'!BQ290</f>
        <v>148420</v>
      </c>
      <c r="K4976" s="34">
        <f t="shared" si="77"/>
        <v>291004</v>
      </c>
    </row>
    <row r="4977" spans="2:11" x14ac:dyDescent="0.2">
      <c r="B4977" t="s">
        <v>59</v>
      </c>
      <c r="C4977" s="29">
        <v>44117</v>
      </c>
      <c r="E4977" s="13">
        <f>'Detailed Summary'!BO291</f>
        <v>12704</v>
      </c>
      <c r="F4977" s="199">
        <f>'Detailed Summary'!AC291</f>
        <v>22395</v>
      </c>
      <c r="G4977" s="13">
        <f>'Detailed Summary'!BK291</f>
        <v>29339</v>
      </c>
      <c r="H4977" s="203">
        <f>'Detailed Summary'!AD291</f>
        <v>78647</v>
      </c>
      <c r="I4977" s="13">
        <f>'Detailed Summary'!BQ291</f>
        <v>153981</v>
      </c>
      <c r="K4977" s="34">
        <f t="shared" si="77"/>
        <v>297066</v>
      </c>
    </row>
    <row r="4978" spans="2:11" x14ac:dyDescent="0.2">
      <c r="B4978" t="s">
        <v>53</v>
      </c>
      <c r="C4978" s="29">
        <v>44118</v>
      </c>
      <c r="E4978" s="13">
        <f>'Detailed Summary'!BO292</f>
        <v>13342</v>
      </c>
      <c r="F4978" s="199">
        <f>'Detailed Summary'!AC292</f>
        <v>23102</v>
      </c>
      <c r="G4978" s="13">
        <f>'Detailed Summary'!BK292</f>
        <v>30389</v>
      </c>
      <c r="H4978" s="203">
        <f>'Detailed Summary'!AD292</f>
        <v>80744</v>
      </c>
      <c r="I4978" s="13">
        <f>'Detailed Summary'!BQ292</f>
        <v>157765</v>
      </c>
      <c r="K4978" s="34">
        <f t="shared" si="77"/>
        <v>305342</v>
      </c>
    </row>
    <row r="4979" spans="2:11" x14ac:dyDescent="0.2">
      <c r="B4979" t="s">
        <v>54</v>
      </c>
      <c r="C4979" s="29">
        <v>44119</v>
      </c>
      <c r="E4979" s="13">
        <f>'Detailed Summary'!BO293</f>
        <v>13648</v>
      </c>
      <c r="F4979" s="199">
        <f>'Detailed Summary'!AC293</f>
        <v>20201</v>
      </c>
      <c r="G4979" s="13">
        <f>'Detailed Summary'!BK293</f>
        <v>31684</v>
      </c>
      <c r="H4979" s="203">
        <f>'Detailed Summary'!AD293</f>
        <v>86882</v>
      </c>
      <c r="I4979" s="13">
        <f>'Detailed Summary'!BQ293</f>
        <v>164754</v>
      </c>
      <c r="K4979" s="34">
        <f t="shared" si="77"/>
        <v>317169</v>
      </c>
    </row>
    <row r="4980" spans="2:11" x14ac:dyDescent="0.2">
      <c r="B4980" t="s">
        <v>55</v>
      </c>
      <c r="C4980" s="29">
        <v>44120</v>
      </c>
      <c r="E4980" s="13">
        <f>'Detailed Summary'!BO294</f>
        <v>15397</v>
      </c>
      <c r="F4980" s="199">
        <f>'Detailed Summary'!AC294</f>
        <v>29661</v>
      </c>
      <c r="G4980" s="13">
        <f>'Detailed Summary'!BK294</f>
        <v>35718</v>
      </c>
      <c r="H4980" s="203">
        <f>'Detailed Summary'!AD294</f>
        <v>96311</v>
      </c>
      <c r="I4980" s="13">
        <f>'Detailed Summary'!BQ294</f>
        <v>179468</v>
      </c>
      <c r="K4980" s="34">
        <f t="shared" si="77"/>
        <v>356555</v>
      </c>
    </row>
    <row r="4981" spans="2:11" x14ac:dyDescent="0.2">
      <c r="B4981" t="s">
        <v>56</v>
      </c>
      <c r="C4981" s="29">
        <v>44121</v>
      </c>
      <c r="E4981" s="13">
        <f>'Detailed Summary'!BO295</f>
        <v>11402</v>
      </c>
      <c r="F4981" s="199">
        <f>'Detailed Summary'!AC295</f>
        <v>22082</v>
      </c>
      <c r="G4981" s="13">
        <f>'Detailed Summary'!BK295</f>
        <v>25018</v>
      </c>
      <c r="H4981" s="203">
        <f>'Detailed Summary'!AD295</f>
        <v>72056</v>
      </c>
      <c r="I4981" s="13">
        <f>'Detailed Summary'!BQ295</f>
        <v>142155</v>
      </c>
      <c r="K4981" s="34">
        <f t="shared" si="77"/>
        <v>272713</v>
      </c>
    </row>
    <row r="4982" spans="2:11" x14ac:dyDescent="0.2">
      <c r="B4982" t="s">
        <v>57</v>
      </c>
      <c r="C4982" s="29">
        <v>44122</v>
      </c>
      <c r="E4982" s="13">
        <f>'Detailed Summary'!BO296</f>
        <v>9008</v>
      </c>
      <c r="F4982" s="199">
        <f>'Detailed Summary'!AC296</f>
        <v>22104</v>
      </c>
      <c r="G4982" s="13">
        <f>'Detailed Summary'!BK296</f>
        <v>20810</v>
      </c>
      <c r="H4982" s="203">
        <f>'Detailed Summary'!AD296</f>
        <v>63375</v>
      </c>
      <c r="I4982" s="13">
        <f>'Detailed Summary'!BQ296</f>
        <v>113466</v>
      </c>
      <c r="K4982" s="34">
        <f t="shared" si="77"/>
        <v>228763</v>
      </c>
    </row>
    <row r="4983" spans="2:11" x14ac:dyDescent="0.2">
      <c r="B4983" t="s">
        <v>58</v>
      </c>
      <c r="C4983" s="29">
        <v>44123</v>
      </c>
      <c r="E4983" s="13">
        <f>'Detailed Summary'!BO297</f>
        <v>12330</v>
      </c>
      <c r="F4983" s="199">
        <f>'Detailed Summary'!AC297</f>
        <v>23080</v>
      </c>
      <c r="G4983" s="13">
        <f>'Detailed Summary'!BK297</f>
        <v>29365</v>
      </c>
      <c r="H4983" s="203">
        <f>'Detailed Summary'!AD297</f>
        <v>78601</v>
      </c>
      <c r="I4983" s="13">
        <f>'Detailed Summary'!BQ297</f>
        <v>148365</v>
      </c>
      <c r="K4983" s="34">
        <f t="shared" si="77"/>
        <v>291741</v>
      </c>
    </row>
    <row r="4984" spans="2:11" x14ac:dyDescent="0.2">
      <c r="B4984" t="s">
        <v>59</v>
      </c>
      <c r="C4984" s="29">
        <v>44124</v>
      </c>
      <c r="E4984" s="13">
        <f>'Detailed Summary'!BO298</f>
        <v>13659</v>
      </c>
      <c r="F4984" s="199">
        <f>'Detailed Summary'!AC298</f>
        <v>22759</v>
      </c>
      <c r="G4984" s="13">
        <f>'Detailed Summary'!BK298</f>
        <v>29178</v>
      </c>
      <c r="H4984" s="203">
        <f>'Detailed Summary'!AD298</f>
        <v>80757</v>
      </c>
      <c r="I4984" s="13">
        <f>'Detailed Summary'!BQ298</f>
        <v>154437</v>
      </c>
      <c r="K4984" s="34">
        <f t="shared" si="77"/>
        <v>300790</v>
      </c>
    </row>
    <row r="4985" spans="2:11" x14ac:dyDescent="0.2">
      <c r="B4985" t="s">
        <v>53</v>
      </c>
      <c r="C4985" s="29">
        <v>44125</v>
      </c>
      <c r="E4985" s="13">
        <f>'Detailed Summary'!BO299</f>
        <v>13557</v>
      </c>
      <c r="F4985" s="199">
        <f>'Detailed Summary'!AC299</f>
        <v>23278</v>
      </c>
      <c r="G4985" s="13">
        <f>'Detailed Summary'!BK299</f>
        <v>31338</v>
      </c>
      <c r="H4985" s="203">
        <f>'Detailed Summary'!AD299</f>
        <v>83229</v>
      </c>
      <c r="I4985" s="13">
        <f>'Detailed Summary'!BQ299</f>
        <v>158055</v>
      </c>
      <c r="K4985" s="34">
        <f t="shared" si="77"/>
        <v>309457</v>
      </c>
    </row>
    <row r="4986" spans="2:11" x14ac:dyDescent="0.2">
      <c r="B4986" t="s">
        <v>54</v>
      </c>
      <c r="C4986" s="29">
        <v>44126</v>
      </c>
      <c r="E4986" s="13">
        <f>'Detailed Summary'!BO300</f>
        <v>13906</v>
      </c>
      <c r="F4986" s="199">
        <f>'Detailed Summary'!AC300</f>
        <v>24803</v>
      </c>
      <c r="G4986" s="13">
        <f>'Detailed Summary'!BK300</f>
        <v>32741</v>
      </c>
      <c r="H4986" s="203">
        <f>'Detailed Summary'!AD300</f>
        <v>87266</v>
      </c>
      <c r="I4986" s="13">
        <f>'Detailed Summary'!BQ300</f>
        <v>164354</v>
      </c>
      <c r="K4986" s="34">
        <f t="shared" si="77"/>
        <v>323070</v>
      </c>
    </row>
    <row r="4987" spans="2:11" x14ac:dyDescent="0.2">
      <c r="B4987" t="s">
        <v>55</v>
      </c>
      <c r="C4987" s="29">
        <v>44127</v>
      </c>
      <c r="E4987" s="13">
        <f>'Detailed Summary'!BO301</f>
        <v>14938</v>
      </c>
      <c r="F4987" s="199">
        <f>'Detailed Summary'!AC301</f>
        <v>29171</v>
      </c>
      <c r="G4987" s="13">
        <f>'Detailed Summary'!BK301</f>
        <v>34841</v>
      </c>
      <c r="H4987" s="203">
        <f>'Detailed Summary'!AD301</f>
        <v>97829</v>
      </c>
      <c r="I4987" s="13">
        <f>'Detailed Summary'!BQ301</f>
        <v>176867</v>
      </c>
      <c r="K4987" s="34">
        <f t="shared" si="77"/>
        <v>353646</v>
      </c>
    </row>
    <row r="4988" spans="2:11" x14ac:dyDescent="0.2">
      <c r="B4988" t="s">
        <v>56</v>
      </c>
      <c r="C4988" s="29">
        <v>44128</v>
      </c>
      <c r="E4988" s="13">
        <f>'Detailed Summary'!BO302</f>
        <v>11398</v>
      </c>
      <c r="F4988" s="199">
        <f>'Detailed Summary'!AC302</f>
        <v>22012</v>
      </c>
      <c r="G4988" s="13">
        <f>'Detailed Summary'!BK302</f>
        <v>25254</v>
      </c>
      <c r="H4988" s="203">
        <f>'Detailed Summary'!AD302</f>
        <v>73062</v>
      </c>
      <c r="I4988" s="13">
        <f>'Detailed Summary'!BQ302</f>
        <v>145342</v>
      </c>
      <c r="K4988" s="34">
        <f t="shared" si="77"/>
        <v>277068</v>
      </c>
    </row>
    <row r="4989" spans="2:11" x14ac:dyDescent="0.2">
      <c r="B4989" t="s">
        <v>57</v>
      </c>
      <c r="C4989" s="29">
        <v>44129</v>
      </c>
      <c r="E4989" s="13">
        <f>'Detailed Summary'!BO303</f>
        <v>8310</v>
      </c>
      <c r="F4989" s="199">
        <f>'Detailed Summary'!AC303</f>
        <v>21331</v>
      </c>
      <c r="G4989" s="13">
        <f>'Detailed Summary'!BK303</f>
        <v>20699</v>
      </c>
      <c r="H4989" s="203">
        <f>'Detailed Summary'!AD303</f>
        <v>63005</v>
      </c>
      <c r="I4989" s="13">
        <f>'Detailed Summary'!BQ303</f>
        <v>111533</v>
      </c>
      <c r="K4989" s="34">
        <f t="shared" si="77"/>
        <v>224878</v>
      </c>
    </row>
    <row r="4990" spans="2:11" x14ac:dyDescent="0.2">
      <c r="B4990" t="s">
        <v>58</v>
      </c>
      <c r="C4990" s="29">
        <v>44130</v>
      </c>
      <c r="E4990" s="13">
        <f>'Detailed Summary'!BO304</f>
        <v>11665</v>
      </c>
      <c r="F4990" s="199">
        <f>'Detailed Summary'!AC304</f>
        <v>22377</v>
      </c>
      <c r="G4990" s="13">
        <f>'Detailed Summary'!BK304</f>
        <v>28994</v>
      </c>
      <c r="H4990" s="203">
        <f>'Detailed Summary'!AD304</f>
        <v>78085</v>
      </c>
      <c r="I4990" s="13">
        <f>'Detailed Summary'!BQ304</f>
        <v>142796</v>
      </c>
      <c r="K4990" s="34">
        <f t="shared" si="77"/>
        <v>283917</v>
      </c>
    </row>
    <row r="4991" spans="2:11" x14ac:dyDescent="0.2">
      <c r="B4991" t="s">
        <v>59</v>
      </c>
      <c r="C4991" s="38">
        <v>44131</v>
      </c>
      <c r="E4991" s="13">
        <f>'Detailed Summary'!BO305</f>
        <v>11968</v>
      </c>
      <c r="F4991" s="199">
        <f>'Detailed Summary'!AC305</f>
        <v>21856</v>
      </c>
      <c r="G4991" s="13">
        <f>'Detailed Summary'!BK305</f>
        <v>28954</v>
      </c>
      <c r="H4991" s="203">
        <f>'Detailed Summary'!AD305</f>
        <v>77778</v>
      </c>
      <c r="I4991" s="13">
        <f>'Detailed Summary'!BQ305</f>
        <v>143304</v>
      </c>
      <c r="K4991" s="34">
        <f t="shared" si="77"/>
        <v>283860</v>
      </c>
    </row>
    <row r="4992" spans="2:11" x14ac:dyDescent="0.2">
      <c r="B4992" t="s">
        <v>53</v>
      </c>
      <c r="C4992" s="38">
        <v>44132</v>
      </c>
      <c r="E4992" s="13">
        <f>'Detailed Summary'!BO306</f>
        <v>12744</v>
      </c>
      <c r="F4992" s="199">
        <f>'Detailed Summary'!AC306</f>
        <v>21484</v>
      </c>
      <c r="G4992" s="13">
        <f>'Detailed Summary'!BK306</f>
        <v>29002</v>
      </c>
      <c r="H4992" s="203">
        <f>'Detailed Summary'!AD306</f>
        <v>79333</v>
      </c>
      <c r="I4992" s="13">
        <f>'Detailed Summary'!BQ306</f>
        <v>150689</v>
      </c>
      <c r="K4992" s="34">
        <f t="shared" si="77"/>
        <v>293252</v>
      </c>
    </row>
    <row r="4993" spans="2:11" x14ac:dyDescent="0.2">
      <c r="B4993" t="s">
        <v>54</v>
      </c>
      <c r="C4993" s="29">
        <v>44133</v>
      </c>
      <c r="E4993" s="13">
        <f>'Detailed Summary'!BO307</f>
        <v>14306</v>
      </c>
      <c r="F4993" s="199">
        <f>'Detailed Summary'!AC307</f>
        <v>25036</v>
      </c>
      <c r="G4993" s="13">
        <f>'Detailed Summary'!BK307</f>
        <v>32609</v>
      </c>
      <c r="H4993" s="203">
        <f>'Detailed Summary'!AD307</f>
        <v>87794</v>
      </c>
      <c r="I4993" s="13">
        <f>'Detailed Summary'!BQ307</f>
        <v>166827</v>
      </c>
      <c r="K4993" s="34">
        <f t="shared" si="77"/>
        <v>326572</v>
      </c>
    </row>
    <row r="4994" spans="2:11" x14ac:dyDescent="0.2">
      <c r="B4994" t="s">
        <v>55</v>
      </c>
      <c r="C4994" s="29">
        <v>44134</v>
      </c>
      <c r="E4994" s="13">
        <f>'Detailed Summary'!BO308</f>
        <v>15200</v>
      </c>
      <c r="F4994" s="199">
        <f>'Detailed Summary'!AC308</f>
        <v>29363</v>
      </c>
      <c r="G4994" s="13">
        <f>'Detailed Summary'!BK308</f>
        <v>36106</v>
      </c>
      <c r="H4994" s="203">
        <f>'Detailed Summary'!AD308</f>
        <v>101532</v>
      </c>
      <c r="I4994" s="13">
        <f>'Detailed Summary'!BQ308</f>
        <v>185986</v>
      </c>
      <c r="K4994" s="34">
        <f t="shared" si="77"/>
        <v>368187</v>
      </c>
    </row>
    <row r="4995" spans="2:11" x14ac:dyDescent="0.2">
      <c r="B4995" t="s">
        <v>56</v>
      </c>
      <c r="C4995" s="29">
        <v>44135</v>
      </c>
      <c r="E4995" s="13">
        <f>'Detailed Summary'!BO309</f>
        <v>11366</v>
      </c>
      <c r="F4995" s="199">
        <f>'Detailed Summary'!AC309</f>
        <v>20093</v>
      </c>
      <c r="G4995" s="13">
        <f>'Detailed Summary'!BK309</f>
        <v>25124</v>
      </c>
      <c r="H4995" s="203">
        <f>'Detailed Summary'!AD309</f>
        <v>72279</v>
      </c>
      <c r="I4995" s="13">
        <f>'Detailed Summary'!BQ309</f>
        <v>140331</v>
      </c>
      <c r="K4995" s="34">
        <f t="shared" si="77"/>
        <v>269193</v>
      </c>
    </row>
    <row r="4996" spans="2:11" x14ac:dyDescent="0.2">
      <c r="B4996" t="s">
        <v>57</v>
      </c>
      <c r="C4996" s="29">
        <v>44136</v>
      </c>
      <c r="E4996" s="13">
        <f>'Detailed Summary'!BO310</f>
        <v>8214</v>
      </c>
      <c r="F4996" s="199">
        <f>'Detailed Summary'!AC310</f>
        <v>19442</v>
      </c>
      <c r="G4996" s="13">
        <f>'Detailed Summary'!BK310</f>
        <v>21561</v>
      </c>
      <c r="H4996" s="203">
        <f>'Detailed Summary'!AD310</f>
        <v>64893</v>
      </c>
      <c r="I4996" s="13">
        <f>'Detailed Summary'!BQ310</f>
        <v>108023</v>
      </c>
      <c r="K4996" s="34">
        <f t="shared" si="77"/>
        <v>222133</v>
      </c>
    </row>
    <row r="4997" spans="2:11" x14ac:dyDescent="0.2">
      <c r="B4997" t="s">
        <v>58</v>
      </c>
      <c r="C4997" s="29">
        <v>44137</v>
      </c>
      <c r="E4997" s="13">
        <f>'Detailed Summary'!BO311</f>
        <v>12541</v>
      </c>
      <c r="F4997" s="199">
        <f>'Detailed Summary'!AC311</f>
        <v>23298</v>
      </c>
      <c r="G4997" s="13">
        <f>'Detailed Summary'!BK311</f>
        <v>29587</v>
      </c>
      <c r="H4997" s="203">
        <f>'Detailed Summary'!AD311</f>
        <v>81231</v>
      </c>
      <c r="I4997" s="13">
        <f>'Detailed Summary'!BQ311</f>
        <v>150035</v>
      </c>
      <c r="K4997" s="34">
        <f t="shared" si="77"/>
        <v>296692</v>
      </c>
    </row>
    <row r="4998" spans="2:11" x14ac:dyDescent="0.2">
      <c r="B4998" t="s">
        <v>59</v>
      </c>
      <c r="C4998" s="29">
        <v>44138</v>
      </c>
      <c r="E4998" s="13">
        <f>'Detailed Summary'!BO312</f>
        <v>12576</v>
      </c>
      <c r="F4998" s="199">
        <f>'Detailed Summary'!AC312</f>
        <v>22092</v>
      </c>
      <c r="G4998" s="13">
        <f>'Detailed Summary'!BK312</f>
        <v>29169</v>
      </c>
      <c r="H4998" s="203">
        <f>'Detailed Summary'!AD312</f>
        <v>78792</v>
      </c>
      <c r="I4998" s="13">
        <f>'Detailed Summary'!BQ312</f>
        <v>153149</v>
      </c>
      <c r="K4998" s="34">
        <f t="shared" si="77"/>
        <v>295778</v>
      </c>
    </row>
    <row r="4999" spans="2:11" x14ac:dyDescent="0.2">
      <c r="B4999" t="s">
        <v>53</v>
      </c>
      <c r="C4999" s="29">
        <v>44139</v>
      </c>
      <c r="E4999" s="13">
        <f>'Detailed Summary'!BO313</f>
        <v>13405</v>
      </c>
      <c r="F4999" s="199">
        <f>'Detailed Summary'!AC313</f>
        <v>22591</v>
      </c>
      <c r="G4999" s="13">
        <f>'Detailed Summary'!BK313</f>
        <v>29297</v>
      </c>
      <c r="H4999" s="203">
        <f>'Detailed Summary'!AD313</f>
        <v>81409</v>
      </c>
      <c r="I4999" s="13">
        <f>'Detailed Summary'!BQ313</f>
        <v>151902</v>
      </c>
      <c r="K4999" s="34">
        <f t="shared" ref="K4999:K5062" si="78">E4999+F4999+G4999+H4999+I4999</f>
        <v>298604</v>
      </c>
    </row>
    <row r="5000" spans="2:11" x14ac:dyDescent="0.2">
      <c r="B5000" t="s">
        <v>54</v>
      </c>
      <c r="C5000" s="29">
        <v>44140</v>
      </c>
      <c r="E5000" s="13">
        <f>'Detailed Summary'!BO314</f>
        <v>13696</v>
      </c>
      <c r="F5000" s="199">
        <f>'Detailed Summary'!AC314</f>
        <v>25243</v>
      </c>
      <c r="G5000" s="13">
        <f>'Detailed Summary'!BK314</f>
        <v>31339</v>
      </c>
      <c r="H5000" s="203">
        <f>'Detailed Summary'!AD314</f>
        <v>85796</v>
      </c>
      <c r="I5000" s="13">
        <f>'Detailed Summary'!BQ314</f>
        <v>160031</v>
      </c>
      <c r="K5000" s="34">
        <f t="shared" si="78"/>
        <v>316105</v>
      </c>
    </row>
    <row r="5001" spans="2:11" x14ac:dyDescent="0.2">
      <c r="B5001" t="s">
        <v>55</v>
      </c>
      <c r="C5001" s="29">
        <v>44141</v>
      </c>
      <c r="E5001" s="13">
        <f>'Detailed Summary'!BO315</f>
        <v>14118</v>
      </c>
      <c r="F5001" s="199">
        <f>'Detailed Summary'!AC315</f>
        <v>29874</v>
      </c>
      <c r="G5001" s="13">
        <f>'Detailed Summary'!BK315</f>
        <v>35838</v>
      </c>
      <c r="H5001" s="203">
        <f>'Detailed Summary'!AD315</f>
        <v>97765</v>
      </c>
      <c r="I5001" s="13">
        <f>'Detailed Summary'!BQ315</f>
        <v>177684</v>
      </c>
      <c r="K5001" s="34">
        <f t="shared" si="78"/>
        <v>355279</v>
      </c>
    </row>
    <row r="5002" spans="2:11" x14ac:dyDescent="0.2">
      <c r="B5002" t="s">
        <v>56</v>
      </c>
      <c r="C5002" s="29">
        <v>44142</v>
      </c>
      <c r="E5002" s="13">
        <f>'Detailed Summary'!BO316</f>
        <v>11321</v>
      </c>
      <c r="F5002" s="199">
        <f>'Detailed Summary'!AC316</f>
        <v>21421</v>
      </c>
      <c r="G5002" s="13">
        <f>'Detailed Summary'!BK316</f>
        <v>26583</v>
      </c>
      <c r="H5002" s="203">
        <f>'Detailed Summary'!AD316</f>
        <v>72000</v>
      </c>
      <c r="I5002" s="13">
        <f>'Detailed Summary'!BQ316</f>
        <v>138144</v>
      </c>
      <c r="K5002" s="34">
        <f t="shared" si="78"/>
        <v>269469</v>
      </c>
    </row>
    <row r="5003" spans="2:11" x14ac:dyDescent="0.2">
      <c r="B5003" t="s">
        <v>57</v>
      </c>
      <c r="C5003" s="29">
        <v>44143</v>
      </c>
      <c r="E5003" s="13">
        <f>'Detailed Summary'!BO317</f>
        <v>8495</v>
      </c>
      <c r="F5003" s="199">
        <f>'Detailed Summary'!AC317</f>
        <v>21035</v>
      </c>
      <c r="G5003" s="13">
        <f>'Detailed Summary'!BK317</f>
        <v>21217</v>
      </c>
      <c r="H5003" s="203">
        <f>'Detailed Summary'!AD317</f>
        <v>61339</v>
      </c>
      <c r="I5003" s="13">
        <f>'Detailed Summary'!BQ317</f>
        <v>108140</v>
      </c>
      <c r="K5003" s="34">
        <f t="shared" si="78"/>
        <v>220226</v>
      </c>
    </row>
    <row r="5004" spans="2:11" x14ac:dyDescent="0.2">
      <c r="B5004" t="s">
        <v>58</v>
      </c>
      <c r="C5004" s="29">
        <v>44144</v>
      </c>
      <c r="E5004" s="13">
        <f>'Detailed Summary'!BO318</f>
        <v>12708</v>
      </c>
      <c r="F5004" s="199">
        <f>'Detailed Summary'!AC318</f>
        <v>23664</v>
      </c>
      <c r="G5004" s="13">
        <f>'Detailed Summary'!BK318</f>
        <v>30444</v>
      </c>
      <c r="H5004" s="203">
        <f>'Detailed Summary'!AD318</f>
        <v>82061</v>
      </c>
      <c r="I5004" s="13">
        <f>'Detailed Summary'!BQ318</f>
        <v>149343</v>
      </c>
      <c r="K5004" s="34">
        <f t="shared" si="78"/>
        <v>298220</v>
      </c>
    </row>
    <row r="5005" spans="2:11" x14ac:dyDescent="0.2">
      <c r="B5005" t="s">
        <v>59</v>
      </c>
      <c r="C5005" s="29">
        <v>44145</v>
      </c>
      <c r="E5005" s="13">
        <f>'Detailed Summary'!BO319</f>
        <v>13238</v>
      </c>
      <c r="F5005" s="199">
        <f>'Detailed Summary'!AC319</f>
        <v>22971</v>
      </c>
      <c r="G5005" s="13">
        <f>'Detailed Summary'!BK319</f>
        <v>30113</v>
      </c>
      <c r="H5005" s="203">
        <f>'Detailed Summary'!AD319</f>
        <v>82358</v>
      </c>
      <c r="I5005" s="13">
        <f>'Detailed Summary'!BQ319</f>
        <v>153734</v>
      </c>
      <c r="K5005" s="34">
        <f t="shared" si="78"/>
        <v>302414</v>
      </c>
    </row>
    <row r="5006" spans="2:11" x14ac:dyDescent="0.2">
      <c r="B5006" t="s">
        <v>53</v>
      </c>
      <c r="C5006" s="29">
        <v>44146</v>
      </c>
      <c r="E5006" s="13">
        <f>'Detailed Summary'!BO320</f>
        <v>13411</v>
      </c>
      <c r="F5006" s="199">
        <f>'Detailed Summary'!AC320</f>
        <v>23629</v>
      </c>
      <c r="G5006" s="13">
        <f>'Detailed Summary'!BK320</f>
        <v>30592</v>
      </c>
      <c r="H5006" s="203">
        <f>'Detailed Summary'!AD320</f>
        <v>82597</v>
      </c>
      <c r="I5006" s="13">
        <f>'Detailed Summary'!BQ320</f>
        <v>161039</v>
      </c>
      <c r="K5006" s="34">
        <f t="shared" si="78"/>
        <v>311268</v>
      </c>
    </row>
    <row r="5007" spans="2:11" x14ac:dyDescent="0.2">
      <c r="B5007" t="s">
        <v>54</v>
      </c>
      <c r="C5007" s="29">
        <v>44147</v>
      </c>
      <c r="E5007" s="13">
        <f>'Detailed Summary'!BO321</f>
        <v>13726</v>
      </c>
      <c r="F5007" s="199">
        <f>'Detailed Summary'!AC321</f>
        <v>25473</v>
      </c>
      <c r="G5007" s="13">
        <f>'Detailed Summary'!BK321</f>
        <v>33158</v>
      </c>
      <c r="H5007" s="203">
        <f>'Detailed Summary'!AD321</f>
        <v>86650</v>
      </c>
      <c r="I5007" s="13">
        <f>'Detailed Summary'!BQ321</f>
        <v>162242</v>
      </c>
      <c r="K5007" s="34">
        <f t="shared" si="78"/>
        <v>321249</v>
      </c>
    </row>
    <row r="5008" spans="2:11" x14ac:dyDescent="0.2">
      <c r="B5008" t="s">
        <v>55</v>
      </c>
      <c r="C5008" s="29">
        <v>44148</v>
      </c>
      <c r="E5008" s="13">
        <f>'Detailed Summary'!BO322</f>
        <v>14954</v>
      </c>
      <c r="F5008" s="199">
        <f>'Detailed Summary'!AC322</f>
        <v>30682</v>
      </c>
      <c r="G5008" s="13">
        <f>'Detailed Summary'!BK322</f>
        <v>36047</v>
      </c>
      <c r="H5008" s="203">
        <f>'Detailed Summary'!AD322</f>
        <v>98125</v>
      </c>
      <c r="I5008" s="13">
        <f>'Detailed Summary'!BQ322</f>
        <v>177760</v>
      </c>
      <c r="K5008" s="34">
        <f t="shared" si="78"/>
        <v>357568</v>
      </c>
    </row>
    <row r="5009" spans="2:11" x14ac:dyDescent="0.2">
      <c r="B5009" t="s">
        <v>56</v>
      </c>
      <c r="C5009" s="29">
        <v>44149</v>
      </c>
      <c r="E5009" s="13">
        <f>'Detailed Summary'!BO323</f>
        <v>11197</v>
      </c>
      <c r="F5009" s="199">
        <f>'Detailed Summary'!AC323</f>
        <v>20965</v>
      </c>
      <c r="G5009" s="13">
        <f>'Detailed Summary'!BK323</f>
        <v>24946</v>
      </c>
      <c r="H5009" s="203">
        <f>'Detailed Summary'!AD323</f>
        <v>69761</v>
      </c>
      <c r="I5009" s="13">
        <f>'Detailed Summary'!BQ323</f>
        <v>139232</v>
      </c>
      <c r="K5009" s="34">
        <f t="shared" si="78"/>
        <v>266101</v>
      </c>
    </row>
    <row r="5010" spans="2:11" x14ac:dyDescent="0.2">
      <c r="B5010" t="s">
        <v>57</v>
      </c>
      <c r="C5010" s="29">
        <v>44150</v>
      </c>
      <c r="E5010" s="13">
        <f>'Detailed Summary'!BO324</f>
        <v>8480</v>
      </c>
      <c r="F5010" s="199">
        <f>'Detailed Summary'!AC324</f>
        <v>20304</v>
      </c>
      <c r="G5010" s="13">
        <f>'Detailed Summary'!BK324</f>
        <v>22088</v>
      </c>
      <c r="H5010" s="203">
        <f>'Detailed Summary'!AD324</f>
        <v>58964</v>
      </c>
      <c r="I5010" s="13">
        <f>'Detailed Summary'!BQ324</f>
        <v>107928</v>
      </c>
      <c r="K5010" s="34">
        <f t="shared" si="78"/>
        <v>217764</v>
      </c>
    </row>
    <row r="5011" spans="2:11" x14ac:dyDescent="0.2">
      <c r="B5011" t="s">
        <v>58</v>
      </c>
      <c r="C5011" s="29">
        <v>44151</v>
      </c>
      <c r="E5011" s="13">
        <f>'Detailed Summary'!BO325</f>
        <v>12670</v>
      </c>
      <c r="F5011" s="199">
        <f>'Detailed Summary'!AC325</f>
        <v>23455</v>
      </c>
      <c r="G5011" s="13">
        <f>'Detailed Summary'!BK325</f>
        <v>29039</v>
      </c>
      <c r="H5011" s="203">
        <f>'Detailed Summary'!AD325</f>
        <v>82006</v>
      </c>
      <c r="I5011" s="13">
        <f>'Detailed Summary'!BQ325</f>
        <v>148400</v>
      </c>
      <c r="K5011" s="34">
        <f t="shared" si="78"/>
        <v>295570</v>
      </c>
    </row>
    <row r="5012" spans="2:11" x14ac:dyDescent="0.2">
      <c r="B5012" t="s">
        <v>59</v>
      </c>
      <c r="C5012" s="29">
        <v>44152</v>
      </c>
      <c r="E5012" s="13">
        <f>'Detailed Summary'!BO326</f>
        <v>13920</v>
      </c>
      <c r="F5012" s="199">
        <f>'Detailed Summary'!AC326</f>
        <v>23945</v>
      </c>
      <c r="G5012" s="13">
        <f>'Detailed Summary'!BK326</f>
        <v>31277</v>
      </c>
      <c r="H5012" s="203">
        <f>'Detailed Summary'!AD326</f>
        <v>81988</v>
      </c>
      <c r="I5012" s="13">
        <f>'Detailed Summary'!BQ326</f>
        <v>154674</v>
      </c>
      <c r="K5012" s="34">
        <f t="shared" si="78"/>
        <v>305804</v>
      </c>
    </row>
    <row r="5013" spans="2:11" x14ac:dyDescent="0.2">
      <c r="B5013" t="s">
        <v>53</v>
      </c>
      <c r="C5013" s="29">
        <v>44153</v>
      </c>
      <c r="E5013" s="13">
        <f>'Detailed Summary'!BO327</f>
        <v>14453</v>
      </c>
      <c r="F5013" s="199">
        <f>'Detailed Summary'!AC327</f>
        <v>24008</v>
      </c>
      <c r="G5013" s="13">
        <f>'Detailed Summary'!BK327</f>
        <v>33932</v>
      </c>
      <c r="H5013" s="203">
        <f>'Detailed Summary'!AD327</f>
        <v>84526</v>
      </c>
      <c r="I5013" s="13">
        <f>'Detailed Summary'!BQ327</f>
        <v>158616</v>
      </c>
      <c r="K5013" s="34">
        <f t="shared" si="78"/>
        <v>315535</v>
      </c>
    </row>
    <row r="5014" spans="2:11" x14ac:dyDescent="0.2">
      <c r="B5014" t="s">
        <v>54</v>
      </c>
      <c r="C5014" s="29">
        <v>44154</v>
      </c>
      <c r="E5014" s="13">
        <f>'Detailed Summary'!BO328</f>
        <v>14858</v>
      </c>
      <c r="F5014" s="199">
        <f>'Detailed Summary'!AC328</f>
        <v>25397</v>
      </c>
      <c r="G5014" s="13">
        <f>'Detailed Summary'!BK328</f>
        <v>34569</v>
      </c>
      <c r="H5014" s="203">
        <f>'Detailed Summary'!AD328</f>
        <v>87102</v>
      </c>
      <c r="I5014" s="13">
        <f>'Detailed Summary'!BQ328</f>
        <v>161771</v>
      </c>
      <c r="K5014" s="34">
        <f t="shared" si="78"/>
        <v>323697</v>
      </c>
    </row>
    <row r="5015" spans="2:11" x14ac:dyDescent="0.2">
      <c r="B5015" t="s">
        <v>55</v>
      </c>
      <c r="C5015" s="29">
        <v>44155</v>
      </c>
      <c r="E5015" s="13">
        <f>'Detailed Summary'!BO329</f>
        <v>15597</v>
      </c>
      <c r="F5015" s="199">
        <f>'Detailed Summary'!AC329</f>
        <v>31107</v>
      </c>
      <c r="G5015" s="13">
        <f>'Detailed Summary'!BK329</f>
        <v>38015</v>
      </c>
      <c r="H5015" s="203">
        <f>'Detailed Summary'!AD329</f>
        <v>98790</v>
      </c>
      <c r="I5015" s="13">
        <f>'Detailed Summary'!BQ329</f>
        <v>177062</v>
      </c>
      <c r="K5015" s="34">
        <f t="shared" si="78"/>
        <v>360571</v>
      </c>
    </row>
    <row r="5016" spans="2:11" x14ac:dyDescent="0.2">
      <c r="B5016" t="s">
        <v>56</v>
      </c>
      <c r="C5016" s="29">
        <v>44156</v>
      </c>
      <c r="E5016" s="13">
        <f>'Detailed Summary'!BO330</f>
        <v>10802</v>
      </c>
      <c r="F5016" s="199">
        <f>'Detailed Summary'!AC330</f>
        <v>22768</v>
      </c>
      <c r="G5016" s="13">
        <f>'Detailed Summary'!BK330</f>
        <v>27341</v>
      </c>
      <c r="H5016" s="203">
        <f>'Detailed Summary'!AD330</f>
        <v>69897</v>
      </c>
      <c r="I5016" s="13">
        <f>'Detailed Summary'!BQ330</f>
        <v>135429</v>
      </c>
      <c r="K5016" s="34">
        <f t="shared" si="78"/>
        <v>266237</v>
      </c>
    </row>
    <row r="5017" spans="2:11" x14ac:dyDescent="0.2">
      <c r="B5017" t="s">
        <v>57</v>
      </c>
      <c r="C5017" s="29">
        <v>44157</v>
      </c>
      <c r="E5017" s="13">
        <f>'Detailed Summary'!BO331</f>
        <v>7742</v>
      </c>
      <c r="F5017" s="199">
        <f>'Detailed Summary'!AC331</f>
        <v>20480</v>
      </c>
      <c r="G5017" s="13">
        <f>'Detailed Summary'!BK331</f>
        <v>23448</v>
      </c>
      <c r="H5017" s="203">
        <f>'Detailed Summary'!AD331</f>
        <v>57560</v>
      </c>
      <c r="I5017" s="13">
        <f>'Detailed Summary'!BQ331</f>
        <v>100465</v>
      </c>
      <c r="K5017" s="34">
        <f t="shared" si="78"/>
        <v>209695</v>
      </c>
    </row>
    <row r="5018" spans="2:11" x14ac:dyDescent="0.2">
      <c r="B5018" t="s">
        <v>58</v>
      </c>
      <c r="C5018" s="29">
        <v>44158</v>
      </c>
      <c r="E5018" s="13">
        <f>'Detailed Summary'!BO332</f>
        <v>13596</v>
      </c>
      <c r="F5018" s="199">
        <f>'Detailed Summary'!AC332</f>
        <v>26050</v>
      </c>
      <c r="G5018" s="13">
        <f>'Detailed Summary'!BK332</f>
        <v>36198</v>
      </c>
      <c r="H5018" s="203">
        <f>'Detailed Summary'!AD332</f>
        <v>83985</v>
      </c>
      <c r="I5018" s="13">
        <f>'Detailed Summary'!BQ332</f>
        <v>158380</v>
      </c>
      <c r="K5018" s="34">
        <f t="shared" si="78"/>
        <v>318209</v>
      </c>
    </row>
    <row r="5019" spans="2:11" x14ac:dyDescent="0.2">
      <c r="B5019" t="s">
        <v>59</v>
      </c>
      <c r="C5019" s="29">
        <v>44159</v>
      </c>
      <c r="E5019" s="13">
        <f>'Detailed Summary'!BO333</f>
        <v>13664</v>
      </c>
      <c r="F5019" s="199">
        <f>'Detailed Summary'!AC333</f>
        <v>28337</v>
      </c>
      <c r="G5019" s="13">
        <f>'Detailed Summary'!BK333</f>
        <v>37638</v>
      </c>
      <c r="H5019" s="203">
        <f>'Detailed Summary'!AD333</f>
        <v>87789</v>
      </c>
      <c r="I5019" s="13">
        <f>'Detailed Summary'!BQ333</f>
        <v>164263</v>
      </c>
      <c r="K5019" s="34">
        <f t="shared" si="78"/>
        <v>331691</v>
      </c>
    </row>
    <row r="5020" spans="2:11" x14ac:dyDescent="0.2">
      <c r="B5020" t="s">
        <v>53</v>
      </c>
      <c r="C5020" s="29">
        <v>44160</v>
      </c>
      <c r="E5020" s="13">
        <f>'Detailed Summary'!BO334</f>
        <v>14224</v>
      </c>
      <c r="F5020" s="199">
        <f>'Detailed Summary'!AC334</f>
        <v>34868</v>
      </c>
      <c r="G5020" s="13">
        <f>'Detailed Summary'!BK334</f>
        <v>39059</v>
      </c>
      <c r="H5020" s="203">
        <f>'Detailed Summary'!AD334</f>
        <v>98365</v>
      </c>
      <c r="I5020" s="13">
        <f>'Detailed Summary'!BQ334</f>
        <v>168679</v>
      </c>
      <c r="K5020" s="34">
        <f t="shared" si="78"/>
        <v>355195</v>
      </c>
    </row>
    <row r="5021" spans="2:11" x14ac:dyDescent="0.2">
      <c r="B5021" t="s">
        <v>54</v>
      </c>
      <c r="C5021" s="29">
        <v>44161</v>
      </c>
      <c r="E5021" s="13">
        <f>'Detailed Summary'!BO335</f>
        <v>6233</v>
      </c>
      <c r="F5021" s="199">
        <f>'Detailed Summary'!AC335</f>
        <v>16412</v>
      </c>
      <c r="G5021" s="13">
        <f>'Detailed Summary'!BK335</f>
        <v>18560</v>
      </c>
      <c r="H5021" s="203">
        <f>'Detailed Summary'!AD335</f>
        <v>49170</v>
      </c>
      <c r="I5021" s="13">
        <f>'Detailed Summary'!BQ335</f>
        <v>82565</v>
      </c>
      <c r="K5021" s="34">
        <f t="shared" si="78"/>
        <v>172940</v>
      </c>
    </row>
    <row r="5022" spans="2:11" x14ac:dyDescent="0.2">
      <c r="B5022" t="s">
        <v>55</v>
      </c>
      <c r="C5022" s="29">
        <v>44162</v>
      </c>
      <c r="E5022" s="13">
        <f>'Detailed Summary'!BO336</f>
        <v>7721</v>
      </c>
      <c r="F5022" s="199">
        <f>'Detailed Summary'!AC336</f>
        <v>20175</v>
      </c>
      <c r="G5022" s="13">
        <f>'Detailed Summary'!BK336</f>
        <v>23994</v>
      </c>
      <c r="H5022" s="203">
        <f>'Detailed Summary'!AD336</f>
        <v>64142</v>
      </c>
      <c r="I5022" s="13">
        <f>'Detailed Summary'!BQ336</f>
        <v>114418</v>
      </c>
      <c r="K5022" s="34">
        <f t="shared" si="78"/>
        <v>230450</v>
      </c>
    </row>
    <row r="5023" spans="2:11" x14ac:dyDescent="0.2">
      <c r="B5023" t="s">
        <v>56</v>
      </c>
      <c r="C5023" s="29">
        <v>44163</v>
      </c>
      <c r="E5023" s="13">
        <f>'Detailed Summary'!BO337</f>
        <v>7179</v>
      </c>
      <c r="F5023" s="199">
        <f>'Detailed Summary'!AC337</f>
        <v>18176</v>
      </c>
      <c r="G5023" s="13">
        <f>'Detailed Summary'!BK337</f>
        <v>22099</v>
      </c>
      <c r="H5023" s="203">
        <f>'Detailed Summary'!AD337</f>
        <v>57854</v>
      </c>
      <c r="I5023" s="13">
        <f>'Detailed Summary'!BQ337</f>
        <v>102773</v>
      </c>
      <c r="K5023" s="34">
        <f t="shared" si="78"/>
        <v>208081</v>
      </c>
    </row>
    <row r="5024" spans="2:11" x14ac:dyDescent="0.2">
      <c r="B5024" t="s">
        <v>57</v>
      </c>
      <c r="C5024" s="29">
        <v>44164</v>
      </c>
      <c r="E5024" s="13">
        <f>'Detailed Summary'!BO338</f>
        <v>7709</v>
      </c>
      <c r="F5024" s="199">
        <f>'Detailed Summary'!AC338</f>
        <v>22215</v>
      </c>
      <c r="G5024" s="13">
        <f>'Detailed Summary'!BK338</f>
        <v>23587</v>
      </c>
      <c r="H5024" s="203">
        <f>'Detailed Summary'!AD338</f>
        <v>61421</v>
      </c>
      <c r="I5024" s="13">
        <f>'Detailed Summary'!BQ338</f>
        <v>101351</v>
      </c>
      <c r="K5024" s="34">
        <f t="shared" si="78"/>
        <v>216283</v>
      </c>
    </row>
    <row r="5025" spans="2:11" x14ac:dyDescent="0.2">
      <c r="B5025" t="s">
        <v>58</v>
      </c>
      <c r="C5025" s="29">
        <v>44165</v>
      </c>
      <c r="E5025" s="13">
        <f>'Detailed Summary'!BO339</f>
        <v>12483</v>
      </c>
      <c r="F5025" s="199">
        <f>'Detailed Summary'!AC339</f>
        <v>23237</v>
      </c>
      <c r="G5025" s="13">
        <f>'Detailed Summary'!BK339</f>
        <v>35908</v>
      </c>
      <c r="H5025" s="203">
        <f>'Detailed Summary'!AD339</f>
        <v>79977</v>
      </c>
      <c r="I5025" s="13">
        <f>'Detailed Summary'!BQ339</f>
        <v>150657</v>
      </c>
      <c r="K5025" s="34">
        <f t="shared" si="78"/>
        <v>302262</v>
      </c>
    </row>
    <row r="5026" spans="2:11" x14ac:dyDescent="0.2">
      <c r="B5026" t="s">
        <v>59</v>
      </c>
      <c r="C5026" s="29">
        <v>44166</v>
      </c>
      <c r="E5026" s="13">
        <f>'Detailed Summary'!BO340</f>
        <v>12739</v>
      </c>
      <c r="F5026" s="199">
        <f>'Detailed Summary'!AC340</f>
        <v>22677</v>
      </c>
      <c r="G5026" s="13">
        <f>'Detailed Summary'!BK340</f>
        <v>36424</v>
      </c>
      <c r="H5026" s="203">
        <f>'Detailed Summary'!AD340</f>
        <v>80812</v>
      </c>
      <c r="I5026" s="13">
        <f>'Detailed Summary'!BQ340</f>
        <v>155379</v>
      </c>
      <c r="K5026" s="34">
        <f t="shared" si="78"/>
        <v>308031</v>
      </c>
    </row>
    <row r="5027" spans="2:11" x14ac:dyDescent="0.2">
      <c r="B5027" t="s">
        <v>53</v>
      </c>
      <c r="C5027" s="29">
        <v>44167</v>
      </c>
      <c r="E5027" s="13">
        <f>'Detailed Summary'!BO341</f>
        <v>13246</v>
      </c>
      <c r="F5027" s="199">
        <f>'Detailed Summary'!AC341</f>
        <v>23081</v>
      </c>
      <c r="G5027" s="13">
        <f>'Detailed Summary'!BK341</f>
        <v>36669</v>
      </c>
      <c r="H5027" s="203">
        <f>'Detailed Summary'!AD341</f>
        <v>81870</v>
      </c>
      <c r="I5027" s="13">
        <f>'Detailed Summary'!BQ341</f>
        <v>157457</v>
      </c>
      <c r="K5027" s="34">
        <f t="shared" si="78"/>
        <v>312323</v>
      </c>
    </row>
    <row r="5028" spans="2:11" x14ac:dyDescent="0.2">
      <c r="B5028" t="s">
        <v>54</v>
      </c>
      <c r="C5028" s="29">
        <v>44168</v>
      </c>
      <c r="E5028" s="13">
        <f>'Detailed Summary'!BO342</f>
        <v>13714</v>
      </c>
      <c r="F5028" s="199">
        <f>'Detailed Summary'!AC342</f>
        <v>24173</v>
      </c>
      <c r="G5028" s="13">
        <f>'Detailed Summary'!BK342</f>
        <v>37883</v>
      </c>
      <c r="H5028" s="203">
        <f>'Detailed Summary'!AD342</f>
        <v>84085</v>
      </c>
      <c r="I5028" s="13">
        <f>'Detailed Summary'!BQ342</f>
        <v>162725</v>
      </c>
      <c r="K5028" s="34">
        <f t="shared" si="78"/>
        <v>322580</v>
      </c>
    </row>
    <row r="5029" spans="2:11" x14ac:dyDescent="0.2">
      <c r="B5029" t="s">
        <v>55</v>
      </c>
      <c r="C5029" s="29">
        <v>44169</v>
      </c>
      <c r="E5029" s="13">
        <f>'Detailed Summary'!BO343</f>
        <v>14204</v>
      </c>
      <c r="F5029" s="199">
        <f>'Detailed Summary'!AC343</f>
        <v>28131</v>
      </c>
      <c r="G5029" s="13">
        <f>'Detailed Summary'!BK343</f>
        <v>41152</v>
      </c>
      <c r="H5029" s="203">
        <f>'Detailed Summary'!AD343</f>
        <v>93940</v>
      </c>
      <c r="I5029" s="13">
        <f>'Detailed Summary'!BQ343</f>
        <v>177798</v>
      </c>
      <c r="K5029" s="34">
        <f t="shared" si="78"/>
        <v>355225</v>
      </c>
    </row>
    <row r="5030" spans="2:11" x14ac:dyDescent="0.2">
      <c r="B5030" t="s">
        <v>56</v>
      </c>
      <c r="C5030" s="29">
        <v>44170</v>
      </c>
      <c r="E5030" s="13">
        <f>'Detailed Summary'!BO344</f>
        <v>10487</v>
      </c>
      <c r="F5030" s="199">
        <f>'Detailed Summary'!AC344</f>
        <v>20173</v>
      </c>
      <c r="G5030" s="13">
        <f>'Detailed Summary'!BK344</f>
        <v>30043</v>
      </c>
      <c r="H5030" s="203">
        <f>'Detailed Summary'!AD344</f>
        <v>67389</v>
      </c>
      <c r="I5030" s="13">
        <f>'Detailed Summary'!BQ344</f>
        <v>140265</v>
      </c>
      <c r="K5030" s="34">
        <f t="shared" si="78"/>
        <v>268357</v>
      </c>
    </row>
    <row r="5031" spans="2:11" x14ac:dyDescent="0.2">
      <c r="B5031" t="s">
        <v>57</v>
      </c>
      <c r="C5031" s="29">
        <v>44171</v>
      </c>
      <c r="E5031" s="13">
        <f>'Detailed Summary'!BO345</f>
        <v>8404</v>
      </c>
      <c r="F5031" s="199">
        <f>'Detailed Summary'!AC345</f>
        <v>19609</v>
      </c>
      <c r="G5031" s="13">
        <f>'Detailed Summary'!BK345</f>
        <v>25244</v>
      </c>
      <c r="H5031" s="203">
        <f>'Detailed Summary'!AD345</f>
        <v>57332</v>
      </c>
      <c r="I5031" s="13">
        <f>'Detailed Summary'!BQ345</f>
        <v>109960</v>
      </c>
      <c r="K5031" s="34">
        <f t="shared" si="78"/>
        <v>220549</v>
      </c>
    </row>
    <row r="5032" spans="2:11" x14ac:dyDescent="0.2">
      <c r="B5032" t="s">
        <v>58</v>
      </c>
      <c r="C5032" s="29">
        <v>44172</v>
      </c>
      <c r="E5032" s="13">
        <f>'Detailed Summary'!BO346</f>
        <v>12639</v>
      </c>
      <c r="F5032" s="199">
        <f>'Detailed Summary'!AC346</f>
        <v>22669</v>
      </c>
      <c r="G5032" s="13">
        <f>'Detailed Summary'!BK346</f>
        <v>36976</v>
      </c>
      <c r="H5032" s="203">
        <f>'Detailed Summary'!AD346</f>
        <v>81901</v>
      </c>
      <c r="I5032" s="13">
        <f>'Detailed Summary'!BQ346</f>
        <v>154365</v>
      </c>
      <c r="K5032" s="34">
        <f t="shared" si="78"/>
        <v>308550</v>
      </c>
    </row>
    <row r="5033" spans="2:11" x14ac:dyDescent="0.2">
      <c r="B5033" t="s">
        <v>59</v>
      </c>
      <c r="C5033" s="29">
        <v>44173</v>
      </c>
      <c r="E5033" s="13">
        <f>'Detailed Summary'!BO347</f>
        <v>14300</v>
      </c>
      <c r="F5033" s="199">
        <f>'Detailed Summary'!AC347</f>
        <v>23203</v>
      </c>
      <c r="G5033" s="13">
        <f>'Detailed Summary'!BK347</f>
        <v>37334</v>
      </c>
      <c r="H5033" s="203">
        <f>'Detailed Summary'!AD347</f>
        <v>83780</v>
      </c>
      <c r="I5033" s="13">
        <f>'Detailed Summary'!BQ347</f>
        <v>159084</v>
      </c>
      <c r="K5033" s="34">
        <f t="shared" si="78"/>
        <v>317701</v>
      </c>
    </row>
    <row r="5034" spans="2:11" x14ac:dyDescent="0.2">
      <c r="B5034" t="s">
        <v>53</v>
      </c>
      <c r="C5034" s="29">
        <v>44174</v>
      </c>
      <c r="E5034" s="13">
        <f>'Detailed Summary'!BO348</f>
        <v>15288</v>
      </c>
      <c r="F5034" s="199">
        <f>'Detailed Summary'!AC348</f>
        <v>23813</v>
      </c>
      <c r="G5034" s="13">
        <f>'Detailed Summary'!BK348</f>
        <v>38250</v>
      </c>
      <c r="H5034" s="203">
        <f>'Detailed Summary'!AD348</f>
        <v>86633</v>
      </c>
      <c r="I5034" s="13">
        <f>'Detailed Summary'!BQ348</f>
        <v>165102</v>
      </c>
      <c r="K5034" s="34">
        <f t="shared" si="78"/>
        <v>329086</v>
      </c>
    </row>
    <row r="5035" spans="2:11" x14ac:dyDescent="0.2">
      <c r="B5035" t="s">
        <v>54</v>
      </c>
      <c r="C5035" s="29">
        <v>44175</v>
      </c>
      <c r="E5035" s="13">
        <f>'Detailed Summary'!BO349</f>
        <v>14839</v>
      </c>
      <c r="F5035" s="199">
        <f>'Detailed Summary'!AC349</f>
        <v>25978</v>
      </c>
      <c r="G5035" s="13">
        <f>'Detailed Summary'!BK349</f>
        <v>39861</v>
      </c>
      <c r="H5035" s="203">
        <f>'Detailed Summary'!AD349</f>
        <v>85908</v>
      </c>
      <c r="I5035" s="13">
        <f>'Detailed Summary'!BQ349</f>
        <v>166976</v>
      </c>
      <c r="K5035" s="34">
        <f t="shared" si="78"/>
        <v>333562</v>
      </c>
    </row>
    <row r="5036" spans="2:11" x14ac:dyDescent="0.2">
      <c r="B5036" t="s">
        <v>55</v>
      </c>
      <c r="C5036" s="29">
        <v>44176</v>
      </c>
      <c r="E5036" s="13">
        <f>'Detailed Summary'!BO350</f>
        <v>14752</v>
      </c>
      <c r="F5036" s="199">
        <f>'Detailed Summary'!AC350</f>
        <v>28716</v>
      </c>
      <c r="G5036" s="13">
        <f>'Detailed Summary'!BK350</f>
        <v>42996</v>
      </c>
      <c r="H5036" s="203">
        <f>'Detailed Summary'!AD350</f>
        <v>92712</v>
      </c>
      <c r="I5036" s="13">
        <f>'Detailed Summary'!BQ350</f>
        <v>174595</v>
      </c>
      <c r="K5036" s="34">
        <f t="shared" si="78"/>
        <v>353771</v>
      </c>
    </row>
    <row r="5037" spans="2:11" x14ac:dyDescent="0.2">
      <c r="B5037" t="s">
        <v>56</v>
      </c>
      <c r="C5037" s="29">
        <v>44177</v>
      </c>
      <c r="E5037" s="13">
        <f>'Detailed Summary'!BO351</f>
        <v>13580</v>
      </c>
      <c r="F5037" s="199">
        <f>'Detailed Summary'!AC351</f>
        <v>22922</v>
      </c>
      <c r="G5037" s="13">
        <f>'Detailed Summary'!BK351</f>
        <v>32579</v>
      </c>
      <c r="H5037" s="203">
        <f>'Detailed Summary'!AD351</f>
        <v>71192</v>
      </c>
      <c r="I5037" s="13">
        <f>'Detailed Summary'!BQ351</f>
        <v>146436</v>
      </c>
      <c r="K5037" s="34">
        <f t="shared" si="78"/>
        <v>286709</v>
      </c>
    </row>
    <row r="5038" spans="2:11" x14ac:dyDescent="0.2">
      <c r="B5038" t="s">
        <v>57</v>
      </c>
      <c r="C5038" s="29">
        <v>44178</v>
      </c>
      <c r="E5038" s="13">
        <f>'Detailed Summary'!BO352</f>
        <v>7729</v>
      </c>
      <c r="F5038" s="199">
        <f>'Detailed Summary'!AC352</f>
        <v>18510</v>
      </c>
      <c r="G5038" s="13">
        <f>'Detailed Summary'!BK352</f>
        <v>23232</v>
      </c>
      <c r="H5038" s="203">
        <f>'Detailed Summary'!AD352</f>
        <v>53471</v>
      </c>
      <c r="I5038" s="13">
        <f>'Detailed Summary'!BQ352</f>
        <v>103802</v>
      </c>
      <c r="K5038" s="34">
        <f t="shared" si="78"/>
        <v>206744</v>
      </c>
    </row>
    <row r="5039" spans="2:11" x14ac:dyDescent="0.2">
      <c r="B5039" t="s">
        <v>58</v>
      </c>
      <c r="C5039" s="29">
        <v>44179</v>
      </c>
      <c r="E5039" s="13">
        <f>'Detailed Summary'!BO353</f>
        <v>13234</v>
      </c>
      <c r="F5039" s="199">
        <f>'Detailed Summary'!AC353</f>
        <v>23224</v>
      </c>
      <c r="G5039" s="13">
        <f>'Detailed Summary'!BK353</f>
        <v>36569</v>
      </c>
      <c r="H5039" s="203">
        <f>'Detailed Summary'!AD353</f>
        <v>83535</v>
      </c>
      <c r="I5039" s="13">
        <f>'Detailed Summary'!BQ353</f>
        <v>154619</v>
      </c>
      <c r="K5039" s="34">
        <f t="shared" si="78"/>
        <v>311181</v>
      </c>
    </row>
    <row r="5040" spans="2:11" x14ac:dyDescent="0.2">
      <c r="B5040" t="s">
        <v>59</v>
      </c>
      <c r="C5040" s="29">
        <v>44180</v>
      </c>
      <c r="E5040" s="13">
        <f>'Detailed Summary'!BO354</f>
        <v>14035</v>
      </c>
      <c r="F5040" s="199">
        <f>'Detailed Summary'!AC354</f>
        <v>23495</v>
      </c>
      <c r="G5040" s="13">
        <f>'Detailed Summary'!BK354</f>
        <v>37624</v>
      </c>
      <c r="H5040" s="203">
        <f>'Detailed Summary'!AD354</f>
        <v>83836</v>
      </c>
      <c r="I5040" s="13">
        <f>'Detailed Summary'!BQ354</f>
        <v>161991</v>
      </c>
      <c r="K5040" s="34">
        <f t="shared" si="78"/>
        <v>320981</v>
      </c>
    </row>
    <row r="5041" spans="2:11" x14ac:dyDescent="0.2">
      <c r="B5041" t="s">
        <v>53</v>
      </c>
      <c r="C5041" s="29">
        <v>44181</v>
      </c>
      <c r="E5041" s="13">
        <f>'Detailed Summary'!BO355</f>
        <v>14217</v>
      </c>
      <c r="F5041" s="199">
        <f>'Detailed Summary'!AC355</f>
        <v>24664</v>
      </c>
      <c r="G5041" s="13">
        <f>'Detailed Summary'!BK355</f>
        <v>28982</v>
      </c>
      <c r="H5041" s="203">
        <f>'Detailed Summary'!AD355</f>
        <v>86682</v>
      </c>
      <c r="I5041" s="13">
        <f>'Detailed Summary'!BQ355</f>
        <v>166208</v>
      </c>
      <c r="K5041" s="34">
        <f t="shared" si="78"/>
        <v>320753</v>
      </c>
    </row>
    <row r="5042" spans="2:11" x14ac:dyDescent="0.2">
      <c r="B5042" t="s">
        <v>54</v>
      </c>
      <c r="C5042" s="29">
        <v>44182</v>
      </c>
      <c r="E5042" s="13">
        <f>'Detailed Summary'!BO356</f>
        <v>14289</v>
      </c>
      <c r="F5042" s="199">
        <f>'Detailed Summary'!AC356</f>
        <v>27059</v>
      </c>
      <c r="G5042" s="13">
        <f>'Detailed Summary'!BK356</f>
        <v>41324</v>
      </c>
      <c r="H5042" s="203">
        <f>'Detailed Summary'!AD356</f>
        <v>90313</v>
      </c>
      <c r="I5042" s="13">
        <f>'Detailed Summary'!BQ356</f>
        <v>172512</v>
      </c>
      <c r="K5042" s="34">
        <f t="shared" si="78"/>
        <v>345497</v>
      </c>
    </row>
    <row r="5043" spans="2:11" x14ac:dyDescent="0.2">
      <c r="B5043" t="s">
        <v>55</v>
      </c>
      <c r="C5043" s="29">
        <v>44183</v>
      </c>
      <c r="E5043" s="13">
        <f>'Detailed Summary'!BO357</f>
        <v>15551</v>
      </c>
      <c r="F5043" s="199">
        <f>'Detailed Summary'!AC357</f>
        <v>35476</v>
      </c>
      <c r="G5043" s="13">
        <f>'Detailed Summary'!BK357</f>
        <v>46081</v>
      </c>
      <c r="H5043" s="203">
        <f>'Detailed Summary'!AD357</f>
        <v>100577</v>
      </c>
      <c r="I5043" s="13">
        <f>'Detailed Summary'!BQ357</f>
        <v>187815</v>
      </c>
      <c r="K5043" s="34">
        <f t="shared" si="78"/>
        <v>385500</v>
      </c>
    </row>
    <row r="5044" spans="2:11" x14ac:dyDescent="0.2">
      <c r="B5044" t="s">
        <v>56</v>
      </c>
      <c r="C5044" s="29">
        <v>44184</v>
      </c>
      <c r="E5044" s="13">
        <f>'Detailed Summary'!BO358</f>
        <v>10710</v>
      </c>
      <c r="F5044" s="199">
        <f>'Detailed Summary'!AC358</f>
        <v>21337</v>
      </c>
      <c r="G5044" s="13">
        <f>'Detailed Summary'!BK358</f>
        <v>31419</v>
      </c>
      <c r="H5044" s="203">
        <f>'Detailed Summary'!AD358</f>
        <v>67150</v>
      </c>
      <c r="I5044" s="13">
        <f>'Detailed Summary'!BQ358</f>
        <v>136685</v>
      </c>
      <c r="K5044" s="34">
        <f t="shared" si="78"/>
        <v>267301</v>
      </c>
    </row>
    <row r="5045" spans="2:11" x14ac:dyDescent="0.2">
      <c r="B5045" t="s">
        <v>57</v>
      </c>
      <c r="C5045" s="29">
        <v>44185</v>
      </c>
      <c r="E5045" s="13">
        <f>'Detailed Summary'!BO359</f>
        <v>8548</v>
      </c>
      <c r="F5045" s="199">
        <f>'Detailed Summary'!AC359</f>
        <v>21370</v>
      </c>
      <c r="G5045" s="13">
        <f>'Detailed Summary'!BK359</f>
        <v>26861</v>
      </c>
      <c r="H5045" s="203">
        <f>'Detailed Summary'!AD359</f>
        <v>61246</v>
      </c>
      <c r="I5045" s="13">
        <f>'Detailed Summary'!BQ359</f>
        <v>115216</v>
      </c>
      <c r="K5045" s="34">
        <f t="shared" si="78"/>
        <v>233241</v>
      </c>
    </row>
    <row r="5046" spans="2:11" x14ac:dyDescent="0.2">
      <c r="B5046" t="s">
        <v>58</v>
      </c>
      <c r="C5046" s="29">
        <v>44186</v>
      </c>
      <c r="E5046" s="13">
        <f>'Detailed Summary'!BO360</f>
        <v>13785</v>
      </c>
      <c r="F5046" s="199">
        <f>'Detailed Summary'!AC360</f>
        <v>27070</v>
      </c>
      <c r="G5046" s="13">
        <f>'Detailed Summary'!BK360</f>
        <v>39022</v>
      </c>
      <c r="H5046" s="203">
        <f>'Detailed Summary'!AD360</f>
        <v>87080</v>
      </c>
      <c r="I5046" s="13">
        <f>'Detailed Summary'!BQ360</f>
        <v>169759</v>
      </c>
      <c r="K5046" s="34">
        <f t="shared" si="78"/>
        <v>336716</v>
      </c>
    </row>
    <row r="5047" spans="2:11" x14ac:dyDescent="0.2">
      <c r="B5047" t="s">
        <v>59</v>
      </c>
      <c r="C5047" s="29">
        <v>44187</v>
      </c>
      <c r="E5047" s="13">
        <f>'Detailed Summary'!BO361</f>
        <v>14090</v>
      </c>
      <c r="F5047" s="199">
        <f>'Detailed Summary'!AC361</f>
        <v>27264</v>
      </c>
      <c r="G5047" s="13">
        <f>'Detailed Summary'!BK361</f>
        <v>40267</v>
      </c>
      <c r="H5047" s="203">
        <f>'Detailed Summary'!AD361</f>
        <v>88974</v>
      </c>
      <c r="I5047" s="13">
        <f>'Detailed Summary'!BQ361</f>
        <v>176326</v>
      </c>
      <c r="K5047" s="34">
        <f t="shared" si="78"/>
        <v>346921</v>
      </c>
    </row>
    <row r="5048" spans="2:11" x14ac:dyDescent="0.2">
      <c r="B5048" t="s">
        <v>53</v>
      </c>
      <c r="C5048" s="29">
        <v>44188</v>
      </c>
      <c r="E5048" s="13">
        <f>'Detailed Summary'!BO362</f>
        <v>14486</v>
      </c>
      <c r="F5048" s="199">
        <f>'Detailed Summary'!AC362</f>
        <v>30629</v>
      </c>
      <c r="G5048" s="13">
        <f>'Detailed Summary'!BK362</f>
        <v>42893</v>
      </c>
      <c r="H5048" s="203">
        <f>'Detailed Summary'!AD362</f>
        <v>92717</v>
      </c>
      <c r="I5048" s="13">
        <f>'Detailed Summary'!BQ362</f>
        <v>178992</v>
      </c>
      <c r="K5048" s="34">
        <f t="shared" si="78"/>
        <v>359717</v>
      </c>
    </row>
    <row r="5049" spans="2:11" x14ac:dyDescent="0.2">
      <c r="B5049" t="s">
        <v>54</v>
      </c>
      <c r="C5049" s="29">
        <v>44189</v>
      </c>
      <c r="E5049" s="13">
        <f>'Detailed Summary'!BO363</f>
        <v>9093</v>
      </c>
      <c r="F5049" s="199">
        <f>'Detailed Summary'!AC363</f>
        <v>21856</v>
      </c>
      <c r="G5049" s="13">
        <f>'Detailed Summary'!BK363</f>
        <v>29761</v>
      </c>
      <c r="H5049" s="203">
        <f>'Detailed Summary'!AD363</f>
        <v>70145</v>
      </c>
      <c r="I5049" s="13">
        <f>'Detailed Summary'!BQ363</f>
        <v>130030</v>
      </c>
      <c r="K5049" s="34">
        <f t="shared" si="78"/>
        <v>260885</v>
      </c>
    </row>
    <row r="5050" spans="2:11" x14ac:dyDescent="0.2">
      <c r="B5050" t="s">
        <v>55</v>
      </c>
      <c r="C5050" s="29">
        <v>44190</v>
      </c>
      <c r="E5050" s="13">
        <f>'Detailed Summary'!BO364</f>
        <v>5488</v>
      </c>
      <c r="F5050" s="199">
        <f>'Detailed Summary'!AC364</f>
        <v>14168</v>
      </c>
      <c r="G5050" s="13">
        <f>'Detailed Summary'!BK364</f>
        <v>17523</v>
      </c>
      <c r="H5050" s="203">
        <f>'Detailed Summary'!AD364</f>
        <v>41646</v>
      </c>
      <c r="I5050" s="13">
        <f>'Detailed Summary'!BQ364</f>
        <v>72034</v>
      </c>
      <c r="K5050" s="34">
        <f t="shared" si="78"/>
        <v>150859</v>
      </c>
    </row>
    <row r="5051" spans="2:11" x14ac:dyDescent="0.2">
      <c r="B5051" t="s">
        <v>56</v>
      </c>
      <c r="C5051" s="29">
        <v>44191</v>
      </c>
      <c r="E5051" s="13">
        <f>'Detailed Summary'!BO365</f>
        <v>7275</v>
      </c>
      <c r="F5051" s="199">
        <f>'Detailed Summary'!AC365</f>
        <v>21397</v>
      </c>
      <c r="G5051" s="13">
        <f>'Detailed Summary'!BK365</f>
        <v>24139</v>
      </c>
      <c r="H5051" s="203">
        <f>'Detailed Summary'!AD365</f>
        <v>58696</v>
      </c>
      <c r="I5051" s="13">
        <f>'Detailed Summary'!BQ365</f>
        <v>109019</v>
      </c>
      <c r="K5051" s="34">
        <f t="shared" si="78"/>
        <v>220526</v>
      </c>
    </row>
    <row r="5052" spans="2:11" x14ac:dyDescent="0.2">
      <c r="B5052" t="s">
        <v>57</v>
      </c>
      <c r="C5052" s="29">
        <v>44192</v>
      </c>
      <c r="E5052" s="13">
        <f>'Detailed Summary'!BO366</f>
        <v>6810</v>
      </c>
      <c r="F5052" s="199">
        <f>'Detailed Summary'!AC366</f>
        <v>21585</v>
      </c>
      <c r="G5052" s="13">
        <f>'Detailed Summary'!BK366</f>
        <v>24913</v>
      </c>
      <c r="H5052" s="203">
        <f>'Detailed Summary'!AD366</f>
        <v>55696</v>
      </c>
      <c r="I5052" s="13">
        <f>'Detailed Summary'!BQ366</f>
        <v>100691</v>
      </c>
      <c r="K5052" s="34">
        <f t="shared" si="78"/>
        <v>209695</v>
      </c>
    </row>
    <row r="5053" spans="2:11" x14ac:dyDescent="0.2">
      <c r="B5053" t="s">
        <v>58</v>
      </c>
      <c r="C5053" s="29">
        <v>44193</v>
      </c>
      <c r="E5053" s="13">
        <f>'Detailed Summary'!BO367</f>
        <v>10996</v>
      </c>
      <c r="F5053" s="199">
        <f>'Detailed Summary'!AC367</f>
        <v>24910</v>
      </c>
      <c r="G5053" s="13">
        <f>'Detailed Summary'!BK367</f>
        <v>35004</v>
      </c>
      <c r="H5053" s="203">
        <f>'Detailed Summary'!AD367</f>
        <v>76420</v>
      </c>
      <c r="I5053" s="13">
        <f>'Detailed Summary'!BQ367</f>
        <v>145962</v>
      </c>
      <c r="K5053" s="34">
        <f t="shared" si="78"/>
        <v>293292</v>
      </c>
    </row>
    <row r="5054" spans="2:11" x14ac:dyDescent="0.2">
      <c r="B5054" t="s">
        <v>59</v>
      </c>
      <c r="C5054" s="29">
        <v>44194</v>
      </c>
      <c r="E5054" s="13">
        <f>'Detailed Summary'!BO368</f>
        <v>11796</v>
      </c>
      <c r="F5054" s="199">
        <f>'Detailed Summary'!AC368</f>
        <v>24554</v>
      </c>
      <c r="G5054" s="13">
        <f>'Detailed Summary'!BK368</f>
        <v>35744</v>
      </c>
      <c r="H5054" s="203">
        <f>'Detailed Summary'!AD368</f>
        <v>78736</v>
      </c>
      <c r="I5054" s="13">
        <f>'Detailed Summary'!BQ368</f>
        <v>153153</v>
      </c>
      <c r="K5054" s="34">
        <f t="shared" si="78"/>
        <v>303983</v>
      </c>
    </row>
    <row r="5055" spans="2:11" x14ac:dyDescent="0.2">
      <c r="B5055" t="s">
        <v>53</v>
      </c>
      <c r="C5055" s="29">
        <v>44195</v>
      </c>
      <c r="E5055" s="13">
        <f>'Detailed Summary'!BO369</f>
        <v>11447</v>
      </c>
      <c r="F5055" s="199">
        <f>'Detailed Summary'!AC369</f>
        <v>24223</v>
      </c>
      <c r="G5055" s="13">
        <f>'Detailed Summary'!BK369</f>
        <v>35535</v>
      </c>
      <c r="H5055" s="203">
        <f>'Detailed Summary'!AD369</f>
        <v>77406</v>
      </c>
      <c r="I5055" s="13">
        <f>'Detailed Summary'!BQ369</f>
        <v>142782</v>
      </c>
      <c r="K5055" s="34">
        <f t="shared" si="78"/>
        <v>291393</v>
      </c>
    </row>
    <row r="5056" spans="2:11" x14ac:dyDescent="0.2">
      <c r="B5056" t="s">
        <v>54</v>
      </c>
      <c r="C5056" s="29">
        <v>44196</v>
      </c>
      <c r="E5056" s="13">
        <f>'Detailed Summary'!BO370</f>
        <v>8869</v>
      </c>
      <c r="F5056" s="199">
        <f>'Detailed Summary'!AC370</f>
        <v>19833</v>
      </c>
      <c r="G5056" s="13">
        <f>'Detailed Summary'!BK370</f>
        <v>28358</v>
      </c>
      <c r="H5056" s="203">
        <f>'Detailed Summary'!AD370</f>
        <v>66096</v>
      </c>
      <c r="I5056" s="13">
        <f>'Detailed Summary'!BQ370</f>
        <v>116325</v>
      </c>
      <c r="K5056" s="34">
        <f t="shared" si="78"/>
        <v>239481</v>
      </c>
    </row>
    <row r="5057" spans="2:11" x14ac:dyDescent="0.2">
      <c r="B5057" t="s">
        <v>55</v>
      </c>
      <c r="C5057" s="29">
        <v>44197</v>
      </c>
      <c r="E5057" s="13">
        <f>'Detailed Summary'!BO371</f>
        <v>5969</v>
      </c>
      <c r="F5057" s="199">
        <f>'Detailed Summary'!AC371</f>
        <v>15028</v>
      </c>
      <c r="G5057" s="13">
        <f>'Detailed Summary'!BK371</f>
        <v>19002</v>
      </c>
      <c r="H5057" s="203">
        <f>'Detailed Summary'!AD371</f>
        <v>46053</v>
      </c>
      <c r="I5057" s="13">
        <f>'Detailed Summary'!BQ371</f>
        <v>84271</v>
      </c>
      <c r="K5057" s="34">
        <f t="shared" si="78"/>
        <v>170323</v>
      </c>
    </row>
    <row r="5058" spans="2:11" x14ac:dyDescent="0.2">
      <c r="B5058" t="s">
        <v>56</v>
      </c>
      <c r="C5058" s="29">
        <v>44198</v>
      </c>
      <c r="E5058" s="13">
        <f>'Detailed Summary'!BO372</f>
        <v>9119</v>
      </c>
      <c r="F5058" s="199">
        <f>'Detailed Summary'!AC372</f>
        <v>20268</v>
      </c>
      <c r="G5058" s="13">
        <f>'Detailed Summary'!BK372</f>
        <v>26610</v>
      </c>
      <c r="H5058" s="203">
        <f>'Detailed Summary'!AD372</f>
        <v>60396</v>
      </c>
      <c r="I5058" s="13">
        <f>'Detailed Summary'!BQ372</f>
        <v>121331</v>
      </c>
      <c r="K5058" s="34">
        <f t="shared" si="78"/>
        <v>237724</v>
      </c>
    </row>
    <row r="5059" spans="2:11" x14ac:dyDescent="0.2">
      <c r="B5059" t="s">
        <v>57</v>
      </c>
      <c r="C5059" s="29">
        <v>44199</v>
      </c>
      <c r="E5059" s="13">
        <f>'Detailed Summary'!BO373</f>
        <v>6905</v>
      </c>
      <c r="F5059" s="199">
        <f>'Detailed Summary'!AC373</f>
        <v>19937</v>
      </c>
      <c r="G5059" s="13">
        <f>'Detailed Summary'!BK373</f>
        <v>24860</v>
      </c>
      <c r="H5059" s="203">
        <f>'Detailed Summary'!AD373</f>
        <v>53316</v>
      </c>
      <c r="I5059" s="13">
        <f>'Detailed Summary'!BQ373</f>
        <v>98645</v>
      </c>
      <c r="K5059" s="34">
        <f t="shared" si="78"/>
        <v>203663</v>
      </c>
    </row>
    <row r="5060" spans="2:11" x14ac:dyDescent="0.2">
      <c r="B5060" t="s">
        <v>58</v>
      </c>
      <c r="C5060" s="29">
        <v>44200</v>
      </c>
      <c r="E5060" s="13">
        <f>'Detailed Summary'!BO374</f>
        <v>11348</v>
      </c>
      <c r="F5060" s="199">
        <f>'Detailed Summary'!AC374</f>
        <v>23731</v>
      </c>
      <c r="G5060" s="13">
        <f>'Detailed Summary'!BK374</f>
        <v>37404</v>
      </c>
      <c r="H5060" s="203">
        <f>'Detailed Summary'!AD374</f>
        <v>78472</v>
      </c>
      <c r="I5060" s="13">
        <f>'Detailed Summary'!BQ374</f>
        <v>147600</v>
      </c>
      <c r="K5060" s="34">
        <f t="shared" si="78"/>
        <v>298555</v>
      </c>
    </row>
    <row r="5061" spans="2:11" x14ac:dyDescent="0.2">
      <c r="B5061" t="s">
        <v>59</v>
      </c>
      <c r="C5061" s="29">
        <v>44201</v>
      </c>
      <c r="E5061" s="13">
        <f>'Detailed Summary'!BO375</f>
        <v>12144</v>
      </c>
      <c r="F5061" s="199">
        <f>'Detailed Summary'!AC375</f>
        <v>22580</v>
      </c>
      <c r="G5061" s="13">
        <f>'Detailed Summary'!BK375</f>
        <v>36651</v>
      </c>
      <c r="H5061" s="203">
        <f>'Detailed Summary'!AD375</f>
        <v>80579</v>
      </c>
      <c r="I5061" s="13">
        <f>'Detailed Summary'!BQ375</f>
        <v>150251</v>
      </c>
      <c r="K5061" s="34">
        <f t="shared" si="78"/>
        <v>302205</v>
      </c>
    </row>
    <row r="5062" spans="2:11" x14ac:dyDescent="0.2">
      <c r="B5062" t="s">
        <v>53</v>
      </c>
      <c r="C5062" s="29">
        <v>44202</v>
      </c>
      <c r="E5062" s="13">
        <f>'Detailed Summary'!BO376</f>
        <v>12206</v>
      </c>
      <c r="F5062" s="199">
        <f>'Detailed Summary'!AC376</f>
        <v>21093</v>
      </c>
      <c r="G5062" s="13">
        <f>'Detailed Summary'!BK376</f>
        <v>34406</v>
      </c>
      <c r="H5062" s="203">
        <f>'Detailed Summary'!AD376</f>
        <v>77934</v>
      </c>
      <c r="I5062" s="13">
        <f>'Detailed Summary'!BQ376</f>
        <v>145710</v>
      </c>
      <c r="K5062" s="34">
        <f t="shared" si="78"/>
        <v>291349</v>
      </c>
    </row>
    <row r="5063" spans="2:11" x14ac:dyDescent="0.2">
      <c r="B5063" t="s">
        <v>54</v>
      </c>
      <c r="C5063" s="29">
        <v>44203</v>
      </c>
      <c r="E5063" s="13">
        <f>'Detailed Summary'!BO377</f>
        <v>12884</v>
      </c>
      <c r="F5063" s="199">
        <f>'Detailed Summary'!AC377</f>
        <v>23062</v>
      </c>
      <c r="G5063" s="13">
        <f>'Detailed Summary'!BK377</f>
        <v>37558</v>
      </c>
      <c r="H5063" s="203">
        <f>'Detailed Summary'!AD377</f>
        <v>81692</v>
      </c>
      <c r="I5063" s="13">
        <f>'Detailed Summary'!BQ377</f>
        <v>153957</v>
      </c>
      <c r="K5063" s="34">
        <f t="shared" ref="K5063:K5126" si="79">E5063+F5063+G5063+H5063+I5063</f>
        <v>309153</v>
      </c>
    </row>
    <row r="5064" spans="2:11" x14ac:dyDescent="0.2">
      <c r="B5064" t="s">
        <v>55</v>
      </c>
      <c r="C5064" s="29">
        <v>44204</v>
      </c>
      <c r="E5064" s="13">
        <f>'Detailed Summary'!BO378</f>
        <v>13664</v>
      </c>
      <c r="F5064" s="199">
        <f>'Detailed Summary'!AC378</f>
        <v>25112</v>
      </c>
      <c r="G5064" s="13">
        <f>'Detailed Summary'!BK378</f>
        <v>39589</v>
      </c>
      <c r="H5064" s="203">
        <f>'Detailed Summary'!AD378</f>
        <v>92302</v>
      </c>
      <c r="I5064" s="13">
        <f>'Detailed Summary'!BQ378</f>
        <v>165472</v>
      </c>
      <c r="K5064" s="34">
        <f t="shared" si="79"/>
        <v>336139</v>
      </c>
    </row>
    <row r="5065" spans="2:11" x14ac:dyDescent="0.2">
      <c r="B5065" t="s">
        <v>56</v>
      </c>
      <c r="C5065" s="29">
        <v>44205</v>
      </c>
      <c r="E5065" s="13">
        <f>'Detailed Summary'!BO379</f>
        <v>10496</v>
      </c>
      <c r="F5065" s="199">
        <f>'Detailed Summary'!AC379</f>
        <v>19102</v>
      </c>
      <c r="G5065" s="13">
        <f>'Detailed Summary'!BK379</f>
        <v>29091</v>
      </c>
      <c r="H5065" s="203">
        <f>'Detailed Summary'!AD379</f>
        <v>71021</v>
      </c>
      <c r="I5065" s="13">
        <f>'Detailed Summary'!BQ379</f>
        <v>139702</v>
      </c>
      <c r="K5065" s="34">
        <f t="shared" si="79"/>
        <v>269412</v>
      </c>
    </row>
    <row r="5066" spans="2:11" x14ac:dyDescent="0.2">
      <c r="B5066" t="s">
        <v>57</v>
      </c>
      <c r="C5066" s="38">
        <v>44206</v>
      </c>
      <c r="E5066" s="13">
        <f>'Detailed Summary'!BO380</f>
        <v>3004</v>
      </c>
      <c r="F5066" s="199">
        <f>'Detailed Summary'!AC380</f>
        <v>9512</v>
      </c>
      <c r="G5066" s="13">
        <f>'Detailed Summary'!BK380</f>
        <v>12986</v>
      </c>
      <c r="H5066" s="203">
        <f>'Detailed Summary'!AD380</f>
        <v>26286</v>
      </c>
      <c r="I5066" s="13">
        <f>'Detailed Summary'!BQ380</f>
        <v>39354</v>
      </c>
      <c r="K5066" s="34">
        <f t="shared" si="79"/>
        <v>91142</v>
      </c>
    </row>
    <row r="5067" spans="2:11" x14ac:dyDescent="0.2">
      <c r="B5067" t="s">
        <v>58</v>
      </c>
      <c r="C5067" s="38">
        <v>44207</v>
      </c>
      <c r="E5067" s="13">
        <f>'Detailed Summary'!BO381</f>
        <v>9202</v>
      </c>
      <c r="F5067" s="199">
        <f>'Detailed Summary'!AC381</f>
        <v>18612</v>
      </c>
      <c r="G5067" s="13">
        <f>'Detailed Summary'!BK381</f>
        <v>29564</v>
      </c>
      <c r="H5067" s="203">
        <f>'Detailed Summary'!AD381</f>
        <v>63059</v>
      </c>
      <c r="I5067" s="13">
        <f>'Detailed Summary'!BQ381</f>
        <v>114586</v>
      </c>
      <c r="K5067" s="34">
        <f t="shared" si="79"/>
        <v>235023</v>
      </c>
    </row>
    <row r="5068" spans="2:11" x14ac:dyDescent="0.2">
      <c r="B5068" t="s">
        <v>59</v>
      </c>
      <c r="C5068" s="29">
        <v>44208</v>
      </c>
      <c r="E5068" s="13">
        <f>'Detailed Summary'!BO382</f>
        <v>13051</v>
      </c>
      <c r="F5068" s="199">
        <f>'Detailed Summary'!AC382</f>
        <v>21867</v>
      </c>
      <c r="G5068" s="13">
        <f>'Detailed Summary'!BK382</f>
        <v>36102</v>
      </c>
      <c r="H5068" s="203">
        <f>'Detailed Summary'!AD382</f>
        <v>79645</v>
      </c>
      <c r="I5068" s="13">
        <f>'Detailed Summary'!BQ382</f>
        <v>149426</v>
      </c>
      <c r="K5068" s="34">
        <f t="shared" si="79"/>
        <v>300091</v>
      </c>
    </row>
    <row r="5069" spans="2:11" x14ac:dyDescent="0.2">
      <c r="B5069" t="s">
        <v>53</v>
      </c>
      <c r="C5069" s="29">
        <v>44209</v>
      </c>
      <c r="E5069" s="13">
        <f>'Detailed Summary'!BO383</f>
        <v>12959</v>
      </c>
      <c r="F5069" s="199">
        <f>'Detailed Summary'!AC383</f>
        <v>22537</v>
      </c>
      <c r="G5069" s="13">
        <f>'Detailed Summary'!BK383</f>
        <v>37720</v>
      </c>
      <c r="H5069" s="203">
        <f>'Detailed Summary'!AD383</f>
        <v>81937</v>
      </c>
      <c r="I5069" s="13">
        <f>'Detailed Summary'!BQ383</f>
        <v>154631</v>
      </c>
      <c r="K5069" s="34">
        <f t="shared" si="79"/>
        <v>309784</v>
      </c>
    </row>
    <row r="5070" spans="2:11" x14ac:dyDescent="0.2">
      <c r="B5070" t="s">
        <v>54</v>
      </c>
      <c r="C5070" s="29">
        <v>44210</v>
      </c>
      <c r="E5070" s="13">
        <f>'Detailed Summary'!BO384</f>
        <v>13670</v>
      </c>
      <c r="F5070" s="199">
        <f>'Detailed Summary'!AC384</f>
        <v>24242</v>
      </c>
      <c r="G5070" s="13">
        <f>'Detailed Summary'!BK384</f>
        <v>40473</v>
      </c>
      <c r="H5070" s="203">
        <f>'Detailed Summary'!AD384</f>
        <v>84721</v>
      </c>
      <c r="I5070" s="13">
        <f>'Detailed Summary'!BQ384</f>
        <v>159473</v>
      </c>
      <c r="K5070" s="34">
        <f t="shared" si="79"/>
        <v>322579</v>
      </c>
    </row>
    <row r="5071" spans="2:11" x14ac:dyDescent="0.2">
      <c r="B5071" t="s">
        <v>55</v>
      </c>
      <c r="C5071" s="29">
        <v>44211</v>
      </c>
      <c r="E5071" s="13">
        <f>'Detailed Summary'!BO385</f>
        <v>13931</v>
      </c>
      <c r="F5071" s="199">
        <f>'Detailed Summary'!AC385</f>
        <v>28448</v>
      </c>
      <c r="G5071" s="13">
        <f>'Detailed Summary'!BK385</f>
        <v>72395</v>
      </c>
      <c r="H5071" s="203">
        <f>'Detailed Summary'!AD385</f>
        <v>96206</v>
      </c>
      <c r="I5071" s="13">
        <f>'Detailed Summary'!BQ385</f>
        <v>173456</v>
      </c>
      <c r="K5071" s="34">
        <f t="shared" si="79"/>
        <v>384436</v>
      </c>
    </row>
    <row r="5072" spans="2:11" x14ac:dyDescent="0.2">
      <c r="B5072" t="s">
        <v>56</v>
      </c>
      <c r="C5072" s="29">
        <v>44212</v>
      </c>
      <c r="E5072" s="13">
        <f>'Detailed Summary'!BO386</f>
        <v>10326</v>
      </c>
      <c r="F5072" s="199">
        <f>'Detailed Summary'!AC386</f>
        <v>21899</v>
      </c>
      <c r="G5072" s="13">
        <f>'Detailed Summary'!BK386</f>
        <v>48929</v>
      </c>
      <c r="H5072" s="203">
        <f>'Detailed Summary'!AD386</f>
        <v>71427</v>
      </c>
      <c r="I5072" s="13">
        <f>'Detailed Summary'!BQ386</f>
        <v>136939</v>
      </c>
      <c r="K5072" s="34">
        <f t="shared" si="79"/>
        <v>289520</v>
      </c>
    </row>
    <row r="5073" spans="2:11" x14ac:dyDescent="0.2">
      <c r="B5073" t="s">
        <v>57</v>
      </c>
      <c r="C5073" s="29">
        <v>44213</v>
      </c>
      <c r="E5073" s="13">
        <f>'Detailed Summary'!BO387</f>
        <v>8200</v>
      </c>
      <c r="F5073" s="199">
        <f>'Detailed Summary'!AC387</f>
        <v>18856</v>
      </c>
      <c r="G5073" s="13">
        <f>'Detailed Summary'!BK387</f>
        <v>40554</v>
      </c>
      <c r="H5073" s="203">
        <f>'Detailed Summary'!AD387</f>
        <v>57378</v>
      </c>
      <c r="I5073" s="13">
        <f>'Detailed Summary'!BQ387</f>
        <v>105330</v>
      </c>
      <c r="K5073" s="34">
        <f t="shared" si="79"/>
        <v>230318</v>
      </c>
    </row>
    <row r="5074" spans="2:11" x14ac:dyDescent="0.2">
      <c r="B5074" t="s">
        <v>58</v>
      </c>
      <c r="C5074" s="33">
        <v>44214</v>
      </c>
      <c r="E5074" s="13">
        <f>'Detailed Summary'!BO388</f>
        <v>12144</v>
      </c>
      <c r="F5074" s="199">
        <f>'Detailed Summary'!AC388</f>
        <v>24513</v>
      </c>
      <c r="G5074" s="13">
        <f>'Detailed Summary'!BK388</f>
        <v>59426</v>
      </c>
      <c r="H5074" s="203">
        <f>'Detailed Summary'!AD388</f>
        <v>79157</v>
      </c>
      <c r="I5074" s="13">
        <f>'Detailed Summary'!BQ388</f>
        <v>152745</v>
      </c>
      <c r="K5074" s="34">
        <f t="shared" si="79"/>
        <v>327985</v>
      </c>
    </row>
    <row r="5075" spans="2:11" x14ac:dyDescent="0.2">
      <c r="B5075" t="s">
        <v>59</v>
      </c>
      <c r="C5075" s="29">
        <v>44215</v>
      </c>
      <c r="E5075" s="13">
        <f>'Detailed Summary'!BO389</f>
        <v>11987</v>
      </c>
      <c r="F5075" s="199">
        <f>'Detailed Summary'!AC389</f>
        <v>20793</v>
      </c>
      <c r="G5075" s="13">
        <f>'Detailed Summary'!BK389</f>
        <v>57355</v>
      </c>
      <c r="H5075" s="203">
        <f>'Detailed Summary'!AD389</f>
        <v>77491</v>
      </c>
      <c r="I5075" s="13">
        <f>'Detailed Summary'!BQ389</f>
        <v>142368</v>
      </c>
      <c r="K5075" s="34">
        <f t="shared" si="79"/>
        <v>309994</v>
      </c>
    </row>
    <row r="5076" spans="2:11" x14ac:dyDescent="0.2">
      <c r="B5076" t="s">
        <v>53</v>
      </c>
      <c r="C5076" s="38">
        <v>44216</v>
      </c>
      <c r="E5076" s="13">
        <f>'Detailed Summary'!BO390</f>
        <v>11853</v>
      </c>
      <c r="F5076" s="199">
        <f>'Detailed Summary'!AC390</f>
        <v>21019</v>
      </c>
      <c r="G5076" s="13">
        <f>'Detailed Summary'!BK390</f>
        <v>56189</v>
      </c>
      <c r="H5076" s="203">
        <f>'Detailed Summary'!AD390</f>
        <v>78091</v>
      </c>
      <c r="I5076" s="13">
        <f>'Detailed Summary'!BQ390</f>
        <v>143610</v>
      </c>
      <c r="K5076" s="34">
        <f t="shared" si="79"/>
        <v>310762</v>
      </c>
    </row>
    <row r="5077" spans="2:11" x14ac:dyDescent="0.2">
      <c r="B5077" t="s">
        <v>54</v>
      </c>
      <c r="C5077" s="29">
        <v>44217</v>
      </c>
      <c r="E5077" s="13">
        <f>'Detailed Summary'!BO391</f>
        <v>12477</v>
      </c>
      <c r="F5077" s="199">
        <f>'Detailed Summary'!AC391</f>
        <v>23377</v>
      </c>
      <c r="G5077" s="13">
        <f>'Detailed Summary'!BK391</f>
        <v>59455</v>
      </c>
      <c r="H5077" s="203">
        <f>'Detailed Summary'!AD391</f>
        <v>82344</v>
      </c>
      <c r="I5077" s="13">
        <f>'Detailed Summary'!BQ391</f>
        <v>152102</v>
      </c>
      <c r="K5077" s="34">
        <f t="shared" si="79"/>
        <v>329755</v>
      </c>
    </row>
    <row r="5078" spans="2:11" x14ac:dyDescent="0.2">
      <c r="B5078" t="s">
        <v>55</v>
      </c>
      <c r="C5078" s="29">
        <v>44218</v>
      </c>
      <c r="E5078" s="13">
        <f>'Detailed Summary'!BO392</f>
        <v>13835</v>
      </c>
      <c r="F5078" s="199">
        <f>'Detailed Summary'!AC392</f>
        <v>27331</v>
      </c>
      <c r="G5078" s="13">
        <f>'Detailed Summary'!BK392</f>
        <v>100453</v>
      </c>
      <c r="H5078" s="203">
        <f>'Detailed Summary'!AD392</f>
        <v>93757</v>
      </c>
      <c r="I5078" s="13">
        <f>'Detailed Summary'!BQ392</f>
        <v>170782</v>
      </c>
      <c r="K5078" s="34">
        <f t="shared" si="79"/>
        <v>406158</v>
      </c>
    </row>
    <row r="5079" spans="2:11" x14ac:dyDescent="0.2">
      <c r="B5079" t="s">
        <v>56</v>
      </c>
      <c r="C5079" s="29">
        <v>44219</v>
      </c>
      <c r="E5079" s="13">
        <f>'Detailed Summary'!BO393</f>
        <v>9218</v>
      </c>
      <c r="F5079" s="199">
        <f>'Detailed Summary'!AC393</f>
        <v>18942</v>
      </c>
      <c r="G5079" s="13">
        <f>'Detailed Summary'!BK393</f>
        <v>82208</v>
      </c>
      <c r="H5079" s="203">
        <f>'Detailed Summary'!AD393</f>
        <v>68560</v>
      </c>
      <c r="I5079" s="13">
        <f>'Detailed Summary'!BQ393</f>
        <v>133058</v>
      </c>
      <c r="K5079" s="34">
        <f t="shared" si="79"/>
        <v>311986</v>
      </c>
    </row>
    <row r="5080" spans="2:11" x14ac:dyDescent="0.2">
      <c r="B5080" t="s">
        <v>57</v>
      </c>
      <c r="C5080" s="29">
        <v>44220</v>
      </c>
      <c r="E5080" s="13">
        <f>'Detailed Summary'!BO394</f>
        <v>6446</v>
      </c>
      <c r="F5080" s="199">
        <f>'Detailed Summary'!AC394</f>
        <v>15588</v>
      </c>
      <c r="G5080" s="13">
        <f>'Detailed Summary'!BK394</f>
        <v>57133</v>
      </c>
      <c r="H5080" s="203">
        <f>'Detailed Summary'!AD394</f>
        <v>51076</v>
      </c>
      <c r="I5080" s="13">
        <f>'Detailed Summary'!BQ394</f>
        <v>89328</v>
      </c>
      <c r="K5080" s="34">
        <f t="shared" si="79"/>
        <v>219571</v>
      </c>
    </row>
    <row r="5081" spans="2:11" x14ac:dyDescent="0.2">
      <c r="B5081" t="s">
        <v>58</v>
      </c>
      <c r="C5081" s="29">
        <v>44221</v>
      </c>
      <c r="E5081" s="13">
        <f>'Detailed Summary'!BO395</f>
        <v>12025</v>
      </c>
      <c r="F5081" s="199">
        <f>'Detailed Summary'!AC395</f>
        <v>22404</v>
      </c>
      <c r="G5081" s="13">
        <f>'Detailed Summary'!BK395</f>
        <v>95731</v>
      </c>
      <c r="H5081" s="203">
        <f>'Detailed Summary'!AD395</f>
        <v>79930</v>
      </c>
      <c r="I5081" s="13">
        <f>'Detailed Summary'!BQ395</f>
        <v>145695</v>
      </c>
      <c r="K5081" s="34">
        <f t="shared" si="79"/>
        <v>355785</v>
      </c>
    </row>
    <row r="5082" spans="2:11" x14ac:dyDescent="0.2">
      <c r="B5082" t="s">
        <v>59</v>
      </c>
      <c r="C5082" s="29">
        <v>44222</v>
      </c>
      <c r="E5082" s="13">
        <f>'Detailed Summary'!BO396</f>
        <v>13229</v>
      </c>
      <c r="F5082" s="199">
        <f>'Detailed Summary'!AC396</f>
        <v>23999</v>
      </c>
      <c r="G5082" s="13">
        <f>'Detailed Summary'!BK396</f>
        <v>97551</v>
      </c>
      <c r="H5082" s="203">
        <f>'Detailed Summary'!AD396</f>
        <v>82186</v>
      </c>
      <c r="I5082" s="13">
        <f>'Detailed Summary'!BQ396</f>
        <v>153134</v>
      </c>
      <c r="K5082" s="34">
        <f t="shared" si="79"/>
        <v>370099</v>
      </c>
    </row>
    <row r="5083" spans="2:11" x14ac:dyDescent="0.2">
      <c r="B5083" t="s">
        <v>53</v>
      </c>
      <c r="C5083" s="29">
        <v>44223</v>
      </c>
      <c r="E5083" s="13">
        <f>'Detailed Summary'!BO397</f>
        <v>13383</v>
      </c>
      <c r="F5083" s="199">
        <f>'Detailed Summary'!AC397</f>
        <v>23677</v>
      </c>
      <c r="G5083" s="13">
        <f>'Detailed Summary'!BK397</f>
        <v>98043</v>
      </c>
      <c r="H5083" s="203">
        <f>'Detailed Summary'!AD397</f>
        <v>83256</v>
      </c>
      <c r="I5083" s="13">
        <f>'Detailed Summary'!BQ397</f>
        <v>154588</v>
      </c>
      <c r="K5083" s="34">
        <f t="shared" si="79"/>
        <v>372947</v>
      </c>
    </row>
    <row r="5084" spans="2:11" x14ac:dyDescent="0.2">
      <c r="B5084" t="s">
        <v>54</v>
      </c>
      <c r="C5084" s="29">
        <v>44224</v>
      </c>
      <c r="E5084" s="13">
        <f>'Detailed Summary'!BO398</f>
        <v>12981</v>
      </c>
      <c r="F5084" s="199">
        <f>'Detailed Summary'!AC398</f>
        <v>25262</v>
      </c>
      <c r="G5084" s="13">
        <f>'Detailed Summary'!BK398</f>
        <v>88436</v>
      </c>
      <c r="H5084" s="203">
        <f>'Detailed Summary'!AD398</f>
        <v>84870</v>
      </c>
      <c r="I5084" s="13">
        <f>'Detailed Summary'!BQ398</f>
        <v>157925</v>
      </c>
      <c r="K5084" s="34">
        <f t="shared" si="79"/>
        <v>369474</v>
      </c>
    </row>
    <row r="5085" spans="2:11" x14ac:dyDescent="0.2">
      <c r="B5085" t="s">
        <v>55</v>
      </c>
      <c r="C5085" s="29">
        <v>44225</v>
      </c>
      <c r="E5085" s="13">
        <f>'Detailed Summary'!BO399</f>
        <v>14745</v>
      </c>
      <c r="F5085" s="199">
        <f>'Detailed Summary'!AC399</f>
        <v>29072</v>
      </c>
      <c r="G5085" s="13">
        <f>'Detailed Summary'!BK399</f>
        <v>101081</v>
      </c>
      <c r="H5085" s="203">
        <f>'Detailed Summary'!AD399</f>
        <v>96335</v>
      </c>
      <c r="I5085" s="13">
        <f>'Detailed Summary'!BQ399</f>
        <v>173918</v>
      </c>
      <c r="K5085" s="34">
        <f t="shared" si="79"/>
        <v>415151</v>
      </c>
    </row>
    <row r="5086" spans="2:11" x14ac:dyDescent="0.2">
      <c r="B5086" t="s">
        <v>56</v>
      </c>
      <c r="C5086" s="29">
        <v>44226</v>
      </c>
      <c r="E5086" s="13">
        <f>'Detailed Summary'!BO400</f>
        <v>11107</v>
      </c>
      <c r="F5086" s="199">
        <f>'Detailed Summary'!AC400</f>
        <v>21402</v>
      </c>
      <c r="G5086" s="13">
        <f>'Detailed Summary'!BK400</f>
        <v>81684</v>
      </c>
      <c r="H5086" s="203">
        <f>'Detailed Summary'!AD400</f>
        <v>72799</v>
      </c>
      <c r="I5086" s="13">
        <f>'Detailed Summary'!BQ400</f>
        <v>141683</v>
      </c>
      <c r="K5086" s="34">
        <f t="shared" si="79"/>
        <v>328675</v>
      </c>
    </row>
    <row r="5087" spans="2:11" x14ac:dyDescent="0.2">
      <c r="B5087" t="s">
        <v>57</v>
      </c>
      <c r="C5087" s="29">
        <v>44227</v>
      </c>
      <c r="E5087" s="13">
        <f>'Detailed Summary'!BO401</f>
        <v>8706</v>
      </c>
      <c r="F5087" s="199">
        <f>'Detailed Summary'!AC401</f>
        <v>19890</v>
      </c>
      <c r="G5087" s="13">
        <f>'Detailed Summary'!BK401</f>
        <v>67386</v>
      </c>
      <c r="H5087" s="203">
        <f>'Detailed Summary'!AD401</f>
        <v>60394</v>
      </c>
      <c r="I5087" s="13">
        <f>'Detailed Summary'!BQ401</f>
        <v>110109</v>
      </c>
      <c r="K5087" s="34">
        <f t="shared" si="79"/>
        <v>266485</v>
      </c>
    </row>
    <row r="5088" spans="2:11" x14ac:dyDescent="0.2">
      <c r="B5088" t="s">
        <v>58</v>
      </c>
      <c r="C5088" s="29">
        <v>44228</v>
      </c>
      <c r="E5088" s="13">
        <f>'Detailed Summary'!BO402</f>
        <v>12799</v>
      </c>
      <c r="F5088" s="199">
        <f>'Detailed Summary'!AC402</f>
        <v>21792</v>
      </c>
      <c r="G5088" s="13">
        <f>'Detailed Summary'!BK402</f>
        <v>98918</v>
      </c>
      <c r="H5088" s="203">
        <f>'Detailed Summary'!AD402</f>
        <v>87410</v>
      </c>
      <c r="I5088" s="13">
        <f>'Detailed Summary'!BQ402</f>
        <v>149297</v>
      </c>
      <c r="K5088" s="34">
        <f t="shared" si="79"/>
        <v>370216</v>
      </c>
    </row>
    <row r="5089" spans="2:11" x14ac:dyDescent="0.2">
      <c r="B5089" t="s">
        <v>59</v>
      </c>
      <c r="C5089" s="29">
        <v>44229</v>
      </c>
      <c r="E5089" s="13">
        <f>'Detailed Summary'!BO403</f>
        <v>13734</v>
      </c>
      <c r="F5089" s="199">
        <f>'Detailed Summary'!AC403</f>
        <v>23754</v>
      </c>
      <c r="G5089" s="13">
        <f>'Detailed Summary'!BK403</f>
        <v>97064</v>
      </c>
      <c r="H5089" s="203">
        <f>'Detailed Summary'!AD403</f>
        <v>84110</v>
      </c>
      <c r="I5089" s="13">
        <f>'Detailed Summary'!BQ403</f>
        <v>154271</v>
      </c>
      <c r="K5089" s="34">
        <f t="shared" si="79"/>
        <v>372933</v>
      </c>
    </row>
    <row r="5090" spans="2:11" x14ac:dyDescent="0.2">
      <c r="B5090" t="s">
        <v>53</v>
      </c>
      <c r="C5090" s="29">
        <v>44230</v>
      </c>
      <c r="E5090" s="13">
        <f>'Detailed Summary'!BO404</f>
        <v>13789</v>
      </c>
      <c r="F5090" s="199">
        <f>'Detailed Summary'!AC404</f>
        <v>24220</v>
      </c>
      <c r="G5090" s="13">
        <f>'Detailed Summary'!BK404</f>
        <v>85686</v>
      </c>
      <c r="H5090" s="203">
        <f>'Detailed Summary'!AD404</f>
        <v>87166</v>
      </c>
      <c r="I5090" s="13">
        <f>'Detailed Summary'!BQ404</f>
        <v>157881</v>
      </c>
      <c r="K5090" s="34">
        <f t="shared" si="79"/>
        <v>368742</v>
      </c>
    </row>
    <row r="5091" spans="2:11" x14ac:dyDescent="0.2">
      <c r="B5091" t="s">
        <v>54</v>
      </c>
      <c r="C5091" s="29">
        <v>44231</v>
      </c>
      <c r="E5091" s="13">
        <f>'Detailed Summary'!BO405</f>
        <v>13988</v>
      </c>
      <c r="F5091" s="199">
        <f>'Detailed Summary'!AC405</f>
        <v>25918</v>
      </c>
      <c r="G5091" s="13">
        <f>'Detailed Summary'!BK405</f>
        <v>110250</v>
      </c>
      <c r="H5091" s="203">
        <f>'Detailed Summary'!AD405</f>
        <v>90257</v>
      </c>
      <c r="I5091" s="13">
        <f>'Detailed Summary'!BQ405</f>
        <v>161623</v>
      </c>
      <c r="K5091" s="34">
        <f t="shared" si="79"/>
        <v>402036</v>
      </c>
    </row>
    <row r="5092" spans="2:11" x14ac:dyDescent="0.2">
      <c r="B5092" t="s">
        <v>55</v>
      </c>
      <c r="C5092" s="29">
        <v>44232</v>
      </c>
      <c r="E5092" s="13">
        <f>'Detailed Summary'!BO406</f>
        <v>14308</v>
      </c>
      <c r="F5092" s="199">
        <f>'Detailed Summary'!AC406</f>
        <v>29927</v>
      </c>
      <c r="G5092" s="13">
        <f>'Detailed Summary'!BK406</f>
        <v>110782</v>
      </c>
      <c r="H5092" s="203">
        <f>'Detailed Summary'!AD406</f>
        <v>99806</v>
      </c>
      <c r="I5092" s="13">
        <f>'Detailed Summary'!BQ406</f>
        <v>173336</v>
      </c>
      <c r="K5092" s="34">
        <f t="shared" si="79"/>
        <v>428159</v>
      </c>
    </row>
    <row r="5093" spans="2:11" x14ac:dyDescent="0.2">
      <c r="B5093" t="s">
        <v>56</v>
      </c>
      <c r="C5093" s="29">
        <v>44233</v>
      </c>
      <c r="E5093" s="13">
        <f>'Detailed Summary'!BO407</f>
        <v>11390</v>
      </c>
      <c r="F5093" s="199">
        <f>'Detailed Summary'!AC407</f>
        <v>21642</v>
      </c>
      <c r="G5093" s="13">
        <f>'Detailed Summary'!BK407</f>
        <v>81913</v>
      </c>
      <c r="H5093" s="203">
        <f>'Detailed Summary'!AD407</f>
        <v>75002</v>
      </c>
      <c r="I5093" s="13">
        <f>'Detailed Summary'!BQ407</f>
        <v>148130</v>
      </c>
      <c r="K5093" s="34">
        <f t="shared" si="79"/>
        <v>338077</v>
      </c>
    </row>
    <row r="5094" spans="2:11" x14ac:dyDescent="0.2">
      <c r="B5094" t="s">
        <v>57</v>
      </c>
      <c r="C5094" s="29">
        <v>44234</v>
      </c>
      <c r="E5094" s="13">
        <f>'Detailed Summary'!BO408</f>
        <v>8185</v>
      </c>
      <c r="F5094" s="199">
        <f>'Detailed Summary'!AC408</f>
        <v>18307</v>
      </c>
      <c r="G5094" s="13">
        <f>'Detailed Summary'!BK408</f>
        <v>55469</v>
      </c>
      <c r="H5094" s="203">
        <f>'Detailed Summary'!AD408</f>
        <v>58116</v>
      </c>
      <c r="I5094" s="13">
        <f>'Detailed Summary'!BQ408</f>
        <v>102145</v>
      </c>
      <c r="K5094" s="34">
        <f t="shared" si="79"/>
        <v>242222</v>
      </c>
    </row>
    <row r="5095" spans="2:11" x14ac:dyDescent="0.2">
      <c r="B5095" t="s">
        <v>58</v>
      </c>
      <c r="C5095" s="29">
        <v>44235</v>
      </c>
      <c r="E5095" s="13">
        <f>'Detailed Summary'!BO409</f>
        <v>12690</v>
      </c>
      <c r="F5095" s="199">
        <f>'Detailed Summary'!AC409</f>
        <v>23992</v>
      </c>
      <c r="G5095" s="13">
        <f>'Detailed Summary'!BK409</f>
        <v>77064</v>
      </c>
      <c r="H5095" s="203">
        <f>'Detailed Summary'!AD409</f>
        <v>85928</v>
      </c>
      <c r="I5095" s="13">
        <f>'Detailed Summary'!BQ409</f>
        <v>150195</v>
      </c>
      <c r="K5095" s="34">
        <f t="shared" si="79"/>
        <v>349869</v>
      </c>
    </row>
    <row r="5096" spans="2:11" x14ac:dyDescent="0.2">
      <c r="B5096" t="s">
        <v>59</v>
      </c>
      <c r="C5096" s="29">
        <v>44236</v>
      </c>
      <c r="E5096" s="13">
        <f>'Detailed Summary'!BO410</f>
        <v>13745</v>
      </c>
      <c r="F5096" s="199">
        <f>'Detailed Summary'!AC410</f>
        <v>24136</v>
      </c>
      <c r="G5096" s="13">
        <f>'Detailed Summary'!BK410</f>
        <v>85807</v>
      </c>
      <c r="H5096" s="203">
        <f>'Detailed Summary'!AD410</f>
        <v>85649</v>
      </c>
      <c r="I5096" s="13">
        <f>'Detailed Summary'!BQ410</f>
        <v>156892</v>
      </c>
      <c r="K5096" s="34">
        <f t="shared" si="79"/>
        <v>366229</v>
      </c>
    </row>
    <row r="5097" spans="2:11" x14ac:dyDescent="0.2">
      <c r="B5097" t="s">
        <v>53</v>
      </c>
      <c r="C5097" s="29">
        <v>44237</v>
      </c>
      <c r="E5097" s="13">
        <f>'Detailed Summary'!BO411</f>
        <v>13654</v>
      </c>
      <c r="F5097" s="199">
        <f>'Detailed Summary'!AC411</f>
        <v>22227</v>
      </c>
      <c r="G5097" s="13">
        <f>'Detailed Summary'!BK411</f>
        <v>95101</v>
      </c>
      <c r="H5097" s="203">
        <f>'Detailed Summary'!AD411</f>
        <v>88808</v>
      </c>
      <c r="I5097" s="13">
        <f>'Detailed Summary'!BQ411</f>
        <v>155993</v>
      </c>
      <c r="K5097" s="34">
        <f t="shared" si="79"/>
        <v>375783</v>
      </c>
    </row>
    <row r="5098" spans="2:11" x14ac:dyDescent="0.2">
      <c r="B5098" t="s">
        <v>54</v>
      </c>
      <c r="C5098" s="38">
        <v>44238</v>
      </c>
      <c r="E5098" s="13">
        <f>'Detailed Summary'!BO412</f>
        <v>9105</v>
      </c>
      <c r="F5098" s="199">
        <f>'Detailed Summary'!AC412</f>
        <v>18002</v>
      </c>
      <c r="G5098" s="13">
        <f>'Detailed Summary'!BK412</f>
        <v>73438</v>
      </c>
      <c r="H5098" s="203">
        <f>'Detailed Summary'!AD412</f>
        <v>62648</v>
      </c>
      <c r="I5098" s="13">
        <f>'Detailed Summary'!BQ412</f>
        <v>76986</v>
      </c>
      <c r="K5098" s="34">
        <f t="shared" si="79"/>
        <v>240179</v>
      </c>
    </row>
    <row r="5099" spans="2:11" x14ac:dyDescent="0.2">
      <c r="B5099" t="s">
        <v>55</v>
      </c>
      <c r="C5099" s="38">
        <v>44239</v>
      </c>
      <c r="E5099" s="13">
        <f>'Detailed Summary'!BO413</f>
        <v>7914</v>
      </c>
      <c r="F5099" s="199">
        <f>'Detailed Summary'!AC413</f>
        <v>14325</v>
      </c>
      <c r="G5099" s="13">
        <f>'Detailed Summary'!BK413</f>
        <v>59106</v>
      </c>
      <c r="H5099" s="203">
        <f>'Detailed Summary'!AD413</f>
        <v>45360</v>
      </c>
      <c r="I5099" s="13">
        <f>'Detailed Summary'!BQ413</f>
        <v>35092</v>
      </c>
      <c r="K5099" s="34">
        <f t="shared" si="79"/>
        <v>161797</v>
      </c>
    </row>
    <row r="5100" spans="2:11" x14ac:dyDescent="0.2">
      <c r="B5100" t="s">
        <v>56</v>
      </c>
      <c r="C5100" s="38">
        <v>44240</v>
      </c>
      <c r="E5100" s="13">
        <f>'Detailed Summary'!BO414</f>
        <v>4274</v>
      </c>
      <c r="F5100" s="199">
        <f>'Detailed Summary'!AC414</f>
        <v>9899</v>
      </c>
      <c r="G5100" s="13">
        <f>'Detailed Summary'!BK414</f>
        <v>38511</v>
      </c>
      <c r="H5100" s="203">
        <f>'Detailed Summary'!AD414</f>
        <v>35471</v>
      </c>
      <c r="I5100" s="13">
        <f>'Detailed Summary'!BQ414</f>
        <v>48220</v>
      </c>
      <c r="K5100" s="34">
        <f t="shared" si="79"/>
        <v>136375</v>
      </c>
    </row>
    <row r="5101" spans="2:11" x14ac:dyDescent="0.2">
      <c r="B5101" t="s">
        <v>57</v>
      </c>
      <c r="C5101" s="38">
        <v>44241</v>
      </c>
      <c r="E5101" s="13">
        <f>'Detailed Summary'!BO415</f>
        <v>0</v>
      </c>
      <c r="F5101" s="199">
        <f>'Detailed Summary'!AC415</f>
        <v>0</v>
      </c>
      <c r="G5101" s="13">
        <f>'Detailed Summary'!BK415</f>
        <v>0</v>
      </c>
      <c r="H5101" s="203">
        <f>'Detailed Summary'!AD415</f>
        <v>0</v>
      </c>
      <c r="I5101" s="13">
        <f>'Detailed Summary'!BQ415</f>
        <v>0</v>
      </c>
      <c r="K5101" s="34">
        <f t="shared" si="79"/>
        <v>0</v>
      </c>
    </row>
    <row r="5102" spans="2:11" x14ac:dyDescent="0.2">
      <c r="B5102" s="45" t="s">
        <v>58</v>
      </c>
      <c r="C5102" s="38">
        <v>44242</v>
      </c>
      <c r="E5102" s="13">
        <f>'Detailed Summary'!BO416</f>
        <v>0</v>
      </c>
      <c r="F5102" s="199">
        <f>'Detailed Summary'!AC416</f>
        <v>0</v>
      </c>
      <c r="G5102" s="13">
        <f>'Detailed Summary'!BK416</f>
        <v>0</v>
      </c>
      <c r="H5102" s="203">
        <f>'Detailed Summary'!AD416</f>
        <v>0</v>
      </c>
      <c r="I5102" s="13">
        <f>'Detailed Summary'!BQ416</f>
        <v>0</v>
      </c>
      <c r="K5102" s="34">
        <f t="shared" si="79"/>
        <v>0</v>
      </c>
    </row>
    <row r="5103" spans="2:11" x14ac:dyDescent="0.2">
      <c r="B5103" t="s">
        <v>59</v>
      </c>
      <c r="C5103" s="38">
        <v>44243</v>
      </c>
      <c r="E5103" s="13">
        <f>'Detailed Summary'!BO417</f>
        <v>0</v>
      </c>
      <c r="F5103" s="199">
        <f>'Detailed Summary'!AC417</f>
        <v>0</v>
      </c>
      <c r="G5103" s="13">
        <f>'Detailed Summary'!BK417</f>
        <v>0</v>
      </c>
      <c r="H5103" s="203">
        <f>'Detailed Summary'!AD417</f>
        <v>0</v>
      </c>
      <c r="I5103" s="13">
        <f>'Detailed Summary'!BQ417</f>
        <v>0</v>
      </c>
      <c r="K5103" s="34">
        <f t="shared" si="79"/>
        <v>0</v>
      </c>
    </row>
    <row r="5104" spans="2:11" x14ac:dyDescent="0.2">
      <c r="B5104" t="s">
        <v>53</v>
      </c>
      <c r="C5104" s="38">
        <v>44244</v>
      </c>
      <c r="E5104" s="13">
        <f>'Detailed Summary'!BO418</f>
        <v>0</v>
      </c>
      <c r="F5104" s="199">
        <f>'Detailed Summary'!AC418</f>
        <v>0</v>
      </c>
      <c r="G5104" s="13">
        <f>'Detailed Summary'!BK418</f>
        <v>0</v>
      </c>
      <c r="H5104" s="203">
        <f>'Detailed Summary'!AD418</f>
        <v>0</v>
      </c>
      <c r="I5104" s="13">
        <f>'Detailed Summary'!BQ418</f>
        <v>160</v>
      </c>
      <c r="K5104" s="34">
        <f t="shared" si="79"/>
        <v>160</v>
      </c>
    </row>
    <row r="5105" spans="2:11" x14ac:dyDescent="0.2">
      <c r="B5105" t="s">
        <v>54</v>
      </c>
      <c r="C5105" s="38">
        <v>44245</v>
      </c>
      <c r="E5105" s="13">
        <f>'Detailed Summary'!BO419</f>
        <v>269</v>
      </c>
      <c r="F5105" s="199">
        <f>'Detailed Summary'!AC419</f>
        <v>2</v>
      </c>
      <c r="G5105" s="13">
        <f>'Detailed Summary'!BK419</f>
        <v>8313</v>
      </c>
      <c r="H5105" s="203">
        <f>'Detailed Summary'!AD419</f>
        <v>41</v>
      </c>
      <c r="I5105" s="13">
        <f>'Detailed Summary'!BQ419</f>
        <v>226</v>
      </c>
      <c r="K5105" s="34">
        <f t="shared" si="79"/>
        <v>8851</v>
      </c>
    </row>
    <row r="5106" spans="2:11" x14ac:dyDescent="0.2">
      <c r="B5106" t="s">
        <v>55</v>
      </c>
      <c r="C5106" s="38">
        <v>44246</v>
      </c>
      <c r="E5106" s="13">
        <f>'Detailed Summary'!BO420</f>
        <v>1414</v>
      </c>
      <c r="F5106" s="199">
        <f>'Detailed Summary'!AC420</f>
        <v>7871</v>
      </c>
      <c r="G5106" s="13">
        <f>'Detailed Summary'!BK420</f>
        <v>0</v>
      </c>
      <c r="H5106" s="203">
        <f>'Detailed Summary'!AD420</f>
        <v>5370</v>
      </c>
      <c r="I5106" s="13">
        <f>'Detailed Summary'!BQ420</f>
        <v>11067</v>
      </c>
      <c r="K5106" s="34">
        <f t="shared" si="79"/>
        <v>25722</v>
      </c>
    </row>
    <row r="5107" spans="2:11" x14ac:dyDescent="0.2">
      <c r="B5107" t="s">
        <v>56</v>
      </c>
      <c r="C5107" s="29">
        <v>44247</v>
      </c>
      <c r="E5107" s="13">
        <f>'Detailed Summary'!BO421</f>
        <v>0</v>
      </c>
      <c r="F5107" s="199">
        <f>'Detailed Summary'!AC421</f>
        <v>15345</v>
      </c>
      <c r="G5107" s="13">
        <f>'Detailed Summary'!BK421</f>
        <v>0</v>
      </c>
      <c r="H5107" s="203">
        <f>'Detailed Summary'!AD421</f>
        <v>41116</v>
      </c>
      <c r="I5107" s="13">
        <f>'Detailed Summary'!BQ421</f>
        <v>91751</v>
      </c>
      <c r="K5107" s="34">
        <f t="shared" si="79"/>
        <v>148212</v>
      </c>
    </row>
    <row r="5108" spans="2:11" x14ac:dyDescent="0.2">
      <c r="B5108" t="s">
        <v>57</v>
      </c>
      <c r="C5108" s="29">
        <v>44248</v>
      </c>
      <c r="E5108" s="13">
        <f>'Detailed Summary'!BO422</f>
        <v>0</v>
      </c>
      <c r="F5108" s="199">
        <f>'Detailed Summary'!AC422</f>
        <v>16354</v>
      </c>
      <c r="G5108" s="13">
        <f>'Detailed Summary'!BK422</f>
        <v>0</v>
      </c>
      <c r="H5108" s="203">
        <f>'Detailed Summary'!AD422</f>
        <v>51283</v>
      </c>
      <c r="I5108" s="13">
        <f>'Detailed Summary'!BQ422</f>
        <v>103760</v>
      </c>
      <c r="K5108" s="34">
        <f t="shared" si="79"/>
        <v>171397</v>
      </c>
    </row>
    <row r="5109" spans="2:11" x14ac:dyDescent="0.2">
      <c r="B5109" t="s">
        <v>58</v>
      </c>
      <c r="C5109" s="29">
        <v>44249</v>
      </c>
      <c r="E5109" s="13">
        <f>'Detailed Summary'!BO423</f>
        <v>13252</v>
      </c>
      <c r="F5109" s="199">
        <f>'Detailed Summary'!AC423</f>
        <v>23436</v>
      </c>
      <c r="G5109" s="13">
        <f>'Detailed Summary'!BK423</f>
        <v>92872</v>
      </c>
      <c r="H5109" s="203">
        <f>'Detailed Summary'!AD423</f>
        <v>83153</v>
      </c>
      <c r="I5109" s="13">
        <f>'Detailed Summary'!BQ423</f>
        <v>156849</v>
      </c>
      <c r="K5109" s="34">
        <f t="shared" si="79"/>
        <v>369562</v>
      </c>
    </row>
    <row r="5110" spans="2:11" x14ac:dyDescent="0.2">
      <c r="B5110" t="s">
        <v>59</v>
      </c>
      <c r="C5110" s="29">
        <v>44250</v>
      </c>
      <c r="E5110" s="13">
        <f>'Detailed Summary'!BO424</f>
        <v>15229</v>
      </c>
      <c r="F5110" s="199">
        <f>'Detailed Summary'!AC424</f>
        <v>24800</v>
      </c>
      <c r="G5110" s="13">
        <f>'Detailed Summary'!BK424</f>
        <v>100327</v>
      </c>
      <c r="H5110" s="203">
        <f>'Detailed Summary'!AD424</f>
        <v>88718</v>
      </c>
      <c r="I5110" s="13">
        <f>'Detailed Summary'!BQ424</f>
        <v>163935</v>
      </c>
      <c r="K5110" s="34">
        <f t="shared" si="79"/>
        <v>393009</v>
      </c>
    </row>
    <row r="5111" spans="2:11" x14ac:dyDescent="0.2">
      <c r="B5111" t="s">
        <v>53</v>
      </c>
      <c r="C5111" s="29">
        <v>44251</v>
      </c>
      <c r="E5111" s="13">
        <f>'Detailed Summary'!BO425</f>
        <v>14876</v>
      </c>
      <c r="F5111" s="199">
        <f>'Detailed Summary'!AC425</f>
        <v>25837</v>
      </c>
      <c r="G5111" s="13">
        <f>'Detailed Summary'!BK425</f>
        <v>70269</v>
      </c>
      <c r="H5111" s="203">
        <f>'Detailed Summary'!AD425</f>
        <v>92476</v>
      </c>
      <c r="I5111" s="13">
        <f>'Detailed Summary'!BQ425</f>
        <v>168046</v>
      </c>
      <c r="K5111" s="34">
        <f t="shared" si="79"/>
        <v>371504</v>
      </c>
    </row>
    <row r="5112" spans="2:11" x14ac:dyDescent="0.2">
      <c r="B5112" t="s">
        <v>54</v>
      </c>
      <c r="C5112" s="29">
        <v>44252</v>
      </c>
      <c r="E5112" s="13">
        <f>'Detailed Summary'!BO426</f>
        <v>15163</v>
      </c>
      <c r="F5112" s="199">
        <f>'Detailed Summary'!AC426</f>
        <v>27160</v>
      </c>
      <c r="G5112" s="13">
        <f>'Detailed Summary'!BK426</f>
        <v>97917</v>
      </c>
      <c r="H5112" s="203">
        <f>'Detailed Summary'!AD426</f>
        <v>93224</v>
      </c>
      <c r="I5112" s="13">
        <f>'Detailed Summary'!BQ426</f>
        <v>165086</v>
      </c>
      <c r="K5112" s="34">
        <f t="shared" si="79"/>
        <v>398550</v>
      </c>
    </row>
    <row r="5113" spans="2:11" x14ac:dyDescent="0.2">
      <c r="B5113" t="s">
        <v>55</v>
      </c>
      <c r="C5113" s="29">
        <v>44253</v>
      </c>
      <c r="E5113" s="13">
        <f>'Detailed Summary'!BO427</f>
        <v>13776</v>
      </c>
      <c r="F5113" s="199">
        <f>'Detailed Summary'!AC427</f>
        <v>31148</v>
      </c>
      <c r="G5113" s="13">
        <f>'Detailed Summary'!BK427</f>
        <v>111256</v>
      </c>
      <c r="H5113" s="203">
        <f>'Detailed Summary'!AD427</f>
        <v>103559</v>
      </c>
      <c r="I5113" s="13">
        <f>'Detailed Summary'!BQ427</f>
        <v>186247</v>
      </c>
      <c r="K5113" s="34">
        <f t="shared" si="79"/>
        <v>445986</v>
      </c>
    </row>
    <row r="5114" spans="2:11" x14ac:dyDescent="0.2">
      <c r="B5114" t="s">
        <v>56</v>
      </c>
      <c r="C5114" s="29">
        <v>44254</v>
      </c>
      <c r="E5114" s="13">
        <f>'Detailed Summary'!BO428</f>
        <v>13350</v>
      </c>
      <c r="F5114" s="199">
        <f>'Detailed Summary'!AC428</f>
        <v>24509</v>
      </c>
      <c r="G5114" s="13">
        <f>'Detailed Summary'!BK428</f>
        <v>85263</v>
      </c>
      <c r="H5114" s="203">
        <f>'Detailed Summary'!AD428</f>
        <v>79747</v>
      </c>
      <c r="I5114" s="13">
        <f>'Detailed Summary'!BQ428</f>
        <v>159254</v>
      </c>
      <c r="K5114" s="34">
        <f t="shared" si="79"/>
        <v>362123</v>
      </c>
    </row>
    <row r="5115" spans="2:11" x14ac:dyDescent="0.2">
      <c r="B5115" t="s">
        <v>57</v>
      </c>
      <c r="C5115" s="29">
        <v>44255</v>
      </c>
      <c r="E5115" s="13">
        <f>'Detailed Summary'!BO429</f>
        <v>9261</v>
      </c>
      <c r="F5115" s="199">
        <f>'Detailed Summary'!AC429</f>
        <v>21579</v>
      </c>
      <c r="G5115" s="13">
        <f>'Detailed Summary'!BK429</f>
        <v>62323</v>
      </c>
      <c r="H5115" s="203">
        <f>'Detailed Summary'!AD429</f>
        <v>63387</v>
      </c>
      <c r="I5115" s="13">
        <f>'Detailed Summary'!BQ429</f>
        <v>114258</v>
      </c>
      <c r="K5115" s="34">
        <f t="shared" si="79"/>
        <v>270808</v>
      </c>
    </row>
    <row r="5116" spans="2:11" x14ac:dyDescent="0.2">
      <c r="B5116" t="s">
        <v>58</v>
      </c>
      <c r="C5116" s="29">
        <v>44256</v>
      </c>
      <c r="E5116" s="13">
        <f>'Detailed Summary'!BO430</f>
        <v>13013</v>
      </c>
      <c r="F5116" s="199">
        <f>'Detailed Summary'!AC430</f>
        <v>24332</v>
      </c>
      <c r="G5116" s="13">
        <f>'Detailed Summary'!BK430</f>
        <v>96451</v>
      </c>
      <c r="H5116" s="203">
        <f>'Detailed Summary'!AD430</f>
        <v>85012</v>
      </c>
      <c r="I5116" s="13">
        <f>'Detailed Summary'!BQ430</f>
        <v>151194</v>
      </c>
      <c r="K5116" s="34">
        <f t="shared" si="79"/>
        <v>370002</v>
      </c>
    </row>
    <row r="5117" spans="2:11" x14ac:dyDescent="0.2">
      <c r="B5117" t="s">
        <v>59</v>
      </c>
      <c r="C5117" s="29">
        <v>44257</v>
      </c>
      <c r="E5117" s="13">
        <f>'Detailed Summary'!BO431</f>
        <v>14420</v>
      </c>
      <c r="F5117" s="199">
        <f>'Detailed Summary'!AC431</f>
        <v>25369</v>
      </c>
      <c r="G5117" s="13">
        <f>'Detailed Summary'!BK431</f>
        <v>95601</v>
      </c>
      <c r="H5117" s="203">
        <f>'Detailed Summary'!AD431</f>
        <v>91620</v>
      </c>
      <c r="I5117" s="13">
        <f>'Detailed Summary'!BQ431</f>
        <v>166296</v>
      </c>
      <c r="K5117" s="34">
        <f t="shared" si="79"/>
        <v>393306</v>
      </c>
    </row>
    <row r="5118" spans="2:11" x14ac:dyDescent="0.2">
      <c r="B5118" t="s">
        <v>53</v>
      </c>
      <c r="C5118" s="29">
        <v>44258</v>
      </c>
      <c r="E5118" s="13">
        <f>'Detailed Summary'!BO432</f>
        <v>14709</v>
      </c>
      <c r="F5118" s="199">
        <f>'Detailed Summary'!AC432</f>
        <v>26129</v>
      </c>
      <c r="G5118" s="13">
        <f>'Detailed Summary'!BK432</f>
        <v>106342</v>
      </c>
      <c r="H5118" s="203">
        <f>'Detailed Summary'!AD432</f>
        <v>95428</v>
      </c>
      <c r="I5118" s="13">
        <f>'Detailed Summary'!BQ432</f>
        <v>169311</v>
      </c>
      <c r="K5118" s="34">
        <f t="shared" si="79"/>
        <v>411919</v>
      </c>
    </row>
    <row r="5119" spans="2:11" x14ac:dyDescent="0.2">
      <c r="B5119" t="s">
        <v>54</v>
      </c>
      <c r="C5119" s="29">
        <v>44259</v>
      </c>
      <c r="E5119" s="13">
        <f>'Detailed Summary'!BO433</f>
        <v>15421</v>
      </c>
      <c r="F5119" s="199">
        <f>'Detailed Summary'!AC433</f>
        <v>28104</v>
      </c>
      <c r="G5119" s="13">
        <f>'Detailed Summary'!BK433</f>
        <v>103629</v>
      </c>
      <c r="H5119" s="203">
        <f>'Detailed Summary'!AD433</f>
        <v>97666</v>
      </c>
      <c r="I5119" s="13">
        <f>'Detailed Summary'!BQ433</f>
        <v>175079</v>
      </c>
      <c r="K5119" s="34">
        <f t="shared" si="79"/>
        <v>419899</v>
      </c>
    </row>
    <row r="5120" spans="2:11" x14ac:dyDescent="0.2">
      <c r="B5120" t="s">
        <v>55</v>
      </c>
      <c r="C5120" s="29">
        <v>44260</v>
      </c>
      <c r="E5120" s="13">
        <f>'Detailed Summary'!BO434</f>
        <v>16755</v>
      </c>
      <c r="F5120" s="199">
        <f>'Detailed Summary'!AC434</f>
        <v>32532</v>
      </c>
      <c r="G5120" s="13">
        <f>'Detailed Summary'!BK434</f>
        <v>118096</v>
      </c>
      <c r="H5120" s="203">
        <f>'Detailed Summary'!AD434</f>
        <v>110976</v>
      </c>
      <c r="I5120" s="13">
        <f>'Detailed Summary'!BQ434</f>
        <v>190618</v>
      </c>
      <c r="K5120" s="34">
        <f t="shared" si="79"/>
        <v>468977</v>
      </c>
    </row>
    <row r="5121" spans="2:11" x14ac:dyDescent="0.2">
      <c r="B5121" t="s">
        <v>56</v>
      </c>
      <c r="C5121" s="29">
        <v>44261</v>
      </c>
      <c r="E5121" s="13">
        <f>'Detailed Summary'!BO435</f>
        <v>13808</v>
      </c>
      <c r="F5121" s="199">
        <f>'Detailed Summary'!AC435</f>
        <v>24699</v>
      </c>
      <c r="G5121" s="13">
        <f>'Detailed Summary'!BK435</f>
        <v>86297</v>
      </c>
      <c r="H5121" s="203">
        <f>'Detailed Summary'!AD435</f>
        <v>83293</v>
      </c>
      <c r="I5121" s="13">
        <f>'Detailed Summary'!BQ435</f>
        <v>163000</v>
      </c>
      <c r="K5121" s="34">
        <f t="shared" si="79"/>
        <v>371097</v>
      </c>
    </row>
    <row r="5122" spans="2:11" x14ac:dyDescent="0.2">
      <c r="B5122" t="s">
        <v>57</v>
      </c>
      <c r="C5122" s="29">
        <v>44262</v>
      </c>
      <c r="E5122" s="13">
        <f>'Detailed Summary'!BO436</f>
        <v>10274</v>
      </c>
      <c r="F5122" s="199">
        <f>'Detailed Summary'!AC436</f>
        <v>22064</v>
      </c>
      <c r="G5122" s="13">
        <f>'Detailed Summary'!BK436</f>
        <v>67448</v>
      </c>
      <c r="H5122" s="203">
        <f>'Detailed Summary'!AD436</f>
        <v>66507</v>
      </c>
      <c r="I5122" s="13">
        <f>'Detailed Summary'!BQ436</f>
        <v>120023</v>
      </c>
      <c r="K5122" s="34">
        <f t="shared" si="79"/>
        <v>286316</v>
      </c>
    </row>
    <row r="5123" spans="2:11" x14ac:dyDescent="0.2">
      <c r="B5123" t="s">
        <v>58</v>
      </c>
      <c r="C5123" s="29">
        <v>44263</v>
      </c>
      <c r="E5123" s="13">
        <f>'Detailed Summary'!BO437</f>
        <v>13924</v>
      </c>
      <c r="F5123" s="199">
        <f>'Detailed Summary'!AC437</f>
        <v>25052</v>
      </c>
      <c r="G5123" s="13">
        <f>'Detailed Summary'!BK437</f>
        <v>92170</v>
      </c>
      <c r="H5123" s="203">
        <f>'Detailed Summary'!AD437</f>
        <v>90342</v>
      </c>
      <c r="I5123" s="13">
        <f>'Detailed Summary'!BQ437</f>
        <v>161139</v>
      </c>
      <c r="K5123" s="34">
        <f t="shared" si="79"/>
        <v>382627</v>
      </c>
    </row>
    <row r="5124" spans="2:11" x14ac:dyDescent="0.2">
      <c r="B5124" t="s">
        <v>59</v>
      </c>
      <c r="C5124" s="29">
        <v>44264</v>
      </c>
      <c r="E5124" s="13">
        <f>'Detailed Summary'!BO438</f>
        <v>15113</v>
      </c>
      <c r="F5124" s="199">
        <f>'Detailed Summary'!AC438</f>
        <v>24992</v>
      </c>
      <c r="G5124" s="13">
        <f>'Detailed Summary'!BK438</f>
        <v>93650</v>
      </c>
      <c r="H5124" s="203">
        <f>'Detailed Summary'!AD438</f>
        <v>92491</v>
      </c>
      <c r="I5124" s="13">
        <f>'Detailed Summary'!BQ438</f>
        <v>165708</v>
      </c>
      <c r="K5124" s="34">
        <f t="shared" si="79"/>
        <v>391954</v>
      </c>
    </row>
    <row r="5125" spans="2:11" x14ac:dyDescent="0.2">
      <c r="B5125" t="s">
        <v>53</v>
      </c>
      <c r="C5125" s="29">
        <v>44265</v>
      </c>
      <c r="E5125" s="13">
        <f>'Detailed Summary'!BO439</f>
        <v>15764</v>
      </c>
      <c r="F5125" s="199">
        <f>'Detailed Summary'!AC439</f>
        <v>26296</v>
      </c>
      <c r="G5125" s="13">
        <f>'Detailed Summary'!BK439</f>
        <v>97784</v>
      </c>
      <c r="H5125" s="203">
        <f>'Detailed Summary'!AD439</f>
        <v>94003</v>
      </c>
      <c r="I5125" s="13">
        <f>'Detailed Summary'!BQ439</f>
        <v>172605</v>
      </c>
      <c r="K5125" s="34">
        <f t="shared" si="79"/>
        <v>406452</v>
      </c>
    </row>
    <row r="5126" spans="2:11" x14ac:dyDescent="0.2">
      <c r="B5126" t="s">
        <v>54</v>
      </c>
      <c r="C5126" s="29">
        <v>44266</v>
      </c>
      <c r="E5126" s="13">
        <f>'Detailed Summary'!BO440</f>
        <v>16009</v>
      </c>
      <c r="F5126" s="199">
        <f>'Detailed Summary'!AC440</f>
        <v>29391</v>
      </c>
      <c r="G5126" s="13">
        <f>'Detailed Summary'!BK440</f>
        <v>103975</v>
      </c>
      <c r="H5126" s="203">
        <f>'Detailed Summary'!AD440</f>
        <v>97089</v>
      </c>
      <c r="I5126" s="13">
        <f>'Detailed Summary'!BQ440</f>
        <v>178237</v>
      </c>
      <c r="K5126" s="34">
        <f t="shared" si="79"/>
        <v>424701</v>
      </c>
    </row>
    <row r="5127" spans="2:11" x14ac:dyDescent="0.2">
      <c r="B5127" t="s">
        <v>55</v>
      </c>
      <c r="C5127" s="29">
        <v>44267</v>
      </c>
      <c r="E5127" s="13">
        <f>'Detailed Summary'!BO441</f>
        <v>17216</v>
      </c>
      <c r="F5127" s="199">
        <f>'Detailed Summary'!AC441</f>
        <v>34860</v>
      </c>
      <c r="G5127" s="13">
        <f>'Detailed Summary'!BK441</f>
        <v>118564</v>
      </c>
      <c r="H5127" s="203">
        <f>'Detailed Summary'!AD441</f>
        <v>113897</v>
      </c>
      <c r="I5127" s="13">
        <f>'Detailed Summary'!BQ441</f>
        <v>194648</v>
      </c>
      <c r="K5127" s="34">
        <f t="shared" ref="K5127:K5190" si="80">E5127+F5127+G5127+H5127+I5127</f>
        <v>479185</v>
      </c>
    </row>
    <row r="5128" spans="2:11" x14ac:dyDescent="0.2">
      <c r="B5128" t="s">
        <v>56</v>
      </c>
      <c r="C5128" s="29">
        <v>44268</v>
      </c>
      <c r="E5128" s="13">
        <f>'Detailed Summary'!BO442</f>
        <v>12128</v>
      </c>
      <c r="F5128" s="199">
        <f>'Detailed Summary'!AC442</f>
        <v>27073</v>
      </c>
      <c r="G5128" s="13">
        <f>'Detailed Summary'!BK442</f>
        <v>90778</v>
      </c>
      <c r="H5128" s="203">
        <f>'Detailed Summary'!AD442</f>
        <v>86091</v>
      </c>
      <c r="I5128" s="13">
        <f>'Detailed Summary'!BQ442</f>
        <v>157266</v>
      </c>
      <c r="K5128" s="34">
        <f t="shared" si="80"/>
        <v>373336</v>
      </c>
    </row>
    <row r="5129" spans="2:11" x14ac:dyDescent="0.2">
      <c r="B5129" t="s">
        <v>57</v>
      </c>
      <c r="C5129" s="29">
        <v>44269</v>
      </c>
      <c r="E5129" s="13">
        <f>'Detailed Summary'!BO443</f>
        <v>8440</v>
      </c>
      <c r="F5129" s="199">
        <f>'Detailed Summary'!AC443</f>
        <v>23689</v>
      </c>
      <c r="G5129" s="13">
        <f>'Detailed Summary'!BK443</f>
        <v>68695</v>
      </c>
      <c r="H5129" s="203">
        <f>'Detailed Summary'!AD443</f>
        <v>69435</v>
      </c>
      <c r="I5129" s="13">
        <f>'Detailed Summary'!BQ443</f>
        <v>116747</v>
      </c>
      <c r="K5129" s="34">
        <f t="shared" si="80"/>
        <v>287006</v>
      </c>
    </row>
    <row r="5130" spans="2:11" x14ac:dyDescent="0.2">
      <c r="B5130" t="s">
        <v>58</v>
      </c>
      <c r="C5130" s="38">
        <v>44270</v>
      </c>
      <c r="E5130" s="13">
        <f>'Detailed Summary'!BO444</f>
        <v>13486</v>
      </c>
      <c r="F5130" s="199">
        <f>'Detailed Summary'!AC444</f>
        <v>28776</v>
      </c>
      <c r="G5130" s="13">
        <f>'Detailed Summary'!BK444</f>
        <v>99577</v>
      </c>
      <c r="H5130" s="203">
        <f>'Detailed Summary'!AD444</f>
        <v>93184</v>
      </c>
      <c r="I5130" s="13">
        <f>'Detailed Summary'!BQ444</f>
        <v>162850</v>
      </c>
      <c r="K5130" s="34">
        <f t="shared" si="80"/>
        <v>397873</v>
      </c>
    </row>
    <row r="5131" spans="2:11" x14ac:dyDescent="0.2">
      <c r="B5131" t="s">
        <v>59</v>
      </c>
      <c r="C5131" s="38">
        <v>44271</v>
      </c>
      <c r="E5131" s="13">
        <f>'Detailed Summary'!BO445</f>
        <v>14728</v>
      </c>
      <c r="F5131" s="199">
        <f>'Detailed Summary'!AC445</f>
        <v>28907</v>
      </c>
      <c r="G5131" s="13">
        <f>'Detailed Summary'!BK445</f>
        <v>100781</v>
      </c>
      <c r="H5131" s="203">
        <f>'Detailed Summary'!AD445</f>
        <v>95837</v>
      </c>
      <c r="I5131" s="13">
        <f>'Detailed Summary'!BQ445</f>
        <v>168243</v>
      </c>
      <c r="K5131" s="34">
        <f t="shared" si="80"/>
        <v>408496</v>
      </c>
    </row>
    <row r="5132" spans="2:11" x14ac:dyDescent="0.2">
      <c r="B5132" t="s">
        <v>53</v>
      </c>
      <c r="C5132" s="38">
        <v>44272</v>
      </c>
      <c r="E5132" s="13">
        <f>'Detailed Summary'!BO446</f>
        <v>14800</v>
      </c>
      <c r="F5132" s="199">
        <f>'Detailed Summary'!AC446</f>
        <v>29701</v>
      </c>
      <c r="G5132" s="13">
        <f>'Detailed Summary'!BK446</f>
        <v>106860</v>
      </c>
      <c r="H5132" s="203">
        <f>'Detailed Summary'!AD446</f>
        <v>99568</v>
      </c>
      <c r="I5132" s="13">
        <f>'Detailed Summary'!BQ446</f>
        <v>177271</v>
      </c>
      <c r="K5132" s="34">
        <f t="shared" si="80"/>
        <v>428200</v>
      </c>
    </row>
    <row r="5133" spans="2:11" x14ac:dyDescent="0.2">
      <c r="B5133" t="s">
        <v>54</v>
      </c>
      <c r="C5133" s="38">
        <v>44273</v>
      </c>
      <c r="E5133" s="13">
        <f>'Detailed Summary'!BO447</f>
        <v>16198</v>
      </c>
      <c r="F5133" s="199">
        <f>'Detailed Summary'!AC447</f>
        <v>31951</v>
      </c>
      <c r="G5133" s="13">
        <f>'Detailed Summary'!BK447</f>
        <v>107299</v>
      </c>
      <c r="H5133" s="203">
        <f>'Detailed Summary'!AD447</f>
        <v>104142</v>
      </c>
      <c r="I5133" s="13">
        <f>'Detailed Summary'!BQ447</f>
        <v>184900</v>
      </c>
      <c r="K5133" s="34">
        <f t="shared" si="80"/>
        <v>444490</v>
      </c>
    </row>
    <row r="5134" spans="2:11" x14ac:dyDescent="0.2">
      <c r="B5134" t="s">
        <v>55</v>
      </c>
      <c r="C5134" s="38">
        <v>44274</v>
      </c>
      <c r="E5134" s="13">
        <f>'Detailed Summary'!BO448</f>
        <v>15660</v>
      </c>
      <c r="F5134" s="199">
        <f>'Detailed Summary'!AC448</f>
        <v>35425</v>
      </c>
      <c r="G5134" s="13">
        <f>'Detailed Summary'!BK448</f>
        <v>122107</v>
      </c>
      <c r="H5134" s="203">
        <f>'Detailed Summary'!AD448</f>
        <v>112918</v>
      </c>
      <c r="I5134" s="13">
        <f>'Detailed Summary'!BQ448</f>
        <v>189380</v>
      </c>
      <c r="K5134" s="34">
        <f t="shared" si="80"/>
        <v>475490</v>
      </c>
    </row>
    <row r="5135" spans="2:11" x14ac:dyDescent="0.2">
      <c r="B5135" t="s">
        <v>56</v>
      </c>
      <c r="C5135" s="29">
        <v>44275</v>
      </c>
      <c r="E5135" s="13">
        <f>'Detailed Summary'!BO449</f>
        <v>13333</v>
      </c>
      <c r="F5135" s="199">
        <f>'Detailed Summary'!AC449</f>
        <v>29554</v>
      </c>
      <c r="G5135" s="13">
        <f>'Detailed Summary'!BK449</f>
        <v>90020</v>
      </c>
      <c r="H5135" s="203">
        <f>'Detailed Summary'!AD449</f>
        <v>91043</v>
      </c>
      <c r="I5135" s="13">
        <f>'Detailed Summary'!BQ449</f>
        <v>159916</v>
      </c>
      <c r="K5135" s="34">
        <f t="shared" si="80"/>
        <v>383866</v>
      </c>
    </row>
    <row r="5136" spans="2:11" x14ac:dyDescent="0.2">
      <c r="B5136" t="s">
        <v>57</v>
      </c>
      <c r="C5136" s="29">
        <v>44276</v>
      </c>
      <c r="E5136" s="13">
        <f>'Detailed Summary'!BO450</f>
        <v>10001</v>
      </c>
      <c r="F5136" s="199">
        <f>'Detailed Summary'!AC450</f>
        <v>27483</v>
      </c>
      <c r="G5136" s="13">
        <f>'Detailed Summary'!BK450</f>
        <v>74476</v>
      </c>
      <c r="H5136" s="203">
        <f>'Detailed Summary'!AD450</f>
        <v>77309</v>
      </c>
      <c r="I5136" s="13">
        <f>'Detailed Summary'!BQ450</f>
        <v>127024</v>
      </c>
      <c r="K5136" s="34">
        <f t="shared" si="80"/>
        <v>316293</v>
      </c>
    </row>
    <row r="5137" spans="2:11" x14ac:dyDescent="0.2">
      <c r="B5137" t="s">
        <v>58</v>
      </c>
      <c r="C5137" s="29">
        <v>44277</v>
      </c>
      <c r="E5137" s="13">
        <f>'Detailed Summary'!BO451</f>
        <v>14323</v>
      </c>
      <c r="F5137" s="199">
        <f>'Detailed Summary'!AC451</f>
        <v>27717</v>
      </c>
      <c r="G5137" s="13">
        <f>'Detailed Summary'!BK451</f>
        <v>100147</v>
      </c>
      <c r="H5137" s="203">
        <f>'Detailed Summary'!AD451</f>
        <v>91519</v>
      </c>
      <c r="I5137" s="13">
        <f>'Detailed Summary'!BQ451</f>
        <v>163056</v>
      </c>
      <c r="K5137" s="34">
        <f t="shared" si="80"/>
        <v>396762</v>
      </c>
    </row>
    <row r="5138" spans="2:11" x14ac:dyDescent="0.2">
      <c r="B5138" t="s">
        <v>59</v>
      </c>
      <c r="C5138" s="29">
        <v>44278</v>
      </c>
      <c r="E5138" s="13">
        <f>'Detailed Summary'!BO452</f>
        <v>15482</v>
      </c>
      <c r="F5138" s="199">
        <f>'Detailed Summary'!AC452</f>
        <v>27819</v>
      </c>
      <c r="G5138" s="13">
        <f>'Detailed Summary'!BK452</f>
        <v>103636</v>
      </c>
      <c r="H5138" s="203">
        <f>'Detailed Summary'!AD452</f>
        <v>97577</v>
      </c>
      <c r="I5138" s="13">
        <f>'Detailed Summary'!BQ452</f>
        <v>172397</v>
      </c>
      <c r="K5138" s="34">
        <f t="shared" si="80"/>
        <v>416911</v>
      </c>
    </row>
    <row r="5139" spans="2:11" x14ac:dyDescent="0.2">
      <c r="B5139" t="s">
        <v>53</v>
      </c>
      <c r="C5139" s="29">
        <v>44279</v>
      </c>
      <c r="E5139" s="13">
        <f>'Detailed Summary'!BO453</f>
        <v>15598</v>
      </c>
      <c r="F5139" s="199">
        <f>'Detailed Summary'!AC453</f>
        <v>27922</v>
      </c>
      <c r="G5139" s="13">
        <f>'Detailed Summary'!BK453</f>
        <v>102579</v>
      </c>
      <c r="H5139" s="203">
        <f>'Detailed Summary'!AD453</f>
        <v>98648</v>
      </c>
      <c r="I5139" s="13">
        <f>'Detailed Summary'!BQ453</f>
        <v>176393</v>
      </c>
      <c r="K5139" s="34">
        <f t="shared" si="80"/>
        <v>421140</v>
      </c>
    </row>
    <row r="5140" spans="2:11" x14ac:dyDescent="0.2">
      <c r="B5140" t="s">
        <v>54</v>
      </c>
      <c r="C5140" s="29">
        <v>44280</v>
      </c>
      <c r="E5140" s="13">
        <f>'Detailed Summary'!BO454</f>
        <v>16520</v>
      </c>
      <c r="F5140" s="199">
        <f>'Detailed Summary'!AC454</f>
        <v>29507</v>
      </c>
      <c r="G5140" s="13">
        <f>'Detailed Summary'!BK454</f>
        <v>110338</v>
      </c>
      <c r="H5140" s="203">
        <f>'Detailed Summary'!AD454</f>
        <v>102340</v>
      </c>
      <c r="I5140" s="13">
        <f>'Detailed Summary'!BQ454</f>
        <v>180705</v>
      </c>
      <c r="K5140" s="34">
        <f t="shared" si="80"/>
        <v>439410</v>
      </c>
    </row>
    <row r="5141" spans="2:11" x14ac:dyDescent="0.2">
      <c r="B5141" t="s">
        <v>55</v>
      </c>
      <c r="C5141" s="29">
        <v>44281</v>
      </c>
      <c r="E5141" s="13">
        <f>'Detailed Summary'!BO455</f>
        <v>17590</v>
      </c>
      <c r="F5141" s="199">
        <f>'Detailed Summary'!AC455</f>
        <v>34487</v>
      </c>
      <c r="G5141" s="13">
        <f>'Detailed Summary'!BK455</f>
        <v>121899</v>
      </c>
      <c r="H5141" s="203">
        <f>'Detailed Summary'!AD455</f>
        <v>117119</v>
      </c>
      <c r="I5141" s="13">
        <f>'Detailed Summary'!BQ455</f>
        <v>202410</v>
      </c>
      <c r="K5141" s="34">
        <f t="shared" si="80"/>
        <v>493505</v>
      </c>
    </row>
    <row r="5142" spans="2:11" x14ac:dyDescent="0.2">
      <c r="B5142" t="s">
        <v>56</v>
      </c>
      <c r="C5142" s="29">
        <v>44282</v>
      </c>
      <c r="E5142" s="13">
        <f>'Detailed Summary'!BO456</f>
        <v>13959</v>
      </c>
      <c r="F5142" s="199">
        <f>'Detailed Summary'!AC456</f>
        <v>26774</v>
      </c>
      <c r="G5142" s="13">
        <f>'Detailed Summary'!BK456</f>
        <v>95960</v>
      </c>
      <c r="H5142" s="203">
        <f>'Detailed Summary'!AD456</f>
        <v>88639</v>
      </c>
      <c r="I5142" s="13">
        <f>'Detailed Summary'!BQ456</f>
        <v>167045</v>
      </c>
      <c r="K5142" s="34">
        <f t="shared" si="80"/>
        <v>392377</v>
      </c>
    </row>
    <row r="5143" spans="2:11" x14ac:dyDescent="0.2">
      <c r="B5143" t="s">
        <v>57</v>
      </c>
      <c r="C5143" s="29">
        <v>44283</v>
      </c>
      <c r="E5143" s="13">
        <f>'Detailed Summary'!BO457</f>
        <v>10130</v>
      </c>
      <c r="F5143" s="199">
        <f>'Detailed Summary'!AC457</f>
        <v>24437</v>
      </c>
      <c r="G5143" s="13">
        <f>'Detailed Summary'!BK457</f>
        <v>74205</v>
      </c>
      <c r="H5143" s="203">
        <f>'Detailed Summary'!AD457</f>
        <v>70203</v>
      </c>
      <c r="I5143" s="13">
        <f>'Detailed Summary'!BQ457</f>
        <v>126094</v>
      </c>
      <c r="K5143" s="34">
        <f t="shared" si="80"/>
        <v>305069</v>
      </c>
    </row>
    <row r="5144" spans="2:11" x14ac:dyDescent="0.2">
      <c r="B5144" t="s">
        <v>58</v>
      </c>
      <c r="C5144" s="29">
        <v>44284</v>
      </c>
      <c r="E5144" s="13">
        <f>'Detailed Summary'!BO458</f>
        <v>14820</v>
      </c>
      <c r="F5144" s="199">
        <f>'Detailed Summary'!AC458</f>
        <v>28610</v>
      </c>
      <c r="G5144" s="13">
        <f>'Detailed Summary'!BK458</f>
        <v>104721</v>
      </c>
      <c r="H5144" s="203">
        <f>'Detailed Summary'!AD458</f>
        <v>96297</v>
      </c>
      <c r="I5144" s="13">
        <f>'Detailed Summary'!BQ458</f>
        <v>170152</v>
      </c>
      <c r="K5144" s="34">
        <f t="shared" si="80"/>
        <v>414600</v>
      </c>
    </row>
    <row r="5145" spans="2:11" x14ac:dyDescent="0.2">
      <c r="B5145" t="s">
        <v>59</v>
      </c>
      <c r="C5145" s="29">
        <v>44285</v>
      </c>
      <c r="E5145" s="13">
        <f>'Detailed Summary'!BO459</f>
        <v>16173</v>
      </c>
      <c r="F5145" s="199">
        <f>'Detailed Summary'!AC459</f>
        <v>29277</v>
      </c>
      <c r="G5145" s="13">
        <f>'Detailed Summary'!BK459</f>
        <v>107789</v>
      </c>
      <c r="H5145" s="203">
        <f>'Detailed Summary'!AD459</f>
        <v>105170</v>
      </c>
      <c r="I5145" s="13">
        <f>'Detailed Summary'!BQ459</f>
        <v>178075</v>
      </c>
      <c r="K5145" s="34">
        <f t="shared" si="80"/>
        <v>436484</v>
      </c>
    </row>
    <row r="5146" spans="2:11" x14ac:dyDescent="0.2">
      <c r="B5146" t="s">
        <v>53</v>
      </c>
      <c r="C5146" s="29">
        <v>44286</v>
      </c>
      <c r="E5146" s="13">
        <f>'Detailed Summary'!BO460</f>
        <v>16732</v>
      </c>
      <c r="F5146" s="199">
        <f>'Detailed Summary'!AC460</f>
        <v>29604</v>
      </c>
      <c r="G5146" s="13">
        <f>'Detailed Summary'!BK460</f>
        <v>111472</v>
      </c>
      <c r="H5146" s="203">
        <f>'Detailed Summary'!AD460</f>
        <v>118534</v>
      </c>
      <c r="I5146" s="13">
        <f>'Detailed Summary'!BQ460</f>
        <v>184189</v>
      </c>
      <c r="K5146" s="34">
        <f t="shared" si="80"/>
        <v>460531</v>
      </c>
    </row>
    <row r="5147" spans="2:11" x14ac:dyDescent="0.2">
      <c r="B5147" t="s">
        <v>54</v>
      </c>
      <c r="C5147" s="29">
        <v>44287</v>
      </c>
      <c r="E5147" s="13">
        <f>'Detailed Summary'!BO461</f>
        <v>17354</v>
      </c>
      <c r="F5147" s="199">
        <f>'Detailed Summary'!AC461</f>
        <v>33831</v>
      </c>
      <c r="G5147" s="13">
        <f>'Detailed Summary'!BK461</f>
        <v>123621</v>
      </c>
      <c r="H5147" s="203">
        <f>'Detailed Summary'!AD461</f>
        <v>123193</v>
      </c>
      <c r="I5147" s="13">
        <f>'Detailed Summary'!BQ461</f>
        <v>193414</v>
      </c>
      <c r="K5147" s="34">
        <f t="shared" si="80"/>
        <v>491413</v>
      </c>
    </row>
    <row r="5148" spans="2:11" x14ac:dyDescent="0.2">
      <c r="B5148" t="s">
        <v>55</v>
      </c>
      <c r="C5148" s="33">
        <v>44288</v>
      </c>
      <c r="E5148" s="13">
        <f>'Detailed Summary'!BO462</f>
        <v>16910</v>
      </c>
      <c r="F5148" s="199">
        <f>'Detailed Summary'!AC462</f>
        <v>35923</v>
      </c>
      <c r="G5148" s="13">
        <f>'Detailed Summary'!BK462</f>
        <v>114763</v>
      </c>
      <c r="H5148" s="203">
        <f>'Detailed Summary'!AD462</f>
        <v>113229</v>
      </c>
      <c r="I5148" s="13">
        <f>'Detailed Summary'!BQ462</f>
        <v>195563</v>
      </c>
      <c r="K5148" s="34">
        <f t="shared" si="80"/>
        <v>476388</v>
      </c>
    </row>
    <row r="5149" spans="2:11" x14ac:dyDescent="0.2">
      <c r="B5149" t="s">
        <v>56</v>
      </c>
      <c r="C5149" s="29">
        <v>44289</v>
      </c>
      <c r="E5149" s="13">
        <f>'Detailed Summary'!BO463</f>
        <v>11649</v>
      </c>
      <c r="F5149" s="199">
        <f>'Detailed Summary'!AC463</f>
        <v>25278</v>
      </c>
      <c r="G5149" s="13">
        <f>'Detailed Summary'!BK463</f>
        <v>83931</v>
      </c>
      <c r="H5149" s="203">
        <f>'Detailed Summary'!AD463</f>
        <v>81451</v>
      </c>
      <c r="I5149" s="13">
        <f>'Detailed Summary'!BQ463</f>
        <v>147618</v>
      </c>
      <c r="K5149" s="34">
        <f t="shared" si="80"/>
        <v>349927</v>
      </c>
    </row>
    <row r="5150" spans="2:11" x14ac:dyDescent="0.2">
      <c r="B5150" t="s">
        <v>57</v>
      </c>
      <c r="C5150" s="33">
        <v>44290</v>
      </c>
      <c r="E5150" s="13">
        <f>'Detailed Summary'!BO464</f>
        <v>8997</v>
      </c>
      <c r="F5150" s="199">
        <f>'Detailed Summary'!AC464</f>
        <v>25651</v>
      </c>
      <c r="G5150" s="13">
        <f>'Detailed Summary'!BK464</f>
        <v>67979</v>
      </c>
      <c r="H5150" s="203">
        <f>'Detailed Summary'!AD464</f>
        <v>71742</v>
      </c>
      <c r="I5150" s="13">
        <f>'Detailed Summary'!BQ464</f>
        <v>112991</v>
      </c>
      <c r="K5150" s="34">
        <f t="shared" si="80"/>
        <v>287360</v>
      </c>
    </row>
    <row r="5151" spans="2:11" x14ac:dyDescent="0.2">
      <c r="B5151" t="s">
        <v>58</v>
      </c>
      <c r="C5151" s="29">
        <v>44291</v>
      </c>
      <c r="E5151" s="13">
        <f>'Detailed Summary'!BO465</f>
        <v>14460</v>
      </c>
      <c r="F5151" s="199">
        <f>'Detailed Summary'!AC465</f>
        <v>30373</v>
      </c>
      <c r="G5151" s="13">
        <f>'Detailed Summary'!BK465</f>
        <v>107504</v>
      </c>
      <c r="H5151" s="203">
        <f>'Detailed Summary'!AD465</f>
        <v>98498</v>
      </c>
      <c r="I5151" s="13">
        <f>'Detailed Summary'!BQ465</f>
        <v>172790</v>
      </c>
      <c r="K5151" s="34">
        <f t="shared" si="80"/>
        <v>423625</v>
      </c>
    </row>
    <row r="5152" spans="2:11" x14ac:dyDescent="0.2">
      <c r="B5152" t="s">
        <v>59</v>
      </c>
      <c r="C5152" s="29">
        <v>44292</v>
      </c>
      <c r="E5152" s="13">
        <f>'Detailed Summary'!BO466</f>
        <v>16396</v>
      </c>
      <c r="F5152" s="199">
        <f>'Detailed Summary'!AC466</f>
        <v>29613</v>
      </c>
      <c r="G5152" s="13">
        <f>'Detailed Summary'!BK466</f>
        <v>113502</v>
      </c>
      <c r="H5152" s="203">
        <f>'Detailed Summary'!AD466</f>
        <v>102070</v>
      </c>
      <c r="I5152" s="13">
        <f>'Detailed Summary'!BQ466</f>
        <v>177905</v>
      </c>
      <c r="K5152" s="34">
        <f t="shared" si="80"/>
        <v>439486</v>
      </c>
    </row>
    <row r="5153" spans="2:11" x14ac:dyDescent="0.2">
      <c r="B5153" t="s">
        <v>53</v>
      </c>
      <c r="C5153" s="29">
        <v>44293</v>
      </c>
      <c r="E5153" s="13">
        <f>'Detailed Summary'!BO467</f>
        <v>16737</v>
      </c>
      <c r="F5153" s="199">
        <f>'Detailed Summary'!AC467</f>
        <v>29149</v>
      </c>
      <c r="G5153" s="13">
        <f>'Detailed Summary'!BK467</f>
        <v>114861</v>
      </c>
      <c r="H5153" s="203">
        <f>'Detailed Summary'!AD467</f>
        <v>103067</v>
      </c>
      <c r="I5153" s="13">
        <f>'Detailed Summary'!BQ467</f>
        <v>181762</v>
      </c>
      <c r="K5153" s="34">
        <f t="shared" si="80"/>
        <v>445576</v>
      </c>
    </row>
    <row r="5154" spans="2:11" x14ac:dyDescent="0.2">
      <c r="B5154" t="s">
        <v>54</v>
      </c>
      <c r="C5154" s="29">
        <v>44294</v>
      </c>
      <c r="E5154" s="13">
        <f>'Detailed Summary'!BO468</f>
        <v>17389</v>
      </c>
      <c r="F5154" s="199">
        <f>'Detailed Summary'!AC468</f>
        <v>30970</v>
      </c>
      <c r="G5154" s="13">
        <f>'Detailed Summary'!BK468</f>
        <v>123760</v>
      </c>
      <c r="H5154" s="203">
        <f>'Detailed Summary'!AD468</f>
        <v>108537</v>
      </c>
      <c r="I5154" s="13">
        <f>'Detailed Summary'!BQ468</f>
        <v>189479</v>
      </c>
      <c r="K5154" s="34">
        <f t="shared" si="80"/>
        <v>470135</v>
      </c>
    </row>
    <row r="5155" spans="2:11" x14ac:dyDescent="0.2">
      <c r="B5155" t="s">
        <v>55</v>
      </c>
      <c r="C5155" s="29">
        <v>44295</v>
      </c>
      <c r="E5155" s="13">
        <f>'Detailed Summary'!BO469</f>
        <v>17830</v>
      </c>
      <c r="F5155" s="199">
        <f>'Detailed Summary'!AC469</f>
        <v>35914</v>
      </c>
      <c r="G5155" s="13">
        <f>'Detailed Summary'!BK469</f>
        <v>136414</v>
      </c>
      <c r="H5155" s="203">
        <f>'Detailed Summary'!AD469</f>
        <v>119235</v>
      </c>
      <c r="I5155" s="13">
        <f>'Detailed Summary'!BQ469</f>
        <v>200333</v>
      </c>
      <c r="K5155" s="34">
        <f t="shared" si="80"/>
        <v>509726</v>
      </c>
    </row>
    <row r="5156" spans="2:11" x14ac:dyDescent="0.2">
      <c r="B5156" t="s">
        <v>56</v>
      </c>
      <c r="C5156" s="29">
        <v>44296</v>
      </c>
      <c r="E5156" s="13">
        <f>'Detailed Summary'!BO470</f>
        <v>15160</v>
      </c>
      <c r="F5156" s="199">
        <f>'Detailed Summary'!AC470</f>
        <v>28387</v>
      </c>
      <c r="G5156" s="13">
        <f>'Detailed Summary'!BK470</f>
        <v>100817</v>
      </c>
      <c r="H5156" s="203">
        <f>'Detailed Summary'!AD470</f>
        <v>91279</v>
      </c>
      <c r="I5156" s="13">
        <f>'Detailed Summary'!BQ470</f>
        <v>169893</v>
      </c>
      <c r="K5156" s="34">
        <f t="shared" si="80"/>
        <v>405536</v>
      </c>
    </row>
    <row r="5157" spans="2:11" x14ac:dyDescent="0.2">
      <c r="B5157" t="s">
        <v>57</v>
      </c>
      <c r="C5157" s="29">
        <v>44297</v>
      </c>
      <c r="E5157" s="13">
        <f>'Detailed Summary'!BO471</f>
        <v>10725</v>
      </c>
      <c r="F5157" s="199">
        <f>'Detailed Summary'!AC471</f>
        <v>25844</v>
      </c>
      <c r="G5157" s="13">
        <f>'Detailed Summary'!BK471</f>
        <v>74087</v>
      </c>
      <c r="H5157" s="203">
        <f>'Detailed Summary'!AD471</f>
        <v>78064</v>
      </c>
      <c r="I5157" s="13">
        <f>'Detailed Summary'!BQ471</f>
        <v>129249</v>
      </c>
      <c r="K5157" s="34">
        <f t="shared" si="80"/>
        <v>317969</v>
      </c>
    </row>
    <row r="5158" spans="2:11" x14ac:dyDescent="0.2">
      <c r="B5158" t="s">
        <v>58</v>
      </c>
      <c r="C5158" s="29">
        <v>44298</v>
      </c>
      <c r="E5158" s="13">
        <f>'Detailed Summary'!BO472</f>
        <v>15204</v>
      </c>
      <c r="F5158" s="199">
        <f>'Detailed Summary'!AC472</f>
        <v>29443</v>
      </c>
      <c r="G5158" s="13">
        <f>'Detailed Summary'!BK472</f>
        <v>103604</v>
      </c>
      <c r="H5158" s="203">
        <f>'Detailed Summary'!AD472</f>
        <v>98263</v>
      </c>
      <c r="I5158" s="13">
        <f>'Detailed Summary'!BQ472</f>
        <v>173691</v>
      </c>
      <c r="K5158" s="34">
        <f t="shared" si="80"/>
        <v>420205</v>
      </c>
    </row>
    <row r="5159" spans="2:11" x14ac:dyDescent="0.2">
      <c r="B5159" t="s">
        <v>59</v>
      </c>
      <c r="C5159" s="29">
        <v>44299</v>
      </c>
      <c r="E5159" s="13">
        <f>'Detailed Summary'!BO473</f>
        <v>16129</v>
      </c>
      <c r="F5159" s="199">
        <f>'Detailed Summary'!AC473</f>
        <v>29205</v>
      </c>
      <c r="G5159" s="13">
        <f>'Detailed Summary'!BK473</f>
        <v>107682</v>
      </c>
      <c r="H5159" s="203">
        <f>'Detailed Summary'!AD473</f>
        <v>101975</v>
      </c>
      <c r="I5159" s="13">
        <f>'Detailed Summary'!BQ473</f>
        <v>176072</v>
      </c>
      <c r="K5159" s="34">
        <f t="shared" si="80"/>
        <v>431063</v>
      </c>
    </row>
    <row r="5160" spans="2:11" x14ac:dyDescent="0.2">
      <c r="B5160" t="s">
        <v>53</v>
      </c>
      <c r="C5160" s="29">
        <v>44300</v>
      </c>
      <c r="E5160" s="13">
        <f>'Detailed Summary'!BO474</f>
        <v>16472</v>
      </c>
      <c r="F5160" s="199">
        <f>'Detailed Summary'!AC474</f>
        <v>29239</v>
      </c>
      <c r="G5160" s="13">
        <f>'Detailed Summary'!BK474</f>
        <v>108742</v>
      </c>
      <c r="H5160" s="203">
        <f>'Detailed Summary'!AD474</f>
        <v>106451</v>
      </c>
      <c r="I5160" s="13">
        <f>'Detailed Summary'!BQ474</f>
        <v>182763</v>
      </c>
      <c r="K5160" s="34">
        <f t="shared" si="80"/>
        <v>443667</v>
      </c>
    </row>
    <row r="5161" spans="2:11" x14ac:dyDescent="0.2">
      <c r="B5161" t="s">
        <v>54</v>
      </c>
      <c r="C5161" s="29">
        <v>44301</v>
      </c>
      <c r="E5161" s="13">
        <f>'Detailed Summary'!BO475</f>
        <v>16499</v>
      </c>
      <c r="F5161" s="199">
        <f>'Detailed Summary'!AC475</f>
        <v>30757</v>
      </c>
      <c r="G5161" s="13">
        <f>'Detailed Summary'!BK475</f>
        <v>112273</v>
      </c>
      <c r="H5161" s="203">
        <f>'Detailed Summary'!AD475</f>
        <v>105507</v>
      </c>
      <c r="I5161" s="13">
        <f>'Detailed Summary'!BQ475</f>
        <v>176087</v>
      </c>
      <c r="K5161" s="34">
        <f t="shared" si="80"/>
        <v>441123</v>
      </c>
    </row>
    <row r="5162" spans="2:11" x14ac:dyDescent="0.2">
      <c r="B5162" t="s">
        <v>55</v>
      </c>
      <c r="C5162" s="29">
        <v>44302</v>
      </c>
      <c r="E5162" s="13">
        <f>'Detailed Summary'!BO476</f>
        <v>16978</v>
      </c>
      <c r="F5162" s="199">
        <f>'Detailed Summary'!AC476</f>
        <v>35581</v>
      </c>
      <c r="G5162" s="13">
        <f>'Detailed Summary'!BK476</f>
        <v>123624</v>
      </c>
      <c r="H5162" s="203">
        <f>'Detailed Summary'!AD476</f>
        <v>115821</v>
      </c>
      <c r="I5162" s="13">
        <f>'Detailed Summary'!BQ476</f>
        <v>192149</v>
      </c>
      <c r="K5162" s="34">
        <f t="shared" si="80"/>
        <v>484153</v>
      </c>
    </row>
    <row r="5163" spans="2:11" x14ac:dyDescent="0.2">
      <c r="B5163" t="s">
        <v>56</v>
      </c>
      <c r="C5163" s="29">
        <v>44303</v>
      </c>
      <c r="E5163" s="13">
        <f>'Detailed Summary'!BO477</f>
        <v>13546</v>
      </c>
      <c r="F5163" s="199">
        <f>'Detailed Summary'!AC477</f>
        <v>26474</v>
      </c>
      <c r="G5163" s="13">
        <f>'Detailed Summary'!BK477</f>
        <v>90277</v>
      </c>
      <c r="H5163" s="203">
        <f>'Detailed Summary'!AD477</f>
        <v>90013</v>
      </c>
      <c r="I5163" s="13">
        <f>'Detailed Summary'!BQ477</f>
        <v>165971</v>
      </c>
      <c r="K5163" s="34">
        <f t="shared" si="80"/>
        <v>386281</v>
      </c>
    </row>
    <row r="5164" spans="2:11" x14ac:dyDescent="0.2">
      <c r="B5164" t="s">
        <v>57</v>
      </c>
      <c r="C5164" s="29">
        <v>44304</v>
      </c>
      <c r="E5164" s="13">
        <f>'Detailed Summary'!BO478</f>
        <v>10296</v>
      </c>
      <c r="F5164" s="199">
        <f>'Detailed Summary'!AC478</f>
        <v>26197</v>
      </c>
      <c r="G5164" s="13">
        <f>'Detailed Summary'!BK478</f>
        <v>70251</v>
      </c>
      <c r="H5164" s="203">
        <f>'Detailed Summary'!AD478</f>
        <v>73135</v>
      </c>
      <c r="I5164" s="13">
        <f>'Detailed Summary'!BQ478</f>
        <v>127142</v>
      </c>
      <c r="K5164" s="34">
        <f t="shared" si="80"/>
        <v>307021</v>
      </c>
    </row>
    <row r="5165" spans="2:11" x14ac:dyDescent="0.2">
      <c r="B5165" t="s">
        <v>58</v>
      </c>
      <c r="C5165" s="29">
        <v>44305</v>
      </c>
      <c r="E5165" s="13">
        <f>'Detailed Summary'!BO479</f>
        <v>14983</v>
      </c>
      <c r="F5165" s="199">
        <f>'Detailed Summary'!AC479</f>
        <v>29943</v>
      </c>
      <c r="G5165" s="13">
        <f>'Detailed Summary'!BK479</f>
        <v>101388</v>
      </c>
      <c r="H5165" s="203">
        <f>'Detailed Summary'!AD479</f>
        <v>96855</v>
      </c>
      <c r="I5165" s="13">
        <f>'Detailed Summary'!BQ479</f>
        <v>172983</v>
      </c>
      <c r="K5165" s="34">
        <f t="shared" si="80"/>
        <v>416152</v>
      </c>
    </row>
    <row r="5166" spans="2:11" x14ac:dyDescent="0.2">
      <c r="B5166" t="s">
        <v>59</v>
      </c>
      <c r="C5166" s="29">
        <v>44306</v>
      </c>
      <c r="E5166" s="13">
        <f>'Detailed Summary'!BO480</f>
        <v>16467</v>
      </c>
      <c r="F5166" s="199">
        <f>'Detailed Summary'!AC480</f>
        <v>29870</v>
      </c>
      <c r="G5166" s="13">
        <f>'Detailed Summary'!BK480</f>
        <v>107798</v>
      </c>
      <c r="H5166" s="203">
        <f>'Detailed Summary'!AD480</f>
        <v>103414</v>
      </c>
      <c r="I5166" s="13">
        <f>'Detailed Summary'!BQ480</f>
        <v>181382</v>
      </c>
      <c r="K5166" s="34">
        <f t="shared" si="80"/>
        <v>438931</v>
      </c>
    </row>
    <row r="5167" spans="2:11" x14ac:dyDescent="0.2">
      <c r="B5167" t="s">
        <v>53</v>
      </c>
      <c r="C5167" s="29">
        <v>44307</v>
      </c>
      <c r="E5167" s="13">
        <f>'Detailed Summary'!BO481</f>
        <v>15758</v>
      </c>
      <c r="F5167" s="199">
        <f>'Detailed Summary'!AC481</f>
        <v>29944</v>
      </c>
      <c r="G5167" s="13">
        <f>'Detailed Summary'!BK481</f>
        <v>114768</v>
      </c>
      <c r="H5167" s="203">
        <f>'Detailed Summary'!AD481</f>
        <v>105805</v>
      </c>
      <c r="I5167" s="13">
        <f>'Detailed Summary'!BQ481</f>
        <v>183989</v>
      </c>
      <c r="K5167" s="34">
        <f t="shared" si="80"/>
        <v>450264</v>
      </c>
    </row>
    <row r="5168" spans="2:11" x14ac:dyDescent="0.2">
      <c r="B5168" t="s">
        <v>54</v>
      </c>
      <c r="C5168" s="29">
        <v>44308</v>
      </c>
      <c r="E5168" s="13">
        <f>'Detailed Summary'!BO482</f>
        <v>16445</v>
      </c>
      <c r="F5168" s="199">
        <f>'Detailed Summary'!AC482</f>
        <v>32024</v>
      </c>
      <c r="G5168" s="13">
        <f>'Detailed Summary'!BK482</f>
        <v>114587</v>
      </c>
      <c r="H5168" s="203">
        <f>'Detailed Summary'!AD482</f>
        <v>110933</v>
      </c>
      <c r="I5168" s="13">
        <f>'Detailed Summary'!BQ482</f>
        <v>187134</v>
      </c>
      <c r="K5168" s="34">
        <f t="shared" si="80"/>
        <v>461123</v>
      </c>
    </row>
    <row r="5169" spans="2:11" x14ac:dyDescent="0.2">
      <c r="B5169" t="s">
        <v>55</v>
      </c>
      <c r="C5169" s="29">
        <v>44309</v>
      </c>
      <c r="E5169" s="13">
        <f>'Detailed Summary'!BO483</f>
        <v>15462</v>
      </c>
      <c r="F5169" s="199">
        <f>'Detailed Summary'!AC483</f>
        <v>32765</v>
      </c>
      <c r="G5169" s="13">
        <f>'Detailed Summary'!BK483</f>
        <v>114822</v>
      </c>
      <c r="H5169" s="203">
        <f>'Detailed Summary'!AD483</f>
        <v>107709</v>
      </c>
      <c r="I5169" s="13">
        <f>'Detailed Summary'!BQ483</f>
        <v>180684</v>
      </c>
      <c r="K5169" s="34">
        <f t="shared" si="80"/>
        <v>451442</v>
      </c>
    </row>
    <row r="5170" spans="2:11" x14ac:dyDescent="0.2">
      <c r="B5170" t="s">
        <v>56</v>
      </c>
      <c r="C5170" s="29">
        <v>44310</v>
      </c>
      <c r="E5170" s="13">
        <f>'Detailed Summary'!BO484</f>
        <v>12898</v>
      </c>
      <c r="F5170" s="199">
        <f>'Detailed Summary'!AC484</f>
        <v>28331</v>
      </c>
      <c r="G5170" s="13">
        <f>'Detailed Summary'!BK484</f>
        <v>98488</v>
      </c>
      <c r="H5170" s="203">
        <f>'Detailed Summary'!AD484</f>
        <v>93333</v>
      </c>
      <c r="I5170" s="13">
        <f>'Detailed Summary'!BQ484</f>
        <v>171091</v>
      </c>
      <c r="K5170" s="34">
        <f t="shared" si="80"/>
        <v>404141</v>
      </c>
    </row>
    <row r="5171" spans="2:11" x14ac:dyDescent="0.2">
      <c r="B5171" t="s">
        <v>57</v>
      </c>
      <c r="C5171" s="29">
        <v>44311</v>
      </c>
      <c r="E5171" s="13">
        <f>'Detailed Summary'!BO485</f>
        <v>11073</v>
      </c>
      <c r="F5171" s="199">
        <f>'Detailed Summary'!AC485</f>
        <v>26703</v>
      </c>
      <c r="G5171" s="13">
        <f>'Detailed Summary'!BK485</f>
        <v>73939</v>
      </c>
      <c r="H5171" s="203">
        <f>'Detailed Summary'!AD485</f>
        <v>79655</v>
      </c>
      <c r="I5171" s="13">
        <f>'Detailed Summary'!BQ485</f>
        <v>129517</v>
      </c>
      <c r="K5171" s="34">
        <f t="shared" si="80"/>
        <v>320887</v>
      </c>
    </row>
    <row r="5172" spans="2:11" x14ac:dyDescent="0.2">
      <c r="B5172" t="s">
        <v>58</v>
      </c>
      <c r="C5172" s="29">
        <v>44312</v>
      </c>
      <c r="E5172" s="13">
        <f>'Detailed Summary'!BO486</f>
        <v>15610</v>
      </c>
      <c r="F5172" s="199">
        <f>'Detailed Summary'!AC486</f>
        <v>29730</v>
      </c>
      <c r="G5172" s="13">
        <f>'Detailed Summary'!BK486</f>
        <v>101349</v>
      </c>
      <c r="H5172" s="203">
        <f>'Detailed Summary'!AD486</f>
        <v>99466</v>
      </c>
      <c r="I5172" s="13">
        <f>'Detailed Summary'!BQ486</f>
        <v>168474</v>
      </c>
      <c r="K5172" s="34">
        <f t="shared" si="80"/>
        <v>414629</v>
      </c>
    </row>
    <row r="5173" spans="2:11" x14ac:dyDescent="0.2">
      <c r="B5173" t="s">
        <v>59</v>
      </c>
      <c r="C5173" s="29">
        <v>44313</v>
      </c>
      <c r="E5173" s="13">
        <f>'Detailed Summary'!BO487</f>
        <v>16231</v>
      </c>
      <c r="F5173" s="199">
        <f>'Detailed Summary'!AC487</f>
        <v>29228</v>
      </c>
      <c r="G5173" s="13">
        <f>'Detailed Summary'!BK487</f>
        <v>103208</v>
      </c>
      <c r="H5173" s="203">
        <f>'Detailed Summary'!AD487</f>
        <v>102119</v>
      </c>
      <c r="I5173" s="13">
        <f>'Detailed Summary'!BQ487</f>
        <v>177537</v>
      </c>
      <c r="K5173" s="34">
        <f t="shared" si="80"/>
        <v>428323</v>
      </c>
    </row>
    <row r="5174" spans="2:11" x14ac:dyDescent="0.2">
      <c r="B5174" t="s">
        <v>53</v>
      </c>
      <c r="C5174" s="29">
        <v>44314</v>
      </c>
      <c r="E5174" s="13">
        <f>'Detailed Summary'!BO488</f>
        <v>16568</v>
      </c>
      <c r="F5174" s="199">
        <f>'Detailed Summary'!AC488</f>
        <v>29602</v>
      </c>
      <c r="G5174" s="13">
        <f>'Detailed Summary'!BK488</f>
        <v>108702</v>
      </c>
      <c r="H5174" s="203">
        <f>'Detailed Summary'!AD488</f>
        <v>104647</v>
      </c>
      <c r="I5174" s="13">
        <f>'Detailed Summary'!BQ488</f>
        <v>182166</v>
      </c>
      <c r="K5174" s="34">
        <f t="shared" si="80"/>
        <v>441685</v>
      </c>
    </row>
    <row r="5175" spans="2:11" x14ac:dyDescent="0.2">
      <c r="B5175" t="s">
        <v>54</v>
      </c>
      <c r="C5175" s="29">
        <v>44315</v>
      </c>
      <c r="E5175" s="13">
        <f>'Detailed Summary'!BO489</f>
        <v>15577</v>
      </c>
      <c r="F5175" s="199">
        <f>'Detailed Summary'!AC489</f>
        <v>30237</v>
      </c>
      <c r="G5175" s="13">
        <f>'Detailed Summary'!BK489</f>
        <v>114835</v>
      </c>
      <c r="H5175" s="203">
        <f>'Detailed Summary'!AD489</f>
        <v>102562</v>
      </c>
      <c r="I5175" s="13">
        <f>'Detailed Summary'!BQ489</f>
        <v>172737</v>
      </c>
      <c r="K5175" s="34">
        <f t="shared" si="80"/>
        <v>435948</v>
      </c>
    </row>
    <row r="5176" spans="2:11" x14ac:dyDescent="0.2">
      <c r="B5176" s="39" t="s">
        <v>55</v>
      </c>
      <c r="C5176" s="29">
        <v>44316</v>
      </c>
      <c r="E5176" s="13">
        <f>'Detailed Summary'!BO490</f>
        <v>16520</v>
      </c>
      <c r="F5176" s="199">
        <f>'Detailed Summary'!AC490</f>
        <v>34077</v>
      </c>
      <c r="G5176" s="13">
        <f>'Detailed Summary'!BK490</f>
        <v>119243</v>
      </c>
      <c r="H5176" s="203">
        <f>'Detailed Summary'!AD490</f>
        <v>109295</v>
      </c>
      <c r="I5176" s="13">
        <f>'Detailed Summary'!BQ490</f>
        <v>187108</v>
      </c>
      <c r="K5176" s="34">
        <f t="shared" si="80"/>
        <v>466243</v>
      </c>
    </row>
    <row r="5177" spans="2:11" x14ac:dyDescent="0.2">
      <c r="B5177" s="39" t="s">
        <v>56</v>
      </c>
      <c r="C5177" s="29">
        <v>44317</v>
      </c>
      <c r="E5177" s="13">
        <f>'Detailed Summary'!BO491</f>
        <v>11165</v>
      </c>
      <c r="F5177" s="199">
        <f>'Detailed Summary'!AC491</f>
        <v>22267</v>
      </c>
      <c r="G5177" s="13">
        <f>'Detailed Summary'!BK491</f>
        <v>73705</v>
      </c>
      <c r="H5177" s="203">
        <f>'Detailed Summary'!AD491</f>
        <v>76051</v>
      </c>
      <c r="I5177" s="13">
        <f>'Detailed Summary'!BQ491</f>
        <v>136742</v>
      </c>
      <c r="K5177" s="34">
        <f t="shared" si="80"/>
        <v>319930</v>
      </c>
    </row>
    <row r="5178" spans="2:11" x14ac:dyDescent="0.2">
      <c r="B5178" t="s">
        <v>57</v>
      </c>
      <c r="C5178" s="29">
        <v>44318</v>
      </c>
      <c r="E5178" s="13">
        <f>'Detailed Summary'!BO492</f>
        <v>10937</v>
      </c>
      <c r="F5178" s="199">
        <f>'Detailed Summary'!AC492</f>
        <v>26072</v>
      </c>
      <c r="G5178" s="13">
        <f>'Detailed Summary'!BK492</f>
        <v>75286</v>
      </c>
      <c r="H5178" s="203">
        <f>'Detailed Summary'!AD492</f>
        <v>77669</v>
      </c>
      <c r="I5178" s="13">
        <f>'Detailed Summary'!BQ492</f>
        <v>135028</v>
      </c>
      <c r="K5178" s="34">
        <f t="shared" si="80"/>
        <v>324992</v>
      </c>
    </row>
    <row r="5179" spans="2:11" x14ac:dyDescent="0.2">
      <c r="B5179" t="s">
        <v>58</v>
      </c>
      <c r="C5179" s="29">
        <v>44319</v>
      </c>
      <c r="E5179" s="13">
        <f>'Detailed Summary'!BO493</f>
        <v>15736</v>
      </c>
      <c r="F5179" s="199">
        <f>'Detailed Summary'!AC493</f>
        <v>29983</v>
      </c>
      <c r="G5179" s="13">
        <f>'Detailed Summary'!BK493</f>
        <v>104593</v>
      </c>
      <c r="H5179" s="203">
        <f>'Detailed Summary'!AD493</f>
        <v>101540</v>
      </c>
      <c r="I5179" s="13">
        <f>'Detailed Summary'!BQ493</f>
        <v>169771</v>
      </c>
      <c r="K5179" s="34">
        <f t="shared" si="80"/>
        <v>421623</v>
      </c>
    </row>
    <row r="5180" spans="2:11" x14ac:dyDescent="0.2">
      <c r="B5180" t="s">
        <v>59</v>
      </c>
      <c r="C5180" s="29">
        <v>44320</v>
      </c>
      <c r="E5180" s="13">
        <f>'Detailed Summary'!BO494</f>
        <v>16293</v>
      </c>
      <c r="F5180" s="199">
        <f>'Detailed Summary'!AC494</f>
        <v>29104</v>
      </c>
      <c r="G5180" s="13">
        <f>'Detailed Summary'!BK494</f>
        <v>104190</v>
      </c>
      <c r="H5180" s="203">
        <f>'Detailed Summary'!AD494</f>
        <v>100904</v>
      </c>
      <c r="I5180" s="13">
        <f>'Detailed Summary'!BQ494</f>
        <v>179455</v>
      </c>
      <c r="K5180" s="34">
        <f t="shared" si="80"/>
        <v>429946</v>
      </c>
    </row>
    <row r="5181" spans="2:11" x14ac:dyDescent="0.2">
      <c r="B5181" t="s">
        <v>53</v>
      </c>
      <c r="C5181" s="29">
        <v>44321</v>
      </c>
      <c r="E5181" s="13">
        <f>'Detailed Summary'!BO495</f>
        <v>16915</v>
      </c>
      <c r="F5181" s="199">
        <f>'Detailed Summary'!AC495</f>
        <v>31074</v>
      </c>
      <c r="G5181" s="13">
        <f>'Detailed Summary'!BK495</f>
        <v>112926</v>
      </c>
      <c r="H5181" s="203">
        <f>'Detailed Summary'!AD495</f>
        <v>107776</v>
      </c>
      <c r="I5181" s="13">
        <f>'Detailed Summary'!BQ495</f>
        <v>188789</v>
      </c>
      <c r="K5181" s="34">
        <f t="shared" si="80"/>
        <v>457480</v>
      </c>
    </row>
    <row r="5182" spans="2:11" x14ac:dyDescent="0.2">
      <c r="B5182" t="s">
        <v>54</v>
      </c>
      <c r="C5182" s="29">
        <v>44322</v>
      </c>
      <c r="E5182" s="13">
        <f>'Detailed Summary'!BO496</f>
        <v>17170</v>
      </c>
      <c r="F5182" s="199">
        <f>'Detailed Summary'!AC496</f>
        <v>33428</v>
      </c>
      <c r="G5182" s="13">
        <f>'Detailed Summary'!BK496</f>
        <v>124517</v>
      </c>
      <c r="H5182" s="203">
        <f>'Detailed Summary'!AD496</f>
        <v>112277</v>
      </c>
      <c r="I5182" s="13">
        <f>'Detailed Summary'!BQ496</f>
        <v>196642</v>
      </c>
      <c r="K5182" s="34">
        <f t="shared" si="80"/>
        <v>484034</v>
      </c>
    </row>
    <row r="5183" spans="2:11" x14ac:dyDescent="0.2">
      <c r="B5183" t="s">
        <v>55</v>
      </c>
      <c r="C5183" s="29">
        <v>44323</v>
      </c>
      <c r="E5183" s="13">
        <f>'Detailed Summary'!BO497</f>
        <v>18437</v>
      </c>
      <c r="F5183" s="199">
        <f>'Detailed Summary'!AC497</f>
        <v>38429</v>
      </c>
      <c r="G5183" s="13">
        <f>'Detailed Summary'!BK497</f>
        <v>136663</v>
      </c>
      <c r="H5183" s="203">
        <f>'Detailed Summary'!AD497</f>
        <v>126643</v>
      </c>
      <c r="I5183" s="13">
        <f>'Detailed Summary'!BQ497</f>
        <v>211652</v>
      </c>
      <c r="K5183" s="34">
        <f t="shared" si="80"/>
        <v>531824</v>
      </c>
    </row>
    <row r="5184" spans="2:11" x14ac:dyDescent="0.2">
      <c r="B5184" t="s">
        <v>56</v>
      </c>
      <c r="C5184" s="29">
        <v>44324</v>
      </c>
      <c r="E5184" s="13">
        <f>'Detailed Summary'!BO498</f>
        <v>15491</v>
      </c>
      <c r="F5184" s="199">
        <f>'Detailed Summary'!AC498</f>
        <v>30792</v>
      </c>
      <c r="G5184" s="13">
        <f>'Detailed Summary'!BK498</f>
        <v>101505</v>
      </c>
      <c r="H5184" s="203">
        <f>'Detailed Summary'!AD498</f>
        <v>99251</v>
      </c>
      <c r="I5184" s="13">
        <f>'Detailed Summary'!BQ498</f>
        <v>177838</v>
      </c>
      <c r="K5184" s="34">
        <f t="shared" si="80"/>
        <v>424877</v>
      </c>
    </row>
    <row r="5185" spans="2:11" x14ac:dyDescent="0.2">
      <c r="B5185" t="s">
        <v>57</v>
      </c>
      <c r="C5185" s="29">
        <v>44325</v>
      </c>
      <c r="E5185" s="13">
        <f>'Detailed Summary'!BO499</f>
        <v>12318</v>
      </c>
      <c r="F5185" s="199">
        <f>'Detailed Summary'!AC499</f>
        <v>28328</v>
      </c>
      <c r="G5185" s="13">
        <f>'Detailed Summary'!BK499</f>
        <v>74876</v>
      </c>
      <c r="H5185" s="203">
        <f>'Detailed Summary'!AD499</f>
        <v>84621</v>
      </c>
      <c r="I5185" s="13">
        <f>'Detailed Summary'!BQ499</f>
        <v>135793</v>
      </c>
      <c r="K5185" s="34">
        <f t="shared" si="80"/>
        <v>335936</v>
      </c>
    </row>
    <row r="5186" spans="2:11" x14ac:dyDescent="0.2">
      <c r="B5186" t="s">
        <v>58</v>
      </c>
      <c r="C5186" s="29">
        <v>44326</v>
      </c>
      <c r="E5186" s="13">
        <f>'Detailed Summary'!BO500</f>
        <v>15261</v>
      </c>
      <c r="F5186" s="199">
        <f>'Detailed Summary'!AC500</f>
        <v>31073</v>
      </c>
      <c r="G5186" s="13">
        <f>'Detailed Summary'!BK500</f>
        <v>110247</v>
      </c>
      <c r="H5186" s="203">
        <f>'Detailed Summary'!AD500</f>
        <v>103547</v>
      </c>
      <c r="I5186" s="13">
        <f>'Detailed Summary'!BQ500</f>
        <v>173764</v>
      </c>
      <c r="K5186" s="34">
        <f t="shared" si="80"/>
        <v>433892</v>
      </c>
    </row>
    <row r="5187" spans="2:11" x14ac:dyDescent="0.2">
      <c r="B5187" t="s">
        <v>59</v>
      </c>
      <c r="C5187" s="29">
        <v>44327</v>
      </c>
      <c r="E5187" s="13">
        <f>'Detailed Summary'!BO501</f>
        <v>15366</v>
      </c>
      <c r="F5187" s="199">
        <f>'Detailed Summary'!AC501</f>
        <v>31073</v>
      </c>
      <c r="G5187" s="13">
        <f>'Detailed Summary'!BK501</f>
        <v>108086</v>
      </c>
      <c r="H5187" s="203">
        <f>'Detailed Summary'!AD501</f>
        <v>103069</v>
      </c>
      <c r="I5187" s="13">
        <f>'Detailed Summary'!BQ501</f>
        <v>171349</v>
      </c>
      <c r="K5187" s="34">
        <f t="shared" si="80"/>
        <v>428943</v>
      </c>
    </row>
    <row r="5188" spans="2:11" x14ac:dyDescent="0.2">
      <c r="B5188" t="s">
        <v>53</v>
      </c>
      <c r="C5188" s="29">
        <v>44328</v>
      </c>
      <c r="E5188" s="13">
        <f>'Detailed Summary'!BO502</f>
        <v>16785</v>
      </c>
      <c r="F5188" s="199">
        <f>'Detailed Summary'!AC502</f>
        <v>30268</v>
      </c>
      <c r="G5188" s="13">
        <f>'Detailed Summary'!BK502</f>
        <v>115249</v>
      </c>
      <c r="H5188" s="203">
        <f>'Detailed Summary'!AD502</f>
        <v>106346</v>
      </c>
      <c r="I5188" s="13">
        <f>'Detailed Summary'!BQ502</f>
        <v>183557</v>
      </c>
      <c r="K5188" s="34">
        <f t="shared" si="80"/>
        <v>452205</v>
      </c>
    </row>
    <row r="5189" spans="2:11" x14ac:dyDescent="0.2">
      <c r="B5189" t="s">
        <v>54</v>
      </c>
      <c r="C5189" s="29">
        <v>44329</v>
      </c>
      <c r="E5189" s="13">
        <f>'Detailed Summary'!BO503</f>
        <v>17640</v>
      </c>
      <c r="F5189" s="199">
        <f>'Detailed Summary'!AC503</f>
        <v>33433</v>
      </c>
      <c r="G5189" s="13">
        <f>'Detailed Summary'!BK503</f>
        <v>120965</v>
      </c>
      <c r="H5189" s="203">
        <f>'Detailed Summary'!AD503</f>
        <v>113420</v>
      </c>
      <c r="I5189" s="13">
        <f>'Detailed Summary'!BQ503</f>
        <v>190595</v>
      </c>
      <c r="K5189" s="34">
        <f t="shared" si="80"/>
        <v>476053</v>
      </c>
    </row>
    <row r="5190" spans="2:11" x14ac:dyDescent="0.2">
      <c r="B5190" t="s">
        <v>55</v>
      </c>
      <c r="C5190" s="29">
        <v>44330</v>
      </c>
      <c r="E5190" s="13">
        <f>'Detailed Summary'!BO504</f>
        <v>19134</v>
      </c>
      <c r="F5190" s="199">
        <f>'Detailed Summary'!AC504</f>
        <v>37863</v>
      </c>
      <c r="G5190" s="13">
        <f>'Detailed Summary'!BK504</f>
        <v>128429</v>
      </c>
      <c r="H5190" s="203">
        <f>'Detailed Summary'!AD504</f>
        <v>124031</v>
      </c>
      <c r="I5190" s="13">
        <f>'Detailed Summary'!BQ504</f>
        <v>207023</v>
      </c>
      <c r="K5190" s="34">
        <f t="shared" si="80"/>
        <v>516480</v>
      </c>
    </row>
    <row r="5191" spans="2:11" x14ac:dyDescent="0.2">
      <c r="B5191" t="s">
        <v>56</v>
      </c>
      <c r="C5191" s="29">
        <v>44331</v>
      </c>
      <c r="E5191" s="13">
        <f>'Detailed Summary'!BO505</f>
        <v>13969</v>
      </c>
      <c r="F5191" s="199">
        <f>'Detailed Summary'!AC505</f>
        <v>29159</v>
      </c>
      <c r="G5191" s="13">
        <f>'Detailed Summary'!BK505</f>
        <v>95200</v>
      </c>
      <c r="H5191" s="203">
        <f>'Detailed Summary'!AD505</f>
        <v>98959</v>
      </c>
      <c r="I5191" s="13">
        <f>'Detailed Summary'!BQ505</f>
        <v>172795</v>
      </c>
      <c r="K5191" s="34">
        <f t="shared" ref="K5191:K5254" si="81">E5191+F5191+G5191+H5191+I5191</f>
        <v>410082</v>
      </c>
    </row>
    <row r="5192" spans="2:11" x14ac:dyDescent="0.2">
      <c r="B5192" t="s">
        <v>57</v>
      </c>
      <c r="C5192" s="29">
        <v>44332</v>
      </c>
      <c r="E5192" s="13">
        <f>'Detailed Summary'!BO506</f>
        <v>9507</v>
      </c>
      <c r="F5192" s="199">
        <f>'Detailed Summary'!AC506</f>
        <v>25528</v>
      </c>
      <c r="G5192" s="13">
        <f>'Detailed Summary'!BK506</f>
        <v>69157</v>
      </c>
      <c r="H5192" s="203">
        <f>'Detailed Summary'!AD506</f>
        <v>74725</v>
      </c>
      <c r="I5192" s="13">
        <f>'Detailed Summary'!BQ506</f>
        <v>122537</v>
      </c>
      <c r="K5192" s="34">
        <f t="shared" si="81"/>
        <v>301454</v>
      </c>
    </row>
    <row r="5193" spans="2:11" x14ac:dyDescent="0.2">
      <c r="B5193" t="s">
        <v>58</v>
      </c>
      <c r="C5193" s="29">
        <v>44333</v>
      </c>
      <c r="E5193" s="13">
        <f>'Detailed Summary'!BO507</f>
        <v>15527</v>
      </c>
      <c r="F5193" s="199">
        <f>'Detailed Summary'!AC507</f>
        <v>29745</v>
      </c>
      <c r="G5193" s="13">
        <f>'Detailed Summary'!BK507</f>
        <v>114585</v>
      </c>
      <c r="H5193" s="203">
        <f>'Detailed Summary'!AD507</f>
        <v>99239</v>
      </c>
      <c r="I5193" s="13">
        <f>'Detailed Summary'!BQ507</f>
        <v>166861</v>
      </c>
      <c r="K5193" s="34">
        <f t="shared" si="81"/>
        <v>425957</v>
      </c>
    </row>
    <row r="5194" spans="2:11" x14ac:dyDescent="0.2">
      <c r="B5194" t="s">
        <v>59</v>
      </c>
      <c r="C5194" s="29">
        <v>44334</v>
      </c>
      <c r="E5194" s="13">
        <f>'Detailed Summary'!BO508</f>
        <v>15343</v>
      </c>
      <c r="F5194" s="199">
        <f>'Detailed Summary'!AC508</f>
        <v>28609</v>
      </c>
      <c r="G5194" s="13">
        <f>'Detailed Summary'!BK508</f>
        <v>110843</v>
      </c>
      <c r="H5194" s="203">
        <f>'Detailed Summary'!AD508</f>
        <v>99172</v>
      </c>
      <c r="I5194" s="13">
        <f>'Detailed Summary'!BQ508</f>
        <v>166439</v>
      </c>
      <c r="K5194" s="34">
        <f t="shared" si="81"/>
        <v>420406</v>
      </c>
    </row>
    <row r="5195" spans="2:11" x14ac:dyDescent="0.2">
      <c r="B5195" t="s">
        <v>53</v>
      </c>
      <c r="C5195" s="29">
        <v>44335</v>
      </c>
      <c r="E5195" s="13">
        <f>'Detailed Summary'!BO509</f>
        <v>15645</v>
      </c>
      <c r="F5195" s="199">
        <f>'Detailed Summary'!AC509</f>
        <v>28538</v>
      </c>
      <c r="G5195" s="13">
        <f>'Detailed Summary'!BK509</f>
        <v>113146</v>
      </c>
      <c r="H5195" s="203">
        <f>'Detailed Summary'!AD509</f>
        <v>102109</v>
      </c>
      <c r="I5195" s="13">
        <f>'Detailed Summary'!BQ509</f>
        <v>177506</v>
      </c>
      <c r="K5195" s="34">
        <f t="shared" si="81"/>
        <v>436944</v>
      </c>
    </row>
    <row r="5196" spans="2:11" x14ac:dyDescent="0.2">
      <c r="B5196" t="s">
        <v>54</v>
      </c>
      <c r="C5196" s="29">
        <v>44336</v>
      </c>
      <c r="E5196" s="13">
        <f>'Detailed Summary'!BO510</f>
        <v>17214</v>
      </c>
      <c r="F5196" s="199">
        <f>'Detailed Summary'!AC510</f>
        <v>33259</v>
      </c>
      <c r="G5196" s="13">
        <f>'Detailed Summary'!BK510</f>
        <v>129312</v>
      </c>
      <c r="H5196" s="203">
        <f>'Detailed Summary'!AD510</f>
        <v>114491</v>
      </c>
      <c r="I5196" s="13">
        <f>'Detailed Summary'!BQ510</f>
        <v>192435</v>
      </c>
      <c r="K5196" s="34">
        <f t="shared" si="81"/>
        <v>486711</v>
      </c>
    </row>
    <row r="5197" spans="2:11" x14ac:dyDescent="0.2">
      <c r="B5197" t="s">
        <v>55</v>
      </c>
      <c r="C5197" s="29">
        <v>44337</v>
      </c>
      <c r="E5197" s="13">
        <f>'Detailed Summary'!BO511</f>
        <v>18088</v>
      </c>
      <c r="F5197" s="199">
        <f>'Detailed Summary'!AC511</f>
        <v>38087</v>
      </c>
      <c r="G5197" s="13">
        <f>'Detailed Summary'!BK511</f>
        <v>143612</v>
      </c>
      <c r="H5197" s="203">
        <f>'Detailed Summary'!AD511</f>
        <v>129892</v>
      </c>
      <c r="I5197" s="13">
        <f>'Detailed Summary'!BQ511</f>
        <v>207906</v>
      </c>
      <c r="K5197" s="34">
        <f t="shared" si="81"/>
        <v>537585</v>
      </c>
    </row>
    <row r="5198" spans="2:11" x14ac:dyDescent="0.2">
      <c r="B5198" t="s">
        <v>56</v>
      </c>
      <c r="C5198" s="29">
        <v>44338</v>
      </c>
      <c r="E5198" s="13">
        <f>'Detailed Summary'!BO512</f>
        <v>12769</v>
      </c>
      <c r="F5198" s="199">
        <f>'Detailed Summary'!AC512</f>
        <v>27134</v>
      </c>
      <c r="G5198" s="13">
        <f>'Detailed Summary'!BK512</f>
        <v>94892</v>
      </c>
      <c r="H5198" s="203">
        <f>'Detailed Summary'!AD512</f>
        <v>88892</v>
      </c>
      <c r="I5198" s="13">
        <f>'Detailed Summary'!BQ512</f>
        <v>152714</v>
      </c>
      <c r="K5198" s="34">
        <f t="shared" si="81"/>
        <v>376401</v>
      </c>
    </row>
    <row r="5199" spans="2:11" x14ac:dyDescent="0.2">
      <c r="B5199" t="s">
        <v>57</v>
      </c>
      <c r="C5199" s="29">
        <v>44339</v>
      </c>
      <c r="E5199" s="13">
        <f>'Detailed Summary'!BO513</f>
        <v>9986</v>
      </c>
      <c r="F5199" s="199">
        <f>'Detailed Summary'!AC513</f>
        <v>26741</v>
      </c>
      <c r="G5199" s="13">
        <f>'Detailed Summary'!BK513</f>
        <v>79045</v>
      </c>
      <c r="H5199" s="203">
        <f>'Detailed Summary'!AD513</f>
        <v>77054</v>
      </c>
      <c r="I5199" s="13">
        <f>'Detailed Summary'!BQ513</f>
        <v>123808</v>
      </c>
      <c r="K5199" s="34">
        <f t="shared" si="81"/>
        <v>316634</v>
      </c>
    </row>
    <row r="5200" spans="2:11" x14ac:dyDescent="0.2">
      <c r="B5200" t="s">
        <v>58</v>
      </c>
      <c r="C5200" s="29">
        <v>44340</v>
      </c>
      <c r="E5200" s="13">
        <f>'Detailed Summary'!BO514</f>
        <v>15108</v>
      </c>
      <c r="F5200" s="199">
        <f>'Detailed Summary'!AC514</f>
        <v>28382</v>
      </c>
      <c r="G5200" s="13">
        <f>'Detailed Summary'!BK514</f>
        <v>109136</v>
      </c>
      <c r="H5200" s="203">
        <f>'Detailed Summary'!AD514</f>
        <v>98854</v>
      </c>
      <c r="I5200" s="13">
        <f>'Detailed Summary'!BQ514</f>
        <v>165315</v>
      </c>
      <c r="K5200" s="34">
        <f t="shared" si="81"/>
        <v>416795</v>
      </c>
    </row>
    <row r="5201" spans="2:11" x14ac:dyDescent="0.2">
      <c r="B5201" t="s">
        <v>59</v>
      </c>
      <c r="C5201" s="29">
        <v>44341</v>
      </c>
      <c r="E5201" s="13">
        <f>'Detailed Summary'!BO515</f>
        <v>16642</v>
      </c>
      <c r="F5201" s="199">
        <f>'Detailed Summary'!AC515</f>
        <v>29782</v>
      </c>
      <c r="G5201" s="13">
        <f>'Detailed Summary'!BK515</f>
        <v>114729</v>
      </c>
      <c r="H5201" s="203">
        <f>'Detailed Summary'!AD515</f>
        <v>104655</v>
      </c>
      <c r="I5201" s="13">
        <f>'Detailed Summary'!BQ515</f>
        <v>185696</v>
      </c>
      <c r="K5201" s="34">
        <f t="shared" si="81"/>
        <v>451504</v>
      </c>
    </row>
    <row r="5202" spans="2:11" x14ac:dyDescent="0.2">
      <c r="B5202" t="s">
        <v>53</v>
      </c>
      <c r="C5202" s="29">
        <v>44342</v>
      </c>
      <c r="E5202" s="13">
        <f>'Detailed Summary'!BO516</f>
        <v>17764</v>
      </c>
      <c r="F5202" s="199">
        <f>'Detailed Summary'!AC516</f>
        <v>32260</v>
      </c>
      <c r="G5202" s="13">
        <f>'Detailed Summary'!BK516</f>
        <v>122904</v>
      </c>
      <c r="H5202" s="203">
        <f>'Detailed Summary'!AD516</f>
        <v>112602</v>
      </c>
      <c r="I5202" s="13">
        <f>'Detailed Summary'!BQ516</f>
        <v>194966</v>
      </c>
      <c r="K5202" s="34">
        <f t="shared" si="81"/>
        <v>480496</v>
      </c>
    </row>
    <row r="5203" spans="2:11" x14ac:dyDescent="0.2">
      <c r="B5203" t="s">
        <v>54</v>
      </c>
      <c r="C5203" s="29">
        <v>44343</v>
      </c>
      <c r="E5203" s="13">
        <f>'Detailed Summary'!BO517</f>
        <v>18133</v>
      </c>
      <c r="F5203" s="199">
        <f>'Detailed Summary'!AC517</f>
        <v>34461</v>
      </c>
      <c r="G5203" s="13">
        <f>'Detailed Summary'!BK517</f>
        <v>130280</v>
      </c>
      <c r="H5203" s="203">
        <f>'Detailed Summary'!AD517</f>
        <v>117643</v>
      </c>
      <c r="I5203" s="13">
        <f>'Detailed Summary'!BQ517</f>
        <v>207756</v>
      </c>
      <c r="K5203" s="34">
        <f t="shared" si="81"/>
        <v>508273</v>
      </c>
    </row>
    <row r="5204" spans="2:11" x14ac:dyDescent="0.2">
      <c r="B5204" t="s">
        <v>55</v>
      </c>
      <c r="C5204" s="29">
        <v>44344</v>
      </c>
      <c r="E5204" s="13">
        <f>'Detailed Summary'!BO518</f>
        <v>18989</v>
      </c>
      <c r="F5204" s="199">
        <f>'Detailed Summary'!AC518</f>
        <v>39000</v>
      </c>
      <c r="G5204" s="13">
        <f>'Detailed Summary'!BK518</f>
        <v>141598</v>
      </c>
      <c r="H5204" s="203">
        <f>'Detailed Summary'!AD518</f>
        <v>127413</v>
      </c>
      <c r="I5204" s="13">
        <f>'Detailed Summary'!BQ518</f>
        <v>206369</v>
      </c>
      <c r="K5204" s="34">
        <f t="shared" si="81"/>
        <v>533369</v>
      </c>
    </row>
    <row r="5205" spans="2:11" x14ac:dyDescent="0.2">
      <c r="B5205" t="s">
        <v>56</v>
      </c>
      <c r="C5205" s="29">
        <v>44345</v>
      </c>
      <c r="E5205" s="13">
        <f>'Detailed Summary'!BO519</f>
        <v>14869</v>
      </c>
      <c r="F5205" s="199">
        <f>'Detailed Summary'!AC519</f>
        <v>29760</v>
      </c>
      <c r="G5205" s="13">
        <f>'Detailed Summary'!BK519</f>
        <v>99533</v>
      </c>
      <c r="H5205" s="203">
        <f>'Detailed Summary'!AD519</f>
        <v>90435</v>
      </c>
      <c r="I5205" s="13">
        <f>'Detailed Summary'!BQ519</f>
        <v>167215</v>
      </c>
      <c r="K5205" s="34">
        <f t="shared" si="81"/>
        <v>401812</v>
      </c>
    </row>
    <row r="5206" spans="2:11" x14ac:dyDescent="0.2">
      <c r="B5206" t="s">
        <v>57</v>
      </c>
      <c r="C5206" s="29">
        <v>44346</v>
      </c>
      <c r="E5206" s="13">
        <f>'Detailed Summary'!BO520</f>
        <v>12832</v>
      </c>
      <c r="F5206" s="199">
        <f>'Detailed Summary'!AC520</f>
        <v>24843</v>
      </c>
      <c r="G5206" s="13">
        <f>'Detailed Summary'!BK520</f>
        <v>76591</v>
      </c>
      <c r="H5206" s="203">
        <f>'Detailed Summary'!AD520</f>
        <v>76468</v>
      </c>
      <c r="I5206" s="13">
        <f>'Detailed Summary'!BQ520</f>
        <v>128424</v>
      </c>
      <c r="K5206" s="34">
        <f t="shared" si="81"/>
        <v>319158</v>
      </c>
    </row>
    <row r="5207" spans="2:11" x14ac:dyDescent="0.2">
      <c r="B5207" t="s">
        <v>58</v>
      </c>
      <c r="C5207" s="33">
        <v>44347</v>
      </c>
      <c r="E5207" s="13">
        <f>'Detailed Summary'!BO521</f>
        <v>9947</v>
      </c>
      <c r="F5207" s="199">
        <f>'Detailed Summary'!AC521</f>
        <v>23216</v>
      </c>
      <c r="G5207" s="13">
        <f>'Detailed Summary'!BK521</f>
        <v>75995</v>
      </c>
      <c r="H5207" s="203">
        <f>'Detailed Summary'!AD521</f>
        <v>83274</v>
      </c>
      <c r="I5207" s="13">
        <f>'Detailed Summary'!BQ521</f>
        <v>125406</v>
      </c>
      <c r="K5207" s="34">
        <f t="shared" si="81"/>
        <v>317838</v>
      </c>
    </row>
    <row r="5208" spans="2:11" x14ac:dyDescent="0.2">
      <c r="B5208" t="s">
        <v>59</v>
      </c>
      <c r="C5208" s="29">
        <v>44348</v>
      </c>
      <c r="E5208" s="13">
        <f>'Detailed Summary'!BO522</f>
        <v>15957</v>
      </c>
      <c r="F5208" s="199">
        <f>'Detailed Summary'!AC522</f>
        <v>31972</v>
      </c>
      <c r="G5208" s="13">
        <f>'Detailed Summary'!BK522</f>
        <v>119373</v>
      </c>
      <c r="H5208" s="203">
        <f>'Detailed Summary'!AD522</f>
        <v>106466</v>
      </c>
      <c r="I5208" s="13">
        <f>'Detailed Summary'!BQ522</f>
        <v>182245</v>
      </c>
      <c r="K5208" s="34">
        <f t="shared" si="81"/>
        <v>456013</v>
      </c>
    </row>
    <row r="5209" spans="2:11" x14ac:dyDescent="0.2">
      <c r="B5209" t="s">
        <v>53</v>
      </c>
      <c r="C5209" s="29">
        <v>44349</v>
      </c>
      <c r="E5209" s="13">
        <f>'Detailed Summary'!BO523</f>
        <v>17192</v>
      </c>
      <c r="F5209" s="199">
        <f>'Detailed Summary'!AC523</f>
        <v>31780</v>
      </c>
      <c r="G5209" s="13">
        <f>'Detailed Summary'!BK523</f>
        <v>126308</v>
      </c>
      <c r="H5209" s="203">
        <f>'Detailed Summary'!AD523</f>
        <v>108375</v>
      </c>
      <c r="I5209" s="13">
        <f>'Detailed Summary'!BQ523</f>
        <v>189085</v>
      </c>
      <c r="K5209" s="34">
        <f t="shared" si="81"/>
        <v>472740</v>
      </c>
    </row>
    <row r="5210" spans="2:11" x14ac:dyDescent="0.2">
      <c r="B5210" t="s">
        <v>54</v>
      </c>
      <c r="C5210" s="29">
        <v>44350</v>
      </c>
      <c r="E5210" s="13">
        <f>'Detailed Summary'!BO524</f>
        <v>16903</v>
      </c>
      <c r="F5210" s="199">
        <f>'Detailed Summary'!AC524</f>
        <v>30908</v>
      </c>
      <c r="G5210" s="13">
        <f>'Detailed Summary'!BK524</f>
        <v>124258</v>
      </c>
      <c r="H5210" s="203">
        <f>'Detailed Summary'!AD524</f>
        <v>106409</v>
      </c>
      <c r="I5210" s="13">
        <f>'Detailed Summary'!BQ524</f>
        <v>180862</v>
      </c>
      <c r="K5210" s="34">
        <f t="shared" si="81"/>
        <v>459340</v>
      </c>
    </row>
    <row r="5211" spans="2:11" x14ac:dyDescent="0.2">
      <c r="B5211" t="s">
        <v>55</v>
      </c>
      <c r="C5211" s="29">
        <v>44351</v>
      </c>
      <c r="E5211" s="13">
        <f>'Detailed Summary'!BO525</f>
        <v>18079</v>
      </c>
      <c r="F5211" s="199">
        <f>'Detailed Summary'!AC525</f>
        <v>35754</v>
      </c>
      <c r="G5211" s="13">
        <f>'Detailed Summary'!BK525</f>
        <v>139465</v>
      </c>
      <c r="H5211" s="203">
        <f>'Detailed Summary'!AD525</f>
        <v>119928</v>
      </c>
      <c r="I5211" s="13">
        <f>'Detailed Summary'!BQ525</f>
        <v>201127</v>
      </c>
      <c r="K5211" s="34">
        <f t="shared" si="81"/>
        <v>514353</v>
      </c>
    </row>
    <row r="5212" spans="2:11" x14ac:dyDescent="0.2">
      <c r="B5212" t="s">
        <v>56</v>
      </c>
      <c r="C5212" s="29">
        <v>44352</v>
      </c>
      <c r="E5212" s="13">
        <f>'Detailed Summary'!BO526</f>
        <v>12918</v>
      </c>
      <c r="F5212" s="199">
        <f>'Detailed Summary'!AC526</f>
        <v>26707</v>
      </c>
      <c r="G5212" s="13">
        <f>'Detailed Summary'!BK526</f>
        <v>94087</v>
      </c>
      <c r="H5212" s="203">
        <f>'Detailed Summary'!AD526</f>
        <v>89569</v>
      </c>
      <c r="I5212" s="13">
        <f>'Detailed Summary'!BQ526</f>
        <v>161712</v>
      </c>
      <c r="K5212" s="34">
        <f t="shared" si="81"/>
        <v>384993</v>
      </c>
    </row>
    <row r="5213" spans="2:11" x14ac:dyDescent="0.2">
      <c r="B5213" t="s">
        <v>57</v>
      </c>
      <c r="C5213" s="29">
        <v>44353</v>
      </c>
      <c r="E5213" s="13">
        <f>'Detailed Summary'!BO527</f>
        <v>10784</v>
      </c>
      <c r="F5213" s="199">
        <f>'Detailed Summary'!AC527</f>
        <v>25935</v>
      </c>
      <c r="G5213" s="13">
        <f>'Detailed Summary'!BK527</f>
        <v>77692</v>
      </c>
      <c r="H5213" s="203">
        <f>'Detailed Summary'!AD527</f>
        <v>80360</v>
      </c>
      <c r="I5213" s="13">
        <f>'Detailed Summary'!BQ527</f>
        <v>128769</v>
      </c>
      <c r="K5213" s="34">
        <f t="shared" si="81"/>
        <v>323540</v>
      </c>
    </row>
    <row r="5214" spans="2:11" x14ac:dyDescent="0.2">
      <c r="B5214" t="s">
        <v>58</v>
      </c>
      <c r="C5214" s="29">
        <v>44354</v>
      </c>
      <c r="E5214" s="13">
        <f>'Detailed Summary'!BO528</f>
        <v>16080</v>
      </c>
      <c r="F5214" s="199">
        <f>'Detailed Summary'!AC528</f>
        <v>31344</v>
      </c>
      <c r="G5214" s="13">
        <f>'Detailed Summary'!BK528</f>
        <v>117726</v>
      </c>
      <c r="H5214" s="203">
        <f>'Detailed Summary'!AD528</f>
        <v>108431</v>
      </c>
      <c r="I5214" s="13">
        <f>'Detailed Summary'!BQ528</f>
        <v>178891</v>
      </c>
      <c r="K5214" s="34">
        <f t="shared" si="81"/>
        <v>452472</v>
      </c>
    </row>
    <row r="5215" spans="2:11" x14ac:dyDescent="0.2">
      <c r="B5215" t="s">
        <v>59</v>
      </c>
      <c r="C5215" s="29">
        <v>44355</v>
      </c>
      <c r="E5215" s="13">
        <f>'Detailed Summary'!BO529</f>
        <v>17044</v>
      </c>
      <c r="F5215" s="199">
        <f>'Detailed Summary'!AC529</f>
        <v>32593</v>
      </c>
      <c r="G5215" s="13">
        <f>'Detailed Summary'!BK529</f>
        <v>125131</v>
      </c>
      <c r="H5215" s="203">
        <f>'Detailed Summary'!AD529</f>
        <v>110126</v>
      </c>
      <c r="I5215" s="13">
        <f>'Detailed Summary'!BQ529</f>
        <v>186771</v>
      </c>
      <c r="K5215" s="34">
        <f t="shared" si="81"/>
        <v>471665</v>
      </c>
    </row>
    <row r="5216" spans="2:11" x14ac:dyDescent="0.2">
      <c r="B5216" t="s">
        <v>53</v>
      </c>
      <c r="C5216" s="29">
        <v>44356</v>
      </c>
      <c r="E5216" s="13">
        <f>'Detailed Summary'!BO530</f>
        <v>17904</v>
      </c>
      <c r="F5216" s="199">
        <f>'Detailed Summary'!AC530</f>
        <v>30691</v>
      </c>
      <c r="G5216" s="13">
        <f>'Detailed Summary'!BK530</f>
        <v>131838</v>
      </c>
      <c r="H5216" s="203">
        <f>'Detailed Summary'!AD530</f>
        <v>103420</v>
      </c>
      <c r="I5216" s="13">
        <f>'Detailed Summary'!BQ530</f>
        <v>193735</v>
      </c>
      <c r="K5216" s="34">
        <f t="shared" si="81"/>
        <v>477588</v>
      </c>
    </row>
    <row r="5217" spans="2:11" x14ac:dyDescent="0.2">
      <c r="B5217" t="s">
        <v>54</v>
      </c>
      <c r="C5217" s="29">
        <v>44357</v>
      </c>
      <c r="E5217" s="13">
        <f>'Detailed Summary'!BO531</f>
        <v>18605</v>
      </c>
      <c r="F5217" s="199">
        <f>'Detailed Summary'!AC531</f>
        <v>35495</v>
      </c>
      <c r="G5217" s="13">
        <f>'Detailed Summary'!BK531</f>
        <v>139486</v>
      </c>
      <c r="H5217" s="203">
        <f>'Detailed Summary'!AD531</f>
        <v>120979</v>
      </c>
      <c r="I5217" s="13">
        <f>'Detailed Summary'!BQ531</f>
        <v>198812</v>
      </c>
      <c r="K5217" s="34">
        <f t="shared" si="81"/>
        <v>513377</v>
      </c>
    </row>
    <row r="5218" spans="2:11" x14ac:dyDescent="0.2">
      <c r="B5218" t="s">
        <v>55</v>
      </c>
      <c r="C5218" s="29">
        <v>44358</v>
      </c>
      <c r="E5218" s="13">
        <f>'Detailed Summary'!BO532</f>
        <v>19055</v>
      </c>
      <c r="F5218" s="199">
        <f>'Detailed Summary'!AC532</f>
        <v>38945</v>
      </c>
      <c r="G5218" s="13">
        <f>'Detailed Summary'!BK532</f>
        <v>146667</v>
      </c>
      <c r="H5218" s="203">
        <f>'Detailed Summary'!AD532</f>
        <v>132500</v>
      </c>
      <c r="I5218" s="13">
        <f>'Detailed Summary'!BQ532</f>
        <v>209979</v>
      </c>
      <c r="K5218" s="34">
        <f t="shared" si="81"/>
        <v>547146</v>
      </c>
    </row>
    <row r="5219" spans="2:11" x14ac:dyDescent="0.2">
      <c r="B5219" t="s">
        <v>56</v>
      </c>
      <c r="C5219" s="29">
        <v>44359</v>
      </c>
      <c r="E5219" s="13">
        <f>'Detailed Summary'!BO533</f>
        <v>15384</v>
      </c>
      <c r="F5219" s="199">
        <f>'Detailed Summary'!AC533</f>
        <v>30497</v>
      </c>
      <c r="G5219" s="13">
        <f>'Detailed Summary'!BK533</f>
        <v>108199</v>
      </c>
      <c r="H5219" s="203">
        <f>'Detailed Summary'!AD533</f>
        <v>106306</v>
      </c>
      <c r="I5219" s="13">
        <f>'Detailed Summary'!BQ533</f>
        <v>169046</v>
      </c>
      <c r="K5219" s="34">
        <f t="shared" si="81"/>
        <v>429432</v>
      </c>
    </row>
    <row r="5220" spans="2:11" x14ac:dyDescent="0.2">
      <c r="B5220" t="s">
        <v>57</v>
      </c>
      <c r="C5220" s="29">
        <v>44360</v>
      </c>
      <c r="E5220" s="13">
        <f>'Detailed Summary'!BO534</f>
        <v>12210</v>
      </c>
      <c r="F5220" s="199">
        <f>'Detailed Summary'!AC534</f>
        <v>28407</v>
      </c>
      <c r="G5220" s="13">
        <f>'Detailed Summary'!BK534</f>
        <v>76803</v>
      </c>
      <c r="H5220" s="203">
        <f>'Detailed Summary'!AD534</f>
        <v>83958</v>
      </c>
      <c r="I5220" s="13">
        <f>'Detailed Summary'!BQ534</f>
        <v>132589</v>
      </c>
      <c r="K5220" s="34">
        <f t="shared" si="81"/>
        <v>333967</v>
      </c>
    </row>
    <row r="5221" spans="2:11" x14ac:dyDescent="0.2">
      <c r="B5221" t="s">
        <v>58</v>
      </c>
      <c r="C5221" s="29">
        <v>44361</v>
      </c>
      <c r="E5221" s="13">
        <f>'Detailed Summary'!BO535</f>
        <v>16950</v>
      </c>
      <c r="F5221" s="199">
        <f>'Detailed Summary'!AC535</f>
        <v>33344</v>
      </c>
      <c r="G5221" s="13">
        <f>'Detailed Summary'!BK535</f>
        <v>122057</v>
      </c>
      <c r="H5221" s="203">
        <f>'Detailed Summary'!AD535</f>
        <v>107177</v>
      </c>
      <c r="I5221" s="13">
        <f>'Detailed Summary'!BQ535</f>
        <v>182710</v>
      </c>
      <c r="K5221" s="34">
        <f t="shared" si="81"/>
        <v>462238</v>
      </c>
    </row>
    <row r="5222" spans="2:11" x14ac:dyDescent="0.2">
      <c r="B5222" t="s">
        <v>59</v>
      </c>
      <c r="C5222" s="29">
        <v>44362</v>
      </c>
      <c r="E5222" s="13">
        <f>'Detailed Summary'!BO536</f>
        <v>17640</v>
      </c>
      <c r="F5222" s="199">
        <f>'Detailed Summary'!AC536</f>
        <v>33242</v>
      </c>
      <c r="G5222" s="13">
        <f>'Detailed Summary'!BK536</f>
        <v>126983</v>
      </c>
      <c r="H5222" s="203">
        <f>'Detailed Summary'!AD536</f>
        <v>110171</v>
      </c>
      <c r="I5222" s="13">
        <f>'Detailed Summary'!BQ536</f>
        <v>191735</v>
      </c>
      <c r="K5222" s="34">
        <f t="shared" si="81"/>
        <v>479771</v>
      </c>
    </row>
    <row r="5223" spans="2:11" x14ac:dyDescent="0.2">
      <c r="B5223" t="s">
        <v>53</v>
      </c>
      <c r="C5223" s="29">
        <v>44363</v>
      </c>
      <c r="E5223" s="13">
        <f>'Detailed Summary'!BO537</f>
        <v>18032</v>
      </c>
      <c r="F5223" s="199">
        <f>'Detailed Summary'!AC537</f>
        <v>34327</v>
      </c>
      <c r="G5223" s="13">
        <f>'Detailed Summary'!BK537</f>
        <v>132710</v>
      </c>
      <c r="H5223" s="203">
        <f>'Detailed Summary'!AD537</f>
        <v>114213</v>
      </c>
      <c r="I5223" s="13">
        <f>'Detailed Summary'!BQ537</f>
        <v>195267</v>
      </c>
      <c r="K5223" s="34">
        <f t="shared" si="81"/>
        <v>494549</v>
      </c>
    </row>
    <row r="5224" spans="2:11" x14ac:dyDescent="0.2">
      <c r="B5224" t="s">
        <v>54</v>
      </c>
      <c r="C5224" s="29">
        <v>44364</v>
      </c>
      <c r="E5224" s="13">
        <f>'Detailed Summary'!BO538</f>
        <v>18606</v>
      </c>
      <c r="F5224" s="199">
        <f>'Detailed Summary'!AC538</f>
        <v>35721</v>
      </c>
      <c r="G5224" s="13">
        <f>'Detailed Summary'!BK538</f>
        <v>132064</v>
      </c>
      <c r="H5224" s="203">
        <f>'Detailed Summary'!AD538</f>
        <v>119163</v>
      </c>
      <c r="I5224" s="13">
        <f>'Detailed Summary'!BQ538</f>
        <v>199902</v>
      </c>
      <c r="K5224" s="34">
        <f t="shared" si="81"/>
        <v>505456</v>
      </c>
    </row>
    <row r="5225" spans="2:11" x14ac:dyDescent="0.2">
      <c r="B5225" t="s">
        <v>55</v>
      </c>
      <c r="C5225" s="29">
        <v>44365</v>
      </c>
      <c r="E5225" s="13">
        <f>'Detailed Summary'!BO539</f>
        <v>18809</v>
      </c>
      <c r="F5225" s="199">
        <f>'Detailed Summary'!AC539</f>
        <v>39681</v>
      </c>
      <c r="G5225" s="13">
        <f>'Detailed Summary'!BK539</f>
        <v>143426</v>
      </c>
      <c r="H5225" s="203">
        <f>'Detailed Summary'!AD539</f>
        <v>129654</v>
      </c>
      <c r="I5225" s="13">
        <f>'Detailed Summary'!BQ539</f>
        <v>213312</v>
      </c>
      <c r="K5225" s="34">
        <f t="shared" si="81"/>
        <v>544882</v>
      </c>
    </row>
    <row r="5226" spans="2:11" x14ac:dyDescent="0.2">
      <c r="B5226" t="s">
        <v>56</v>
      </c>
      <c r="C5226" s="29">
        <v>44366</v>
      </c>
      <c r="E5226" s="13">
        <f>'Detailed Summary'!BO540</f>
        <v>15209</v>
      </c>
      <c r="F5226" s="199">
        <f>'Detailed Summary'!AC540</f>
        <v>30305</v>
      </c>
      <c r="G5226" s="13">
        <f>'Detailed Summary'!BK540</f>
        <v>104007</v>
      </c>
      <c r="H5226" s="203">
        <f>'Detailed Summary'!AD540</f>
        <v>98988</v>
      </c>
      <c r="I5226" s="13">
        <f>'Detailed Summary'!BQ540</f>
        <v>173007</v>
      </c>
      <c r="K5226" s="34">
        <f t="shared" si="81"/>
        <v>421516</v>
      </c>
    </row>
    <row r="5227" spans="2:11" x14ac:dyDescent="0.2">
      <c r="B5227" t="s">
        <v>57</v>
      </c>
      <c r="C5227" s="29">
        <v>44367</v>
      </c>
      <c r="E5227" s="13">
        <f>'Detailed Summary'!BO541</f>
        <v>12079</v>
      </c>
      <c r="F5227" s="199">
        <f>'Detailed Summary'!AC541</f>
        <v>28837</v>
      </c>
      <c r="G5227" s="13">
        <f>'Detailed Summary'!BK541</f>
        <v>82589</v>
      </c>
      <c r="H5227" s="203">
        <f>'Detailed Summary'!AD541</f>
        <v>86713</v>
      </c>
      <c r="I5227" s="13">
        <f>'Detailed Summary'!BQ541</f>
        <v>139913</v>
      </c>
      <c r="K5227" s="34">
        <f t="shared" si="81"/>
        <v>350131</v>
      </c>
    </row>
    <row r="5228" spans="2:11" x14ac:dyDescent="0.2">
      <c r="B5228" t="s">
        <v>58</v>
      </c>
      <c r="C5228" s="29">
        <v>44368</v>
      </c>
      <c r="E5228" s="13">
        <f>'Detailed Summary'!BO542</f>
        <v>16157</v>
      </c>
      <c r="F5228" s="199">
        <f>'Detailed Summary'!AC542</f>
        <v>33300</v>
      </c>
      <c r="G5228" s="13">
        <f>'Detailed Summary'!BK542</f>
        <v>121951</v>
      </c>
      <c r="H5228" s="203">
        <f>'Detailed Summary'!AD542</f>
        <v>107637</v>
      </c>
      <c r="I5228" s="13">
        <f>'Detailed Summary'!BQ542</f>
        <v>183164</v>
      </c>
      <c r="K5228" s="34">
        <f t="shared" si="81"/>
        <v>462209</v>
      </c>
    </row>
    <row r="5229" spans="2:11" x14ac:dyDescent="0.2">
      <c r="B5229" t="s">
        <v>59</v>
      </c>
      <c r="C5229" s="29">
        <v>44369</v>
      </c>
      <c r="E5229" s="13">
        <f>'Detailed Summary'!BO543</f>
        <v>17538</v>
      </c>
      <c r="F5229" s="199">
        <f>'Detailed Summary'!AC543</f>
        <v>32424</v>
      </c>
      <c r="G5229" s="13">
        <f>'Detailed Summary'!BK543</f>
        <v>127884</v>
      </c>
      <c r="H5229" s="203">
        <f>'Detailed Summary'!AD543</f>
        <v>109697</v>
      </c>
      <c r="I5229" s="13">
        <f>'Detailed Summary'!BQ543</f>
        <v>190571</v>
      </c>
      <c r="K5229" s="34">
        <f t="shared" si="81"/>
        <v>478114</v>
      </c>
    </row>
    <row r="5230" spans="2:11" x14ac:dyDescent="0.2">
      <c r="B5230" t="s">
        <v>53</v>
      </c>
      <c r="C5230" s="29">
        <v>44370</v>
      </c>
      <c r="E5230" s="13">
        <f>'Detailed Summary'!BO544</f>
        <v>18026</v>
      </c>
      <c r="F5230" s="199">
        <f>'Detailed Summary'!AC544</f>
        <v>33065</v>
      </c>
      <c r="G5230" s="13">
        <f>'Detailed Summary'!BK544</f>
        <v>133075</v>
      </c>
      <c r="H5230" s="203">
        <f>'Detailed Summary'!AD544</f>
        <v>112639</v>
      </c>
      <c r="I5230" s="13">
        <f>'Detailed Summary'!BQ544</f>
        <v>195935</v>
      </c>
      <c r="K5230" s="34">
        <f t="shared" si="81"/>
        <v>492740</v>
      </c>
    </row>
    <row r="5231" spans="2:11" x14ac:dyDescent="0.2">
      <c r="B5231" t="s">
        <v>54</v>
      </c>
      <c r="C5231" s="29">
        <v>44371</v>
      </c>
      <c r="E5231" s="13">
        <f>'Detailed Summary'!BO545</f>
        <v>18738</v>
      </c>
      <c r="F5231" s="199">
        <f>'Detailed Summary'!AC545</f>
        <v>34501</v>
      </c>
      <c r="G5231" s="13">
        <f>'Detailed Summary'!BK545</f>
        <v>137126</v>
      </c>
      <c r="H5231" s="203">
        <f>'Detailed Summary'!AD545</f>
        <v>117866</v>
      </c>
      <c r="I5231" s="13">
        <f>'Detailed Summary'!BQ545</f>
        <v>200456</v>
      </c>
      <c r="K5231" s="34">
        <f t="shared" si="81"/>
        <v>508687</v>
      </c>
    </row>
    <row r="5232" spans="2:11" x14ac:dyDescent="0.2">
      <c r="B5232" t="s">
        <v>55</v>
      </c>
      <c r="C5232" s="29">
        <v>44372</v>
      </c>
      <c r="E5232" s="13">
        <f>'Detailed Summary'!BO546</f>
        <v>18448</v>
      </c>
      <c r="F5232" s="199">
        <f>'Detailed Summary'!AC546</f>
        <v>38490</v>
      </c>
      <c r="G5232" s="13">
        <f>'Detailed Summary'!BK546</f>
        <v>145616</v>
      </c>
      <c r="H5232" s="203">
        <f>'Detailed Summary'!AD546</f>
        <v>129360</v>
      </c>
      <c r="I5232" s="13">
        <f>'Detailed Summary'!BQ546</f>
        <v>211730</v>
      </c>
      <c r="K5232" s="34">
        <f t="shared" si="81"/>
        <v>543644</v>
      </c>
    </row>
    <row r="5233" spans="2:11" x14ac:dyDescent="0.2">
      <c r="B5233" t="s">
        <v>56</v>
      </c>
      <c r="C5233" s="29">
        <v>44373</v>
      </c>
      <c r="E5233" s="13">
        <f>'Detailed Summary'!BO547</f>
        <v>13914</v>
      </c>
      <c r="F5233" s="199">
        <f>'Detailed Summary'!AC547</f>
        <v>29111</v>
      </c>
      <c r="G5233" s="13">
        <f>'Detailed Summary'!BK547</f>
        <v>105823</v>
      </c>
      <c r="H5233" s="203">
        <f>'Detailed Summary'!AD547</f>
        <v>99329</v>
      </c>
      <c r="I5233" s="13">
        <f>'Detailed Summary'!BQ547</f>
        <v>165242</v>
      </c>
      <c r="K5233" s="34">
        <f t="shared" si="81"/>
        <v>413419</v>
      </c>
    </row>
    <row r="5234" spans="2:11" x14ac:dyDescent="0.2">
      <c r="B5234" t="s">
        <v>57</v>
      </c>
      <c r="C5234" s="29">
        <v>44374</v>
      </c>
      <c r="E5234" s="13">
        <f>'Detailed Summary'!BO548</f>
        <v>10997</v>
      </c>
      <c r="F5234" s="199">
        <f>'Detailed Summary'!AC548</f>
        <v>27510</v>
      </c>
      <c r="G5234" s="13">
        <f>'Detailed Summary'!BK548</f>
        <v>86374</v>
      </c>
      <c r="H5234" s="203">
        <f>'Detailed Summary'!AD548</f>
        <v>83118</v>
      </c>
      <c r="I5234" s="13">
        <f>'Detailed Summary'!BQ548</f>
        <v>127499</v>
      </c>
      <c r="K5234" s="34">
        <f t="shared" si="81"/>
        <v>335498</v>
      </c>
    </row>
    <row r="5235" spans="2:11" x14ac:dyDescent="0.2">
      <c r="B5235" t="s">
        <v>58</v>
      </c>
      <c r="C5235" s="29">
        <v>44375</v>
      </c>
      <c r="E5235" s="13">
        <f>'Detailed Summary'!BO549</f>
        <v>15868</v>
      </c>
      <c r="F5235" s="199">
        <f>'Detailed Summary'!AC549</f>
        <v>32441</v>
      </c>
      <c r="G5235" s="13">
        <f>'Detailed Summary'!BK549</f>
        <v>124042</v>
      </c>
      <c r="H5235" s="203">
        <f>'Detailed Summary'!AD549</f>
        <v>106108</v>
      </c>
      <c r="I5235" s="13">
        <f>'Detailed Summary'!BQ549</f>
        <v>180895</v>
      </c>
      <c r="K5235" s="34">
        <f t="shared" si="81"/>
        <v>459354</v>
      </c>
    </row>
    <row r="5236" spans="2:11" x14ac:dyDescent="0.2">
      <c r="B5236" t="s">
        <v>59</v>
      </c>
      <c r="C5236" s="29">
        <v>44376</v>
      </c>
      <c r="E5236" s="13">
        <f>'Detailed Summary'!BO550</f>
        <v>17110</v>
      </c>
      <c r="F5236" s="199">
        <f>'Detailed Summary'!AC550</f>
        <v>31378</v>
      </c>
      <c r="G5236" s="13">
        <f>'Detailed Summary'!BK550</f>
        <v>136179</v>
      </c>
      <c r="H5236" s="203">
        <f>'Detailed Summary'!AD550</f>
        <v>110045</v>
      </c>
      <c r="I5236" s="13">
        <f>'Detailed Summary'!BQ550</f>
        <v>187923</v>
      </c>
      <c r="K5236" s="34">
        <f t="shared" si="81"/>
        <v>482635</v>
      </c>
    </row>
    <row r="5237" spans="2:11" x14ac:dyDescent="0.2">
      <c r="B5237" t="s">
        <v>53</v>
      </c>
      <c r="C5237" s="29">
        <v>44377</v>
      </c>
      <c r="E5237" s="13">
        <f>'Detailed Summary'!BO551</f>
        <v>18258</v>
      </c>
      <c r="F5237" s="199">
        <f>'Detailed Summary'!AC551</f>
        <v>33570</v>
      </c>
      <c r="G5237" s="13">
        <f>'Detailed Summary'!BK551</f>
        <v>135612</v>
      </c>
      <c r="H5237" s="203">
        <f>'Detailed Summary'!AD551</f>
        <v>114716</v>
      </c>
      <c r="I5237" s="13">
        <f>'Detailed Summary'!BQ551</f>
        <v>198974</v>
      </c>
      <c r="K5237" s="34">
        <f t="shared" si="81"/>
        <v>501130</v>
      </c>
    </row>
    <row r="5238" spans="2:11" x14ac:dyDescent="0.2">
      <c r="B5238" t="s">
        <v>54</v>
      </c>
      <c r="C5238" s="29">
        <v>44378</v>
      </c>
      <c r="E5238" s="13">
        <f>'Detailed Summary'!BO552</f>
        <v>18478</v>
      </c>
      <c r="F5238" s="199">
        <f>'Detailed Summary'!AC552</f>
        <v>36050</v>
      </c>
      <c r="G5238" s="13">
        <f>'Detailed Summary'!BK552</f>
        <v>143628</v>
      </c>
      <c r="H5238" s="203">
        <f>'Detailed Summary'!AD552</f>
        <v>120072</v>
      </c>
      <c r="I5238" s="13">
        <f>'Detailed Summary'!BQ552</f>
        <v>208624</v>
      </c>
      <c r="K5238" s="34">
        <f t="shared" si="81"/>
        <v>526852</v>
      </c>
    </row>
    <row r="5239" spans="2:11" x14ac:dyDescent="0.2">
      <c r="B5239" t="s">
        <v>55</v>
      </c>
      <c r="C5239" s="29">
        <v>44379</v>
      </c>
      <c r="E5239" s="13">
        <f>'Detailed Summary'!BO553</f>
        <v>17999</v>
      </c>
      <c r="F5239" s="199">
        <f>'Detailed Summary'!AC553</f>
        <v>39864</v>
      </c>
      <c r="G5239" s="13">
        <f>'Detailed Summary'!BK553</f>
        <v>146998</v>
      </c>
      <c r="H5239" s="203">
        <f>'Detailed Summary'!AD553</f>
        <v>126962</v>
      </c>
      <c r="I5239" s="13">
        <f>'Detailed Summary'!BQ553</f>
        <v>208630</v>
      </c>
      <c r="K5239" s="34">
        <f t="shared" si="81"/>
        <v>540453</v>
      </c>
    </row>
    <row r="5240" spans="2:11" x14ac:dyDescent="0.2">
      <c r="B5240" t="s">
        <v>56</v>
      </c>
      <c r="C5240" s="29">
        <v>44380</v>
      </c>
      <c r="E5240" s="13">
        <f>'Detailed Summary'!BO554</f>
        <v>11526</v>
      </c>
      <c r="F5240" s="199">
        <f>'Detailed Summary'!AC554</f>
        <v>26675</v>
      </c>
      <c r="G5240" s="13">
        <f>'Detailed Summary'!BK554</f>
        <v>88445</v>
      </c>
      <c r="H5240" s="203">
        <f>'Detailed Summary'!AD554</f>
        <v>88415</v>
      </c>
      <c r="I5240" s="13">
        <f>'Detailed Summary'!BQ554</f>
        <v>147254</v>
      </c>
      <c r="K5240" s="34">
        <f t="shared" si="81"/>
        <v>362315</v>
      </c>
    </row>
    <row r="5241" spans="2:11" x14ac:dyDescent="0.2">
      <c r="B5241" t="s">
        <v>57</v>
      </c>
      <c r="C5241" s="29">
        <v>44381</v>
      </c>
      <c r="E5241" s="13">
        <f>'Detailed Summary'!BO555</f>
        <v>8964</v>
      </c>
      <c r="F5241" s="199">
        <f>'Detailed Summary'!AC555</f>
        <v>20966</v>
      </c>
      <c r="G5241" s="13">
        <f>'Detailed Summary'!BK555</f>
        <v>66026</v>
      </c>
      <c r="H5241" s="203">
        <f>'Detailed Summary'!AD555</f>
        <v>66867</v>
      </c>
      <c r="I5241" s="13">
        <f>'Detailed Summary'!BQ555</f>
        <v>104117</v>
      </c>
      <c r="K5241" s="34">
        <f t="shared" si="81"/>
        <v>266940</v>
      </c>
    </row>
    <row r="5242" spans="2:11" x14ac:dyDescent="0.2">
      <c r="B5242" t="s">
        <v>58</v>
      </c>
      <c r="C5242" s="33">
        <v>44382</v>
      </c>
      <c r="E5242" s="13">
        <f>'Detailed Summary'!BO556</f>
        <v>11029</v>
      </c>
      <c r="F5242" s="199">
        <f>'Detailed Summary'!AC556</f>
        <v>27563</v>
      </c>
      <c r="G5242" s="13">
        <f>'Detailed Summary'!BK556</f>
        <v>85580</v>
      </c>
      <c r="H5242" s="203">
        <f>'Detailed Summary'!AD556</f>
        <v>85033</v>
      </c>
      <c r="I5242" s="13">
        <f>'Detailed Summary'!BQ556</f>
        <v>134346</v>
      </c>
      <c r="K5242" s="34">
        <f t="shared" si="81"/>
        <v>343551</v>
      </c>
    </row>
    <row r="5243" spans="2:11" x14ac:dyDescent="0.2">
      <c r="B5243" t="s">
        <v>59</v>
      </c>
      <c r="C5243" s="29">
        <v>44383</v>
      </c>
      <c r="E5243" s="13">
        <f>'Detailed Summary'!BO557</f>
        <v>16452</v>
      </c>
      <c r="F5243" s="199">
        <f>'Detailed Summary'!AC557</f>
        <v>32176</v>
      </c>
      <c r="G5243" s="13">
        <f>'Detailed Summary'!BK557</f>
        <v>126583</v>
      </c>
      <c r="H5243" s="203">
        <f>'Detailed Summary'!AD557</f>
        <v>106149</v>
      </c>
      <c r="I5243" s="13">
        <f>'Detailed Summary'!BQ557</f>
        <v>184961</v>
      </c>
      <c r="K5243" s="34">
        <f t="shared" si="81"/>
        <v>466321</v>
      </c>
    </row>
    <row r="5244" spans="2:11" x14ac:dyDescent="0.2">
      <c r="B5244" t="s">
        <v>53</v>
      </c>
      <c r="C5244" s="29">
        <v>44384</v>
      </c>
      <c r="E5244" s="13">
        <f>'Detailed Summary'!BO558</f>
        <v>16990</v>
      </c>
      <c r="F5244" s="199">
        <f>'Detailed Summary'!AC558</f>
        <v>32281</v>
      </c>
      <c r="G5244" s="13">
        <f>'Detailed Summary'!BK558</f>
        <v>132128</v>
      </c>
      <c r="H5244" s="203">
        <f>'Detailed Summary'!AD558</f>
        <v>110664</v>
      </c>
      <c r="I5244" s="13">
        <f>'Detailed Summary'!BQ558</f>
        <v>190438</v>
      </c>
      <c r="K5244" s="34">
        <f t="shared" si="81"/>
        <v>482501</v>
      </c>
    </row>
    <row r="5245" spans="2:11" x14ac:dyDescent="0.2">
      <c r="B5245" t="s">
        <v>54</v>
      </c>
      <c r="C5245" s="29">
        <v>44385</v>
      </c>
      <c r="E5245" s="13">
        <f>'Detailed Summary'!BO559</f>
        <v>17434</v>
      </c>
      <c r="F5245" s="199">
        <f>'Detailed Summary'!AC559</f>
        <v>33824</v>
      </c>
      <c r="G5245" s="13">
        <f>'Detailed Summary'!BK559</f>
        <v>137164</v>
      </c>
      <c r="H5245" s="203">
        <f>'Detailed Summary'!AD559</f>
        <v>114109</v>
      </c>
      <c r="I5245" s="13">
        <f>'Detailed Summary'!BQ559</f>
        <v>196482</v>
      </c>
      <c r="K5245" s="34">
        <f t="shared" si="81"/>
        <v>499013</v>
      </c>
    </row>
    <row r="5246" spans="2:11" x14ac:dyDescent="0.2">
      <c r="B5246" t="s">
        <v>55</v>
      </c>
      <c r="C5246" s="29">
        <v>44386</v>
      </c>
      <c r="E5246" s="13">
        <f>'Detailed Summary'!BO560</f>
        <v>17150</v>
      </c>
      <c r="F5246" s="199">
        <f>'Detailed Summary'!AC560</f>
        <v>35978</v>
      </c>
      <c r="G5246" s="13">
        <f>'Detailed Summary'!BK560</f>
        <v>136472</v>
      </c>
      <c r="H5246" s="203">
        <f>'Detailed Summary'!AD560</f>
        <v>117733</v>
      </c>
      <c r="I5246" s="13">
        <f>'Detailed Summary'!BQ560</f>
        <v>193782</v>
      </c>
      <c r="K5246" s="34">
        <f t="shared" si="81"/>
        <v>501115</v>
      </c>
    </row>
    <row r="5247" spans="2:11" x14ac:dyDescent="0.2">
      <c r="B5247" t="s">
        <v>56</v>
      </c>
      <c r="C5247" s="29">
        <v>44387</v>
      </c>
      <c r="E5247" s="13">
        <f>'Detailed Summary'!BO561</f>
        <v>13184</v>
      </c>
      <c r="F5247" s="199">
        <f>'Detailed Summary'!AC561</f>
        <v>24829</v>
      </c>
      <c r="G5247" s="13">
        <f>'Detailed Summary'!BK561</f>
        <v>97662</v>
      </c>
      <c r="H5247" s="203">
        <f>'Detailed Summary'!AD561</f>
        <v>92371</v>
      </c>
      <c r="I5247" s="13">
        <f>'Detailed Summary'!BQ561</f>
        <v>163162</v>
      </c>
      <c r="K5247" s="34">
        <f t="shared" si="81"/>
        <v>391208</v>
      </c>
    </row>
    <row r="5248" spans="2:11" x14ac:dyDescent="0.2">
      <c r="B5248" t="s">
        <v>57</v>
      </c>
      <c r="C5248" s="29">
        <v>44388</v>
      </c>
      <c r="E5248" s="13">
        <f>'Detailed Summary'!BO562</f>
        <v>10755</v>
      </c>
      <c r="F5248" s="199">
        <f>'Detailed Summary'!AC562</f>
        <v>27780</v>
      </c>
      <c r="G5248" s="13">
        <f>'Detailed Summary'!BK562</f>
        <v>81683</v>
      </c>
      <c r="H5248" s="203">
        <f>'Detailed Summary'!AD562</f>
        <v>80982</v>
      </c>
      <c r="I5248" s="13">
        <f>'Detailed Summary'!BQ562</f>
        <v>129961</v>
      </c>
      <c r="K5248" s="34">
        <f t="shared" si="81"/>
        <v>331161</v>
      </c>
    </row>
    <row r="5249" spans="2:11" x14ac:dyDescent="0.2">
      <c r="B5249" t="s">
        <v>58</v>
      </c>
      <c r="C5249" s="29">
        <v>44389</v>
      </c>
      <c r="E5249" s="13">
        <f>'Detailed Summary'!BO563</f>
        <v>16098</v>
      </c>
      <c r="F5249" s="199">
        <f>'Detailed Summary'!AC563</f>
        <v>35484</v>
      </c>
      <c r="G5249" s="13">
        <f>'Detailed Summary'!BK563</f>
        <v>123899</v>
      </c>
      <c r="H5249" s="203">
        <f>'Detailed Summary'!AD563</f>
        <v>106455</v>
      </c>
      <c r="I5249" s="13">
        <f>'Detailed Summary'!BQ563</f>
        <v>181894</v>
      </c>
      <c r="K5249" s="34">
        <f t="shared" si="81"/>
        <v>463830</v>
      </c>
    </row>
    <row r="5250" spans="2:11" x14ac:dyDescent="0.2">
      <c r="B5250" t="s">
        <v>59</v>
      </c>
      <c r="C5250" s="29">
        <v>44390</v>
      </c>
      <c r="E5250" s="13">
        <f>'Detailed Summary'!BO564</f>
        <v>17694</v>
      </c>
      <c r="F5250" s="199">
        <f>'Detailed Summary'!AC564</f>
        <v>32805</v>
      </c>
      <c r="G5250" s="13">
        <f>'Detailed Summary'!BK564</f>
        <v>133352</v>
      </c>
      <c r="H5250" s="203">
        <f>'Detailed Summary'!AD564</f>
        <v>109791</v>
      </c>
      <c r="I5250" s="13">
        <f>'Detailed Summary'!BQ564</f>
        <v>192757</v>
      </c>
      <c r="K5250" s="34">
        <f t="shared" si="81"/>
        <v>486399</v>
      </c>
    </row>
    <row r="5251" spans="2:11" x14ac:dyDescent="0.2">
      <c r="B5251" t="s">
        <v>53</v>
      </c>
      <c r="C5251" s="29">
        <v>44391</v>
      </c>
      <c r="E5251" s="13">
        <f>'Detailed Summary'!BO565</f>
        <v>18078</v>
      </c>
      <c r="F5251" s="199">
        <f>'Detailed Summary'!AC565</f>
        <v>33338</v>
      </c>
      <c r="G5251" s="13">
        <f>'Detailed Summary'!BK565</f>
        <v>135298</v>
      </c>
      <c r="H5251" s="203">
        <f>'Detailed Summary'!AD565</f>
        <v>115452</v>
      </c>
      <c r="I5251" s="13">
        <f>'Detailed Summary'!BQ565</f>
        <v>201333</v>
      </c>
      <c r="K5251" s="34">
        <f t="shared" si="81"/>
        <v>503499</v>
      </c>
    </row>
    <row r="5252" spans="2:11" x14ac:dyDescent="0.2">
      <c r="B5252" t="s">
        <v>54</v>
      </c>
      <c r="C5252" s="29">
        <v>44392</v>
      </c>
      <c r="E5252" s="13">
        <f>'Detailed Summary'!BO566</f>
        <v>18852</v>
      </c>
      <c r="F5252" s="199">
        <f>'Detailed Summary'!AC566</f>
        <v>35512</v>
      </c>
      <c r="G5252" s="13">
        <f>'Detailed Summary'!BK566</f>
        <v>142034</v>
      </c>
      <c r="H5252" s="203">
        <f>'Detailed Summary'!AD566</f>
        <v>121103</v>
      </c>
      <c r="I5252" s="13">
        <f>'Detailed Summary'!BQ566</f>
        <v>202080</v>
      </c>
      <c r="K5252" s="34">
        <f t="shared" si="81"/>
        <v>519581</v>
      </c>
    </row>
    <row r="5253" spans="2:11" x14ac:dyDescent="0.2">
      <c r="B5253" t="s">
        <v>55</v>
      </c>
      <c r="C5253" s="29">
        <v>44393</v>
      </c>
      <c r="E5253" s="13">
        <f>'Detailed Summary'!BO567</f>
        <v>18861</v>
      </c>
      <c r="F5253" s="199">
        <f>'Detailed Summary'!AC567</f>
        <v>39175</v>
      </c>
      <c r="G5253" s="13">
        <f>'Detailed Summary'!BK567</f>
        <v>149656</v>
      </c>
      <c r="H5253" s="203">
        <f>'Detailed Summary'!AD567</f>
        <v>129118</v>
      </c>
      <c r="I5253" s="13">
        <f>'Detailed Summary'!BQ567</f>
        <v>208646</v>
      </c>
      <c r="K5253" s="34">
        <f t="shared" si="81"/>
        <v>545456</v>
      </c>
    </row>
    <row r="5254" spans="2:11" x14ac:dyDescent="0.2">
      <c r="B5254" t="s">
        <v>56</v>
      </c>
      <c r="C5254" s="29">
        <v>44394</v>
      </c>
      <c r="E5254" s="13">
        <f>'Detailed Summary'!BO568</f>
        <v>14662</v>
      </c>
      <c r="F5254" s="199">
        <f>'Detailed Summary'!AC568</f>
        <v>29504</v>
      </c>
      <c r="G5254" s="13">
        <f>'Detailed Summary'!BK568</f>
        <v>104434</v>
      </c>
      <c r="H5254" s="203">
        <f>'Detailed Summary'!AD568</f>
        <v>99288</v>
      </c>
      <c r="I5254" s="13">
        <f>'Detailed Summary'!BQ568</f>
        <v>165907</v>
      </c>
      <c r="K5254" s="34">
        <f t="shared" si="81"/>
        <v>413795</v>
      </c>
    </row>
    <row r="5255" spans="2:11" x14ac:dyDescent="0.2">
      <c r="B5255" t="s">
        <v>57</v>
      </c>
      <c r="C5255" s="29">
        <v>44395</v>
      </c>
      <c r="E5255" s="13">
        <f>'Detailed Summary'!BO569</f>
        <v>11149</v>
      </c>
      <c r="F5255" s="199">
        <f>'Detailed Summary'!AC569</f>
        <v>29037</v>
      </c>
      <c r="G5255" s="13">
        <f>'Detailed Summary'!BK569</f>
        <v>87207</v>
      </c>
      <c r="H5255" s="203">
        <f>'Detailed Summary'!AD569</f>
        <v>83563</v>
      </c>
      <c r="I5255" s="13">
        <f>'Detailed Summary'!BQ569</f>
        <v>132603</v>
      </c>
      <c r="K5255" s="34">
        <f t="shared" ref="K5255:K5318" si="82">E5255+F5255+G5255+H5255+I5255</f>
        <v>343559</v>
      </c>
    </row>
    <row r="5256" spans="2:11" x14ac:dyDescent="0.2">
      <c r="B5256" t="s">
        <v>58</v>
      </c>
      <c r="C5256" s="29">
        <v>44396</v>
      </c>
      <c r="E5256" s="13">
        <f>'Detailed Summary'!BO570</f>
        <v>16425</v>
      </c>
      <c r="F5256" s="199">
        <f>'Detailed Summary'!AC570</f>
        <v>32380</v>
      </c>
      <c r="G5256" s="13">
        <f>'Detailed Summary'!BK570</f>
        <v>124331</v>
      </c>
      <c r="H5256" s="203">
        <f>'Detailed Summary'!AD570</f>
        <v>107135</v>
      </c>
      <c r="I5256" s="13">
        <f>'Detailed Summary'!BQ570</f>
        <v>178156</v>
      </c>
      <c r="K5256" s="34">
        <f t="shared" si="82"/>
        <v>458427</v>
      </c>
    </row>
    <row r="5257" spans="2:11" x14ac:dyDescent="0.2">
      <c r="B5257" t="s">
        <v>59</v>
      </c>
      <c r="C5257" s="29">
        <v>44397</v>
      </c>
      <c r="E5257" s="13">
        <f>'Detailed Summary'!BO571</f>
        <v>17323</v>
      </c>
      <c r="F5257" s="199">
        <f>'Detailed Summary'!AC571</f>
        <v>32217</v>
      </c>
      <c r="G5257" s="13">
        <f>'Detailed Summary'!BK571</f>
        <v>132294</v>
      </c>
      <c r="H5257" s="203">
        <f>'Detailed Summary'!AD571</f>
        <v>107777</v>
      </c>
      <c r="I5257" s="13">
        <f>'Detailed Summary'!BQ571</f>
        <v>190900</v>
      </c>
      <c r="K5257" s="34">
        <f t="shared" si="82"/>
        <v>480511</v>
      </c>
    </row>
    <row r="5258" spans="2:11" x14ac:dyDescent="0.2">
      <c r="B5258" t="s">
        <v>53</v>
      </c>
      <c r="C5258" s="29">
        <v>44398</v>
      </c>
      <c r="E5258" s="13">
        <f>'Detailed Summary'!BO572</f>
        <v>17381</v>
      </c>
      <c r="F5258" s="199">
        <f>'Detailed Summary'!AC572</f>
        <v>33498</v>
      </c>
      <c r="G5258" s="13">
        <f>'Detailed Summary'!BK572</f>
        <v>136026</v>
      </c>
      <c r="H5258" s="203">
        <f>'Detailed Summary'!AD572</f>
        <v>112916</v>
      </c>
      <c r="I5258" s="13">
        <f>'Detailed Summary'!BQ572</f>
        <v>194754</v>
      </c>
      <c r="K5258" s="34">
        <f t="shared" si="82"/>
        <v>494575</v>
      </c>
    </row>
    <row r="5259" spans="2:11" x14ac:dyDescent="0.2">
      <c r="B5259" t="s">
        <v>54</v>
      </c>
      <c r="C5259" s="29">
        <v>44399</v>
      </c>
      <c r="E5259" s="13">
        <f>'Detailed Summary'!BO573</f>
        <v>18618</v>
      </c>
      <c r="F5259" s="199">
        <f>'Detailed Summary'!AC573</f>
        <v>34546</v>
      </c>
      <c r="G5259" s="13">
        <f>'Detailed Summary'!BK573</f>
        <v>143452</v>
      </c>
      <c r="H5259" s="203">
        <f>'Detailed Summary'!AD573</f>
        <v>115968</v>
      </c>
      <c r="I5259" s="13">
        <f>'Detailed Summary'!BQ573</f>
        <v>199981</v>
      </c>
      <c r="K5259" s="34">
        <f t="shared" si="82"/>
        <v>512565</v>
      </c>
    </row>
    <row r="5260" spans="2:11" x14ac:dyDescent="0.2">
      <c r="B5260" t="s">
        <v>55</v>
      </c>
      <c r="C5260" s="29">
        <v>44400</v>
      </c>
      <c r="E5260" s="13">
        <f>'Detailed Summary'!BO574</f>
        <v>18500</v>
      </c>
      <c r="F5260" s="199">
        <f>'Detailed Summary'!AC574</f>
        <v>38475</v>
      </c>
      <c r="G5260" s="13">
        <f>'Detailed Summary'!BK574</f>
        <v>147510</v>
      </c>
      <c r="H5260" s="203">
        <f>'Detailed Summary'!AD574</f>
        <v>127146</v>
      </c>
      <c r="I5260" s="13">
        <f>'Detailed Summary'!BQ574</f>
        <v>205916</v>
      </c>
      <c r="K5260" s="34">
        <f t="shared" si="82"/>
        <v>537547</v>
      </c>
    </row>
    <row r="5261" spans="2:11" x14ac:dyDescent="0.2">
      <c r="B5261" t="s">
        <v>56</v>
      </c>
      <c r="C5261" s="29">
        <v>44401</v>
      </c>
      <c r="E5261" s="13">
        <f>'Detailed Summary'!BO575</f>
        <v>14013</v>
      </c>
      <c r="F5261" s="199">
        <f>'Detailed Summary'!AC575</f>
        <v>29579</v>
      </c>
      <c r="G5261" s="13">
        <f>'Detailed Summary'!BK575</f>
        <v>106352</v>
      </c>
      <c r="H5261" s="203">
        <f>'Detailed Summary'!AD575</f>
        <v>96061</v>
      </c>
      <c r="I5261" s="13">
        <f>'Detailed Summary'!BQ575</f>
        <v>159184</v>
      </c>
      <c r="K5261" s="34">
        <f t="shared" si="82"/>
        <v>405189</v>
      </c>
    </row>
    <row r="5262" spans="2:11" x14ac:dyDescent="0.2">
      <c r="B5262" t="s">
        <v>57</v>
      </c>
      <c r="C5262" s="29">
        <v>44402</v>
      </c>
      <c r="E5262" s="13">
        <f>'Detailed Summary'!BO576</f>
        <v>11158</v>
      </c>
      <c r="F5262" s="199">
        <f>'Detailed Summary'!AC576</f>
        <v>28482</v>
      </c>
      <c r="G5262" s="13">
        <f>'Detailed Summary'!BK576</f>
        <v>86257</v>
      </c>
      <c r="H5262" s="203">
        <f>'Detailed Summary'!AD576</f>
        <v>82804</v>
      </c>
      <c r="I5262" s="13">
        <f>'Detailed Summary'!BQ576</f>
        <v>127345</v>
      </c>
      <c r="K5262" s="34">
        <f t="shared" si="82"/>
        <v>336046</v>
      </c>
    </row>
    <row r="5263" spans="2:11" x14ac:dyDescent="0.2">
      <c r="B5263" t="s">
        <v>58</v>
      </c>
      <c r="C5263" s="29">
        <v>44403</v>
      </c>
      <c r="E5263" s="13">
        <f>'Detailed Summary'!BO577</f>
        <v>16271</v>
      </c>
      <c r="F5263" s="199">
        <f>'Detailed Summary'!AC577</f>
        <v>32665</v>
      </c>
      <c r="G5263" s="13">
        <f>'Detailed Summary'!BK577</f>
        <v>125962</v>
      </c>
      <c r="H5263" s="203">
        <f>'Detailed Summary'!AD577</f>
        <v>106972</v>
      </c>
      <c r="I5263" s="13">
        <f>'Detailed Summary'!BQ577</f>
        <v>181462</v>
      </c>
      <c r="K5263" s="34">
        <f t="shared" si="82"/>
        <v>463332</v>
      </c>
    </row>
    <row r="5264" spans="2:11" x14ac:dyDescent="0.2">
      <c r="B5264" t="s">
        <v>59</v>
      </c>
      <c r="C5264" s="29">
        <v>44404</v>
      </c>
      <c r="E5264" s="13">
        <f>'Detailed Summary'!BO578</f>
        <v>17849</v>
      </c>
      <c r="F5264" s="199">
        <f>'Detailed Summary'!AC578</f>
        <v>32612</v>
      </c>
      <c r="G5264" s="13">
        <f>'Detailed Summary'!BK578</f>
        <v>127420</v>
      </c>
      <c r="H5264" s="203">
        <f>'Detailed Summary'!AD578</f>
        <v>109426</v>
      </c>
      <c r="I5264" s="13">
        <f>'Detailed Summary'!BQ578</f>
        <v>189930</v>
      </c>
      <c r="K5264" s="34">
        <f t="shared" si="82"/>
        <v>477237</v>
      </c>
    </row>
    <row r="5265" spans="2:11" x14ac:dyDescent="0.2">
      <c r="B5265" t="s">
        <v>53</v>
      </c>
      <c r="C5265" s="29">
        <v>44405</v>
      </c>
      <c r="E5265" s="13">
        <f>'Detailed Summary'!BO579</f>
        <v>18057</v>
      </c>
      <c r="F5265" s="199">
        <f>'Detailed Summary'!AC579</f>
        <v>34051</v>
      </c>
      <c r="G5265" s="13">
        <f>'Detailed Summary'!BK579</f>
        <v>133047</v>
      </c>
      <c r="H5265" s="203">
        <f>'Detailed Summary'!AD579</f>
        <v>114709</v>
      </c>
      <c r="I5265" s="13">
        <f>'Detailed Summary'!BQ579</f>
        <v>192666</v>
      </c>
      <c r="K5265" s="34">
        <f t="shared" si="82"/>
        <v>492530</v>
      </c>
    </row>
    <row r="5266" spans="2:11" x14ac:dyDescent="0.2">
      <c r="B5266" t="s">
        <v>54</v>
      </c>
      <c r="C5266" s="29">
        <v>44406</v>
      </c>
      <c r="E5266" s="13">
        <f>'Detailed Summary'!BO580</f>
        <v>18056</v>
      </c>
      <c r="F5266" s="199">
        <f>'Detailed Summary'!AC580</f>
        <v>35359</v>
      </c>
      <c r="G5266" s="13">
        <f>'Detailed Summary'!BK580</f>
        <v>141010</v>
      </c>
      <c r="H5266" s="203">
        <f>'Detailed Summary'!AD580</f>
        <v>118899</v>
      </c>
      <c r="I5266" s="13">
        <f>'Detailed Summary'!BQ580</f>
        <v>197578</v>
      </c>
      <c r="K5266" s="34">
        <f t="shared" si="82"/>
        <v>510902</v>
      </c>
    </row>
    <row r="5267" spans="2:11" x14ac:dyDescent="0.2">
      <c r="B5267" t="s">
        <v>55</v>
      </c>
      <c r="C5267" s="29">
        <v>44407</v>
      </c>
      <c r="E5267" s="13">
        <f>'Detailed Summary'!BO581</f>
        <v>18293</v>
      </c>
      <c r="F5267" s="199">
        <f>'Detailed Summary'!AC581</f>
        <v>38685</v>
      </c>
      <c r="G5267" s="13">
        <f>'Detailed Summary'!BK581</f>
        <v>149220</v>
      </c>
      <c r="H5267" s="203">
        <f>'Detailed Summary'!AD581</f>
        <v>126802</v>
      </c>
      <c r="I5267" s="13">
        <f>'Detailed Summary'!BQ581</f>
        <v>207277</v>
      </c>
      <c r="K5267" s="34">
        <f t="shared" si="82"/>
        <v>540277</v>
      </c>
    </row>
    <row r="5268" spans="2:11" x14ac:dyDescent="0.2">
      <c r="B5268" t="s">
        <v>56</v>
      </c>
      <c r="C5268" s="29">
        <v>44408</v>
      </c>
      <c r="E5268" s="13">
        <f>'Detailed Summary'!BO582</f>
        <v>13679</v>
      </c>
      <c r="F5268" s="199">
        <f>'Detailed Summary'!AC582</f>
        <v>29456</v>
      </c>
      <c r="G5268" s="13">
        <f>'Detailed Summary'!BK582</f>
        <v>101809</v>
      </c>
      <c r="H5268" s="203">
        <f>'Detailed Summary'!AD582</f>
        <v>93391</v>
      </c>
      <c r="I5268" s="13">
        <f>'Detailed Summary'!BQ582</f>
        <v>167003</v>
      </c>
      <c r="K5268" s="34">
        <f t="shared" si="82"/>
        <v>405338</v>
      </c>
    </row>
    <row r="5269" spans="2:11" x14ac:dyDescent="0.2">
      <c r="B5269" t="s">
        <v>57</v>
      </c>
      <c r="C5269" s="29">
        <v>44409</v>
      </c>
      <c r="E5269" s="13">
        <f>'Detailed Summary'!BO583</f>
        <v>10921</v>
      </c>
      <c r="F5269" s="199">
        <f>'Detailed Summary'!AC583</f>
        <v>26881</v>
      </c>
      <c r="G5269" s="13">
        <f>'Detailed Summary'!BK583</f>
        <v>82564</v>
      </c>
      <c r="H5269" s="203">
        <f>'Detailed Summary'!AD583</f>
        <v>81736</v>
      </c>
      <c r="I5269" s="13">
        <f>'Detailed Summary'!BQ583</f>
        <v>126457</v>
      </c>
      <c r="K5269" s="34">
        <f t="shared" si="82"/>
        <v>328559</v>
      </c>
    </row>
    <row r="5270" spans="2:11" x14ac:dyDescent="0.2">
      <c r="B5270" s="39" t="s">
        <v>58</v>
      </c>
      <c r="C5270" s="29">
        <v>44410</v>
      </c>
      <c r="E5270" s="13">
        <f>'Detailed Summary'!BO584</f>
        <v>14806</v>
      </c>
      <c r="F5270" s="199">
        <f>'Detailed Summary'!AC584</f>
        <v>29924</v>
      </c>
      <c r="G5270" s="13">
        <f>'Detailed Summary'!BK584</f>
        <v>114210</v>
      </c>
      <c r="H5270" s="203">
        <f>'Detailed Summary'!AD584</f>
        <v>99627</v>
      </c>
      <c r="I5270" s="13">
        <f>'Detailed Summary'!BQ584</f>
        <v>164943</v>
      </c>
      <c r="K5270" s="34">
        <f t="shared" si="82"/>
        <v>423510</v>
      </c>
    </row>
    <row r="5271" spans="2:11" x14ac:dyDescent="0.2">
      <c r="B5271" t="s">
        <v>59</v>
      </c>
      <c r="C5271" s="29">
        <v>44411</v>
      </c>
      <c r="E5271" s="13">
        <f>'Detailed Summary'!BO585</f>
        <v>16934</v>
      </c>
      <c r="F5271" s="199">
        <f>'Detailed Summary'!AC585</f>
        <v>31647</v>
      </c>
      <c r="G5271" s="13">
        <f>'Detailed Summary'!BK585</f>
        <v>123593</v>
      </c>
      <c r="H5271" s="203">
        <f>'Detailed Summary'!AD585</f>
        <v>106191</v>
      </c>
      <c r="I5271" s="13">
        <f>'Detailed Summary'!BQ585</f>
        <v>185920</v>
      </c>
      <c r="K5271" s="34">
        <f t="shared" si="82"/>
        <v>464285</v>
      </c>
    </row>
    <row r="5272" spans="2:11" x14ac:dyDescent="0.2">
      <c r="B5272" t="s">
        <v>53</v>
      </c>
      <c r="C5272" s="29">
        <v>44412</v>
      </c>
      <c r="E5272" s="13">
        <f>'Detailed Summary'!BO586</f>
        <v>18011</v>
      </c>
      <c r="F5272" s="199">
        <f>'Detailed Summary'!AC586</f>
        <v>32437</v>
      </c>
      <c r="G5272" s="13">
        <f>'Detailed Summary'!BK586</f>
        <v>130818</v>
      </c>
      <c r="H5272" s="203">
        <f>'Detailed Summary'!AD586</f>
        <v>111514</v>
      </c>
      <c r="I5272" s="13">
        <f>'Detailed Summary'!BQ586</f>
        <v>193287</v>
      </c>
      <c r="K5272" s="34">
        <f t="shared" si="82"/>
        <v>486067</v>
      </c>
    </row>
    <row r="5273" spans="2:11" x14ac:dyDescent="0.2">
      <c r="B5273" t="s">
        <v>54</v>
      </c>
      <c r="C5273" s="29">
        <v>44413</v>
      </c>
      <c r="E5273" s="13">
        <f>'Detailed Summary'!BO587</f>
        <v>17546</v>
      </c>
      <c r="F5273" s="199">
        <f>'Detailed Summary'!AC587</f>
        <v>33698</v>
      </c>
      <c r="G5273" s="13">
        <f>'Detailed Summary'!BK587</f>
        <v>134285</v>
      </c>
      <c r="H5273" s="203">
        <f>'Detailed Summary'!AD587</f>
        <v>112538</v>
      </c>
      <c r="I5273" s="13">
        <f>'Detailed Summary'!BQ587</f>
        <v>190394</v>
      </c>
      <c r="K5273" s="34">
        <f t="shared" si="82"/>
        <v>488461</v>
      </c>
    </row>
    <row r="5274" spans="2:11" x14ac:dyDescent="0.2">
      <c r="B5274" t="s">
        <v>55</v>
      </c>
      <c r="C5274" s="29">
        <v>44414</v>
      </c>
      <c r="E5274" s="13">
        <f>'Detailed Summary'!BO588</f>
        <v>18594</v>
      </c>
      <c r="F5274" s="199">
        <f>'Detailed Summary'!AC588</f>
        <v>36647</v>
      </c>
      <c r="G5274" s="13">
        <f>'Detailed Summary'!BK588</f>
        <v>140768</v>
      </c>
      <c r="H5274" s="203">
        <f>'Detailed Summary'!AD588</f>
        <v>123893</v>
      </c>
      <c r="I5274" s="13">
        <f>'Detailed Summary'!BQ588</f>
        <v>204778</v>
      </c>
      <c r="K5274" s="34">
        <f t="shared" si="82"/>
        <v>524680</v>
      </c>
    </row>
    <row r="5275" spans="2:11" x14ac:dyDescent="0.2">
      <c r="B5275" t="s">
        <v>56</v>
      </c>
      <c r="C5275" s="29">
        <v>44415</v>
      </c>
      <c r="E5275" s="13">
        <f>'Detailed Summary'!BO589</f>
        <v>13074</v>
      </c>
      <c r="F5275" s="199">
        <f>'Detailed Summary'!AC589</f>
        <v>28580</v>
      </c>
      <c r="G5275" s="13">
        <f>'Detailed Summary'!BK589</f>
        <v>94193</v>
      </c>
      <c r="H5275" s="203">
        <f>'Detailed Summary'!AD589</f>
        <v>90392</v>
      </c>
      <c r="I5275" s="13">
        <f>'Detailed Summary'!BQ589</f>
        <v>159192</v>
      </c>
      <c r="K5275" s="34">
        <f t="shared" si="82"/>
        <v>385431</v>
      </c>
    </row>
    <row r="5276" spans="2:11" x14ac:dyDescent="0.2">
      <c r="B5276" t="s">
        <v>57</v>
      </c>
      <c r="C5276" s="29">
        <v>44416</v>
      </c>
      <c r="E5276" s="13">
        <f>'Detailed Summary'!BO590</f>
        <v>10512</v>
      </c>
      <c r="F5276" s="199">
        <f>'Detailed Summary'!AC590</f>
        <v>27109</v>
      </c>
      <c r="G5276" s="13">
        <f>'Detailed Summary'!BK590</f>
        <v>80841</v>
      </c>
      <c r="H5276" s="203">
        <f>'Detailed Summary'!AD590</f>
        <v>80076</v>
      </c>
      <c r="I5276" s="13">
        <f>'Detailed Summary'!BQ590</f>
        <v>126708</v>
      </c>
      <c r="K5276" s="34">
        <f t="shared" si="82"/>
        <v>325246</v>
      </c>
    </row>
    <row r="5277" spans="2:11" x14ac:dyDescent="0.2">
      <c r="B5277" t="s">
        <v>58</v>
      </c>
      <c r="C5277" s="29">
        <v>44417</v>
      </c>
      <c r="E5277" s="13">
        <f>'Detailed Summary'!BO591</f>
        <v>16221</v>
      </c>
      <c r="F5277" s="199">
        <f>'Detailed Summary'!AC591</f>
        <v>31696</v>
      </c>
      <c r="G5277" s="13">
        <f>'Detailed Summary'!BK591</f>
        <v>118152</v>
      </c>
      <c r="H5277" s="203">
        <f>'Detailed Summary'!AD591</f>
        <v>105439</v>
      </c>
      <c r="I5277" s="13">
        <f>'Detailed Summary'!BQ591</f>
        <v>182418</v>
      </c>
      <c r="K5277" s="34">
        <f t="shared" si="82"/>
        <v>453926</v>
      </c>
    </row>
    <row r="5278" spans="2:11" x14ac:dyDescent="0.2">
      <c r="B5278" t="s">
        <v>59</v>
      </c>
      <c r="C5278" s="29">
        <v>44418</v>
      </c>
      <c r="E5278" s="13">
        <f>'Detailed Summary'!BO592</f>
        <v>17295</v>
      </c>
      <c r="F5278" s="199">
        <f>'Detailed Summary'!AC592</f>
        <v>31448</v>
      </c>
      <c r="G5278" s="13">
        <f>'Detailed Summary'!BK592</f>
        <v>126896</v>
      </c>
      <c r="H5278" s="203">
        <f>'Detailed Summary'!AD592</f>
        <v>109462</v>
      </c>
      <c r="I5278" s="13">
        <f>'Detailed Summary'!BQ592</f>
        <v>189359</v>
      </c>
      <c r="K5278" s="34">
        <f t="shared" si="82"/>
        <v>474460</v>
      </c>
    </row>
    <row r="5279" spans="2:11" x14ac:dyDescent="0.2">
      <c r="B5279" t="s">
        <v>53</v>
      </c>
      <c r="C5279" s="29">
        <v>44419</v>
      </c>
      <c r="E5279" s="13">
        <f>'Detailed Summary'!BO593</f>
        <v>17526</v>
      </c>
      <c r="F5279" s="199">
        <f>'Detailed Summary'!AC593</f>
        <v>33076</v>
      </c>
      <c r="G5279" s="13">
        <f>'Detailed Summary'!BK593</f>
        <v>129472</v>
      </c>
      <c r="H5279" s="203">
        <f>'Detailed Summary'!AD593</f>
        <v>111741</v>
      </c>
      <c r="I5279" s="13">
        <f>'Detailed Summary'!BQ593</f>
        <v>192890</v>
      </c>
      <c r="K5279" s="34">
        <f t="shared" si="82"/>
        <v>484705</v>
      </c>
    </row>
    <row r="5280" spans="2:11" x14ac:dyDescent="0.2">
      <c r="B5280" t="s">
        <v>54</v>
      </c>
      <c r="C5280" s="29">
        <v>44420</v>
      </c>
      <c r="E5280" s="13">
        <f>'Detailed Summary'!BO594</f>
        <v>18396</v>
      </c>
      <c r="F5280" s="199">
        <f>'Detailed Summary'!AC594</f>
        <v>35213</v>
      </c>
      <c r="G5280" s="13">
        <f>'Detailed Summary'!BK594</f>
        <v>138674</v>
      </c>
      <c r="H5280" s="203">
        <f>'Detailed Summary'!AD594</f>
        <v>118581</v>
      </c>
      <c r="I5280" s="13">
        <f>'Detailed Summary'!BQ594</f>
        <v>194414</v>
      </c>
      <c r="K5280" s="34">
        <f t="shared" si="82"/>
        <v>505278</v>
      </c>
    </row>
    <row r="5281" spans="2:11" x14ac:dyDescent="0.2">
      <c r="B5281" t="s">
        <v>55</v>
      </c>
      <c r="C5281" s="29">
        <v>44421</v>
      </c>
      <c r="E5281" s="13">
        <f>'Detailed Summary'!BO595</f>
        <v>18970</v>
      </c>
      <c r="F5281" s="199">
        <f>'Detailed Summary'!AC595</f>
        <v>37947</v>
      </c>
      <c r="G5281" s="13">
        <f>'Detailed Summary'!BK595</f>
        <v>146272</v>
      </c>
      <c r="H5281" s="203">
        <f>'Detailed Summary'!AD595</f>
        <v>126425</v>
      </c>
      <c r="I5281" s="13">
        <f>'Detailed Summary'!BQ595</f>
        <v>207408</v>
      </c>
      <c r="K5281" s="34">
        <f t="shared" si="82"/>
        <v>537022</v>
      </c>
    </row>
    <row r="5282" spans="2:11" x14ac:dyDescent="0.2">
      <c r="B5282" t="s">
        <v>56</v>
      </c>
      <c r="C5282" s="29">
        <v>44422</v>
      </c>
      <c r="E5282" s="13">
        <f>'Detailed Summary'!BO596</f>
        <v>13180</v>
      </c>
      <c r="F5282" s="199">
        <f>'Detailed Summary'!AC596</f>
        <v>27645</v>
      </c>
      <c r="G5282" s="13">
        <f>'Detailed Summary'!BK596</f>
        <v>97739</v>
      </c>
      <c r="H5282" s="203">
        <f>'Detailed Summary'!AD596</f>
        <v>94157</v>
      </c>
      <c r="I5282" s="13">
        <f>'Detailed Summary'!BQ596</f>
        <v>163477</v>
      </c>
      <c r="K5282" s="34">
        <f t="shared" si="82"/>
        <v>396198</v>
      </c>
    </row>
    <row r="5283" spans="2:11" x14ac:dyDescent="0.2">
      <c r="B5283" t="s">
        <v>57</v>
      </c>
      <c r="C5283" s="29">
        <v>44423</v>
      </c>
      <c r="E5283" s="13">
        <f>'Detailed Summary'!BO597</f>
        <v>10554</v>
      </c>
      <c r="F5283" s="199">
        <f>'Detailed Summary'!AC597</f>
        <v>26138</v>
      </c>
      <c r="G5283" s="13">
        <f>'Detailed Summary'!BK597</f>
        <v>81226</v>
      </c>
      <c r="H5283" s="203">
        <f>'Detailed Summary'!AD597</f>
        <v>73646</v>
      </c>
      <c r="I5283" s="13">
        <f>'Detailed Summary'!BQ597</f>
        <v>119808</v>
      </c>
      <c r="K5283" s="34">
        <f t="shared" si="82"/>
        <v>311372</v>
      </c>
    </row>
    <row r="5284" spans="2:11" x14ac:dyDescent="0.2">
      <c r="B5284" t="s">
        <v>58</v>
      </c>
      <c r="C5284" s="29">
        <v>44424</v>
      </c>
      <c r="E5284" s="13">
        <f>'Detailed Summary'!BO598</f>
        <v>17252</v>
      </c>
      <c r="F5284" s="199">
        <f>'Detailed Summary'!AC598</f>
        <v>32906</v>
      </c>
      <c r="G5284" s="13">
        <f>'Detailed Summary'!BK598</f>
        <v>125478</v>
      </c>
      <c r="H5284" s="203">
        <f>'Detailed Summary'!AD598</f>
        <v>108841</v>
      </c>
      <c r="I5284" s="13">
        <f>'Detailed Summary'!BQ598</f>
        <v>181988</v>
      </c>
      <c r="K5284" s="34">
        <f t="shared" si="82"/>
        <v>466465</v>
      </c>
    </row>
    <row r="5285" spans="2:11" x14ac:dyDescent="0.2">
      <c r="B5285" t="s">
        <v>59</v>
      </c>
      <c r="C5285" s="29">
        <v>44425</v>
      </c>
      <c r="E5285" s="13">
        <f>'Detailed Summary'!BO599</f>
        <v>17974</v>
      </c>
      <c r="F5285" s="199">
        <f>'Detailed Summary'!AC599</f>
        <v>31855</v>
      </c>
      <c r="G5285" s="13">
        <f>'Detailed Summary'!BK599</f>
        <v>127419</v>
      </c>
      <c r="H5285" s="203">
        <f>'Detailed Summary'!AD599</f>
        <v>111657</v>
      </c>
      <c r="I5285" s="13">
        <f>'Detailed Summary'!BQ599</f>
        <v>186449</v>
      </c>
      <c r="K5285" s="34">
        <f t="shared" si="82"/>
        <v>475354</v>
      </c>
    </row>
    <row r="5286" spans="2:11" x14ac:dyDescent="0.2">
      <c r="B5286" t="s">
        <v>53</v>
      </c>
      <c r="C5286" s="29">
        <v>44426</v>
      </c>
      <c r="E5286" s="13">
        <f>'Detailed Summary'!BO600</f>
        <v>18284</v>
      </c>
      <c r="F5286" s="199">
        <f>'Detailed Summary'!AC600</f>
        <v>32530</v>
      </c>
      <c r="G5286" s="13">
        <f>'Detailed Summary'!BK600</f>
        <v>132949</v>
      </c>
      <c r="H5286" s="203">
        <f>'Detailed Summary'!AD600</f>
        <v>114165</v>
      </c>
      <c r="I5286" s="13">
        <f>'Detailed Summary'!BQ600</f>
        <v>188163</v>
      </c>
      <c r="K5286" s="34">
        <f t="shared" si="82"/>
        <v>486091</v>
      </c>
    </row>
    <row r="5287" spans="2:11" x14ac:dyDescent="0.2">
      <c r="B5287" t="s">
        <v>54</v>
      </c>
      <c r="C5287" s="29">
        <v>44427</v>
      </c>
      <c r="E5287" s="13">
        <f>'Detailed Summary'!BO601</f>
        <v>18076</v>
      </c>
      <c r="F5287" s="199">
        <f>'Detailed Summary'!AC601</f>
        <v>34599</v>
      </c>
      <c r="G5287" s="13">
        <f>'Detailed Summary'!BK601</f>
        <v>137680</v>
      </c>
      <c r="H5287" s="203">
        <f>'Detailed Summary'!AD601</f>
        <v>121397</v>
      </c>
      <c r="I5287" s="13">
        <f>'Detailed Summary'!BQ601</f>
        <v>197529</v>
      </c>
      <c r="K5287" s="34">
        <f t="shared" si="82"/>
        <v>509281</v>
      </c>
    </row>
    <row r="5288" spans="2:11" x14ac:dyDescent="0.2">
      <c r="B5288" t="s">
        <v>55</v>
      </c>
      <c r="C5288" s="29">
        <v>44428</v>
      </c>
      <c r="E5288" s="13">
        <f>'Detailed Summary'!BO602</f>
        <v>18774</v>
      </c>
      <c r="F5288" s="199">
        <f>'Detailed Summary'!AC602</f>
        <v>38988</v>
      </c>
      <c r="G5288" s="13">
        <f>'Detailed Summary'!BK602</f>
        <v>150745</v>
      </c>
      <c r="H5288" s="203">
        <f>'Detailed Summary'!AD602</f>
        <v>129911</v>
      </c>
      <c r="I5288" s="13">
        <f>'Detailed Summary'!BQ602</f>
        <v>205441</v>
      </c>
      <c r="K5288" s="34">
        <f t="shared" si="82"/>
        <v>543859</v>
      </c>
    </row>
    <row r="5289" spans="2:11" x14ac:dyDescent="0.2">
      <c r="B5289" t="s">
        <v>56</v>
      </c>
      <c r="C5289" s="29">
        <v>44429</v>
      </c>
      <c r="E5289" s="13">
        <f>'Detailed Summary'!BO603</f>
        <v>14758</v>
      </c>
      <c r="F5289" s="199">
        <f>'Detailed Summary'!AC603</f>
        <v>28667</v>
      </c>
      <c r="G5289" s="13">
        <f>'Detailed Summary'!BK603</f>
        <v>104766</v>
      </c>
      <c r="H5289" s="203">
        <f>'Detailed Summary'!AD603</f>
        <v>96638</v>
      </c>
      <c r="I5289" s="13">
        <f>'Detailed Summary'!BQ603</f>
        <v>159770</v>
      </c>
      <c r="K5289" s="34">
        <f t="shared" si="82"/>
        <v>404599</v>
      </c>
    </row>
    <row r="5290" spans="2:11" x14ac:dyDescent="0.2">
      <c r="B5290" t="s">
        <v>57</v>
      </c>
      <c r="C5290" s="29">
        <v>44430</v>
      </c>
      <c r="E5290" s="13">
        <f>'Detailed Summary'!BO604</f>
        <v>10826</v>
      </c>
      <c r="F5290" s="199">
        <f>'Detailed Summary'!AC604</f>
        <v>26563</v>
      </c>
      <c r="G5290" s="13">
        <f>'Detailed Summary'!BK604</f>
        <v>85883</v>
      </c>
      <c r="H5290" s="203">
        <f>'Detailed Summary'!AD604</f>
        <v>82677</v>
      </c>
      <c r="I5290" s="13">
        <f>'Detailed Summary'!BQ604</f>
        <v>123213</v>
      </c>
      <c r="K5290" s="34">
        <f t="shared" si="82"/>
        <v>329162</v>
      </c>
    </row>
    <row r="5291" spans="2:11" x14ac:dyDescent="0.2">
      <c r="B5291" t="s">
        <v>58</v>
      </c>
      <c r="C5291" s="29">
        <v>44431</v>
      </c>
      <c r="E5291" s="13">
        <f>'Detailed Summary'!BO605</f>
        <v>16809</v>
      </c>
      <c r="F5291" s="199">
        <f>'Detailed Summary'!AC605</f>
        <v>31488</v>
      </c>
      <c r="G5291" s="13">
        <f>'Detailed Summary'!BK605</f>
        <v>124532</v>
      </c>
      <c r="H5291" s="203">
        <f>'Detailed Summary'!AD605</f>
        <v>110679</v>
      </c>
      <c r="I5291" s="13">
        <f>'Detailed Summary'!BQ605</f>
        <v>179012</v>
      </c>
      <c r="K5291" s="34">
        <f t="shared" si="82"/>
        <v>462520</v>
      </c>
    </row>
    <row r="5292" spans="2:11" x14ac:dyDescent="0.2">
      <c r="B5292" t="s">
        <v>59</v>
      </c>
      <c r="C5292" s="29">
        <v>44432</v>
      </c>
      <c r="E5292" s="13">
        <f>'Detailed Summary'!BO606</f>
        <v>17979</v>
      </c>
      <c r="F5292" s="199">
        <f>'Detailed Summary'!AC606</f>
        <v>30880</v>
      </c>
      <c r="G5292" s="13">
        <f>'Detailed Summary'!BK606</f>
        <v>130143</v>
      </c>
      <c r="H5292" s="203">
        <f>'Detailed Summary'!AD606</f>
        <v>112875</v>
      </c>
      <c r="I5292" s="13">
        <f>'Detailed Summary'!BQ606</f>
        <v>184982</v>
      </c>
      <c r="K5292" s="34">
        <f t="shared" si="82"/>
        <v>476859</v>
      </c>
    </row>
    <row r="5293" spans="2:11" x14ac:dyDescent="0.2">
      <c r="B5293" t="s">
        <v>53</v>
      </c>
      <c r="C5293" s="29">
        <v>44433</v>
      </c>
      <c r="E5293" s="13">
        <f>'Detailed Summary'!BO607</f>
        <v>18016</v>
      </c>
      <c r="F5293" s="199">
        <f>'Detailed Summary'!AC607</f>
        <v>31429</v>
      </c>
      <c r="G5293" s="13">
        <f>'Detailed Summary'!BK607</f>
        <v>134405</v>
      </c>
      <c r="H5293" s="203">
        <f>'Detailed Summary'!AD607</f>
        <v>116447</v>
      </c>
      <c r="I5293" s="13">
        <f>'Detailed Summary'!BQ607</f>
        <v>189642</v>
      </c>
      <c r="K5293" s="34">
        <f t="shared" si="82"/>
        <v>489939</v>
      </c>
    </row>
    <row r="5294" spans="2:11" x14ac:dyDescent="0.2">
      <c r="B5294" t="s">
        <v>54</v>
      </c>
      <c r="C5294" s="29">
        <v>44434</v>
      </c>
      <c r="E5294" s="13">
        <f>'Detailed Summary'!BO608</f>
        <v>18323</v>
      </c>
      <c r="F5294" s="199">
        <f>'Detailed Summary'!AC608</f>
        <v>33237</v>
      </c>
      <c r="G5294" s="13">
        <f>'Detailed Summary'!BK608</f>
        <v>136433</v>
      </c>
      <c r="H5294" s="203">
        <f>'Detailed Summary'!AD608</f>
        <v>118814</v>
      </c>
      <c r="I5294" s="13">
        <f>'Detailed Summary'!BQ608</f>
        <v>193319</v>
      </c>
      <c r="K5294" s="34">
        <f t="shared" si="82"/>
        <v>500126</v>
      </c>
    </row>
    <row r="5295" spans="2:11" x14ac:dyDescent="0.2">
      <c r="B5295" t="s">
        <v>55</v>
      </c>
      <c r="C5295" s="29">
        <v>44435</v>
      </c>
      <c r="E5295" s="13">
        <f>'Detailed Summary'!BO609</f>
        <v>18223</v>
      </c>
      <c r="F5295" s="199">
        <f>'Detailed Summary'!AC609</f>
        <v>36872</v>
      </c>
      <c r="G5295" s="13">
        <f>'Detailed Summary'!BK609</f>
        <v>147233</v>
      </c>
      <c r="H5295" s="203">
        <f>'Detailed Summary'!AD609</f>
        <v>126654</v>
      </c>
      <c r="I5295" s="13">
        <f>'Detailed Summary'!BQ609</f>
        <v>206501</v>
      </c>
      <c r="K5295" s="34">
        <f t="shared" si="82"/>
        <v>535483</v>
      </c>
    </row>
    <row r="5296" spans="2:11" x14ac:dyDescent="0.2">
      <c r="B5296" t="s">
        <v>56</v>
      </c>
      <c r="C5296" s="29">
        <v>44436</v>
      </c>
      <c r="E5296" s="13">
        <f>'Detailed Summary'!BO610</f>
        <v>13041</v>
      </c>
      <c r="F5296" s="199">
        <f>'Detailed Summary'!AC610</f>
        <v>25985</v>
      </c>
      <c r="G5296" s="13">
        <f>'Detailed Summary'!BK610</f>
        <v>94255</v>
      </c>
      <c r="H5296" s="203">
        <f>'Detailed Summary'!AD610</f>
        <v>92249</v>
      </c>
      <c r="I5296" s="13">
        <f>'Detailed Summary'!BQ610</f>
        <v>159440</v>
      </c>
      <c r="K5296" s="34">
        <f t="shared" si="82"/>
        <v>384970</v>
      </c>
    </row>
    <row r="5297" spans="2:11" x14ac:dyDescent="0.2">
      <c r="B5297" t="s">
        <v>57</v>
      </c>
      <c r="C5297" s="29">
        <v>44437</v>
      </c>
      <c r="E5297" s="13">
        <f>'Detailed Summary'!BO611</f>
        <v>10308</v>
      </c>
      <c r="F5297" s="199">
        <f>'Detailed Summary'!AC611</f>
        <v>24128</v>
      </c>
      <c r="G5297" s="13">
        <f>'Detailed Summary'!BK611</f>
        <v>79511</v>
      </c>
      <c r="H5297" s="203">
        <f>'Detailed Summary'!AD611</f>
        <v>78629</v>
      </c>
      <c r="I5297" s="13">
        <f>'Detailed Summary'!BQ611</f>
        <v>126193</v>
      </c>
      <c r="K5297" s="34">
        <f t="shared" si="82"/>
        <v>318769</v>
      </c>
    </row>
    <row r="5298" spans="2:11" x14ac:dyDescent="0.2">
      <c r="B5298" t="s">
        <v>58</v>
      </c>
      <c r="C5298" s="29">
        <v>44438</v>
      </c>
      <c r="E5298" s="13">
        <f>'Detailed Summary'!BO612</f>
        <v>16299</v>
      </c>
      <c r="F5298" s="199">
        <f>'Detailed Summary'!AC612</f>
        <v>30160</v>
      </c>
      <c r="G5298" s="13">
        <f>'Detailed Summary'!BK612</f>
        <v>121120</v>
      </c>
      <c r="H5298" s="203">
        <f>'Detailed Summary'!AD612</f>
        <v>109213</v>
      </c>
      <c r="I5298" s="13">
        <f>'Detailed Summary'!BQ612</f>
        <v>179367</v>
      </c>
      <c r="K5298" s="34">
        <f t="shared" si="82"/>
        <v>456159</v>
      </c>
    </row>
    <row r="5299" spans="2:11" x14ac:dyDescent="0.2">
      <c r="B5299" t="s">
        <v>59</v>
      </c>
      <c r="C5299" s="29">
        <v>44439</v>
      </c>
      <c r="E5299" s="13">
        <f>'Detailed Summary'!BO613</f>
        <v>17669</v>
      </c>
      <c r="F5299" s="199">
        <f>'Detailed Summary'!AC613</f>
        <v>31063</v>
      </c>
      <c r="G5299" s="13">
        <f>'Detailed Summary'!BK613</f>
        <v>130718</v>
      </c>
      <c r="H5299" s="203">
        <f>'Detailed Summary'!AD613</f>
        <v>114142</v>
      </c>
      <c r="I5299" s="13">
        <f>'Detailed Summary'!BQ613</f>
        <v>187917</v>
      </c>
      <c r="K5299" s="34">
        <f t="shared" si="82"/>
        <v>481509</v>
      </c>
    </row>
    <row r="5300" spans="2:11" x14ac:dyDescent="0.2">
      <c r="B5300" t="s">
        <v>53</v>
      </c>
      <c r="C5300" s="29">
        <v>44440</v>
      </c>
      <c r="E5300" s="13">
        <f>'Detailed Summary'!BO614</f>
        <v>18115</v>
      </c>
      <c r="F5300" s="199">
        <f>'Detailed Summary'!AC614</f>
        <v>31704</v>
      </c>
      <c r="G5300" s="13">
        <f>'Detailed Summary'!BK614</f>
        <v>131199</v>
      </c>
      <c r="H5300" s="203">
        <f>'Detailed Summary'!AD614</f>
        <v>117644</v>
      </c>
      <c r="I5300" s="13">
        <f>'Detailed Summary'!BQ614</f>
        <v>192825</v>
      </c>
      <c r="K5300" s="34">
        <f t="shared" si="82"/>
        <v>491487</v>
      </c>
    </row>
    <row r="5301" spans="2:11" x14ac:dyDescent="0.2">
      <c r="B5301" t="s">
        <v>54</v>
      </c>
      <c r="C5301" s="29">
        <v>44441</v>
      </c>
      <c r="E5301" s="13">
        <f>'Detailed Summary'!BO615</f>
        <v>18343</v>
      </c>
      <c r="F5301" s="199">
        <f>'Detailed Summary'!AC615</f>
        <v>34051</v>
      </c>
      <c r="G5301" s="13">
        <f>'Detailed Summary'!BK615</f>
        <v>141302</v>
      </c>
      <c r="H5301" s="203">
        <f>'Detailed Summary'!AD615</f>
        <v>120389</v>
      </c>
      <c r="I5301" s="13">
        <f>'Detailed Summary'!BQ615</f>
        <v>198081</v>
      </c>
      <c r="K5301" s="34">
        <f t="shared" si="82"/>
        <v>512166</v>
      </c>
    </row>
    <row r="5302" spans="2:11" x14ac:dyDescent="0.2">
      <c r="B5302" t="s">
        <v>55</v>
      </c>
      <c r="C5302" s="29">
        <v>44442</v>
      </c>
      <c r="E5302" s="13">
        <f>'Detailed Summary'!BO616</f>
        <v>19269</v>
      </c>
      <c r="F5302" s="199">
        <f>'Detailed Summary'!AC616</f>
        <v>39264</v>
      </c>
      <c r="G5302" s="13">
        <f>'Detailed Summary'!BK616</f>
        <v>160335</v>
      </c>
      <c r="H5302" s="203">
        <f>'Detailed Summary'!AD616</f>
        <v>148527</v>
      </c>
      <c r="I5302" s="13">
        <f>'Detailed Summary'!BQ616</f>
        <v>216056</v>
      </c>
      <c r="K5302" s="34">
        <f t="shared" si="82"/>
        <v>583451</v>
      </c>
    </row>
    <row r="5303" spans="2:11" x14ac:dyDescent="0.2">
      <c r="B5303" t="s">
        <v>56</v>
      </c>
      <c r="C5303" s="29">
        <v>44443</v>
      </c>
      <c r="E5303" s="13">
        <f>'Detailed Summary'!BO617</f>
        <v>13510</v>
      </c>
      <c r="F5303" s="199">
        <f>'Detailed Summary'!AC617</f>
        <v>29182</v>
      </c>
      <c r="G5303" s="13">
        <f>'Detailed Summary'!BK617</f>
        <v>104926</v>
      </c>
      <c r="H5303" s="203">
        <f>'Detailed Summary'!AD617</f>
        <v>100553</v>
      </c>
      <c r="I5303" s="13">
        <f>'Detailed Summary'!BQ617</f>
        <v>159257</v>
      </c>
      <c r="K5303" s="34">
        <f t="shared" si="82"/>
        <v>407428</v>
      </c>
    </row>
    <row r="5304" spans="2:11" x14ac:dyDescent="0.2">
      <c r="B5304" t="s">
        <v>57</v>
      </c>
      <c r="C5304" s="29">
        <v>44444</v>
      </c>
      <c r="E5304" s="13">
        <f>'Detailed Summary'!BO618</f>
        <v>10466</v>
      </c>
      <c r="F5304" s="199">
        <f>'Detailed Summary'!AC618</f>
        <v>24332</v>
      </c>
      <c r="G5304" s="13">
        <f>'Detailed Summary'!BK618</f>
        <v>76507</v>
      </c>
      <c r="H5304" s="203">
        <f>'Detailed Summary'!AD618</f>
        <v>79238</v>
      </c>
      <c r="I5304" s="13">
        <f>'Detailed Summary'!BQ618</f>
        <v>126961</v>
      </c>
      <c r="K5304" s="34">
        <f t="shared" si="82"/>
        <v>317504</v>
      </c>
    </row>
    <row r="5305" spans="2:11" x14ac:dyDescent="0.2">
      <c r="B5305" t="s">
        <v>58</v>
      </c>
      <c r="C5305" s="33">
        <v>44445</v>
      </c>
      <c r="E5305" s="13">
        <f>'Detailed Summary'!BO619</f>
        <v>10355</v>
      </c>
      <c r="F5305" s="199">
        <f>'Detailed Summary'!AC619</f>
        <v>26668</v>
      </c>
      <c r="G5305" s="13">
        <f>'Detailed Summary'!BK619</f>
        <v>79408</v>
      </c>
      <c r="H5305" s="203">
        <f>'Detailed Summary'!AD619</f>
        <v>80848</v>
      </c>
      <c r="I5305" s="13">
        <f>'Detailed Summary'!BQ619</f>
        <v>122545</v>
      </c>
      <c r="K5305" s="34">
        <f t="shared" si="82"/>
        <v>319824</v>
      </c>
    </row>
    <row r="5306" spans="2:11" x14ac:dyDescent="0.2">
      <c r="B5306" t="s">
        <v>59</v>
      </c>
      <c r="C5306" s="29">
        <v>44446</v>
      </c>
      <c r="E5306" s="13">
        <f>'Detailed Summary'!BO620</f>
        <v>17759</v>
      </c>
      <c r="F5306" s="199">
        <f>'Detailed Summary'!AC620</f>
        <v>32299</v>
      </c>
      <c r="G5306" s="13">
        <f>'Detailed Summary'!BK620</f>
        <v>132578</v>
      </c>
      <c r="H5306" s="203">
        <f>'Detailed Summary'!AD620</f>
        <v>112574</v>
      </c>
      <c r="I5306" s="13">
        <f>'Detailed Summary'!BQ620</f>
        <v>185243</v>
      </c>
      <c r="K5306" s="34">
        <f t="shared" si="82"/>
        <v>480453</v>
      </c>
    </row>
    <row r="5307" spans="2:11" x14ac:dyDescent="0.2">
      <c r="B5307" t="s">
        <v>53</v>
      </c>
      <c r="C5307" s="29">
        <v>44447</v>
      </c>
      <c r="E5307" s="13">
        <f>'Detailed Summary'!BO621</f>
        <v>18127</v>
      </c>
      <c r="F5307" s="199">
        <f>'Detailed Summary'!AC621</f>
        <v>31322</v>
      </c>
      <c r="G5307" s="13">
        <f>'Detailed Summary'!BK621</f>
        <v>133116</v>
      </c>
      <c r="H5307" s="203">
        <f>'Detailed Summary'!AD621</f>
        <v>114999</v>
      </c>
      <c r="I5307" s="13">
        <f>'Detailed Summary'!BQ621</f>
        <v>189899</v>
      </c>
      <c r="K5307" s="34">
        <f t="shared" si="82"/>
        <v>487463</v>
      </c>
    </row>
    <row r="5308" spans="2:11" x14ac:dyDescent="0.2">
      <c r="B5308" t="s">
        <v>54</v>
      </c>
      <c r="C5308" s="29">
        <v>44448</v>
      </c>
      <c r="E5308" s="13">
        <f>'Detailed Summary'!BO622</f>
        <v>18968</v>
      </c>
      <c r="F5308" s="199">
        <f>'Detailed Summary'!AC622</f>
        <v>32836</v>
      </c>
      <c r="G5308" s="13">
        <f>'Detailed Summary'!BK622</f>
        <v>140260</v>
      </c>
      <c r="H5308" s="203">
        <f>'Detailed Summary'!AD622</f>
        <v>118622</v>
      </c>
      <c r="I5308" s="13">
        <f>'Detailed Summary'!BQ622</f>
        <v>197050</v>
      </c>
      <c r="K5308" s="34">
        <f t="shared" si="82"/>
        <v>507736</v>
      </c>
    </row>
    <row r="5309" spans="2:11" x14ac:dyDescent="0.2">
      <c r="B5309" t="s">
        <v>55</v>
      </c>
      <c r="C5309" s="29">
        <v>44449</v>
      </c>
      <c r="E5309" s="13">
        <f>'Detailed Summary'!BO623</f>
        <v>19681</v>
      </c>
      <c r="F5309" s="199">
        <f>'Detailed Summary'!AC623</f>
        <v>37336</v>
      </c>
      <c r="G5309" s="13">
        <f>'Detailed Summary'!BK623</f>
        <v>153366</v>
      </c>
      <c r="H5309" s="203">
        <f>'Detailed Summary'!AD623</f>
        <v>132077</v>
      </c>
      <c r="I5309" s="13">
        <f>'Detailed Summary'!BQ623</f>
        <v>211625</v>
      </c>
      <c r="K5309" s="34">
        <f t="shared" si="82"/>
        <v>554085</v>
      </c>
    </row>
    <row r="5310" spans="2:11" x14ac:dyDescent="0.2">
      <c r="B5310" t="s">
        <v>56</v>
      </c>
      <c r="C5310" s="29">
        <v>44450</v>
      </c>
      <c r="E5310" s="13">
        <f>'Detailed Summary'!BO624</f>
        <v>13727</v>
      </c>
      <c r="F5310" s="199">
        <f>'Detailed Summary'!AC624</f>
        <v>26246</v>
      </c>
      <c r="G5310" s="13">
        <f>'Detailed Summary'!BK624</f>
        <v>95852</v>
      </c>
      <c r="H5310" s="203">
        <f>'Detailed Summary'!AD624</f>
        <v>93035</v>
      </c>
      <c r="I5310" s="13">
        <f>'Detailed Summary'!BQ624</f>
        <v>162795</v>
      </c>
      <c r="K5310" s="34">
        <f t="shared" si="82"/>
        <v>391655</v>
      </c>
    </row>
    <row r="5311" spans="2:11" x14ac:dyDescent="0.2">
      <c r="B5311" t="s">
        <v>57</v>
      </c>
      <c r="C5311" s="29">
        <v>44451</v>
      </c>
      <c r="E5311" s="13">
        <f>'Detailed Summary'!BO625</f>
        <v>11192</v>
      </c>
      <c r="F5311" s="199">
        <f>'Detailed Summary'!AC625</f>
        <v>25969</v>
      </c>
      <c r="G5311" s="13">
        <f>'Detailed Summary'!BK625</f>
        <v>80612</v>
      </c>
      <c r="H5311" s="203">
        <f>'Detailed Summary'!AD625</f>
        <v>76049</v>
      </c>
      <c r="I5311" s="13">
        <f>'Detailed Summary'!BQ625</f>
        <v>123372</v>
      </c>
      <c r="K5311" s="34">
        <f t="shared" si="82"/>
        <v>317194</v>
      </c>
    </row>
    <row r="5312" spans="2:11" x14ac:dyDescent="0.2">
      <c r="B5312" t="s">
        <v>58</v>
      </c>
      <c r="C5312" s="29">
        <v>44452</v>
      </c>
      <c r="E5312" s="13">
        <f>'Detailed Summary'!BO626</f>
        <v>16479</v>
      </c>
      <c r="F5312" s="199">
        <f>'Detailed Summary'!AC626</f>
        <v>30973</v>
      </c>
      <c r="G5312" s="13">
        <f>'Detailed Summary'!BK626</f>
        <v>126005</v>
      </c>
      <c r="H5312" s="203">
        <f>'Detailed Summary'!AD626</f>
        <v>106687</v>
      </c>
      <c r="I5312" s="13">
        <f>'Detailed Summary'!BQ626</f>
        <v>179149</v>
      </c>
      <c r="K5312" s="34">
        <f t="shared" si="82"/>
        <v>459293</v>
      </c>
    </row>
    <row r="5313" spans="2:11" x14ac:dyDescent="0.2">
      <c r="B5313" t="s">
        <v>59</v>
      </c>
      <c r="C5313" s="29">
        <v>44453</v>
      </c>
      <c r="E5313" s="13">
        <f>'Detailed Summary'!BO627</f>
        <v>18398</v>
      </c>
      <c r="F5313" s="199">
        <f>'Detailed Summary'!AC627</f>
        <v>29952</v>
      </c>
      <c r="G5313" s="13">
        <f>'Detailed Summary'!BK627</f>
        <v>130348</v>
      </c>
      <c r="H5313" s="203">
        <f>'Detailed Summary'!AD627</f>
        <v>107397</v>
      </c>
      <c r="I5313" s="13">
        <f>'Detailed Summary'!BQ627</f>
        <v>186736</v>
      </c>
      <c r="K5313" s="34">
        <f t="shared" si="82"/>
        <v>472831</v>
      </c>
    </row>
    <row r="5314" spans="2:11" x14ac:dyDescent="0.2">
      <c r="B5314" t="s">
        <v>53</v>
      </c>
      <c r="C5314" s="29">
        <v>44454</v>
      </c>
      <c r="E5314" s="13">
        <f>'Detailed Summary'!BO628</f>
        <v>19023</v>
      </c>
      <c r="F5314" s="199">
        <f>'Detailed Summary'!AC628</f>
        <v>32402</v>
      </c>
      <c r="G5314" s="13">
        <f>'Detailed Summary'!BK628</f>
        <v>143379</v>
      </c>
      <c r="H5314" s="203">
        <f>'Detailed Summary'!AD628</f>
        <v>116583</v>
      </c>
      <c r="I5314" s="13">
        <f>'Detailed Summary'!BQ628</f>
        <v>195230</v>
      </c>
      <c r="K5314" s="34">
        <f t="shared" si="82"/>
        <v>506617</v>
      </c>
    </row>
    <row r="5315" spans="2:11" x14ac:dyDescent="0.2">
      <c r="B5315" t="s">
        <v>54</v>
      </c>
      <c r="C5315" s="29">
        <v>44455</v>
      </c>
      <c r="E5315" s="13">
        <f>'Detailed Summary'!BO629</f>
        <v>19357</v>
      </c>
      <c r="F5315" s="199">
        <f>'Detailed Summary'!AC629</f>
        <v>33976</v>
      </c>
      <c r="G5315" s="13">
        <f>'Detailed Summary'!BK629</f>
        <v>148670</v>
      </c>
      <c r="H5315" s="203">
        <f>'Detailed Summary'!AD629</f>
        <v>120906</v>
      </c>
      <c r="I5315" s="13">
        <f>'Detailed Summary'!BQ629</f>
        <v>200496</v>
      </c>
      <c r="K5315" s="34">
        <f t="shared" si="82"/>
        <v>523405</v>
      </c>
    </row>
    <row r="5316" spans="2:11" x14ac:dyDescent="0.2">
      <c r="B5316" t="s">
        <v>55</v>
      </c>
      <c r="C5316" s="29">
        <v>44456</v>
      </c>
      <c r="E5316" s="13">
        <f>'Detailed Summary'!BO630</f>
        <v>20918</v>
      </c>
      <c r="F5316" s="199">
        <f>'Detailed Summary'!AC630</f>
        <v>39974</v>
      </c>
      <c r="G5316" s="13">
        <f>'Detailed Summary'!BK630</f>
        <v>159778</v>
      </c>
      <c r="H5316" s="203">
        <f>'Detailed Summary'!AD630</f>
        <v>132205</v>
      </c>
      <c r="I5316" s="13">
        <f>'Detailed Summary'!BQ630</f>
        <v>214676</v>
      </c>
      <c r="K5316" s="34">
        <f t="shared" si="82"/>
        <v>567551</v>
      </c>
    </row>
    <row r="5317" spans="2:11" x14ac:dyDescent="0.2">
      <c r="B5317" t="s">
        <v>56</v>
      </c>
      <c r="C5317" s="29">
        <v>44457</v>
      </c>
      <c r="E5317" s="13">
        <f>'Detailed Summary'!BO631</f>
        <v>15882</v>
      </c>
      <c r="F5317" s="199">
        <f>'Detailed Summary'!AC631</f>
        <v>30416</v>
      </c>
      <c r="G5317" s="13">
        <f>'Detailed Summary'!BK631</f>
        <v>111717</v>
      </c>
      <c r="H5317" s="203">
        <f>'Detailed Summary'!AD631</f>
        <v>99601</v>
      </c>
      <c r="I5317" s="13">
        <f>'Detailed Summary'!BQ631</f>
        <v>173147</v>
      </c>
      <c r="K5317" s="34">
        <f t="shared" si="82"/>
        <v>430763</v>
      </c>
    </row>
    <row r="5318" spans="2:11" x14ac:dyDescent="0.2">
      <c r="B5318" t="s">
        <v>57</v>
      </c>
      <c r="C5318" s="29">
        <v>44458</v>
      </c>
      <c r="E5318" s="13">
        <f>'Detailed Summary'!BO632</f>
        <v>11775</v>
      </c>
      <c r="F5318" s="199">
        <f>'Detailed Summary'!AC632</f>
        <v>27120</v>
      </c>
      <c r="G5318" s="13">
        <f>'Detailed Summary'!BK632</f>
        <v>84609</v>
      </c>
      <c r="H5318" s="203">
        <f>'Detailed Summary'!AD632</f>
        <v>81119</v>
      </c>
      <c r="I5318" s="13">
        <f>'Detailed Summary'!BQ632</f>
        <v>128602</v>
      </c>
      <c r="K5318" s="34">
        <f t="shared" si="82"/>
        <v>333225</v>
      </c>
    </row>
    <row r="5319" spans="2:11" x14ac:dyDescent="0.2">
      <c r="B5319" t="s">
        <v>58</v>
      </c>
      <c r="C5319" s="29">
        <v>44459</v>
      </c>
      <c r="E5319" s="13">
        <f>'Detailed Summary'!BO633</f>
        <v>17106</v>
      </c>
      <c r="F5319" s="199">
        <f>'Detailed Summary'!AC633</f>
        <v>32250</v>
      </c>
      <c r="G5319" s="13">
        <f>'Detailed Summary'!BK633</f>
        <v>133571</v>
      </c>
      <c r="H5319" s="203">
        <f>'Detailed Summary'!AD633</f>
        <v>110172</v>
      </c>
      <c r="I5319" s="13">
        <f>'Detailed Summary'!BQ633</f>
        <v>184939</v>
      </c>
      <c r="K5319" s="34">
        <f t="shared" ref="K5319:K5382" si="83">E5319+F5319+G5319+H5319+I5319</f>
        <v>478038</v>
      </c>
    </row>
    <row r="5320" spans="2:11" x14ac:dyDescent="0.2">
      <c r="B5320" t="s">
        <v>59</v>
      </c>
      <c r="C5320" s="29">
        <v>44460</v>
      </c>
      <c r="E5320" s="13">
        <f>'Detailed Summary'!BO634</f>
        <v>18286</v>
      </c>
      <c r="F5320" s="199">
        <f>'Detailed Summary'!AC634</f>
        <v>31999</v>
      </c>
      <c r="G5320" s="13">
        <f>'Detailed Summary'!BK634</f>
        <v>134134</v>
      </c>
      <c r="H5320" s="203">
        <f>'Detailed Summary'!AD634</f>
        <v>114058</v>
      </c>
      <c r="I5320" s="13">
        <f>'Detailed Summary'!BQ634</f>
        <v>190142</v>
      </c>
      <c r="K5320" s="34">
        <f t="shared" si="83"/>
        <v>488619</v>
      </c>
    </row>
    <row r="5321" spans="2:11" x14ac:dyDescent="0.2">
      <c r="B5321" t="s">
        <v>53</v>
      </c>
      <c r="C5321" s="29">
        <v>44461</v>
      </c>
      <c r="E5321" s="13">
        <f>'Detailed Summary'!BO635</f>
        <v>19706</v>
      </c>
      <c r="F5321" s="199">
        <f>'Detailed Summary'!AC635</f>
        <v>32997</v>
      </c>
      <c r="G5321" s="13">
        <f>'Detailed Summary'!BK635</f>
        <v>140091</v>
      </c>
      <c r="H5321" s="203">
        <f>'Detailed Summary'!AD635</f>
        <v>116247</v>
      </c>
      <c r="I5321" s="13">
        <f>'Detailed Summary'!BQ635</f>
        <v>196766</v>
      </c>
      <c r="K5321" s="34">
        <f t="shared" si="83"/>
        <v>505807</v>
      </c>
    </row>
    <row r="5322" spans="2:11" x14ac:dyDescent="0.2">
      <c r="B5322" t="s">
        <v>54</v>
      </c>
      <c r="C5322" s="29">
        <v>44462</v>
      </c>
      <c r="E5322" s="13">
        <f>'Detailed Summary'!BO636</f>
        <v>19151</v>
      </c>
      <c r="F5322" s="199">
        <f>'Detailed Summary'!AC636</f>
        <v>35552</v>
      </c>
      <c r="G5322" s="13">
        <f>'Detailed Summary'!BK636</f>
        <v>150319</v>
      </c>
      <c r="H5322" s="203">
        <f>'Detailed Summary'!AD636</f>
        <v>121407</v>
      </c>
      <c r="I5322" s="13">
        <f>'Detailed Summary'!BQ636</f>
        <v>203608</v>
      </c>
      <c r="K5322" s="34">
        <f t="shared" si="83"/>
        <v>530037</v>
      </c>
    </row>
    <row r="5323" spans="2:11" x14ac:dyDescent="0.2">
      <c r="B5323" t="s">
        <v>55</v>
      </c>
      <c r="C5323" s="29">
        <v>44463</v>
      </c>
      <c r="E5323" s="13">
        <f>'Detailed Summary'!BO637</f>
        <v>20451</v>
      </c>
      <c r="F5323" s="199">
        <f>'Detailed Summary'!AC637</f>
        <v>41645</v>
      </c>
      <c r="G5323" s="13">
        <f>'Detailed Summary'!BK637</f>
        <v>166181</v>
      </c>
      <c r="H5323" s="203">
        <f>'Detailed Summary'!AD637</f>
        <v>134601</v>
      </c>
      <c r="I5323" s="13">
        <f>'Detailed Summary'!BQ637</f>
        <v>216109</v>
      </c>
      <c r="K5323" s="34">
        <f t="shared" si="83"/>
        <v>578987</v>
      </c>
    </row>
    <row r="5324" spans="2:11" x14ac:dyDescent="0.2">
      <c r="B5324" t="s">
        <v>56</v>
      </c>
      <c r="C5324" s="29">
        <v>44464</v>
      </c>
      <c r="E5324" s="13">
        <f>'Detailed Summary'!BO638</f>
        <v>17174</v>
      </c>
      <c r="F5324" s="199">
        <f>'Detailed Summary'!AC638</f>
        <v>30618</v>
      </c>
      <c r="G5324" s="13">
        <f>'Detailed Summary'!BK638</f>
        <v>118613</v>
      </c>
      <c r="H5324" s="203">
        <f>'Detailed Summary'!AD638</f>
        <v>97258</v>
      </c>
      <c r="I5324" s="13">
        <f>'Detailed Summary'!BQ638</f>
        <v>173530</v>
      </c>
      <c r="K5324" s="34">
        <f t="shared" si="83"/>
        <v>437193</v>
      </c>
    </row>
    <row r="5325" spans="2:11" x14ac:dyDescent="0.2">
      <c r="B5325" t="s">
        <v>57</v>
      </c>
      <c r="C5325" s="29">
        <v>44465</v>
      </c>
      <c r="E5325" s="13">
        <f>'Detailed Summary'!BO639</f>
        <v>12800</v>
      </c>
      <c r="F5325" s="199">
        <f>'Detailed Summary'!AC639</f>
        <v>28515</v>
      </c>
      <c r="G5325" s="13">
        <f>'Detailed Summary'!BK639</f>
        <v>90353</v>
      </c>
      <c r="H5325" s="203">
        <f>'Detailed Summary'!AD639</f>
        <v>82939</v>
      </c>
      <c r="I5325" s="13">
        <f>'Detailed Summary'!BQ639</f>
        <v>137153</v>
      </c>
      <c r="K5325" s="34">
        <f t="shared" si="83"/>
        <v>351760</v>
      </c>
    </row>
    <row r="5326" spans="2:11" x14ac:dyDescent="0.2">
      <c r="B5326" t="s">
        <v>58</v>
      </c>
      <c r="C5326" s="29">
        <v>44466</v>
      </c>
      <c r="E5326" s="13">
        <f>'Detailed Summary'!BO640</f>
        <v>17660</v>
      </c>
      <c r="F5326" s="199">
        <f>'Detailed Summary'!AC640</f>
        <v>34183</v>
      </c>
      <c r="G5326" s="13">
        <f>'Detailed Summary'!BK640</f>
        <v>138513</v>
      </c>
      <c r="H5326" s="203">
        <f>'Detailed Summary'!AD640</f>
        <v>111273</v>
      </c>
      <c r="I5326" s="13">
        <f>'Detailed Summary'!BQ640</f>
        <v>185905</v>
      </c>
      <c r="K5326" s="34">
        <f t="shared" si="83"/>
        <v>487534</v>
      </c>
    </row>
    <row r="5327" spans="2:11" x14ac:dyDescent="0.2">
      <c r="B5327" t="s">
        <v>59</v>
      </c>
      <c r="C5327" s="29">
        <v>44467</v>
      </c>
      <c r="E5327" s="13">
        <f>'Detailed Summary'!BO641</f>
        <v>18641</v>
      </c>
      <c r="F5327" s="199">
        <f>'Detailed Summary'!AC641</f>
        <v>32549</v>
      </c>
      <c r="G5327" s="13">
        <f>'Detailed Summary'!BK641</f>
        <v>137559</v>
      </c>
      <c r="H5327" s="203">
        <f>'Detailed Summary'!AD641</f>
        <v>114486</v>
      </c>
      <c r="I5327" s="13">
        <f>'Detailed Summary'!BQ641</f>
        <v>191428</v>
      </c>
      <c r="K5327" s="34">
        <f t="shared" si="83"/>
        <v>494663</v>
      </c>
    </row>
    <row r="5328" spans="2:11" x14ac:dyDescent="0.2">
      <c r="B5328" t="s">
        <v>53</v>
      </c>
      <c r="C5328" s="29">
        <v>44468</v>
      </c>
      <c r="E5328" s="13">
        <f>'Detailed Summary'!BO642</f>
        <v>18479</v>
      </c>
      <c r="F5328" s="199">
        <f>'Detailed Summary'!AC642</f>
        <v>33180</v>
      </c>
      <c r="G5328" s="13">
        <f>'Detailed Summary'!BK642</f>
        <v>144276</v>
      </c>
      <c r="H5328" s="203">
        <f>'Detailed Summary'!AD642</f>
        <v>114980</v>
      </c>
      <c r="I5328" s="13">
        <f>'Detailed Summary'!BQ642</f>
        <v>194848</v>
      </c>
      <c r="K5328" s="34">
        <f t="shared" si="83"/>
        <v>505763</v>
      </c>
    </row>
    <row r="5329" spans="2:11" x14ac:dyDescent="0.2">
      <c r="B5329" t="s">
        <v>54</v>
      </c>
      <c r="C5329" s="29">
        <v>44469</v>
      </c>
      <c r="E5329" s="13">
        <f>'Detailed Summary'!BO643</f>
        <v>19831</v>
      </c>
      <c r="F5329" s="199">
        <f>'Detailed Summary'!AC643</f>
        <v>36484</v>
      </c>
      <c r="G5329" s="13">
        <f>'Detailed Summary'!BK643</f>
        <v>154724</v>
      </c>
      <c r="H5329" s="203">
        <f>'Detailed Summary'!AD643</f>
        <v>122089</v>
      </c>
      <c r="I5329" s="13">
        <f>'Detailed Summary'!BQ643</f>
        <v>203162</v>
      </c>
      <c r="K5329" s="34">
        <f t="shared" si="83"/>
        <v>536290</v>
      </c>
    </row>
    <row r="5330" spans="2:11" x14ac:dyDescent="0.2">
      <c r="B5330" t="s">
        <v>55</v>
      </c>
      <c r="C5330" s="29">
        <v>44470</v>
      </c>
      <c r="E5330" s="13">
        <f>'Detailed Summary'!BO644</f>
        <v>19812</v>
      </c>
      <c r="F5330" s="199">
        <f>'Detailed Summary'!AC644</f>
        <v>38502</v>
      </c>
      <c r="G5330" s="13">
        <f>'Detailed Summary'!BK644</f>
        <v>160261</v>
      </c>
      <c r="H5330" s="203">
        <f>'Detailed Summary'!AD644</f>
        <v>128804</v>
      </c>
      <c r="I5330" s="13">
        <f>'Detailed Summary'!BQ644</f>
        <v>203939</v>
      </c>
      <c r="K5330" s="34">
        <f t="shared" si="83"/>
        <v>551318</v>
      </c>
    </row>
    <row r="5331" spans="2:11" x14ac:dyDescent="0.2">
      <c r="B5331" t="s">
        <v>56</v>
      </c>
      <c r="C5331" s="29">
        <v>44471</v>
      </c>
      <c r="E5331" s="13">
        <f>'Detailed Summary'!BO645</f>
        <v>14220</v>
      </c>
      <c r="F5331" s="199">
        <f>'Detailed Summary'!AC645</f>
        <v>28475</v>
      </c>
      <c r="G5331" s="13">
        <f>'Detailed Summary'!BK645</f>
        <v>103733</v>
      </c>
      <c r="H5331" s="203">
        <f>'Detailed Summary'!AD645</f>
        <v>90507</v>
      </c>
      <c r="I5331" s="13">
        <f>'Detailed Summary'!BQ645</f>
        <v>172792</v>
      </c>
      <c r="K5331" s="34">
        <f t="shared" si="83"/>
        <v>409727</v>
      </c>
    </row>
    <row r="5332" spans="2:11" x14ac:dyDescent="0.2">
      <c r="B5332" t="s">
        <v>57</v>
      </c>
      <c r="C5332" s="29">
        <v>44472</v>
      </c>
      <c r="E5332" s="13">
        <f>'Detailed Summary'!BO646</f>
        <v>11822</v>
      </c>
      <c r="F5332" s="199">
        <f>'Detailed Summary'!AC646</f>
        <v>30034</v>
      </c>
      <c r="G5332" s="13">
        <f>'Detailed Summary'!BK646</f>
        <v>94358</v>
      </c>
      <c r="H5332" s="203">
        <f>'Detailed Summary'!AD646</f>
        <v>83107</v>
      </c>
      <c r="I5332" s="13">
        <f>'Detailed Summary'!BQ646</f>
        <v>131711</v>
      </c>
      <c r="K5332" s="34">
        <f t="shared" si="83"/>
        <v>351032</v>
      </c>
    </row>
    <row r="5333" spans="2:11" x14ac:dyDescent="0.2">
      <c r="B5333" t="s">
        <v>58</v>
      </c>
      <c r="C5333" s="29">
        <v>44473</v>
      </c>
      <c r="E5333" s="13">
        <f>'Detailed Summary'!BO647</f>
        <v>17791</v>
      </c>
      <c r="F5333" s="199">
        <f>'Detailed Summary'!AC647</f>
        <v>33573</v>
      </c>
      <c r="G5333" s="13">
        <f>'Detailed Summary'!BK647</f>
        <v>131832</v>
      </c>
      <c r="H5333" s="203">
        <f>'Detailed Summary'!AD647</f>
        <v>114018</v>
      </c>
      <c r="I5333" s="13">
        <f>'Detailed Summary'!BQ647</f>
        <v>186921</v>
      </c>
      <c r="K5333" s="34">
        <f t="shared" si="83"/>
        <v>484135</v>
      </c>
    </row>
    <row r="5334" spans="2:11" x14ac:dyDescent="0.2">
      <c r="B5334" t="s">
        <v>59</v>
      </c>
      <c r="C5334" s="29">
        <v>44474</v>
      </c>
      <c r="E5334" s="13">
        <f>'Detailed Summary'!BO648</f>
        <v>18929</v>
      </c>
      <c r="F5334" s="199">
        <f>'Detailed Summary'!AC648</f>
        <v>32744</v>
      </c>
      <c r="G5334" s="13">
        <f>'Detailed Summary'!BK648</f>
        <v>136651</v>
      </c>
      <c r="H5334" s="203">
        <f>'Detailed Summary'!AD648</f>
        <v>115000</v>
      </c>
      <c r="I5334" s="13">
        <f>'Detailed Summary'!BQ648</f>
        <v>194615</v>
      </c>
      <c r="K5334" s="34">
        <f t="shared" si="83"/>
        <v>497939</v>
      </c>
    </row>
    <row r="5335" spans="2:11" x14ac:dyDescent="0.2">
      <c r="B5335" t="s">
        <v>53</v>
      </c>
      <c r="C5335" s="29">
        <v>44475</v>
      </c>
      <c r="E5335" s="13">
        <f>'Detailed Summary'!BO649</f>
        <v>19124</v>
      </c>
      <c r="F5335" s="199">
        <f>'Detailed Summary'!AC649</f>
        <v>33960</v>
      </c>
      <c r="G5335" s="13">
        <f>'Detailed Summary'!BK649</f>
        <v>145949</v>
      </c>
      <c r="H5335" s="203">
        <f>'Detailed Summary'!AD649</f>
        <v>118780</v>
      </c>
      <c r="I5335" s="13">
        <f>'Detailed Summary'!BQ649</f>
        <v>198222</v>
      </c>
      <c r="K5335" s="34">
        <f t="shared" si="83"/>
        <v>516035</v>
      </c>
    </row>
    <row r="5336" spans="2:11" x14ac:dyDescent="0.2">
      <c r="B5336" t="s">
        <v>54</v>
      </c>
      <c r="C5336" s="29">
        <v>44476</v>
      </c>
      <c r="E5336" s="13">
        <f>'Detailed Summary'!BO650</f>
        <v>20100</v>
      </c>
      <c r="F5336" s="199">
        <f>'Detailed Summary'!AC650</f>
        <v>36983</v>
      </c>
      <c r="G5336" s="13">
        <f>'Detailed Summary'!BK650</f>
        <v>161220</v>
      </c>
      <c r="H5336" s="203">
        <f>'Detailed Summary'!AD650</f>
        <v>125684</v>
      </c>
      <c r="I5336" s="13">
        <f>'Detailed Summary'!BQ650</f>
        <v>206640</v>
      </c>
      <c r="K5336" s="34">
        <f t="shared" si="83"/>
        <v>550627</v>
      </c>
    </row>
    <row r="5337" spans="2:11" x14ac:dyDescent="0.2">
      <c r="B5337" t="s">
        <v>55</v>
      </c>
      <c r="C5337" s="29">
        <v>44477</v>
      </c>
      <c r="E5337" s="13">
        <f>'Detailed Summary'!BO651</f>
        <v>20954</v>
      </c>
      <c r="F5337" s="199">
        <f>'Detailed Summary'!AC651</f>
        <v>42510</v>
      </c>
      <c r="G5337" s="13">
        <f>'Detailed Summary'!BK651</f>
        <v>173328</v>
      </c>
      <c r="H5337" s="203">
        <f>'Detailed Summary'!AD651</f>
        <v>136642</v>
      </c>
      <c r="I5337" s="13">
        <f>'Detailed Summary'!BQ651</f>
        <v>217767</v>
      </c>
      <c r="K5337" s="34">
        <f t="shared" si="83"/>
        <v>591201</v>
      </c>
    </row>
    <row r="5338" spans="2:11" x14ac:dyDescent="0.2">
      <c r="B5338" t="s">
        <v>56</v>
      </c>
      <c r="C5338" s="29">
        <v>44478</v>
      </c>
      <c r="E5338" s="13">
        <f>'Detailed Summary'!BO652</f>
        <v>15079</v>
      </c>
      <c r="F5338" s="199">
        <f>'Detailed Summary'!AC652</f>
        <v>29629</v>
      </c>
      <c r="G5338" s="13">
        <f>'Detailed Summary'!BK652</f>
        <v>104083</v>
      </c>
      <c r="H5338" s="203">
        <f>'Detailed Summary'!AD652</f>
        <v>95683</v>
      </c>
      <c r="I5338" s="13">
        <f>'Detailed Summary'!BQ652</f>
        <v>166434</v>
      </c>
      <c r="K5338" s="34">
        <f t="shared" si="83"/>
        <v>410908</v>
      </c>
    </row>
    <row r="5339" spans="2:11" x14ac:dyDescent="0.2">
      <c r="B5339" t="s">
        <v>57</v>
      </c>
      <c r="C5339" s="29">
        <v>44479</v>
      </c>
      <c r="E5339" s="13">
        <f>'Detailed Summary'!BO653</f>
        <v>11859</v>
      </c>
      <c r="F5339" s="199">
        <f>'Detailed Summary'!AC653</f>
        <v>29906</v>
      </c>
      <c r="G5339" s="13">
        <f>'Detailed Summary'!BK653</f>
        <v>87366</v>
      </c>
      <c r="H5339" s="203">
        <f>'Detailed Summary'!AD653</f>
        <v>83792</v>
      </c>
      <c r="I5339" s="13">
        <f>'Detailed Summary'!BQ653</f>
        <v>131418</v>
      </c>
      <c r="K5339" s="34">
        <f t="shared" si="83"/>
        <v>344341</v>
      </c>
    </row>
    <row r="5340" spans="2:11" x14ac:dyDescent="0.2">
      <c r="B5340" t="s">
        <v>58</v>
      </c>
      <c r="C5340" s="29">
        <v>44480</v>
      </c>
      <c r="E5340" s="13">
        <f>'Detailed Summary'!BO654</f>
        <v>17845</v>
      </c>
      <c r="F5340" s="199">
        <f>'Detailed Summary'!AC654</f>
        <v>35680</v>
      </c>
      <c r="G5340" s="13">
        <f>'Detailed Summary'!BK654</f>
        <v>137589</v>
      </c>
      <c r="H5340" s="203">
        <f>'Detailed Summary'!AD654</f>
        <v>109853</v>
      </c>
      <c r="I5340" s="13">
        <f>'Detailed Summary'!BQ654</f>
        <v>185593</v>
      </c>
      <c r="K5340" s="34">
        <f t="shared" si="83"/>
        <v>486560</v>
      </c>
    </row>
    <row r="5341" spans="2:11" x14ac:dyDescent="0.2">
      <c r="B5341" t="s">
        <v>59</v>
      </c>
      <c r="C5341" s="29">
        <v>44481</v>
      </c>
      <c r="E5341" s="13">
        <f>'Detailed Summary'!BO655</f>
        <v>18496</v>
      </c>
      <c r="F5341" s="199">
        <f>'Detailed Summary'!AC655</f>
        <v>32442</v>
      </c>
      <c r="G5341" s="13">
        <f>'Detailed Summary'!BK655</f>
        <v>136847</v>
      </c>
      <c r="H5341" s="203">
        <f>'Detailed Summary'!AD655</f>
        <v>112883</v>
      </c>
      <c r="I5341" s="13">
        <f>'Detailed Summary'!BQ655</f>
        <v>186861</v>
      </c>
      <c r="K5341" s="34">
        <f t="shared" si="83"/>
        <v>487529</v>
      </c>
    </row>
    <row r="5342" spans="2:11" x14ac:dyDescent="0.2">
      <c r="B5342" t="s">
        <v>53</v>
      </c>
      <c r="C5342" s="29">
        <v>44482</v>
      </c>
      <c r="E5342" s="13">
        <f>'Detailed Summary'!BO656</f>
        <v>19003</v>
      </c>
      <c r="F5342" s="199">
        <f>'Detailed Summary'!AC656</f>
        <v>32841</v>
      </c>
      <c r="G5342" s="13">
        <f>'Detailed Summary'!BK656</f>
        <v>141732</v>
      </c>
      <c r="H5342" s="203">
        <f>'Detailed Summary'!AD656</f>
        <v>113476</v>
      </c>
      <c r="I5342" s="13">
        <f>'Detailed Summary'!BQ656</f>
        <v>190334</v>
      </c>
      <c r="K5342" s="34">
        <f t="shared" si="83"/>
        <v>497386</v>
      </c>
    </row>
    <row r="5343" spans="2:11" x14ac:dyDescent="0.2">
      <c r="B5343" t="s">
        <v>54</v>
      </c>
      <c r="C5343" s="29">
        <v>44483</v>
      </c>
      <c r="E5343" s="13">
        <f>'Detailed Summary'!BO657</f>
        <v>17507</v>
      </c>
      <c r="F5343" s="199">
        <f>'Detailed Summary'!AC657</f>
        <v>31796</v>
      </c>
      <c r="G5343" s="13">
        <f>'Detailed Summary'!BK657</f>
        <v>144930</v>
      </c>
      <c r="H5343" s="203">
        <f>'Detailed Summary'!AD657</f>
        <v>116612</v>
      </c>
      <c r="I5343" s="13">
        <f>'Detailed Summary'!BQ657</f>
        <v>192981</v>
      </c>
      <c r="K5343" s="34">
        <f t="shared" si="83"/>
        <v>503826</v>
      </c>
    </row>
    <row r="5344" spans="2:11" x14ac:dyDescent="0.2">
      <c r="B5344" t="s">
        <v>55</v>
      </c>
      <c r="C5344" s="29">
        <v>44484</v>
      </c>
      <c r="E5344" s="13">
        <f>'Detailed Summary'!BO658</f>
        <v>21273</v>
      </c>
      <c r="F5344" s="199">
        <f>'Detailed Summary'!AC658</f>
        <v>41165</v>
      </c>
      <c r="G5344" s="13">
        <f>'Detailed Summary'!BK658</f>
        <v>167930</v>
      </c>
      <c r="H5344" s="203">
        <f>'Detailed Summary'!AD658</f>
        <v>134136</v>
      </c>
      <c r="I5344" s="13">
        <f>'Detailed Summary'!BQ658</f>
        <v>217166</v>
      </c>
      <c r="K5344" s="34">
        <f t="shared" si="83"/>
        <v>581670</v>
      </c>
    </row>
    <row r="5345" spans="2:11" x14ac:dyDescent="0.2">
      <c r="B5345" t="s">
        <v>56</v>
      </c>
      <c r="C5345" s="29">
        <v>44485</v>
      </c>
      <c r="E5345" s="13">
        <f>'Detailed Summary'!BO659</f>
        <v>16450</v>
      </c>
      <c r="F5345" s="199">
        <f>'Detailed Summary'!AC659</f>
        <v>33286</v>
      </c>
      <c r="G5345" s="13">
        <f>'Detailed Summary'!BK659</f>
        <v>128105</v>
      </c>
      <c r="H5345" s="203">
        <f>'Detailed Summary'!AD659</f>
        <v>101723</v>
      </c>
      <c r="I5345" s="13">
        <f>'Detailed Summary'!BQ659</f>
        <v>183819</v>
      </c>
      <c r="K5345" s="34">
        <f t="shared" si="83"/>
        <v>463383</v>
      </c>
    </row>
    <row r="5346" spans="2:11" x14ac:dyDescent="0.2">
      <c r="B5346" t="s">
        <v>57</v>
      </c>
      <c r="C5346" s="29">
        <v>44486</v>
      </c>
      <c r="E5346" s="13">
        <f>'Detailed Summary'!BO660</f>
        <v>12587</v>
      </c>
      <c r="F5346" s="199">
        <f>'Detailed Summary'!AC660</f>
        <v>30203</v>
      </c>
      <c r="G5346" s="13">
        <f>'Detailed Summary'!BK660</f>
        <v>94682</v>
      </c>
      <c r="H5346" s="203">
        <f>'Detailed Summary'!AD660</f>
        <v>86083</v>
      </c>
      <c r="I5346" s="13">
        <f>'Detailed Summary'!BQ660</f>
        <v>142432</v>
      </c>
      <c r="K5346" s="34">
        <f t="shared" si="83"/>
        <v>365987</v>
      </c>
    </row>
    <row r="5347" spans="2:11" x14ac:dyDescent="0.2">
      <c r="B5347" t="s">
        <v>58</v>
      </c>
      <c r="C5347" s="29">
        <v>44487</v>
      </c>
      <c r="E5347" s="13">
        <f>'Detailed Summary'!BO661</f>
        <v>18090</v>
      </c>
      <c r="F5347" s="199">
        <f>'Detailed Summary'!AC661</f>
        <v>34002</v>
      </c>
      <c r="G5347" s="13">
        <f>'Detailed Summary'!BK661</f>
        <v>144862</v>
      </c>
      <c r="H5347" s="203">
        <f>'Detailed Summary'!AD661</f>
        <v>113115</v>
      </c>
      <c r="I5347" s="13">
        <f>'Detailed Summary'!BQ661</f>
        <v>188543</v>
      </c>
      <c r="K5347" s="34">
        <f t="shared" si="83"/>
        <v>498612</v>
      </c>
    </row>
    <row r="5348" spans="2:11" x14ac:dyDescent="0.2">
      <c r="B5348" t="s">
        <v>59</v>
      </c>
      <c r="C5348" s="29">
        <v>44488</v>
      </c>
      <c r="E5348" s="13">
        <f>'Detailed Summary'!BO662</f>
        <v>19775</v>
      </c>
      <c r="F5348" s="199">
        <f>'Detailed Summary'!AC662</f>
        <v>33073</v>
      </c>
      <c r="G5348" s="13">
        <f>'Detailed Summary'!BK662</f>
        <v>145382</v>
      </c>
      <c r="H5348" s="203">
        <f>'Detailed Summary'!AD662</f>
        <v>118853</v>
      </c>
      <c r="I5348" s="13">
        <f>'Detailed Summary'!BQ662</f>
        <v>200690</v>
      </c>
      <c r="K5348" s="34">
        <f t="shared" si="83"/>
        <v>517773</v>
      </c>
    </row>
    <row r="5349" spans="2:11" x14ac:dyDescent="0.2">
      <c r="B5349" t="s">
        <v>53</v>
      </c>
      <c r="C5349" s="29">
        <v>44489</v>
      </c>
      <c r="E5349" s="13">
        <f>'Detailed Summary'!BO663</f>
        <v>19843</v>
      </c>
      <c r="F5349" s="199">
        <f>'Detailed Summary'!AC663</f>
        <v>35156</v>
      </c>
      <c r="G5349" s="13">
        <f>'Detailed Summary'!BK663</f>
        <v>155878</v>
      </c>
      <c r="H5349" s="203">
        <f>'Detailed Summary'!AD663</f>
        <v>120605</v>
      </c>
      <c r="I5349" s="13">
        <f>'Detailed Summary'!BQ663</f>
        <v>201354</v>
      </c>
      <c r="K5349" s="34">
        <f t="shared" si="83"/>
        <v>532836</v>
      </c>
    </row>
    <row r="5350" spans="2:11" x14ac:dyDescent="0.2">
      <c r="B5350" t="s">
        <v>54</v>
      </c>
      <c r="C5350" s="29">
        <v>44490</v>
      </c>
      <c r="E5350" s="13">
        <f>'Detailed Summary'!BO664</f>
        <v>19924</v>
      </c>
      <c r="F5350" s="199">
        <f>'Detailed Summary'!AC664</f>
        <v>37160</v>
      </c>
      <c r="G5350" s="13">
        <f>'Detailed Summary'!BK664</f>
        <v>167098</v>
      </c>
      <c r="H5350" s="203">
        <f>'Detailed Summary'!AD664</f>
        <v>132378</v>
      </c>
      <c r="I5350" s="13">
        <f>'Detailed Summary'!BQ664</f>
        <v>209930</v>
      </c>
      <c r="K5350" s="34">
        <f t="shared" si="83"/>
        <v>566490</v>
      </c>
    </row>
    <row r="5351" spans="2:11" x14ac:dyDescent="0.2">
      <c r="B5351" t="s">
        <v>55</v>
      </c>
      <c r="C5351" s="33">
        <v>44491</v>
      </c>
      <c r="E5351" s="13">
        <f>'Detailed Summary'!BO665</f>
        <v>22251</v>
      </c>
      <c r="F5351" s="199">
        <f>'Detailed Summary'!AC665</f>
        <v>46813</v>
      </c>
      <c r="G5351" s="13">
        <f>'Detailed Summary'!BK665</f>
        <v>188596</v>
      </c>
      <c r="H5351" s="203">
        <f>'Detailed Summary'!AD665</f>
        <v>148585</v>
      </c>
      <c r="I5351" s="13">
        <f>'Detailed Summary'!BQ665</f>
        <v>219699</v>
      </c>
      <c r="K5351" s="34">
        <f t="shared" si="83"/>
        <v>625944</v>
      </c>
    </row>
    <row r="5352" spans="2:11" x14ac:dyDescent="0.2">
      <c r="B5352" t="s">
        <v>56</v>
      </c>
      <c r="C5352" s="33">
        <v>44492</v>
      </c>
      <c r="E5352" s="13">
        <f>'Detailed Summary'!BO666</f>
        <v>16298</v>
      </c>
      <c r="F5352" s="199">
        <f>'Detailed Summary'!AC666</f>
        <v>42559</v>
      </c>
      <c r="G5352" s="13">
        <f>'Detailed Summary'!BK666</f>
        <v>141431</v>
      </c>
      <c r="H5352" s="203">
        <f>'Detailed Summary'!AD666</f>
        <v>113095</v>
      </c>
      <c r="I5352" s="13">
        <f>'Detailed Summary'!BQ666</f>
        <v>181318</v>
      </c>
      <c r="K5352" s="34">
        <f t="shared" si="83"/>
        <v>494701</v>
      </c>
    </row>
    <row r="5353" spans="2:11" x14ac:dyDescent="0.2">
      <c r="B5353" t="s">
        <v>57</v>
      </c>
      <c r="C5353" s="33">
        <v>44493</v>
      </c>
      <c r="E5353" s="13">
        <f>'Detailed Summary'!BO667</f>
        <v>13205</v>
      </c>
      <c r="F5353" s="199">
        <f>'Detailed Summary'!AC667</f>
        <v>36724</v>
      </c>
      <c r="G5353" s="13">
        <f>'Detailed Summary'!BK667</f>
        <v>118798</v>
      </c>
      <c r="H5353" s="203">
        <f>'Detailed Summary'!AD667</f>
        <v>103742</v>
      </c>
      <c r="I5353" s="13">
        <f>'Detailed Summary'!BQ667</f>
        <v>143986</v>
      </c>
      <c r="K5353" s="34">
        <f t="shared" si="83"/>
        <v>416455</v>
      </c>
    </row>
    <row r="5354" spans="2:11" x14ac:dyDescent="0.2">
      <c r="B5354" t="s">
        <v>58</v>
      </c>
      <c r="C5354" s="29">
        <v>44494</v>
      </c>
      <c r="E5354" s="13">
        <f>'Detailed Summary'!BO668</f>
        <v>18972</v>
      </c>
      <c r="F5354" s="199">
        <f>'Detailed Summary'!AC668</f>
        <v>34630</v>
      </c>
      <c r="G5354" s="13">
        <f>'Detailed Summary'!BK668</f>
        <v>149903</v>
      </c>
      <c r="H5354" s="203">
        <f>'Detailed Summary'!AD668</f>
        <v>120503</v>
      </c>
      <c r="I5354" s="13">
        <f>'Detailed Summary'!BQ668</f>
        <v>189061</v>
      </c>
      <c r="K5354" s="34">
        <f t="shared" si="83"/>
        <v>513069</v>
      </c>
    </row>
    <row r="5355" spans="2:11" x14ac:dyDescent="0.2">
      <c r="B5355" t="s">
        <v>59</v>
      </c>
      <c r="C5355" s="29">
        <v>44495</v>
      </c>
      <c r="E5355" s="13">
        <f>'Detailed Summary'!BO669</f>
        <v>19421</v>
      </c>
      <c r="F5355" s="199">
        <f>'Detailed Summary'!AC669</f>
        <v>34773</v>
      </c>
      <c r="G5355" s="13">
        <f>'Detailed Summary'!BK669</f>
        <v>155164</v>
      </c>
      <c r="H5355" s="203">
        <f>'Detailed Summary'!AD669</f>
        <v>121871</v>
      </c>
      <c r="I5355" s="13">
        <f>'Detailed Summary'!BQ669</f>
        <v>196626</v>
      </c>
      <c r="K5355" s="34">
        <f t="shared" si="83"/>
        <v>527855</v>
      </c>
    </row>
    <row r="5356" spans="2:11" x14ac:dyDescent="0.2">
      <c r="B5356" t="s">
        <v>53</v>
      </c>
      <c r="C5356" s="29">
        <v>44496</v>
      </c>
      <c r="E5356" s="13">
        <f>'Detailed Summary'!BO670</f>
        <v>19273</v>
      </c>
      <c r="F5356" s="199">
        <f>'Detailed Summary'!AC670</f>
        <v>32927</v>
      </c>
      <c r="G5356" s="13">
        <f>'Detailed Summary'!BK670</f>
        <v>153685</v>
      </c>
      <c r="H5356" s="203">
        <f>'Detailed Summary'!AD670</f>
        <v>120508</v>
      </c>
      <c r="I5356" s="13">
        <f>'Detailed Summary'!BQ670</f>
        <v>193441</v>
      </c>
      <c r="K5356" s="34">
        <f t="shared" si="83"/>
        <v>519834</v>
      </c>
    </row>
    <row r="5357" spans="2:11" x14ac:dyDescent="0.2">
      <c r="B5357" t="s">
        <v>54</v>
      </c>
      <c r="C5357" s="29">
        <v>44497</v>
      </c>
      <c r="E5357" s="13">
        <f>'Detailed Summary'!BO671</f>
        <v>20310</v>
      </c>
      <c r="F5357" s="199">
        <f>'Detailed Summary'!AC671</f>
        <v>35857</v>
      </c>
      <c r="G5357" s="13">
        <f>'Detailed Summary'!BK671</f>
        <v>168512</v>
      </c>
      <c r="H5357" s="203">
        <f>'Detailed Summary'!AD671</f>
        <v>129034</v>
      </c>
      <c r="I5357" s="13">
        <f>'Detailed Summary'!BQ671</f>
        <v>213140</v>
      </c>
      <c r="K5357" s="34">
        <f t="shared" si="83"/>
        <v>566853</v>
      </c>
    </row>
    <row r="5358" spans="2:11" x14ac:dyDescent="0.2">
      <c r="B5358" t="s">
        <v>55</v>
      </c>
      <c r="C5358" s="29">
        <v>44498</v>
      </c>
      <c r="E5358" s="13">
        <f>'Detailed Summary'!BO672</f>
        <v>21466</v>
      </c>
      <c r="F5358" s="199">
        <f>'Detailed Summary'!AC672</f>
        <v>40461</v>
      </c>
      <c r="G5358" s="13">
        <f>'Detailed Summary'!BK672</f>
        <v>177565</v>
      </c>
      <c r="H5358" s="203">
        <f>'Detailed Summary'!AD672</f>
        <v>141172</v>
      </c>
      <c r="I5358" s="13">
        <f>'Detailed Summary'!BQ672</f>
        <v>223115</v>
      </c>
      <c r="K5358" s="34">
        <f t="shared" si="83"/>
        <v>603779</v>
      </c>
    </row>
    <row r="5359" spans="2:11" x14ac:dyDescent="0.2">
      <c r="B5359" t="s">
        <v>56</v>
      </c>
      <c r="C5359" s="29">
        <v>44499</v>
      </c>
      <c r="E5359" s="13">
        <f>'Detailed Summary'!BO673</f>
        <v>17103</v>
      </c>
      <c r="F5359" s="199">
        <f>'Detailed Summary'!AC673</f>
        <v>29269</v>
      </c>
      <c r="G5359" s="13">
        <f>'Detailed Summary'!BK673</f>
        <v>116883</v>
      </c>
      <c r="H5359" s="203">
        <f>'Detailed Summary'!AD673</f>
        <v>105546</v>
      </c>
      <c r="I5359" s="13">
        <f>'Detailed Summary'!BQ673</f>
        <v>184140</v>
      </c>
      <c r="K5359" s="34">
        <f t="shared" si="83"/>
        <v>452941</v>
      </c>
    </row>
    <row r="5360" spans="2:11" x14ac:dyDescent="0.2">
      <c r="B5360" t="s">
        <v>57</v>
      </c>
      <c r="C5360" s="29">
        <v>44500</v>
      </c>
      <c r="E5360" s="13">
        <f>'Detailed Summary'!BO674</f>
        <v>11888</v>
      </c>
      <c r="F5360" s="199">
        <f>'Detailed Summary'!AC674</f>
        <v>25148</v>
      </c>
      <c r="G5360" s="13">
        <f>'Detailed Summary'!BK674</f>
        <v>88049</v>
      </c>
      <c r="H5360" s="203">
        <f>'Detailed Summary'!AD674</f>
        <v>86034</v>
      </c>
      <c r="I5360" s="13">
        <f>'Detailed Summary'!BQ674</f>
        <v>130244</v>
      </c>
      <c r="K5360" s="34">
        <f t="shared" si="83"/>
        <v>341363</v>
      </c>
    </row>
    <row r="5361" spans="2:11" x14ac:dyDescent="0.2">
      <c r="B5361" t="s">
        <v>58</v>
      </c>
      <c r="C5361" s="29">
        <v>44501</v>
      </c>
      <c r="E5361" s="13">
        <f>'Detailed Summary'!BO675</f>
        <v>18242</v>
      </c>
      <c r="F5361" s="199">
        <f>'Detailed Summary'!AC675</f>
        <v>33890</v>
      </c>
      <c r="G5361" s="13">
        <f>'Detailed Summary'!BK675</f>
        <v>146685</v>
      </c>
      <c r="H5361" s="203">
        <f>'Detailed Summary'!AD675</f>
        <v>114995</v>
      </c>
      <c r="I5361" s="13">
        <f>'Detailed Summary'!BQ675</f>
        <v>187306</v>
      </c>
      <c r="K5361" s="34">
        <f t="shared" si="83"/>
        <v>501118</v>
      </c>
    </row>
    <row r="5362" spans="2:11" x14ac:dyDescent="0.2">
      <c r="B5362" t="s">
        <v>59</v>
      </c>
      <c r="C5362" s="29">
        <v>44502</v>
      </c>
      <c r="E5362" s="13">
        <f>'Detailed Summary'!BO676</f>
        <v>19428</v>
      </c>
      <c r="F5362" s="199">
        <f>'Detailed Summary'!AC676</f>
        <v>32573</v>
      </c>
      <c r="G5362" s="13">
        <f>'Detailed Summary'!BK676</f>
        <v>155491</v>
      </c>
      <c r="H5362" s="203">
        <f>'Detailed Summary'!AD676</f>
        <v>121214</v>
      </c>
      <c r="I5362" s="13">
        <f>'Detailed Summary'!BQ676</f>
        <v>194248</v>
      </c>
      <c r="K5362" s="34">
        <f t="shared" si="83"/>
        <v>522954</v>
      </c>
    </row>
    <row r="5363" spans="2:11" x14ac:dyDescent="0.2">
      <c r="B5363" t="s">
        <v>53</v>
      </c>
      <c r="C5363" s="38">
        <v>44503</v>
      </c>
      <c r="E5363" s="13">
        <f>'Detailed Summary'!BO677</f>
        <v>17321</v>
      </c>
      <c r="F5363" s="199">
        <f>'Detailed Summary'!AC677</f>
        <v>29346</v>
      </c>
      <c r="G5363" s="13">
        <f>'Detailed Summary'!BK677</f>
        <v>138681</v>
      </c>
      <c r="H5363" s="203">
        <f>'Detailed Summary'!AD677</f>
        <v>107482</v>
      </c>
      <c r="I5363" s="13">
        <f>'Detailed Summary'!BQ677</f>
        <v>167717</v>
      </c>
      <c r="K5363" s="34">
        <f t="shared" si="83"/>
        <v>460547</v>
      </c>
    </row>
    <row r="5364" spans="2:11" x14ac:dyDescent="0.2">
      <c r="B5364" t="s">
        <v>54</v>
      </c>
      <c r="C5364" s="29">
        <v>44504</v>
      </c>
      <c r="E5364" s="13">
        <f>'Detailed Summary'!BO678</f>
        <v>18945</v>
      </c>
      <c r="F5364" s="199">
        <f>'Detailed Summary'!AC678</f>
        <v>34721</v>
      </c>
      <c r="G5364" s="13">
        <f>'Detailed Summary'!BK678</f>
        <v>160913</v>
      </c>
      <c r="H5364" s="203">
        <f>'Detailed Summary'!AD678</f>
        <v>122074</v>
      </c>
      <c r="I5364" s="13">
        <f>'Detailed Summary'!BQ678</f>
        <v>199066</v>
      </c>
      <c r="K5364" s="34">
        <f t="shared" si="83"/>
        <v>535719</v>
      </c>
    </row>
    <row r="5365" spans="2:11" x14ac:dyDescent="0.2">
      <c r="B5365" t="s">
        <v>55</v>
      </c>
      <c r="C5365" s="29">
        <v>44505</v>
      </c>
      <c r="E5365" s="13">
        <f>'Detailed Summary'!BO679</f>
        <v>21852</v>
      </c>
      <c r="F5365" s="199">
        <f>'Detailed Summary'!AC679</f>
        <v>41226</v>
      </c>
      <c r="G5365" s="13">
        <f>'Detailed Summary'!BK679</f>
        <v>178764</v>
      </c>
      <c r="H5365" s="203">
        <f>'Detailed Summary'!AD679</f>
        <v>139605</v>
      </c>
      <c r="I5365" s="13">
        <f>'Detailed Summary'!BQ679</f>
        <v>220691</v>
      </c>
      <c r="K5365" s="34">
        <f t="shared" si="83"/>
        <v>602138</v>
      </c>
    </row>
    <row r="5366" spans="2:11" x14ac:dyDescent="0.2">
      <c r="B5366" t="s">
        <v>56</v>
      </c>
      <c r="C5366" s="29">
        <v>44506</v>
      </c>
      <c r="E5366" s="13">
        <f>'Detailed Summary'!BO680</f>
        <v>16515</v>
      </c>
      <c r="F5366" s="199">
        <f>'Detailed Summary'!AC680</f>
        <v>30604</v>
      </c>
      <c r="G5366" s="13">
        <f>'Detailed Summary'!BK680</f>
        <v>128737</v>
      </c>
      <c r="H5366" s="203">
        <f>'Detailed Summary'!AD680</f>
        <v>99551</v>
      </c>
      <c r="I5366" s="13">
        <f>'Detailed Summary'!BQ680</f>
        <v>177982</v>
      </c>
      <c r="K5366" s="34">
        <f t="shared" si="83"/>
        <v>453389</v>
      </c>
    </row>
    <row r="5367" spans="2:11" x14ac:dyDescent="0.2">
      <c r="B5367" t="s">
        <v>57</v>
      </c>
      <c r="C5367" s="29">
        <v>44507</v>
      </c>
      <c r="E5367" s="13">
        <f>'Detailed Summary'!BO681</f>
        <v>12891</v>
      </c>
      <c r="F5367" s="199">
        <f>'Detailed Summary'!AC681</f>
        <v>29897</v>
      </c>
      <c r="G5367" s="13">
        <f>'Detailed Summary'!BK681</f>
        <v>104703</v>
      </c>
      <c r="H5367" s="203">
        <f>'Detailed Summary'!AD681</f>
        <v>88651</v>
      </c>
      <c r="I5367" s="13">
        <f>'Detailed Summary'!BQ681</f>
        <v>138351</v>
      </c>
      <c r="K5367" s="34">
        <f t="shared" si="83"/>
        <v>374493</v>
      </c>
    </row>
    <row r="5368" spans="2:11" x14ac:dyDescent="0.2">
      <c r="B5368" t="s">
        <v>58</v>
      </c>
      <c r="C5368" s="29">
        <v>44508</v>
      </c>
      <c r="E5368" s="13">
        <f>'Detailed Summary'!BO682</f>
        <v>18775</v>
      </c>
      <c r="F5368" s="199">
        <f>'Detailed Summary'!AC682</f>
        <v>33447</v>
      </c>
      <c r="G5368" s="13">
        <f>'Detailed Summary'!BK682</f>
        <v>151068</v>
      </c>
      <c r="H5368" s="203">
        <f>'Detailed Summary'!AD682</f>
        <v>116719</v>
      </c>
      <c r="I5368" s="13">
        <f>'Detailed Summary'!BQ682</f>
        <v>178278</v>
      </c>
      <c r="K5368" s="34">
        <f t="shared" si="83"/>
        <v>498287</v>
      </c>
    </row>
    <row r="5369" spans="2:11" x14ac:dyDescent="0.2">
      <c r="B5369" t="s">
        <v>59</v>
      </c>
      <c r="C5369" s="29">
        <v>44509</v>
      </c>
      <c r="E5369" s="13">
        <f>'Detailed Summary'!BO683</f>
        <v>19434</v>
      </c>
      <c r="F5369" s="199">
        <f>'Detailed Summary'!AC683</f>
        <v>33172</v>
      </c>
      <c r="G5369" s="13">
        <f>'Detailed Summary'!BK683</f>
        <v>147789</v>
      </c>
      <c r="H5369" s="203">
        <f>'Detailed Summary'!AD683</f>
        <v>120089</v>
      </c>
      <c r="I5369" s="13">
        <f>'Detailed Summary'!BQ683</f>
        <v>197261</v>
      </c>
      <c r="K5369" s="34">
        <f t="shared" si="83"/>
        <v>517745</v>
      </c>
    </row>
    <row r="5370" spans="2:11" x14ac:dyDescent="0.2">
      <c r="B5370" t="s">
        <v>53</v>
      </c>
      <c r="C5370" s="29">
        <v>44510</v>
      </c>
      <c r="E5370" s="13">
        <f>'Detailed Summary'!BO684</f>
        <v>19871</v>
      </c>
      <c r="F5370" s="199">
        <f>'Detailed Summary'!AC684</f>
        <v>34503</v>
      </c>
      <c r="G5370" s="13">
        <f>'Detailed Summary'!BK684</f>
        <v>159092</v>
      </c>
      <c r="H5370" s="203">
        <f>'Detailed Summary'!AD684</f>
        <v>124073</v>
      </c>
      <c r="I5370" s="13">
        <f>'Detailed Summary'!BQ684</f>
        <v>204222</v>
      </c>
      <c r="K5370" s="34">
        <f t="shared" si="83"/>
        <v>541761</v>
      </c>
    </row>
    <row r="5371" spans="2:11" x14ac:dyDescent="0.2">
      <c r="B5371" t="s">
        <v>54</v>
      </c>
      <c r="C5371" s="29">
        <v>44511</v>
      </c>
      <c r="E5371" s="13">
        <f>'Detailed Summary'!BO685</f>
        <v>20084</v>
      </c>
      <c r="F5371" s="199">
        <f>'Detailed Summary'!AC685</f>
        <v>35375</v>
      </c>
      <c r="G5371" s="13">
        <f>'Detailed Summary'!BK685</f>
        <v>160467</v>
      </c>
      <c r="H5371" s="203">
        <f>'Detailed Summary'!AD685</f>
        <v>121388</v>
      </c>
      <c r="I5371" s="13">
        <f>'Detailed Summary'!BQ685</f>
        <v>208827</v>
      </c>
      <c r="K5371" s="34">
        <f t="shared" si="83"/>
        <v>546141</v>
      </c>
    </row>
    <row r="5372" spans="2:11" x14ac:dyDescent="0.2">
      <c r="B5372" t="s">
        <v>55</v>
      </c>
      <c r="C5372" s="29">
        <v>44512</v>
      </c>
      <c r="E5372" s="13">
        <f>'Detailed Summary'!BO686</f>
        <v>21192</v>
      </c>
      <c r="F5372" s="199">
        <f>'Detailed Summary'!AC686</f>
        <v>36884</v>
      </c>
      <c r="G5372" s="13">
        <f>'Detailed Summary'!BK686</f>
        <v>167791</v>
      </c>
      <c r="H5372" s="203">
        <f>'Detailed Summary'!AD686</f>
        <v>141828</v>
      </c>
      <c r="I5372" s="13">
        <f>'Detailed Summary'!BQ686</f>
        <v>221871</v>
      </c>
      <c r="K5372" s="34">
        <f t="shared" si="83"/>
        <v>589566</v>
      </c>
    </row>
    <row r="5373" spans="2:11" x14ac:dyDescent="0.2">
      <c r="B5373" t="s">
        <v>56</v>
      </c>
      <c r="C5373" s="29">
        <v>44513</v>
      </c>
      <c r="E5373" s="13">
        <f>'Detailed Summary'!BO687</f>
        <v>16506</v>
      </c>
      <c r="F5373" s="199">
        <f>'Detailed Summary'!AC687</f>
        <v>30406</v>
      </c>
      <c r="G5373" s="13">
        <f>'Detailed Summary'!BK687</f>
        <v>128859</v>
      </c>
      <c r="H5373" s="203">
        <f>'Detailed Summary'!AD687</f>
        <v>103388</v>
      </c>
      <c r="I5373" s="13">
        <f>'Detailed Summary'!BQ687</f>
        <v>181292</v>
      </c>
      <c r="K5373" s="34">
        <f t="shared" si="83"/>
        <v>460451</v>
      </c>
    </row>
    <row r="5374" spans="2:11" x14ac:dyDescent="0.2">
      <c r="B5374" t="s">
        <v>57</v>
      </c>
      <c r="C5374" s="29">
        <v>44514</v>
      </c>
      <c r="E5374" s="13">
        <f>'Detailed Summary'!BO688</f>
        <v>13197</v>
      </c>
      <c r="F5374" s="199">
        <f>'Detailed Summary'!AC688</f>
        <v>29126</v>
      </c>
      <c r="G5374" s="13">
        <f>'Detailed Summary'!BK688</f>
        <v>99712</v>
      </c>
      <c r="H5374" s="203">
        <f>'Detailed Summary'!AD688</f>
        <v>86326</v>
      </c>
      <c r="I5374" s="13">
        <f>'Detailed Summary'!BQ688</f>
        <v>138375</v>
      </c>
      <c r="K5374" s="34">
        <f t="shared" si="83"/>
        <v>366736</v>
      </c>
    </row>
    <row r="5375" spans="2:11" x14ac:dyDescent="0.2">
      <c r="B5375" t="s">
        <v>58</v>
      </c>
      <c r="C5375" s="29">
        <v>44515</v>
      </c>
      <c r="E5375" s="13">
        <f>'Detailed Summary'!BO689</f>
        <v>18568</v>
      </c>
      <c r="F5375" s="199">
        <f>'Detailed Summary'!AC689</f>
        <v>33171</v>
      </c>
      <c r="G5375" s="13">
        <f>'Detailed Summary'!BK689</f>
        <v>151520</v>
      </c>
      <c r="H5375" s="203">
        <f>'Detailed Summary'!AD689</f>
        <v>113402</v>
      </c>
      <c r="I5375" s="13">
        <f>'Detailed Summary'!BQ689</f>
        <v>189666</v>
      </c>
      <c r="K5375" s="34">
        <f t="shared" si="83"/>
        <v>506327</v>
      </c>
    </row>
    <row r="5376" spans="2:11" x14ac:dyDescent="0.2">
      <c r="B5376" t="s">
        <v>59</v>
      </c>
      <c r="C5376" s="29">
        <v>44516</v>
      </c>
      <c r="E5376" s="13">
        <f>'Detailed Summary'!BO690</f>
        <v>19409</v>
      </c>
      <c r="F5376" s="199">
        <f>'Detailed Summary'!AC690</f>
        <v>33796</v>
      </c>
      <c r="G5376" s="13">
        <f>'Detailed Summary'!BK690</f>
        <v>152607</v>
      </c>
      <c r="H5376" s="203">
        <f>'Detailed Summary'!AD690</f>
        <v>119641</v>
      </c>
      <c r="I5376" s="13">
        <f>'Detailed Summary'!BQ690</f>
        <v>198757</v>
      </c>
      <c r="K5376" s="34">
        <f t="shared" si="83"/>
        <v>524210</v>
      </c>
    </row>
    <row r="5377" spans="2:11" x14ac:dyDescent="0.2">
      <c r="B5377" t="s">
        <v>53</v>
      </c>
      <c r="C5377" s="29">
        <v>44517</v>
      </c>
      <c r="E5377" s="13">
        <f>'Detailed Summary'!BO691</f>
        <v>20095</v>
      </c>
      <c r="F5377" s="199">
        <f>'Detailed Summary'!AC691</f>
        <v>34490</v>
      </c>
      <c r="G5377" s="13">
        <f>'Detailed Summary'!BK691</f>
        <v>164776</v>
      </c>
      <c r="H5377" s="203">
        <f>'Detailed Summary'!AD691</f>
        <v>125866</v>
      </c>
      <c r="I5377" s="13">
        <f>'Detailed Summary'!BQ691</f>
        <v>204987</v>
      </c>
      <c r="K5377" s="34">
        <f t="shared" si="83"/>
        <v>550214</v>
      </c>
    </row>
    <row r="5378" spans="2:11" x14ac:dyDescent="0.2">
      <c r="B5378" t="s">
        <v>54</v>
      </c>
      <c r="C5378" s="29">
        <v>44518</v>
      </c>
      <c r="E5378" s="13">
        <f>'Detailed Summary'!BO692</f>
        <v>20327</v>
      </c>
      <c r="F5378" s="199">
        <f>'Detailed Summary'!AC692</f>
        <v>35951</v>
      </c>
      <c r="G5378" s="13">
        <f>'Detailed Summary'!BK692</f>
        <v>168887</v>
      </c>
      <c r="H5378" s="203">
        <f>'Detailed Summary'!AD692</f>
        <v>127708</v>
      </c>
      <c r="I5378" s="13">
        <f>'Detailed Summary'!BQ692</f>
        <v>209971</v>
      </c>
      <c r="K5378" s="34">
        <f t="shared" si="83"/>
        <v>562844</v>
      </c>
    </row>
    <row r="5379" spans="2:11" x14ac:dyDescent="0.2">
      <c r="B5379" t="s">
        <v>55</v>
      </c>
      <c r="C5379" s="29">
        <v>44519</v>
      </c>
      <c r="E5379" s="13">
        <f>'Detailed Summary'!BO693</f>
        <v>22513</v>
      </c>
      <c r="F5379" s="199">
        <f>'Detailed Summary'!AC693</f>
        <v>42080</v>
      </c>
      <c r="G5379" s="13">
        <f>'Detailed Summary'!BK693</f>
        <v>185951</v>
      </c>
      <c r="H5379" s="203">
        <f>'Detailed Summary'!AD693</f>
        <v>140519</v>
      </c>
      <c r="I5379" s="13">
        <f>'Detailed Summary'!BQ693</f>
        <v>225544</v>
      </c>
      <c r="K5379" s="34">
        <f t="shared" si="83"/>
        <v>616607</v>
      </c>
    </row>
    <row r="5380" spans="2:11" x14ac:dyDescent="0.2">
      <c r="B5380" t="s">
        <v>56</v>
      </c>
      <c r="C5380" s="29">
        <v>44520</v>
      </c>
      <c r="E5380" s="13">
        <f>'Detailed Summary'!BO694</f>
        <v>16447</v>
      </c>
      <c r="F5380" s="199">
        <f>'Detailed Summary'!AC694</f>
        <v>36590</v>
      </c>
      <c r="G5380" s="13">
        <f>'Detailed Summary'!BK694</f>
        <v>131588</v>
      </c>
      <c r="H5380" s="203">
        <f>'Detailed Summary'!AD694</f>
        <v>107216</v>
      </c>
      <c r="I5380" s="13">
        <f>'Detailed Summary'!BQ694</f>
        <v>173674</v>
      </c>
      <c r="K5380" s="34">
        <f t="shared" si="83"/>
        <v>465515</v>
      </c>
    </row>
    <row r="5381" spans="2:11" x14ac:dyDescent="0.2">
      <c r="B5381" t="s">
        <v>57</v>
      </c>
      <c r="C5381" s="29">
        <v>44521</v>
      </c>
      <c r="E5381" s="13">
        <f>'Detailed Summary'!BO695</f>
        <v>12468</v>
      </c>
      <c r="F5381" s="199">
        <f>'Detailed Summary'!AC695</f>
        <v>30508</v>
      </c>
      <c r="G5381" s="13">
        <f>'Detailed Summary'!BK695</f>
        <v>98993</v>
      </c>
      <c r="H5381" s="203">
        <f>'Detailed Summary'!AD695</f>
        <v>84186</v>
      </c>
      <c r="I5381" s="13">
        <f>'Detailed Summary'!BQ695</f>
        <v>130801</v>
      </c>
      <c r="K5381" s="34">
        <f t="shared" si="83"/>
        <v>356956</v>
      </c>
    </row>
    <row r="5382" spans="2:11" x14ac:dyDescent="0.2">
      <c r="B5382" t="s">
        <v>58</v>
      </c>
      <c r="C5382" s="29">
        <v>44522</v>
      </c>
      <c r="E5382" s="13">
        <f>'Detailed Summary'!BO696</f>
        <v>19131</v>
      </c>
      <c r="F5382" s="199">
        <f>'Detailed Summary'!AC696</f>
        <v>38587</v>
      </c>
      <c r="G5382" s="13">
        <f>'Detailed Summary'!BK696</f>
        <v>153525</v>
      </c>
      <c r="H5382" s="203">
        <f>'Detailed Summary'!AD696</f>
        <v>119110</v>
      </c>
      <c r="I5382" s="13">
        <f>'Detailed Summary'!BQ696</f>
        <v>199035</v>
      </c>
      <c r="K5382" s="34">
        <f t="shared" si="83"/>
        <v>529388</v>
      </c>
    </row>
    <row r="5383" spans="2:11" x14ac:dyDescent="0.2">
      <c r="B5383" t="s">
        <v>59</v>
      </c>
      <c r="C5383" s="29">
        <v>44523</v>
      </c>
      <c r="E5383" s="13">
        <f>'Detailed Summary'!BO697</f>
        <v>20431</v>
      </c>
      <c r="F5383" s="199">
        <f>'Detailed Summary'!AC697</f>
        <v>38674</v>
      </c>
      <c r="G5383" s="13">
        <f>'Detailed Summary'!BK697</f>
        <v>157977</v>
      </c>
      <c r="H5383" s="203">
        <f>'Detailed Summary'!AD697</f>
        <v>124625</v>
      </c>
      <c r="I5383" s="13">
        <f>'Detailed Summary'!BQ697</f>
        <v>206873</v>
      </c>
      <c r="K5383" s="34">
        <f t="shared" ref="K5383:K5446" si="84">E5383+F5383+G5383+H5383+I5383</f>
        <v>548580</v>
      </c>
    </row>
    <row r="5384" spans="2:11" x14ac:dyDescent="0.2">
      <c r="B5384" t="s">
        <v>53</v>
      </c>
      <c r="C5384" s="29">
        <v>44524</v>
      </c>
      <c r="E5384" s="13">
        <f>'Detailed Summary'!BO698</f>
        <v>18508</v>
      </c>
      <c r="F5384" s="199">
        <f>'Detailed Summary'!AC698</f>
        <v>40281</v>
      </c>
      <c r="G5384" s="13">
        <f>'Detailed Summary'!BK698</f>
        <v>148070</v>
      </c>
      <c r="H5384" s="203">
        <f>'Detailed Summary'!AD698</f>
        <v>128202</v>
      </c>
      <c r="I5384" s="13">
        <f>'Detailed Summary'!BQ698</f>
        <v>200998</v>
      </c>
      <c r="K5384" s="34">
        <f t="shared" si="84"/>
        <v>536059</v>
      </c>
    </row>
    <row r="5385" spans="2:11" x14ac:dyDescent="0.2">
      <c r="B5385" t="s">
        <v>54</v>
      </c>
      <c r="C5385" s="29">
        <v>44525</v>
      </c>
      <c r="E5385" s="13">
        <f>'Detailed Summary'!BO699</f>
        <v>10006</v>
      </c>
      <c r="F5385" s="199">
        <f>'Detailed Summary'!AC699</f>
        <v>24103</v>
      </c>
      <c r="G5385" s="13">
        <f>'Detailed Summary'!BK699</f>
        <v>69677</v>
      </c>
      <c r="H5385" s="203">
        <f>'Detailed Summary'!AD699</f>
        <v>68298</v>
      </c>
      <c r="I5385" s="13">
        <f>'Detailed Summary'!BQ699</f>
        <v>108802</v>
      </c>
      <c r="K5385" s="34">
        <f t="shared" si="84"/>
        <v>280886</v>
      </c>
    </row>
    <row r="5386" spans="2:11" x14ac:dyDescent="0.2">
      <c r="B5386" t="s">
        <v>55</v>
      </c>
      <c r="C5386" s="29">
        <v>44526</v>
      </c>
      <c r="E5386" s="13">
        <f>'Detailed Summary'!BO700</f>
        <v>12237</v>
      </c>
      <c r="F5386" s="199">
        <f>'Detailed Summary'!AC700</f>
        <v>30324</v>
      </c>
      <c r="G5386" s="13">
        <f>'Detailed Summary'!BK700</f>
        <v>92453</v>
      </c>
      <c r="H5386" s="203">
        <f>'Detailed Summary'!AD700</f>
        <v>90889</v>
      </c>
      <c r="I5386" s="13">
        <f>'Detailed Summary'!BQ700</f>
        <v>148535</v>
      </c>
      <c r="K5386" s="34">
        <f t="shared" si="84"/>
        <v>374438</v>
      </c>
    </row>
    <row r="5387" spans="2:11" x14ac:dyDescent="0.2">
      <c r="B5387" t="s">
        <v>56</v>
      </c>
      <c r="C5387" s="29">
        <v>44527</v>
      </c>
      <c r="E5387" s="13">
        <f>'Detailed Summary'!BO701</f>
        <v>11345</v>
      </c>
      <c r="F5387" s="199">
        <f>'Detailed Summary'!AC701</f>
        <v>24030</v>
      </c>
      <c r="G5387" s="13">
        <f>'Detailed Summary'!BK701</f>
        <v>86242</v>
      </c>
      <c r="H5387" s="203">
        <f>'Detailed Summary'!AD701</f>
        <v>77135</v>
      </c>
      <c r="I5387" s="13">
        <f>'Detailed Summary'!BQ701</f>
        <v>130780</v>
      </c>
      <c r="K5387" s="34">
        <f t="shared" si="84"/>
        <v>329532</v>
      </c>
    </row>
    <row r="5388" spans="2:11" x14ac:dyDescent="0.2">
      <c r="B5388" t="s">
        <v>57</v>
      </c>
      <c r="C5388" s="29">
        <v>44528</v>
      </c>
      <c r="E5388" s="13">
        <f>'Detailed Summary'!BO702</f>
        <v>11221</v>
      </c>
      <c r="F5388" s="199">
        <f>'Detailed Summary'!AC702</f>
        <v>20624</v>
      </c>
      <c r="G5388" s="13">
        <f>'Detailed Summary'!BK702</f>
        <v>93990</v>
      </c>
      <c r="H5388" s="203">
        <f>'Detailed Summary'!AD702</f>
        <v>88023</v>
      </c>
      <c r="I5388" s="13">
        <f>'Detailed Summary'!BQ702</f>
        <v>131063</v>
      </c>
      <c r="K5388" s="34">
        <f t="shared" si="84"/>
        <v>344921</v>
      </c>
    </row>
    <row r="5389" spans="2:11" x14ac:dyDescent="0.2">
      <c r="B5389" t="s">
        <v>58</v>
      </c>
      <c r="C5389" s="29">
        <v>44529</v>
      </c>
      <c r="E5389" s="13">
        <f>'Detailed Summary'!BO703</f>
        <v>18501</v>
      </c>
      <c r="F5389" s="199">
        <f>'Detailed Summary'!AC703</f>
        <v>33644</v>
      </c>
      <c r="G5389" s="13">
        <f>'Detailed Summary'!BK703</f>
        <v>148442</v>
      </c>
      <c r="H5389" s="203">
        <f>'Detailed Summary'!AD703</f>
        <v>114787</v>
      </c>
      <c r="I5389" s="13">
        <f>'Detailed Summary'!BQ703</f>
        <v>189444</v>
      </c>
      <c r="K5389" s="34">
        <f t="shared" si="84"/>
        <v>504818</v>
      </c>
    </row>
    <row r="5390" spans="2:11" x14ac:dyDescent="0.2">
      <c r="B5390" t="s">
        <v>59</v>
      </c>
      <c r="C5390" s="29">
        <v>44530</v>
      </c>
      <c r="E5390" s="13">
        <f>'Detailed Summary'!BO704</f>
        <v>19578</v>
      </c>
      <c r="F5390" s="199">
        <f>'Detailed Summary'!AC704</f>
        <v>33396</v>
      </c>
      <c r="G5390" s="13">
        <f>'Detailed Summary'!BK704</f>
        <v>156986</v>
      </c>
      <c r="H5390" s="203">
        <f>'Detailed Summary'!AD704</f>
        <v>118812</v>
      </c>
      <c r="I5390" s="13">
        <f>'Detailed Summary'!BQ704</f>
        <v>198014</v>
      </c>
      <c r="K5390" s="34">
        <f t="shared" si="84"/>
        <v>526786</v>
      </c>
    </row>
    <row r="5391" spans="2:11" x14ac:dyDescent="0.2">
      <c r="B5391" t="s">
        <v>53</v>
      </c>
      <c r="C5391" s="29">
        <v>44531</v>
      </c>
      <c r="E5391" s="13">
        <f>'Detailed Summary'!BO705</f>
        <v>19880</v>
      </c>
      <c r="F5391" s="199">
        <f>'Detailed Summary'!AC705</f>
        <v>33320</v>
      </c>
      <c r="G5391" s="13">
        <f>'Detailed Summary'!BK705</f>
        <v>160393</v>
      </c>
      <c r="H5391" s="203">
        <f>'Detailed Summary'!AD705</f>
        <v>124695</v>
      </c>
      <c r="I5391" s="13">
        <f>'Detailed Summary'!BQ705</f>
        <v>203644</v>
      </c>
      <c r="K5391" s="34">
        <f t="shared" si="84"/>
        <v>541932</v>
      </c>
    </row>
    <row r="5392" spans="2:11" x14ac:dyDescent="0.2">
      <c r="B5392" t="s">
        <v>54</v>
      </c>
      <c r="C5392" s="29">
        <v>44532</v>
      </c>
      <c r="E5392" s="13">
        <f>'Detailed Summary'!BO706</f>
        <v>20309</v>
      </c>
      <c r="F5392" s="199">
        <f>'Detailed Summary'!AC706</f>
        <v>34244</v>
      </c>
      <c r="G5392" s="13">
        <f>'Detailed Summary'!BK706</f>
        <v>162300</v>
      </c>
      <c r="H5392" s="203">
        <f>'Detailed Summary'!AD706</f>
        <v>125637</v>
      </c>
      <c r="I5392" s="13">
        <f>'Detailed Summary'!BQ706</f>
        <v>207574</v>
      </c>
      <c r="K5392" s="34">
        <f t="shared" si="84"/>
        <v>550064</v>
      </c>
    </row>
    <row r="5393" spans="2:11" x14ac:dyDescent="0.2">
      <c r="B5393" t="s">
        <v>55</v>
      </c>
      <c r="C5393" s="29">
        <v>44533</v>
      </c>
      <c r="E5393" s="13">
        <f>'Detailed Summary'!BO707</f>
        <v>21121</v>
      </c>
      <c r="F5393" s="199">
        <f>'Detailed Summary'!AC707</f>
        <v>38331</v>
      </c>
      <c r="G5393" s="13">
        <f>'Detailed Summary'!BK707</f>
        <v>170546</v>
      </c>
      <c r="H5393" s="203">
        <f>'Detailed Summary'!AD707</f>
        <v>136274</v>
      </c>
      <c r="I5393" s="13">
        <f>'Detailed Summary'!BQ707</f>
        <v>219826</v>
      </c>
      <c r="K5393" s="34">
        <f t="shared" si="84"/>
        <v>586098</v>
      </c>
    </row>
    <row r="5394" spans="2:11" x14ac:dyDescent="0.2">
      <c r="B5394" t="s">
        <v>56</v>
      </c>
      <c r="C5394" s="29">
        <v>44534</v>
      </c>
      <c r="E5394" s="13">
        <f>'Detailed Summary'!BO708</f>
        <v>16243</v>
      </c>
      <c r="F5394" s="199">
        <f>'Detailed Summary'!AC708</f>
        <v>29309</v>
      </c>
      <c r="G5394" s="13">
        <f>'Detailed Summary'!BK708</f>
        <v>119212</v>
      </c>
      <c r="H5394" s="203">
        <f>'Detailed Summary'!AD708</f>
        <v>97782</v>
      </c>
      <c r="I5394" s="13">
        <f>'Detailed Summary'!BQ708</f>
        <v>177192</v>
      </c>
      <c r="K5394" s="34">
        <f t="shared" si="84"/>
        <v>439738</v>
      </c>
    </row>
    <row r="5395" spans="2:11" x14ac:dyDescent="0.2">
      <c r="B5395" t="s">
        <v>57</v>
      </c>
      <c r="C5395" s="29">
        <v>44535</v>
      </c>
      <c r="E5395" s="13">
        <f>'Detailed Summary'!BO709</f>
        <v>12406</v>
      </c>
      <c r="F5395" s="199">
        <f>'Detailed Summary'!AC709</f>
        <v>26568</v>
      </c>
      <c r="G5395" s="13">
        <f>'Detailed Summary'!BK709</f>
        <v>93508</v>
      </c>
      <c r="H5395" s="203">
        <f>'Detailed Summary'!AD709</f>
        <v>80134</v>
      </c>
      <c r="I5395" s="13">
        <f>'Detailed Summary'!BQ709</f>
        <v>139161</v>
      </c>
      <c r="K5395" s="34">
        <f t="shared" si="84"/>
        <v>351777</v>
      </c>
    </row>
    <row r="5396" spans="2:11" x14ac:dyDescent="0.2">
      <c r="B5396" t="s">
        <v>58</v>
      </c>
      <c r="C5396" s="29">
        <v>44536</v>
      </c>
      <c r="E5396" s="13">
        <f>'Detailed Summary'!BO710</f>
        <v>17988</v>
      </c>
      <c r="F5396" s="199">
        <f>'Detailed Summary'!AC710</f>
        <v>32674</v>
      </c>
      <c r="G5396" s="13">
        <f>'Detailed Summary'!BK710</f>
        <v>146179</v>
      </c>
      <c r="H5396" s="203">
        <f>'Detailed Summary'!AD710</f>
        <v>114240</v>
      </c>
      <c r="I5396" s="13">
        <f>'Detailed Summary'!BQ710</f>
        <v>189663</v>
      </c>
      <c r="K5396" s="34">
        <f t="shared" si="84"/>
        <v>500744</v>
      </c>
    </row>
    <row r="5397" spans="2:11" x14ac:dyDescent="0.2">
      <c r="B5397" t="s">
        <v>59</v>
      </c>
      <c r="C5397" s="29">
        <v>44537</v>
      </c>
      <c r="E5397" s="13">
        <f>'Detailed Summary'!BO711</f>
        <v>19769</v>
      </c>
      <c r="F5397" s="199">
        <f>'Detailed Summary'!AC711</f>
        <v>32587</v>
      </c>
      <c r="G5397" s="13">
        <f>'Detailed Summary'!BK711</f>
        <v>158927</v>
      </c>
      <c r="H5397" s="203">
        <f>'Detailed Summary'!AD711</f>
        <v>122142</v>
      </c>
      <c r="I5397" s="13">
        <f>'Detailed Summary'!BQ711</f>
        <v>202575</v>
      </c>
      <c r="K5397" s="34">
        <f t="shared" si="84"/>
        <v>536000</v>
      </c>
    </row>
    <row r="5398" spans="2:11" x14ac:dyDescent="0.2">
      <c r="B5398" t="s">
        <v>53</v>
      </c>
      <c r="C5398" s="29">
        <v>44538</v>
      </c>
      <c r="E5398" s="13">
        <f>'Detailed Summary'!BO712</f>
        <v>20467</v>
      </c>
      <c r="F5398" s="199">
        <f>'Detailed Summary'!AC712</f>
        <v>33717</v>
      </c>
      <c r="G5398" s="13">
        <f>'Detailed Summary'!BK712</f>
        <v>165468</v>
      </c>
      <c r="H5398" s="203">
        <f>'Detailed Summary'!AD712</f>
        <v>127624</v>
      </c>
      <c r="I5398" s="13">
        <f>'Detailed Summary'!BQ712</f>
        <v>210297</v>
      </c>
      <c r="K5398" s="34">
        <f t="shared" si="84"/>
        <v>557573</v>
      </c>
    </row>
    <row r="5399" spans="2:11" x14ac:dyDescent="0.2">
      <c r="B5399" t="s">
        <v>54</v>
      </c>
      <c r="C5399" s="29">
        <v>44539</v>
      </c>
      <c r="E5399" s="13">
        <f>'Detailed Summary'!BO713</f>
        <v>20918</v>
      </c>
      <c r="F5399" s="199">
        <f>'Detailed Summary'!AC713</f>
        <v>36426</v>
      </c>
      <c r="G5399" s="13">
        <f>'Detailed Summary'!BK713</f>
        <v>168814</v>
      </c>
      <c r="H5399" s="203">
        <f>'Detailed Summary'!AD713</f>
        <v>128651</v>
      </c>
      <c r="I5399" s="13">
        <f>'Detailed Summary'!BQ713</f>
        <v>215920</v>
      </c>
      <c r="K5399" s="34">
        <f t="shared" si="84"/>
        <v>570729</v>
      </c>
    </row>
    <row r="5400" spans="2:11" x14ac:dyDescent="0.2">
      <c r="B5400" t="s">
        <v>55</v>
      </c>
      <c r="C5400" s="29">
        <v>44540</v>
      </c>
      <c r="E5400" s="13">
        <f>'Detailed Summary'!BO714</f>
        <v>22888</v>
      </c>
      <c r="F5400" s="199">
        <f>'Detailed Summary'!AC714</f>
        <v>40208</v>
      </c>
      <c r="G5400" s="13">
        <f>'Detailed Summary'!BK714</f>
        <v>181062</v>
      </c>
      <c r="H5400" s="203">
        <f>'Detailed Summary'!AD714</f>
        <v>140003</v>
      </c>
      <c r="I5400" s="13">
        <f>'Detailed Summary'!BQ714</f>
        <v>226192</v>
      </c>
      <c r="K5400" s="34">
        <f t="shared" si="84"/>
        <v>610353</v>
      </c>
    </row>
    <row r="5401" spans="2:11" x14ac:dyDescent="0.2">
      <c r="B5401" t="s">
        <v>56</v>
      </c>
      <c r="C5401" s="29">
        <v>44541</v>
      </c>
      <c r="E5401" s="13">
        <f>'Detailed Summary'!BO715</f>
        <v>16342</v>
      </c>
      <c r="F5401" s="199">
        <f>'Detailed Summary'!AC715</f>
        <v>29913</v>
      </c>
      <c r="G5401" s="13">
        <f>'Detailed Summary'!BK715</f>
        <v>121789</v>
      </c>
      <c r="H5401" s="203">
        <f>'Detailed Summary'!AD715</f>
        <v>101442</v>
      </c>
      <c r="I5401" s="13">
        <f>'Detailed Summary'!BQ715</f>
        <v>189584</v>
      </c>
      <c r="K5401" s="34">
        <f t="shared" si="84"/>
        <v>459070</v>
      </c>
    </row>
    <row r="5402" spans="2:11" x14ac:dyDescent="0.2">
      <c r="B5402" t="s">
        <v>57</v>
      </c>
      <c r="C5402" s="29">
        <v>44542</v>
      </c>
      <c r="E5402" s="13">
        <f>'Detailed Summary'!BO716</f>
        <v>12913</v>
      </c>
      <c r="F5402" s="199">
        <f>'Detailed Summary'!AC716</f>
        <v>27225</v>
      </c>
      <c r="G5402" s="13">
        <f>'Detailed Summary'!BK716</f>
        <v>93711</v>
      </c>
      <c r="H5402" s="203">
        <f>'Detailed Summary'!AD716</f>
        <v>80952</v>
      </c>
      <c r="I5402" s="13">
        <f>'Detailed Summary'!BQ716</f>
        <v>142947</v>
      </c>
      <c r="K5402" s="34">
        <f t="shared" si="84"/>
        <v>357748</v>
      </c>
    </row>
    <row r="5403" spans="2:11" x14ac:dyDescent="0.2">
      <c r="B5403" t="s">
        <v>58</v>
      </c>
      <c r="C5403" s="29">
        <v>44543</v>
      </c>
      <c r="E5403" s="13">
        <f>'Detailed Summary'!BO717</f>
        <v>18519</v>
      </c>
      <c r="F5403" s="199">
        <f>'Detailed Summary'!AC717</f>
        <v>34437</v>
      </c>
      <c r="G5403" s="13">
        <f>'Detailed Summary'!BK717</f>
        <v>149582</v>
      </c>
      <c r="H5403" s="203">
        <f>'Detailed Summary'!AD717</f>
        <v>117297</v>
      </c>
      <c r="I5403" s="13">
        <f>'Detailed Summary'!BQ717</f>
        <v>198619</v>
      </c>
      <c r="K5403" s="34">
        <f t="shared" si="84"/>
        <v>518454</v>
      </c>
    </row>
    <row r="5404" spans="2:11" x14ac:dyDescent="0.2">
      <c r="B5404" t="s">
        <v>59</v>
      </c>
      <c r="C5404" s="29">
        <v>44544</v>
      </c>
      <c r="E5404" s="13">
        <f>'Detailed Summary'!BO718</f>
        <v>19893</v>
      </c>
      <c r="F5404" s="199">
        <f>'Detailed Summary'!AC718</f>
        <v>34102</v>
      </c>
      <c r="G5404" s="13">
        <f>'Detailed Summary'!BK718</f>
        <v>158385</v>
      </c>
      <c r="H5404" s="203">
        <f>'Detailed Summary'!AD718</f>
        <v>123224</v>
      </c>
      <c r="I5404" s="13">
        <f>'Detailed Summary'!BQ718</f>
        <v>206248</v>
      </c>
      <c r="K5404" s="34">
        <f t="shared" si="84"/>
        <v>541852</v>
      </c>
    </row>
    <row r="5405" spans="2:11" x14ac:dyDescent="0.2">
      <c r="B5405" t="s">
        <v>53</v>
      </c>
      <c r="C5405" s="29">
        <v>44545</v>
      </c>
      <c r="E5405" s="13">
        <f>'Detailed Summary'!BO719</f>
        <v>20976</v>
      </c>
      <c r="F5405" s="199">
        <f>'Detailed Summary'!AC719</f>
        <v>35717</v>
      </c>
      <c r="G5405" s="13">
        <f>'Detailed Summary'!BK719</f>
        <v>167320</v>
      </c>
      <c r="H5405" s="203">
        <f>'Detailed Summary'!AD719</f>
        <v>129482</v>
      </c>
      <c r="I5405" s="13">
        <f>'Detailed Summary'!BQ719</f>
        <v>214463</v>
      </c>
      <c r="K5405" s="34">
        <f t="shared" si="84"/>
        <v>567958</v>
      </c>
    </row>
    <row r="5406" spans="2:11" x14ac:dyDescent="0.2">
      <c r="B5406" t="s">
        <v>54</v>
      </c>
      <c r="C5406" s="29">
        <v>44546</v>
      </c>
      <c r="E5406" s="13">
        <f>'Detailed Summary'!BO720</f>
        <v>21450</v>
      </c>
      <c r="F5406" s="199">
        <f>'Detailed Summary'!AC720</f>
        <v>37523</v>
      </c>
      <c r="G5406" s="13">
        <f>'Detailed Summary'!BK720</f>
        <v>174961</v>
      </c>
      <c r="H5406" s="203">
        <f>'Detailed Summary'!AD720</f>
        <v>131160</v>
      </c>
      <c r="I5406" s="13">
        <f>'Detailed Summary'!BQ720</f>
        <v>216951</v>
      </c>
      <c r="K5406" s="34">
        <f t="shared" si="84"/>
        <v>582045</v>
      </c>
    </row>
    <row r="5407" spans="2:11" x14ac:dyDescent="0.2">
      <c r="B5407" t="s">
        <v>55</v>
      </c>
      <c r="C5407" s="29">
        <v>44547</v>
      </c>
      <c r="E5407" s="13">
        <f>'Detailed Summary'!BO721</f>
        <v>21398</v>
      </c>
      <c r="F5407" s="199">
        <f>'Detailed Summary'!AC721</f>
        <v>39967</v>
      </c>
      <c r="G5407" s="13">
        <f>'Detailed Summary'!BK721</f>
        <v>178939</v>
      </c>
      <c r="H5407" s="203">
        <f>'Detailed Summary'!AD721</f>
        <v>141550</v>
      </c>
      <c r="I5407" s="13">
        <f>'Detailed Summary'!BQ721</f>
        <v>227873</v>
      </c>
      <c r="K5407" s="34">
        <f t="shared" si="84"/>
        <v>609727</v>
      </c>
    </row>
    <row r="5408" spans="2:11" x14ac:dyDescent="0.2">
      <c r="B5408" t="s">
        <v>56</v>
      </c>
      <c r="C5408" s="29">
        <v>44548</v>
      </c>
      <c r="E5408" s="13">
        <f>'Detailed Summary'!BO722</f>
        <v>14688</v>
      </c>
      <c r="F5408" s="199">
        <f>'Detailed Summary'!AC722</f>
        <v>21683</v>
      </c>
      <c r="G5408" s="13">
        <f>'Detailed Summary'!BK722</f>
        <v>109897</v>
      </c>
      <c r="H5408" s="203">
        <f>'Detailed Summary'!AD722</f>
        <v>91903</v>
      </c>
      <c r="I5408" s="13">
        <f>'Detailed Summary'!BQ722</f>
        <v>169759</v>
      </c>
      <c r="K5408" s="34">
        <f t="shared" si="84"/>
        <v>407930</v>
      </c>
    </row>
    <row r="5409" spans="2:11" x14ac:dyDescent="0.2">
      <c r="B5409" t="s">
        <v>57</v>
      </c>
      <c r="C5409" s="29">
        <v>44549</v>
      </c>
      <c r="E5409" s="13">
        <f>'Detailed Summary'!BO723</f>
        <v>12079</v>
      </c>
      <c r="F5409" s="199">
        <f>'Detailed Summary'!AC723</f>
        <v>27200</v>
      </c>
      <c r="G5409" s="13">
        <f>'Detailed Summary'!BK723</f>
        <v>92857</v>
      </c>
      <c r="H5409" s="203">
        <f>'Detailed Summary'!AD723</f>
        <v>80767</v>
      </c>
      <c r="I5409" s="13">
        <f>'Detailed Summary'!BQ723</f>
        <v>142632</v>
      </c>
      <c r="K5409" s="34">
        <f t="shared" si="84"/>
        <v>355535</v>
      </c>
    </row>
    <row r="5410" spans="2:11" x14ac:dyDescent="0.2">
      <c r="B5410" t="s">
        <v>58</v>
      </c>
      <c r="C5410" s="29">
        <v>44550</v>
      </c>
      <c r="E5410" s="13">
        <f>'Detailed Summary'!BO724</f>
        <v>18289</v>
      </c>
      <c r="F5410" s="199">
        <f>'Detailed Summary'!AC724</f>
        <v>34655</v>
      </c>
      <c r="G5410" s="13">
        <f>'Detailed Summary'!BK724</f>
        <v>143580</v>
      </c>
      <c r="H5410" s="203">
        <f>'Detailed Summary'!AD724</f>
        <v>112976</v>
      </c>
      <c r="I5410" s="13">
        <f>'Detailed Summary'!BQ724</f>
        <v>200418</v>
      </c>
      <c r="K5410" s="34">
        <f t="shared" si="84"/>
        <v>509918</v>
      </c>
    </row>
    <row r="5411" spans="2:11" x14ac:dyDescent="0.2">
      <c r="B5411" t="s">
        <v>59</v>
      </c>
      <c r="C5411" s="29">
        <v>44551</v>
      </c>
      <c r="E5411" s="13">
        <f>'Detailed Summary'!BO725</f>
        <v>19942</v>
      </c>
      <c r="F5411" s="199">
        <f>'Detailed Summary'!AC725</f>
        <v>24415</v>
      </c>
      <c r="G5411" s="13">
        <f>'Detailed Summary'!BK725</f>
        <v>147547</v>
      </c>
      <c r="H5411" s="203">
        <f>'Detailed Summary'!AD725</f>
        <v>115403</v>
      </c>
      <c r="I5411" s="13">
        <f>'Detailed Summary'!BQ725</f>
        <v>206245</v>
      </c>
      <c r="K5411" s="34">
        <f t="shared" si="84"/>
        <v>513552</v>
      </c>
    </row>
    <row r="5412" spans="2:11" x14ac:dyDescent="0.2">
      <c r="B5412" t="s">
        <v>53</v>
      </c>
      <c r="C5412" s="29">
        <v>44552</v>
      </c>
      <c r="E5412" s="13">
        <f>'Detailed Summary'!BO726</f>
        <v>20247</v>
      </c>
      <c r="F5412" s="199">
        <f>'Detailed Summary'!AC726</f>
        <v>35305</v>
      </c>
      <c r="G5412" s="13">
        <f>'Detailed Summary'!BK726</f>
        <v>149432</v>
      </c>
      <c r="H5412" s="203">
        <f>'Detailed Summary'!AD726</f>
        <v>118046</v>
      </c>
      <c r="I5412" s="13">
        <f>'Detailed Summary'!BQ726</f>
        <v>206058</v>
      </c>
      <c r="K5412" s="34">
        <f t="shared" si="84"/>
        <v>529088</v>
      </c>
    </row>
    <row r="5413" spans="2:11" x14ac:dyDescent="0.2">
      <c r="B5413" t="s">
        <v>54</v>
      </c>
      <c r="C5413" s="29">
        <v>44553</v>
      </c>
      <c r="E5413" s="13">
        <f>'Detailed Summary'!BO727</f>
        <v>17493</v>
      </c>
      <c r="F5413" s="199">
        <f>'Detailed Summary'!AC727</f>
        <v>35071</v>
      </c>
      <c r="G5413" s="13">
        <f>'Detailed Summary'!BK727</f>
        <v>132082</v>
      </c>
      <c r="H5413" s="203">
        <f>'Detailed Summary'!AD727</f>
        <v>112749</v>
      </c>
      <c r="I5413" s="13">
        <f>'Detailed Summary'!BQ727</f>
        <v>197907</v>
      </c>
      <c r="K5413" s="34">
        <f t="shared" si="84"/>
        <v>495302</v>
      </c>
    </row>
    <row r="5414" spans="2:11" x14ac:dyDescent="0.2">
      <c r="B5414" t="s">
        <v>55</v>
      </c>
      <c r="C5414" s="29">
        <v>44554</v>
      </c>
      <c r="E5414" s="13">
        <f>'Detailed Summary'!BO728</f>
        <v>11559</v>
      </c>
      <c r="F5414" s="199">
        <f>'Detailed Summary'!AC728</f>
        <v>25304</v>
      </c>
      <c r="G5414" s="13">
        <f>'Detailed Summary'!BK728</f>
        <v>86449</v>
      </c>
      <c r="H5414" s="203">
        <f>'Detailed Summary'!AD728</f>
        <v>80788</v>
      </c>
      <c r="I5414" s="13">
        <f>'Detailed Summary'!BQ728</f>
        <v>140877</v>
      </c>
      <c r="K5414" s="34">
        <f t="shared" si="84"/>
        <v>344977</v>
      </c>
    </row>
    <row r="5415" spans="2:11" x14ac:dyDescent="0.2">
      <c r="B5415" t="s">
        <v>56</v>
      </c>
      <c r="C5415" s="29">
        <v>44555</v>
      </c>
      <c r="E5415" s="13">
        <f>'Detailed Summary'!BO729</f>
        <v>7289</v>
      </c>
      <c r="F5415" s="199">
        <f>'Detailed Summary'!AC729</f>
        <v>18533</v>
      </c>
      <c r="G5415" s="13">
        <f>'Detailed Summary'!BK729</f>
        <v>56396</v>
      </c>
      <c r="H5415" s="203">
        <f>'Detailed Summary'!AD729</f>
        <v>52807</v>
      </c>
      <c r="I5415" s="13">
        <f>'Detailed Summary'!BQ729</f>
        <v>88394</v>
      </c>
      <c r="K5415" s="34">
        <f t="shared" si="84"/>
        <v>223419</v>
      </c>
    </row>
    <row r="5416" spans="2:11" x14ac:dyDescent="0.2">
      <c r="B5416" t="s">
        <v>57</v>
      </c>
      <c r="C5416" s="29">
        <v>44556</v>
      </c>
      <c r="E5416" s="13">
        <f>'Detailed Summary'!BO730</f>
        <v>8870</v>
      </c>
      <c r="F5416" s="199">
        <f>'Detailed Summary'!AC730</f>
        <v>26953</v>
      </c>
      <c r="G5416" s="13">
        <f>'Detailed Summary'!BK730</f>
        <v>73581</v>
      </c>
      <c r="H5416" s="203">
        <f>'Detailed Summary'!AD730</f>
        <v>69631</v>
      </c>
      <c r="I5416" s="13">
        <f>'Detailed Summary'!BQ730</f>
        <v>144926</v>
      </c>
      <c r="K5416" s="34">
        <f t="shared" si="84"/>
        <v>323961</v>
      </c>
    </row>
    <row r="5417" spans="2:11" x14ac:dyDescent="0.2">
      <c r="B5417" t="s">
        <v>58</v>
      </c>
      <c r="C5417" s="29">
        <v>44557</v>
      </c>
      <c r="E5417" s="13">
        <f>'Detailed Summary'!BO731</f>
        <v>14082</v>
      </c>
      <c r="F5417" s="199">
        <f>'Detailed Summary'!AC731</f>
        <v>31129</v>
      </c>
      <c r="G5417" s="13">
        <f>'Detailed Summary'!BK731</f>
        <v>111850</v>
      </c>
      <c r="H5417" s="203">
        <f>'Detailed Summary'!AD731</f>
        <v>95110</v>
      </c>
      <c r="I5417" s="13">
        <f>'Detailed Summary'!BQ731</f>
        <v>164606</v>
      </c>
      <c r="K5417" s="34">
        <f t="shared" si="84"/>
        <v>416777</v>
      </c>
    </row>
    <row r="5418" spans="2:11" x14ac:dyDescent="0.2">
      <c r="B5418" t="s">
        <v>59</v>
      </c>
      <c r="C5418" s="29">
        <v>44558</v>
      </c>
      <c r="E5418" s="13">
        <f>'Detailed Summary'!BO732</f>
        <v>14747</v>
      </c>
      <c r="F5418" s="199">
        <f>'Detailed Summary'!AC732</f>
        <v>30684</v>
      </c>
      <c r="G5418" s="13">
        <f>'Detailed Summary'!BK732</f>
        <v>117602</v>
      </c>
      <c r="H5418" s="203">
        <f>'Detailed Summary'!AD732</f>
        <v>97897</v>
      </c>
      <c r="I5418" s="13">
        <f>'Detailed Summary'!BQ732</f>
        <v>174207</v>
      </c>
      <c r="K5418" s="34">
        <f t="shared" si="84"/>
        <v>435137</v>
      </c>
    </row>
    <row r="5419" spans="2:11" x14ac:dyDescent="0.2">
      <c r="B5419" t="s">
        <v>53</v>
      </c>
      <c r="C5419" s="29">
        <v>44559</v>
      </c>
      <c r="E5419" s="13">
        <f>'Detailed Summary'!BO733</f>
        <v>15766</v>
      </c>
      <c r="F5419" s="199">
        <f>'Detailed Summary'!AC733</f>
        <v>31618</v>
      </c>
      <c r="G5419" s="13">
        <f>'Detailed Summary'!BK733</f>
        <v>122805</v>
      </c>
      <c r="H5419" s="203">
        <f>'Detailed Summary'!AD733</f>
        <v>100426</v>
      </c>
      <c r="I5419" s="13">
        <f>'Detailed Summary'!BQ733</f>
        <v>176581</v>
      </c>
      <c r="K5419" s="34">
        <f t="shared" si="84"/>
        <v>447196</v>
      </c>
    </row>
    <row r="5420" spans="2:11" x14ac:dyDescent="0.2">
      <c r="B5420" t="s">
        <v>54</v>
      </c>
      <c r="C5420" s="29">
        <v>44560</v>
      </c>
      <c r="E5420" s="13">
        <f>'Detailed Summary'!BO734</f>
        <v>16377</v>
      </c>
      <c r="F5420" s="199">
        <f>'Detailed Summary'!AC734</f>
        <v>33022</v>
      </c>
      <c r="G5420" s="13">
        <f>'Detailed Summary'!BK734</f>
        <v>127118</v>
      </c>
      <c r="H5420" s="203">
        <f>'Detailed Summary'!AD734</f>
        <v>104885</v>
      </c>
      <c r="I5420" s="13">
        <f>'Detailed Summary'!BQ734</f>
        <v>180548</v>
      </c>
      <c r="K5420" s="34">
        <f t="shared" si="84"/>
        <v>461950</v>
      </c>
    </row>
    <row r="5421" spans="2:11" x14ac:dyDescent="0.2">
      <c r="B5421" t="s">
        <v>55</v>
      </c>
      <c r="C5421" s="29">
        <v>44561</v>
      </c>
      <c r="E5421" s="13">
        <f>'Detailed Summary'!BO735</f>
        <v>12126</v>
      </c>
      <c r="F5421" s="199">
        <f>'Detailed Summary'!AC735</f>
        <v>26160</v>
      </c>
      <c r="G5421" s="13">
        <f>'Detailed Summary'!BK735</f>
        <v>93352</v>
      </c>
      <c r="H5421" s="203">
        <f>'Detailed Summary'!AD735</f>
        <v>83878</v>
      </c>
      <c r="I5421" s="13">
        <f>'Detailed Summary'!BQ735</f>
        <v>143565</v>
      </c>
      <c r="K5421" s="34">
        <f t="shared" si="84"/>
        <v>359081</v>
      </c>
    </row>
    <row r="5422" spans="2:11" x14ac:dyDescent="0.2">
      <c r="B5422" t="s">
        <v>56</v>
      </c>
      <c r="C5422" s="29">
        <v>44562</v>
      </c>
      <c r="E5422" s="13">
        <f>'Detailed Summary'!BO736</f>
        <v>7489</v>
      </c>
      <c r="F5422" s="199">
        <f>'Detailed Summary'!AC736</f>
        <v>18918</v>
      </c>
      <c r="G5422" s="13">
        <f>'Detailed Summary'!BK736</f>
        <v>60472</v>
      </c>
      <c r="H5422" s="203">
        <f>'Detailed Summary'!AD736</f>
        <v>50742</v>
      </c>
      <c r="I5422" s="13">
        <f>'Detailed Summary'!BQ736</f>
        <v>99132</v>
      </c>
      <c r="K5422" s="34">
        <f t="shared" si="84"/>
        <v>236753</v>
      </c>
    </row>
    <row r="5423" spans="2:11" x14ac:dyDescent="0.2">
      <c r="B5423" t="s">
        <v>57</v>
      </c>
      <c r="C5423" s="29">
        <f t="shared" ref="C5423:C5452" si="85">C5422+1</f>
        <v>44563</v>
      </c>
      <c r="E5423" s="13">
        <f>'Detailed Summary'!BO737</f>
        <v>7781</v>
      </c>
      <c r="F5423" s="199">
        <f>'Detailed Summary'!AC737</f>
        <v>21929</v>
      </c>
      <c r="G5423" s="13">
        <f>'Detailed Summary'!BK737</f>
        <v>68496</v>
      </c>
      <c r="H5423" s="203">
        <f>'Detailed Summary'!AD737</f>
        <v>57705</v>
      </c>
      <c r="I5423" s="13">
        <f>'Detailed Summary'!BQ737</f>
        <v>101325</v>
      </c>
      <c r="K5423" s="34">
        <f t="shared" si="84"/>
        <v>257236</v>
      </c>
    </row>
    <row r="5424" spans="2:11" x14ac:dyDescent="0.2">
      <c r="B5424" t="s">
        <v>58</v>
      </c>
      <c r="C5424" s="29">
        <f t="shared" si="85"/>
        <v>44564</v>
      </c>
      <c r="E5424" s="13">
        <f>'Detailed Summary'!BO738</f>
        <v>14131</v>
      </c>
      <c r="F5424" s="199">
        <f>'Detailed Summary'!AC738</f>
        <v>27573</v>
      </c>
      <c r="G5424" s="13">
        <f>'Detailed Summary'!BK738</f>
        <v>113481</v>
      </c>
      <c r="H5424" s="203">
        <f>'Detailed Summary'!AD738</f>
        <v>91842</v>
      </c>
      <c r="I5424" s="13">
        <f>'Detailed Summary'!BQ738</f>
        <v>163164</v>
      </c>
      <c r="K5424" s="34">
        <f t="shared" si="84"/>
        <v>410191</v>
      </c>
    </row>
    <row r="5425" spans="2:11" x14ac:dyDescent="0.2">
      <c r="B5425" t="s">
        <v>59</v>
      </c>
      <c r="C5425" s="29">
        <f t="shared" si="85"/>
        <v>44565</v>
      </c>
      <c r="E5425" s="13">
        <f>'Detailed Summary'!BO739</f>
        <v>16195</v>
      </c>
      <c r="F5425" s="199">
        <f>'Detailed Summary'!AC739</f>
        <v>28838</v>
      </c>
      <c r="G5425" s="13">
        <f>'Detailed Summary'!BK739</f>
        <v>126473</v>
      </c>
      <c r="H5425" s="203">
        <f>'Detailed Summary'!AD739</f>
        <v>99749</v>
      </c>
      <c r="I5425" s="13">
        <f>'Detailed Summary'!BQ739</f>
        <v>173304</v>
      </c>
      <c r="K5425" s="34">
        <f t="shared" si="84"/>
        <v>444559</v>
      </c>
    </row>
    <row r="5426" spans="2:11" x14ac:dyDescent="0.2">
      <c r="B5426" t="s">
        <v>53</v>
      </c>
      <c r="C5426" s="29">
        <f t="shared" si="85"/>
        <v>44566</v>
      </c>
      <c r="E5426" s="13">
        <f>'Detailed Summary'!BO740</f>
        <v>16328</v>
      </c>
      <c r="F5426" s="199">
        <f>'Detailed Summary'!AC740</f>
        <v>27955</v>
      </c>
      <c r="G5426" s="13">
        <f>'Detailed Summary'!BK740</f>
        <v>125392</v>
      </c>
      <c r="H5426" s="203">
        <f>'Detailed Summary'!AD740</f>
        <v>102069</v>
      </c>
      <c r="I5426" s="13">
        <f>'Detailed Summary'!BQ740</f>
        <v>176422</v>
      </c>
      <c r="K5426" s="34">
        <f t="shared" si="84"/>
        <v>448166</v>
      </c>
    </row>
    <row r="5427" spans="2:11" x14ac:dyDescent="0.2">
      <c r="B5427" t="s">
        <v>54</v>
      </c>
      <c r="C5427" s="29">
        <f t="shared" si="85"/>
        <v>44567</v>
      </c>
      <c r="E5427" s="13">
        <f>'Detailed Summary'!BO741</f>
        <v>16297</v>
      </c>
      <c r="F5427" s="199">
        <f>'Detailed Summary'!AC741</f>
        <v>26893</v>
      </c>
      <c r="G5427" s="13">
        <f>'Detailed Summary'!BK741</f>
        <v>126211</v>
      </c>
      <c r="H5427" s="203">
        <f>'Detailed Summary'!AD741</f>
        <v>104605</v>
      </c>
      <c r="I5427" s="13">
        <f>'Detailed Summary'!BQ741</f>
        <v>177627</v>
      </c>
      <c r="K5427" s="34">
        <f t="shared" si="84"/>
        <v>451633</v>
      </c>
    </row>
    <row r="5428" spans="2:11" x14ac:dyDescent="0.2">
      <c r="B5428" t="s">
        <v>55</v>
      </c>
      <c r="C5428" s="29">
        <f t="shared" si="85"/>
        <v>44568</v>
      </c>
      <c r="E5428" s="13">
        <f>'Detailed Summary'!BO742</f>
        <v>16204</v>
      </c>
      <c r="F5428" s="199">
        <f>'Detailed Summary'!AC742</f>
        <v>29080</v>
      </c>
      <c r="G5428" s="13">
        <f>'Detailed Summary'!BK742</f>
        <v>130138</v>
      </c>
      <c r="H5428" s="203">
        <f>'Detailed Summary'!AD742</f>
        <v>109546</v>
      </c>
      <c r="I5428" s="13">
        <f>'Detailed Summary'!BQ742</f>
        <v>184452</v>
      </c>
      <c r="K5428" s="34">
        <f t="shared" si="84"/>
        <v>469420</v>
      </c>
    </row>
    <row r="5429" spans="2:11" x14ac:dyDescent="0.2">
      <c r="B5429" t="s">
        <v>56</v>
      </c>
      <c r="C5429" s="29">
        <f t="shared" si="85"/>
        <v>44569</v>
      </c>
      <c r="E5429" s="13">
        <f>'Detailed Summary'!BO743</f>
        <v>11510</v>
      </c>
      <c r="F5429" s="199">
        <f>'Detailed Summary'!AC743</f>
        <v>19580</v>
      </c>
      <c r="G5429" s="13">
        <f>'Detailed Summary'!BK743</f>
        <v>81359</v>
      </c>
      <c r="H5429" s="203">
        <f>'Detailed Summary'!AD743</f>
        <v>72214</v>
      </c>
      <c r="I5429" s="13">
        <f>'Detailed Summary'!BQ743</f>
        <v>140941</v>
      </c>
      <c r="K5429" s="34">
        <f t="shared" si="84"/>
        <v>325604</v>
      </c>
    </row>
    <row r="5430" spans="2:11" x14ac:dyDescent="0.2">
      <c r="B5430" t="s">
        <v>57</v>
      </c>
      <c r="C5430" s="29">
        <f t="shared" si="85"/>
        <v>44570</v>
      </c>
      <c r="E5430" s="13">
        <f>'Detailed Summary'!BO744</f>
        <v>9339</v>
      </c>
      <c r="F5430" s="199">
        <f>'Detailed Summary'!AC744</f>
        <v>19009</v>
      </c>
      <c r="G5430" s="13">
        <f>'Detailed Summary'!BK744</f>
        <v>71589</v>
      </c>
      <c r="H5430" s="203">
        <f>'Detailed Summary'!AD744</f>
        <v>63857</v>
      </c>
      <c r="I5430" s="13">
        <f>'Detailed Summary'!BQ744</f>
        <v>114085</v>
      </c>
      <c r="K5430" s="34">
        <f t="shared" si="84"/>
        <v>277879</v>
      </c>
    </row>
    <row r="5431" spans="2:11" x14ac:dyDescent="0.2">
      <c r="B5431" t="s">
        <v>58</v>
      </c>
      <c r="C5431" s="29">
        <f t="shared" si="85"/>
        <v>44571</v>
      </c>
      <c r="E5431" s="13">
        <f>'Detailed Summary'!BO745</f>
        <v>15364</v>
      </c>
      <c r="F5431" s="199">
        <f>'Detailed Summary'!AC745</f>
        <v>26529</v>
      </c>
      <c r="G5431" s="13">
        <f>'Detailed Summary'!BK745</f>
        <v>119977</v>
      </c>
      <c r="H5431" s="203">
        <f>'Detailed Summary'!AD745</f>
        <v>100564</v>
      </c>
      <c r="I5431" s="13">
        <f>'Detailed Summary'!BQ745</f>
        <v>168084</v>
      </c>
      <c r="K5431" s="34">
        <f t="shared" si="84"/>
        <v>430518</v>
      </c>
    </row>
    <row r="5432" spans="2:11" x14ac:dyDescent="0.2">
      <c r="B5432" t="s">
        <v>59</v>
      </c>
      <c r="C5432" s="29">
        <f t="shared" si="85"/>
        <v>44572</v>
      </c>
      <c r="E5432" s="13">
        <f>'Detailed Summary'!BO746</f>
        <v>16400</v>
      </c>
      <c r="F5432" s="199">
        <f>'Detailed Summary'!AC746</f>
        <v>27585</v>
      </c>
      <c r="G5432" s="13">
        <f>'Detailed Summary'!BK746</f>
        <v>118457</v>
      </c>
      <c r="H5432" s="203">
        <f>'Detailed Summary'!AD746</f>
        <v>101637</v>
      </c>
      <c r="I5432" s="13">
        <f>'Detailed Summary'!BQ746</f>
        <v>169620</v>
      </c>
      <c r="K5432" s="34">
        <f t="shared" si="84"/>
        <v>433699</v>
      </c>
    </row>
    <row r="5433" spans="2:11" x14ac:dyDescent="0.2">
      <c r="B5433" t="s">
        <v>53</v>
      </c>
      <c r="C5433" s="29">
        <f t="shared" si="85"/>
        <v>44573</v>
      </c>
      <c r="E5433" s="13">
        <f>'Detailed Summary'!BO747</f>
        <v>16676</v>
      </c>
      <c r="F5433" s="199">
        <f>'Detailed Summary'!AC747</f>
        <v>28837</v>
      </c>
      <c r="G5433" s="13">
        <f>'Detailed Summary'!BK747</f>
        <v>123054</v>
      </c>
      <c r="H5433" s="203">
        <f>'Detailed Summary'!AD747</f>
        <v>103956</v>
      </c>
      <c r="I5433" s="13">
        <f>'Detailed Summary'!BQ747</f>
        <v>176847</v>
      </c>
      <c r="K5433" s="34">
        <f t="shared" si="84"/>
        <v>449370</v>
      </c>
    </row>
    <row r="5434" spans="2:11" x14ac:dyDescent="0.2">
      <c r="B5434" t="s">
        <v>54</v>
      </c>
      <c r="C5434" s="29">
        <f t="shared" si="85"/>
        <v>44574</v>
      </c>
      <c r="E5434" s="13">
        <f>'Detailed Summary'!BO748</f>
        <v>17218</v>
      </c>
      <c r="F5434" s="199">
        <f>'Detailed Summary'!AC748</f>
        <v>30151</v>
      </c>
      <c r="G5434" s="13">
        <f>'Detailed Summary'!BK748</f>
        <v>131624</v>
      </c>
      <c r="H5434" s="203">
        <f>'Detailed Summary'!AD748</f>
        <v>104612</v>
      </c>
      <c r="I5434" s="13">
        <f>'Detailed Summary'!BQ748</f>
        <v>181724</v>
      </c>
      <c r="K5434" s="34">
        <f t="shared" si="84"/>
        <v>465329</v>
      </c>
    </row>
    <row r="5435" spans="2:11" x14ac:dyDescent="0.2">
      <c r="B5435" t="s">
        <v>55</v>
      </c>
      <c r="C5435" s="29">
        <f t="shared" si="85"/>
        <v>44575</v>
      </c>
      <c r="E5435" s="13">
        <f>'Detailed Summary'!BO749</f>
        <v>17788</v>
      </c>
      <c r="F5435" s="199">
        <f>'Detailed Summary'!AC749</f>
        <v>34321</v>
      </c>
      <c r="G5435" s="13">
        <f>'Detailed Summary'!BK749</f>
        <v>150976</v>
      </c>
      <c r="H5435" s="203">
        <f>'Detailed Summary'!AD749</f>
        <v>122164</v>
      </c>
      <c r="I5435" s="13">
        <f>'Detailed Summary'!BQ749</f>
        <v>196540</v>
      </c>
      <c r="K5435" s="34">
        <f t="shared" si="84"/>
        <v>521789</v>
      </c>
    </row>
    <row r="5436" spans="2:11" x14ac:dyDescent="0.2">
      <c r="B5436" t="s">
        <v>56</v>
      </c>
      <c r="C5436" s="29">
        <f t="shared" si="85"/>
        <v>44576</v>
      </c>
      <c r="E5436" s="13">
        <f>'Detailed Summary'!BO750</f>
        <v>10629</v>
      </c>
      <c r="F5436" s="199">
        <f>'Detailed Summary'!AC750</f>
        <v>23173</v>
      </c>
      <c r="G5436" s="13">
        <f>'Detailed Summary'!BK750</f>
        <v>88390</v>
      </c>
      <c r="H5436" s="203">
        <f>'Detailed Summary'!AD750</f>
        <v>80124</v>
      </c>
      <c r="I5436" s="13">
        <f>'Detailed Summary'!BQ750</f>
        <v>142272</v>
      </c>
      <c r="K5436" s="34">
        <f t="shared" si="84"/>
        <v>344588</v>
      </c>
    </row>
    <row r="5437" spans="2:11" x14ac:dyDescent="0.2">
      <c r="B5437" t="s">
        <v>57</v>
      </c>
      <c r="C5437" s="29">
        <f t="shared" si="85"/>
        <v>44577</v>
      </c>
      <c r="E5437" s="13">
        <f>'Detailed Summary'!BO751</f>
        <v>10185</v>
      </c>
      <c r="F5437" s="199">
        <f>'Detailed Summary'!AC751</f>
        <v>21299</v>
      </c>
      <c r="G5437" s="13">
        <f>'Detailed Summary'!BK751</f>
        <v>72099</v>
      </c>
      <c r="H5437" s="203">
        <f>'Detailed Summary'!AD751</f>
        <v>69270</v>
      </c>
      <c r="I5437" s="13">
        <f>'Detailed Summary'!BQ751</f>
        <v>111426</v>
      </c>
      <c r="K5437" s="34">
        <f t="shared" si="84"/>
        <v>284279</v>
      </c>
    </row>
    <row r="5438" spans="2:11" x14ac:dyDescent="0.2">
      <c r="B5438" t="s">
        <v>58</v>
      </c>
      <c r="C5438" s="29">
        <f t="shared" si="85"/>
        <v>44578</v>
      </c>
      <c r="E5438" s="13">
        <f>'Detailed Summary'!BO752</f>
        <v>14725</v>
      </c>
      <c r="F5438" s="199">
        <f>'Detailed Summary'!AC752</f>
        <v>29045</v>
      </c>
      <c r="G5438" s="13">
        <f>'Detailed Summary'!BK752</f>
        <v>115810</v>
      </c>
      <c r="H5438" s="203">
        <f>'Detailed Summary'!AD752</f>
        <v>96589</v>
      </c>
      <c r="I5438" s="13">
        <f>'Detailed Summary'!BQ752</f>
        <v>168142</v>
      </c>
      <c r="K5438" s="34">
        <f t="shared" si="84"/>
        <v>424311</v>
      </c>
    </row>
    <row r="5439" spans="2:11" x14ac:dyDescent="0.2">
      <c r="B5439" t="s">
        <v>59</v>
      </c>
      <c r="C5439" s="29">
        <f t="shared" si="85"/>
        <v>44579</v>
      </c>
      <c r="E5439" s="13">
        <f>'Detailed Summary'!BO753</f>
        <v>16668</v>
      </c>
      <c r="F5439" s="199">
        <f>'Detailed Summary'!AC753</f>
        <v>29263</v>
      </c>
      <c r="G5439" s="13">
        <f>'Detailed Summary'!BK753</f>
        <v>127927</v>
      </c>
      <c r="H5439" s="203">
        <f>'Detailed Summary'!AD753</f>
        <v>106698</v>
      </c>
      <c r="I5439" s="13">
        <f>'Detailed Summary'!BQ753</f>
        <v>173794</v>
      </c>
      <c r="K5439" s="34">
        <f t="shared" si="84"/>
        <v>454350</v>
      </c>
    </row>
    <row r="5440" spans="2:11" x14ac:dyDescent="0.2">
      <c r="B5440" t="s">
        <v>53</v>
      </c>
      <c r="C5440" s="29">
        <f t="shared" si="85"/>
        <v>44580</v>
      </c>
      <c r="E5440" s="13">
        <f>'Detailed Summary'!BO754</f>
        <v>17669</v>
      </c>
      <c r="F5440" s="199">
        <f>'Detailed Summary'!AC754</f>
        <v>29012</v>
      </c>
      <c r="G5440" s="13">
        <f>'Detailed Summary'!BK754</f>
        <v>133383</v>
      </c>
      <c r="H5440" s="203">
        <f>'Detailed Summary'!AD754</f>
        <v>110539</v>
      </c>
      <c r="I5440" s="13">
        <f>'Detailed Summary'!BQ754</f>
        <v>180594</v>
      </c>
      <c r="K5440" s="34">
        <f t="shared" si="84"/>
        <v>471197</v>
      </c>
    </row>
    <row r="5441" spans="2:11" x14ac:dyDescent="0.2">
      <c r="B5441" t="s">
        <v>54</v>
      </c>
      <c r="C5441" s="29">
        <f t="shared" si="85"/>
        <v>44581</v>
      </c>
      <c r="E5441" s="13">
        <f>'Detailed Summary'!BO755</f>
        <v>13048</v>
      </c>
      <c r="F5441" s="199">
        <f>'Detailed Summary'!AC755</f>
        <v>24156</v>
      </c>
      <c r="G5441" s="13">
        <f>'Detailed Summary'!BK755</f>
        <v>111191</v>
      </c>
      <c r="H5441" s="203">
        <f>'Detailed Summary'!AD755</f>
        <v>92850</v>
      </c>
      <c r="I5441" s="13">
        <f>'Detailed Summary'!BQ755</f>
        <v>147862</v>
      </c>
      <c r="K5441" s="34">
        <f t="shared" si="84"/>
        <v>389107</v>
      </c>
    </row>
    <row r="5442" spans="2:11" x14ac:dyDescent="0.2">
      <c r="B5442" t="s">
        <v>55</v>
      </c>
      <c r="C5442" s="29">
        <f t="shared" si="85"/>
        <v>44582</v>
      </c>
      <c r="E5442" s="13">
        <f>'Detailed Summary'!BO756</f>
        <v>16195</v>
      </c>
      <c r="F5442" s="199">
        <f>'Detailed Summary'!AC756</f>
        <v>30098</v>
      </c>
      <c r="G5442" s="13">
        <f>'Detailed Summary'!BK756</f>
        <v>130702</v>
      </c>
      <c r="H5442" s="203">
        <f>'Detailed Summary'!AD756</f>
        <v>108530</v>
      </c>
      <c r="I5442" s="13">
        <f>'Detailed Summary'!BQ756</f>
        <v>178428</v>
      </c>
      <c r="K5442" s="34">
        <f t="shared" si="84"/>
        <v>463953</v>
      </c>
    </row>
    <row r="5443" spans="2:11" x14ac:dyDescent="0.2">
      <c r="B5443" t="s">
        <v>56</v>
      </c>
      <c r="C5443" s="29">
        <f t="shared" si="85"/>
        <v>44583</v>
      </c>
      <c r="E5443" s="13">
        <f>'Detailed Summary'!BO757</f>
        <v>11940</v>
      </c>
      <c r="F5443" s="199">
        <f>'Detailed Summary'!AC757</f>
        <v>23678</v>
      </c>
      <c r="G5443" s="13">
        <f>'Detailed Summary'!BK757</f>
        <v>90897</v>
      </c>
      <c r="H5443" s="203">
        <f>'Detailed Summary'!AD757</f>
        <v>82506</v>
      </c>
      <c r="I5443" s="13">
        <f>'Detailed Summary'!BQ757</f>
        <v>152072</v>
      </c>
      <c r="K5443" s="34">
        <f t="shared" si="84"/>
        <v>361093</v>
      </c>
    </row>
    <row r="5444" spans="2:11" x14ac:dyDescent="0.2">
      <c r="B5444" t="s">
        <v>57</v>
      </c>
      <c r="C5444" s="29">
        <f t="shared" si="85"/>
        <v>44584</v>
      </c>
      <c r="E5444" s="13">
        <f>'Detailed Summary'!BO758</f>
        <v>9451</v>
      </c>
      <c r="F5444" s="199">
        <f>'Detailed Summary'!AC758</f>
        <v>21585</v>
      </c>
      <c r="G5444" s="13">
        <f>'Detailed Summary'!BK758</f>
        <v>73857</v>
      </c>
      <c r="H5444" s="203">
        <f>'Detailed Summary'!AD758</f>
        <v>68160</v>
      </c>
      <c r="I5444" s="13">
        <f>'Detailed Summary'!BQ758</f>
        <v>116105</v>
      </c>
      <c r="K5444" s="34">
        <f t="shared" si="84"/>
        <v>289158</v>
      </c>
    </row>
    <row r="5445" spans="2:11" x14ac:dyDescent="0.2">
      <c r="B5445" t="s">
        <v>58</v>
      </c>
      <c r="C5445" s="29">
        <f t="shared" si="85"/>
        <v>44585</v>
      </c>
      <c r="E5445" s="13">
        <f>'Detailed Summary'!BO759</f>
        <v>15071</v>
      </c>
      <c r="F5445" s="199">
        <f>'Detailed Summary'!AC759</f>
        <v>26335</v>
      </c>
      <c r="G5445" s="13">
        <f>'Detailed Summary'!BK759</f>
        <v>115685</v>
      </c>
      <c r="H5445" s="203">
        <f>'Detailed Summary'!AD759</f>
        <v>95788</v>
      </c>
      <c r="I5445" s="13">
        <f>'Detailed Summary'!BQ759</f>
        <v>155971</v>
      </c>
      <c r="K5445" s="34">
        <f t="shared" si="84"/>
        <v>408850</v>
      </c>
    </row>
    <row r="5446" spans="2:11" x14ac:dyDescent="0.2">
      <c r="B5446" t="s">
        <v>59</v>
      </c>
      <c r="C5446" s="29">
        <f t="shared" si="85"/>
        <v>44586</v>
      </c>
      <c r="E5446" s="13">
        <f>'Detailed Summary'!BO760</f>
        <v>17542</v>
      </c>
      <c r="F5446" s="199">
        <f>'Detailed Summary'!AC760</f>
        <v>28701</v>
      </c>
      <c r="G5446" s="13">
        <f>'Detailed Summary'!BK760</f>
        <v>128010</v>
      </c>
      <c r="H5446" s="203">
        <f>'Detailed Summary'!AD760</f>
        <v>105227</v>
      </c>
      <c r="I5446" s="13">
        <f>'Detailed Summary'!BQ760</f>
        <v>175694</v>
      </c>
      <c r="K5446" s="34">
        <f t="shared" si="84"/>
        <v>455174</v>
      </c>
    </row>
    <row r="5447" spans="2:11" x14ac:dyDescent="0.2">
      <c r="B5447" t="s">
        <v>53</v>
      </c>
      <c r="C5447" s="29">
        <f t="shared" si="85"/>
        <v>44587</v>
      </c>
      <c r="E5447" s="13">
        <f>'Detailed Summary'!BO761</f>
        <v>18203</v>
      </c>
      <c r="F5447" s="199">
        <f>'Detailed Summary'!AC761</f>
        <v>29495</v>
      </c>
      <c r="G5447" s="13">
        <f>'Detailed Summary'!BK761</f>
        <v>135374</v>
      </c>
      <c r="H5447" s="203">
        <f>'Detailed Summary'!AD761</f>
        <v>109764</v>
      </c>
      <c r="I5447" s="13">
        <f>'Detailed Summary'!BQ761</f>
        <v>182339</v>
      </c>
      <c r="K5447" s="34">
        <f t="shared" ref="K5447:K5510" si="86">E5447+F5447+G5447+H5447+I5447</f>
        <v>475175</v>
      </c>
    </row>
    <row r="5448" spans="2:11" x14ac:dyDescent="0.2">
      <c r="B5448" t="s">
        <v>54</v>
      </c>
      <c r="C5448" s="29">
        <f t="shared" si="85"/>
        <v>44588</v>
      </c>
      <c r="E5448" s="13">
        <f>'Detailed Summary'!BO762</f>
        <v>18182</v>
      </c>
      <c r="F5448" s="199">
        <f>'Detailed Summary'!AC762</f>
        <v>31302</v>
      </c>
      <c r="G5448" s="13">
        <f>'Detailed Summary'!BK762</f>
        <v>138962</v>
      </c>
      <c r="H5448" s="203">
        <f>'Detailed Summary'!AD762</f>
        <v>111868</v>
      </c>
      <c r="I5448" s="13">
        <f>'Detailed Summary'!BQ762</f>
        <v>186428</v>
      </c>
      <c r="K5448" s="34">
        <f t="shared" si="86"/>
        <v>486742</v>
      </c>
    </row>
    <row r="5449" spans="2:11" x14ac:dyDescent="0.2">
      <c r="B5449" t="s">
        <v>55</v>
      </c>
      <c r="C5449" s="29">
        <f t="shared" si="85"/>
        <v>44589</v>
      </c>
      <c r="E5449" s="13">
        <f>'Detailed Summary'!BO763</f>
        <v>19030</v>
      </c>
      <c r="F5449" s="199">
        <f>'Detailed Summary'!AC763</f>
        <v>35946</v>
      </c>
      <c r="G5449" s="13">
        <f>'Detailed Summary'!BK763</f>
        <v>156161</v>
      </c>
      <c r="H5449" s="203">
        <f>'Detailed Summary'!AD763</f>
        <v>125652</v>
      </c>
      <c r="I5449" s="13">
        <f>'Detailed Summary'!BQ763</f>
        <v>203129</v>
      </c>
      <c r="K5449" s="34">
        <f t="shared" si="86"/>
        <v>539918</v>
      </c>
    </row>
    <row r="5450" spans="2:11" x14ac:dyDescent="0.2">
      <c r="B5450" t="s">
        <v>56</v>
      </c>
      <c r="C5450" s="29">
        <f t="shared" si="85"/>
        <v>44590</v>
      </c>
      <c r="E5450" s="13">
        <f>'Detailed Summary'!BO764</f>
        <v>14361</v>
      </c>
      <c r="F5450" s="199">
        <f>'Detailed Summary'!AC764</f>
        <v>25897</v>
      </c>
      <c r="G5450" s="13">
        <f>'Detailed Summary'!BK764</f>
        <v>111102</v>
      </c>
      <c r="H5450" s="203">
        <f>'Detailed Summary'!AD764</f>
        <v>92664</v>
      </c>
      <c r="I5450" s="13">
        <f>'Detailed Summary'!BQ764</f>
        <v>169404</v>
      </c>
      <c r="K5450" s="34">
        <f t="shared" si="86"/>
        <v>413428</v>
      </c>
    </row>
    <row r="5451" spans="2:11" x14ac:dyDescent="0.2">
      <c r="B5451" t="s">
        <v>57</v>
      </c>
      <c r="C5451" s="29">
        <f t="shared" si="85"/>
        <v>44591</v>
      </c>
      <c r="E5451" s="13">
        <f>'Detailed Summary'!BO765</f>
        <v>11245</v>
      </c>
      <c r="F5451" s="199">
        <f>'Detailed Summary'!AC765</f>
        <v>23810</v>
      </c>
      <c r="G5451" s="13">
        <f>'Detailed Summary'!BK765</f>
        <v>85089</v>
      </c>
      <c r="H5451" s="203">
        <f>'Detailed Summary'!AD765</f>
        <v>77654</v>
      </c>
      <c r="I5451" s="13">
        <f>'Detailed Summary'!BQ765</f>
        <v>124928</v>
      </c>
      <c r="K5451" s="34">
        <f t="shared" si="86"/>
        <v>322726</v>
      </c>
    </row>
    <row r="5452" spans="2:11" x14ac:dyDescent="0.2">
      <c r="B5452" t="s">
        <v>58</v>
      </c>
      <c r="C5452" s="29">
        <f t="shared" si="85"/>
        <v>44592</v>
      </c>
      <c r="E5452" s="13">
        <f>'Detailed Summary'!BO766</f>
        <v>15281</v>
      </c>
      <c r="F5452" s="199">
        <f>'Detailed Summary'!AC766</f>
        <v>25794</v>
      </c>
      <c r="G5452" s="13">
        <f>'Detailed Summary'!BK766</f>
        <v>118426</v>
      </c>
      <c r="H5452" s="203">
        <f>'Detailed Summary'!AD766</f>
        <v>95896</v>
      </c>
      <c r="I5452" s="13">
        <f>'Detailed Summary'!BQ766</f>
        <v>154600</v>
      </c>
      <c r="K5452" s="34">
        <f t="shared" si="86"/>
        <v>409997</v>
      </c>
    </row>
    <row r="5453" spans="2:11" x14ac:dyDescent="0.2">
      <c r="B5453" t="s">
        <v>59</v>
      </c>
      <c r="C5453" s="213">
        <v>44593</v>
      </c>
      <c r="E5453" s="13">
        <f>'Detailed Summary'!BO767</f>
        <v>19307</v>
      </c>
      <c r="F5453" s="199">
        <f>'Detailed Summary'!AC767</f>
        <v>30807</v>
      </c>
      <c r="G5453" s="13">
        <f>'Detailed Summary'!BK767</f>
        <v>143272</v>
      </c>
      <c r="H5453" s="203">
        <f>'Detailed Summary'!AD767</f>
        <v>112877</v>
      </c>
      <c r="I5453" s="13">
        <f>'Detailed Summary'!BQ767</f>
        <v>188204</v>
      </c>
      <c r="K5453" s="34">
        <f t="shared" si="86"/>
        <v>494467</v>
      </c>
    </row>
    <row r="5454" spans="2:11" x14ac:dyDescent="0.2">
      <c r="B5454" t="s">
        <v>53</v>
      </c>
      <c r="C5454" s="213">
        <v>44594</v>
      </c>
      <c r="E5454" s="13">
        <f>'Detailed Summary'!BO768</f>
        <v>18580</v>
      </c>
      <c r="F5454" s="199">
        <f>'Detailed Summary'!AC768</f>
        <v>31491</v>
      </c>
      <c r="G5454" s="13">
        <f>'Detailed Summary'!BK768</f>
        <v>144927</v>
      </c>
      <c r="H5454" s="203">
        <f>'Detailed Summary'!AD768</f>
        <v>113200</v>
      </c>
      <c r="I5454" s="13">
        <f>'Detailed Summary'!BQ768</f>
        <v>182206</v>
      </c>
      <c r="K5454" s="34">
        <f t="shared" si="86"/>
        <v>490404</v>
      </c>
    </row>
    <row r="5455" spans="2:11" x14ac:dyDescent="0.2">
      <c r="B5455" t="s">
        <v>54</v>
      </c>
      <c r="C5455" s="213">
        <v>44595</v>
      </c>
      <c r="E5455" s="13">
        <f>'Detailed Summary'!BO769</f>
        <v>1075</v>
      </c>
      <c r="F5455" s="199">
        <f>'Detailed Summary'!AC769</f>
        <v>3313</v>
      </c>
      <c r="G5455" s="13">
        <f>'Detailed Summary'!BK769</f>
        <v>14849</v>
      </c>
      <c r="H5455" s="203">
        <f>'Detailed Summary'!AD769</f>
        <v>11561</v>
      </c>
      <c r="I5455" s="13">
        <f>'Detailed Summary'!BQ769</f>
        <v>12235</v>
      </c>
      <c r="K5455" s="34">
        <f t="shared" si="86"/>
        <v>43033</v>
      </c>
    </row>
    <row r="5456" spans="2:11" x14ac:dyDescent="0.2">
      <c r="B5456" t="s">
        <v>55</v>
      </c>
      <c r="C5456" s="213">
        <v>44596</v>
      </c>
      <c r="E5456" s="13">
        <f>'Detailed Summary'!BO770</f>
        <v>6487</v>
      </c>
      <c r="F5456" s="199">
        <f>'Detailed Summary'!AC770</f>
        <v>15280</v>
      </c>
      <c r="G5456" s="13">
        <f>'Detailed Summary'!BK770</f>
        <v>61571</v>
      </c>
      <c r="H5456" s="203">
        <f>'Detailed Summary'!AD770</f>
        <v>47079</v>
      </c>
      <c r="I5456" s="13">
        <f>'Detailed Summary'!BQ770</f>
        <v>76100</v>
      </c>
      <c r="K5456" s="34">
        <f t="shared" si="86"/>
        <v>206517</v>
      </c>
    </row>
    <row r="5457" spans="2:11" x14ac:dyDescent="0.2">
      <c r="B5457" t="s">
        <v>56</v>
      </c>
      <c r="C5457" s="213">
        <v>44597</v>
      </c>
      <c r="E5457" s="13">
        <f>'Detailed Summary'!BO771</f>
        <v>13634</v>
      </c>
      <c r="F5457" s="199">
        <f>'Detailed Summary'!AC771</f>
        <v>22640</v>
      </c>
      <c r="G5457" s="13">
        <f>'Detailed Summary'!BK771</f>
        <v>94893</v>
      </c>
      <c r="H5457" s="203">
        <f>'Detailed Summary'!AD771</f>
        <v>79811</v>
      </c>
      <c r="I5457" s="13">
        <f>'Detailed Summary'!BQ771</f>
        <v>152533</v>
      </c>
      <c r="K5457" s="34">
        <f t="shared" si="86"/>
        <v>363511</v>
      </c>
    </row>
    <row r="5458" spans="2:11" x14ac:dyDescent="0.2">
      <c r="B5458" t="s">
        <v>57</v>
      </c>
      <c r="C5458" s="213">
        <v>44598</v>
      </c>
      <c r="E5458" s="13">
        <f>'Detailed Summary'!BO772</f>
        <v>11189</v>
      </c>
      <c r="F5458" s="199">
        <f>'Detailed Summary'!AC772</f>
        <v>21709</v>
      </c>
      <c r="G5458" s="13">
        <f>'Detailed Summary'!BK772</f>
        <v>82016</v>
      </c>
      <c r="H5458" s="203">
        <f>'Detailed Summary'!AD772</f>
        <v>71022</v>
      </c>
      <c r="I5458" s="13">
        <f>'Detailed Summary'!BQ772</f>
        <v>124586</v>
      </c>
      <c r="K5458" s="34">
        <f t="shared" si="86"/>
        <v>310522</v>
      </c>
    </row>
    <row r="5459" spans="2:11" x14ac:dyDescent="0.2">
      <c r="B5459" t="s">
        <v>58</v>
      </c>
      <c r="C5459" s="213">
        <v>44599</v>
      </c>
      <c r="E5459" s="13">
        <f>'Detailed Summary'!BO773</f>
        <v>18200</v>
      </c>
      <c r="F5459" s="199">
        <f>'Detailed Summary'!AC773</f>
        <v>30749</v>
      </c>
      <c r="G5459" s="13">
        <f>'Detailed Summary'!BK773</f>
        <v>138653</v>
      </c>
      <c r="H5459" s="203">
        <f>'Detailed Summary'!AD773</f>
        <v>109749</v>
      </c>
      <c r="I5459" s="13">
        <f>'Detailed Summary'!BQ773</f>
        <v>182416</v>
      </c>
      <c r="K5459" s="34">
        <f t="shared" si="86"/>
        <v>479767</v>
      </c>
    </row>
    <row r="5460" spans="2:11" x14ac:dyDescent="0.2">
      <c r="B5460" t="s">
        <v>59</v>
      </c>
      <c r="C5460" s="213">
        <v>44600</v>
      </c>
      <c r="E5460" s="13">
        <f>'Detailed Summary'!BO774</f>
        <v>19210</v>
      </c>
      <c r="F5460" s="199">
        <f>'Detailed Summary'!AC774</f>
        <v>31457</v>
      </c>
      <c r="G5460" s="13">
        <f>'Detailed Summary'!BK774</f>
        <v>145924</v>
      </c>
      <c r="H5460" s="203">
        <f>'Detailed Summary'!AD774</f>
        <v>113866</v>
      </c>
      <c r="I5460" s="13">
        <f>'Detailed Summary'!BQ774</f>
        <v>192988</v>
      </c>
      <c r="K5460" s="34">
        <f t="shared" si="86"/>
        <v>503445</v>
      </c>
    </row>
    <row r="5461" spans="2:11" x14ac:dyDescent="0.2">
      <c r="B5461" t="s">
        <v>53</v>
      </c>
      <c r="C5461" s="213">
        <v>44601</v>
      </c>
      <c r="E5461" s="13">
        <f>'Detailed Summary'!BO775</f>
        <v>20385</v>
      </c>
      <c r="F5461" s="199">
        <f>'Detailed Summary'!AC775</f>
        <v>32634</v>
      </c>
      <c r="G5461" s="13">
        <f>'Detailed Summary'!BK775</f>
        <v>151021</v>
      </c>
      <c r="H5461" s="203">
        <f>'Detailed Summary'!AD775</f>
        <v>118095</v>
      </c>
      <c r="I5461" s="13">
        <f>'Detailed Summary'!BQ775</f>
        <v>196212</v>
      </c>
      <c r="K5461" s="34">
        <f t="shared" si="86"/>
        <v>518347</v>
      </c>
    </row>
    <row r="5462" spans="2:11" x14ac:dyDescent="0.2">
      <c r="B5462" t="s">
        <v>54</v>
      </c>
      <c r="C5462" s="213">
        <v>44602</v>
      </c>
      <c r="E5462" s="13">
        <f>'Detailed Summary'!BO776</f>
        <v>20235</v>
      </c>
      <c r="F5462" s="199">
        <f>'Detailed Summary'!AC776</f>
        <v>34811</v>
      </c>
      <c r="G5462" s="13">
        <f>'Detailed Summary'!BK776</f>
        <v>156274</v>
      </c>
      <c r="H5462" s="203">
        <f>'Detailed Summary'!AD776</f>
        <v>121700</v>
      </c>
      <c r="I5462" s="13">
        <f>'Detailed Summary'!BQ776</f>
        <v>201681</v>
      </c>
      <c r="K5462" s="34">
        <f t="shared" si="86"/>
        <v>534701</v>
      </c>
    </row>
    <row r="5463" spans="2:11" x14ac:dyDescent="0.2">
      <c r="B5463" t="s">
        <v>55</v>
      </c>
      <c r="C5463" s="213">
        <v>44603</v>
      </c>
      <c r="E5463" s="13">
        <f>'Detailed Summary'!BO777</f>
        <v>21177</v>
      </c>
      <c r="F5463" s="199">
        <f>'Detailed Summary'!AC777</f>
        <v>39058</v>
      </c>
      <c r="G5463" s="13">
        <f>'Detailed Summary'!BK777</f>
        <v>167670</v>
      </c>
      <c r="H5463" s="203">
        <f>'Detailed Summary'!AD777</f>
        <v>131336</v>
      </c>
      <c r="I5463" s="13">
        <f>'Detailed Summary'!BQ777</f>
        <v>219050</v>
      </c>
      <c r="K5463" s="34">
        <f t="shared" si="86"/>
        <v>578291</v>
      </c>
    </row>
    <row r="5464" spans="2:11" x14ac:dyDescent="0.2">
      <c r="B5464" t="s">
        <v>56</v>
      </c>
      <c r="C5464" s="213">
        <v>44604</v>
      </c>
      <c r="E5464" s="13">
        <f>'Detailed Summary'!BO778</f>
        <v>15512</v>
      </c>
      <c r="F5464" s="199">
        <f>'Detailed Summary'!AC778</f>
        <v>26191</v>
      </c>
      <c r="G5464" s="13">
        <f>'Detailed Summary'!BK778</f>
        <v>109950</v>
      </c>
      <c r="H5464" s="203">
        <f>'Detailed Summary'!AD778</f>
        <v>93711</v>
      </c>
      <c r="I5464" s="13">
        <f>'Detailed Summary'!BQ778</f>
        <v>174148</v>
      </c>
      <c r="K5464" s="34">
        <f t="shared" si="86"/>
        <v>419512</v>
      </c>
    </row>
    <row r="5465" spans="2:11" x14ac:dyDescent="0.2">
      <c r="B5465" t="s">
        <v>57</v>
      </c>
      <c r="C5465" s="213">
        <v>44605</v>
      </c>
      <c r="E5465" s="13">
        <f>'Detailed Summary'!BO779</f>
        <v>13248</v>
      </c>
      <c r="F5465" s="199">
        <f>'Detailed Summary'!AC779</f>
        <v>24760</v>
      </c>
      <c r="G5465" s="13">
        <f>'Detailed Summary'!BK779</f>
        <v>91883</v>
      </c>
      <c r="H5465" s="203">
        <f>'Detailed Summary'!AD779</f>
        <v>80373</v>
      </c>
      <c r="I5465" s="13">
        <f>'Detailed Summary'!BQ779</f>
        <v>134784</v>
      </c>
      <c r="K5465" s="34">
        <f t="shared" si="86"/>
        <v>345048</v>
      </c>
    </row>
    <row r="5466" spans="2:11" x14ac:dyDescent="0.2">
      <c r="B5466" t="s">
        <v>58</v>
      </c>
      <c r="C5466" s="213">
        <v>44606</v>
      </c>
      <c r="E5466" s="13">
        <f>'Detailed Summary'!BO780</f>
        <v>18635</v>
      </c>
      <c r="F5466" s="199">
        <f>'Detailed Summary'!AC780</f>
        <v>32501</v>
      </c>
      <c r="G5466" s="13">
        <f>'Detailed Summary'!BK780</f>
        <v>148977</v>
      </c>
      <c r="H5466" s="203">
        <f>'Detailed Summary'!AD780</f>
        <v>117412</v>
      </c>
      <c r="I5466" s="13">
        <f>'Detailed Summary'!BQ780</f>
        <v>191856</v>
      </c>
      <c r="K5466" s="34">
        <f t="shared" si="86"/>
        <v>509381</v>
      </c>
    </row>
    <row r="5467" spans="2:11" x14ac:dyDescent="0.2">
      <c r="B5467" t="s">
        <v>59</v>
      </c>
      <c r="C5467" s="213">
        <v>44607</v>
      </c>
      <c r="E5467" s="13">
        <f>'Detailed Summary'!BO781</f>
        <v>19289</v>
      </c>
      <c r="F5467" s="199">
        <f>'Detailed Summary'!AC781</f>
        <v>33144</v>
      </c>
      <c r="G5467" s="13">
        <f>'Detailed Summary'!BK781</f>
        <v>161837</v>
      </c>
      <c r="H5467" s="203">
        <f>'Detailed Summary'!AD781</f>
        <v>121760</v>
      </c>
      <c r="I5467" s="13">
        <f>'Detailed Summary'!BQ781</f>
        <v>195784</v>
      </c>
      <c r="K5467" s="34">
        <f t="shared" si="86"/>
        <v>531814</v>
      </c>
    </row>
    <row r="5468" spans="2:11" x14ac:dyDescent="0.2">
      <c r="B5468" t="s">
        <v>53</v>
      </c>
      <c r="C5468" s="213">
        <v>44608</v>
      </c>
      <c r="E5468" s="13">
        <f>'Detailed Summary'!BO782</f>
        <v>19395</v>
      </c>
      <c r="F5468" s="199">
        <f>'Detailed Summary'!AC782</f>
        <v>33099</v>
      </c>
      <c r="G5468" s="13">
        <f>'Detailed Summary'!BK782</f>
        <v>156413</v>
      </c>
      <c r="H5468" s="203">
        <f>'Detailed Summary'!AD782</f>
        <v>119465</v>
      </c>
      <c r="I5468" s="13">
        <f>'Detailed Summary'!BQ782</f>
        <v>196472</v>
      </c>
      <c r="K5468" s="34">
        <f t="shared" si="86"/>
        <v>524844</v>
      </c>
    </row>
    <row r="5469" spans="2:11" x14ac:dyDescent="0.2">
      <c r="B5469" t="s">
        <v>54</v>
      </c>
      <c r="C5469" s="213">
        <v>44609</v>
      </c>
      <c r="E5469" s="13">
        <f>'Detailed Summary'!BO783</f>
        <v>19997</v>
      </c>
      <c r="F5469" s="199">
        <f>'Detailed Summary'!AC783</f>
        <v>34916</v>
      </c>
      <c r="G5469" s="13">
        <f>'Detailed Summary'!BK783</f>
        <v>165470</v>
      </c>
      <c r="H5469" s="203">
        <f>'Detailed Summary'!AD783</f>
        <v>125388</v>
      </c>
      <c r="I5469" s="13">
        <f>'Detailed Summary'!BQ783</f>
        <v>200956</v>
      </c>
      <c r="K5469" s="34">
        <f t="shared" si="86"/>
        <v>546727</v>
      </c>
    </row>
    <row r="5470" spans="2:11" x14ac:dyDescent="0.2">
      <c r="B5470" t="s">
        <v>55</v>
      </c>
      <c r="C5470" s="213">
        <v>44610</v>
      </c>
      <c r="E5470" s="13">
        <f>'Detailed Summary'!BO784</f>
        <v>21067</v>
      </c>
      <c r="F5470" s="199">
        <f>'Detailed Summary'!AC784</f>
        <v>40307</v>
      </c>
      <c r="G5470" s="13">
        <f>'Detailed Summary'!BK784</f>
        <v>179915</v>
      </c>
      <c r="H5470" s="203">
        <f>'Detailed Summary'!AD784</f>
        <v>137144</v>
      </c>
      <c r="I5470" s="13">
        <f>'Detailed Summary'!BQ784</f>
        <v>221299</v>
      </c>
      <c r="K5470" s="34">
        <f t="shared" si="86"/>
        <v>599732</v>
      </c>
    </row>
    <row r="5471" spans="2:11" x14ac:dyDescent="0.2">
      <c r="B5471" t="s">
        <v>56</v>
      </c>
      <c r="C5471" s="213">
        <v>44611</v>
      </c>
      <c r="E5471" s="13">
        <f>'Detailed Summary'!BO785</f>
        <v>17791</v>
      </c>
      <c r="F5471" s="199">
        <f>'Detailed Summary'!AC785</f>
        <v>28026</v>
      </c>
      <c r="G5471" s="13">
        <f>'Detailed Summary'!BK785</f>
        <v>133314</v>
      </c>
      <c r="H5471" s="203">
        <f>'Detailed Summary'!AD785</f>
        <v>106022</v>
      </c>
      <c r="I5471" s="13">
        <f>'Detailed Summary'!BQ785</f>
        <v>184069</v>
      </c>
      <c r="K5471" s="34">
        <f t="shared" si="86"/>
        <v>469222</v>
      </c>
    </row>
    <row r="5472" spans="2:11" x14ac:dyDescent="0.2">
      <c r="B5472" t="s">
        <v>57</v>
      </c>
      <c r="C5472" s="213">
        <v>44612</v>
      </c>
      <c r="E5472" s="13">
        <f>'Detailed Summary'!BO786</f>
        <v>13433</v>
      </c>
      <c r="F5472" s="199">
        <f>'Detailed Summary'!AC786</f>
        <v>27845</v>
      </c>
      <c r="G5472" s="13">
        <f>'Detailed Summary'!BK786</f>
        <v>105469</v>
      </c>
      <c r="H5472" s="203">
        <f>'Detailed Summary'!AD786</f>
        <v>84506</v>
      </c>
      <c r="I5472" s="13">
        <f>'Detailed Summary'!BQ786</f>
        <v>139522</v>
      </c>
      <c r="K5472" s="34">
        <f t="shared" si="86"/>
        <v>370775</v>
      </c>
    </row>
    <row r="5473" spans="2:11" x14ac:dyDescent="0.2">
      <c r="B5473" t="s">
        <v>58</v>
      </c>
      <c r="C5473" s="213">
        <v>44613</v>
      </c>
      <c r="E5473" s="13">
        <f>'Detailed Summary'!BO787</f>
        <v>18240</v>
      </c>
      <c r="F5473" s="199">
        <f>'Detailed Summary'!AC787</f>
        <v>33600</v>
      </c>
      <c r="G5473" s="13">
        <f>'Detailed Summary'!BK787</f>
        <v>137627</v>
      </c>
      <c r="H5473" s="203">
        <f>'Detailed Summary'!AD787</f>
        <v>109565</v>
      </c>
      <c r="I5473" s="13">
        <f>'Detailed Summary'!BQ787</f>
        <v>192045</v>
      </c>
      <c r="K5473" s="34">
        <f t="shared" si="86"/>
        <v>491077</v>
      </c>
    </row>
    <row r="5474" spans="2:11" x14ac:dyDescent="0.2">
      <c r="B5474" t="s">
        <v>59</v>
      </c>
      <c r="C5474" s="213">
        <v>44614</v>
      </c>
      <c r="E5474" s="13">
        <f>'Detailed Summary'!BO788</f>
        <v>19770</v>
      </c>
      <c r="F5474" s="199">
        <f>'Detailed Summary'!AC788</f>
        <v>33459</v>
      </c>
      <c r="G5474" s="13">
        <f>'Detailed Summary'!BK788</f>
        <v>158360</v>
      </c>
      <c r="H5474" s="203">
        <f>'Detailed Summary'!AD788</f>
        <v>121765</v>
      </c>
      <c r="I5474" s="13">
        <f>'Detailed Summary'!BQ788</f>
        <v>197354</v>
      </c>
      <c r="K5474" s="34">
        <f t="shared" si="86"/>
        <v>530708</v>
      </c>
    </row>
    <row r="5475" spans="2:11" x14ac:dyDescent="0.2">
      <c r="B5475" t="s">
        <v>53</v>
      </c>
      <c r="C5475" s="213">
        <v>44615</v>
      </c>
      <c r="E5475" s="13">
        <f>'Detailed Summary'!BO789</f>
        <v>17863</v>
      </c>
      <c r="F5475" s="199">
        <f>'Detailed Summary'!AC789</f>
        <v>28338</v>
      </c>
      <c r="G5475" s="13">
        <f>'Detailed Summary'!BK789</f>
        <v>146578</v>
      </c>
      <c r="H5475" s="203">
        <f>'Detailed Summary'!AD789</f>
        <v>111706</v>
      </c>
      <c r="I5475" s="13">
        <f>'Detailed Summary'!BQ789</f>
        <v>178639</v>
      </c>
      <c r="K5475" s="34">
        <f t="shared" si="86"/>
        <v>483124</v>
      </c>
    </row>
    <row r="5476" spans="2:11" x14ac:dyDescent="0.2">
      <c r="B5476" t="s">
        <v>54</v>
      </c>
      <c r="C5476" s="213">
        <v>44616</v>
      </c>
      <c r="E5476" s="13">
        <f>'Detailed Summary'!BO790</f>
        <v>12997</v>
      </c>
      <c r="F5476" s="199">
        <f>'Detailed Summary'!AC790</f>
        <v>14547</v>
      </c>
      <c r="G5476" s="13">
        <f>'Detailed Summary'!BK790</f>
        <v>105371</v>
      </c>
      <c r="H5476" s="203">
        <f>'Detailed Summary'!AD790</f>
        <v>77840</v>
      </c>
      <c r="I5476" s="13">
        <f>'Detailed Summary'!BQ790</f>
        <v>120955</v>
      </c>
      <c r="K5476" s="34">
        <f t="shared" si="86"/>
        <v>331710</v>
      </c>
    </row>
    <row r="5477" spans="2:11" x14ac:dyDescent="0.2">
      <c r="B5477" t="s">
        <v>55</v>
      </c>
      <c r="C5477" s="213">
        <v>44617</v>
      </c>
      <c r="E5477" s="13">
        <f>'Detailed Summary'!BO791</f>
        <v>18845</v>
      </c>
      <c r="F5477" s="199">
        <f>'Detailed Summary'!AC791</f>
        <v>36849</v>
      </c>
      <c r="G5477" s="13">
        <f>'Detailed Summary'!BK791</f>
        <v>162104</v>
      </c>
      <c r="H5477" s="203">
        <f>'Detailed Summary'!AD791</f>
        <v>124260</v>
      </c>
      <c r="I5477" s="13">
        <f>'Detailed Summary'!BQ791</f>
        <v>198210</v>
      </c>
      <c r="K5477" s="34">
        <f t="shared" si="86"/>
        <v>540268</v>
      </c>
    </row>
    <row r="5478" spans="2:11" x14ac:dyDescent="0.2">
      <c r="B5478" t="s">
        <v>56</v>
      </c>
      <c r="C5478" s="213">
        <v>44618</v>
      </c>
      <c r="E5478" s="13">
        <f>'Detailed Summary'!BO792</f>
        <v>13039</v>
      </c>
      <c r="F5478" s="199">
        <f>'Detailed Summary'!AC792</f>
        <v>24111</v>
      </c>
      <c r="G5478" s="13">
        <f>'Detailed Summary'!BK792</f>
        <v>103410</v>
      </c>
      <c r="H5478" s="203">
        <f>'Detailed Summary'!AD792</f>
        <v>82378</v>
      </c>
      <c r="I5478" s="13">
        <f>'Detailed Summary'!BQ792</f>
        <v>158053</v>
      </c>
      <c r="K5478" s="34">
        <f t="shared" si="86"/>
        <v>380991</v>
      </c>
    </row>
    <row r="5479" spans="2:11" x14ac:dyDescent="0.2">
      <c r="B5479" t="s">
        <v>57</v>
      </c>
      <c r="C5479" s="213">
        <v>44619</v>
      </c>
      <c r="E5479" s="13">
        <f>'Detailed Summary'!BO793</f>
        <v>12080</v>
      </c>
      <c r="F5479" s="199">
        <f>'Detailed Summary'!AC793</f>
        <v>26932</v>
      </c>
      <c r="G5479" s="13">
        <f>'Detailed Summary'!BK793</f>
        <v>98342</v>
      </c>
      <c r="H5479" s="203">
        <f>'Detailed Summary'!AD793</f>
        <v>80959</v>
      </c>
      <c r="I5479" s="13">
        <f>'Detailed Summary'!BQ793</f>
        <v>140180</v>
      </c>
      <c r="K5479" s="34">
        <f t="shared" si="86"/>
        <v>358493</v>
      </c>
    </row>
    <row r="5480" spans="2:11" x14ac:dyDescent="0.2">
      <c r="B5480" t="s">
        <v>58</v>
      </c>
      <c r="C5480" s="213">
        <v>44620</v>
      </c>
      <c r="E5480" s="13">
        <f>'Detailed Summary'!BO794</f>
        <v>19181</v>
      </c>
      <c r="F5480" s="199">
        <f>'Detailed Summary'!AC794</f>
        <v>33699</v>
      </c>
      <c r="G5480" s="13">
        <f>'Detailed Summary'!BK794</f>
        <v>157551</v>
      </c>
      <c r="H5480" s="203">
        <f>'Detailed Summary'!AD794</f>
        <v>117150</v>
      </c>
      <c r="I5480" s="13">
        <f>'Detailed Summary'!BQ794</f>
        <v>192057</v>
      </c>
      <c r="K5480" s="34">
        <f t="shared" si="86"/>
        <v>519638</v>
      </c>
    </row>
    <row r="5481" spans="2:11" x14ac:dyDescent="0.2">
      <c r="B5481" s="227" t="s">
        <v>59</v>
      </c>
      <c r="C5481" s="213">
        <v>44621</v>
      </c>
      <c r="E5481" s="13">
        <f>'Detailed Summary'!BO795</f>
        <v>20517</v>
      </c>
      <c r="F5481" s="199">
        <f>'Detailed Summary'!AC795</f>
        <v>34202</v>
      </c>
      <c r="G5481" s="13">
        <f>'Detailed Summary'!BK795</f>
        <v>157896</v>
      </c>
      <c r="H5481" s="203">
        <f>'Detailed Summary'!AD795</f>
        <v>121381</v>
      </c>
      <c r="I5481" s="13">
        <f>'Detailed Summary'!BQ795</f>
        <v>198124</v>
      </c>
      <c r="K5481" s="34">
        <f t="shared" si="86"/>
        <v>532120</v>
      </c>
    </row>
    <row r="5482" spans="2:11" x14ac:dyDescent="0.2">
      <c r="B5482" s="227" t="s">
        <v>53</v>
      </c>
      <c r="C5482" s="213">
        <v>44622</v>
      </c>
      <c r="E5482" s="13">
        <f>'Detailed Summary'!BO796</f>
        <v>19552</v>
      </c>
      <c r="F5482" s="199">
        <f>'Detailed Summary'!AC796</f>
        <v>34394</v>
      </c>
      <c r="G5482" s="13">
        <f>'Detailed Summary'!BK796</f>
        <v>162765</v>
      </c>
      <c r="H5482" s="203">
        <f>'Detailed Summary'!AD796</f>
        <v>121951</v>
      </c>
      <c r="I5482" s="13">
        <f>'Detailed Summary'!BQ796</f>
        <v>202174</v>
      </c>
      <c r="K5482" s="34">
        <f t="shared" si="86"/>
        <v>540836</v>
      </c>
    </row>
    <row r="5483" spans="2:11" x14ac:dyDescent="0.2">
      <c r="B5483" s="227" t="s">
        <v>54</v>
      </c>
      <c r="C5483" s="213">
        <v>44623</v>
      </c>
      <c r="E5483" s="13">
        <f>'Detailed Summary'!BO797</f>
        <v>21140</v>
      </c>
      <c r="F5483" s="199">
        <f>'Detailed Summary'!AC797</f>
        <v>35979</v>
      </c>
      <c r="G5483" s="13">
        <f>'Detailed Summary'!BK797</f>
        <v>176702</v>
      </c>
      <c r="H5483" s="203">
        <f>'Detailed Summary'!AD797</f>
        <v>127317</v>
      </c>
      <c r="I5483" s="13">
        <f>'Detailed Summary'!BQ797</f>
        <v>207287</v>
      </c>
      <c r="K5483" s="34">
        <f t="shared" si="86"/>
        <v>568425</v>
      </c>
    </row>
    <row r="5484" spans="2:11" x14ac:dyDescent="0.2">
      <c r="B5484" s="227" t="s">
        <v>55</v>
      </c>
      <c r="C5484" s="213">
        <v>44624</v>
      </c>
      <c r="E5484" s="13">
        <f>'Detailed Summary'!BO798</f>
        <v>21667</v>
      </c>
      <c r="F5484" s="199">
        <f>'Detailed Summary'!AC798</f>
        <v>39449</v>
      </c>
      <c r="G5484" s="13">
        <f>'Detailed Summary'!BK798</f>
        <v>175502</v>
      </c>
      <c r="H5484" s="203">
        <f>'Detailed Summary'!AD798</f>
        <v>139684</v>
      </c>
      <c r="I5484" s="13">
        <f>'Detailed Summary'!BQ798</f>
        <v>220431</v>
      </c>
      <c r="K5484" s="34">
        <f t="shared" si="86"/>
        <v>596733</v>
      </c>
    </row>
    <row r="5485" spans="2:11" x14ac:dyDescent="0.2">
      <c r="B5485" s="227" t="s">
        <v>56</v>
      </c>
      <c r="C5485" s="213">
        <v>44625</v>
      </c>
      <c r="E5485" s="13">
        <f>'Detailed Summary'!BO799</f>
        <v>18116</v>
      </c>
      <c r="F5485" s="199">
        <f>'Detailed Summary'!AC799</f>
        <v>31002</v>
      </c>
      <c r="G5485" s="13">
        <f>'Detailed Summary'!BK799</f>
        <v>136801</v>
      </c>
      <c r="H5485" s="203">
        <f>'Detailed Summary'!AD799</f>
        <v>106439</v>
      </c>
      <c r="I5485" s="13">
        <f>'Detailed Summary'!BQ799</f>
        <v>186510</v>
      </c>
      <c r="K5485" s="34">
        <f t="shared" si="86"/>
        <v>478868</v>
      </c>
    </row>
    <row r="5486" spans="2:11" x14ac:dyDescent="0.2">
      <c r="B5486" s="227" t="s">
        <v>57</v>
      </c>
      <c r="C5486" s="213">
        <v>44626</v>
      </c>
      <c r="E5486" s="13">
        <f>'Detailed Summary'!BO800</f>
        <v>12758</v>
      </c>
      <c r="F5486" s="199">
        <f>'Detailed Summary'!AC800</f>
        <v>28462</v>
      </c>
      <c r="G5486" s="13">
        <f>'Detailed Summary'!BK800</f>
        <v>102587</v>
      </c>
      <c r="H5486" s="203">
        <f>'Detailed Summary'!AD800</f>
        <v>86446</v>
      </c>
      <c r="I5486" s="13">
        <f>'Detailed Summary'!BQ800</f>
        <v>139846</v>
      </c>
      <c r="K5486" s="34">
        <f t="shared" si="86"/>
        <v>370099</v>
      </c>
    </row>
    <row r="5487" spans="2:11" x14ac:dyDescent="0.2">
      <c r="B5487" s="227" t="s">
        <v>58</v>
      </c>
      <c r="C5487" s="213">
        <v>44627</v>
      </c>
      <c r="E5487" s="13">
        <f>'Detailed Summary'!BO801</f>
        <v>18581</v>
      </c>
      <c r="F5487" s="199">
        <f>'Detailed Summary'!AC801</f>
        <v>33278</v>
      </c>
      <c r="G5487" s="13">
        <f>'Detailed Summary'!BK801</f>
        <v>147484</v>
      </c>
      <c r="H5487" s="203">
        <f>'Detailed Summary'!AD801</f>
        <v>114911</v>
      </c>
      <c r="I5487" s="13">
        <f>'Detailed Summary'!BQ801</f>
        <v>186332</v>
      </c>
      <c r="K5487" s="34">
        <f t="shared" si="86"/>
        <v>500586</v>
      </c>
    </row>
    <row r="5488" spans="2:11" x14ac:dyDescent="0.2">
      <c r="B5488" s="227" t="s">
        <v>59</v>
      </c>
      <c r="C5488" s="213">
        <v>44628</v>
      </c>
      <c r="E5488" s="13">
        <f>'Detailed Summary'!BO802</f>
        <v>19380</v>
      </c>
      <c r="F5488" s="199">
        <f>'Detailed Summary'!AC802</f>
        <v>31350</v>
      </c>
      <c r="G5488" s="13">
        <f>'Detailed Summary'!BK802</f>
        <v>153594</v>
      </c>
      <c r="H5488" s="203">
        <f>'Detailed Summary'!AD802</f>
        <v>115768</v>
      </c>
      <c r="I5488" s="13">
        <f>'Detailed Summary'!BQ802</f>
        <v>190596</v>
      </c>
      <c r="K5488" s="34">
        <f t="shared" si="86"/>
        <v>510688</v>
      </c>
    </row>
    <row r="5489" spans="2:11" x14ac:dyDescent="0.2">
      <c r="B5489" s="227" t="s">
        <v>53</v>
      </c>
      <c r="C5489" s="213">
        <v>44629</v>
      </c>
      <c r="E5489" s="13">
        <f>'Detailed Summary'!BO803</f>
        <v>20710</v>
      </c>
      <c r="F5489" s="199">
        <f>'Detailed Summary'!AC803</f>
        <v>32395</v>
      </c>
      <c r="G5489" s="13">
        <f>'Detailed Summary'!BK803</f>
        <v>166481</v>
      </c>
      <c r="H5489" s="203">
        <f>'Detailed Summary'!AD803</f>
        <v>124899</v>
      </c>
      <c r="I5489" s="13">
        <f>'Detailed Summary'!BQ803</f>
        <v>207415</v>
      </c>
      <c r="K5489" s="34">
        <f t="shared" si="86"/>
        <v>551900</v>
      </c>
    </row>
    <row r="5490" spans="2:11" x14ac:dyDescent="0.2">
      <c r="B5490" s="227" t="s">
        <v>54</v>
      </c>
      <c r="C5490" s="213">
        <v>44630</v>
      </c>
      <c r="E5490" s="13">
        <f>'Detailed Summary'!BO804</f>
        <v>21322</v>
      </c>
      <c r="F5490" s="199">
        <f>'Detailed Summary'!AC804</f>
        <v>36033</v>
      </c>
      <c r="G5490" s="13">
        <f>'Detailed Summary'!BK804</f>
        <v>173877</v>
      </c>
      <c r="H5490" s="203">
        <f>'Detailed Summary'!AD804</f>
        <v>130347</v>
      </c>
      <c r="I5490" s="13">
        <f>'Detailed Summary'!BQ804</f>
        <v>210335</v>
      </c>
      <c r="K5490" s="34">
        <f t="shared" si="86"/>
        <v>571914</v>
      </c>
    </row>
    <row r="5491" spans="2:11" x14ac:dyDescent="0.2">
      <c r="B5491" s="227" t="s">
        <v>55</v>
      </c>
      <c r="C5491" s="213">
        <v>44631</v>
      </c>
      <c r="E5491" s="13">
        <f>'Detailed Summary'!BO805</f>
        <v>19827</v>
      </c>
      <c r="F5491" s="199">
        <f>'Detailed Summary'!AC805</f>
        <v>27824</v>
      </c>
      <c r="G5491" s="13">
        <f>'Detailed Summary'!BK805</f>
        <v>171181</v>
      </c>
      <c r="H5491" s="203">
        <f>'Detailed Summary'!AD805</f>
        <v>129938</v>
      </c>
      <c r="I5491" s="13">
        <f>'Detailed Summary'!BQ805</f>
        <v>206090</v>
      </c>
      <c r="K5491" s="34">
        <f t="shared" si="86"/>
        <v>554860</v>
      </c>
    </row>
    <row r="5492" spans="2:11" x14ac:dyDescent="0.2">
      <c r="B5492" s="227" t="s">
        <v>56</v>
      </c>
      <c r="C5492" s="213">
        <v>44632</v>
      </c>
      <c r="E5492" s="13">
        <f>'Detailed Summary'!BO806</f>
        <v>14617</v>
      </c>
      <c r="F5492" s="199">
        <f>'Detailed Summary'!AC806</f>
        <v>30731</v>
      </c>
      <c r="G5492" s="13">
        <f>'Detailed Summary'!BK806</f>
        <v>128366</v>
      </c>
      <c r="H5492" s="203">
        <f>'Detailed Summary'!AD806</f>
        <v>103811</v>
      </c>
      <c r="I5492" s="13">
        <f>'Detailed Summary'!BQ806</f>
        <v>173794</v>
      </c>
      <c r="K5492" s="34">
        <f t="shared" si="86"/>
        <v>451319</v>
      </c>
    </row>
    <row r="5493" spans="2:11" x14ac:dyDescent="0.2">
      <c r="B5493" s="227" t="s">
        <v>57</v>
      </c>
      <c r="C5493" s="213">
        <v>44633</v>
      </c>
      <c r="E5493" s="13">
        <f>'Detailed Summary'!BO807</f>
        <v>11553</v>
      </c>
      <c r="F5493" s="199">
        <f>'Detailed Summary'!AC807</f>
        <v>27824</v>
      </c>
      <c r="G5493" s="13">
        <f>'Detailed Summary'!BK807</f>
        <v>100833</v>
      </c>
      <c r="H5493" s="203">
        <f>'Detailed Summary'!AD807</f>
        <v>85844</v>
      </c>
      <c r="I5493" s="13">
        <f>'Detailed Summary'!BQ807</f>
        <v>130702</v>
      </c>
      <c r="K5493" s="34">
        <f t="shared" si="86"/>
        <v>356756</v>
      </c>
    </row>
    <row r="5494" spans="2:11" x14ac:dyDescent="0.2">
      <c r="B5494" s="227" t="s">
        <v>58</v>
      </c>
      <c r="C5494" s="213">
        <v>44634</v>
      </c>
      <c r="E5494" s="13">
        <f>'Detailed Summary'!BO808</f>
        <v>16854</v>
      </c>
      <c r="F5494" s="199">
        <f>'Detailed Summary'!AC808</f>
        <v>33882</v>
      </c>
      <c r="G5494" s="13">
        <f>'Detailed Summary'!BK808</f>
        <v>145273</v>
      </c>
      <c r="H5494" s="203">
        <f>'Detailed Summary'!AD808</f>
        <v>112271</v>
      </c>
      <c r="I5494" s="13">
        <f>'Detailed Summary'!BQ808</f>
        <v>181453</v>
      </c>
      <c r="K5494" s="34">
        <f t="shared" si="86"/>
        <v>489733</v>
      </c>
    </row>
    <row r="5495" spans="2:11" x14ac:dyDescent="0.2">
      <c r="B5495" s="227" t="s">
        <v>59</v>
      </c>
      <c r="C5495" s="213">
        <v>44635</v>
      </c>
      <c r="E5495" s="13">
        <f>'Detailed Summary'!BO809</f>
        <v>18514</v>
      </c>
      <c r="F5495" s="199">
        <f>'Detailed Summary'!AC809</f>
        <v>34165</v>
      </c>
      <c r="G5495" s="13">
        <f>'Detailed Summary'!BK809</f>
        <v>153990</v>
      </c>
      <c r="H5495" s="203">
        <f>'Detailed Summary'!AD809</f>
        <v>117836</v>
      </c>
      <c r="I5495" s="13">
        <f>'Detailed Summary'!BQ809</f>
        <v>191553</v>
      </c>
      <c r="K5495" s="34">
        <f t="shared" si="86"/>
        <v>516058</v>
      </c>
    </row>
    <row r="5496" spans="2:11" x14ac:dyDescent="0.2">
      <c r="B5496" s="227" t="s">
        <v>53</v>
      </c>
      <c r="C5496" s="213">
        <v>44636</v>
      </c>
      <c r="E5496" s="13">
        <f>'Detailed Summary'!BO810</f>
        <v>18899</v>
      </c>
      <c r="F5496" s="199">
        <f>'Detailed Summary'!AC810</f>
        <v>34648</v>
      </c>
      <c r="G5496" s="13">
        <f>'Detailed Summary'!BK810</f>
        <v>162802</v>
      </c>
      <c r="H5496" s="203">
        <f>'Detailed Summary'!AD810</f>
        <v>124202</v>
      </c>
      <c r="I5496" s="13">
        <f>'Detailed Summary'!BQ810</f>
        <v>196573</v>
      </c>
      <c r="K5496" s="34">
        <f t="shared" si="86"/>
        <v>537124</v>
      </c>
    </row>
    <row r="5497" spans="2:11" x14ac:dyDescent="0.2">
      <c r="B5497" s="227" t="s">
        <v>54</v>
      </c>
      <c r="C5497" s="213">
        <v>44637</v>
      </c>
      <c r="E5497" s="13">
        <f>'Detailed Summary'!BO811</f>
        <v>18838</v>
      </c>
      <c r="F5497" s="199">
        <f>'Detailed Summary'!AC811</f>
        <v>35912</v>
      </c>
      <c r="G5497" s="13">
        <f>'Detailed Summary'!BK811</f>
        <v>159896</v>
      </c>
      <c r="H5497" s="203">
        <f>'Detailed Summary'!AD811</f>
        <v>124872</v>
      </c>
      <c r="I5497" s="13">
        <f>'Detailed Summary'!BQ811</f>
        <v>198856</v>
      </c>
      <c r="K5497" s="34">
        <f t="shared" si="86"/>
        <v>538374</v>
      </c>
    </row>
    <row r="5498" spans="2:11" x14ac:dyDescent="0.2">
      <c r="B5498" s="227" t="s">
        <v>55</v>
      </c>
      <c r="C5498" s="213">
        <v>44638</v>
      </c>
      <c r="E5498" s="13">
        <f>'Detailed Summary'!BO812</f>
        <v>19027</v>
      </c>
      <c r="F5498" s="199">
        <f>'Detailed Summary'!AC812</f>
        <v>37982</v>
      </c>
      <c r="G5498" s="13">
        <f>'Detailed Summary'!BK812</f>
        <v>166225</v>
      </c>
      <c r="H5498" s="203">
        <f>'Detailed Summary'!AD812</f>
        <v>136218</v>
      </c>
      <c r="I5498" s="13">
        <f>'Detailed Summary'!BQ812</f>
        <v>204847</v>
      </c>
      <c r="K5498" s="34">
        <f t="shared" si="86"/>
        <v>564299</v>
      </c>
    </row>
    <row r="5499" spans="2:11" x14ac:dyDescent="0.2">
      <c r="B5499" s="227" t="s">
        <v>56</v>
      </c>
      <c r="C5499" s="213">
        <v>44639</v>
      </c>
      <c r="E5499" s="13">
        <f>'Detailed Summary'!BO813</f>
        <v>15176</v>
      </c>
      <c r="F5499" s="199">
        <f>'Detailed Summary'!AC813</f>
        <v>31897</v>
      </c>
      <c r="G5499" s="13">
        <f>'Detailed Summary'!BK813</f>
        <v>128600</v>
      </c>
      <c r="H5499" s="203">
        <f>'Detailed Summary'!AD813</f>
        <v>111653</v>
      </c>
      <c r="I5499" s="13">
        <f>'Detailed Summary'!BQ813</f>
        <v>169264</v>
      </c>
      <c r="K5499" s="34">
        <f t="shared" si="86"/>
        <v>456590</v>
      </c>
    </row>
    <row r="5500" spans="2:11" x14ac:dyDescent="0.2">
      <c r="B5500" s="227" t="s">
        <v>57</v>
      </c>
      <c r="C5500" s="213">
        <v>44640</v>
      </c>
      <c r="E5500" s="13">
        <f>'Detailed Summary'!BO814</f>
        <v>13447</v>
      </c>
      <c r="F5500" s="199">
        <f>'Detailed Summary'!AC814</f>
        <v>32202</v>
      </c>
      <c r="G5500" s="13">
        <f>'Detailed Summary'!BK814</f>
        <v>111460</v>
      </c>
      <c r="H5500" s="203">
        <f>'Detailed Summary'!AD814</f>
        <v>99713</v>
      </c>
      <c r="I5500" s="13">
        <f>'Detailed Summary'!BQ814</f>
        <v>145173</v>
      </c>
      <c r="K5500" s="34">
        <f t="shared" si="86"/>
        <v>401995</v>
      </c>
    </row>
    <row r="5501" spans="2:11" x14ac:dyDescent="0.2">
      <c r="B5501" s="227" t="s">
        <v>58</v>
      </c>
      <c r="C5501" s="213">
        <v>44641</v>
      </c>
      <c r="E5501" s="13">
        <f>'Detailed Summary'!BO815</f>
        <v>15809</v>
      </c>
      <c r="F5501" s="199">
        <f>'Detailed Summary'!AC815</f>
        <v>28893</v>
      </c>
      <c r="G5501" s="13">
        <f>'Detailed Summary'!BK815</f>
        <v>130286</v>
      </c>
      <c r="H5501" s="203">
        <f>'Detailed Summary'!AD815</f>
        <v>103259</v>
      </c>
      <c r="I5501" s="13">
        <f>'Detailed Summary'!BQ815</f>
        <v>157024</v>
      </c>
      <c r="K5501" s="34">
        <f t="shared" si="86"/>
        <v>435271</v>
      </c>
    </row>
    <row r="5502" spans="2:11" x14ac:dyDescent="0.2">
      <c r="B5502" s="227" t="s">
        <v>59</v>
      </c>
      <c r="C5502" s="213">
        <v>44642</v>
      </c>
      <c r="E5502" s="13">
        <f>'Detailed Summary'!BO816</f>
        <v>19697</v>
      </c>
      <c r="F5502" s="199">
        <f>'Detailed Summary'!AC816</f>
        <v>33713</v>
      </c>
      <c r="G5502" s="13">
        <f>'Detailed Summary'!BK816</f>
        <v>163375</v>
      </c>
      <c r="H5502" s="203">
        <f>'Detailed Summary'!AD816</f>
        <v>123479</v>
      </c>
      <c r="I5502" s="13">
        <f>'Detailed Summary'!BQ816</f>
        <v>198936</v>
      </c>
      <c r="K5502" s="34">
        <f t="shared" si="86"/>
        <v>539200</v>
      </c>
    </row>
    <row r="5503" spans="2:11" x14ac:dyDescent="0.2">
      <c r="B5503" s="227" t="s">
        <v>53</v>
      </c>
      <c r="C5503" s="213">
        <v>44643</v>
      </c>
      <c r="E5503" s="13">
        <f>'Detailed Summary'!BO817</f>
        <v>20738</v>
      </c>
      <c r="F5503" s="199">
        <f>'Detailed Summary'!AC817</f>
        <v>35189</v>
      </c>
      <c r="G5503" s="13">
        <f>'Detailed Summary'!BK817</f>
        <v>174117</v>
      </c>
      <c r="H5503" s="203">
        <f>'Detailed Summary'!AD817</f>
        <v>128536</v>
      </c>
      <c r="I5503" s="13">
        <f>'Detailed Summary'!BQ817</f>
        <v>211565</v>
      </c>
      <c r="K5503" s="34">
        <f t="shared" si="86"/>
        <v>570145</v>
      </c>
    </row>
    <row r="5504" spans="2:11" x14ac:dyDescent="0.2">
      <c r="B5504" s="227" t="s">
        <v>54</v>
      </c>
      <c r="C5504" s="213">
        <v>44644</v>
      </c>
      <c r="E5504" s="13">
        <f>'Detailed Summary'!BO818</f>
        <v>21586</v>
      </c>
      <c r="F5504" s="199">
        <f>'Detailed Summary'!AC818</f>
        <v>36925</v>
      </c>
      <c r="G5504" s="13">
        <f>'Detailed Summary'!BK818</f>
        <v>180732</v>
      </c>
      <c r="H5504" s="203">
        <f>'Detailed Summary'!AD818</f>
        <v>131808</v>
      </c>
      <c r="I5504" s="13">
        <f>'Detailed Summary'!BQ818</f>
        <v>223978</v>
      </c>
      <c r="K5504" s="34">
        <f t="shared" si="86"/>
        <v>595029</v>
      </c>
    </row>
    <row r="5505" spans="2:11" x14ac:dyDescent="0.2">
      <c r="B5505" s="227" t="s">
        <v>55</v>
      </c>
      <c r="C5505" s="213">
        <v>44645</v>
      </c>
      <c r="E5505" s="13">
        <f>'Detailed Summary'!BO819</f>
        <v>22183</v>
      </c>
      <c r="F5505" s="199">
        <f>'Detailed Summary'!AC819</f>
        <v>41433</v>
      </c>
      <c r="G5505" s="13">
        <f>'Detailed Summary'!BK819</f>
        <v>191763</v>
      </c>
      <c r="H5505" s="203">
        <f>'Detailed Summary'!AD819</f>
        <v>145186</v>
      </c>
      <c r="I5505" s="13">
        <f>'Detailed Summary'!BQ819</f>
        <v>228278</v>
      </c>
      <c r="K5505" s="34">
        <f t="shared" si="86"/>
        <v>628843</v>
      </c>
    </row>
    <row r="5506" spans="2:11" x14ac:dyDescent="0.2">
      <c r="B5506" s="227" t="s">
        <v>56</v>
      </c>
      <c r="C5506" s="213">
        <v>44646</v>
      </c>
      <c r="E5506" s="13">
        <f>'Detailed Summary'!BO820</f>
        <v>17620</v>
      </c>
      <c r="F5506" s="199">
        <f>'Detailed Summary'!AC820</f>
        <v>32011</v>
      </c>
      <c r="G5506" s="13">
        <f>'Detailed Summary'!BK820</f>
        <v>135985</v>
      </c>
      <c r="H5506" s="203">
        <f>'Detailed Summary'!AD820</f>
        <v>113869</v>
      </c>
      <c r="I5506" s="13">
        <f>'Detailed Summary'!BQ820</f>
        <v>187422</v>
      </c>
      <c r="K5506" s="34">
        <f t="shared" si="86"/>
        <v>486907</v>
      </c>
    </row>
    <row r="5507" spans="2:11" x14ac:dyDescent="0.2">
      <c r="B5507" s="227" t="s">
        <v>57</v>
      </c>
      <c r="C5507" s="213">
        <v>44647</v>
      </c>
      <c r="E5507" s="13">
        <f>'Detailed Summary'!BO821</f>
        <v>13293</v>
      </c>
      <c r="F5507" s="199">
        <f>'Detailed Summary'!AC821</f>
        <v>29813</v>
      </c>
      <c r="G5507" s="13">
        <f>'Detailed Summary'!BK821</f>
        <v>107783</v>
      </c>
      <c r="H5507" s="203">
        <f>'Detailed Summary'!AD821</f>
        <v>92119</v>
      </c>
      <c r="I5507" s="13">
        <f>'Detailed Summary'!BQ821</f>
        <v>144076</v>
      </c>
      <c r="K5507" s="34">
        <f t="shared" si="86"/>
        <v>387084</v>
      </c>
    </row>
    <row r="5508" spans="2:11" x14ac:dyDescent="0.2">
      <c r="B5508" s="227" t="s">
        <v>58</v>
      </c>
      <c r="C5508" s="213">
        <v>44648</v>
      </c>
      <c r="E5508" s="13">
        <f>'Detailed Summary'!BO822</f>
        <v>19122</v>
      </c>
      <c r="F5508" s="199">
        <f>'Detailed Summary'!AC822</f>
        <v>34114</v>
      </c>
      <c r="G5508" s="13">
        <f>'Detailed Summary'!BK822</f>
        <v>156813</v>
      </c>
      <c r="H5508" s="203">
        <f>'Detailed Summary'!AD822</f>
        <v>122513</v>
      </c>
      <c r="I5508" s="13">
        <f>'Detailed Summary'!BQ822</f>
        <v>193284</v>
      </c>
      <c r="K5508" s="34">
        <f t="shared" si="86"/>
        <v>525846</v>
      </c>
    </row>
    <row r="5509" spans="2:11" x14ac:dyDescent="0.2">
      <c r="B5509" s="227" t="s">
        <v>59</v>
      </c>
      <c r="C5509" s="213">
        <v>44649</v>
      </c>
      <c r="E5509" s="13">
        <f>'Detailed Summary'!BO823</f>
        <v>20242</v>
      </c>
      <c r="F5509" s="199">
        <f>'Detailed Summary'!AC823</f>
        <v>35005</v>
      </c>
      <c r="G5509" s="13">
        <f>'Detailed Summary'!BK823</f>
        <v>162926</v>
      </c>
      <c r="H5509" s="203">
        <f>'Detailed Summary'!AD823</f>
        <v>126140</v>
      </c>
      <c r="I5509" s="13">
        <f>'Detailed Summary'!BQ823</f>
        <v>200676</v>
      </c>
      <c r="K5509" s="34">
        <f t="shared" si="86"/>
        <v>544989</v>
      </c>
    </row>
    <row r="5510" spans="2:11" x14ac:dyDescent="0.2">
      <c r="B5510" s="227" t="s">
        <v>53</v>
      </c>
      <c r="C5510" s="213">
        <v>44650</v>
      </c>
      <c r="E5510" s="13">
        <f>'Detailed Summary'!BO824</f>
        <v>20487</v>
      </c>
      <c r="F5510" s="199">
        <f>'Detailed Summary'!AC824</f>
        <v>34608</v>
      </c>
      <c r="G5510" s="13">
        <f>'Detailed Summary'!BK824</f>
        <v>169874</v>
      </c>
      <c r="H5510" s="203">
        <f>'Detailed Summary'!AD824</f>
        <v>128085</v>
      </c>
      <c r="I5510" s="13">
        <f>'Detailed Summary'!BQ824</f>
        <v>207388</v>
      </c>
      <c r="K5510" s="34">
        <f t="shared" si="86"/>
        <v>560442</v>
      </c>
    </row>
    <row r="5511" spans="2:11" x14ac:dyDescent="0.2">
      <c r="B5511" s="227" t="s">
        <v>54</v>
      </c>
      <c r="C5511" s="213">
        <v>44651</v>
      </c>
      <c r="E5511" s="13">
        <f>'Detailed Summary'!BO825</f>
        <v>21439</v>
      </c>
      <c r="F5511" s="199">
        <f>'Detailed Summary'!AC825</f>
        <v>36766</v>
      </c>
      <c r="G5511" s="13">
        <f>'Detailed Summary'!BK825</f>
        <v>178911</v>
      </c>
      <c r="H5511" s="203">
        <f>'Detailed Summary'!AD825</f>
        <v>128000</v>
      </c>
      <c r="I5511" s="13">
        <f>'Detailed Summary'!BQ825</f>
        <v>218249</v>
      </c>
      <c r="K5511" s="34">
        <f t="shared" ref="K5511:K5574" si="87">E5511+F5511+G5511+H5511+I5511</f>
        <v>583365</v>
      </c>
    </row>
    <row r="5512" spans="2:11" x14ac:dyDescent="0.2">
      <c r="B5512" s="227" t="s">
        <v>55</v>
      </c>
      <c r="C5512" s="213">
        <v>44652</v>
      </c>
      <c r="E5512" s="13">
        <f>'Detailed Summary'!BO826</f>
        <v>22193</v>
      </c>
      <c r="F5512" s="199">
        <f>'Detailed Summary'!AC826</f>
        <v>41377</v>
      </c>
      <c r="G5512" s="13">
        <f>'Detailed Summary'!BK826</f>
        <v>185972</v>
      </c>
      <c r="H5512" s="203">
        <f>'Detailed Summary'!AD826</f>
        <v>145279</v>
      </c>
      <c r="I5512" s="13">
        <f>'Detailed Summary'!BQ826</f>
        <v>228528</v>
      </c>
      <c r="K5512" s="34">
        <f t="shared" si="87"/>
        <v>623349</v>
      </c>
    </row>
    <row r="5513" spans="2:11" x14ac:dyDescent="0.2">
      <c r="B5513" s="227" t="s">
        <v>56</v>
      </c>
      <c r="C5513" s="213">
        <v>44653</v>
      </c>
      <c r="E5513" s="13">
        <f>'Detailed Summary'!BO827</f>
        <v>16876</v>
      </c>
      <c r="F5513" s="199">
        <f>'Detailed Summary'!AC827</f>
        <v>30384</v>
      </c>
      <c r="G5513" s="13">
        <f>'Detailed Summary'!BK827</f>
        <v>130301</v>
      </c>
      <c r="H5513" s="203">
        <f>'Detailed Summary'!AD827</f>
        <v>95181</v>
      </c>
      <c r="I5513" s="13">
        <f>'Detailed Summary'!BQ827</f>
        <v>182023</v>
      </c>
      <c r="J5513" s="13"/>
      <c r="K5513" s="34">
        <f t="shared" si="87"/>
        <v>454765</v>
      </c>
    </row>
    <row r="5514" spans="2:11" x14ac:dyDescent="0.2">
      <c r="B5514" s="227" t="s">
        <v>57</v>
      </c>
      <c r="C5514" s="213">
        <v>44654</v>
      </c>
      <c r="E5514" s="13">
        <f>'Detailed Summary'!BO828</f>
        <v>14121</v>
      </c>
      <c r="F5514" s="199">
        <f>'Detailed Summary'!AC828</f>
        <v>29999</v>
      </c>
      <c r="G5514" s="13">
        <f>'Detailed Summary'!BK828</f>
        <v>113099</v>
      </c>
      <c r="H5514" s="203">
        <f>'Detailed Summary'!AD828</f>
        <v>92045</v>
      </c>
      <c r="I5514" s="13">
        <f>'Detailed Summary'!BQ828</f>
        <v>149660</v>
      </c>
      <c r="J5514" s="13"/>
      <c r="K5514" s="34">
        <f t="shared" si="87"/>
        <v>398924</v>
      </c>
    </row>
    <row r="5515" spans="2:11" x14ac:dyDescent="0.2">
      <c r="B5515" s="227" t="s">
        <v>58</v>
      </c>
      <c r="C5515" s="213">
        <v>44655</v>
      </c>
      <c r="E5515" s="13">
        <f>'Detailed Summary'!BO829</f>
        <v>19691</v>
      </c>
      <c r="F5515" s="199">
        <f>'Detailed Summary'!AC829</f>
        <v>34014</v>
      </c>
      <c r="G5515" s="13">
        <f>'Detailed Summary'!BK829</f>
        <v>155703</v>
      </c>
      <c r="H5515" s="203">
        <f>'Detailed Summary'!AD829</f>
        <v>117948</v>
      </c>
      <c r="I5515" s="13">
        <f>'Detailed Summary'!BQ829</f>
        <v>189438</v>
      </c>
      <c r="J5515" s="13"/>
      <c r="K5515" s="34">
        <f t="shared" si="87"/>
        <v>516794</v>
      </c>
    </row>
    <row r="5516" spans="2:11" x14ac:dyDescent="0.2">
      <c r="B5516" s="227" t="s">
        <v>59</v>
      </c>
      <c r="C5516" s="213">
        <v>44656</v>
      </c>
      <c r="E5516" s="13">
        <f>'Detailed Summary'!BO830</f>
        <v>20640</v>
      </c>
      <c r="F5516" s="199">
        <f>'Detailed Summary'!AC830</f>
        <v>34868</v>
      </c>
      <c r="G5516" s="13">
        <f>'Detailed Summary'!BK830</f>
        <v>174608</v>
      </c>
      <c r="H5516" s="203">
        <f>'Detailed Summary'!AD830</f>
        <v>127954</v>
      </c>
      <c r="I5516" s="13">
        <f>'Detailed Summary'!BQ830</f>
        <v>207181</v>
      </c>
      <c r="J5516" s="13"/>
      <c r="K5516" s="34">
        <f t="shared" si="87"/>
        <v>565251</v>
      </c>
    </row>
    <row r="5517" spans="2:11" x14ac:dyDescent="0.2">
      <c r="B5517" s="227" t="s">
        <v>53</v>
      </c>
      <c r="C5517" s="213">
        <v>44657</v>
      </c>
      <c r="E5517" s="13">
        <f>'Detailed Summary'!BO831</f>
        <v>20328</v>
      </c>
      <c r="F5517" s="199">
        <f>'Detailed Summary'!AC831</f>
        <v>35492</v>
      </c>
      <c r="G5517" s="13">
        <f>'Detailed Summary'!BK831</f>
        <v>172207</v>
      </c>
      <c r="H5517" s="203">
        <f>'Detailed Summary'!AD831</f>
        <v>126671</v>
      </c>
      <c r="I5517" s="13">
        <f>'Detailed Summary'!BQ831</f>
        <v>208626</v>
      </c>
      <c r="J5517" s="13"/>
      <c r="K5517" s="34">
        <f t="shared" si="87"/>
        <v>563324</v>
      </c>
    </row>
    <row r="5518" spans="2:11" x14ac:dyDescent="0.2">
      <c r="B5518" s="227" t="s">
        <v>54</v>
      </c>
      <c r="C5518" s="213">
        <v>44658</v>
      </c>
      <c r="E5518" s="13">
        <f>'Detailed Summary'!BO832</f>
        <v>21261</v>
      </c>
      <c r="F5518" s="199">
        <f>'Detailed Summary'!AC832</f>
        <v>38247</v>
      </c>
      <c r="G5518" s="13">
        <f>'Detailed Summary'!BK832</f>
        <v>186045</v>
      </c>
      <c r="H5518" s="203">
        <f>'Detailed Summary'!AD832</f>
        <v>133402</v>
      </c>
      <c r="I5518" s="13">
        <f>'Detailed Summary'!BQ832</f>
        <v>214991</v>
      </c>
      <c r="J5518" s="13"/>
      <c r="K5518" s="34">
        <f t="shared" si="87"/>
        <v>593946</v>
      </c>
    </row>
    <row r="5519" spans="2:11" x14ac:dyDescent="0.2">
      <c r="B5519" s="227" t="s">
        <v>55</v>
      </c>
      <c r="C5519" s="213">
        <v>44659</v>
      </c>
      <c r="E5519" s="13">
        <f>'Detailed Summary'!BO833</f>
        <v>22111</v>
      </c>
      <c r="F5519" s="199">
        <f>'Detailed Summary'!AC833</f>
        <v>41797</v>
      </c>
      <c r="G5519" s="13">
        <f>'Detailed Summary'!BK833</f>
        <v>191521</v>
      </c>
      <c r="H5519" s="203">
        <f>'Detailed Summary'!AD833</f>
        <v>143983</v>
      </c>
      <c r="I5519" s="13">
        <f>'Detailed Summary'!BQ833</f>
        <v>226475</v>
      </c>
      <c r="J5519" s="13"/>
      <c r="K5519" s="34">
        <f t="shared" si="87"/>
        <v>625887</v>
      </c>
    </row>
    <row r="5520" spans="2:11" x14ac:dyDescent="0.2">
      <c r="B5520" s="227" t="s">
        <v>56</v>
      </c>
      <c r="C5520" s="213">
        <v>44660</v>
      </c>
      <c r="E5520" s="13">
        <f>'Detailed Summary'!BO834</f>
        <v>16868</v>
      </c>
      <c r="F5520" s="199">
        <f>'Detailed Summary'!AC834</f>
        <v>33155</v>
      </c>
      <c r="G5520" s="13">
        <f>'Detailed Summary'!BK834</f>
        <v>137494</v>
      </c>
      <c r="H5520" s="203">
        <f>'Detailed Summary'!AD834</f>
        <v>108201</v>
      </c>
      <c r="I5520" s="13">
        <f>'Detailed Summary'!BQ834</f>
        <v>189114</v>
      </c>
      <c r="J5520" s="13"/>
      <c r="K5520" s="34">
        <f t="shared" si="87"/>
        <v>484832</v>
      </c>
    </row>
    <row r="5521" spans="2:11" x14ac:dyDescent="0.2">
      <c r="B5521" s="227" t="s">
        <v>57</v>
      </c>
      <c r="C5521" s="213">
        <v>44661</v>
      </c>
      <c r="E5521" s="13">
        <f>'Detailed Summary'!BO835</f>
        <v>12844</v>
      </c>
      <c r="F5521" s="199">
        <f>'Detailed Summary'!AC835</f>
        <v>31857</v>
      </c>
      <c r="G5521" s="13">
        <f>'Detailed Summary'!BK835</f>
        <v>110251</v>
      </c>
      <c r="H5521" s="203">
        <f>'Detailed Summary'!AD835</f>
        <v>92314</v>
      </c>
      <c r="I5521" s="13">
        <f>'Detailed Summary'!BQ835</f>
        <v>143983</v>
      </c>
      <c r="J5521" s="13"/>
      <c r="K5521" s="34">
        <f t="shared" si="87"/>
        <v>391249</v>
      </c>
    </row>
    <row r="5522" spans="2:11" x14ac:dyDescent="0.2">
      <c r="B5522" s="227" t="s">
        <v>58</v>
      </c>
      <c r="C5522" s="213">
        <v>44662</v>
      </c>
      <c r="E5522" s="13">
        <f>'Detailed Summary'!BO836</f>
        <v>18978</v>
      </c>
      <c r="F5522" s="199">
        <f>'Detailed Summary'!AC836</f>
        <v>33394</v>
      </c>
      <c r="G5522" s="13">
        <f>'Detailed Summary'!BK836</f>
        <v>156774</v>
      </c>
      <c r="H5522" s="203">
        <f>'Detailed Summary'!AD836</f>
        <v>120022</v>
      </c>
      <c r="I5522" s="13">
        <f>'Detailed Summary'!BQ836</f>
        <v>192469</v>
      </c>
      <c r="J5522" s="13"/>
      <c r="K5522" s="34">
        <f t="shared" si="87"/>
        <v>521637</v>
      </c>
    </row>
    <row r="5523" spans="2:11" x14ac:dyDescent="0.2">
      <c r="B5523" s="227" t="s">
        <v>59</v>
      </c>
      <c r="C5523" s="213">
        <v>44663</v>
      </c>
      <c r="E5523" s="13">
        <f>'Detailed Summary'!BO837</f>
        <v>19697</v>
      </c>
      <c r="F5523" s="199">
        <f>'Detailed Summary'!AC837</f>
        <v>33196</v>
      </c>
      <c r="G5523" s="13">
        <f>'Detailed Summary'!BK837</f>
        <v>166616</v>
      </c>
      <c r="H5523" s="203">
        <f>'Detailed Summary'!AD837</f>
        <v>127170</v>
      </c>
      <c r="I5523" s="13">
        <f>'Detailed Summary'!BQ837</f>
        <v>199919</v>
      </c>
      <c r="J5523" s="13"/>
      <c r="K5523" s="34">
        <f t="shared" si="87"/>
        <v>546598</v>
      </c>
    </row>
    <row r="5524" spans="2:11" x14ac:dyDescent="0.2">
      <c r="B5524" s="227" t="s">
        <v>53</v>
      </c>
      <c r="C5524" s="213">
        <v>44664</v>
      </c>
      <c r="E5524" s="13">
        <f>'Detailed Summary'!BO838</f>
        <v>20890</v>
      </c>
      <c r="F5524" s="199">
        <f>'Detailed Summary'!AC838</f>
        <v>35471</v>
      </c>
      <c r="G5524" s="13">
        <f>'Detailed Summary'!BK838</f>
        <v>177386</v>
      </c>
      <c r="H5524" s="203">
        <f>'Detailed Summary'!AD838</f>
        <v>131886</v>
      </c>
      <c r="I5524" s="13">
        <f>'Detailed Summary'!BQ838</f>
        <v>213478</v>
      </c>
      <c r="J5524" s="13"/>
      <c r="K5524" s="34">
        <f t="shared" si="87"/>
        <v>579111</v>
      </c>
    </row>
    <row r="5525" spans="2:11" x14ac:dyDescent="0.2">
      <c r="B5525" s="227" t="s">
        <v>54</v>
      </c>
      <c r="C5525" s="213">
        <v>44665</v>
      </c>
      <c r="E5525" s="13">
        <f>'Detailed Summary'!BO839</f>
        <v>22110</v>
      </c>
      <c r="F5525" s="199">
        <f>'Detailed Summary'!AC839</f>
        <v>40416</v>
      </c>
      <c r="G5525" s="13">
        <f>'Detailed Summary'!BK839</f>
        <v>191111</v>
      </c>
      <c r="H5525" s="203">
        <f>'Detailed Summary'!AD839</f>
        <v>142172</v>
      </c>
      <c r="I5525" s="13">
        <f>'Detailed Summary'!BQ839</f>
        <v>225720</v>
      </c>
      <c r="J5525" s="13"/>
      <c r="K5525" s="34">
        <f t="shared" si="87"/>
        <v>621529</v>
      </c>
    </row>
    <row r="5526" spans="2:11" x14ac:dyDescent="0.2">
      <c r="B5526" s="227" t="s">
        <v>55</v>
      </c>
      <c r="C5526" s="213">
        <v>44666</v>
      </c>
      <c r="E5526" s="13">
        <f>'Detailed Summary'!BO840</f>
        <v>20260</v>
      </c>
      <c r="F5526" s="199">
        <f>'Detailed Summary'!AC840</f>
        <v>39530</v>
      </c>
      <c r="G5526" s="13">
        <f>'Detailed Summary'!BK840</f>
        <v>166950</v>
      </c>
      <c r="H5526" s="203">
        <f>'Detailed Summary'!AD840</f>
        <v>133922</v>
      </c>
      <c r="I5526" s="13">
        <f>'Detailed Summary'!BQ840</f>
        <v>213308</v>
      </c>
      <c r="J5526" s="13"/>
      <c r="K5526" s="34">
        <f t="shared" si="87"/>
        <v>573970</v>
      </c>
    </row>
    <row r="5527" spans="2:11" x14ac:dyDescent="0.2">
      <c r="B5527" s="227" t="s">
        <v>56</v>
      </c>
      <c r="C5527" s="213">
        <v>44667</v>
      </c>
      <c r="E5527" s="13">
        <f>'Detailed Summary'!BO841</f>
        <v>13926</v>
      </c>
      <c r="F5527" s="199">
        <f>'Detailed Summary'!AC841</f>
        <v>29138</v>
      </c>
      <c r="G5527" s="13">
        <f>'Detailed Summary'!BK841</f>
        <v>110527</v>
      </c>
      <c r="H5527" s="203">
        <f>'Detailed Summary'!AD841</f>
        <v>101384</v>
      </c>
      <c r="I5527" s="13">
        <f>'Detailed Summary'!BQ841</f>
        <v>170129</v>
      </c>
      <c r="J5527" s="13"/>
      <c r="K5527" s="34">
        <f t="shared" si="87"/>
        <v>425104</v>
      </c>
    </row>
    <row r="5528" spans="2:11" x14ac:dyDescent="0.2">
      <c r="B5528" s="227" t="s">
        <v>57</v>
      </c>
      <c r="C5528" s="213">
        <v>44668</v>
      </c>
      <c r="E5528" s="13">
        <f>'Detailed Summary'!BO842</f>
        <v>12132</v>
      </c>
      <c r="F5528" s="199">
        <f>'Detailed Summary'!AC842</f>
        <v>30559</v>
      </c>
      <c r="G5528" s="13">
        <f>'Detailed Summary'!BK842</f>
        <v>96689</v>
      </c>
      <c r="H5528" s="203">
        <f>'Detailed Summary'!AD842</f>
        <v>90166</v>
      </c>
      <c r="I5528" s="13">
        <f>'Detailed Summary'!BQ842</f>
        <v>130813</v>
      </c>
      <c r="J5528" s="13"/>
      <c r="K5528" s="34">
        <f t="shared" si="87"/>
        <v>360359</v>
      </c>
    </row>
    <row r="5529" spans="2:11" x14ac:dyDescent="0.2">
      <c r="B5529" s="227" t="s">
        <v>58</v>
      </c>
      <c r="C5529" s="213">
        <v>44669</v>
      </c>
      <c r="E5529" s="13">
        <f>'Detailed Summary'!BO843</f>
        <v>19561</v>
      </c>
      <c r="F5529" s="199">
        <f>'Detailed Summary'!AC843</f>
        <v>36307</v>
      </c>
      <c r="G5529" s="13">
        <f>'Detailed Summary'!BK843</f>
        <v>158170</v>
      </c>
      <c r="H5529" s="203">
        <f>'Detailed Summary'!AD843</f>
        <v>122602</v>
      </c>
      <c r="I5529" s="13">
        <f>'Detailed Summary'!BQ843</f>
        <v>197960</v>
      </c>
      <c r="J5529" s="13"/>
      <c r="K5529" s="34">
        <f t="shared" si="87"/>
        <v>534600</v>
      </c>
    </row>
    <row r="5530" spans="2:11" x14ac:dyDescent="0.2">
      <c r="B5530" s="227" t="s">
        <v>59</v>
      </c>
      <c r="C5530" s="213">
        <v>44670</v>
      </c>
      <c r="E5530" s="13">
        <f>'Detailed Summary'!BO844</f>
        <v>20161</v>
      </c>
      <c r="F5530" s="199">
        <f>'Detailed Summary'!AC844</f>
        <v>35192</v>
      </c>
      <c r="G5530" s="13">
        <f>'Detailed Summary'!BK844</f>
        <v>171389</v>
      </c>
      <c r="H5530" s="203">
        <f>'Detailed Summary'!AD844</f>
        <v>128264</v>
      </c>
      <c r="I5530" s="13">
        <f>'Detailed Summary'!BQ844</f>
        <v>207303</v>
      </c>
      <c r="J5530" s="13"/>
      <c r="K5530" s="34">
        <f t="shared" si="87"/>
        <v>562309</v>
      </c>
    </row>
    <row r="5531" spans="2:11" x14ac:dyDescent="0.2">
      <c r="B5531" s="227" t="s">
        <v>53</v>
      </c>
      <c r="C5531" s="213">
        <v>44671</v>
      </c>
      <c r="E5531" s="13">
        <f>'Detailed Summary'!BO845</f>
        <v>21348</v>
      </c>
      <c r="F5531" s="199">
        <f>'Detailed Summary'!AC845</f>
        <v>35646</v>
      </c>
      <c r="G5531" s="13">
        <f>'Detailed Summary'!BK845</f>
        <v>173866</v>
      </c>
      <c r="H5531" s="203">
        <f>'Detailed Summary'!AD845</f>
        <v>131371</v>
      </c>
      <c r="I5531" s="13">
        <f>'Detailed Summary'!BQ845</f>
        <v>211020</v>
      </c>
      <c r="J5531" s="13"/>
      <c r="K5531" s="34">
        <f t="shared" si="87"/>
        <v>573251</v>
      </c>
    </row>
    <row r="5532" spans="2:11" x14ac:dyDescent="0.2">
      <c r="B5532" s="227" t="s">
        <v>54</v>
      </c>
      <c r="C5532" s="213">
        <v>44672</v>
      </c>
      <c r="E5532" s="13">
        <f>'Detailed Summary'!BO846</f>
        <v>21050</v>
      </c>
      <c r="F5532" s="199">
        <f>'Detailed Summary'!AC846</f>
        <v>37106</v>
      </c>
      <c r="G5532" s="13">
        <f>'Detailed Summary'!BK846</f>
        <v>181556</v>
      </c>
      <c r="H5532" s="203">
        <f>'Detailed Summary'!AD846</f>
        <v>136337</v>
      </c>
      <c r="I5532" s="13">
        <f>'Detailed Summary'!BQ846</f>
        <v>215342</v>
      </c>
      <c r="J5532" s="13"/>
      <c r="K5532" s="34">
        <f t="shared" si="87"/>
        <v>591391</v>
      </c>
    </row>
    <row r="5533" spans="2:11" x14ac:dyDescent="0.2">
      <c r="B5533" s="227" t="s">
        <v>55</v>
      </c>
      <c r="C5533" s="213">
        <v>44673</v>
      </c>
      <c r="E5533" s="13">
        <f>'Detailed Summary'!BO847</f>
        <v>22264</v>
      </c>
      <c r="F5533" s="199">
        <f>'Detailed Summary'!AC847</f>
        <v>40848</v>
      </c>
      <c r="G5533" s="13">
        <f>'Detailed Summary'!BK847</f>
        <v>192133</v>
      </c>
      <c r="H5533" s="203">
        <f>'Detailed Summary'!AD847</f>
        <v>146389</v>
      </c>
      <c r="I5533" s="13">
        <f>'Detailed Summary'!BQ847</f>
        <v>224558</v>
      </c>
      <c r="J5533" s="13"/>
      <c r="K5533" s="34">
        <f t="shared" si="87"/>
        <v>626192</v>
      </c>
    </row>
    <row r="5534" spans="2:11" x14ac:dyDescent="0.2">
      <c r="B5534" s="227" t="s">
        <v>56</v>
      </c>
      <c r="C5534" s="213">
        <v>44674</v>
      </c>
      <c r="E5534" s="13">
        <f>'Detailed Summary'!BO848</f>
        <v>17805</v>
      </c>
      <c r="F5534" s="199">
        <f>'Detailed Summary'!AC848</f>
        <v>31637</v>
      </c>
      <c r="G5534" s="13">
        <f>'Detailed Summary'!BK848</f>
        <v>138825</v>
      </c>
      <c r="H5534" s="203">
        <f>'Detailed Summary'!AD848</f>
        <v>113694</v>
      </c>
      <c r="I5534" s="13">
        <f>'Detailed Summary'!BQ848</f>
        <v>186837</v>
      </c>
      <c r="J5534" s="13"/>
      <c r="K5534" s="34">
        <f t="shared" si="87"/>
        <v>488798</v>
      </c>
    </row>
    <row r="5535" spans="2:11" x14ac:dyDescent="0.2">
      <c r="B5535" s="227" t="s">
        <v>57</v>
      </c>
      <c r="C5535" s="213">
        <v>44675</v>
      </c>
      <c r="E5535" s="13">
        <f>'Detailed Summary'!BO849</f>
        <v>12587</v>
      </c>
      <c r="F5535" s="199">
        <f>'Detailed Summary'!AC849</f>
        <v>30283</v>
      </c>
      <c r="G5535" s="13">
        <f>'Detailed Summary'!BK849</f>
        <v>102717</v>
      </c>
      <c r="H5535" s="203">
        <f>'Detailed Summary'!AD849</f>
        <v>92117</v>
      </c>
      <c r="I5535" s="13">
        <f>'Detailed Summary'!BQ849</f>
        <v>145654</v>
      </c>
      <c r="J5535" s="13"/>
      <c r="K5535" s="34">
        <f t="shared" si="87"/>
        <v>383358</v>
      </c>
    </row>
    <row r="5536" spans="2:11" x14ac:dyDescent="0.2">
      <c r="B5536" s="227" t="s">
        <v>58</v>
      </c>
      <c r="C5536" s="213">
        <v>44676</v>
      </c>
      <c r="E5536" s="13">
        <f>'Detailed Summary'!BO850</f>
        <v>17676</v>
      </c>
      <c r="F5536" s="199">
        <f>'Detailed Summary'!AC850</f>
        <v>31092</v>
      </c>
      <c r="G5536" s="13">
        <f>'Detailed Summary'!BK850</f>
        <v>137948</v>
      </c>
      <c r="H5536" s="203">
        <f>'Detailed Summary'!AD850</f>
        <v>109988</v>
      </c>
      <c r="I5536" s="13">
        <f>'Detailed Summary'!BQ850</f>
        <v>176136</v>
      </c>
      <c r="J5536" s="13"/>
      <c r="K5536" s="34">
        <f t="shared" si="87"/>
        <v>472840</v>
      </c>
    </row>
    <row r="5537" spans="2:11" x14ac:dyDescent="0.2">
      <c r="B5537" s="227" t="s">
        <v>59</v>
      </c>
      <c r="C5537" s="213">
        <v>44677</v>
      </c>
      <c r="E5537" s="13">
        <f>'Detailed Summary'!BO851</f>
        <v>19437</v>
      </c>
      <c r="F5537" s="199">
        <f>'Detailed Summary'!AC851</f>
        <v>33945</v>
      </c>
      <c r="G5537" s="13">
        <f>'Detailed Summary'!BK851</f>
        <v>166507</v>
      </c>
      <c r="H5537" s="203">
        <f>'Detailed Summary'!AD851</f>
        <v>126541</v>
      </c>
      <c r="I5537" s="13">
        <f>'Detailed Summary'!BQ851</f>
        <v>205958</v>
      </c>
      <c r="J5537" s="13"/>
      <c r="K5537" s="34">
        <f t="shared" si="87"/>
        <v>552388</v>
      </c>
    </row>
    <row r="5538" spans="2:11" x14ac:dyDescent="0.2">
      <c r="B5538" s="227" t="s">
        <v>53</v>
      </c>
      <c r="C5538" s="213">
        <v>44678</v>
      </c>
      <c r="E5538" s="13">
        <f>'Detailed Summary'!BO852</f>
        <v>21115</v>
      </c>
      <c r="F5538" s="199">
        <f>'Detailed Summary'!AC852</f>
        <v>35354</v>
      </c>
      <c r="G5538" s="13">
        <f>'Detailed Summary'!BK852</f>
        <v>177848</v>
      </c>
      <c r="H5538" s="203">
        <f>'Detailed Summary'!AD852</f>
        <v>131574</v>
      </c>
      <c r="I5538" s="13">
        <f>'Detailed Summary'!BQ852</f>
        <v>212060</v>
      </c>
      <c r="J5538" s="13"/>
      <c r="K5538" s="34">
        <f t="shared" si="87"/>
        <v>577951</v>
      </c>
    </row>
    <row r="5539" spans="2:11" x14ac:dyDescent="0.2">
      <c r="B5539" s="227" t="s">
        <v>54</v>
      </c>
      <c r="C5539" s="213">
        <v>44679</v>
      </c>
      <c r="E5539" s="13">
        <f>'Detailed Summary'!BO853</f>
        <v>22459</v>
      </c>
      <c r="F5539" s="199">
        <f>'Detailed Summary'!AC853</f>
        <v>37497</v>
      </c>
      <c r="G5539" s="13">
        <f>'Detailed Summary'!BK853</f>
        <v>181010</v>
      </c>
      <c r="H5539" s="203">
        <f>'Detailed Summary'!AD853</f>
        <v>135370</v>
      </c>
      <c r="I5539" s="13">
        <f>'Detailed Summary'!BQ853</f>
        <v>216337</v>
      </c>
      <c r="J5539" s="13"/>
      <c r="K5539" s="34">
        <f t="shared" si="87"/>
        <v>592673</v>
      </c>
    </row>
    <row r="5540" spans="2:11" x14ac:dyDescent="0.2">
      <c r="B5540" s="227" t="s">
        <v>55</v>
      </c>
      <c r="C5540" s="213">
        <v>44680</v>
      </c>
      <c r="E5540" s="13">
        <f>'Detailed Summary'!BO854</f>
        <v>21964</v>
      </c>
      <c r="F5540" s="199">
        <f>'Detailed Summary'!AC854</f>
        <v>41594</v>
      </c>
      <c r="G5540" s="13">
        <f>'Detailed Summary'!BK854</f>
        <v>193087</v>
      </c>
      <c r="H5540" s="203">
        <f>'Detailed Summary'!AD854</f>
        <v>147021</v>
      </c>
      <c r="I5540" s="13">
        <f>'Detailed Summary'!BQ854</f>
        <v>227222</v>
      </c>
      <c r="J5540" s="13"/>
      <c r="K5540" s="34">
        <f t="shared" si="87"/>
        <v>630888</v>
      </c>
    </row>
    <row r="5541" spans="2:11" x14ac:dyDescent="0.2">
      <c r="B5541" s="227" t="s">
        <v>56</v>
      </c>
      <c r="C5541" s="213">
        <v>44681</v>
      </c>
      <c r="E5541" s="13">
        <f>'Detailed Summary'!BO855</f>
        <v>18096</v>
      </c>
      <c r="F5541" s="199">
        <f>'Detailed Summary'!AC855</f>
        <v>28270</v>
      </c>
      <c r="G5541" s="13">
        <f>'Detailed Summary'!BK855</f>
        <v>132193</v>
      </c>
      <c r="H5541" s="203">
        <f>'Detailed Summary'!AD855</f>
        <v>110016</v>
      </c>
      <c r="I5541" s="13">
        <f>'Detailed Summary'!BQ855</f>
        <v>190884</v>
      </c>
      <c r="J5541" s="13"/>
      <c r="K5541" s="34">
        <f t="shared" si="87"/>
        <v>479459</v>
      </c>
    </row>
    <row r="5542" spans="2:11" x14ac:dyDescent="0.2">
      <c r="B5542" s="227" t="s">
        <v>57</v>
      </c>
      <c r="C5542" s="213">
        <v>44682</v>
      </c>
      <c r="E5542" s="13">
        <f>'Detailed Summary'!BO856</f>
        <v>12793</v>
      </c>
      <c r="F5542" s="199">
        <f>'Detailed Summary'!AC856</f>
        <v>29330</v>
      </c>
      <c r="G5542" s="13">
        <f>'Detailed Summary'!BK856</f>
        <v>104431</v>
      </c>
      <c r="H5542" s="203">
        <f>'Detailed Summary'!AD856</f>
        <v>88315</v>
      </c>
      <c r="I5542" s="13">
        <f>'Detailed Summary'!BQ856</f>
        <v>148683</v>
      </c>
      <c r="K5542" s="34">
        <f t="shared" si="87"/>
        <v>383552</v>
      </c>
    </row>
    <row r="5543" spans="2:11" x14ac:dyDescent="0.2">
      <c r="B5543" s="227" t="s">
        <v>58</v>
      </c>
      <c r="C5543" s="229">
        <v>44683</v>
      </c>
      <c r="E5543" s="13">
        <f>'Detailed Summary'!BO857</f>
        <v>19485</v>
      </c>
      <c r="F5543" s="199">
        <f>'Detailed Summary'!AC857</f>
        <v>33661</v>
      </c>
      <c r="G5543" s="13">
        <f>'Detailed Summary'!BK857</f>
        <v>158047</v>
      </c>
      <c r="H5543" s="203">
        <f>'Detailed Summary'!AD857</f>
        <v>122320</v>
      </c>
      <c r="I5543" s="13">
        <f>'Detailed Summary'!BQ857</f>
        <v>195143</v>
      </c>
      <c r="K5543" s="34">
        <f t="shared" si="87"/>
        <v>528656</v>
      </c>
    </row>
    <row r="5544" spans="2:11" x14ac:dyDescent="0.2">
      <c r="B5544" s="227" t="s">
        <v>59</v>
      </c>
      <c r="C5544" s="229">
        <v>44684</v>
      </c>
      <c r="E5544" s="13">
        <f>'Detailed Summary'!BO858</f>
        <v>20164</v>
      </c>
      <c r="F5544" s="199">
        <f>'Detailed Summary'!AC858</f>
        <v>34488</v>
      </c>
      <c r="G5544" s="13">
        <f>'Detailed Summary'!BK858</f>
        <v>170270</v>
      </c>
      <c r="H5544" s="203">
        <f>'Detailed Summary'!AD858</f>
        <v>131477</v>
      </c>
      <c r="I5544" s="13">
        <f>'Detailed Summary'!BQ858</f>
        <v>207921</v>
      </c>
      <c r="K5544" s="34">
        <f t="shared" si="87"/>
        <v>564320</v>
      </c>
    </row>
    <row r="5545" spans="2:11" x14ac:dyDescent="0.2">
      <c r="B5545" s="227" t="s">
        <v>53</v>
      </c>
      <c r="C5545" s="213">
        <v>44685</v>
      </c>
      <c r="E5545" s="13">
        <f>'Detailed Summary'!BO859</f>
        <v>20889</v>
      </c>
      <c r="F5545" s="199">
        <f>'Detailed Summary'!AC859</f>
        <v>35040</v>
      </c>
      <c r="G5545" s="13">
        <f>'Detailed Summary'!BK859</f>
        <v>176708</v>
      </c>
      <c r="H5545" s="203">
        <f>'Detailed Summary'!AD859</f>
        <v>133447</v>
      </c>
      <c r="I5545" s="13">
        <f>'Detailed Summary'!BQ859</f>
        <v>215594</v>
      </c>
      <c r="K5545" s="34">
        <f t="shared" si="87"/>
        <v>581678</v>
      </c>
    </row>
    <row r="5546" spans="2:11" x14ac:dyDescent="0.2">
      <c r="B5546" s="227" t="s">
        <v>54</v>
      </c>
      <c r="C5546" s="213">
        <v>44686</v>
      </c>
      <c r="E5546" s="13">
        <f>'Detailed Summary'!BO860</f>
        <v>19943</v>
      </c>
      <c r="F5546" s="199">
        <f>'Detailed Summary'!AC860</f>
        <v>34676</v>
      </c>
      <c r="G5546" s="13">
        <f>'Detailed Summary'!BK860</f>
        <v>164576</v>
      </c>
      <c r="H5546" s="203">
        <f>'Detailed Summary'!AD860</f>
        <v>128365</v>
      </c>
      <c r="I5546" s="13">
        <f>'Detailed Summary'!BQ860</f>
        <v>204857</v>
      </c>
      <c r="K5546" s="34">
        <f t="shared" si="87"/>
        <v>552417</v>
      </c>
    </row>
    <row r="5547" spans="2:11" x14ac:dyDescent="0.2">
      <c r="B5547" s="227" t="s">
        <v>55</v>
      </c>
      <c r="C5547" s="213">
        <v>44687</v>
      </c>
      <c r="E5547" s="13">
        <f>'Detailed Summary'!BO861</f>
        <v>21948</v>
      </c>
      <c r="F5547" s="199">
        <f>'Detailed Summary'!AC861</f>
        <v>40788</v>
      </c>
      <c r="G5547" s="13">
        <f>'Detailed Summary'!BK861</f>
        <v>189159</v>
      </c>
      <c r="H5547" s="203">
        <f>'Detailed Summary'!AD861</f>
        <v>144845</v>
      </c>
      <c r="I5547" s="13">
        <f>'Detailed Summary'!BQ861</f>
        <v>230768</v>
      </c>
      <c r="K5547" s="34">
        <f t="shared" si="87"/>
        <v>627508</v>
      </c>
    </row>
    <row r="5548" spans="2:11" x14ac:dyDescent="0.2">
      <c r="B5548" s="227" t="s">
        <v>56</v>
      </c>
      <c r="C5548" s="213">
        <v>44688</v>
      </c>
      <c r="E5548" s="13">
        <f>'Detailed Summary'!BO862</f>
        <v>17462</v>
      </c>
      <c r="F5548" s="199">
        <f>'Detailed Summary'!AC862</f>
        <v>31145</v>
      </c>
      <c r="G5548" s="13">
        <f>'Detailed Summary'!BK862</f>
        <v>126356</v>
      </c>
      <c r="H5548" s="203">
        <f>'Detailed Summary'!AD862</f>
        <v>109196</v>
      </c>
      <c r="I5548" s="13">
        <f>'Detailed Summary'!BQ862</f>
        <v>200189</v>
      </c>
      <c r="K5548" s="34">
        <f t="shared" si="87"/>
        <v>484348</v>
      </c>
    </row>
    <row r="5549" spans="2:11" x14ac:dyDescent="0.2">
      <c r="B5549" s="227" t="s">
        <v>57</v>
      </c>
      <c r="C5549" s="213">
        <v>44689</v>
      </c>
      <c r="E5549" s="13">
        <f>'Detailed Summary'!BO863</f>
        <v>14583</v>
      </c>
      <c r="F5549" s="199">
        <f>'Detailed Summary'!AC863</f>
        <v>30841</v>
      </c>
      <c r="G5549" s="13">
        <f>'Detailed Summary'!BK863</f>
        <v>102078</v>
      </c>
      <c r="H5549" s="203">
        <f>'Detailed Summary'!AD863</f>
        <v>92976</v>
      </c>
      <c r="I5549" s="13">
        <f>'Detailed Summary'!BQ863</f>
        <v>157705</v>
      </c>
      <c r="K5549" s="34">
        <f t="shared" si="87"/>
        <v>398183</v>
      </c>
    </row>
    <row r="5550" spans="2:11" x14ac:dyDescent="0.2">
      <c r="B5550" s="227" t="s">
        <v>58</v>
      </c>
      <c r="C5550" s="213">
        <v>44690</v>
      </c>
      <c r="E5550" s="13">
        <f>'Detailed Summary'!BO864</f>
        <v>19015</v>
      </c>
      <c r="F5550" s="199">
        <f>'Detailed Summary'!AC864</f>
        <v>34043</v>
      </c>
      <c r="G5550" s="13">
        <f>'Detailed Summary'!BK864</f>
        <v>158479</v>
      </c>
      <c r="H5550" s="203">
        <f>'Detailed Summary'!AD864</f>
        <v>124830</v>
      </c>
      <c r="I5550" s="13">
        <f>'Detailed Summary'!BQ864</f>
        <v>197281</v>
      </c>
      <c r="K5550" s="34">
        <f t="shared" si="87"/>
        <v>533648</v>
      </c>
    </row>
    <row r="5551" spans="2:11" x14ac:dyDescent="0.2">
      <c r="B5551" s="227" t="s">
        <v>59</v>
      </c>
      <c r="C5551" s="213">
        <v>44691</v>
      </c>
      <c r="E5551" s="13">
        <f>'Detailed Summary'!BO865</f>
        <v>20173</v>
      </c>
      <c r="F5551" s="199">
        <f>'Detailed Summary'!AC865</f>
        <v>35549</v>
      </c>
      <c r="G5551" s="13">
        <f>'Detailed Summary'!BK865</f>
        <v>173107</v>
      </c>
      <c r="H5551" s="203">
        <f>'Detailed Summary'!AD865</f>
        <v>130460</v>
      </c>
      <c r="I5551" s="13">
        <f>'Detailed Summary'!BQ865</f>
        <v>209423</v>
      </c>
      <c r="K5551" s="34">
        <f t="shared" si="87"/>
        <v>568712</v>
      </c>
    </row>
    <row r="5552" spans="2:11" x14ac:dyDescent="0.2">
      <c r="B5552" s="227" t="s">
        <v>53</v>
      </c>
      <c r="C5552" s="213">
        <v>44692</v>
      </c>
      <c r="E5552" s="13">
        <f>'Detailed Summary'!BO866</f>
        <v>20885</v>
      </c>
      <c r="F5552" s="199">
        <f>'Detailed Summary'!AC866</f>
        <v>36879</v>
      </c>
      <c r="G5552" s="13">
        <f>'Detailed Summary'!BK866</f>
        <v>177500</v>
      </c>
      <c r="H5552" s="203">
        <f>'Detailed Summary'!AD866</f>
        <v>129882</v>
      </c>
      <c r="I5552" s="13">
        <f>'Detailed Summary'!BQ866</f>
        <v>212528</v>
      </c>
      <c r="K5552" s="34">
        <f t="shared" si="87"/>
        <v>577674</v>
      </c>
    </row>
    <row r="5553" spans="2:11" x14ac:dyDescent="0.2">
      <c r="B5553" s="227" t="s">
        <v>54</v>
      </c>
      <c r="C5553" s="213">
        <v>44693</v>
      </c>
      <c r="E5553" s="13">
        <f>'Detailed Summary'!BO867</f>
        <v>21873</v>
      </c>
      <c r="F5553" s="199">
        <f>'Detailed Summary'!AC867</f>
        <v>37776</v>
      </c>
      <c r="G5553" s="13">
        <f>'Detailed Summary'!BK867</f>
        <v>183441</v>
      </c>
      <c r="H5553" s="203">
        <f>'Detailed Summary'!AD867</f>
        <v>138457</v>
      </c>
      <c r="I5553" s="13">
        <f>'Detailed Summary'!BQ867</f>
        <v>218986</v>
      </c>
      <c r="K5553" s="34">
        <f t="shared" si="87"/>
        <v>600533</v>
      </c>
    </row>
    <row r="5554" spans="2:11" x14ac:dyDescent="0.2">
      <c r="B5554" s="227" t="s">
        <v>55</v>
      </c>
      <c r="C5554" s="213">
        <v>44694</v>
      </c>
      <c r="E5554" s="13">
        <f>'Detailed Summary'!BO868</f>
        <v>22498</v>
      </c>
      <c r="F5554" s="199">
        <f>'Detailed Summary'!AC868</f>
        <v>40860</v>
      </c>
      <c r="G5554" s="13">
        <f>'Detailed Summary'!BK868</f>
        <v>189629</v>
      </c>
      <c r="H5554" s="203">
        <f>'Detailed Summary'!AD868</f>
        <v>146773</v>
      </c>
      <c r="I5554" s="13">
        <f>'Detailed Summary'!BQ868</f>
        <v>232169</v>
      </c>
      <c r="K5554" s="34">
        <f t="shared" si="87"/>
        <v>631929</v>
      </c>
    </row>
    <row r="5555" spans="2:11" x14ac:dyDescent="0.2">
      <c r="B5555" s="227" t="s">
        <v>56</v>
      </c>
      <c r="C5555" s="213">
        <v>44695</v>
      </c>
      <c r="E5555" s="13">
        <f>'Detailed Summary'!BO869</f>
        <v>16963</v>
      </c>
      <c r="F5555" s="199">
        <f>'Detailed Summary'!AC869</f>
        <v>31553</v>
      </c>
      <c r="G5555" s="13">
        <f>'Detailed Summary'!BK869</f>
        <v>130952</v>
      </c>
      <c r="H5555" s="203">
        <f>'Detailed Summary'!AD869</f>
        <v>106613</v>
      </c>
      <c r="I5555" s="13">
        <f>'Detailed Summary'!BQ869</f>
        <v>184980</v>
      </c>
      <c r="K5555" s="34">
        <f t="shared" si="87"/>
        <v>471061</v>
      </c>
    </row>
    <row r="5556" spans="2:11" x14ac:dyDescent="0.2">
      <c r="B5556" s="227" t="s">
        <v>57</v>
      </c>
      <c r="C5556" s="213">
        <v>44696</v>
      </c>
      <c r="E5556" s="13">
        <f>'Detailed Summary'!BO870</f>
        <v>12842</v>
      </c>
      <c r="F5556" s="199">
        <f>'Detailed Summary'!AC870</f>
        <v>29589</v>
      </c>
      <c r="G5556" s="13">
        <f>'Detailed Summary'!BK870</f>
        <v>102715</v>
      </c>
      <c r="H5556" s="203">
        <f>'Detailed Summary'!AD870</f>
        <v>87785</v>
      </c>
      <c r="I5556" s="13">
        <f>'Detailed Summary'!BQ870</f>
        <v>152376</v>
      </c>
      <c r="K5556" s="34">
        <f t="shared" si="87"/>
        <v>385307</v>
      </c>
    </row>
    <row r="5557" spans="2:11" x14ac:dyDescent="0.2">
      <c r="B5557" s="227" t="s">
        <v>58</v>
      </c>
      <c r="C5557" s="213">
        <v>44697</v>
      </c>
      <c r="E5557" s="13">
        <f>'Detailed Summary'!BO871</f>
        <v>19574</v>
      </c>
      <c r="F5557" s="199">
        <f>'Detailed Summary'!AC871</f>
        <v>34839</v>
      </c>
      <c r="G5557" s="13">
        <f>'Detailed Summary'!BK871</f>
        <v>159833</v>
      </c>
      <c r="H5557" s="203">
        <f>'Detailed Summary'!AD871</f>
        <v>123597</v>
      </c>
      <c r="I5557" s="13">
        <f>'Detailed Summary'!BQ871</f>
        <v>197868</v>
      </c>
      <c r="K5557" s="34">
        <f t="shared" si="87"/>
        <v>535711</v>
      </c>
    </row>
    <row r="5558" spans="2:11" x14ac:dyDescent="0.2">
      <c r="B5558" s="227" t="s">
        <v>59</v>
      </c>
      <c r="C5558" s="213">
        <v>44698</v>
      </c>
      <c r="E5558" s="13">
        <f>'Detailed Summary'!BO872</f>
        <v>20533</v>
      </c>
      <c r="F5558" s="199">
        <f>'Detailed Summary'!AC872</f>
        <v>35585</v>
      </c>
      <c r="G5558" s="13">
        <f>'Detailed Summary'!BK872</f>
        <v>172705</v>
      </c>
      <c r="H5558" s="203">
        <f>'Detailed Summary'!AD872</f>
        <v>130742</v>
      </c>
      <c r="I5558" s="13">
        <f>'Detailed Summary'!BQ872</f>
        <v>208797</v>
      </c>
      <c r="K5558" s="34">
        <f t="shared" si="87"/>
        <v>568362</v>
      </c>
    </row>
    <row r="5559" spans="2:11" x14ac:dyDescent="0.2">
      <c r="B5559" s="227" t="s">
        <v>53</v>
      </c>
      <c r="C5559" s="213">
        <v>44699</v>
      </c>
      <c r="E5559" s="13">
        <f>'Detailed Summary'!BO873</f>
        <v>21198</v>
      </c>
      <c r="F5559" s="199">
        <f>'Detailed Summary'!AC873</f>
        <v>36116</v>
      </c>
      <c r="G5559" s="13">
        <f>'Detailed Summary'!BK873</f>
        <v>177794</v>
      </c>
      <c r="H5559" s="203">
        <f>'Detailed Summary'!AD873</f>
        <v>131311</v>
      </c>
      <c r="I5559" s="13">
        <f>'Detailed Summary'!BQ873</f>
        <v>213753</v>
      </c>
      <c r="K5559" s="34">
        <f t="shared" si="87"/>
        <v>580172</v>
      </c>
    </row>
    <row r="5560" spans="2:11" x14ac:dyDescent="0.2">
      <c r="B5560" s="227" t="s">
        <v>54</v>
      </c>
      <c r="C5560" s="213">
        <v>44700</v>
      </c>
      <c r="E5560" s="13">
        <f>'Detailed Summary'!BO874</f>
        <v>20960</v>
      </c>
      <c r="F5560" s="199">
        <f>'Detailed Summary'!AC874</f>
        <v>37435</v>
      </c>
      <c r="G5560" s="13">
        <f>'Detailed Summary'!BK874</f>
        <v>184009</v>
      </c>
      <c r="H5560" s="203">
        <f>'Detailed Summary'!AD874</f>
        <v>137937</v>
      </c>
      <c r="I5560" s="13">
        <f>'Detailed Summary'!BQ874</f>
        <v>218406</v>
      </c>
      <c r="K5560" s="34">
        <f t="shared" si="87"/>
        <v>598747</v>
      </c>
    </row>
    <row r="5561" spans="2:11" x14ac:dyDescent="0.2">
      <c r="B5561" s="227" t="s">
        <v>55</v>
      </c>
      <c r="C5561" s="213">
        <v>44701</v>
      </c>
      <c r="E5561" s="13">
        <f>'Detailed Summary'!BO875</f>
        <v>22312</v>
      </c>
      <c r="F5561" s="199">
        <f>'Detailed Summary'!AC875</f>
        <v>40636</v>
      </c>
      <c r="G5561" s="13">
        <f>'Detailed Summary'!BK875</f>
        <v>199027</v>
      </c>
      <c r="H5561" s="203">
        <f>'Detailed Summary'!AD875</f>
        <v>148413</v>
      </c>
      <c r="I5561" s="13">
        <f>'Detailed Summary'!BQ875</f>
        <v>229789</v>
      </c>
      <c r="K5561" s="34">
        <f t="shared" si="87"/>
        <v>640177</v>
      </c>
    </row>
    <row r="5562" spans="2:11" x14ac:dyDescent="0.2">
      <c r="B5562" s="227" t="s">
        <v>56</v>
      </c>
      <c r="C5562" s="213">
        <v>44702</v>
      </c>
      <c r="E5562" s="13">
        <f>'Detailed Summary'!BO876</f>
        <v>16242</v>
      </c>
      <c r="F5562" s="199">
        <f>'Detailed Summary'!AC876</f>
        <v>30383</v>
      </c>
      <c r="G5562" s="13">
        <f>'Detailed Summary'!BK876</f>
        <v>129453</v>
      </c>
      <c r="H5562" s="203">
        <f>'Detailed Summary'!AD876</f>
        <v>107698</v>
      </c>
      <c r="I5562" s="13">
        <f>'Detailed Summary'!BQ876</f>
        <v>186048</v>
      </c>
      <c r="K5562" s="34">
        <f t="shared" si="87"/>
        <v>469824</v>
      </c>
    </row>
    <row r="5563" spans="2:11" x14ac:dyDescent="0.2">
      <c r="B5563" s="227" t="s">
        <v>57</v>
      </c>
      <c r="C5563" s="213">
        <v>44703</v>
      </c>
      <c r="E5563" s="13">
        <f>'Detailed Summary'!BO877</f>
        <v>12213</v>
      </c>
      <c r="F5563" s="199">
        <f>'Detailed Summary'!AC877</f>
        <v>28526</v>
      </c>
      <c r="G5563" s="13">
        <f>'Detailed Summary'!BK877</f>
        <v>100485</v>
      </c>
      <c r="H5563" s="203">
        <f>'Detailed Summary'!AD877</f>
        <v>86309</v>
      </c>
      <c r="I5563" s="13">
        <f>'Detailed Summary'!BQ877</f>
        <v>149414</v>
      </c>
      <c r="K5563" s="34">
        <f t="shared" si="87"/>
        <v>376947</v>
      </c>
    </row>
    <row r="5564" spans="2:11" x14ac:dyDescent="0.2">
      <c r="B5564" s="227" t="s">
        <v>58</v>
      </c>
      <c r="C5564" s="213">
        <v>44704</v>
      </c>
      <c r="E5564" s="13">
        <f>'Detailed Summary'!BO878</f>
        <v>18434</v>
      </c>
      <c r="F5564" s="199">
        <f>'Detailed Summary'!AC878</f>
        <v>32349</v>
      </c>
      <c r="G5564" s="13">
        <f>'Detailed Summary'!BK878</f>
        <v>170894</v>
      </c>
      <c r="H5564" s="203">
        <f>'Detailed Summary'!AD878</f>
        <v>122567</v>
      </c>
      <c r="I5564" s="13">
        <f>'Detailed Summary'!BQ878</f>
        <v>201839</v>
      </c>
      <c r="K5564" s="34">
        <f t="shared" si="87"/>
        <v>546083</v>
      </c>
    </row>
    <row r="5565" spans="2:11" x14ac:dyDescent="0.2">
      <c r="B5565" s="227" t="s">
        <v>59</v>
      </c>
      <c r="C5565" s="213">
        <v>44705</v>
      </c>
      <c r="E5565" s="13">
        <f>'Detailed Summary'!BO879</f>
        <v>20398</v>
      </c>
      <c r="F5565" s="199">
        <f>'Detailed Summary'!AC879</f>
        <v>33938</v>
      </c>
      <c r="G5565" s="13">
        <f>'Detailed Summary'!BK879</f>
        <v>166297</v>
      </c>
      <c r="H5565" s="203">
        <f>'Detailed Summary'!AD879</f>
        <v>124499</v>
      </c>
      <c r="I5565" s="13">
        <f>'Detailed Summary'!BQ879</f>
        <v>212490</v>
      </c>
      <c r="K5565" s="34">
        <f t="shared" si="87"/>
        <v>557622</v>
      </c>
    </row>
    <row r="5566" spans="2:11" x14ac:dyDescent="0.2">
      <c r="B5566" s="227" t="s">
        <v>53</v>
      </c>
      <c r="C5566" s="213">
        <v>44706</v>
      </c>
      <c r="E5566" s="13">
        <f>'Detailed Summary'!BO880</f>
        <v>20565</v>
      </c>
      <c r="F5566" s="199">
        <f>'Detailed Summary'!AC880</f>
        <v>35302</v>
      </c>
      <c r="G5566" s="13">
        <f>'Detailed Summary'!BK880</f>
        <v>169107</v>
      </c>
      <c r="H5566" s="203">
        <f>'Detailed Summary'!AD880</f>
        <v>125739</v>
      </c>
      <c r="I5566" s="13">
        <f>'Detailed Summary'!BQ880</f>
        <v>218035</v>
      </c>
      <c r="K5566" s="34">
        <f t="shared" si="87"/>
        <v>568748</v>
      </c>
    </row>
    <row r="5567" spans="2:11" x14ac:dyDescent="0.2">
      <c r="B5567" s="227" t="s">
        <v>54</v>
      </c>
      <c r="C5567" s="213">
        <v>44707</v>
      </c>
      <c r="E5567" s="13">
        <f>'Detailed Summary'!BO881</f>
        <v>21138</v>
      </c>
      <c r="F5567" s="199">
        <f>'Detailed Summary'!AC881</f>
        <v>38984</v>
      </c>
      <c r="G5567" s="13">
        <f>'Detailed Summary'!BK881</f>
        <v>183225</v>
      </c>
      <c r="H5567" s="203">
        <f>'Detailed Summary'!AD881</f>
        <v>136925</v>
      </c>
      <c r="I5567" s="13">
        <f>'Detailed Summary'!BQ881</f>
        <v>227217</v>
      </c>
      <c r="K5567" s="34">
        <f t="shared" si="87"/>
        <v>607489</v>
      </c>
    </row>
    <row r="5568" spans="2:11" x14ac:dyDescent="0.2">
      <c r="B5568" s="227" t="s">
        <v>55</v>
      </c>
      <c r="C5568" s="213">
        <v>44708</v>
      </c>
      <c r="E5568" s="13">
        <f>'Detailed Summary'!BO882</f>
        <v>21731</v>
      </c>
      <c r="F5568" s="199">
        <f>'Detailed Summary'!AC882</f>
        <v>42311</v>
      </c>
      <c r="G5568" s="13">
        <f>'Detailed Summary'!BK882</f>
        <v>183408</v>
      </c>
      <c r="H5568" s="203">
        <f>'Detailed Summary'!AD882</f>
        <v>140134</v>
      </c>
      <c r="I5568" s="13">
        <f>'Detailed Summary'!BQ882</f>
        <v>228324</v>
      </c>
      <c r="K5568" s="34">
        <f t="shared" si="87"/>
        <v>615908</v>
      </c>
    </row>
    <row r="5569" spans="2:11" x14ac:dyDescent="0.2">
      <c r="B5569" s="227" t="s">
        <v>56</v>
      </c>
      <c r="C5569" s="213">
        <v>44709</v>
      </c>
      <c r="E5569" s="13">
        <f>'Detailed Summary'!BO883</f>
        <v>15770</v>
      </c>
      <c r="F5569" s="199">
        <f>'Detailed Summary'!AC883</f>
        <v>30079</v>
      </c>
      <c r="G5569" s="13">
        <f>'Detailed Summary'!BK883</f>
        <v>118230</v>
      </c>
      <c r="H5569" s="203">
        <f>'Detailed Summary'!AD883</f>
        <v>98718</v>
      </c>
      <c r="I5569" s="13">
        <f>'Detailed Summary'!BQ883</f>
        <v>169221</v>
      </c>
      <c r="K5569" s="34">
        <f t="shared" si="87"/>
        <v>432018</v>
      </c>
    </row>
    <row r="5570" spans="2:11" x14ac:dyDescent="0.2">
      <c r="B5570" s="227" t="s">
        <v>57</v>
      </c>
      <c r="C5570" s="213">
        <v>44710</v>
      </c>
      <c r="E5570" s="13">
        <f>'Detailed Summary'!BO884</f>
        <v>12299</v>
      </c>
      <c r="F5570" s="199">
        <f>'Detailed Summary'!AC884</f>
        <v>26146</v>
      </c>
      <c r="G5570" s="13">
        <f>'Detailed Summary'!BK884</f>
        <v>93642</v>
      </c>
      <c r="H5570" s="203">
        <f>'Detailed Summary'!AD884</f>
        <v>81474</v>
      </c>
      <c r="I5570" s="13">
        <f>'Detailed Summary'!BQ884</f>
        <v>119358</v>
      </c>
      <c r="K5570" s="34">
        <f t="shared" si="87"/>
        <v>332919</v>
      </c>
    </row>
    <row r="5571" spans="2:11" x14ac:dyDescent="0.2">
      <c r="B5571" s="227" t="s">
        <v>58</v>
      </c>
      <c r="C5571" s="213">
        <v>44711</v>
      </c>
      <c r="E5571" s="13">
        <f>'Detailed Summary'!BO885</f>
        <v>11113</v>
      </c>
      <c r="F5571" s="199">
        <f>'Detailed Summary'!AC885</f>
        <v>27824</v>
      </c>
      <c r="G5571" s="13">
        <f>'Detailed Summary'!BK885</f>
        <v>96534</v>
      </c>
      <c r="H5571" s="203">
        <f>'Detailed Summary'!AD885</f>
        <v>83170</v>
      </c>
      <c r="I5571" s="13">
        <f>'Detailed Summary'!BQ885</f>
        <v>131589</v>
      </c>
      <c r="K5571" s="34">
        <f t="shared" si="87"/>
        <v>350230</v>
      </c>
    </row>
    <row r="5572" spans="2:11" x14ac:dyDescent="0.2">
      <c r="B5572" s="227" t="s">
        <v>59</v>
      </c>
      <c r="C5572" s="213">
        <v>44712</v>
      </c>
      <c r="E5572" s="13">
        <f>'Detailed Summary'!BO886</f>
        <v>19984</v>
      </c>
      <c r="F5572" s="199">
        <f>'Detailed Summary'!AC886</f>
        <v>35032</v>
      </c>
      <c r="G5572" s="13">
        <f>'Detailed Summary'!BK886</f>
        <v>167307</v>
      </c>
      <c r="H5572" s="203">
        <f>'Detailed Summary'!AD886</f>
        <v>124347</v>
      </c>
      <c r="I5572" s="13">
        <f>'Detailed Summary'!BQ886</f>
        <v>206504</v>
      </c>
      <c r="K5572" s="34">
        <f t="shared" si="87"/>
        <v>553174</v>
      </c>
    </row>
    <row r="5573" spans="2:11" x14ac:dyDescent="0.2">
      <c r="B5573" s="227" t="s">
        <v>53</v>
      </c>
      <c r="C5573" s="213">
        <v>44713</v>
      </c>
      <c r="E5573" s="13">
        <f>'Detailed Summary'!BO887</f>
        <v>21078</v>
      </c>
      <c r="F5573" s="199">
        <f>'Detailed Summary'!AC887</f>
        <v>35112</v>
      </c>
      <c r="G5573" s="13">
        <f>'Detailed Summary'!BK887</f>
        <v>170936</v>
      </c>
      <c r="H5573" s="203">
        <f>'Detailed Summary'!AD887</f>
        <v>126459</v>
      </c>
      <c r="I5573" s="13">
        <f>'Detailed Summary'!BQ887</f>
        <v>208436</v>
      </c>
      <c r="K5573" s="34">
        <f t="shared" si="87"/>
        <v>562021</v>
      </c>
    </row>
    <row r="5574" spans="2:11" x14ac:dyDescent="0.2">
      <c r="B5574" s="227" t="s">
        <v>54</v>
      </c>
      <c r="C5574" s="213">
        <v>44714</v>
      </c>
      <c r="E5574" s="13">
        <f>'Detailed Summary'!BO888</f>
        <v>21876</v>
      </c>
      <c r="F5574" s="199">
        <f>'Detailed Summary'!AC888</f>
        <v>36352</v>
      </c>
      <c r="G5574" s="13">
        <f>'Detailed Summary'!BK888</f>
        <v>170032</v>
      </c>
      <c r="H5574" s="203">
        <f>'Detailed Summary'!AD888</f>
        <v>131164</v>
      </c>
      <c r="I5574" s="13">
        <f>'Detailed Summary'!BQ888</f>
        <v>209578</v>
      </c>
      <c r="K5574" s="34">
        <f t="shared" si="87"/>
        <v>569002</v>
      </c>
    </row>
    <row r="5575" spans="2:11" x14ac:dyDescent="0.2">
      <c r="B5575" s="227" t="s">
        <v>55</v>
      </c>
      <c r="C5575" s="213">
        <v>44715</v>
      </c>
      <c r="E5575" s="13">
        <f>'Detailed Summary'!BO889</f>
        <v>21054</v>
      </c>
      <c r="F5575" s="199">
        <f>'Detailed Summary'!AC889</f>
        <v>39260</v>
      </c>
      <c r="G5575" s="13">
        <f>'Detailed Summary'!BK889</f>
        <v>178969</v>
      </c>
      <c r="H5575" s="203">
        <f>'Detailed Summary'!AD889</f>
        <v>136508</v>
      </c>
      <c r="I5575" s="13">
        <f>'Detailed Summary'!BQ889</f>
        <v>216107</v>
      </c>
      <c r="K5575" s="34">
        <f t="shared" ref="K5575:K5638" si="88">E5575+F5575+G5575+H5575+I5575</f>
        <v>591898</v>
      </c>
    </row>
    <row r="5576" spans="2:11" x14ac:dyDescent="0.2">
      <c r="B5576" s="227" t="s">
        <v>56</v>
      </c>
      <c r="C5576" s="213">
        <v>44716</v>
      </c>
      <c r="E5576" s="13">
        <f>'Detailed Summary'!BO890</f>
        <v>14865</v>
      </c>
      <c r="F5576" s="199">
        <f>'Detailed Summary'!AC890</f>
        <v>28189</v>
      </c>
      <c r="G5576" s="13">
        <f>'Detailed Summary'!BK890</f>
        <v>114201</v>
      </c>
      <c r="H5576" s="203">
        <f>'Detailed Summary'!AD890</f>
        <v>95005</v>
      </c>
      <c r="I5576" s="13">
        <f>'Detailed Summary'!BQ890</f>
        <v>166695</v>
      </c>
      <c r="K5576" s="34">
        <f t="shared" si="88"/>
        <v>418955</v>
      </c>
    </row>
    <row r="5577" spans="2:11" x14ac:dyDescent="0.2">
      <c r="B5577" s="227" t="s">
        <v>57</v>
      </c>
      <c r="C5577" s="213">
        <v>44717</v>
      </c>
      <c r="E5577" s="13">
        <f>'Detailed Summary'!BO891</f>
        <v>11464</v>
      </c>
      <c r="F5577" s="199">
        <f>'Detailed Summary'!AC891</f>
        <v>27971</v>
      </c>
      <c r="G5577" s="13">
        <f>'Detailed Summary'!BK891</f>
        <v>96874</v>
      </c>
      <c r="H5577" s="203">
        <f>'Detailed Summary'!AD891</f>
        <v>84817</v>
      </c>
      <c r="I5577" s="13">
        <f>'Detailed Summary'!BQ891</f>
        <v>133811</v>
      </c>
      <c r="K5577" s="34">
        <f t="shared" si="88"/>
        <v>354937</v>
      </c>
    </row>
    <row r="5578" spans="2:11" x14ac:dyDescent="0.2">
      <c r="B5578" s="227" t="s">
        <v>58</v>
      </c>
      <c r="C5578" s="213">
        <v>44718</v>
      </c>
      <c r="E5578" s="13">
        <f>'Detailed Summary'!BO892</f>
        <v>18610</v>
      </c>
      <c r="F5578" s="199">
        <f>'Detailed Summary'!AC892</f>
        <v>33238</v>
      </c>
      <c r="G5578" s="13">
        <f>'Detailed Summary'!BK892</f>
        <v>154719</v>
      </c>
      <c r="H5578" s="203">
        <f>'Detailed Summary'!AD892</f>
        <v>118598</v>
      </c>
      <c r="I5578" s="13">
        <f>'Detailed Summary'!BQ892</f>
        <v>194891</v>
      </c>
      <c r="K5578" s="34">
        <f t="shared" si="88"/>
        <v>520056</v>
      </c>
    </row>
    <row r="5579" spans="2:11" x14ac:dyDescent="0.2">
      <c r="B5579" s="227" t="s">
        <v>59</v>
      </c>
      <c r="C5579" s="213">
        <v>44719</v>
      </c>
      <c r="E5579" s="13">
        <f>'Detailed Summary'!BO893</f>
        <v>17245</v>
      </c>
      <c r="F5579" s="199">
        <f>'Detailed Summary'!AC893</f>
        <v>33778</v>
      </c>
      <c r="G5579" s="13">
        <f>'Detailed Summary'!BK893</f>
        <v>166508</v>
      </c>
      <c r="H5579" s="203">
        <f>'Detailed Summary'!AD893</f>
        <v>124061</v>
      </c>
      <c r="I5579" s="13">
        <f>'Detailed Summary'!BQ893</f>
        <v>194905</v>
      </c>
      <c r="K5579" s="34">
        <f t="shared" si="88"/>
        <v>536497</v>
      </c>
    </row>
    <row r="5580" spans="2:11" x14ac:dyDescent="0.2">
      <c r="B5580" s="227" t="s">
        <v>53</v>
      </c>
      <c r="C5580" s="213">
        <v>44720</v>
      </c>
      <c r="E5580" s="13">
        <f>'Detailed Summary'!BO894</f>
        <v>20552</v>
      </c>
      <c r="F5580" s="199">
        <f>'Detailed Summary'!AC894</f>
        <v>35142</v>
      </c>
      <c r="G5580" s="13">
        <f>'Detailed Summary'!BK894</f>
        <v>173519</v>
      </c>
      <c r="H5580" s="203">
        <f>'Detailed Summary'!AD894</f>
        <v>127552</v>
      </c>
      <c r="I5580" s="13">
        <f>'Detailed Summary'!BQ894</f>
        <v>207889</v>
      </c>
      <c r="K5580" s="34">
        <f t="shared" si="88"/>
        <v>564654</v>
      </c>
    </row>
    <row r="5581" spans="2:11" x14ac:dyDescent="0.2">
      <c r="B5581" s="227" t="s">
        <v>54</v>
      </c>
      <c r="C5581" s="213">
        <v>44721</v>
      </c>
      <c r="E5581" s="13">
        <f>'Detailed Summary'!BO895</f>
        <v>21006</v>
      </c>
      <c r="F5581" s="199">
        <f>'Detailed Summary'!AC895</f>
        <v>36752</v>
      </c>
      <c r="G5581" s="13">
        <f>'Detailed Summary'!BK895</f>
        <v>178049</v>
      </c>
      <c r="H5581" s="203">
        <f>'Detailed Summary'!AD895</f>
        <v>128771</v>
      </c>
      <c r="I5581" s="13">
        <f>'Detailed Summary'!BQ895</f>
        <v>212351</v>
      </c>
      <c r="K5581" s="34">
        <f t="shared" si="88"/>
        <v>576929</v>
      </c>
    </row>
    <row r="5582" spans="2:11" x14ac:dyDescent="0.2">
      <c r="B5582" s="227" t="s">
        <v>55</v>
      </c>
      <c r="C5582" s="213">
        <v>44722</v>
      </c>
      <c r="E5582" s="13">
        <f>'Detailed Summary'!BO896</f>
        <v>21246</v>
      </c>
      <c r="F5582" s="199">
        <f>'Detailed Summary'!AC896</f>
        <v>39777</v>
      </c>
      <c r="G5582" s="13">
        <f>'Detailed Summary'!BK896</f>
        <v>184169</v>
      </c>
      <c r="H5582" s="203">
        <f>'Detailed Summary'!AD896</f>
        <v>137089</v>
      </c>
      <c r="I5582" s="13">
        <f>'Detailed Summary'!BQ896</f>
        <v>214484</v>
      </c>
      <c r="K5582" s="34">
        <f t="shared" si="88"/>
        <v>596765</v>
      </c>
    </row>
    <row r="5583" spans="2:11" x14ac:dyDescent="0.2">
      <c r="B5583" s="227" t="s">
        <v>56</v>
      </c>
      <c r="C5583" s="213">
        <v>44723</v>
      </c>
      <c r="E5583" s="13">
        <f>'Detailed Summary'!BO897</f>
        <v>16034</v>
      </c>
      <c r="F5583" s="199">
        <f>'Detailed Summary'!AC897</f>
        <v>30654</v>
      </c>
      <c r="G5583" s="13">
        <f>'Detailed Summary'!BK897</f>
        <v>122722</v>
      </c>
      <c r="H5583" s="203">
        <f>'Detailed Summary'!AD897</f>
        <v>94230</v>
      </c>
      <c r="I5583" s="13">
        <f>'Detailed Summary'!BQ897</f>
        <v>169104</v>
      </c>
      <c r="K5583" s="34">
        <f t="shared" si="88"/>
        <v>432744</v>
      </c>
    </row>
    <row r="5584" spans="2:11" x14ac:dyDescent="0.2">
      <c r="B5584" s="227" t="s">
        <v>57</v>
      </c>
      <c r="C5584" s="213">
        <v>44724</v>
      </c>
      <c r="E5584" s="13">
        <f>'Detailed Summary'!BO898</f>
        <v>12596</v>
      </c>
      <c r="F5584" s="199">
        <f>'Detailed Summary'!AC898</f>
        <v>28872</v>
      </c>
      <c r="G5584" s="13">
        <f>'Detailed Summary'!BK898</f>
        <v>99559</v>
      </c>
      <c r="H5584" s="203">
        <f>'Detailed Summary'!AD898</f>
        <v>80666</v>
      </c>
      <c r="I5584" s="13">
        <f>'Detailed Summary'!BQ898</f>
        <v>133173</v>
      </c>
      <c r="K5584" s="34">
        <f t="shared" si="88"/>
        <v>354866</v>
      </c>
    </row>
    <row r="5585" spans="2:11" x14ac:dyDescent="0.2">
      <c r="B5585" s="227" t="s">
        <v>58</v>
      </c>
      <c r="C5585" s="213">
        <v>44725</v>
      </c>
      <c r="E5585" s="13">
        <f>'Detailed Summary'!BO899</f>
        <v>18491</v>
      </c>
      <c r="F5585" s="199">
        <f>'Detailed Summary'!AC899</f>
        <v>34389</v>
      </c>
      <c r="G5585" s="13">
        <f>'Detailed Summary'!BK899</f>
        <v>157232</v>
      </c>
      <c r="H5585" s="203">
        <f>'Detailed Summary'!AD899</f>
        <v>116498</v>
      </c>
      <c r="I5585" s="13">
        <f>'Detailed Summary'!BQ899</f>
        <v>195715</v>
      </c>
      <c r="K5585" s="34">
        <f t="shared" si="88"/>
        <v>522325</v>
      </c>
    </row>
    <row r="5586" spans="2:11" x14ac:dyDescent="0.2">
      <c r="B5586" s="227" t="s">
        <v>59</v>
      </c>
      <c r="C5586" s="213">
        <v>44726</v>
      </c>
      <c r="E5586" s="13">
        <f>'Detailed Summary'!BO900</f>
        <v>20512</v>
      </c>
      <c r="F5586" s="199">
        <f>'Detailed Summary'!AC900</f>
        <v>34778</v>
      </c>
      <c r="G5586" s="13">
        <f>'Detailed Summary'!BK900</f>
        <v>161820</v>
      </c>
      <c r="H5586" s="203">
        <f>'Detailed Summary'!AD900</f>
        <v>125523</v>
      </c>
      <c r="I5586" s="13">
        <f>'Detailed Summary'!BQ900</f>
        <v>205983</v>
      </c>
      <c r="K5586" s="34">
        <f t="shared" si="88"/>
        <v>548616</v>
      </c>
    </row>
    <row r="5587" spans="2:11" x14ac:dyDescent="0.2">
      <c r="B5587" s="227" t="s">
        <v>53</v>
      </c>
      <c r="C5587" s="213">
        <v>44727</v>
      </c>
      <c r="E5587" s="13">
        <f>'Detailed Summary'!BO901</f>
        <v>21144</v>
      </c>
      <c r="F5587" s="199">
        <f>'Detailed Summary'!AC901</f>
        <v>35467</v>
      </c>
      <c r="G5587" s="13">
        <f>'Detailed Summary'!BK901</f>
        <v>170788</v>
      </c>
      <c r="H5587" s="203">
        <f>'Detailed Summary'!AD901</f>
        <v>125847</v>
      </c>
      <c r="I5587" s="13">
        <f>'Detailed Summary'!BQ901</f>
        <v>207439</v>
      </c>
      <c r="K5587" s="34">
        <f t="shared" si="88"/>
        <v>560685</v>
      </c>
    </row>
    <row r="5588" spans="2:11" x14ac:dyDescent="0.2">
      <c r="B5588" s="227" t="s">
        <v>54</v>
      </c>
      <c r="C5588" s="213">
        <v>44728</v>
      </c>
      <c r="E5588" s="13">
        <f>'Detailed Summary'!BO902</f>
        <v>21327</v>
      </c>
      <c r="F5588" s="199">
        <f>'Detailed Summary'!AC902</f>
        <v>36801</v>
      </c>
      <c r="G5588" s="13">
        <f>'Detailed Summary'!BK902</f>
        <v>173248</v>
      </c>
      <c r="H5588" s="203">
        <f>'Detailed Summary'!AD902</f>
        <v>126954</v>
      </c>
      <c r="I5588" s="13">
        <f>'Detailed Summary'!BQ902</f>
        <v>211360</v>
      </c>
      <c r="K5588" s="34">
        <f t="shared" si="88"/>
        <v>569690</v>
      </c>
    </row>
    <row r="5589" spans="2:11" x14ac:dyDescent="0.2">
      <c r="B5589" s="227" t="s">
        <v>55</v>
      </c>
      <c r="C5589" s="213">
        <v>44729</v>
      </c>
      <c r="E5589" s="13">
        <f>'Detailed Summary'!BO903</f>
        <v>21263</v>
      </c>
      <c r="F5589" s="199">
        <f>'Detailed Summary'!AC903</f>
        <v>39521</v>
      </c>
      <c r="G5589" s="13">
        <f>'Detailed Summary'!BK903</f>
        <v>178390</v>
      </c>
      <c r="H5589" s="203">
        <f>'Detailed Summary'!AD903</f>
        <v>135652</v>
      </c>
      <c r="I5589" s="13">
        <f>'Detailed Summary'!BQ903</f>
        <v>218162</v>
      </c>
      <c r="K5589" s="34">
        <f t="shared" si="88"/>
        <v>592988</v>
      </c>
    </row>
    <row r="5590" spans="2:11" x14ac:dyDescent="0.2">
      <c r="B5590" s="227" t="s">
        <v>56</v>
      </c>
      <c r="C5590" s="213">
        <v>44730</v>
      </c>
      <c r="E5590" s="13">
        <f>'Detailed Summary'!BO904</f>
        <v>14822</v>
      </c>
      <c r="F5590" s="199">
        <f>'Detailed Summary'!AC904</f>
        <v>30528</v>
      </c>
      <c r="G5590" s="13">
        <f>'Detailed Summary'!BK904</f>
        <v>119940</v>
      </c>
      <c r="H5590" s="203">
        <f>'Detailed Summary'!AD904</f>
        <v>97642</v>
      </c>
      <c r="I5590" s="13">
        <f>'Detailed Summary'!BQ904</f>
        <v>173743</v>
      </c>
      <c r="K5590" s="34">
        <f t="shared" si="88"/>
        <v>436675</v>
      </c>
    </row>
    <row r="5591" spans="2:11" x14ac:dyDescent="0.2">
      <c r="B5591" s="227" t="s">
        <v>57</v>
      </c>
      <c r="C5591" s="213">
        <v>44731</v>
      </c>
      <c r="E5591" s="13">
        <f>'Detailed Summary'!BO905</f>
        <v>11865</v>
      </c>
      <c r="F5591" s="199">
        <f>'Detailed Summary'!AC905</f>
        <v>29016</v>
      </c>
      <c r="G5591" s="13">
        <f>'Detailed Summary'!BK905</f>
        <v>97464</v>
      </c>
      <c r="H5591" s="203">
        <f>'Detailed Summary'!AD905</f>
        <v>82813</v>
      </c>
      <c r="I5591" s="13">
        <f>'Detailed Summary'!BQ905</f>
        <v>140382</v>
      </c>
      <c r="K5591" s="34">
        <f t="shared" si="88"/>
        <v>361540</v>
      </c>
    </row>
    <row r="5592" spans="2:11" x14ac:dyDescent="0.2">
      <c r="B5592" s="227" t="s">
        <v>58</v>
      </c>
      <c r="C5592" s="213">
        <v>44732</v>
      </c>
      <c r="E5592" s="13">
        <f>'Detailed Summary'!BO906</f>
        <v>19241</v>
      </c>
      <c r="F5592" s="199">
        <f>'Detailed Summary'!AC906</f>
        <v>33809</v>
      </c>
      <c r="G5592" s="13">
        <f>'Detailed Summary'!BK906</f>
        <v>145429</v>
      </c>
      <c r="H5592" s="203">
        <f>'Detailed Summary'!AD906</f>
        <v>112580</v>
      </c>
      <c r="I5592" s="13">
        <f>'Detailed Summary'!BQ906</f>
        <v>192216</v>
      </c>
      <c r="K5592" s="34">
        <f t="shared" si="88"/>
        <v>503275</v>
      </c>
    </row>
    <row r="5593" spans="2:11" x14ac:dyDescent="0.2">
      <c r="B5593" s="227" t="s">
        <v>59</v>
      </c>
      <c r="C5593" s="213">
        <v>44733</v>
      </c>
      <c r="E5593" s="13">
        <f>'Detailed Summary'!BO907</f>
        <v>19954</v>
      </c>
      <c r="F5593" s="199">
        <f>'Detailed Summary'!AC907</f>
        <v>33805</v>
      </c>
      <c r="G5593" s="13">
        <f>'Detailed Summary'!BK907</f>
        <v>164657</v>
      </c>
      <c r="H5593" s="203">
        <f>'Detailed Summary'!AD907</f>
        <v>122763</v>
      </c>
      <c r="I5593" s="13">
        <f>'Detailed Summary'!BQ907</f>
        <v>202429</v>
      </c>
      <c r="K5593" s="34">
        <f t="shared" si="88"/>
        <v>543608</v>
      </c>
    </row>
    <row r="5594" spans="2:11" x14ac:dyDescent="0.2">
      <c r="B5594" s="227" t="s">
        <v>53</v>
      </c>
      <c r="C5594" s="213">
        <v>44734</v>
      </c>
      <c r="E5594" s="13">
        <f>'Detailed Summary'!BO908</f>
        <v>20677</v>
      </c>
      <c r="F5594" s="199">
        <f>'Detailed Summary'!AC908</f>
        <v>34679</v>
      </c>
      <c r="G5594" s="13">
        <f>'Detailed Summary'!BK908</f>
        <v>169742</v>
      </c>
      <c r="H5594" s="203">
        <f>'Detailed Summary'!AD908</f>
        <v>125710</v>
      </c>
      <c r="I5594" s="13">
        <f>'Detailed Summary'!BQ908</f>
        <v>204855</v>
      </c>
      <c r="K5594" s="34">
        <f t="shared" si="88"/>
        <v>555663</v>
      </c>
    </row>
    <row r="5595" spans="2:11" x14ac:dyDescent="0.2">
      <c r="B5595" s="227" t="s">
        <v>54</v>
      </c>
      <c r="C5595" s="213">
        <v>44735</v>
      </c>
      <c r="E5595" s="13">
        <f>'Detailed Summary'!BO909</f>
        <v>20885</v>
      </c>
      <c r="F5595" s="199">
        <f>'Detailed Summary'!AC909</f>
        <v>35539</v>
      </c>
      <c r="G5595" s="13">
        <f>'Detailed Summary'!BK909</f>
        <v>168754</v>
      </c>
      <c r="H5595" s="203">
        <f>'Detailed Summary'!AD909</f>
        <v>127864</v>
      </c>
      <c r="I5595" s="13">
        <f>'Detailed Summary'!BQ909</f>
        <v>207441</v>
      </c>
      <c r="K5595" s="34">
        <f t="shared" si="88"/>
        <v>560483</v>
      </c>
    </row>
    <row r="5596" spans="2:11" x14ac:dyDescent="0.2">
      <c r="B5596" s="227" t="s">
        <v>55</v>
      </c>
      <c r="C5596" s="213">
        <v>44736</v>
      </c>
      <c r="E5596" s="13">
        <f>'Detailed Summary'!BO910</f>
        <v>20078</v>
      </c>
      <c r="F5596" s="199">
        <f>'Detailed Summary'!AC910</f>
        <v>39641</v>
      </c>
      <c r="G5596" s="13">
        <f>'Detailed Summary'!BK910</f>
        <v>178418</v>
      </c>
      <c r="H5596" s="203">
        <f>'Detailed Summary'!AD910</f>
        <v>135605</v>
      </c>
      <c r="I5596" s="13">
        <f>'Detailed Summary'!BQ910</f>
        <v>213740</v>
      </c>
      <c r="K5596" s="34">
        <f t="shared" si="88"/>
        <v>587482</v>
      </c>
    </row>
    <row r="5597" spans="2:11" x14ac:dyDescent="0.2">
      <c r="B5597" s="227" t="s">
        <v>56</v>
      </c>
      <c r="C5597" s="213">
        <v>44737</v>
      </c>
      <c r="E5597" s="13">
        <f>'Detailed Summary'!BO911</f>
        <v>14192</v>
      </c>
      <c r="F5597" s="199">
        <f>'Detailed Summary'!AC911</f>
        <v>28100</v>
      </c>
      <c r="G5597" s="13">
        <f>'Detailed Summary'!BK911</f>
        <v>118308</v>
      </c>
      <c r="H5597" s="203">
        <f>'Detailed Summary'!AD911</f>
        <v>98216</v>
      </c>
      <c r="I5597" s="13">
        <f>'Detailed Summary'!BQ911</f>
        <v>166537</v>
      </c>
      <c r="K5597" s="34">
        <f t="shared" si="88"/>
        <v>425353</v>
      </c>
    </row>
    <row r="5598" spans="2:11" x14ac:dyDescent="0.2">
      <c r="B5598" s="227" t="s">
        <v>57</v>
      </c>
      <c r="C5598" s="213">
        <v>44738</v>
      </c>
      <c r="E5598" s="13">
        <f>'Detailed Summary'!BO912</f>
        <v>11630</v>
      </c>
      <c r="F5598" s="199">
        <f>'Detailed Summary'!AC912</f>
        <v>28382</v>
      </c>
      <c r="G5598" s="13">
        <f>'Detailed Summary'!BK912</f>
        <v>99172</v>
      </c>
      <c r="H5598" s="203">
        <f>'Detailed Summary'!AD912</f>
        <v>81642</v>
      </c>
      <c r="I5598" s="13">
        <f>'Detailed Summary'!BQ912</f>
        <v>130869</v>
      </c>
      <c r="K5598" s="34">
        <f t="shared" si="88"/>
        <v>351695</v>
      </c>
    </row>
    <row r="5599" spans="2:11" x14ac:dyDescent="0.2">
      <c r="B5599" s="227" t="s">
        <v>58</v>
      </c>
      <c r="C5599" s="213">
        <v>44739</v>
      </c>
      <c r="E5599" s="13">
        <f>'Detailed Summary'!BO913</f>
        <v>17726</v>
      </c>
      <c r="F5599" s="199">
        <f>'Detailed Summary'!AC913</f>
        <v>33222</v>
      </c>
      <c r="G5599" s="13">
        <f>'Detailed Summary'!BK913</f>
        <v>154519</v>
      </c>
      <c r="H5599" s="203">
        <f>'Detailed Summary'!AD913</f>
        <v>114744</v>
      </c>
      <c r="I5599" s="13">
        <f>'Detailed Summary'!BQ913</f>
        <v>187485</v>
      </c>
      <c r="K5599" s="34">
        <f t="shared" si="88"/>
        <v>507696</v>
      </c>
    </row>
    <row r="5600" spans="2:11" x14ac:dyDescent="0.2">
      <c r="B5600" s="227" t="s">
        <v>59</v>
      </c>
      <c r="C5600" s="213">
        <v>44740</v>
      </c>
      <c r="E5600" s="13">
        <f>'Detailed Summary'!BO914</f>
        <v>18977</v>
      </c>
      <c r="F5600" s="199">
        <f>'Detailed Summary'!AC914</f>
        <v>33972</v>
      </c>
      <c r="G5600" s="13">
        <f>'Detailed Summary'!BK914</f>
        <v>162578</v>
      </c>
      <c r="H5600" s="203">
        <f>'Detailed Summary'!AD914</f>
        <v>122763</v>
      </c>
      <c r="I5600" s="13">
        <f>'Detailed Summary'!BQ914</f>
        <v>200989</v>
      </c>
      <c r="K5600" s="34">
        <f t="shared" si="88"/>
        <v>539279</v>
      </c>
    </row>
    <row r="5601" spans="2:11" x14ac:dyDescent="0.2">
      <c r="B5601" s="227" t="s">
        <v>53</v>
      </c>
      <c r="C5601" s="213">
        <v>44741</v>
      </c>
      <c r="E5601" s="13">
        <f>'Detailed Summary'!BO915</f>
        <v>20162</v>
      </c>
      <c r="F5601" s="199">
        <f>'Detailed Summary'!AC915</f>
        <v>35499</v>
      </c>
      <c r="G5601" s="13">
        <f>'Detailed Summary'!BK915</f>
        <v>165210</v>
      </c>
      <c r="H5601" s="203">
        <f>'Detailed Summary'!AD915</f>
        <v>126607</v>
      </c>
      <c r="I5601" s="13">
        <f>'Detailed Summary'!BQ915</f>
        <v>205516</v>
      </c>
      <c r="K5601" s="34">
        <f t="shared" si="88"/>
        <v>552994</v>
      </c>
    </row>
    <row r="5602" spans="2:11" x14ac:dyDescent="0.2">
      <c r="B5602" s="227" t="s">
        <v>54</v>
      </c>
      <c r="C5602" s="213">
        <v>44742</v>
      </c>
      <c r="E5602" s="13">
        <f>'Detailed Summary'!BO916</f>
        <v>20337</v>
      </c>
      <c r="F5602" s="199">
        <f>'Detailed Summary'!AC916</f>
        <v>36700</v>
      </c>
      <c r="G5602" s="13">
        <f>'Detailed Summary'!BK916</f>
        <v>173527</v>
      </c>
      <c r="H5602" s="203">
        <f>'Detailed Summary'!AD916</f>
        <v>128140</v>
      </c>
      <c r="I5602" s="13">
        <f>'Detailed Summary'!BQ916</f>
        <v>211354</v>
      </c>
      <c r="K5602" s="34">
        <f t="shared" si="88"/>
        <v>570058</v>
      </c>
    </row>
    <row r="5603" spans="2:11" x14ac:dyDescent="0.2">
      <c r="B5603" s="227" t="s">
        <v>55</v>
      </c>
      <c r="C5603" s="213">
        <v>44743</v>
      </c>
      <c r="E5603" s="13">
        <f>'Detailed Summary'!BO917</f>
        <v>20748</v>
      </c>
      <c r="F5603" s="199">
        <f>'Detailed Summary'!AC917</f>
        <v>39684</v>
      </c>
      <c r="G5603" s="13">
        <f>'Detailed Summary'!BK917</f>
        <v>171730</v>
      </c>
      <c r="H5603" s="203">
        <f>'Detailed Summary'!AD917</f>
        <v>135089</v>
      </c>
      <c r="I5603" s="13">
        <f>'Detailed Summary'!BQ917</f>
        <v>214191</v>
      </c>
      <c r="K5603" s="34">
        <f t="shared" si="88"/>
        <v>581442</v>
      </c>
    </row>
    <row r="5604" spans="2:11" x14ac:dyDescent="0.2">
      <c r="B5604" s="227" t="s">
        <v>56</v>
      </c>
      <c r="C5604" s="213">
        <v>44744</v>
      </c>
      <c r="E5604" s="13">
        <f>'Detailed Summary'!BO918</f>
        <v>12914</v>
      </c>
      <c r="F5604" s="199">
        <f>'Detailed Summary'!AC918</f>
        <v>28487</v>
      </c>
      <c r="G5604" s="13">
        <f>'Detailed Summary'!BK918</f>
        <v>108210</v>
      </c>
      <c r="H5604" s="203">
        <f>'Detailed Summary'!AD918</f>
        <v>93300</v>
      </c>
      <c r="I5604" s="13">
        <f>'Detailed Summary'!BQ918</f>
        <v>154316</v>
      </c>
      <c r="K5604" s="34">
        <f t="shared" si="88"/>
        <v>397227</v>
      </c>
    </row>
    <row r="5605" spans="2:11" x14ac:dyDescent="0.2">
      <c r="B5605" s="227" t="s">
        <v>57</v>
      </c>
      <c r="C5605" s="213">
        <v>44745</v>
      </c>
      <c r="E5605" s="13">
        <f>'Detailed Summary'!BO919</f>
        <v>10724</v>
      </c>
      <c r="F5605" s="199">
        <f>'Detailed Summary'!AC919</f>
        <v>24018</v>
      </c>
      <c r="G5605" s="13">
        <f>'Detailed Summary'!BK919</f>
        <v>85711</v>
      </c>
      <c r="H5605" s="203">
        <f>'Detailed Summary'!AD919</f>
        <v>74542</v>
      </c>
      <c r="I5605" s="13">
        <f>'Detailed Summary'!BQ919</f>
        <v>121956</v>
      </c>
      <c r="K5605" s="34">
        <f t="shared" si="88"/>
        <v>316951</v>
      </c>
    </row>
    <row r="5606" spans="2:11" x14ac:dyDescent="0.2">
      <c r="B5606" s="227" t="s">
        <v>58</v>
      </c>
      <c r="C5606" s="213">
        <v>44746</v>
      </c>
      <c r="E5606" s="13">
        <f>'Detailed Summary'!BO920</f>
        <v>8837</v>
      </c>
      <c r="F5606" s="199">
        <f>'Detailed Summary'!AC920</f>
        <v>23482</v>
      </c>
      <c r="G5606" s="13">
        <f>'Detailed Summary'!BK920</f>
        <v>80243</v>
      </c>
      <c r="H5606" s="203">
        <f>'Detailed Summary'!AD920</f>
        <v>70606</v>
      </c>
      <c r="I5606" s="13">
        <f>'Detailed Summary'!BQ920</f>
        <v>109010</v>
      </c>
      <c r="K5606" s="34">
        <f t="shared" si="88"/>
        <v>292178</v>
      </c>
    </row>
    <row r="5607" spans="2:11" x14ac:dyDescent="0.2">
      <c r="B5607" s="227" t="s">
        <v>59</v>
      </c>
      <c r="C5607" s="213">
        <v>44747</v>
      </c>
      <c r="E5607" s="13">
        <f>'Detailed Summary'!BO921</f>
        <v>18198</v>
      </c>
      <c r="F5607" s="199">
        <f>'Detailed Summary'!AC921</f>
        <v>35079</v>
      </c>
      <c r="G5607" s="13">
        <f>'Detailed Summary'!BK921</f>
        <v>154279</v>
      </c>
      <c r="H5607" s="203">
        <f>'Detailed Summary'!AD921</f>
        <v>118588</v>
      </c>
      <c r="I5607" s="13">
        <f>'Detailed Summary'!BQ921</f>
        <v>191584</v>
      </c>
      <c r="K5607" s="34">
        <f t="shared" si="88"/>
        <v>517728</v>
      </c>
    </row>
    <row r="5608" spans="2:11" x14ac:dyDescent="0.2">
      <c r="B5608" s="227" t="s">
        <v>53</v>
      </c>
      <c r="C5608" s="213">
        <v>44748</v>
      </c>
      <c r="E5608" s="13">
        <f>'Detailed Summary'!BO922</f>
        <v>19731</v>
      </c>
      <c r="F5608" s="199">
        <f>'Detailed Summary'!AC922</f>
        <v>33422</v>
      </c>
      <c r="G5608" s="13">
        <f>'Detailed Summary'!BK922</f>
        <v>154249</v>
      </c>
      <c r="H5608" s="203">
        <f>'Detailed Summary'!AD922</f>
        <v>119264</v>
      </c>
      <c r="I5608" s="13">
        <f>'Detailed Summary'!BQ922</f>
        <v>189627</v>
      </c>
      <c r="K5608" s="34">
        <f t="shared" si="88"/>
        <v>516293</v>
      </c>
    </row>
    <row r="5609" spans="2:11" x14ac:dyDescent="0.2">
      <c r="B5609" s="227" t="s">
        <v>54</v>
      </c>
      <c r="C5609" s="213">
        <v>44749</v>
      </c>
      <c r="E5609" s="13">
        <f>'Detailed Summary'!BO923</f>
        <v>19758</v>
      </c>
      <c r="F5609" s="199">
        <f>'Detailed Summary'!AC923</f>
        <v>34632</v>
      </c>
      <c r="G5609" s="13">
        <f>'Detailed Summary'!BK923</f>
        <v>163067</v>
      </c>
      <c r="H5609" s="203">
        <f>'Detailed Summary'!AD923</f>
        <v>123157</v>
      </c>
      <c r="I5609" s="13">
        <f>'Detailed Summary'!BQ923</f>
        <v>206508</v>
      </c>
      <c r="K5609" s="34">
        <f t="shared" si="88"/>
        <v>547122</v>
      </c>
    </row>
    <row r="5610" spans="2:11" x14ac:dyDescent="0.2">
      <c r="B5610" s="227" t="s">
        <v>55</v>
      </c>
      <c r="C5610" s="213">
        <v>44750</v>
      </c>
      <c r="E5610" s="13">
        <f>'Detailed Summary'!BO924</f>
        <v>20131</v>
      </c>
      <c r="F5610" s="199">
        <f>'Detailed Summary'!AC924</f>
        <v>37533</v>
      </c>
      <c r="G5610" s="13">
        <f>'Detailed Summary'!BK924</f>
        <v>167443</v>
      </c>
      <c r="H5610" s="203">
        <f>'Detailed Summary'!AD924</f>
        <v>129151</v>
      </c>
      <c r="I5610" s="13">
        <f>'Detailed Summary'!BQ924</f>
        <v>209117</v>
      </c>
      <c r="K5610" s="34">
        <f t="shared" si="88"/>
        <v>563375</v>
      </c>
    </row>
    <row r="5611" spans="2:11" x14ac:dyDescent="0.2">
      <c r="B5611" s="227" t="s">
        <v>56</v>
      </c>
      <c r="C5611" s="213">
        <v>44751</v>
      </c>
      <c r="E5611" s="13">
        <f>'Detailed Summary'!BO925</f>
        <v>14374</v>
      </c>
      <c r="F5611" s="199">
        <f>'Detailed Summary'!AC925</f>
        <v>27470</v>
      </c>
      <c r="G5611" s="13">
        <f>'Detailed Summary'!BK925</f>
        <v>114309</v>
      </c>
      <c r="H5611" s="203">
        <f>'Detailed Summary'!AD925</f>
        <v>85314</v>
      </c>
      <c r="I5611" s="13">
        <f>'Detailed Summary'!BQ925</f>
        <v>169094</v>
      </c>
      <c r="K5611" s="34">
        <f t="shared" si="88"/>
        <v>410561</v>
      </c>
    </row>
    <row r="5612" spans="2:11" x14ac:dyDescent="0.2">
      <c r="B5612" s="227" t="s">
        <v>57</v>
      </c>
      <c r="C5612" s="213">
        <v>44752</v>
      </c>
      <c r="E5612" s="13">
        <f>'Detailed Summary'!BO926</f>
        <v>12192</v>
      </c>
      <c r="F5612" s="199">
        <f>'Detailed Summary'!AC926</f>
        <v>27288</v>
      </c>
      <c r="G5612" s="13">
        <f>'Detailed Summary'!BK926</f>
        <v>93837</v>
      </c>
      <c r="H5612" s="203">
        <f>'Detailed Summary'!AD926</f>
        <v>78616</v>
      </c>
      <c r="I5612" s="13">
        <f>'Detailed Summary'!BQ926</f>
        <v>130574</v>
      </c>
      <c r="K5612" s="34">
        <f t="shared" si="88"/>
        <v>342507</v>
      </c>
    </row>
    <row r="5613" spans="2:11" x14ac:dyDescent="0.2">
      <c r="B5613" s="227" t="s">
        <v>58</v>
      </c>
      <c r="C5613" s="213">
        <v>44753</v>
      </c>
      <c r="E5613" s="13">
        <f>'Detailed Summary'!BO927</f>
        <v>18515</v>
      </c>
      <c r="F5613" s="199">
        <f>'Detailed Summary'!AC927</f>
        <v>33217</v>
      </c>
      <c r="G5613" s="13">
        <f>'Detailed Summary'!BK927</f>
        <v>150739</v>
      </c>
      <c r="H5613" s="203">
        <f>'Detailed Summary'!AD927</f>
        <v>117399</v>
      </c>
      <c r="I5613" s="13">
        <f>'Detailed Summary'!BQ927</f>
        <v>190255</v>
      </c>
      <c r="K5613" s="34">
        <f t="shared" si="88"/>
        <v>510125</v>
      </c>
    </row>
    <row r="5614" spans="2:11" x14ac:dyDescent="0.2">
      <c r="B5614" s="227" t="s">
        <v>59</v>
      </c>
      <c r="C5614" s="213">
        <v>44754</v>
      </c>
      <c r="E5614" s="13">
        <f>'Detailed Summary'!BO928</f>
        <v>19682</v>
      </c>
      <c r="F5614" s="199">
        <f>'Detailed Summary'!AC928</f>
        <v>33348</v>
      </c>
      <c r="G5614" s="13">
        <f>'Detailed Summary'!BK928</f>
        <v>163849</v>
      </c>
      <c r="H5614" s="203">
        <f>'Detailed Summary'!AD928</f>
        <v>123383</v>
      </c>
      <c r="I5614" s="13">
        <f>'Detailed Summary'!BQ928</f>
        <v>203121</v>
      </c>
      <c r="K5614" s="34">
        <f t="shared" si="88"/>
        <v>543383</v>
      </c>
    </row>
    <row r="5615" spans="2:11" x14ac:dyDescent="0.2">
      <c r="B5615" s="227" t="s">
        <v>53</v>
      </c>
      <c r="C5615" s="213">
        <v>44755</v>
      </c>
      <c r="E5615" s="13">
        <f>'Detailed Summary'!BO929</f>
        <v>20318</v>
      </c>
      <c r="F5615" s="199">
        <f>'Detailed Summary'!AC929</f>
        <v>34788</v>
      </c>
      <c r="G5615" s="13">
        <f>'Detailed Summary'!BK929</f>
        <v>166151</v>
      </c>
      <c r="H5615" s="203">
        <f>'Detailed Summary'!AD929</f>
        <v>123489</v>
      </c>
      <c r="I5615" s="13">
        <f>'Detailed Summary'!BQ929</f>
        <v>204863</v>
      </c>
      <c r="K5615" s="34">
        <f t="shared" si="88"/>
        <v>549609</v>
      </c>
    </row>
    <row r="5616" spans="2:11" x14ac:dyDescent="0.2">
      <c r="B5616" s="227" t="s">
        <v>54</v>
      </c>
      <c r="C5616" s="213">
        <v>44756</v>
      </c>
      <c r="E5616" s="13">
        <f>'Detailed Summary'!BO930</f>
        <v>20681</v>
      </c>
      <c r="F5616" s="199">
        <f>'Detailed Summary'!AC930</f>
        <v>35238</v>
      </c>
      <c r="G5616" s="13">
        <f>'Detailed Summary'!BK930</f>
        <v>166232</v>
      </c>
      <c r="H5616" s="203">
        <f>'Detailed Summary'!AD930</f>
        <v>128368</v>
      </c>
      <c r="I5616" s="13">
        <f>'Detailed Summary'!BQ930</f>
        <v>208012</v>
      </c>
      <c r="K5616" s="34">
        <f t="shared" si="88"/>
        <v>558531</v>
      </c>
    </row>
    <row r="5617" spans="2:11" x14ac:dyDescent="0.2">
      <c r="B5617" s="227" t="s">
        <v>55</v>
      </c>
      <c r="C5617" s="213">
        <v>44757</v>
      </c>
      <c r="E5617" s="13">
        <f>'Detailed Summary'!BO931</f>
        <v>20162</v>
      </c>
      <c r="F5617" s="199">
        <f>'Detailed Summary'!AC931</f>
        <v>39706</v>
      </c>
      <c r="G5617" s="13">
        <f>'Detailed Summary'!BK931</f>
        <v>176494</v>
      </c>
      <c r="H5617" s="203">
        <f>'Detailed Summary'!AD931</f>
        <v>132892</v>
      </c>
      <c r="I5617" s="13">
        <f>'Detailed Summary'!BQ931</f>
        <v>215206</v>
      </c>
      <c r="K5617" s="34">
        <f t="shared" si="88"/>
        <v>584460</v>
      </c>
    </row>
    <row r="5618" spans="2:11" x14ac:dyDescent="0.2">
      <c r="B5618" s="227" t="s">
        <v>56</v>
      </c>
      <c r="C5618" s="213">
        <v>44758</v>
      </c>
      <c r="E5618" s="13">
        <f>'Detailed Summary'!BO932</f>
        <v>13852</v>
      </c>
      <c r="F5618" s="199">
        <f>'Detailed Summary'!AC932</f>
        <v>29210</v>
      </c>
      <c r="G5618" s="13">
        <f>'Detailed Summary'!BK932</f>
        <v>114047</v>
      </c>
      <c r="H5618" s="203">
        <f>'Detailed Summary'!AD932</f>
        <v>93564</v>
      </c>
      <c r="I5618" s="13">
        <f>'Detailed Summary'!BQ932</f>
        <v>164019</v>
      </c>
      <c r="K5618" s="34">
        <f t="shared" si="88"/>
        <v>414692</v>
      </c>
    </row>
    <row r="5619" spans="2:11" x14ac:dyDescent="0.2">
      <c r="B5619" s="227" t="s">
        <v>57</v>
      </c>
      <c r="C5619" s="213">
        <v>44759</v>
      </c>
      <c r="E5619" s="13">
        <f>'Detailed Summary'!BO933</f>
        <v>11145</v>
      </c>
      <c r="F5619" s="199">
        <f>'Detailed Summary'!AC933</f>
        <v>27857</v>
      </c>
      <c r="G5619" s="13">
        <f>'Detailed Summary'!BK933</f>
        <v>95802</v>
      </c>
      <c r="H5619" s="203">
        <f>'Detailed Summary'!AD933</f>
        <v>81138</v>
      </c>
      <c r="I5619" s="13">
        <f>'Detailed Summary'!BQ933</f>
        <v>128707</v>
      </c>
      <c r="K5619" s="34">
        <f t="shared" si="88"/>
        <v>344649</v>
      </c>
    </row>
    <row r="5620" spans="2:11" x14ac:dyDescent="0.2">
      <c r="B5620" s="227" t="s">
        <v>58</v>
      </c>
      <c r="C5620" s="213">
        <v>44760</v>
      </c>
      <c r="E5620" s="13">
        <f>'Detailed Summary'!BO934</f>
        <v>18102</v>
      </c>
      <c r="F5620" s="199">
        <f>'Detailed Summary'!AC934</f>
        <v>33801</v>
      </c>
      <c r="G5620" s="13">
        <f>'Detailed Summary'!BK934</f>
        <v>150174</v>
      </c>
      <c r="H5620" s="203">
        <f>'Detailed Summary'!AD934</f>
        <v>115834</v>
      </c>
      <c r="I5620" s="13">
        <f>'Detailed Summary'!BQ934</f>
        <v>192746</v>
      </c>
      <c r="K5620" s="34">
        <f t="shared" si="88"/>
        <v>510657</v>
      </c>
    </row>
    <row r="5621" spans="2:11" x14ac:dyDescent="0.2">
      <c r="B5621" s="227" t="s">
        <v>59</v>
      </c>
      <c r="C5621" s="213">
        <v>44761</v>
      </c>
      <c r="E5621" s="13">
        <f>'Detailed Summary'!BO935</f>
        <v>19659</v>
      </c>
      <c r="F5621" s="199">
        <f>'Detailed Summary'!AC935</f>
        <v>33945</v>
      </c>
      <c r="G5621" s="13">
        <f>'Detailed Summary'!BK935</f>
        <v>164600</v>
      </c>
      <c r="H5621" s="203">
        <f>'Detailed Summary'!AD935</f>
        <v>121049</v>
      </c>
      <c r="I5621" s="13">
        <f>'Detailed Summary'!BQ935</f>
        <v>203089</v>
      </c>
      <c r="K5621" s="34">
        <f t="shared" si="88"/>
        <v>542342</v>
      </c>
    </row>
    <row r="5622" spans="2:11" x14ac:dyDescent="0.2">
      <c r="B5622" s="227" t="s">
        <v>53</v>
      </c>
      <c r="C5622" s="213">
        <v>44762</v>
      </c>
      <c r="E5622" s="13">
        <f>'Detailed Summary'!BO936</f>
        <v>20684</v>
      </c>
      <c r="F5622" s="199">
        <f>'Detailed Summary'!AC936</f>
        <v>34915</v>
      </c>
      <c r="G5622" s="13">
        <f>'Detailed Summary'!BK936</f>
        <v>162979</v>
      </c>
      <c r="H5622" s="203">
        <f>'Detailed Summary'!AD936</f>
        <v>124038</v>
      </c>
      <c r="I5622" s="13">
        <f>'Detailed Summary'!BQ936</f>
        <v>205496</v>
      </c>
      <c r="K5622" s="34">
        <f t="shared" si="88"/>
        <v>548112</v>
      </c>
    </row>
    <row r="5623" spans="2:11" x14ac:dyDescent="0.2">
      <c r="B5623" s="227" t="s">
        <v>54</v>
      </c>
      <c r="C5623" s="213">
        <v>44763</v>
      </c>
      <c r="E5623" s="13">
        <f>'Detailed Summary'!BO937</f>
        <v>19795</v>
      </c>
      <c r="F5623" s="199">
        <f>'Detailed Summary'!AC937</f>
        <v>36344</v>
      </c>
      <c r="G5623" s="13">
        <f>'Detailed Summary'!BK937</f>
        <v>170066</v>
      </c>
      <c r="H5623" s="203">
        <f>'Detailed Summary'!AD937</f>
        <v>125830</v>
      </c>
      <c r="I5623" s="13">
        <f>'Detailed Summary'!BQ937</f>
        <v>207927</v>
      </c>
      <c r="K5623" s="34">
        <f t="shared" si="88"/>
        <v>559962</v>
      </c>
    </row>
    <row r="5624" spans="2:11" x14ac:dyDescent="0.2">
      <c r="B5624" s="227" t="s">
        <v>55</v>
      </c>
      <c r="C5624" s="213">
        <v>44764</v>
      </c>
      <c r="E5624" s="13">
        <f>'Detailed Summary'!BO938</f>
        <v>20400</v>
      </c>
      <c r="F5624" s="199">
        <f>'Detailed Summary'!AC938</f>
        <v>39939</v>
      </c>
      <c r="G5624" s="13">
        <f>'Detailed Summary'!BK938</f>
        <v>172803</v>
      </c>
      <c r="H5624" s="203">
        <f>'Detailed Summary'!AD938</f>
        <v>133190</v>
      </c>
      <c r="I5624" s="13">
        <f>'Detailed Summary'!BQ938</f>
        <v>212130</v>
      </c>
      <c r="K5624" s="34">
        <f t="shared" si="88"/>
        <v>578462</v>
      </c>
    </row>
    <row r="5625" spans="2:11" x14ac:dyDescent="0.2">
      <c r="B5625" s="227" t="s">
        <v>56</v>
      </c>
      <c r="C5625" s="213">
        <v>44765</v>
      </c>
      <c r="E5625" s="13">
        <f>'Detailed Summary'!BO939</f>
        <v>14932</v>
      </c>
      <c r="F5625" s="199">
        <f>'Detailed Summary'!AC939</f>
        <v>28571</v>
      </c>
      <c r="G5625" s="13">
        <f>'Detailed Summary'!BK939</f>
        <v>114681</v>
      </c>
      <c r="H5625" s="203">
        <f>'Detailed Summary'!AD939</f>
        <v>89679</v>
      </c>
      <c r="I5625" s="13">
        <f>'Detailed Summary'!BQ939</f>
        <v>165530</v>
      </c>
      <c r="K5625" s="34">
        <f t="shared" si="88"/>
        <v>413393</v>
      </c>
    </row>
    <row r="5626" spans="2:11" x14ac:dyDescent="0.2">
      <c r="B5626" s="227" t="s">
        <v>57</v>
      </c>
      <c r="C5626" s="213">
        <v>44766</v>
      </c>
      <c r="E5626" s="13">
        <f>'Detailed Summary'!BO940</f>
        <v>12191</v>
      </c>
      <c r="F5626" s="199">
        <f>'Detailed Summary'!AC940</f>
        <v>28243</v>
      </c>
      <c r="G5626" s="13">
        <f>'Detailed Summary'!BK940</f>
        <v>99557</v>
      </c>
      <c r="H5626" s="203">
        <f>'Detailed Summary'!AD940</f>
        <v>75138</v>
      </c>
      <c r="I5626" s="13">
        <f>'Detailed Summary'!BQ940</f>
        <v>130130</v>
      </c>
      <c r="K5626" s="34">
        <f t="shared" si="88"/>
        <v>345259</v>
      </c>
    </row>
    <row r="5627" spans="2:11" x14ac:dyDescent="0.2">
      <c r="B5627" s="227" t="s">
        <v>58</v>
      </c>
      <c r="C5627" s="213">
        <v>44767</v>
      </c>
      <c r="E5627" s="13">
        <f>'Detailed Summary'!BO941</f>
        <v>18759</v>
      </c>
      <c r="F5627" s="199">
        <f>'Detailed Summary'!AC941</f>
        <v>34944</v>
      </c>
      <c r="G5627" s="13">
        <f>'Detailed Summary'!BK941</f>
        <v>151218</v>
      </c>
      <c r="H5627" s="203">
        <f>'Detailed Summary'!AD941</f>
        <v>113202</v>
      </c>
      <c r="I5627" s="13">
        <f>'Detailed Summary'!BQ941</f>
        <v>188530</v>
      </c>
      <c r="K5627" s="34">
        <f t="shared" si="88"/>
        <v>506653</v>
      </c>
    </row>
    <row r="5628" spans="2:11" x14ac:dyDescent="0.2">
      <c r="B5628" s="227" t="s">
        <v>59</v>
      </c>
      <c r="C5628" s="213">
        <v>44768</v>
      </c>
      <c r="E5628" s="13">
        <f>'Detailed Summary'!BO942</f>
        <v>19532</v>
      </c>
      <c r="F5628" s="199">
        <f>'Detailed Summary'!AC942</f>
        <v>34169</v>
      </c>
      <c r="G5628" s="13">
        <f>'Detailed Summary'!BK942</f>
        <v>161857</v>
      </c>
      <c r="H5628" s="203">
        <f>'Detailed Summary'!AD942</f>
        <v>121068</v>
      </c>
      <c r="I5628" s="13">
        <f>'Detailed Summary'!BQ942</f>
        <v>202605</v>
      </c>
      <c r="K5628" s="34">
        <f t="shared" si="88"/>
        <v>539231</v>
      </c>
    </row>
    <row r="5629" spans="2:11" x14ac:dyDescent="0.2">
      <c r="B5629" s="227" t="s">
        <v>53</v>
      </c>
      <c r="C5629" s="213">
        <v>44769</v>
      </c>
      <c r="E5629" s="13">
        <f>'Detailed Summary'!BO943</f>
        <v>20096</v>
      </c>
      <c r="F5629" s="199">
        <f>'Detailed Summary'!AC943</f>
        <v>35314</v>
      </c>
      <c r="G5629" s="13">
        <f>'Detailed Summary'!BK943</f>
        <v>165303</v>
      </c>
      <c r="H5629" s="203">
        <f>'Detailed Summary'!AD943</f>
        <v>123288</v>
      </c>
      <c r="I5629" s="13">
        <f>'Detailed Summary'!BQ943</f>
        <v>205658</v>
      </c>
      <c r="K5629" s="34">
        <f t="shared" si="88"/>
        <v>549659</v>
      </c>
    </row>
    <row r="5630" spans="2:11" x14ac:dyDescent="0.2">
      <c r="B5630" s="227" t="s">
        <v>54</v>
      </c>
      <c r="C5630" s="213">
        <v>44770</v>
      </c>
      <c r="E5630" s="13">
        <f>'Detailed Summary'!BO944</f>
        <v>21199</v>
      </c>
      <c r="F5630" s="199">
        <f>'Detailed Summary'!AC944</f>
        <v>36515</v>
      </c>
      <c r="G5630" s="13">
        <f>'Detailed Summary'!BK944</f>
        <v>167766</v>
      </c>
      <c r="H5630" s="203">
        <f>'Detailed Summary'!AD944</f>
        <v>127257</v>
      </c>
      <c r="I5630" s="13">
        <f>'Detailed Summary'!BQ944</f>
        <v>207064</v>
      </c>
      <c r="K5630" s="34">
        <f t="shared" si="88"/>
        <v>559801</v>
      </c>
    </row>
    <row r="5631" spans="2:11" x14ac:dyDescent="0.2">
      <c r="B5631" s="227" t="s">
        <v>55</v>
      </c>
      <c r="C5631" s="213">
        <v>44771</v>
      </c>
      <c r="E5631" s="13">
        <f>'Detailed Summary'!BO945</f>
        <v>20530</v>
      </c>
      <c r="F5631" s="199">
        <f>'Detailed Summary'!AC945</f>
        <v>39990</v>
      </c>
      <c r="G5631" s="13">
        <f>'Detailed Summary'!BK945</f>
        <v>173331</v>
      </c>
      <c r="H5631" s="203">
        <f>'Detailed Summary'!AD945</f>
        <v>136819</v>
      </c>
      <c r="I5631" s="13">
        <f>'Detailed Summary'!BQ945</f>
        <v>215323</v>
      </c>
      <c r="K5631" s="34">
        <f t="shared" si="88"/>
        <v>585993</v>
      </c>
    </row>
    <row r="5632" spans="2:11" x14ac:dyDescent="0.2">
      <c r="B5632" s="227" t="s">
        <v>56</v>
      </c>
      <c r="C5632" s="213">
        <v>44772</v>
      </c>
      <c r="E5632" s="13">
        <f>'Detailed Summary'!BO946</f>
        <v>14696</v>
      </c>
      <c r="F5632" s="199">
        <f>'Detailed Summary'!AC946</f>
        <v>28752</v>
      </c>
      <c r="G5632" s="13">
        <f>'Detailed Summary'!BK946</f>
        <v>118537</v>
      </c>
      <c r="H5632" s="203">
        <f>'Detailed Summary'!AD946</f>
        <v>98274</v>
      </c>
      <c r="I5632" s="13">
        <f>'Detailed Summary'!BQ946</f>
        <v>167051</v>
      </c>
      <c r="K5632" s="34">
        <f t="shared" si="88"/>
        <v>427310</v>
      </c>
    </row>
    <row r="5633" spans="2:11" x14ac:dyDescent="0.2">
      <c r="B5633" s="227" t="s">
        <v>57</v>
      </c>
      <c r="C5633" s="213">
        <v>44773</v>
      </c>
      <c r="E5633" s="13">
        <f>'Detailed Summary'!BO947</f>
        <v>12120</v>
      </c>
      <c r="F5633" s="199">
        <f>'Detailed Summary'!AC947</f>
        <v>28125</v>
      </c>
      <c r="G5633" s="13">
        <f>'Detailed Summary'!BK947</f>
        <v>98823</v>
      </c>
      <c r="H5633" s="203">
        <f>'Detailed Summary'!AD947</f>
        <v>84758</v>
      </c>
      <c r="I5633" s="13">
        <f>'Detailed Summary'!BQ947</f>
        <v>132856</v>
      </c>
      <c r="K5633" s="34">
        <f t="shared" si="88"/>
        <v>356682</v>
      </c>
    </row>
    <row r="5634" spans="2:11" x14ac:dyDescent="0.2">
      <c r="B5634" s="227" t="s">
        <v>58</v>
      </c>
      <c r="C5634" s="213">
        <v>44774</v>
      </c>
      <c r="E5634" s="13">
        <f>'Detailed Summary'!BO948</f>
        <v>17808</v>
      </c>
      <c r="F5634" s="199">
        <f>'Detailed Summary'!AC948</f>
        <v>33542</v>
      </c>
      <c r="G5634" s="13">
        <f>'Detailed Summary'!BK948</f>
        <v>156410</v>
      </c>
      <c r="H5634" s="203">
        <f>'Detailed Summary'!AD948</f>
        <v>114940</v>
      </c>
      <c r="I5634" s="13">
        <f>'Detailed Summary'!BQ948</f>
        <v>190957</v>
      </c>
      <c r="K5634" s="34">
        <f t="shared" si="88"/>
        <v>513657</v>
      </c>
    </row>
    <row r="5635" spans="2:11" x14ac:dyDescent="0.2">
      <c r="B5635" s="227" t="s">
        <v>59</v>
      </c>
      <c r="C5635" s="213">
        <v>44775</v>
      </c>
      <c r="E5635" s="13">
        <f>'Detailed Summary'!BO949</f>
        <v>20319</v>
      </c>
      <c r="F5635" s="199">
        <f>'Detailed Summary'!AC949</f>
        <v>34270</v>
      </c>
      <c r="G5635" s="13">
        <f>'Detailed Summary'!BK949</f>
        <v>164345</v>
      </c>
      <c r="H5635" s="203">
        <f>'Detailed Summary'!AD949</f>
        <v>122977</v>
      </c>
      <c r="I5635" s="13">
        <f>'Detailed Summary'!BQ949</f>
        <v>200633</v>
      </c>
      <c r="K5635" s="34">
        <f t="shared" si="88"/>
        <v>542544</v>
      </c>
    </row>
    <row r="5636" spans="2:11" x14ac:dyDescent="0.2">
      <c r="B5636" s="227" t="s">
        <v>53</v>
      </c>
      <c r="C5636" s="213">
        <v>44776</v>
      </c>
      <c r="E5636" s="13">
        <f>'Detailed Summary'!BO950</f>
        <v>18269</v>
      </c>
      <c r="F5636" s="199">
        <f>'Detailed Summary'!AC950</f>
        <v>35634</v>
      </c>
      <c r="G5636" s="13">
        <f>'Detailed Summary'!BK950</f>
        <v>170339</v>
      </c>
      <c r="H5636" s="203">
        <f>'Detailed Summary'!AD950</f>
        <v>128486</v>
      </c>
      <c r="I5636" s="13">
        <f>'Detailed Summary'!BQ950</f>
        <v>204043</v>
      </c>
      <c r="K5636" s="34">
        <f t="shared" si="88"/>
        <v>556771</v>
      </c>
    </row>
    <row r="5637" spans="2:11" x14ac:dyDescent="0.2">
      <c r="B5637" s="227" t="s">
        <v>54</v>
      </c>
      <c r="C5637" s="213">
        <v>44777</v>
      </c>
      <c r="E5637" s="13">
        <f>'Detailed Summary'!BO951</f>
        <v>20495</v>
      </c>
      <c r="F5637" s="199">
        <f>'Detailed Summary'!AC951</f>
        <v>35956</v>
      </c>
      <c r="G5637" s="13">
        <f>'Detailed Summary'!BK951</f>
        <v>165643</v>
      </c>
      <c r="H5637" s="203">
        <f>'Detailed Summary'!AD951</f>
        <v>129673</v>
      </c>
      <c r="I5637" s="13">
        <f>'Detailed Summary'!BQ951</f>
        <v>208007</v>
      </c>
      <c r="K5637" s="34">
        <f t="shared" si="88"/>
        <v>559774</v>
      </c>
    </row>
    <row r="5638" spans="2:11" x14ac:dyDescent="0.2">
      <c r="B5638" s="227" t="s">
        <v>55</v>
      </c>
      <c r="C5638" s="213">
        <v>44778</v>
      </c>
      <c r="E5638" s="13">
        <f>'Detailed Summary'!BO952</f>
        <v>19523</v>
      </c>
      <c r="F5638" s="199">
        <f>'Detailed Summary'!AC952</f>
        <v>39296</v>
      </c>
      <c r="G5638" s="13">
        <f>'Detailed Summary'!BK952</f>
        <v>173368</v>
      </c>
      <c r="H5638" s="203">
        <f>'Detailed Summary'!AD952</f>
        <v>135681</v>
      </c>
      <c r="I5638" s="13">
        <f>'Detailed Summary'!BQ952</f>
        <v>213578</v>
      </c>
      <c r="K5638" s="34">
        <f t="shared" si="88"/>
        <v>581446</v>
      </c>
    </row>
    <row r="5639" spans="2:11" x14ac:dyDescent="0.2">
      <c r="B5639" s="227" t="s">
        <v>56</v>
      </c>
      <c r="C5639" s="213">
        <v>44779</v>
      </c>
      <c r="E5639" s="13">
        <f>'Detailed Summary'!BO953</f>
        <v>14252</v>
      </c>
      <c r="F5639" s="199">
        <f>'Detailed Summary'!AC953</f>
        <v>28234</v>
      </c>
      <c r="G5639" s="13">
        <f>'Detailed Summary'!BK953</f>
        <v>112624</v>
      </c>
      <c r="H5639" s="203">
        <f>'Detailed Summary'!AD953</f>
        <v>97544</v>
      </c>
      <c r="I5639" s="13">
        <f>'Detailed Summary'!BQ953</f>
        <v>167604</v>
      </c>
      <c r="K5639" s="34">
        <f t="shared" ref="K5639:K5702" si="89">E5639+F5639+G5639+H5639+I5639</f>
        <v>420258</v>
      </c>
    </row>
    <row r="5640" spans="2:11" x14ac:dyDescent="0.2">
      <c r="B5640" s="227" t="s">
        <v>57</v>
      </c>
      <c r="C5640" s="213">
        <v>44780</v>
      </c>
      <c r="E5640" s="13">
        <f>'Detailed Summary'!BO954</f>
        <v>12210</v>
      </c>
      <c r="F5640" s="199">
        <f>'Detailed Summary'!AC954</f>
        <v>27892</v>
      </c>
      <c r="G5640" s="13">
        <f>'Detailed Summary'!BK954</f>
        <v>95632</v>
      </c>
      <c r="H5640" s="203">
        <f>'Detailed Summary'!AD954</f>
        <v>86177</v>
      </c>
      <c r="I5640" s="13">
        <f>'Detailed Summary'!BQ954</f>
        <v>139023</v>
      </c>
      <c r="K5640" s="34">
        <f t="shared" si="89"/>
        <v>360934</v>
      </c>
    </row>
    <row r="5641" spans="2:11" x14ac:dyDescent="0.2">
      <c r="B5641" s="227" t="s">
        <v>58</v>
      </c>
      <c r="C5641" s="213">
        <v>44781</v>
      </c>
      <c r="E5641" s="13">
        <f>'Detailed Summary'!BO955</f>
        <v>18842</v>
      </c>
      <c r="F5641" s="199">
        <f>'Detailed Summary'!AC955</f>
        <v>34742</v>
      </c>
      <c r="G5641" s="13">
        <f>'Detailed Summary'!BK955</f>
        <v>152342</v>
      </c>
      <c r="H5641" s="203">
        <f>'Detailed Summary'!AD955</f>
        <v>117956</v>
      </c>
      <c r="I5641" s="13">
        <f>'Detailed Summary'!BQ955</f>
        <v>189649</v>
      </c>
      <c r="K5641" s="34">
        <f t="shared" si="89"/>
        <v>513531</v>
      </c>
    </row>
    <row r="5642" spans="2:11" x14ac:dyDescent="0.2">
      <c r="B5642" s="227" t="s">
        <v>59</v>
      </c>
      <c r="C5642" s="213">
        <v>44782</v>
      </c>
      <c r="E5642" s="13">
        <f>'Detailed Summary'!BO956</f>
        <v>19791</v>
      </c>
      <c r="F5642" s="199">
        <f>'Detailed Summary'!AC956</f>
        <v>34957</v>
      </c>
      <c r="G5642" s="13">
        <f>'Detailed Summary'!BK956</f>
        <v>162858</v>
      </c>
      <c r="H5642" s="203">
        <f>'Detailed Summary'!AD956</f>
        <v>123917</v>
      </c>
      <c r="I5642" s="13">
        <f>'Detailed Summary'!BQ956</f>
        <v>204268</v>
      </c>
      <c r="K5642" s="34">
        <f t="shared" si="89"/>
        <v>545791</v>
      </c>
    </row>
    <row r="5643" spans="2:11" x14ac:dyDescent="0.2">
      <c r="B5643" s="227" t="s">
        <v>53</v>
      </c>
      <c r="C5643" s="213">
        <v>44783</v>
      </c>
      <c r="E5643" s="13">
        <f>'Detailed Summary'!BO957</f>
        <v>20060</v>
      </c>
      <c r="F5643" s="199">
        <f>'Detailed Summary'!AC957</f>
        <v>35063</v>
      </c>
      <c r="G5643" s="13">
        <f>'Detailed Summary'!BK957</f>
        <v>167297</v>
      </c>
      <c r="H5643" s="203">
        <f>'Detailed Summary'!AD957</f>
        <v>126787</v>
      </c>
      <c r="I5643" s="13">
        <f>'Detailed Summary'!BQ957</f>
        <v>205867</v>
      </c>
      <c r="K5643" s="34">
        <f t="shared" si="89"/>
        <v>555074</v>
      </c>
    </row>
    <row r="5644" spans="2:11" x14ac:dyDescent="0.2">
      <c r="B5644" s="227" t="s">
        <v>54</v>
      </c>
      <c r="C5644" s="213">
        <v>44784</v>
      </c>
      <c r="E5644" s="13">
        <f>'Detailed Summary'!BO958</f>
        <v>20918</v>
      </c>
      <c r="F5644" s="199">
        <f>'Detailed Summary'!AC958</f>
        <v>36121</v>
      </c>
      <c r="G5644" s="13">
        <f>'Detailed Summary'!BK958</f>
        <v>170508</v>
      </c>
      <c r="H5644" s="203">
        <f>'Detailed Summary'!AD958</f>
        <v>129541</v>
      </c>
      <c r="I5644" s="13">
        <f>'Detailed Summary'!BQ958</f>
        <v>209110</v>
      </c>
      <c r="K5644" s="34">
        <f t="shared" si="89"/>
        <v>566198</v>
      </c>
    </row>
    <row r="5645" spans="2:11" x14ac:dyDescent="0.2">
      <c r="B5645" s="227" t="s">
        <v>55</v>
      </c>
      <c r="C5645" s="213">
        <v>44785</v>
      </c>
      <c r="E5645" s="13">
        <f>'Detailed Summary'!BO959</f>
        <v>20806</v>
      </c>
      <c r="F5645" s="199">
        <f>'Detailed Summary'!AC959</f>
        <v>40289</v>
      </c>
      <c r="G5645" s="13">
        <f>'Detailed Summary'!BK959</f>
        <v>175934</v>
      </c>
      <c r="H5645" s="203">
        <f>'Detailed Summary'!AD959</f>
        <v>135407</v>
      </c>
      <c r="I5645" s="13">
        <f>'Detailed Summary'!BQ959</f>
        <v>212626</v>
      </c>
      <c r="K5645" s="34">
        <f t="shared" si="89"/>
        <v>585062</v>
      </c>
    </row>
    <row r="5646" spans="2:11" x14ac:dyDescent="0.2">
      <c r="B5646" s="227" t="s">
        <v>56</v>
      </c>
      <c r="C5646" s="213">
        <v>44786</v>
      </c>
      <c r="E5646" s="13">
        <f>'Detailed Summary'!BO960</f>
        <v>14511</v>
      </c>
      <c r="F5646" s="199">
        <f>'Detailed Summary'!AC960</f>
        <v>28989</v>
      </c>
      <c r="G5646" s="13">
        <f>'Detailed Summary'!BK960</f>
        <v>120114</v>
      </c>
      <c r="H5646" s="203">
        <f>'Detailed Summary'!AD960</f>
        <v>103021</v>
      </c>
      <c r="I5646" s="13">
        <f>'Detailed Summary'!BQ960</f>
        <v>177587</v>
      </c>
      <c r="K5646" s="34">
        <f t="shared" si="89"/>
        <v>444222</v>
      </c>
    </row>
    <row r="5647" spans="2:11" x14ac:dyDescent="0.2">
      <c r="B5647" s="227" t="s">
        <v>57</v>
      </c>
      <c r="C5647" s="213">
        <v>44787</v>
      </c>
      <c r="E5647" s="13">
        <f>'Detailed Summary'!BO961</f>
        <v>12578</v>
      </c>
      <c r="F5647" s="199">
        <f>'Detailed Summary'!AC961</f>
        <v>27647</v>
      </c>
      <c r="G5647" s="13">
        <f>'Detailed Summary'!BK961</f>
        <v>112125</v>
      </c>
      <c r="H5647" s="203">
        <f>'Detailed Summary'!AD961</f>
        <v>88898</v>
      </c>
      <c r="I5647" s="13">
        <f>'Detailed Summary'!BQ961</f>
        <v>135693</v>
      </c>
      <c r="K5647" s="34">
        <f t="shared" si="89"/>
        <v>376941</v>
      </c>
    </row>
    <row r="5648" spans="2:11" x14ac:dyDescent="0.2">
      <c r="B5648" s="227" t="s">
        <v>58</v>
      </c>
      <c r="C5648" s="213">
        <v>44788</v>
      </c>
      <c r="E5648" s="13">
        <f>'Detailed Summary'!BO962</f>
        <v>19658</v>
      </c>
      <c r="F5648" s="199">
        <f>'Detailed Summary'!AC962</f>
        <v>34598</v>
      </c>
      <c r="G5648" s="13">
        <f>'Detailed Summary'!BK962</f>
        <v>161742</v>
      </c>
      <c r="H5648" s="203">
        <f>'Detailed Summary'!AD962</f>
        <v>121937</v>
      </c>
      <c r="I5648" s="13">
        <f>'Detailed Summary'!BQ962</f>
        <v>197315</v>
      </c>
      <c r="K5648" s="34">
        <f t="shared" si="89"/>
        <v>535250</v>
      </c>
    </row>
    <row r="5649" spans="2:11" x14ac:dyDescent="0.2">
      <c r="B5649" s="227" t="s">
        <v>59</v>
      </c>
      <c r="C5649" s="213">
        <v>44789</v>
      </c>
      <c r="E5649" s="13">
        <f>'Detailed Summary'!BO963</f>
        <v>20470</v>
      </c>
      <c r="F5649" s="199">
        <f>'Detailed Summary'!AC963</f>
        <v>35121</v>
      </c>
      <c r="G5649" s="13">
        <f>'Detailed Summary'!BK963</f>
        <v>169211</v>
      </c>
      <c r="H5649" s="203">
        <f>'Detailed Summary'!AD963</f>
        <v>127964</v>
      </c>
      <c r="I5649" s="13">
        <f>'Detailed Summary'!BQ963</f>
        <v>209924</v>
      </c>
      <c r="K5649" s="34">
        <f t="shared" si="89"/>
        <v>562690</v>
      </c>
    </row>
    <row r="5650" spans="2:11" x14ac:dyDescent="0.2">
      <c r="B5650" s="227" t="s">
        <v>53</v>
      </c>
      <c r="C5650" s="213">
        <v>44790</v>
      </c>
      <c r="E5650" s="13">
        <f>'Detailed Summary'!BO964</f>
        <v>12982</v>
      </c>
      <c r="F5650" s="199">
        <f>'Detailed Summary'!AC964</f>
        <v>35339</v>
      </c>
      <c r="G5650" s="13">
        <f>'Detailed Summary'!BK964</f>
        <v>173089</v>
      </c>
      <c r="H5650" s="203">
        <f>'Detailed Summary'!AD964</f>
        <v>132688</v>
      </c>
      <c r="I5650" s="13">
        <f>'Detailed Summary'!BQ964</f>
        <v>204846</v>
      </c>
      <c r="K5650" s="34">
        <f t="shared" si="89"/>
        <v>558944</v>
      </c>
    </row>
    <row r="5651" spans="2:11" x14ac:dyDescent="0.2">
      <c r="B5651" s="227" t="s">
        <v>54</v>
      </c>
      <c r="C5651" s="213">
        <v>44791</v>
      </c>
      <c r="E5651" s="13">
        <f>'Detailed Summary'!BO965</f>
        <v>20952</v>
      </c>
      <c r="F5651" s="199">
        <f>'Detailed Summary'!AC965</f>
        <v>36985</v>
      </c>
      <c r="G5651" s="13">
        <f>'Detailed Summary'!BK965</f>
        <v>180039</v>
      </c>
      <c r="H5651" s="203">
        <f>'Detailed Summary'!AD965</f>
        <v>136134</v>
      </c>
      <c r="I5651" s="13">
        <f>'Detailed Summary'!BQ965</f>
        <v>201974</v>
      </c>
      <c r="K5651" s="34">
        <f t="shared" si="89"/>
        <v>576084</v>
      </c>
    </row>
    <row r="5652" spans="2:11" x14ac:dyDescent="0.2">
      <c r="B5652" s="227" t="s">
        <v>55</v>
      </c>
      <c r="C5652" s="213">
        <v>44792</v>
      </c>
      <c r="E5652" s="13">
        <f>'Detailed Summary'!BO966</f>
        <v>21748</v>
      </c>
      <c r="F5652" s="199">
        <f>'Detailed Summary'!AC966</f>
        <v>39305</v>
      </c>
      <c r="G5652" s="13">
        <f>'Detailed Summary'!BK966</f>
        <v>179936</v>
      </c>
      <c r="H5652" s="203">
        <f>'Detailed Summary'!AD966</f>
        <v>139369</v>
      </c>
      <c r="I5652" s="13">
        <f>'Detailed Summary'!BQ966</f>
        <v>210894</v>
      </c>
      <c r="K5652" s="34">
        <f t="shared" si="89"/>
        <v>591252</v>
      </c>
    </row>
    <row r="5653" spans="2:11" x14ac:dyDescent="0.2">
      <c r="B5653" s="227" t="s">
        <v>56</v>
      </c>
      <c r="C5653" s="213">
        <v>44793</v>
      </c>
      <c r="E5653" s="13">
        <f>'Detailed Summary'!BO967</f>
        <v>16113</v>
      </c>
      <c r="F5653" s="199">
        <f>'Detailed Summary'!AC967</f>
        <v>30678</v>
      </c>
      <c r="G5653" s="13">
        <f>'Detailed Summary'!BK967</f>
        <v>126323</v>
      </c>
      <c r="H5653" s="203">
        <f>'Detailed Summary'!AD967</f>
        <v>104375</v>
      </c>
      <c r="I5653" s="13">
        <f>'Detailed Summary'!BQ967</f>
        <v>172769</v>
      </c>
      <c r="K5653" s="34">
        <f t="shared" si="89"/>
        <v>450258</v>
      </c>
    </row>
    <row r="5654" spans="2:11" x14ac:dyDescent="0.2">
      <c r="B5654" s="227" t="s">
        <v>57</v>
      </c>
      <c r="C5654" s="213">
        <v>44794</v>
      </c>
      <c r="E5654" s="13">
        <f>'Detailed Summary'!BO968</f>
        <v>12210</v>
      </c>
      <c r="F5654" s="199">
        <f>'Detailed Summary'!AC968</f>
        <v>27597</v>
      </c>
      <c r="G5654" s="13">
        <f>'Detailed Summary'!BK968</f>
        <v>97509</v>
      </c>
      <c r="H5654" s="203">
        <f>'Detailed Summary'!AD968</f>
        <v>84866</v>
      </c>
      <c r="I5654" s="13">
        <f>'Detailed Summary'!BQ968</f>
        <v>130809</v>
      </c>
      <c r="K5654" s="34">
        <f t="shared" si="89"/>
        <v>352991</v>
      </c>
    </row>
    <row r="5655" spans="2:11" x14ac:dyDescent="0.2">
      <c r="B5655" s="227" t="s">
        <v>58</v>
      </c>
      <c r="C5655" s="213">
        <v>44795</v>
      </c>
      <c r="E5655" s="13">
        <f>'Detailed Summary'!BO969</f>
        <v>18848</v>
      </c>
      <c r="F5655" s="199">
        <f>'Detailed Summary'!AC969</f>
        <v>32789</v>
      </c>
      <c r="G5655" s="13">
        <f>'Detailed Summary'!BK969</f>
        <v>154973</v>
      </c>
      <c r="H5655" s="203">
        <f>'Detailed Summary'!AD969</f>
        <v>119286</v>
      </c>
      <c r="I5655" s="13">
        <f>'Detailed Summary'!BQ969</f>
        <v>179030</v>
      </c>
      <c r="K5655" s="34">
        <f t="shared" si="89"/>
        <v>504926</v>
      </c>
    </row>
    <row r="5656" spans="2:11" x14ac:dyDescent="0.2">
      <c r="B5656" s="227" t="s">
        <v>59</v>
      </c>
      <c r="C5656" s="213">
        <v>44796</v>
      </c>
      <c r="E5656" s="13">
        <f>'Detailed Summary'!BO970</f>
        <v>19238</v>
      </c>
      <c r="F5656" s="199">
        <f>'Detailed Summary'!AC970</f>
        <v>31866</v>
      </c>
      <c r="G5656" s="13">
        <f>'Detailed Summary'!BK970</f>
        <v>163337</v>
      </c>
      <c r="H5656" s="203">
        <f>'Detailed Summary'!AD970</f>
        <v>122846</v>
      </c>
      <c r="I5656" s="13">
        <f>'Detailed Summary'!BQ970</f>
        <v>192401</v>
      </c>
      <c r="K5656" s="34">
        <f t="shared" si="89"/>
        <v>529688</v>
      </c>
    </row>
    <row r="5657" spans="2:11" x14ac:dyDescent="0.2">
      <c r="B5657" s="227" t="s">
        <v>53</v>
      </c>
      <c r="C5657" s="213">
        <v>44797</v>
      </c>
      <c r="E5657" s="13">
        <f>'Detailed Summary'!BO971</f>
        <v>20674</v>
      </c>
      <c r="F5657" s="199">
        <f>'Detailed Summary'!AC971</f>
        <v>34266</v>
      </c>
      <c r="G5657" s="13">
        <f>'Detailed Summary'!BK971</f>
        <v>175915</v>
      </c>
      <c r="H5657" s="203">
        <f>'Detailed Summary'!AD971</f>
        <v>129924</v>
      </c>
      <c r="I5657" s="13">
        <f>'Detailed Summary'!BQ971</f>
        <v>201940</v>
      </c>
      <c r="K5657" s="34">
        <f t="shared" si="89"/>
        <v>562719</v>
      </c>
    </row>
    <row r="5658" spans="2:11" x14ac:dyDescent="0.2">
      <c r="B5658" s="227" t="s">
        <v>54</v>
      </c>
      <c r="C5658" s="213">
        <v>44798</v>
      </c>
      <c r="E5658" s="13">
        <f>'Detailed Summary'!BO972</f>
        <v>21537</v>
      </c>
      <c r="F5658" s="199">
        <f>'Detailed Summary'!AC972</f>
        <v>37052</v>
      </c>
      <c r="G5658" s="13">
        <f>'Detailed Summary'!BK972</f>
        <v>183562</v>
      </c>
      <c r="H5658" s="203">
        <f>'Detailed Summary'!AD972</f>
        <v>130149</v>
      </c>
      <c r="I5658" s="13">
        <f>'Detailed Summary'!BQ972</f>
        <v>210763</v>
      </c>
      <c r="K5658" s="34">
        <f t="shared" si="89"/>
        <v>583063</v>
      </c>
    </row>
    <row r="5659" spans="2:11" x14ac:dyDescent="0.2">
      <c r="B5659" s="227" t="s">
        <v>55</v>
      </c>
      <c r="C5659" s="213">
        <v>44799</v>
      </c>
      <c r="E5659" s="13">
        <f>'Detailed Summary'!BO973</f>
        <v>21381</v>
      </c>
      <c r="F5659" s="199">
        <f>'Detailed Summary'!AC973</f>
        <v>40067</v>
      </c>
      <c r="G5659" s="13">
        <f>'Detailed Summary'!BK973</f>
        <v>190860</v>
      </c>
      <c r="H5659" s="203">
        <f>'Detailed Summary'!AD973</f>
        <v>128917</v>
      </c>
      <c r="I5659" s="13">
        <f>'Detailed Summary'!BQ973</f>
        <v>221626</v>
      </c>
      <c r="K5659" s="34">
        <f t="shared" si="89"/>
        <v>602851</v>
      </c>
    </row>
    <row r="5660" spans="2:11" x14ac:dyDescent="0.2">
      <c r="B5660" s="227" t="s">
        <v>56</v>
      </c>
      <c r="C5660" s="213">
        <v>44800</v>
      </c>
      <c r="E5660" s="13">
        <f>'Detailed Summary'!BO974</f>
        <v>15424</v>
      </c>
      <c r="F5660" s="199">
        <f>'Detailed Summary'!AC974</f>
        <v>27932</v>
      </c>
      <c r="G5660" s="13">
        <f>'Detailed Summary'!BK974</f>
        <v>121487</v>
      </c>
      <c r="H5660" s="203">
        <f>'Detailed Summary'!AD974</f>
        <v>101673</v>
      </c>
      <c r="I5660" s="13">
        <f>'Detailed Summary'!BQ974</f>
        <v>174309</v>
      </c>
      <c r="K5660" s="34">
        <f t="shared" si="89"/>
        <v>440825</v>
      </c>
    </row>
    <row r="5661" spans="2:11" x14ac:dyDescent="0.2">
      <c r="B5661" s="227" t="s">
        <v>57</v>
      </c>
      <c r="C5661" s="213">
        <v>44801</v>
      </c>
      <c r="E5661" s="13">
        <f>'Detailed Summary'!BO975</f>
        <v>11623</v>
      </c>
      <c r="F5661" s="199">
        <f>'Detailed Summary'!AC975</f>
        <v>26822</v>
      </c>
      <c r="G5661" s="13">
        <f>'Detailed Summary'!BK975</f>
        <v>99167</v>
      </c>
      <c r="H5661" s="203">
        <f>'Detailed Summary'!AD975</f>
        <v>81759</v>
      </c>
      <c r="I5661" s="13">
        <f>'Detailed Summary'!BQ975</f>
        <v>131559</v>
      </c>
      <c r="K5661" s="34">
        <f t="shared" si="89"/>
        <v>350930</v>
      </c>
    </row>
    <row r="5662" spans="2:11" x14ac:dyDescent="0.2">
      <c r="B5662" s="227" t="s">
        <v>58</v>
      </c>
      <c r="C5662" s="213">
        <v>44802</v>
      </c>
      <c r="E5662" s="13">
        <f>'Detailed Summary'!BO976</f>
        <v>19663</v>
      </c>
      <c r="F5662" s="199">
        <f>'Detailed Summary'!AC976</f>
        <v>33113</v>
      </c>
      <c r="G5662" s="13">
        <f>'Detailed Summary'!BK976</f>
        <v>153130</v>
      </c>
      <c r="H5662" s="203">
        <f>'Detailed Summary'!AD976</f>
        <v>121527</v>
      </c>
      <c r="I5662" s="13">
        <f>'Detailed Summary'!BQ976</f>
        <v>188088</v>
      </c>
      <c r="K5662" s="34">
        <f t="shared" si="89"/>
        <v>515521</v>
      </c>
    </row>
    <row r="5663" spans="2:11" x14ac:dyDescent="0.2">
      <c r="B5663" s="227" t="s">
        <v>59</v>
      </c>
      <c r="C5663" s="213">
        <v>44803</v>
      </c>
      <c r="E5663" s="13">
        <f>'Detailed Summary'!BO977</f>
        <v>19883</v>
      </c>
      <c r="F5663" s="199">
        <f>'Detailed Summary'!AC977</f>
        <v>32326</v>
      </c>
      <c r="G5663" s="13">
        <f>'Detailed Summary'!BK977</f>
        <v>161400</v>
      </c>
      <c r="H5663" s="203">
        <f>'Detailed Summary'!AD977</f>
        <v>126567</v>
      </c>
      <c r="I5663" s="13">
        <f>'Detailed Summary'!BQ977</f>
        <v>190750</v>
      </c>
      <c r="K5663" s="34">
        <f t="shared" si="89"/>
        <v>530926</v>
      </c>
    </row>
    <row r="5664" spans="2:11" x14ac:dyDescent="0.2">
      <c r="B5664" s="227" t="s">
        <v>53</v>
      </c>
      <c r="C5664" s="213">
        <v>44804</v>
      </c>
      <c r="E5664" s="13">
        <f>'Detailed Summary'!BO978</f>
        <v>21275</v>
      </c>
      <c r="F5664" s="199">
        <f>'Detailed Summary'!AC978</f>
        <v>33928</v>
      </c>
      <c r="G5664" s="13">
        <f>'Detailed Summary'!BK978</f>
        <v>183084</v>
      </c>
      <c r="H5664" s="203">
        <f>'Detailed Summary'!AD978</f>
        <v>132309</v>
      </c>
      <c r="I5664" s="13">
        <f>'Detailed Summary'!BQ978</f>
        <v>203872</v>
      </c>
      <c r="K5664" s="34">
        <f t="shared" si="89"/>
        <v>574468</v>
      </c>
    </row>
    <row r="5665" spans="2:11" x14ac:dyDescent="0.2">
      <c r="B5665" s="227" t="s">
        <v>54</v>
      </c>
      <c r="C5665" s="213">
        <v>44805</v>
      </c>
      <c r="E5665" s="13">
        <f>'Detailed Summary'!BO979</f>
        <v>21201</v>
      </c>
      <c r="F5665" s="199">
        <f>'Detailed Summary'!AC979</f>
        <v>37149</v>
      </c>
      <c r="G5665" s="13">
        <f>'Detailed Summary'!BK979</f>
        <v>183588</v>
      </c>
      <c r="H5665" s="203">
        <f>'Detailed Summary'!AD979</f>
        <v>138186</v>
      </c>
      <c r="I5665" s="13">
        <f>'Detailed Summary'!BQ979</f>
        <v>213473</v>
      </c>
      <c r="K5665" s="34">
        <f t="shared" si="89"/>
        <v>593597</v>
      </c>
    </row>
    <row r="5666" spans="2:11" x14ac:dyDescent="0.2">
      <c r="B5666" s="227" t="s">
        <v>55</v>
      </c>
      <c r="C5666" s="213">
        <v>44806</v>
      </c>
      <c r="E5666" s="13">
        <f>'Detailed Summary'!BO980</f>
        <v>22289</v>
      </c>
      <c r="F5666" s="199">
        <f>'Detailed Summary'!AC980</f>
        <v>43543</v>
      </c>
      <c r="G5666" s="13">
        <f>'Detailed Summary'!BK980</f>
        <v>187855</v>
      </c>
      <c r="H5666" s="203">
        <f>'Detailed Summary'!AD980</f>
        <v>148313</v>
      </c>
      <c r="I5666" s="13">
        <f>'Detailed Summary'!BQ980</f>
        <v>221581</v>
      </c>
      <c r="K5666" s="34">
        <f t="shared" si="89"/>
        <v>623581</v>
      </c>
    </row>
    <row r="5667" spans="2:11" x14ac:dyDescent="0.2">
      <c r="B5667" s="227" t="s">
        <v>56</v>
      </c>
      <c r="C5667" s="213">
        <v>44807</v>
      </c>
      <c r="E5667" s="13">
        <f>'Detailed Summary'!BO981</f>
        <v>14360</v>
      </c>
      <c r="F5667" s="199">
        <f>'Detailed Summary'!AC981</f>
        <v>29268</v>
      </c>
      <c r="G5667" s="13">
        <f>'Detailed Summary'!BK981</f>
        <v>115924</v>
      </c>
      <c r="H5667" s="203">
        <f>'Detailed Summary'!AD981</f>
        <v>101191</v>
      </c>
      <c r="I5667" s="13">
        <f>'Detailed Summary'!BQ981</f>
        <v>158150</v>
      </c>
      <c r="K5667" s="34">
        <f t="shared" si="89"/>
        <v>418893</v>
      </c>
    </row>
    <row r="5668" spans="2:11" x14ac:dyDescent="0.2">
      <c r="B5668" s="227" t="s">
        <v>57</v>
      </c>
      <c r="C5668" s="213">
        <v>44808</v>
      </c>
      <c r="E5668" s="13">
        <f>'Detailed Summary'!BO982</f>
        <v>11600</v>
      </c>
      <c r="F5668" s="199">
        <f>'Detailed Summary'!AC982</f>
        <v>24027</v>
      </c>
      <c r="G5668" s="13">
        <f>'Detailed Summary'!BK982</f>
        <v>90845</v>
      </c>
      <c r="H5668" s="203">
        <f>'Detailed Summary'!AD982</f>
        <v>81317</v>
      </c>
      <c r="I5668" s="13">
        <f>'Detailed Summary'!BQ982</f>
        <v>130360</v>
      </c>
      <c r="K5668" s="34">
        <f t="shared" si="89"/>
        <v>338149</v>
      </c>
    </row>
    <row r="5669" spans="2:11" x14ac:dyDescent="0.2">
      <c r="B5669" s="227" t="s">
        <v>58</v>
      </c>
      <c r="C5669" s="213">
        <v>44809</v>
      </c>
      <c r="E5669" s="13">
        <f>'Detailed Summary'!BO983</f>
        <v>11189</v>
      </c>
      <c r="F5669" s="199">
        <f>'Detailed Summary'!AC983</f>
        <v>28580</v>
      </c>
      <c r="G5669" s="13">
        <f>'Detailed Summary'!BK983</f>
        <v>95960</v>
      </c>
      <c r="H5669" s="203">
        <f>'Detailed Summary'!AD983</f>
        <v>86053</v>
      </c>
      <c r="I5669" s="13">
        <f>'Detailed Summary'!BQ983</f>
        <v>129210</v>
      </c>
      <c r="K5669" s="34">
        <f t="shared" si="89"/>
        <v>350992</v>
      </c>
    </row>
    <row r="5670" spans="2:11" x14ac:dyDescent="0.2">
      <c r="B5670" s="227" t="s">
        <v>59</v>
      </c>
      <c r="C5670" s="213">
        <v>44810</v>
      </c>
      <c r="E5670" s="13">
        <f>'Detailed Summary'!BO984</f>
        <v>21168</v>
      </c>
      <c r="F5670" s="199">
        <f>'Detailed Summary'!AC984</f>
        <v>36030</v>
      </c>
      <c r="G5670" s="13">
        <f>'Detailed Summary'!BK984</f>
        <v>181668</v>
      </c>
      <c r="H5670" s="203">
        <f>'Detailed Summary'!AD984</f>
        <v>130427</v>
      </c>
      <c r="I5670" s="13">
        <f>'Detailed Summary'!BQ984</f>
        <v>202317</v>
      </c>
      <c r="K5670" s="34">
        <f t="shared" si="89"/>
        <v>571610</v>
      </c>
    </row>
    <row r="5671" spans="2:11" x14ac:dyDescent="0.2">
      <c r="B5671" s="227" t="s">
        <v>53</v>
      </c>
      <c r="C5671" s="213">
        <v>44811</v>
      </c>
      <c r="E5671" s="13">
        <f>'Detailed Summary'!BO985</f>
        <v>22136</v>
      </c>
      <c r="F5671" s="199">
        <f>'Detailed Summary'!AC985</f>
        <v>31308</v>
      </c>
      <c r="G5671" s="13">
        <f>'Detailed Summary'!BK985</f>
        <v>174638</v>
      </c>
      <c r="H5671" s="203">
        <f>'Detailed Summary'!AD985</f>
        <v>135768</v>
      </c>
      <c r="I5671" s="13">
        <f>'Detailed Summary'!BQ985</f>
        <v>204059</v>
      </c>
      <c r="K5671" s="34">
        <f t="shared" si="89"/>
        <v>567909</v>
      </c>
    </row>
    <row r="5672" spans="2:11" x14ac:dyDescent="0.2">
      <c r="B5672" s="227" t="s">
        <v>54</v>
      </c>
      <c r="C5672" s="213">
        <v>44812</v>
      </c>
      <c r="E5672" s="13">
        <f>'Detailed Summary'!BO986</f>
        <v>21888</v>
      </c>
      <c r="F5672" s="199">
        <f>'Detailed Summary'!AC986</f>
        <v>36577</v>
      </c>
      <c r="G5672" s="13">
        <f>'Detailed Summary'!BK986</f>
        <v>188052</v>
      </c>
      <c r="H5672" s="203">
        <f>'Detailed Summary'!AD986</f>
        <v>136643</v>
      </c>
      <c r="I5672" s="13">
        <f>'Detailed Summary'!BQ986</f>
        <v>213421</v>
      </c>
      <c r="K5672" s="34">
        <f t="shared" si="89"/>
        <v>596581</v>
      </c>
    </row>
    <row r="5673" spans="2:11" x14ac:dyDescent="0.2">
      <c r="B5673" s="227" t="s">
        <v>55</v>
      </c>
      <c r="C5673" s="213">
        <v>44813</v>
      </c>
      <c r="E5673" s="13">
        <f>'Detailed Summary'!BO987</f>
        <v>23810</v>
      </c>
      <c r="F5673" s="199">
        <f>'Detailed Summary'!AC987</f>
        <v>41342</v>
      </c>
      <c r="G5673" s="13">
        <f>'Detailed Summary'!BK987</f>
        <v>194735</v>
      </c>
      <c r="H5673" s="203">
        <f>'Detailed Summary'!AD987</f>
        <v>150290</v>
      </c>
      <c r="I5673" s="13">
        <f>'Detailed Summary'!BQ987</f>
        <v>219898</v>
      </c>
      <c r="K5673" s="34">
        <f t="shared" si="89"/>
        <v>630075</v>
      </c>
    </row>
    <row r="5674" spans="2:11" x14ac:dyDescent="0.2">
      <c r="B5674" s="227" t="s">
        <v>56</v>
      </c>
      <c r="C5674" s="213">
        <v>44814</v>
      </c>
      <c r="E5674" s="13">
        <f>'Detailed Summary'!BO988</f>
        <v>16337</v>
      </c>
      <c r="F5674" s="199">
        <f>'Detailed Summary'!AC988</f>
        <v>29452</v>
      </c>
      <c r="G5674" s="13">
        <f>'Detailed Summary'!BK988</f>
        <v>127149</v>
      </c>
      <c r="H5674" s="203">
        <f>'Detailed Summary'!AD988</f>
        <v>102709</v>
      </c>
      <c r="I5674" s="13">
        <f>'Detailed Summary'!BQ988</f>
        <v>170242</v>
      </c>
      <c r="K5674" s="34">
        <f t="shared" si="89"/>
        <v>445889</v>
      </c>
    </row>
    <row r="5675" spans="2:11" x14ac:dyDescent="0.2">
      <c r="B5675" s="227" t="s">
        <v>57</v>
      </c>
      <c r="C5675" s="213">
        <v>44815</v>
      </c>
      <c r="E5675" s="13">
        <f>'Detailed Summary'!BO989</f>
        <v>12085</v>
      </c>
      <c r="F5675" s="199">
        <f>'Detailed Summary'!AC989</f>
        <v>27315</v>
      </c>
      <c r="G5675" s="13">
        <f>'Detailed Summary'!BK989</f>
        <v>99558</v>
      </c>
      <c r="H5675" s="203">
        <f>'Detailed Summary'!AD989</f>
        <v>83711</v>
      </c>
      <c r="I5675" s="13">
        <f>'Detailed Summary'!BQ989</f>
        <v>132746</v>
      </c>
      <c r="K5675" s="34">
        <f t="shared" si="89"/>
        <v>355415</v>
      </c>
    </row>
    <row r="5676" spans="2:11" x14ac:dyDescent="0.2">
      <c r="B5676" s="227" t="s">
        <v>58</v>
      </c>
      <c r="C5676" s="213">
        <v>44816</v>
      </c>
      <c r="E5676" s="13">
        <f>'Detailed Summary'!BO990</f>
        <v>19747</v>
      </c>
      <c r="F5676" s="199">
        <f>'Detailed Summary'!AC990</f>
        <v>34580</v>
      </c>
      <c r="G5676" s="13">
        <f>'Detailed Summary'!BK990</f>
        <v>166309</v>
      </c>
      <c r="H5676" s="203">
        <f>'Detailed Summary'!AD990</f>
        <v>123558</v>
      </c>
      <c r="I5676" s="13">
        <f>'Detailed Summary'!BQ990</f>
        <v>191057</v>
      </c>
      <c r="K5676" s="34">
        <f t="shared" si="89"/>
        <v>535251</v>
      </c>
    </row>
    <row r="5677" spans="2:11" x14ac:dyDescent="0.2">
      <c r="B5677" s="227" t="s">
        <v>59</v>
      </c>
      <c r="C5677" s="213">
        <v>44817</v>
      </c>
      <c r="E5677" s="13">
        <f>'Detailed Summary'!BO991</f>
        <v>21290</v>
      </c>
      <c r="F5677" s="199">
        <f>'Detailed Summary'!AC991</f>
        <v>34506</v>
      </c>
      <c r="G5677" s="13">
        <f>'Detailed Summary'!BK991</f>
        <v>177780</v>
      </c>
      <c r="H5677" s="203">
        <f>'Detailed Summary'!AD991</f>
        <v>133326</v>
      </c>
      <c r="I5677" s="13">
        <f>'Detailed Summary'!BQ991</f>
        <v>205321</v>
      </c>
      <c r="K5677" s="34">
        <f t="shared" si="89"/>
        <v>572223</v>
      </c>
    </row>
    <row r="5678" spans="2:11" x14ac:dyDescent="0.2">
      <c r="B5678" s="227" t="s">
        <v>53</v>
      </c>
      <c r="C5678" s="213">
        <v>44818</v>
      </c>
      <c r="E5678" s="13">
        <f>'Detailed Summary'!BO992</f>
        <v>22449</v>
      </c>
      <c r="F5678" s="199">
        <f>'Detailed Summary'!AC992</f>
        <v>36437</v>
      </c>
      <c r="G5678" s="13">
        <f>'Detailed Summary'!BK992</f>
        <v>182859</v>
      </c>
      <c r="H5678" s="203">
        <f>'Detailed Summary'!AD992</f>
        <v>137036</v>
      </c>
      <c r="I5678" s="13">
        <f>'Detailed Summary'!BQ992</f>
        <v>210866</v>
      </c>
      <c r="K5678" s="34">
        <f t="shared" si="89"/>
        <v>589647</v>
      </c>
    </row>
    <row r="5679" spans="2:11" x14ac:dyDescent="0.2">
      <c r="B5679" s="227" t="s">
        <v>54</v>
      </c>
      <c r="C5679" s="213">
        <v>44819</v>
      </c>
      <c r="E5679" s="13">
        <f>'Detailed Summary'!BO993</f>
        <v>21745</v>
      </c>
      <c r="F5679" s="199">
        <f>'Detailed Summary'!AC993</f>
        <v>37529</v>
      </c>
      <c r="G5679" s="13">
        <f>'Detailed Summary'!BK993</f>
        <v>187173</v>
      </c>
      <c r="H5679" s="203">
        <f>'Detailed Summary'!AD993</f>
        <v>139267</v>
      </c>
      <c r="I5679" s="13">
        <f>'Detailed Summary'!BQ993</f>
        <v>213500</v>
      </c>
      <c r="K5679" s="34">
        <f t="shared" si="89"/>
        <v>599214</v>
      </c>
    </row>
    <row r="5680" spans="2:11" x14ac:dyDescent="0.2">
      <c r="B5680" s="227" t="s">
        <v>55</v>
      </c>
      <c r="C5680" s="213">
        <v>44820</v>
      </c>
      <c r="E5680" s="13">
        <f>'Detailed Summary'!BO994</f>
        <v>23489</v>
      </c>
      <c r="F5680" s="199">
        <f>'Detailed Summary'!AC994</f>
        <v>41914</v>
      </c>
      <c r="G5680" s="13">
        <f>'Detailed Summary'!BK994</f>
        <v>191636</v>
      </c>
      <c r="H5680" s="203">
        <f>'Detailed Summary'!AD994</f>
        <v>146265</v>
      </c>
      <c r="I5680" s="13">
        <f>'Detailed Summary'!BQ994</f>
        <v>221139</v>
      </c>
      <c r="K5680" s="34">
        <f t="shared" si="89"/>
        <v>624443</v>
      </c>
    </row>
    <row r="5681" spans="2:11" x14ac:dyDescent="0.2">
      <c r="B5681" s="227" t="s">
        <v>56</v>
      </c>
      <c r="C5681" s="213">
        <v>44821</v>
      </c>
      <c r="E5681" s="13">
        <f>'Detailed Summary'!BO995</f>
        <v>19789</v>
      </c>
      <c r="F5681" s="199">
        <f>'Detailed Summary'!AC995</f>
        <v>30332</v>
      </c>
      <c r="G5681" s="13">
        <f>'Detailed Summary'!BK995</f>
        <v>139574</v>
      </c>
      <c r="H5681" s="203">
        <f>'Detailed Summary'!AD995</f>
        <v>110214</v>
      </c>
      <c r="I5681" s="13">
        <f>'Detailed Summary'!BQ995</f>
        <v>173182</v>
      </c>
      <c r="K5681" s="34">
        <f t="shared" si="89"/>
        <v>473091</v>
      </c>
    </row>
    <row r="5682" spans="2:11" x14ac:dyDescent="0.2">
      <c r="B5682" s="227" t="s">
        <v>57</v>
      </c>
      <c r="C5682" s="213">
        <v>44822</v>
      </c>
      <c r="E5682" s="13">
        <f>'Detailed Summary'!BO996</f>
        <v>16386</v>
      </c>
      <c r="F5682" s="199">
        <f>'Detailed Summary'!AC996</f>
        <v>30255</v>
      </c>
      <c r="G5682" s="13">
        <f>'Detailed Summary'!BK996</f>
        <v>108090</v>
      </c>
      <c r="H5682" s="203">
        <f>'Detailed Summary'!AD996</f>
        <v>86960</v>
      </c>
      <c r="I5682" s="13">
        <f>'Detailed Summary'!BQ996</f>
        <v>132691</v>
      </c>
      <c r="K5682" s="34">
        <f t="shared" si="89"/>
        <v>374382</v>
      </c>
    </row>
    <row r="5683" spans="2:11" x14ac:dyDescent="0.2">
      <c r="B5683" s="227" t="s">
        <v>58</v>
      </c>
      <c r="C5683" s="213">
        <v>44823</v>
      </c>
      <c r="E5683" s="13">
        <f>'Detailed Summary'!BO997</f>
        <v>20566</v>
      </c>
      <c r="F5683" s="199">
        <f>'Detailed Summary'!AC997</f>
        <v>35217</v>
      </c>
      <c r="G5683" s="13">
        <f>'Detailed Summary'!BK997</f>
        <v>149606</v>
      </c>
      <c r="H5683" s="203">
        <f>'Detailed Summary'!AD997</f>
        <v>125812</v>
      </c>
      <c r="I5683" s="13">
        <f>'Detailed Summary'!BQ997</f>
        <v>185459</v>
      </c>
      <c r="K5683" s="34">
        <f t="shared" si="89"/>
        <v>516660</v>
      </c>
    </row>
    <row r="5684" spans="2:11" x14ac:dyDescent="0.2">
      <c r="B5684" s="227" t="s">
        <v>59</v>
      </c>
      <c r="C5684" s="213">
        <v>44824</v>
      </c>
      <c r="E5684" s="13">
        <f>'Detailed Summary'!BO998</f>
        <v>27220</v>
      </c>
      <c r="F5684" s="199">
        <f>'Detailed Summary'!AC998</f>
        <v>36810</v>
      </c>
      <c r="G5684" s="13">
        <f>'Detailed Summary'!BK998</f>
        <v>178419</v>
      </c>
      <c r="H5684" s="203">
        <f>'Detailed Summary'!AD998</f>
        <v>131591</v>
      </c>
      <c r="I5684" s="13">
        <f>'Detailed Summary'!BQ998</f>
        <v>206950</v>
      </c>
      <c r="K5684" s="34">
        <f t="shared" si="89"/>
        <v>580990</v>
      </c>
    </row>
    <row r="5685" spans="2:11" x14ac:dyDescent="0.2">
      <c r="B5685" s="227" t="s">
        <v>53</v>
      </c>
      <c r="C5685" s="213">
        <v>44825</v>
      </c>
      <c r="E5685" s="13">
        <f>'Detailed Summary'!BO999</f>
        <v>22075</v>
      </c>
      <c r="F5685" s="199">
        <f>'Detailed Summary'!AC999</f>
        <v>36057</v>
      </c>
      <c r="G5685" s="13">
        <f>'Detailed Summary'!BK999</f>
        <v>187875</v>
      </c>
      <c r="H5685" s="203">
        <f>'Detailed Summary'!AD999</f>
        <v>136506</v>
      </c>
      <c r="I5685" s="13">
        <f>'Detailed Summary'!BQ999</f>
        <v>212350</v>
      </c>
      <c r="K5685" s="34">
        <f t="shared" si="89"/>
        <v>594863</v>
      </c>
    </row>
    <row r="5686" spans="2:11" x14ac:dyDescent="0.2">
      <c r="B5686" s="227" t="s">
        <v>54</v>
      </c>
      <c r="C5686" s="213">
        <v>44826</v>
      </c>
      <c r="E5686" s="13">
        <f>'Detailed Summary'!BO1000</f>
        <v>22910</v>
      </c>
      <c r="F5686" s="199">
        <f>'Detailed Summary'!AC1000</f>
        <v>38715</v>
      </c>
      <c r="G5686" s="13">
        <f>'Detailed Summary'!BK1000</f>
        <v>195338</v>
      </c>
      <c r="H5686" s="203">
        <f>'Detailed Summary'!AD1000</f>
        <v>140423</v>
      </c>
      <c r="I5686" s="13">
        <f>'Detailed Summary'!BQ1000</f>
        <v>215361</v>
      </c>
      <c r="K5686" s="34">
        <f t="shared" si="89"/>
        <v>612747</v>
      </c>
    </row>
    <row r="5687" spans="2:11" x14ac:dyDescent="0.2">
      <c r="B5687" s="227" t="s">
        <v>55</v>
      </c>
      <c r="C5687" s="213">
        <v>44827</v>
      </c>
      <c r="E5687" s="13">
        <f>'Detailed Summary'!BO1001</f>
        <v>22887</v>
      </c>
      <c r="F5687" s="199">
        <f>'Detailed Summary'!AC1001</f>
        <v>42544</v>
      </c>
      <c r="G5687" s="13">
        <f>'Detailed Summary'!BK1001</f>
        <v>199985</v>
      </c>
      <c r="H5687" s="203">
        <f>'Detailed Summary'!AD1001</f>
        <v>149651</v>
      </c>
      <c r="I5687" s="13">
        <f>'Detailed Summary'!BQ1001</f>
        <v>221905</v>
      </c>
      <c r="K5687" s="34">
        <f t="shared" si="89"/>
        <v>636972</v>
      </c>
    </row>
    <row r="5688" spans="2:11" x14ac:dyDescent="0.2">
      <c r="B5688" s="227" t="s">
        <v>56</v>
      </c>
      <c r="C5688" s="213">
        <v>44828</v>
      </c>
      <c r="E5688" s="13">
        <f>'Detailed Summary'!BO1002</f>
        <v>17155</v>
      </c>
      <c r="F5688" s="199">
        <f>'Detailed Summary'!AC1002</f>
        <v>31244</v>
      </c>
      <c r="G5688" s="13">
        <f>'Detailed Summary'!BK1002</f>
        <v>133264</v>
      </c>
      <c r="H5688" s="203">
        <f>'Detailed Summary'!AD1002</f>
        <v>103202</v>
      </c>
      <c r="I5688" s="13">
        <f>'Detailed Summary'!BQ1002</f>
        <v>181756</v>
      </c>
      <c r="K5688" s="34">
        <f t="shared" si="89"/>
        <v>466621</v>
      </c>
    </row>
    <row r="5689" spans="2:11" x14ac:dyDescent="0.2">
      <c r="B5689" s="227" t="s">
        <v>57</v>
      </c>
      <c r="C5689" s="213">
        <v>44829</v>
      </c>
      <c r="E5689" s="13">
        <f>'Detailed Summary'!BO1003</f>
        <v>13871</v>
      </c>
      <c r="F5689" s="199">
        <f>'Detailed Summary'!AC1003</f>
        <v>29767</v>
      </c>
      <c r="G5689" s="13">
        <f>'Detailed Summary'!BK1003</f>
        <v>109055</v>
      </c>
      <c r="H5689" s="203">
        <f>'Detailed Summary'!AD1003</f>
        <v>89138</v>
      </c>
      <c r="I5689" s="13">
        <f>'Detailed Summary'!BQ1003</f>
        <v>141695</v>
      </c>
      <c r="K5689" s="34">
        <f t="shared" si="89"/>
        <v>383526</v>
      </c>
    </row>
    <row r="5690" spans="2:11" x14ac:dyDescent="0.2">
      <c r="B5690" s="227" t="s">
        <v>58</v>
      </c>
      <c r="C5690" s="213">
        <v>44830</v>
      </c>
      <c r="E5690" s="13">
        <f>'Detailed Summary'!BO1004</f>
        <v>20379</v>
      </c>
      <c r="F5690" s="199">
        <f>'Detailed Summary'!AC1004</f>
        <v>35498</v>
      </c>
      <c r="G5690" s="13">
        <f>'Detailed Summary'!BK1004</f>
        <v>170003</v>
      </c>
      <c r="H5690" s="203">
        <f>'Detailed Summary'!AD1004</f>
        <v>127719</v>
      </c>
      <c r="I5690" s="13">
        <f>'Detailed Summary'!BQ1004</f>
        <v>192915</v>
      </c>
      <c r="K5690" s="34">
        <f t="shared" si="89"/>
        <v>546514</v>
      </c>
    </row>
    <row r="5691" spans="2:11" x14ac:dyDescent="0.2">
      <c r="B5691" s="227" t="s">
        <v>59</v>
      </c>
      <c r="C5691" s="213">
        <v>44831</v>
      </c>
      <c r="E5691" s="13">
        <f>'Detailed Summary'!BO1005</f>
        <v>22182</v>
      </c>
      <c r="F5691" s="199">
        <f>'Detailed Summary'!AC1005</f>
        <v>36529</v>
      </c>
      <c r="G5691" s="13">
        <f>'Detailed Summary'!BK1005</f>
        <v>185960</v>
      </c>
      <c r="H5691" s="203">
        <f>'Detailed Summary'!AD1005</f>
        <v>137081</v>
      </c>
      <c r="I5691" s="13">
        <f>'Detailed Summary'!BQ1005</f>
        <v>208310</v>
      </c>
      <c r="K5691" s="34">
        <f t="shared" si="89"/>
        <v>590062</v>
      </c>
    </row>
    <row r="5692" spans="2:11" x14ac:dyDescent="0.2">
      <c r="B5692" s="227" t="s">
        <v>53</v>
      </c>
      <c r="C5692" s="213">
        <v>44832</v>
      </c>
      <c r="E5692" s="13">
        <f>'Detailed Summary'!BO1006</f>
        <v>22658</v>
      </c>
      <c r="F5692" s="199">
        <f>'Detailed Summary'!AC1006</f>
        <v>36472</v>
      </c>
      <c r="G5692" s="13">
        <f>'Detailed Summary'!BK1006</f>
        <v>187337</v>
      </c>
      <c r="H5692" s="203">
        <f>'Detailed Summary'!AD1006</f>
        <v>139506</v>
      </c>
      <c r="I5692" s="13">
        <f>'Detailed Summary'!BQ1006</f>
        <v>211663</v>
      </c>
      <c r="K5692" s="34">
        <f t="shared" si="89"/>
        <v>597636</v>
      </c>
    </row>
    <row r="5693" spans="2:11" x14ac:dyDescent="0.2">
      <c r="B5693" s="227" t="s">
        <v>54</v>
      </c>
      <c r="C5693" s="213">
        <v>44833</v>
      </c>
      <c r="E5693" s="13">
        <f>'Detailed Summary'!BO1007</f>
        <v>22692</v>
      </c>
      <c r="F5693" s="199">
        <f>'Detailed Summary'!AC1007</f>
        <v>38498</v>
      </c>
      <c r="G5693" s="13">
        <f>'Detailed Summary'!BK1007</f>
        <v>199062</v>
      </c>
      <c r="H5693" s="203">
        <f>'Detailed Summary'!AD1007</f>
        <v>144725</v>
      </c>
      <c r="I5693" s="13">
        <f>'Detailed Summary'!BQ1007</f>
        <v>217602</v>
      </c>
      <c r="K5693" s="34">
        <f t="shared" si="89"/>
        <v>622579</v>
      </c>
    </row>
    <row r="5694" spans="2:11" x14ac:dyDescent="0.2">
      <c r="B5694" s="227" t="s">
        <v>55</v>
      </c>
      <c r="C5694" s="213">
        <v>44834</v>
      </c>
      <c r="E5694" s="13">
        <f>'Detailed Summary'!BO1008</f>
        <v>24155</v>
      </c>
      <c r="F5694" s="199">
        <f>'Detailed Summary'!AC1008</f>
        <v>42827</v>
      </c>
      <c r="G5694" s="13">
        <f>'Detailed Summary'!BK1008</f>
        <v>204133</v>
      </c>
      <c r="H5694" s="203">
        <f>'Detailed Summary'!AD1008</f>
        <v>151887</v>
      </c>
      <c r="I5694" s="13">
        <f>'Detailed Summary'!BQ1008</f>
        <v>221417</v>
      </c>
      <c r="K5694" s="34">
        <f t="shared" si="89"/>
        <v>644419</v>
      </c>
    </row>
    <row r="5695" spans="2:11" x14ac:dyDescent="0.2">
      <c r="B5695" s="227" t="s">
        <v>56</v>
      </c>
      <c r="C5695" s="213">
        <v>44835</v>
      </c>
      <c r="E5695" s="13">
        <f>'Detailed Summary'!BO1009</f>
        <v>18108</v>
      </c>
      <c r="F5695" s="199">
        <f>'Detailed Summary'!AC1009</f>
        <v>31829</v>
      </c>
      <c r="G5695" s="13">
        <f>'Detailed Summary'!BK1009</f>
        <v>140077</v>
      </c>
      <c r="H5695" s="203">
        <f>'Detailed Summary'!AD1009</f>
        <v>109102</v>
      </c>
      <c r="I5695" s="13">
        <f>'Detailed Summary'!BQ1009</f>
        <v>183574</v>
      </c>
      <c r="K5695" s="34">
        <f t="shared" si="89"/>
        <v>482690</v>
      </c>
    </row>
    <row r="5696" spans="2:11" x14ac:dyDescent="0.2">
      <c r="B5696" s="227" t="s">
        <v>57</v>
      </c>
      <c r="C5696" s="213">
        <v>44836</v>
      </c>
      <c r="E5696" s="13">
        <f>'Detailed Summary'!BO1010</f>
        <v>14013</v>
      </c>
      <c r="F5696" s="199">
        <f>'Detailed Summary'!AC1010</f>
        <v>30805</v>
      </c>
      <c r="G5696" s="13">
        <f>'Detailed Summary'!BK1010</f>
        <v>108948</v>
      </c>
      <c r="H5696" s="203">
        <f>'Detailed Summary'!AD1010</f>
        <v>89068</v>
      </c>
      <c r="I5696" s="13">
        <f>'Detailed Summary'!BQ1010</f>
        <v>144390</v>
      </c>
      <c r="K5696" s="34">
        <f t="shared" si="89"/>
        <v>387224</v>
      </c>
    </row>
    <row r="5697" spans="2:11" x14ac:dyDescent="0.2">
      <c r="B5697" s="227" t="s">
        <v>58</v>
      </c>
      <c r="C5697" s="213">
        <v>44837</v>
      </c>
      <c r="E5697" s="13">
        <f>'Detailed Summary'!BO1011</f>
        <v>20283</v>
      </c>
      <c r="F5697" s="199">
        <f>'Detailed Summary'!AC1011</f>
        <v>35678</v>
      </c>
      <c r="G5697" s="13">
        <f>'Detailed Summary'!BK1011</f>
        <v>169022</v>
      </c>
      <c r="H5697" s="203">
        <f>'Detailed Summary'!AD1011</f>
        <v>128863</v>
      </c>
      <c r="I5697" s="13">
        <f>'Detailed Summary'!BQ1011</f>
        <v>195937</v>
      </c>
      <c r="K5697" s="34">
        <f t="shared" si="89"/>
        <v>549783</v>
      </c>
    </row>
    <row r="5698" spans="2:11" x14ac:dyDescent="0.2">
      <c r="B5698" s="227" t="s">
        <v>59</v>
      </c>
      <c r="C5698" s="213">
        <v>44838</v>
      </c>
      <c r="E5698" s="13">
        <f>'Detailed Summary'!BO1012</f>
        <v>21874</v>
      </c>
      <c r="F5698" s="199">
        <f>'Detailed Summary'!AC1012</f>
        <v>34981</v>
      </c>
      <c r="G5698" s="13">
        <f>'Detailed Summary'!BK1012</f>
        <v>182774</v>
      </c>
      <c r="H5698" s="203">
        <f>'Detailed Summary'!AD1012</f>
        <v>137238</v>
      </c>
      <c r="I5698" s="13">
        <f>'Detailed Summary'!BQ1012</f>
        <v>211214</v>
      </c>
      <c r="K5698" s="34">
        <f t="shared" si="89"/>
        <v>588081</v>
      </c>
    </row>
    <row r="5699" spans="2:11" x14ac:dyDescent="0.2">
      <c r="B5699" s="227" t="s">
        <v>53</v>
      </c>
      <c r="C5699" s="213">
        <v>44839</v>
      </c>
      <c r="E5699" s="13">
        <f>'Detailed Summary'!BO1013</f>
        <v>23054</v>
      </c>
      <c r="F5699" s="199">
        <f>'Detailed Summary'!AC1013</f>
        <v>36270</v>
      </c>
      <c r="G5699" s="13">
        <f>'Detailed Summary'!BK1013</f>
        <v>192081</v>
      </c>
      <c r="H5699" s="203">
        <f>'Detailed Summary'!AD1013</f>
        <v>139614</v>
      </c>
      <c r="I5699" s="13">
        <f>'Detailed Summary'!BQ1013</f>
        <v>213979</v>
      </c>
      <c r="K5699" s="34">
        <f t="shared" si="89"/>
        <v>604998</v>
      </c>
    </row>
    <row r="5700" spans="2:11" x14ac:dyDescent="0.2">
      <c r="B5700" s="227" t="s">
        <v>54</v>
      </c>
      <c r="C5700" s="213">
        <v>44840</v>
      </c>
      <c r="E5700" s="13">
        <f>'Detailed Summary'!BO1014</f>
        <v>22840</v>
      </c>
      <c r="F5700" s="199">
        <f>'Detailed Summary'!AC1014</f>
        <v>38575</v>
      </c>
      <c r="G5700" s="13">
        <f>'Detailed Summary'!BK1014</f>
        <v>200414</v>
      </c>
      <c r="H5700" s="203">
        <f>'Detailed Summary'!AD1014</f>
        <v>144344</v>
      </c>
      <c r="I5700" s="13">
        <f>'Detailed Summary'!BQ1014</f>
        <v>221403</v>
      </c>
      <c r="K5700" s="34">
        <f t="shared" si="89"/>
        <v>627576</v>
      </c>
    </row>
    <row r="5701" spans="2:11" x14ac:dyDescent="0.2">
      <c r="B5701" s="227" t="s">
        <v>55</v>
      </c>
      <c r="C5701" s="213">
        <v>44841</v>
      </c>
      <c r="E5701" s="13">
        <f>'Detailed Summary'!BO1015</f>
        <v>23134</v>
      </c>
      <c r="F5701" s="199">
        <f>'Detailed Summary'!AC1015</f>
        <v>41457</v>
      </c>
      <c r="G5701" s="13">
        <f>'Detailed Summary'!BK1015</f>
        <v>198616</v>
      </c>
      <c r="H5701" s="203">
        <f>'Detailed Summary'!AD1015</f>
        <v>149613</v>
      </c>
      <c r="I5701" s="13">
        <f>'Detailed Summary'!BQ1015</f>
        <v>222412</v>
      </c>
      <c r="K5701" s="34">
        <f t="shared" si="89"/>
        <v>635232</v>
      </c>
    </row>
    <row r="5702" spans="2:11" x14ac:dyDescent="0.2">
      <c r="B5702" s="227" t="s">
        <v>56</v>
      </c>
      <c r="C5702" s="213">
        <v>44842</v>
      </c>
      <c r="E5702" s="13">
        <f>'Detailed Summary'!BO1016</f>
        <v>16277</v>
      </c>
      <c r="F5702" s="199">
        <f>'Detailed Summary'!AC1016</f>
        <v>29164</v>
      </c>
      <c r="G5702" s="13">
        <f>'Detailed Summary'!BK1016</f>
        <v>127706</v>
      </c>
      <c r="H5702" s="203">
        <f>'Detailed Summary'!AD1016</f>
        <v>99584</v>
      </c>
      <c r="I5702" s="13">
        <f>'Detailed Summary'!BQ1016</f>
        <v>174433</v>
      </c>
      <c r="K5702" s="34">
        <f t="shared" si="89"/>
        <v>447164</v>
      </c>
    </row>
    <row r="5703" spans="2:11" x14ac:dyDescent="0.2">
      <c r="B5703" s="227" t="s">
        <v>57</v>
      </c>
      <c r="C5703" s="213">
        <v>44843</v>
      </c>
      <c r="E5703" s="13">
        <f>'Detailed Summary'!BO1017</f>
        <v>13161</v>
      </c>
      <c r="F5703" s="199">
        <f>'Detailed Summary'!AC1017</f>
        <v>28450</v>
      </c>
      <c r="G5703" s="13">
        <f>'Detailed Summary'!BK1017</f>
        <v>103186</v>
      </c>
      <c r="H5703" s="203">
        <f>'Detailed Summary'!AD1017</f>
        <v>86938</v>
      </c>
      <c r="I5703" s="13">
        <f>'Detailed Summary'!BQ1017</f>
        <v>140116</v>
      </c>
      <c r="K5703" s="34">
        <f t="shared" ref="K5703:K5766" si="90">E5703+F5703+G5703+H5703+I5703</f>
        <v>371851</v>
      </c>
    </row>
    <row r="5704" spans="2:11" x14ac:dyDescent="0.2">
      <c r="B5704" s="227" t="s">
        <v>58</v>
      </c>
      <c r="C5704" s="213">
        <v>44844</v>
      </c>
      <c r="E5704" s="13">
        <f>'Detailed Summary'!BO1018</f>
        <v>20716</v>
      </c>
      <c r="F5704" s="199">
        <f>'Detailed Summary'!AC1018</f>
        <v>36018</v>
      </c>
      <c r="G5704" s="13">
        <f>'Detailed Summary'!BK1018</f>
        <v>165572</v>
      </c>
      <c r="H5704" s="203">
        <f>'Detailed Summary'!AD1018</f>
        <v>125136</v>
      </c>
      <c r="I5704" s="13">
        <f>'Detailed Summary'!BQ1018</f>
        <v>191561</v>
      </c>
      <c r="K5704" s="34">
        <f t="shared" si="90"/>
        <v>539003</v>
      </c>
    </row>
    <row r="5705" spans="2:11" x14ac:dyDescent="0.2">
      <c r="B5705" s="227" t="s">
        <v>59</v>
      </c>
      <c r="C5705" s="213">
        <v>44845</v>
      </c>
      <c r="E5705" s="13">
        <f>'Detailed Summary'!BO1019</f>
        <v>21944</v>
      </c>
      <c r="F5705" s="199">
        <f>'Detailed Summary'!AC1019</f>
        <v>36779</v>
      </c>
      <c r="G5705" s="13">
        <f>'Detailed Summary'!BK1019</f>
        <v>182764</v>
      </c>
      <c r="H5705" s="203">
        <f>'Detailed Summary'!AD1019</f>
        <v>137826</v>
      </c>
      <c r="I5705" s="13">
        <f>'Detailed Summary'!BQ1019</f>
        <v>209775</v>
      </c>
      <c r="K5705" s="34">
        <f t="shared" si="90"/>
        <v>589088</v>
      </c>
    </row>
    <row r="5706" spans="2:11" x14ac:dyDescent="0.2">
      <c r="B5706" s="227" t="s">
        <v>53</v>
      </c>
      <c r="C5706" s="213">
        <v>44846</v>
      </c>
      <c r="E5706" s="13">
        <f>'Detailed Summary'!BO1020</f>
        <v>22774</v>
      </c>
      <c r="F5706" s="199">
        <f>'Detailed Summary'!AC1020</f>
        <v>37145</v>
      </c>
      <c r="G5706" s="13">
        <f>'Detailed Summary'!BK1020</f>
        <v>182942</v>
      </c>
      <c r="H5706" s="203">
        <f>'Detailed Summary'!AD1020</f>
        <v>136449</v>
      </c>
      <c r="I5706" s="13">
        <f>'Detailed Summary'!BQ1020</f>
        <v>211014</v>
      </c>
      <c r="K5706" s="34">
        <f t="shared" si="90"/>
        <v>590324</v>
      </c>
    </row>
    <row r="5707" spans="2:11" x14ac:dyDescent="0.2">
      <c r="B5707" s="227" t="s">
        <v>54</v>
      </c>
      <c r="C5707" s="213">
        <v>44847</v>
      </c>
      <c r="E5707" s="13">
        <f>'Detailed Summary'!BO1021</f>
        <v>23177</v>
      </c>
      <c r="F5707" s="199">
        <f>'Detailed Summary'!AC1021</f>
        <v>38447</v>
      </c>
      <c r="G5707" s="13">
        <f>'Detailed Summary'!BK1021</f>
        <v>201698</v>
      </c>
      <c r="H5707" s="203">
        <f>'Detailed Summary'!AD1021</f>
        <v>143217</v>
      </c>
      <c r="I5707" s="13">
        <f>'Detailed Summary'!BQ1021</f>
        <v>219490</v>
      </c>
      <c r="K5707" s="34">
        <f t="shared" si="90"/>
        <v>626029</v>
      </c>
    </row>
    <row r="5708" spans="2:11" x14ac:dyDescent="0.2">
      <c r="B5708" s="227" t="s">
        <v>55</v>
      </c>
      <c r="C5708" s="213">
        <v>44848</v>
      </c>
      <c r="E5708" s="13">
        <f>'Detailed Summary'!BO1022</f>
        <v>23063</v>
      </c>
      <c r="F5708" s="199">
        <f>'Detailed Summary'!AC1022</f>
        <v>42756</v>
      </c>
      <c r="G5708" s="13">
        <f>'Detailed Summary'!BK1022</f>
        <v>207579</v>
      </c>
      <c r="H5708" s="203">
        <f>'Detailed Summary'!AD1022</f>
        <v>151994</v>
      </c>
      <c r="I5708" s="13">
        <f>'Detailed Summary'!BQ1022</f>
        <v>229146</v>
      </c>
      <c r="K5708" s="34">
        <f t="shared" si="90"/>
        <v>654538</v>
      </c>
    </row>
    <row r="5709" spans="2:11" x14ac:dyDescent="0.2">
      <c r="B5709" s="227" t="s">
        <v>56</v>
      </c>
      <c r="C5709" s="213">
        <v>44849</v>
      </c>
      <c r="E5709" s="13">
        <f>'Detailed Summary'!BO1023</f>
        <v>17114</v>
      </c>
      <c r="F5709" s="199">
        <f>'Detailed Summary'!AC1023</f>
        <v>32317</v>
      </c>
      <c r="G5709" s="13">
        <f>'Detailed Summary'!BK1023</f>
        <v>139054</v>
      </c>
      <c r="H5709" s="203">
        <f>'Detailed Summary'!AD1023</f>
        <v>109121</v>
      </c>
      <c r="I5709" s="13">
        <f>'Detailed Summary'!BQ1023</f>
        <v>184122</v>
      </c>
      <c r="K5709" s="34">
        <f t="shared" si="90"/>
        <v>481728</v>
      </c>
    </row>
    <row r="5710" spans="2:11" x14ac:dyDescent="0.2">
      <c r="B5710" s="227" t="s">
        <v>57</v>
      </c>
      <c r="C5710" s="213">
        <v>44850</v>
      </c>
      <c r="E5710" s="13">
        <f>'Detailed Summary'!BO1024</f>
        <v>14217</v>
      </c>
      <c r="F5710" s="199">
        <f>'Detailed Summary'!AC1024</f>
        <v>30282</v>
      </c>
      <c r="G5710" s="13">
        <f>'Detailed Summary'!BK1024</f>
        <v>110517</v>
      </c>
      <c r="H5710" s="203">
        <f>'Detailed Summary'!AD1024</f>
        <v>90950</v>
      </c>
      <c r="I5710" s="13">
        <f>'Detailed Summary'!BQ1024</f>
        <v>142787</v>
      </c>
      <c r="K5710" s="34">
        <f t="shared" si="90"/>
        <v>388753</v>
      </c>
    </row>
    <row r="5711" spans="2:11" x14ac:dyDescent="0.2">
      <c r="B5711" s="227" t="s">
        <v>58</v>
      </c>
      <c r="C5711" s="213">
        <v>44851</v>
      </c>
      <c r="E5711" s="13">
        <f>'Detailed Summary'!BO1025</f>
        <v>18891</v>
      </c>
      <c r="F5711" s="199">
        <f>'Detailed Summary'!AC1025</f>
        <v>33570</v>
      </c>
      <c r="G5711" s="13">
        <f>'Detailed Summary'!BK1025</f>
        <v>166085</v>
      </c>
      <c r="H5711" s="203">
        <f>'Detailed Summary'!AD1025</f>
        <v>121034</v>
      </c>
      <c r="I5711" s="13">
        <f>'Detailed Summary'!BQ1025</f>
        <v>184162</v>
      </c>
      <c r="K5711" s="34">
        <f t="shared" si="90"/>
        <v>523742</v>
      </c>
    </row>
    <row r="5712" spans="2:11" x14ac:dyDescent="0.2">
      <c r="B5712" s="227" t="s">
        <v>59</v>
      </c>
      <c r="C5712" s="213">
        <v>44852</v>
      </c>
      <c r="E5712" s="13">
        <f>'Detailed Summary'!BO1026</f>
        <v>21184</v>
      </c>
      <c r="F5712" s="199">
        <f>'Detailed Summary'!AC1026</f>
        <v>36043</v>
      </c>
      <c r="G5712" s="13">
        <f>'Detailed Summary'!BK1026</f>
        <v>190399</v>
      </c>
      <c r="H5712" s="203">
        <f>'Detailed Summary'!AD1026</f>
        <v>134700</v>
      </c>
      <c r="I5712" s="13">
        <f>'Detailed Summary'!BQ1026</f>
        <v>207102</v>
      </c>
      <c r="K5712" s="34">
        <f t="shared" si="90"/>
        <v>589428</v>
      </c>
    </row>
    <row r="5713" spans="2:11" x14ac:dyDescent="0.2">
      <c r="B5713" s="227" t="s">
        <v>53</v>
      </c>
      <c r="C5713" s="213">
        <v>44853</v>
      </c>
      <c r="E5713" s="13">
        <f>'Detailed Summary'!BO1027</f>
        <v>22094</v>
      </c>
      <c r="F5713" s="199">
        <f>'Detailed Summary'!AC1027</f>
        <v>37649</v>
      </c>
      <c r="G5713" s="13">
        <f>'Detailed Summary'!BK1027</f>
        <v>198557</v>
      </c>
      <c r="H5713" s="203">
        <f>'Detailed Summary'!AD1027</f>
        <v>138561</v>
      </c>
      <c r="I5713" s="13">
        <f>'Detailed Summary'!BQ1027</f>
        <v>212263</v>
      </c>
      <c r="K5713" s="34">
        <f t="shared" si="90"/>
        <v>609124</v>
      </c>
    </row>
    <row r="5714" spans="2:11" x14ac:dyDescent="0.2">
      <c r="B5714" s="227" t="s">
        <v>54</v>
      </c>
      <c r="C5714" s="213">
        <v>44854</v>
      </c>
      <c r="E5714" s="13">
        <f>'Detailed Summary'!BO1028</f>
        <v>23233</v>
      </c>
      <c r="F5714" s="199">
        <f>'Detailed Summary'!AC1028</f>
        <v>38226</v>
      </c>
      <c r="G5714" s="13">
        <f>'Detailed Summary'!BK1028</f>
        <v>214490</v>
      </c>
      <c r="H5714" s="203">
        <f>'Detailed Summary'!AD1028</f>
        <v>149192</v>
      </c>
      <c r="I5714" s="13">
        <f>'Detailed Summary'!BQ1028</f>
        <v>220435</v>
      </c>
      <c r="K5714" s="34">
        <f t="shared" si="90"/>
        <v>645576</v>
      </c>
    </row>
    <row r="5715" spans="2:11" x14ac:dyDescent="0.2">
      <c r="B5715" s="227" t="s">
        <v>55</v>
      </c>
      <c r="C5715" s="213">
        <v>44855</v>
      </c>
      <c r="E5715" s="13">
        <f>'Detailed Summary'!BO1029</f>
        <v>25859</v>
      </c>
      <c r="F5715" s="199">
        <f>'Detailed Summary'!AC1029</f>
        <v>48531</v>
      </c>
      <c r="G5715" s="13">
        <f>'Detailed Summary'!BK1029</f>
        <v>222279</v>
      </c>
      <c r="H5715" s="203">
        <f>'Detailed Summary'!AD1029</f>
        <v>163462</v>
      </c>
      <c r="I5715" s="13">
        <f>'Detailed Summary'!BQ1029</f>
        <v>225850</v>
      </c>
      <c r="K5715" s="34">
        <f t="shared" si="90"/>
        <v>685981</v>
      </c>
    </row>
    <row r="5716" spans="2:11" x14ac:dyDescent="0.2">
      <c r="B5716" s="227" t="s">
        <v>56</v>
      </c>
      <c r="C5716" s="213">
        <v>44856</v>
      </c>
      <c r="E5716" s="13">
        <f>'Detailed Summary'!BO1030</f>
        <v>18905</v>
      </c>
      <c r="F5716" s="199">
        <f>'Detailed Summary'!AC1030</f>
        <v>41869</v>
      </c>
      <c r="G5716" s="13">
        <f>'Detailed Summary'!BK1030</f>
        <v>154793</v>
      </c>
      <c r="H5716" s="203">
        <f>'Detailed Summary'!AD1030</f>
        <v>116175</v>
      </c>
      <c r="I5716" s="13">
        <f>'Detailed Summary'!BQ1030</f>
        <v>183844</v>
      </c>
      <c r="K5716" s="34">
        <f t="shared" si="90"/>
        <v>515586</v>
      </c>
    </row>
    <row r="5717" spans="2:11" x14ac:dyDescent="0.2">
      <c r="B5717" s="227" t="s">
        <v>57</v>
      </c>
      <c r="C5717" s="213">
        <v>44857</v>
      </c>
      <c r="E5717" s="13">
        <f>'Detailed Summary'!BO1031</f>
        <v>15570</v>
      </c>
      <c r="F5717" s="199">
        <f>'Detailed Summary'!AC1031</f>
        <v>36846</v>
      </c>
      <c r="G5717" s="13">
        <f>'Detailed Summary'!BK1031</f>
        <v>132090</v>
      </c>
      <c r="H5717" s="203">
        <f>'Detailed Summary'!AD1031</f>
        <v>107073</v>
      </c>
      <c r="I5717" s="13">
        <f>'Detailed Summary'!BQ1031</f>
        <v>148321</v>
      </c>
      <c r="K5717" s="34">
        <f t="shared" si="90"/>
        <v>439900</v>
      </c>
    </row>
    <row r="5718" spans="2:11" x14ac:dyDescent="0.2">
      <c r="B5718" s="227" t="s">
        <v>58</v>
      </c>
      <c r="C5718" s="213">
        <v>44858</v>
      </c>
      <c r="E5718" s="13">
        <f>'Detailed Summary'!BO1032</f>
        <v>19663</v>
      </c>
      <c r="F5718" s="199">
        <f>'Detailed Summary'!AC1032</f>
        <v>35109</v>
      </c>
      <c r="G5718" s="13">
        <f>'Detailed Summary'!BK1032</f>
        <v>171404</v>
      </c>
      <c r="H5718" s="203">
        <f>'Detailed Summary'!AD1032</f>
        <v>127034</v>
      </c>
      <c r="I5718" s="13">
        <f>'Detailed Summary'!BQ1032</f>
        <v>187717</v>
      </c>
      <c r="K5718" s="34">
        <f t="shared" si="90"/>
        <v>540927</v>
      </c>
    </row>
    <row r="5719" spans="2:11" x14ac:dyDescent="0.2">
      <c r="B5719" s="227" t="s">
        <v>59</v>
      </c>
      <c r="C5719" s="213">
        <v>44859</v>
      </c>
      <c r="E5719" s="13">
        <f>'Detailed Summary'!BO1033</f>
        <v>21985</v>
      </c>
      <c r="F5719" s="199">
        <f>'Detailed Summary'!AC1033</f>
        <v>35986</v>
      </c>
      <c r="G5719" s="13">
        <f>'Detailed Summary'!BK1033</f>
        <v>194525</v>
      </c>
      <c r="H5719" s="203">
        <f>'Detailed Summary'!AD1033</f>
        <v>136459</v>
      </c>
      <c r="I5719" s="13">
        <f>'Detailed Summary'!BQ1033</f>
        <v>205534</v>
      </c>
      <c r="K5719" s="34">
        <f t="shared" si="90"/>
        <v>594489</v>
      </c>
    </row>
    <row r="5720" spans="2:11" x14ac:dyDescent="0.2">
      <c r="B5720" s="227" t="s">
        <v>53</v>
      </c>
      <c r="C5720" s="213">
        <v>44860</v>
      </c>
      <c r="E5720" s="13">
        <f>'Detailed Summary'!BO1034</f>
        <v>22573</v>
      </c>
      <c r="F5720" s="199">
        <f>'Detailed Summary'!AC1034</f>
        <v>37384</v>
      </c>
      <c r="G5720" s="13">
        <f>'Detailed Summary'!BK1034</f>
        <v>201139</v>
      </c>
      <c r="H5720" s="203">
        <f>'Detailed Summary'!AD1034</f>
        <v>141554</v>
      </c>
      <c r="I5720" s="13">
        <f>'Detailed Summary'!BQ1034</f>
        <v>215282</v>
      </c>
      <c r="K5720" s="34">
        <f t="shared" si="90"/>
        <v>617932</v>
      </c>
    </row>
    <row r="5721" spans="2:11" x14ac:dyDescent="0.2">
      <c r="B5721" s="227" t="s">
        <v>54</v>
      </c>
      <c r="C5721" s="213">
        <v>44861</v>
      </c>
      <c r="E5721" s="13">
        <f>'Detailed Summary'!BO1035</f>
        <v>24126</v>
      </c>
      <c r="F5721" s="199">
        <f>'Detailed Summary'!AC1035</f>
        <v>39630</v>
      </c>
      <c r="G5721" s="13">
        <f>'Detailed Summary'!BK1035</f>
        <v>203137</v>
      </c>
      <c r="H5721" s="203">
        <f>'Detailed Summary'!AD1035</f>
        <v>147672</v>
      </c>
      <c r="I5721" s="13">
        <f>'Detailed Summary'!BQ1035</f>
        <v>220340</v>
      </c>
      <c r="K5721" s="34">
        <f t="shared" si="90"/>
        <v>634905</v>
      </c>
    </row>
    <row r="5722" spans="2:11" x14ac:dyDescent="0.2">
      <c r="B5722" s="227" t="s">
        <v>55</v>
      </c>
      <c r="C5722" s="213">
        <v>44862</v>
      </c>
      <c r="E5722" s="13">
        <f>'Detailed Summary'!BO1036</f>
        <v>21328</v>
      </c>
      <c r="F5722" s="199">
        <f>'Detailed Summary'!AC1036</f>
        <v>38606</v>
      </c>
      <c r="G5722" s="13">
        <f>'Detailed Summary'!BK1036</f>
        <v>173282</v>
      </c>
      <c r="H5722" s="203">
        <f>'Detailed Summary'!AD1036</f>
        <v>140213</v>
      </c>
      <c r="I5722" s="13">
        <f>'Detailed Summary'!BQ1036</f>
        <v>205994</v>
      </c>
      <c r="K5722" s="34">
        <f t="shared" si="90"/>
        <v>579423</v>
      </c>
    </row>
    <row r="5723" spans="2:11" x14ac:dyDescent="0.2">
      <c r="B5723" s="227" t="s">
        <v>56</v>
      </c>
      <c r="C5723" s="213">
        <v>44863</v>
      </c>
      <c r="E5723" s="13">
        <f>'Detailed Summary'!BO1037</f>
        <v>19183</v>
      </c>
      <c r="F5723" s="199">
        <f>'Detailed Summary'!AC1037</f>
        <v>32625</v>
      </c>
      <c r="G5723" s="13">
        <f>'Detailed Summary'!BK1037</f>
        <v>128638</v>
      </c>
      <c r="H5723" s="203">
        <f>'Detailed Summary'!AD1037</f>
        <v>108996</v>
      </c>
      <c r="I5723" s="13">
        <f>'Detailed Summary'!BQ1037</f>
        <v>183078</v>
      </c>
      <c r="K5723" s="34">
        <f t="shared" si="90"/>
        <v>472520</v>
      </c>
    </row>
    <row r="5724" spans="2:11" x14ac:dyDescent="0.2">
      <c r="B5724" s="227" t="s">
        <v>57</v>
      </c>
      <c r="C5724" s="213">
        <v>44864</v>
      </c>
      <c r="E5724" s="13">
        <f>'Detailed Summary'!BO1038</f>
        <v>13091</v>
      </c>
      <c r="F5724" s="199">
        <f>'Detailed Summary'!AC1038</f>
        <v>28481</v>
      </c>
      <c r="G5724" s="13">
        <f>'Detailed Summary'!BK1038</f>
        <v>100681</v>
      </c>
      <c r="H5724" s="203">
        <f>'Detailed Summary'!AD1038</f>
        <v>90386</v>
      </c>
      <c r="I5724" s="13">
        <f>'Detailed Summary'!BQ1038</f>
        <v>142273</v>
      </c>
      <c r="K5724" s="34">
        <f t="shared" si="90"/>
        <v>374912</v>
      </c>
    </row>
    <row r="5725" spans="2:11" x14ac:dyDescent="0.2">
      <c r="B5725" s="227" t="s">
        <v>58</v>
      </c>
      <c r="C5725" s="213">
        <v>44865</v>
      </c>
      <c r="E5725" s="13">
        <f>'Detailed Summary'!BO1039</f>
        <v>20534</v>
      </c>
      <c r="F5725" s="199">
        <f>'Detailed Summary'!AC1039</f>
        <v>34643</v>
      </c>
      <c r="G5725" s="13">
        <f>'Detailed Summary'!BK1039</f>
        <v>156186</v>
      </c>
      <c r="H5725" s="203">
        <f>'Detailed Summary'!AD1039</f>
        <v>127735</v>
      </c>
      <c r="I5725" s="13">
        <f>'Detailed Summary'!BQ1039</f>
        <v>189813</v>
      </c>
      <c r="K5725" s="34">
        <f t="shared" si="90"/>
        <v>528911</v>
      </c>
    </row>
    <row r="5726" spans="2:11" x14ac:dyDescent="0.2">
      <c r="B5726" s="227" t="s">
        <v>59</v>
      </c>
      <c r="C5726" s="213">
        <v>44866</v>
      </c>
      <c r="E5726" s="13">
        <f>'Detailed Summary'!BO1040</f>
        <v>21232</v>
      </c>
      <c r="F5726" s="199">
        <f>'Detailed Summary'!AC1040</f>
        <v>34544</v>
      </c>
      <c r="G5726" s="13">
        <f>'Detailed Summary'!BK1040</f>
        <v>178145</v>
      </c>
      <c r="H5726" s="203">
        <f>'Detailed Summary'!AD1040</f>
        <v>134243</v>
      </c>
      <c r="I5726" s="13">
        <f>'Detailed Summary'!BQ1040</f>
        <v>204153</v>
      </c>
      <c r="K5726" s="34">
        <f t="shared" si="90"/>
        <v>572317</v>
      </c>
    </row>
    <row r="5727" spans="2:11" x14ac:dyDescent="0.2">
      <c r="B5727" s="227" t="s">
        <v>53</v>
      </c>
      <c r="C5727" s="213">
        <v>44867</v>
      </c>
      <c r="E5727" s="13">
        <f>'Detailed Summary'!BO1041</f>
        <v>22055</v>
      </c>
      <c r="F5727" s="199">
        <f>'Detailed Summary'!AC1041</f>
        <v>35960</v>
      </c>
      <c r="G5727" s="13">
        <f>'Detailed Summary'!BK1041</f>
        <v>185633</v>
      </c>
      <c r="H5727" s="203">
        <f>'Detailed Summary'!AD1041</f>
        <v>139846</v>
      </c>
      <c r="I5727" s="13">
        <f>'Detailed Summary'!BQ1041</f>
        <v>211079</v>
      </c>
      <c r="K5727" s="34">
        <f t="shared" si="90"/>
        <v>594573</v>
      </c>
    </row>
    <row r="5728" spans="2:11" x14ac:dyDescent="0.2">
      <c r="B5728" s="227" t="s">
        <v>54</v>
      </c>
      <c r="C5728" s="213">
        <v>44868</v>
      </c>
      <c r="E5728" s="13">
        <f>'Detailed Summary'!BO1042</f>
        <v>23036</v>
      </c>
      <c r="F5728" s="199">
        <f>'Detailed Summary'!AC1042</f>
        <v>38458</v>
      </c>
      <c r="G5728" s="13">
        <f>'Detailed Summary'!BK1042</f>
        <v>191390</v>
      </c>
      <c r="H5728" s="203">
        <f>'Detailed Summary'!AD1042</f>
        <v>142329</v>
      </c>
      <c r="I5728" s="13">
        <f>'Detailed Summary'!BQ1042</f>
        <v>213991</v>
      </c>
      <c r="K5728" s="34">
        <f t="shared" si="90"/>
        <v>609204</v>
      </c>
    </row>
    <row r="5729" spans="2:11" x14ac:dyDescent="0.2">
      <c r="B5729" s="227" t="s">
        <v>55</v>
      </c>
      <c r="C5729" s="213">
        <v>44869</v>
      </c>
      <c r="E5729" s="13">
        <f>'Detailed Summary'!BO1043</f>
        <v>22260</v>
      </c>
      <c r="F5729" s="199">
        <f>'Detailed Summary'!AC1043</f>
        <v>39079</v>
      </c>
      <c r="G5729" s="13">
        <f>'Detailed Summary'!BK1043</f>
        <v>182663</v>
      </c>
      <c r="H5729" s="203">
        <f>'Detailed Summary'!AD1043</f>
        <v>142501</v>
      </c>
      <c r="I5729" s="13">
        <f>'Detailed Summary'!BQ1043</f>
        <v>206871</v>
      </c>
      <c r="K5729" s="34">
        <f t="shared" si="90"/>
        <v>593374</v>
      </c>
    </row>
    <row r="5730" spans="2:11" x14ac:dyDescent="0.2">
      <c r="B5730" s="227" t="s">
        <v>56</v>
      </c>
      <c r="C5730" s="213">
        <v>44870</v>
      </c>
      <c r="E5730" s="13">
        <f>'Detailed Summary'!BO1044</f>
        <v>17900</v>
      </c>
      <c r="F5730" s="199">
        <f>'Detailed Summary'!AC1044</f>
        <v>30325</v>
      </c>
      <c r="G5730" s="13">
        <f>'Detailed Summary'!BK1044</f>
        <v>134072</v>
      </c>
      <c r="H5730" s="203">
        <f>'Detailed Summary'!AD1044</f>
        <v>106538</v>
      </c>
      <c r="I5730" s="13">
        <f>'Detailed Summary'!BQ1044</f>
        <v>177820</v>
      </c>
      <c r="K5730" s="34">
        <f t="shared" si="90"/>
        <v>466655</v>
      </c>
    </row>
    <row r="5731" spans="2:11" x14ac:dyDescent="0.2">
      <c r="B5731" s="227" t="s">
        <v>57</v>
      </c>
      <c r="C5731" s="213">
        <v>44871</v>
      </c>
      <c r="E5731" s="13">
        <f>'Detailed Summary'!BO1045</f>
        <v>14533</v>
      </c>
      <c r="F5731" s="199">
        <f>'Detailed Summary'!AC1045</f>
        <v>30067</v>
      </c>
      <c r="G5731" s="13">
        <f>'Detailed Summary'!BK1045</f>
        <v>105892</v>
      </c>
      <c r="H5731" s="203">
        <f>'Detailed Summary'!AD1045</f>
        <v>91086</v>
      </c>
      <c r="I5731" s="13">
        <f>'Detailed Summary'!BQ1045</f>
        <v>143004</v>
      </c>
      <c r="K5731" s="34">
        <f t="shared" si="90"/>
        <v>384582</v>
      </c>
    </row>
    <row r="5732" spans="2:11" x14ac:dyDescent="0.2">
      <c r="B5732" s="227" t="s">
        <v>58</v>
      </c>
      <c r="C5732" s="213">
        <v>44872</v>
      </c>
      <c r="E5732" s="13">
        <f>'Detailed Summary'!BO1046</f>
        <v>20194</v>
      </c>
      <c r="F5732" s="199">
        <f>'Detailed Summary'!AC1046</f>
        <v>34676</v>
      </c>
      <c r="G5732" s="13">
        <f>'Detailed Summary'!BK1046</f>
        <v>171889</v>
      </c>
      <c r="H5732" s="203">
        <f>'Detailed Summary'!AD1046</f>
        <v>125620</v>
      </c>
      <c r="I5732" s="13">
        <f>'Detailed Summary'!BQ1046</f>
        <v>188467</v>
      </c>
      <c r="K5732" s="34">
        <f t="shared" si="90"/>
        <v>540846</v>
      </c>
    </row>
    <row r="5733" spans="2:11" x14ac:dyDescent="0.2">
      <c r="B5733" s="227" t="s">
        <v>59</v>
      </c>
      <c r="C5733" s="213">
        <v>44873</v>
      </c>
      <c r="E5733" s="13">
        <f>'Detailed Summary'!BO1047</f>
        <v>22379</v>
      </c>
      <c r="F5733" s="199">
        <f>'Detailed Summary'!AC1047</f>
        <v>34662</v>
      </c>
      <c r="G5733" s="13">
        <f>'Detailed Summary'!BK1047</f>
        <v>178797</v>
      </c>
      <c r="H5733" s="203">
        <f>'Detailed Summary'!AD1047</f>
        <v>135158</v>
      </c>
      <c r="I5733" s="13">
        <f>'Detailed Summary'!BQ1047</f>
        <v>201692</v>
      </c>
      <c r="K5733" s="34">
        <f t="shared" si="90"/>
        <v>572688</v>
      </c>
    </row>
    <row r="5734" spans="2:11" x14ac:dyDescent="0.2">
      <c r="B5734" s="227" t="s">
        <v>53</v>
      </c>
      <c r="C5734" s="213">
        <v>44874</v>
      </c>
      <c r="E5734" s="13">
        <f>'Detailed Summary'!BO1048</f>
        <v>23049</v>
      </c>
      <c r="F5734" s="199">
        <f>'Detailed Summary'!AC1048</f>
        <v>36686</v>
      </c>
      <c r="G5734" s="13">
        <f>'Detailed Summary'!BK1048</f>
        <v>193562</v>
      </c>
      <c r="H5734" s="203">
        <f>'Detailed Summary'!AD1048</f>
        <v>141104</v>
      </c>
      <c r="I5734" s="13">
        <f>'Detailed Summary'!BQ1048</f>
        <v>212131</v>
      </c>
      <c r="K5734" s="34">
        <f t="shared" si="90"/>
        <v>606532</v>
      </c>
    </row>
    <row r="5735" spans="2:11" x14ac:dyDescent="0.2">
      <c r="B5735" s="227" t="s">
        <v>54</v>
      </c>
      <c r="C5735" s="213">
        <v>44875</v>
      </c>
      <c r="E5735" s="13">
        <f>'Detailed Summary'!BO1049</f>
        <v>23065</v>
      </c>
      <c r="F5735" s="199">
        <f>'Detailed Summary'!AC1049</f>
        <v>37183</v>
      </c>
      <c r="G5735" s="13">
        <f>'Detailed Summary'!BK1049</f>
        <v>200294</v>
      </c>
      <c r="H5735" s="203">
        <f>'Detailed Summary'!AD1049</f>
        <v>147844</v>
      </c>
      <c r="I5735" s="13">
        <f>'Detailed Summary'!BQ1049</f>
        <v>219375</v>
      </c>
      <c r="K5735" s="34">
        <f t="shared" si="90"/>
        <v>627761</v>
      </c>
    </row>
    <row r="5736" spans="2:11" x14ac:dyDescent="0.2">
      <c r="B5736" s="227" t="s">
        <v>55</v>
      </c>
      <c r="C5736" s="213">
        <v>44876</v>
      </c>
      <c r="E5736" s="13">
        <f>'Detailed Summary'!BO1050</f>
        <v>21054</v>
      </c>
      <c r="F5736" s="199">
        <f>'Detailed Summary'!AC1050</f>
        <v>37970</v>
      </c>
      <c r="G5736" s="13">
        <f>'Detailed Summary'!BK1050</f>
        <v>176780</v>
      </c>
      <c r="H5736" s="203">
        <f>'Detailed Summary'!AD1050</f>
        <v>135491</v>
      </c>
      <c r="I5736" s="13">
        <f>'Detailed Summary'!BQ1050</f>
        <v>198112</v>
      </c>
      <c r="K5736" s="34">
        <f t="shared" si="90"/>
        <v>569407</v>
      </c>
    </row>
    <row r="5737" spans="2:11" x14ac:dyDescent="0.2">
      <c r="B5737" s="227" t="s">
        <v>56</v>
      </c>
      <c r="C5737" s="213">
        <v>44877</v>
      </c>
      <c r="E5737" s="13">
        <f>'Detailed Summary'!BO1051</f>
        <v>18012</v>
      </c>
      <c r="F5737" s="199">
        <f>'Detailed Summary'!AC1051</f>
        <v>30996</v>
      </c>
      <c r="G5737" s="13">
        <f>'Detailed Summary'!BK1051</f>
        <v>144720</v>
      </c>
      <c r="H5737" s="203">
        <f>'Detailed Summary'!AD1051</f>
        <v>108622</v>
      </c>
      <c r="I5737" s="13">
        <f>'Detailed Summary'!BQ1051</f>
        <v>182801</v>
      </c>
      <c r="K5737" s="34">
        <f t="shared" si="90"/>
        <v>485151</v>
      </c>
    </row>
    <row r="5738" spans="2:11" x14ac:dyDescent="0.2">
      <c r="B5738" s="227" t="s">
        <v>57</v>
      </c>
      <c r="C5738" s="213">
        <v>44878</v>
      </c>
      <c r="E5738" s="13">
        <f>'Detailed Summary'!BO1052</f>
        <v>13507</v>
      </c>
      <c r="F5738" s="199">
        <f>'Detailed Summary'!AC1052</f>
        <v>29643</v>
      </c>
      <c r="G5738" s="13">
        <f>'Detailed Summary'!BK1052</f>
        <v>110715</v>
      </c>
      <c r="H5738" s="203">
        <f>'Detailed Summary'!AD1052</f>
        <v>90259</v>
      </c>
      <c r="I5738" s="13">
        <f>'Detailed Summary'!BQ1052</f>
        <v>140669</v>
      </c>
      <c r="K5738" s="34">
        <f t="shared" si="90"/>
        <v>384793</v>
      </c>
    </row>
    <row r="5739" spans="2:11" x14ac:dyDescent="0.2">
      <c r="B5739" s="227" t="s">
        <v>58</v>
      </c>
      <c r="C5739" s="213">
        <v>44879</v>
      </c>
      <c r="E5739" s="13">
        <f>'Detailed Summary'!BO1053</f>
        <v>19439</v>
      </c>
      <c r="F5739" s="199">
        <f>'Detailed Summary'!AC1053</f>
        <v>32998</v>
      </c>
      <c r="G5739" s="13">
        <f>'Detailed Summary'!BK1053</f>
        <v>164866</v>
      </c>
      <c r="H5739" s="203">
        <f>'Detailed Summary'!AD1053</f>
        <v>121844</v>
      </c>
      <c r="I5739" s="13">
        <f>'Detailed Summary'!BQ1053</f>
        <v>179828</v>
      </c>
      <c r="K5739" s="34">
        <f t="shared" si="90"/>
        <v>518975</v>
      </c>
    </row>
    <row r="5740" spans="2:11" x14ac:dyDescent="0.2">
      <c r="B5740" s="227" t="s">
        <v>59</v>
      </c>
      <c r="C5740" s="213">
        <v>44880</v>
      </c>
      <c r="E5740" s="13">
        <f>'Detailed Summary'!BO1054</f>
        <v>21905</v>
      </c>
      <c r="F5740" s="199">
        <f>'Detailed Summary'!AC1054</f>
        <v>35421</v>
      </c>
      <c r="G5740" s="13">
        <f>'Detailed Summary'!BK1054</f>
        <v>187182</v>
      </c>
      <c r="H5740" s="203">
        <f>'Detailed Summary'!AD1054</f>
        <v>136150</v>
      </c>
      <c r="I5740" s="13">
        <f>'Detailed Summary'!BQ1054</f>
        <v>207891</v>
      </c>
      <c r="K5740" s="34">
        <f t="shared" si="90"/>
        <v>588549</v>
      </c>
    </row>
    <row r="5741" spans="2:11" x14ac:dyDescent="0.2">
      <c r="B5741" s="227" t="s">
        <v>53</v>
      </c>
      <c r="C5741" s="213">
        <v>44881</v>
      </c>
      <c r="E5741" s="13">
        <f>'Detailed Summary'!BO1055</f>
        <v>22815</v>
      </c>
      <c r="F5741" s="199">
        <f>'Detailed Summary'!AC1055</f>
        <v>35892</v>
      </c>
      <c r="G5741" s="13">
        <f>'Detailed Summary'!BK1055</f>
        <v>196684</v>
      </c>
      <c r="H5741" s="203">
        <f>'Detailed Summary'!AD1055</f>
        <v>141696</v>
      </c>
      <c r="I5741" s="13">
        <f>'Detailed Summary'!BQ1055</f>
        <v>215589</v>
      </c>
      <c r="K5741" s="34">
        <f t="shared" si="90"/>
        <v>612676</v>
      </c>
    </row>
    <row r="5742" spans="2:11" x14ac:dyDescent="0.2">
      <c r="B5742" s="227" t="s">
        <v>54</v>
      </c>
      <c r="C5742" s="213">
        <v>44882</v>
      </c>
      <c r="E5742" s="13">
        <f>'Detailed Summary'!BO1056</f>
        <v>23598</v>
      </c>
      <c r="F5742" s="199">
        <f>'Detailed Summary'!AC1056</f>
        <v>36771</v>
      </c>
      <c r="G5742" s="13">
        <f>'Detailed Summary'!BK1056</f>
        <v>193368</v>
      </c>
      <c r="H5742" s="203">
        <f>'Detailed Summary'!AD1056</f>
        <v>146196</v>
      </c>
      <c r="I5742" s="13">
        <f>'Detailed Summary'!BQ1056</f>
        <v>220895</v>
      </c>
      <c r="K5742" s="34">
        <f t="shared" si="90"/>
        <v>620828</v>
      </c>
    </row>
    <row r="5743" spans="2:11" x14ac:dyDescent="0.2">
      <c r="B5743" s="227" t="s">
        <v>55</v>
      </c>
      <c r="C5743" s="213">
        <v>44883</v>
      </c>
      <c r="E5743" s="13">
        <f>'Detailed Summary'!BO1057</f>
        <v>24460</v>
      </c>
      <c r="F5743" s="199">
        <f>'Detailed Summary'!AC1057</f>
        <v>41897</v>
      </c>
      <c r="G5743" s="13">
        <f>'Detailed Summary'!BK1057</f>
        <v>207422</v>
      </c>
      <c r="H5743" s="203">
        <f>'Detailed Summary'!AD1057</f>
        <v>153800</v>
      </c>
      <c r="I5743" s="13">
        <f>'Detailed Summary'!BQ1057</f>
        <v>230692</v>
      </c>
      <c r="K5743" s="34">
        <f t="shared" si="90"/>
        <v>658271</v>
      </c>
    </row>
    <row r="5744" spans="2:11" x14ac:dyDescent="0.2">
      <c r="B5744" s="227" t="s">
        <v>56</v>
      </c>
      <c r="C5744" s="213">
        <v>44884</v>
      </c>
      <c r="E5744" s="13">
        <f>'Detailed Summary'!BO1058</f>
        <v>14150</v>
      </c>
      <c r="F5744" s="199">
        <f>'Detailed Summary'!AC1058</f>
        <v>26580</v>
      </c>
      <c r="G5744" s="13">
        <f>'Detailed Summary'!BK1058</f>
        <v>117592</v>
      </c>
      <c r="H5744" s="203">
        <f>'Detailed Summary'!AD1058</f>
        <v>94294</v>
      </c>
      <c r="I5744" s="13">
        <f>'Detailed Summary'!BQ1058</f>
        <v>154987</v>
      </c>
      <c r="K5744" s="34">
        <f t="shared" si="90"/>
        <v>407603</v>
      </c>
    </row>
    <row r="5745" spans="2:11" x14ac:dyDescent="0.2">
      <c r="B5745" s="227" t="s">
        <v>57</v>
      </c>
      <c r="C5745" s="213">
        <v>44885</v>
      </c>
      <c r="E5745" s="13">
        <f>'Detailed Summary'!BO1059</f>
        <v>11218</v>
      </c>
      <c r="F5745" s="199">
        <f>'Detailed Summary'!AC1059</f>
        <v>27088</v>
      </c>
      <c r="G5745" s="13">
        <f>'Detailed Summary'!BK1059</f>
        <v>96451</v>
      </c>
      <c r="H5745" s="203">
        <f>'Detailed Summary'!AD1059</f>
        <v>81222</v>
      </c>
      <c r="I5745" s="13">
        <f>'Detailed Summary'!BQ1059</f>
        <v>128871</v>
      </c>
      <c r="K5745" s="34">
        <f t="shared" si="90"/>
        <v>344850</v>
      </c>
    </row>
    <row r="5746" spans="2:11" x14ac:dyDescent="0.2">
      <c r="B5746" s="227" t="s">
        <v>58</v>
      </c>
      <c r="C5746" s="213">
        <v>44886</v>
      </c>
      <c r="E5746" s="13">
        <f>'Detailed Summary'!BO1060</f>
        <v>19405</v>
      </c>
      <c r="F5746" s="199">
        <f>'Detailed Summary'!AC1060</f>
        <v>32615</v>
      </c>
      <c r="G5746" s="13">
        <f>'Detailed Summary'!BK1060</f>
        <v>153126</v>
      </c>
      <c r="H5746" s="203">
        <f>'Detailed Summary'!AD1060</f>
        <v>117661</v>
      </c>
      <c r="I5746" s="13">
        <f>'Detailed Summary'!BQ1060</f>
        <v>186502</v>
      </c>
      <c r="K5746" s="34">
        <f t="shared" si="90"/>
        <v>509309</v>
      </c>
    </row>
    <row r="5747" spans="2:11" x14ac:dyDescent="0.2">
      <c r="B5747" s="227" t="s">
        <v>59</v>
      </c>
      <c r="C5747" s="213">
        <v>44887</v>
      </c>
      <c r="E5747" s="13">
        <f>'Detailed Summary'!BO1061</f>
        <v>21359</v>
      </c>
      <c r="F5747" s="199">
        <f>'Detailed Summary'!AC1061</f>
        <v>37192</v>
      </c>
      <c r="G5747" s="13">
        <f>'Detailed Summary'!BK1061</f>
        <v>164573</v>
      </c>
      <c r="H5747" s="203">
        <f>'Detailed Summary'!AD1061</f>
        <v>130463</v>
      </c>
      <c r="I5747" s="13">
        <f>'Detailed Summary'!BQ1061</f>
        <v>205812</v>
      </c>
      <c r="K5747" s="34">
        <f t="shared" si="90"/>
        <v>559399</v>
      </c>
    </row>
    <row r="5748" spans="2:11" x14ac:dyDescent="0.2">
      <c r="B5748" s="227" t="s">
        <v>53</v>
      </c>
      <c r="C5748" s="213">
        <v>44888</v>
      </c>
      <c r="E5748" s="13">
        <f>'Detailed Summary'!BO1062</f>
        <v>18860</v>
      </c>
      <c r="F5748" s="199">
        <f>'Detailed Summary'!AC1062</f>
        <v>39267</v>
      </c>
      <c r="G5748" s="13">
        <f>'Detailed Summary'!BK1062</f>
        <v>162781</v>
      </c>
      <c r="H5748" s="203">
        <f>'Detailed Summary'!AD1062</f>
        <v>131724</v>
      </c>
      <c r="I5748" s="13">
        <f>'Detailed Summary'!BQ1062</f>
        <v>199314</v>
      </c>
      <c r="K5748" s="34">
        <f t="shared" si="90"/>
        <v>551946</v>
      </c>
    </row>
    <row r="5749" spans="2:11" x14ac:dyDescent="0.2">
      <c r="B5749" s="227" t="s">
        <v>54</v>
      </c>
      <c r="C5749" s="213">
        <v>44889</v>
      </c>
      <c r="E5749" s="13">
        <f>'Detailed Summary'!BO1063</f>
        <v>10900</v>
      </c>
      <c r="F5749" s="199">
        <f>'Detailed Summary'!AC1063</f>
        <v>23841</v>
      </c>
      <c r="G5749" s="13">
        <f>'Detailed Summary'!BK1063</f>
        <v>73940</v>
      </c>
      <c r="H5749" s="203">
        <f>'Detailed Summary'!AD1063</f>
        <v>69598</v>
      </c>
      <c r="I5749" s="13">
        <f>'Detailed Summary'!BQ1063</f>
        <v>111730</v>
      </c>
      <c r="K5749" s="34">
        <f t="shared" si="90"/>
        <v>290009</v>
      </c>
    </row>
    <row r="5750" spans="2:11" x14ac:dyDescent="0.2">
      <c r="B5750" s="227" t="s">
        <v>55</v>
      </c>
      <c r="C5750" s="213">
        <v>44890</v>
      </c>
      <c r="E5750" s="13">
        <f>'Detailed Summary'!BO1064</f>
        <v>12245</v>
      </c>
      <c r="F5750" s="199">
        <f>'Detailed Summary'!AC1064</f>
        <v>29851</v>
      </c>
      <c r="G5750" s="13">
        <f>'Detailed Summary'!BK1064</f>
        <v>100443</v>
      </c>
      <c r="H5750" s="203">
        <f>'Detailed Summary'!AD1064</f>
        <v>91157</v>
      </c>
      <c r="I5750" s="13">
        <f>'Detailed Summary'!BQ1064</f>
        <v>142488</v>
      </c>
      <c r="K5750" s="34">
        <f t="shared" si="90"/>
        <v>376184</v>
      </c>
    </row>
    <row r="5751" spans="2:11" x14ac:dyDescent="0.2">
      <c r="B5751" s="227" t="s">
        <v>56</v>
      </c>
      <c r="C5751" s="213">
        <v>44891</v>
      </c>
      <c r="E5751" s="13">
        <f>'Detailed Summary'!BO1065</f>
        <v>12230</v>
      </c>
      <c r="F5751" s="199">
        <f>'Detailed Summary'!AC1065</f>
        <v>29472</v>
      </c>
      <c r="G5751" s="13">
        <f>'Detailed Summary'!BK1065</f>
        <v>103191</v>
      </c>
      <c r="H5751" s="203">
        <f>'Detailed Summary'!AD1065</f>
        <v>93234</v>
      </c>
      <c r="I5751" s="13">
        <f>'Detailed Summary'!BQ1065</f>
        <v>144459</v>
      </c>
      <c r="K5751" s="34">
        <f t="shared" si="90"/>
        <v>382586</v>
      </c>
    </row>
    <row r="5752" spans="2:11" x14ac:dyDescent="0.2">
      <c r="B5752" s="227" t="s">
        <v>57</v>
      </c>
      <c r="C5752" s="213">
        <v>44892</v>
      </c>
      <c r="E5752" s="13">
        <f>'Detailed Summary'!BO1066</f>
        <v>11604</v>
      </c>
      <c r="F5752" s="199">
        <f>'Detailed Summary'!AC1066</f>
        <v>31261</v>
      </c>
      <c r="G5752" s="13">
        <f>'Detailed Summary'!BK1066</f>
        <v>103045</v>
      </c>
      <c r="H5752" s="203">
        <f>'Detailed Summary'!AD1066</f>
        <v>95143</v>
      </c>
      <c r="I5752" s="13">
        <f>'Detailed Summary'!BQ1066</f>
        <v>132433</v>
      </c>
      <c r="K5752" s="34">
        <f t="shared" si="90"/>
        <v>373486</v>
      </c>
    </row>
    <row r="5753" spans="2:11" x14ac:dyDescent="0.2">
      <c r="B5753" s="227" t="s">
        <v>58</v>
      </c>
      <c r="C5753" s="213">
        <v>44893</v>
      </c>
      <c r="E5753" s="13">
        <f>'Detailed Summary'!BO1067</f>
        <v>20372</v>
      </c>
      <c r="F5753" s="199">
        <f>'Detailed Summary'!AC1067</f>
        <v>33437</v>
      </c>
      <c r="G5753" s="13">
        <f>'Detailed Summary'!BK1067</f>
        <v>167857</v>
      </c>
      <c r="H5753" s="203">
        <f>'Detailed Summary'!AD1067</f>
        <v>124302</v>
      </c>
      <c r="I5753" s="13">
        <f>'Detailed Summary'!BQ1067</f>
        <v>184649</v>
      </c>
      <c r="K5753" s="34">
        <f t="shared" si="90"/>
        <v>530617</v>
      </c>
    </row>
    <row r="5754" spans="2:11" x14ac:dyDescent="0.2">
      <c r="B5754" s="227" t="s">
        <v>59</v>
      </c>
      <c r="C5754" s="213">
        <v>44894</v>
      </c>
      <c r="E5754" s="13">
        <f>'Detailed Summary'!BO1068</f>
        <v>21456</v>
      </c>
      <c r="F5754" s="199">
        <f>'Detailed Summary'!AC1068</f>
        <v>34250</v>
      </c>
      <c r="G5754" s="13">
        <f>'Detailed Summary'!BK1068</f>
        <v>182589</v>
      </c>
      <c r="H5754" s="203">
        <f>'Detailed Summary'!AD1068</f>
        <v>132801</v>
      </c>
      <c r="I5754" s="13">
        <f>'Detailed Summary'!BQ1068</f>
        <v>205274</v>
      </c>
      <c r="K5754" s="34">
        <f t="shared" si="90"/>
        <v>576370</v>
      </c>
    </row>
    <row r="5755" spans="2:11" x14ac:dyDescent="0.2">
      <c r="B5755" s="227" t="s">
        <v>53</v>
      </c>
      <c r="C5755" s="213">
        <v>44895</v>
      </c>
      <c r="E5755" s="13">
        <f>'Detailed Summary'!BO1069</f>
        <v>21789</v>
      </c>
      <c r="F5755" s="199">
        <f>'Detailed Summary'!AC1069</f>
        <v>34454</v>
      </c>
      <c r="G5755" s="13">
        <f>'Detailed Summary'!BK1069</f>
        <v>194579</v>
      </c>
      <c r="H5755" s="203">
        <f>'Detailed Summary'!AD1069</f>
        <v>135839</v>
      </c>
      <c r="I5755" s="13">
        <f>'Detailed Summary'!BQ1069</f>
        <v>208176</v>
      </c>
      <c r="K5755" s="34">
        <f t="shared" si="90"/>
        <v>594837</v>
      </c>
    </row>
    <row r="5756" spans="2:11" x14ac:dyDescent="0.2">
      <c r="B5756" s="227" t="s">
        <v>54</v>
      </c>
      <c r="C5756" s="213">
        <v>44896</v>
      </c>
      <c r="E5756" s="13">
        <f>'Detailed Summary'!BO1070</f>
        <v>22216</v>
      </c>
      <c r="F5756" s="199">
        <f>'Detailed Summary'!AC1070</f>
        <v>35633</v>
      </c>
      <c r="G5756" s="13">
        <f>'Detailed Summary'!BK1070</f>
        <v>190413</v>
      </c>
      <c r="H5756" s="203">
        <f>'Detailed Summary'!AD1070</f>
        <v>137256</v>
      </c>
      <c r="I5756" s="13">
        <f>'Detailed Summary'!BQ1070</f>
        <v>213767</v>
      </c>
      <c r="K5756" s="34">
        <f t="shared" si="90"/>
        <v>599285</v>
      </c>
    </row>
    <row r="5757" spans="2:11" x14ac:dyDescent="0.2">
      <c r="B5757" s="227" t="s">
        <v>55</v>
      </c>
      <c r="C5757" s="213">
        <v>44897</v>
      </c>
      <c r="E5757" s="13">
        <f>'Detailed Summary'!BO1071</f>
        <v>22578</v>
      </c>
      <c r="F5757" s="199">
        <f>'Detailed Summary'!AC1071</f>
        <v>38577</v>
      </c>
      <c r="G5757" s="13">
        <f>'Detailed Summary'!BK1071</f>
        <v>194027</v>
      </c>
      <c r="H5757" s="203">
        <f>'Detailed Summary'!AD1071</f>
        <v>143721</v>
      </c>
      <c r="I5757" s="13">
        <f>'Detailed Summary'!BQ1071</f>
        <v>222158</v>
      </c>
      <c r="K5757" s="34">
        <f t="shared" si="90"/>
        <v>621061</v>
      </c>
    </row>
    <row r="5758" spans="2:11" x14ac:dyDescent="0.2">
      <c r="B5758" s="227" t="s">
        <v>56</v>
      </c>
      <c r="C5758" s="213">
        <v>44898</v>
      </c>
      <c r="E5758" s="13">
        <f>'Detailed Summary'!BO1072</f>
        <v>17864</v>
      </c>
      <c r="F5758" s="199">
        <f>'Detailed Summary'!AC1072</f>
        <v>27894</v>
      </c>
      <c r="G5758" s="13">
        <f>'Detailed Summary'!BK1072</f>
        <v>132739</v>
      </c>
      <c r="H5758" s="203">
        <f>'Detailed Summary'!AD1072</f>
        <v>101364</v>
      </c>
      <c r="I5758" s="13">
        <f>'Detailed Summary'!BQ1072</f>
        <v>178078</v>
      </c>
      <c r="K5758" s="34">
        <f t="shared" si="90"/>
        <v>457939</v>
      </c>
    </row>
    <row r="5759" spans="2:11" x14ac:dyDescent="0.2">
      <c r="B5759" s="227" t="s">
        <v>57</v>
      </c>
      <c r="C5759" s="213">
        <v>44899</v>
      </c>
      <c r="E5759" s="13">
        <f>'Detailed Summary'!BO1073</f>
        <v>14180</v>
      </c>
      <c r="F5759" s="199">
        <f>'Detailed Summary'!AC1073</f>
        <v>26269</v>
      </c>
      <c r="G5759" s="13">
        <f>'Detailed Summary'!BK1073</f>
        <v>106140</v>
      </c>
      <c r="H5759" s="203">
        <f>'Detailed Summary'!AD1073</f>
        <v>81400</v>
      </c>
      <c r="I5759" s="13">
        <f>'Detailed Summary'!BQ1073</f>
        <v>133299</v>
      </c>
      <c r="K5759" s="34">
        <f t="shared" si="90"/>
        <v>361288</v>
      </c>
    </row>
    <row r="5760" spans="2:11" x14ac:dyDescent="0.2">
      <c r="B5760" s="227" t="s">
        <v>58</v>
      </c>
      <c r="C5760" s="213">
        <v>44900</v>
      </c>
      <c r="E5760" s="13">
        <f>'Detailed Summary'!BO1074</f>
        <v>21021</v>
      </c>
      <c r="F5760" s="199">
        <f>'Detailed Summary'!AC1074</f>
        <v>33355</v>
      </c>
      <c r="G5760" s="13">
        <f>'Detailed Summary'!BK1074</f>
        <v>175375</v>
      </c>
      <c r="H5760" s="203">
        <f>'Detailed Summary'!AD1074</f>
        <v>125885</v>
      </c>
      <c r="I5760" s="13">
        <f>'Detailed Summary'!BQ1074</f>
        <v>191354</v>
      </c>
      <c r="K5760" s="34">
        <f t="shared" si="90"/>
        <v>546990</v>
      </c>
    </row>
    <row r="5761" spans="2:11" x14ac:dyDescent="0.2">
      <c r="B5761" s="227" t="s">
        <v>59</v>
      </c>
      <c r="C5761" s="213">
        <v>44901</v>
      </c>
      <c r="E5761" s="13">
        <f>'Detailed Summary'!BO1075</f>
        <v>21808</v>
      </c>
      <c r="F5761" s="199">
        <f>'Detailed Summary'!AC1075</f>
        <v>34493</v>
      </c>
      <c r="G5761" s="13">
        <f>'Detailed Summary'!BK1075</f>
        <v>191994</v>
      </c>
      <c r="H5761" s="203">
        <f>'Detailed Summary'!AD1075</f>
        <v>136573</v>
      </c>
      <c r="I5761" s="13">
        <f>'Detailed Summary'!BQ1075</f>
        <v>204487</v>
      </c>
      <c r="K5761" s="34">
        <f t="shared" si="90"/>
        <v>589355</v>
      </c>
    </row>
    <row r="5762" spans="2:11" x14ac:dyDescent="0.2">
      <c r="B5762" s="227" t="s">
        <v>53</v>
      </c>
      <c r="C5762" s="213">
        <v>44902</v>
      </c>
      <c r="E5762" s="13">
        <f>'Detailed Summary'!BO1076</f>
        <v>22602</v>
      </c>
      <c r="F5762" s="199">
        <f>'Detailed Summary'!AC1076</f>
        <v>35638</v>
      </c>
      <c r="G5762" s="13">
        <f>'Detailed Summary'!BK1076</f>
        <v>199519</v>
      </c>
      <c r="H5762" s="203">
        <f>'Detailed Summary'!AD1076</f>
        <v>140554</v>
      </c>
      <c r="I5762" s="13">
        <f>'Detailed Summary'!BQ1076</f>
        <v>216116</v>
      </c>
      <c r="K5762" s="34">
        <f t="shared" si="90"/>
        <v>614429</v>
      </c>
    </row>
    <row r="5763" spans="2:11" x14ac:dyDescent="0.2">
      <c r="B5763" s="227" t="s">
        <v>54</v>
      </c>
      <c r="C5763" s="213">
        <v>44903</v>
      </c>
      <c r="E5763" s="13">
        <f>'Detailed Summary'!BO1077</f>
        <v>23444</v>
      </c>
      <c r="F5763" s="199">
        <f>'Detailed Summary'!AC1077</f>
        <v>36521</v>
      </c>
      <c r="G5763" s="13">
        <f>'Detailed Summary'!BK1077</f>
        <v>196925</v>
      </c>
      <c r="H5763" s="203">
        <f>'Detailed Summary'!AD1077</f>
        <v>144245</v>
      </c>
      <c r="I5763" s="13">
        <f>'Detailed Summary'!BQ1077</f>
        <v>221449</v>
      </c>
      <c r="K5763" s="34">
        <f t="shared" si="90"/>
        <v>622584</v>
      </c>
    </row>
    <row r="5764" spans="2:11" x14ac:dyDescent="0.2">
      <c r="B5764" s="227" t="s">
        <v>55</v>
      </c>
      <c r="C5764" s="213">
        <v>44904</v>
      </c>
      <c r="E5764" s="13">
        <f>'Detailed Summary'!BO1078</f>
        <v>23724</v>
      </c>
      <c r="F5764" s="199">
        <f>'Detailed Summary'!AC1078</f>
        <v>40544</v>
      </c>
      <c r="G5764" s="13">
        <f>'Detailed Summary'!BK1078</f>
        <v>206599</v>
      </c>
      <c r="H5764" s="203">
        <f>'Detailed Summary'!AD1078</f>
        <v>149248</v>
      </c>
      <c r="I5764" s="13">
        <f>'Detailed Summary'!BQ1078</f>
        <v>232562</v>
      </c>
      <c r="K5764" s="34">
        <f t="shared" si="90"/>
        <v>652677</v>
      </c>
    </row>
    <row r="5765" spans="2:11" x14ac:dyDescent="0.2">
      <c r="B5765" s="227" t="s">
        <v>56</v>
      </c>
      <c r="C5765" s="213">
        <v>44905</v>
      </c>
      <c r="E5765" s="13">
        <f>'Detailed Summary'!BO1079</f>
        <v>18568</v>
      </c>
      <c r="F5765" s="199">
        <f>'Detailed Summary'!AC1079</f>
        <v>31131</v>
      </c>
      <c r="G5765" s="13">
        <f>'Detailed Summary'!BK1079</f>
        <v>142377</v>
      </c>
      <c r="H5765" s="203">
        <f>'Detailed Summary'!AD1079</f>
        <v>107514</v>
      </c>
      <c r="I5765" s="13">
        <f>'Detailed Summary'!BQ1079</f>
        <v>192510</v>
      </c>
      <c r="K5765" s="34">
        <f t="shared" si="90"/>
        <v>492100</v>
      </c>
    </row>
    <row r="5766" spans="2:11" x14ac:dyDescent="0.2">
      <c r="B5766" s="227" t="s">
        <v>57</v>
      </c>
      <c r="C5766" s="213">
        <v>44906</v>
      </c>
      <c r="E5766" s="13">
        <f>'Detailed Summary'!BO1080</f>
        <v>14005</v>
      </c>
      <c r="F5766" s="199">
        <f>'Detailed Summary'!AC1080</f>
        <v>27730</v>
      </c>
      <c r="G5766" s="13">
        <f>'Detailed Summary'!BK1080</f>
        <v>108684</v>
      </c>
      <c r="H5766" s="203">
        <f>'Detailed Summary'!AD1080</f>
        <v>84561</v>
      </c>
      <c r="I5766" s="13">
        <f>'Detailed Summary'!BQ1080</f>
        <v>147699</v>
      </c>
      <c r="K5766" s="34">
        <f t="shared" si="90"/>
        <v>382679</v>
      </c>
    </row>
    <row r="5767" spans="2:11" x14ac:dyDescent="0.2">
      <c r="B5767" s="227" t="s">
        <v>58</v>
      </c>
      <c r="C5767" s="213">
        <v>44907</v>
      </c>
      <c r="E5767" s="13">
        <f>'Detailed Summary'!BO1081</f>
        <v>20616</v>
      </c>
      <c r="F5767" s="199">
        <f>'Detailed Summary'!AC1081</f>
        <v>34569</v>
      </c>
      <c r="G5767" s="13">
        <f>'Detailed Summary'!BK1081</f>
        <v>174663</v>
      </c>
      <c r="H5767" s="203">
        <f>'Detailed Summary'!AD1081</f>
        <v>129806</v>
      </c>
      <c r="I5767" s="13">
        <f>'Detailed Summary'!BQ1081</f>
        <v>194481</v>
      </c>
      <c r="K5767" s="34">
        <f t="shared" ref="K5767:K5830" si="91">E5767+F5767+G5767+H5767+I5767</f>
        <v>554135</v>
      </c>
    </row>
    <row r="5768" spans="2:11" x14ac:dyDescent="0.2">
      <c r="B5768" s="227" t="s">
        <v>59</v>
      </c>
      <c r="C5768" s="213">
        <v>44908</v>
      </c>
      <c r="E5768" s="13">
        <f>'Detailed Summary'!BO1082</f>
        <v>21282</v>
      </c>
      <c r="F5768" s="199">
        <f>'Detailed Summary'!AC1082</f>
        <v>34546</v>
      </c>
      <c r="G5768" s="13">
        <f>'Detailed Summary'!BK1082</f>
        <v>184984</v>
      </c>
      <c r="H5768" s="203">
        <f>'Detailed Summary'!AD1082</f>
        <v>135722</v>
      </c>
      <c r="I5768" s="13">
        <f>'Detailed Summary'!BQ1082</f>
        <v>206965</v>
      </c>
      <c r="K5768" s="34">
        <f t="shared" si="91"/>
        <v>583499</v>
      </c>
    </row>
    <row r="5769" spans="2:11" x14ac:dyDescent="0.2">
      <c r="B5769" s="227" t="s">
        <v>53</v>
      </c>
      <c r="C5769" s="213">
        <v>44909</v>
      </c>
      <c r="E5769" s="13">
        <f>'Detailed Summary'!BO1083</f>
        <v>22840</v>
      </c>
      <c r="F5769" s="199">
        <f>'Detailed Summary'!AC1083</f>
        <v>36952</v>
      </c>
      <c r="G5769" s="13">
        <f>'Detailed Summary'!BK1083</f>
        <v>203956</v>
      </c>
      <c r="H5769" s="203">
        <f>'Detailed Summary'!AD1083</f>
        <v>142582</v>
      </c>
      <c r="I5769" s="13">
        <f>'Detailed Summary'!BQ1083</f>
        <v>218788</v>
      </c>
      <c r="K5769" s="34">
        <f t="shared" si="91"/>
        <v>625118</v>
      </c>
    </row>
    <row r="5770" spans="2:11" x14ac:dyDescent="0.2">
      <c r="B5770" s="227" t="s">
        <v>54</v>
      </c>
      <c r="C5770" s="213">
        <v>44910</v>
      </c>
      <c r="E5770" s="13">
        <f>'Detailed Summary'!BO1084</f>
        <v>23835</v>
      </c>
      <c r="F5770" s="199">
        <f>'Detailed Summary'!AC1084</f>
        <v>38479</v>
      </c>
      <c r="G5770" s="13">
        <f>'Detailed Summary'!BK1084</f>
        <v>205188</v>
      </c>
      <c r="H5770" s="203">
        <f>'Detailed Summary'!AD1084</f>
        <v>148548</v>
      </c>
      <c r="I5770" s="13">
        <f>'Detailed Summary'!BQ1084</f>
        <v>227836</v>
      </c>
      <c r="K5770" s="34">
        <f t="shared" si="91"/>
        <v>643886</v>
      </c>
    </row>
    <row r="5771" spans="2:11" x14ac:dyDescent="0.2">
      <c r="B5771" s="227" t="s">
        <v>55</v>
      </c>
      <c r="C5771" s="213">
        <v>44911</v>
      </c>
      <c r="E5771" s="13">
        <f>'Detailed Summary'!BO1085</f>
        <v>24997</v>
      </c>
      <c r="F5771" s="199">
        <f>'Detailed Summary'!AC1085</f>
        <v>41569</v>
      </c>
      <c r="G5771" s="13">
        <f>'Detailed Summary'!BK1085</f>
        <v>205496</v>
      </c>
      <c r="H5771" s="203">
        <f>'Detailed Summary'!AD1085</f>
        <v>148530</v>
      </c>
      <c r="I5771" s="13">
        <f>'Detailed Summary'!BQ1085</f>
        <v>230329</v>
      </c>
      <c r="K5771" s="34">
        <f t="shared" si="91"/>
        <v>650921</v>
      </c>
    </row>
    <row r="5772" spans="2:11" x14ac:dyDescent="0.2">
      <c r="B5772" s="227" t="s">
        <v>56</v>
      </c>
      <c r="C5772" s="213">
        <v>44912</v>
      </c>
      <c r="E5772" s="13">
        <f>'Detailed Summary'!BO1086</f>
        <v>17617</v>
      </c>
      <c r="F5772" s="199">
        <f>'Detailed Summary'!AC1086</f>
        <v>32436</v>
      </c>
      <c r="G5772" s="13">
        <f>'Detailed Summary'!BK1086</f>
        <v>150824</v>
      </c>
      <c r="H5772" s="203">
        <f>'Detailed Summary'!AD1086</f>
        <v>109120</v>
      </c>
      <c r="I5772" s="13">
        <f>'Detailed Summary'!BQ1086</f>
        <v>185687</v>
      </c>
      <c r="K5772" s="34">
        <f t="shared" si="91"/>
        <v>495684</v>
      </c>
    </row>
    <row r="5773" spans="2:11" x14ac:dyDescent="0.2">
      <c r="B5773" s="227" t="s">
        <v>57</v>
      </c>
      <c r="C5773" s="213">
        <v>44913</v>
      </c>
      <c r="E5773" s="13">
        <f>'Detailed Summary'!BO1087</f>
        <v>12696</v>
      </c>
      <c r="F5773" s="199">
        <f>'Detailed Summary'!AC1087</f>
        <v>28828</v>
      </c>
      <c r="G5773" s="13">
        <f>'Detailed Summary'!BK1087</f>
        <v>104635</v>
      </c>
      <c r="H5773" s="203">
        <f>'Detailed Summary'!AD1087</f>
        <v>84226</v>
      </c>
      <c r="I5773" s="13">
        <f>'Detailed Summary'!BQ1087</f>
        <v>141101</v>
      </c>
      <c r="K5773" s="34">
        <f t="shared" si="91"/>
        <v>371486</v>
      </c>
    </row>
    <row r="5774" spans="2:11" x14ac:dyDescent="0.2">
      <c r="B5774" s="227" t="s">
        <v>58</v>
      </c>
      <c r="C5774" s="213">
        <v>44914</v>
      </c>
      <c r="E5774" s="13">
        <f>'Detailed Summary'!BO1088</f>
        <v>19159</v>
      </c>
      <c r="F5774" s="199">
        <f>'Detailed Summary'!AC1088</f>
        <v>31129</v>
      </c>
      <c r="G5774" s="13">
        <f>'Detailed Summary'!BK1088</f>
        <v>145575</v>
      </c>
      <c r="H5774" s="203">
        <f>'Detailed Summary'!AD1088</f>
        <v>112052</v>
      </c>
      <c r="I5774" s="13">
        <f>'Detailed Summary'!BQ1088</f>
        <v>181839</v>
      </c>
      <c r="K5774" s="34">
        <f t="shared" si="91"/>
        <v>489754</v>
      </c>
    </row>
    <row r="5775" spans="2:11" x14ac:dyDescent="0.2">
      <c r="B5775" s="227" t="s">
        <v>59</v>
      </c>
      <c r="C5775" s="213">
        <v>44915</v>
      </c>
      <c r="E5775" s="13">
        <f>'Detailed Summary'!BO1089</f>
        <v>22469</v>
      </c>
      <c r="F5775" s="199">
        <f>'Detailed Summary'!AC1089</f>
        <v>35719</v>
      </c>
      <c r="G5775" s="13">
        <f>'Detailed Summary'!BK1089</f>
        <v>172777</v>
      </c>
      <c r="H5775" s="203">
        <f>'Detailed Summary'!AD1089</f>
        <v>129184</v>
      </c>
      <c r="I5775" s="13">
        <f>'Detailed Summary'!BQ1089</f>
        <v>213288</v>
      </c>
      <c r="K5775" s="34">
        <f t="shared" si="91"/>
        <v>573437</v>
      </c>
    </row>
    <row r="5776" spans="2:11" x14ac:dyDescent="0.2">
      <c r="B5776" s="227" t="s">
        <v>53</v>
      </c>
      <c r="C5776" s="213">
        <v>44916</v>
      </c>
      <c r="E5776" s="13">
        <f>'Detailed Summary'!BO1090</f>
        <v>22934</v>
      </c>
      <c r="F5776" s="199">
        <f>'Detailed Summary'!AC1090</f>
        <v>36805</v>
      </c>
      <c r="G5776" s="13">
        <f>'Detailed Summary'!BK1090</f>
        <v>177389</v>
      </c>
      <c r="H5776" s="203">
        <f>'Detailed Summary'!AD1090</f>
        <v>133172</v>
      </c>
      <c r="I5776" s="13">
        <f>'Detailed Summary'!BQ1090</f>
        <v>220687</v>
      </c>
      <c r="K5776" s="34">
        <f t="shared" si="91"/>
        <v>590987</v>
      </c>
    </row>
    <row r="5777" spans="2:11" x14ac:dyDescent="0.2">
      <c r="B5777" s="227" t="s">
        <v>54</v>
      </c>
      <c r="C5777" s="213">
        <v>44917</v>
      </c>
      <c r="E5777" s="13">
        <f>'Detailed Summary'!BO1091</f>
        <v>19589</v>
      </c>
      <c r="F5777" s="199">
        <f>'Detailed Summary'!AC1091</f>
        <v>33386</v>
      </c>
      <c r="G5777" s="13">
        <f>'Detailed Summary'!BK1091</f>
        <v>153056</v>
      </c>
      <c r="H5777" s="203">
        <f>'Detailed Summary'!AD1091</f>
        <v>120865</v>
      </c>
      <c r="I5777" s="13">
        <f>'Detailed Summary'!BQ1091</f>
        <v>197510</v>
      </c>
      <c r="K5777" s="34">
        <f t="shared" si="91"/>
        <v>524406</v>
      </c>
    </row>
    <row r="5778" spans="2:11" x14ac:dyDescent="0.2">
      <c r="B5778" s="227" t="s">
        <v>55</v>
      </c>
      <c r="C5778" s="213">
        <v>44918</v>
      </c>
      <c r="E5778" s="13">
        <f>'Detailed Summary'!BO1092</f>
        <v>13929</v>
      </c>
      <c r="F5778" s="199">
        <f>'Detailed Summary'!AC1092</f>
        <v>28060</v>
      </c>
      <c r="G5778" s="13">
        <f>'Detailed Summary'!BK1092</f>
        <v>110338</v>
      </c>
      <c r="H5778" s="203">
        <f>'Detailed Summary'!AD1092</f>
        <v>93242</v>
      </c>
      <c r="I5778" s="13">
        <f>'Detailed Summary'!BQ1092</f>
        <v>158162</v>
      </c>
      <c r="K5778" s="34">
        <f t="shared" si="91"/>
        <v>403731</v>
      </c>
    </row>
    <row r="5779" spans="2:11" x14ac:dyDescent="0.2">
      <c r="B5779" s="227" t="s">
        <v>56</v>
      </c>
      <c r="C5779" s="213">
        <v>44919</v>
      </c>
      <c r="E5779" s="13">
        <f>'Detailed Summary'!BO1093</f>
        <v>10927</v>
      </c>
      <c r="F5779" s="199">
        <f>'Detailed Summary'!AC1093</f>
        <v>22489</v>
      </c>
      <c r="G5779" s="13">
        <f>'Detailed Summary'!BK1093</f>
        <v>79718</v>
      </c>
      <c r="H5779" s="203">
        <f>'Detailed Summary'!AD1093</f>
        <v>70425</v>
      </c>
      <c r="I5779" s="13">
        <f>'Detailed Summary'!BQ1093</f>
        <v>127277</v>
      </c>
      <c r="K5779" s="34">
        <f t="shared" si="91"/>
        <v>310836</v>
      </c>
    </row>
    <row r="5780" spans="2:11" x14ac:dyDescent="0.2">
      <c r="B5780" s="227" t="s">
        <v>57</v>
      </c>
      <c r="C5780" s="213">
        <v>44920</v>
      </c>
      <c r="E5780" s="13">
        <f>'Detailed Summary'!BO1094</f>
        <v>8372</v>
      </c>
      <c r="F5780" s="199">
        <f>'Detailed Summary'!AC1094</f>
        <v>19612</v>
      </c>
      <c r="G5780" s="13">
        <f>'Detailed Summary'!BK1094</f>
        <v>62411</v>
      </c>
      <c r="H5780" s="203">
        <f>'Detailed Summary'!AD1094</f>
        <v>56768</v>
      </c>
      <c r="I5780" s="13">
        <f>'Detailed Summary'!BQ1094</f>
        <v>92910</v>
      </c>
      <c r="K5780" s="34">
        <f t="shared" si="91"/>
        <v>240073</v>
      </c>
    </row>
    <row r="5781" spans="2:11" x14ac:dyDescent="0.2">
      <c r="B5781" s="227" t="s">
        <v>58</v>
      </c>
      <c r="C5781" s="213">
        <v>44921</v>
      </c>
      <c r="E5781" s="13">
        <f>'Detailed Summary'!BO1095</f>
        <v>11265</v>
      </c>
      <c r="F5781" s="199">
        <f>'Detailed Summary'!AC1095</f>
        <v>29937</v>
      </c>
      <c r="G5781" s="13">
        <f>'Detailed Summary'!BK1095</f>
        <v>91336</v>
      </c>
      <c r="H5781" s="203">
        <f>'Detailed Summary'!AD1095</f>
        <v>83070</v>
      </c>
      <c r="I5781" s="13">
        <f>'Detailed Summary'!BQ1095</f>
        <v>138893</v>
      </c>
      <c r="K5781" s="34">
        <f t="shared" si="91"/>
        <v>354501</v>
      </c>
    </row>
    <row r="5782" spans="2:11" x14ac:dyDescent="0.2">
      <c r="B5782" s="227" t="s">
        <v>59</v>
      </c>
      <c r="C5782" s="213">
        <v>44922</v>
      </c>
      <c r="E5782" s="13">
        <f>'Detailed Summary'!BO1096</f>
        <v>16421</v>
      </c>
      <c r="F5782" s="199">
        <f>'Detailed Summary'!AC1096</f>
        <v>33428</v>
      </c>
      <c r="G5782" s="13">
        <f>'Detailed Summary'!BK1096</f>
        <v>130765</v>
      </c>
      <c r="H5782" s="203">
        <f>'Detailed Summary'!AD1096</f>
        <v>111979</v>
      </c>
      <c r="I5782" s="13">
        <f>'Detailed Summary'!BQ1096</f>
        <v>180072</v>
      </c>
      <c r="K5782" s="34">
        <f t="shared" si="91"/>
        <v>472665</v>
      </c>
    </row>
    <row r="5783" spans="2:11" x14ac:dyDescent="0.2">
      <c r="B5783" s="227" t="s">
        <v>53</v>
      </c>
      <c r="C5783" s="213">
        <v>44923</v>
      </c>
      <c r="E5783" s="13">
        <f>'Detailed Summary'!BO1097</f>
        <v>18259</v>
      </c>
      <c r="F5783" s="199">
        <f>'Detailed Summary'!AC1097</f>
        <v>33449</v>
      </c>
      <c r="G5783" s="13">
        <f>'Detailed Summary'!BK1097</f>
        <v>151144</v>
      </c>
      <c r="H5783" s="203">
        <f>'Detailed Summary'!AD1097</f>
        <v>121904</v>
      </c>
      <c r="I5783" s="13">
        <f>'Detailed Summary'!BQ1097</f>
        <v>188356</v>
      </c>
      <c r="K5783" s="34">
        <f t="shared" si="91"/>
        <v>513112</v>
      </c>
    </row>
    <row r="5784" spans="2:11" x14ac:dyDescent="0.2">
      <c r="B5784" s="227" t="s">
        <v>54</v>
      </c>
      <c r="C5784" s="213">
        <v>44924</v>
      </c>
      <c r="E5784" s="13">
        <f>'Detailed Summary'!BO1098</f>
        <v>17959</v>
      </c>
      <c r="F5784" s="199">
        <f>'Detailed Summary'!AC1098</f>
        <v>33548</v>
      </c>
      <c r="G5784" s="13">
        <f>'Detailed Summary'!BK1098</f>
        <v>145955</v>
      </c>
      <c r="H5784" s="203">
        <f>'Detailed Summary'!AD1098</f>
        <v>115239</v>
      </c>
      <c r="I5784" s="13">
        <f>'Detailed Summary'!BQ1098</f>
        <v>190365</v>
      </c>
      <c r="K5784" s="34">
        <f t="shared" si="91"/>
        <v>503066</v>
      </c>
    </row>
    <row r="5785" spans="2:11" x14ac:dyDescent="0.2">
      <c r="B5785" s="227" t="s">
        <v>55</v>
      </c>
      <c r="C5785" s="213">
        <v>44925</v>
      </c>
      <c r="E5785" s="13">
        <f>'Detailed Summary'!BO1099</f>
        <v>19457</v>
      </c>
      <c r="F5785" s="199">
        <f>'Detailed Summary'!AC1099</f>
        <v>36319</v>
      </c>
      <c r="G5785" s="13">
        <f>'Detailed Summary'!BK1099</f>
        <v>151099</v>
      </c>
      <c r="H5785" s="203">
        <f>'Detailed Summary'!AD1099</f>
        <v>118113</v>
      </c>
      <c r="I5785" s="13">
        <f>'Detailed Summary'!BQ1099</f>
        <v>195382</v>
      </c>
      <c r="K5785" s="34">
        <f t="shared" si="91"/>
        <v>520370</v>
      </c>
    </row>
    <row r="5786" spans="2:11" x14ac:dyDescent="0.2">
      <c r="B5786" s="227" t="s">
        <v>56</v>
      </c>
      <c r="C5786" s="213">
        <v>44926</v>
      </c>
      <c r="E5786" s="13">
        <f>'Detailed Summary'!BO1100</f>
        <v>12090</v>
      </c>
      <c r="F5786" s="199">
        <f>'Detailed Summary'!AC1100</f>
        <v>25013</v>
      </c>
      <c r="G5786" s="13">
        <f>'Detailed Summary'!BK1100</f>
        <v>97667</v>
      </c>
      <c r="H5786" s="203">
        <f>'Detailed Summary'!AD1100</f>
        <v>83412</v>
      </c>
      <c r="I5786" s="13">
        <f>'Detailed Summary'!BQ1100</f>
        <v>141303</v>
      </c>
      <c r="K5786" s="34">
        <f t="shared" si="91"/>
        <v>359485</v>
      </c>
    </row>
    <row r="5787" spans="2:11" x14ac:dyDescent="0.2">
      <c r="B5787" s="227" t="s">
        <v>57</v>
      </c>
      <c r="C5787" s="213">
        <v>44927</v>
      </c>
      <c r="E5787" s="13">
        <f>'Detailed Summary'!BO1101</f>
        <v>8636</v>
      </c>
      <c r="F5787" s="199">
        <f>'Detailed Summary'!AC1101</f>
        <v>22384</v>
      </c>
      <c r="G5787" s="13">
        <f>'Detailed Summary'!BK1101</f>
        <v>74251</v>
      </c>
      <c r="H5787" s="203">
        <f>'Detailed Summary'!AD1101</f>
        <v>66450</v>
      </c>
      <c r="I5787" s="13">
        <f>'Detailed Summary'!BQ1101</f>
        <v>107955</v>
      </c>
      <c r="K5787" s="34">
        <f t="shared" si="91"/>
        <v>279676</v>
      </c>
    </row>
    <row r="5788" spans="2:11" x14ac:dyDescent="0.2">
      <c r="B5788" s="227" t="s">
        <v>58</v>
      </c>
      <c r="C5788" s="213">
        <v>44928</v>
      </c>
      <c r="E5788" s="13">
        <f>'Detailed Summary'!BO1102</f>
        <v>13086</v>
      </c>
      <c r="F5788" s="199">
        <f>'Detailed Summary'!AC1102</f>
        <v>25952</v>
      </c>
      <c r="G5788" s="13">
        <f>'Detailed Summary'!BK1102</f>
        <v>97315</v>
      </c>
      <c r="H5788" s="203">
        <f>'Detailed Summary'!AD1102</f>
        <v>78387</v>
      </c>
      <c r="I5788" s="13">
        <f>'Detailed Summary'!BQ1102</f>
        <v>139507</v>
      </c>
      <c r="K5788" s="34">
        <f t="shared" si="91"/>
        <v>354247</v>
      </c>
    </row>
    <row r="5789" spans="2:11" x14ac:dyDescent="0.2">
      <c r="B5789" s="227" t="s">
        <v>59</v>
      </c>
      <c r="C5789" s="213">
        <v>44929</v>
      </c>
      <c r="E5789" s="13">
        <f>'Detailed Summary'!BO1103</f>
        <v>19889</v>
      </c>
      <c r="F5789" s="199">
        <f>'Detailed Summary'!AC1103</f>
        <v>32837</v>
      </c>
      <c r="G5789" s="13">
        <f>'Detailed Summary'!BK1103</f>
        <v>156732</v>
      </c>
      <c r="H5789" s="203">
        <f>'Detailed Summary'!AD1103</f>
        <v>119534</v>
      </c>
      <c r="I5789" s="13">
        <f>'Detailed Summary'!BQ1103</f>
        <v>191680</v>
      </c>
      <c r="K5789" s="34">
        <f t="shared" si="91"/>
        <v>520672</v>
      </c>
    </row>
    <row r="5790" spans="2:11" x14ac:dyDescent="0.2">
      <c r="B5790" s="227" t="s">
        <v>53</v>
      </c>
      <c r="C5790" s="213">
        <v>44930</v>
      </c>
      <c r="E5790" s="13">
        <f>'Detailed Summary'!BO1104</f>
        <v>20166</v>
      </c>
      <c r="F5790" s="199">
        <f>'Detailed Summary'!AC1104</f>
        <v>33070</v>
      </c>
      <c r="G5790" s="13">
        <f>'Detailed Summary'!BK1104</f>
        <v>160242</v>
      </c>
      <c r="H5790" s="203">
        <f>'Detailed Summary'!AD1104</f>
        <v>123005</v>
      </c>
      <c r="I5790" s="13">
        <f>'Detailed Summary'!BQ1104</f>
        <v>198027</v>
      </c>
      <c r="K5790" s="34">
        <f t="shared" si="91"/>
        <v>534510</v>
      </c>
    </row>
    <row r="5791" spans="2:11" x14ac:dyDescent="0.2">
      <c r="B5791" s="227" t="s">
        <v>54</v>
      </c>
      <c r="C5791" s="213">
        <v>44931</v>
      </c>
      <c r="E5791" s="13">
        <f>'Detailed Summary'!BO1105</f>
        <v>20612</v>
      </c>
      <c r="F5791" s="199">
        <f>'Detailed Summary'!AC1105</f>
        <v>33298</v>
      </c>
      <c r="G5791" s="13">
        <f>'Detailed Summary'!BK1105</f>
        <v>162978</v>
      </c>
      <c r="H5791" s="203">
        <f>'Detailed Summary'!AD1105</f>
        <v>126366</v>
      </c>
      <c r="I5791" s="13">
        <f>'Detailed Summary'!BQ1105</f>
        <v>202546</v>
      </c>
      <c r="K5791" s="34">
        <f t="shared" si="91"/>
        <v>545800</v>
      </c>
    </row>
    <row r="5792" spans="2:11" x14ac:dyDescent="0.2">
      <c r="B5792" s="227" t="s">
        <v>55</v>
      </c>
      <c r="C5792" s="213">
        <v>44932</v>
      </c>
      <c r="E5792" s="13">
        <f>'Detailed Summary'!BO1106</f>
        <v>22114</v>
      </c>
      <c r="F5792" s="199">
        <f>'Detailed Summary'!AC1106</f>
        <v>35981</v>
      </c>
      <c r="G5792" s="13">
        <f>'Detailed Summary'!BK1106</f>
        <v>168341</v>
      </c>
      <c r="H5792" s="203">
        <f>'Detailed Summary'!AD1106</f>
        <v>132322</v>
      </c>
      <c r="I5792" s="13">
        <f>'Detailed Summary'!BQ1106</f>
        <v>186501</v>
      </c>
      <c r="K5792" s="34">
        <f t="shared" si="91"/>
        <v>545259</v>
      </c>
    </row>
    <row r="5793" spans="2:11" x14ac:dyDescent="0.2">
      <c r="B5793" s="227" t="s">
        <v>56</v>
      </c>
      <c r="C5793" s="213">
        <v>44933</v>
      </c>
      <c r="E5793" s="13">
        <f>'Detailed Summary'!BO1107</f>
        <v>15358</v>
      </c>
      <c r="F5793" s="199">
        <f>'Detailed Summary'!AC1107</f>
        <v>26751</v>
      </c>
      <c r="G5793" s="13">
        <f>'Detailed Summary'!BK1107</f>
        <v>110330</v>
      </c>
      <c r="H5793" s="203">
        <f>'Detailed Summary'!AD1107</f>
        <v>92901</v>
      </c>
      <c r="I5793" s="13">
        <f>'Detailed Summary'!BQ1107</f>
        <v>155375</v>
      </c>
      <c r="K5793" s="34">
        <f t="shared" si="91"/>
        <v>400715</v>
      </c>
    </row>
    <row r="5794" spans="2:11" x14ac:dyDescent="0.2">
      <c r="B5794" s="227" t="s">
        <v>57</v>
      </c>
      <c r="C5794" s="213">
        <v>44934</v>
      </c>
      <c r="E5794" s="13">
        <f>'Detailed Summary'!BO1108</f>
        <v>11608</v>
      </c>
      <c r="F5794" s="199">
        <f>'Detailed Summary'!AC1108</f>
        <v>25224</v>
      </c>
      <c r="G5794" s="13">
        <f>'Detailed Summary'!BK1108</f>
        <v>94453</v>
      </c>
      <c r="H5794" s="203">
        <f>'Detailed Summary'!AD1108</f>
        <v>76834</v>
      </c>
      <c r="I5794" s="13">
        <f>'Detailed Summary'!BQ1108</f>
        <v>128623</v>
      </c>
      <c r="K5794" s="34">
        <f t="shared" si="91"/>
        <v>336742</v>
      </c>
    </row>
    <row r="5795" spans="2:11" x14ac:dyDescent="0.2">
      <c r="B5795" s="227" t="s">
        <v>58</v>
      </c>
      <c r="C5795" s="213">
        <v>44935</v>
      </c>
      <c r="E5795" s="13">
        <f>'Detailed Summary'!BO1109</f>
        <v>19945</v>
      </c>
      <c r="F5795" s="199">
        <f>'Detailed Summary'!AC1109</f>
        <v>32199</v>
      </c>
      <c r="G5795" s="13">
        <f>'Detailed Summary'!BK1109</f>
        <v>160508</v>
      </c>
      <c r="H5795" s="203">
        <f>'Detailed Summary'!AD1109</f>
        <v>120914</v>
      </c>
      <c r="I5795" s="13">
        <f>'Detailed Summary'!BQ1109</f>
        <v>189640</v>
      </c>
      <c r="K5795" s="34">
        <f t="shared" si="91"/>
        <v>523206</v>
      </c>
    </row>
    <row r="5796" spans="2:11" x14ac:dyDescent="0.2">
      <c r="B5796" s="227" t="s">
        <v>59</v>
      </c>
      <c r="C5796" s="213">
        <v>44936</v>
      </c>
      <c r="E5796" s="13">
        <f>'Detailed Summary'!BO1110</f>
        <v>21291</v>
      </c>
      <c r="F5796" s="199">
        <f>'Detailed Summary'!AC1110</f>
        <v>33666</v>
      </c>
      <c r="G5796" s="13">
        <f>'Detailed Summary'!BK1110</f>
        <v>182465</v>
      </c>
      <c r="H5796" s="203">
        <f>'Detailed Summary'!AD1110</f>
        <v>134712</v>
      </c>
      <c r="I5796" s="13">
        <f>'Detailed Summary'!BQ1110</f>
        <v>201830</v>
      </c>
      <c r="K5796" s="34">
        <f t="shared" si="91"/>
        <v>573964</v>
      </c>
    </row>
    <row r="5797" spans="2:11" x14ac:dyDescent="0.2">
      <c r="B5797" s="227" t="s">
        <v>53</v>
      </c>
      <c r="C5797" s="213">
        <v>44937</v>
      </c>
      <c r="E5797" s="13">
        <f>'Detailed Summary'!BO1111</f>
        <v>21272</v>
      </c>
      <c r="F5797" s="199">
        <f>'Detailed Summary'!AC1111</f>
        <v>32430</v>
      </c>
      <c r="G5797" s="13">
        <f>'Detailed Summary'!BK1111</f>
        <v>180119</v>
      </c>
      <c r="H5797" s="203">
        <f>'Detailed Summary'!AD1111</f>
        <v>135528</v>
      </c>
      <c r="I5797" s="13">
        <f>'Detailed Summary'!BQ1111</f>
        <v>207019</v>
      </c>
      <c r="K5797" s="34">
        <f t="shared" si="91"/>
        <v>576368</v>
      </c>
    </row>
    <row r="5798" spans="2:11" x14ac:dyDescent="0.2">
      <c r="B5798" s="227" t="s">
        <v>54</v>
      </c>
      <c r="C5798" s="213">
        <v>44938</v>
      </c>
      <c r="E5798" s="13">
        <f>'Detailed Summary'!BO1112</f>
        <v>21345</v>
      </c>
      <c r="F5798" s="199">
        <f>'Detailed Summary'!AC1112</f>
        <v>35739</v>
      </c>
      <c r="G5798" s="13">
        <f>'Detailed Summary'!BK1112</f>
        <v>194774</v>
      </c>
      <c r="H5798" s="203">
        <f>'Detailed Summary'!AD1112</f>
        <v>138363</v>
      </c>
      <c r="I5798" s="13">
        <f>'Detailed Summary'!BQ1112</f>
        <v>211971</v>
      </c>
      <c r="K5798" s="34">
        <f t="shared" si="91"/>
        <v>602192</v>
      </c>
    </row>
    <row r="5799" spans="2:11" x14ac:dyDescent="0.2">
      <c r="B5799" s="227" t="s">
        <v>55</v>
      </c>
      <c r="C5799" s="213">
        <v>44939</v>
      </c>
      <c r="E5799" s="13">
        <f>'Detailed Summary'!BO1113</f>
        <v>21823</v>
      </c>
      <c r="F5799" s="199">
        <f>'Detailed Summary'!AC1113</f>
        <v>39591</v>
      </c>
      <c r="G5799" s="13">
        <f>'Detailed Summary'!BK1113</f>
        <v>190571</v>
      </c>
      <c r="H5799" s="203">
        <f>'Detailed Summary'!AD1113</f>
        <v>143978</v>
      </c>
      <c r="I5799" s="13">
        <f>'Detailed Summary'!BQ1113</f>
        <v>224041</v>
      </c>
      <c r="K5799" s="34">
        <f t="shared" si="91"/>
        <v>620004</v>
      </c>
    </row>
    <row r="5800" spans="2:11" x14ac:dyDescent="0.2">
      <c r="B5800" s="227" t="s">
        <v>56</v>
      </c>
      <c r="C5800" s="213">
        <v>44940</v>
      </c>
      <c r="E5800" s="13">
        <f>'Detailed Summary'!BO1114</f>
        <v>16183</v>
      </c>
      <c r="F5800" s="199">
        <f>'Detailed Summary'!AC1114</f>
        <v>29315</v>
      </c>
      <c r="G5800" s="13">
        <f>'Detailed Summary'!BK1114</f>
        <v>127375</v>
      </c>
      <c r="H5800" s="203">
        <f>'Detailed Summary'!AD1114</f>
        <v>100423</v>
      </c>
      <c r="I5800" s="13">
        <f>'Detailed Summary'!BQ1114</f>
        <v>177842</v>
      </c>
      <c r="K5800" s="34">
        <f t="shared" si="91"/>
        <v>451138</v>
      </c>
    </row>
    <row r="5801" spans="2:11" x14ac:dyDescent="0.2">
      <c r="B5801" s="227" t="s">
        <v>57</v>
      </c>
      <c r="C5801" s="213">
        <v>44941</v>
      </c>
      <c r="E5801" s="13">
        <f>'Detailed Summary'!BO1115</f>
        <v>12748</v>
      </c>
      <c r="F5801" s="199">
        <f>'Detailed Summary'!AC1115</f>
        <v>26002</v>
      </c>
      <c r="G5801" s="13">
        <f>'Detailed Summary'!BK1115</f>
        <v>98893</v>
      </c>
      <c r="H5801" s="203">
        <f>'Detailed Summary'!AD1115</f>
        <v>80991</v>
      </c>
      <c r="I5801" s="13">
        <f>'Detailed Summary'!BQ1115</f>
        <v>136955</v>
      </c>
      <c r="K5801" s="34">
        <f t="shared" si="91"/>
        <v>355589</v>
      </c>
    </row>
    <row r="5802" spans="2:11" x14ac:dyDescent="0.2">
      <c r="B5802" s="227" t="s">
        <v>58</v>
      </c>
      <c r="C5802" s="213">
        <v>44942</v>
      </c>
      <c r="E5802" s="13">
        <f>'Detailed Summary'!BO1116</f>
        <v>19100</v>
      </c>
      <c r="F5802" s="199">
        <f>'Detailed Summary'!AC1116</f>
        <v>32558</v>
      </c>
      <c r="G5802" s="13">
        <f>'Detailed Summary'!BK1116</f>
        <v>150115</v>
      </c>
      <c r="H5802" s="203">
        <f>'Detailed Summary'!AD1116</f>
        <v>115074</v>
      </c>
      <c r="I5802" s="13">
        <f>'Detailed Summary'!BQ1116</f>
        <v>185682</v>
      </c>
      <c r="K5802" s="34">
        <f t="shared" si="91"/>
        <v>502529</v>
      </c>
    </row>
    <row r="5803" spans="2:11" x14ac:dyDescent="0.2">
      <c r="B5803" s="227" t="s">
        <v>59</v>
      </c>
      <c r="C5803" s="213">
        <v>44943</v>
      </c>
      <c r="E5803" s="13">
        <f>'Detailed Summary'!BO1117</f>
        <v>21774</v>
      </c>
      <c r="F5803" s="199">
        <f>'Detailed Summary'!AC1117</f>
        <v>34824</v>
      </c>
      <c r="G5803" s="13">
        <f>'Detailed Summary'!BK1117</f>
        <v>185005</v>
      </c>
      <c r="H5803" s="203">
        <f>'Detailed Summary'!AD1117</f>
        <v>136619</v>
      </c>
      <c r="I5803" s="13">
        <f>'Detailed Summary'!BQ1117</f>
        <v>193728</v>
      </c>
      <c r="K5803" s="34">
        <f t="shared" si="91"/>
        <v>571950</v>
      </c>
    </row>
    <row r="5804" spans="2:11" x14ac:dyDescent="0.2">
      <c r="B5804" s="227" t="s">
        <v>53</v>
      </c>
      <c r="C5804" s="213">
        <v>44944</v>
      </c>
      <c r="E5804" s="13">
        <f>'Detailed Summary'!BO1118</f>
        <v>21734</v>
      </c>
      <c r="F5804" s="199">
        <f>'Detailed Summary'!AC1118</f>
        <v>34014</v>
      </c>
      <c r="G5804" s="13">
        <f>'Detailed Summary'!BK1118</f>
        <v>158539</v>
      </c>
      <c r="H5804" s="203">
        <f>'Detailed Summary'!AD1118</f>
        <v>136532</v>
      </c>
      <c r="I5804" s="13">
        <f>'Detailed Summary'!BQ1118</f>
        <v>205330</v>
      </c>
      <c r="K5804" s="34">
        <f t="shared" si="91"/>
        <v>556149</v>
      </c>
    </row>
    <row r="5805" spans="2:11" x14ac:dyDescent="0.2">
      <c r="B5805" s="227" t="s">
        <v>54</v>
      </c>
      <c r="C5805" s="213">
        <v>44945</v>
      </c>
      <c r="E5805" s="13">
        <f>'Detailed Summary'!BO1119</f>
        <v>22190</v>
      </c>
      <c r="F5805" s="199">
        <f>'Detailed Summary'!AC1119</f>
        <v>36102</v>
      </c>
      <c r="G5805" s="13">
        <f>'Detailed Summary'!BK1119</f>
        <v>182037</v>
      </c>
      <c r="H5805" s="203">
        <f>'Detailed Summary'!AD1119</f>
        <v>139523</v>
      </c>
      <c r="I5805" s="13">
        <f>'Detailed Summary'!BQ1119</f>
        <v>198407</v>
      </c>
      <c r="K5805" s="34">
        <f t="shared" si="91"/>
        <v>578259</v>
      </c>
    </row>
    <row r="5806" spans="2:11" x14ac:dyDescent="0.2">
      <c r="B5806" s="227" t="s">
        <v>55</v>
      </c>
      <c r="C5806" s="213">
        <v>44946</v>
      </c>
      <c r="E5806" s="13">
        <f>'Detailed Summary'!BO1120</f>
        <v>20644</v>
      </c>
      <c r="F5806" s="199">
        <f>'Detailed Summary'!AC1120</f>
        <v>34358</v>
      </c>
      <c r="G5806" s="13">
        <f>'Detailed Summary'!BK1120</f>
        <v>168152</v>
      </c>
      <c r="H5806" s="203">
        <f>'Detailed Summary'!AD1120</f>
        <v>126307</v>
      </c>
      <c r="I5806" s="13">
        <f>'Detailed Summary'!BQ1120</f>
        <v>186784</v>
      </c>
      <c r="K5806" s="34">
        <f t="shared" si="91"/>
        <v>536245</v>
      </c>
    </row>
    <row r="5807" spans="2:11" x14ac:dyDescent="0.2">
      <c r="B5807" s="227" t="s">
        <v>56</v>
      </c>
      <c r="C5807" s="213">
        <v>44947</v>
      </c>
      <c r="E5807" s="13">
        <f>'Detailed Summary'!BO1121</f>
        <v>15893</v>
      </c>
      <c r="F5807" s="199">
        <f>'Detailed Summary'!AC1121</f>
        <v>27459</v>
      </c>
      <c r="G5807" s="13">
        <f>'Detailed Summary'!BK1121</f>
        <v>120742</v>
      </c>
      <c r="H5807" s="203">
        <f>'Detailed Summary'!AD1121</f>
        <v>97783</v>
      </c>
      <c r="I5807" s="13">
        <f>'Detailed Summary'!BQ1121</f>
        <v>173733</v>
      </c>
      <c r="K5807" s="34">
        <f t="shared" si="91"/>
        <v>435610</v>
      </c>
    </row>
    <row r="5808" spans="2:11" x14ac:dyDescent="0.2">
      <c r="B5808" s="227" t="s">
        <v>57</v>
      </c>
      <c r="C5808" s="213">
        <v>44948</v>
      </c>
      <c r="E5808" s="13">
        <f>'Detailed Summary'!BO1122</f>
        <v>12685</v>
      </c>
      <c r="F5808" s="199">
        <f>'Detailed Summary'!AC1122</f>
        <v>26431</v>
      </c>
      <c r="G5808" s="13">
        <f>'Detailed Summary'!BK1122</f>
        <v>101981</v>
      </c>
      <c r="H5808" s="203">
        <f>'Detailed Summary'!AD1122</f>
        <v>80843</v>
      </c>
      <c r="I5808" s="13">
        <f>'Detailed Summary'!BQ1122</f>
        <v>138418</v>
      </c>
      <c r="K5808" s="34">
        <f t="shared" si="91"/>
        <v>360358</v>
      </c>
    </row>
    <row r="5809" spans="2:11" x14ac:dyDescent="0.2">
      <c r="B5809" s="227" t="s">
        <v>58</v>
      </c>
      <c r="C5809" s="213">
        <v>44949</v>
      </c>
      <c r="E5809" s="13">
        <f>'Detailed Summary'!BO1123</f>
        <v>20960</v>
      </c>
      <c r="F5809" s="199">
        <f>'Detailed Summary'!AC1123</f>
        <v>33223</v>
      </c>
      <c r="G5809" s="13">
        <f>'Detailed Summary'!BK1123</f>
        <v>164522</v>
      </c>
      <c r="H5809" s="203">
        <f>'Detailed Summary'!AD1123</f>
        <v>124428</v>
      </c>
      <c r="I5809" s="13">
        <f>'Detailed Summary'!BQ1123</f>
        <v>187016</v>
      </c>
      <c r="K5809" s="34">
        <f t="shared" si="91"/>
        <v>530149</v>
      </c>
    </row>
    <row r="5810" spans="2:11" x14ac:dyDescent="0.2">
      <c r="B5810" s="227" t="s">
        <v>59</v>
      </c>
      <c r="C5810" s="213">
        <v>44950</v>
      </c>
      <c r="E5810" s="13">
        <f>'Detailed Summary'!BO1124</f>
        <v>20324</v>
      </c>
      <c r="F5810" s="199">
        <f>'Detailed Summary'!AC1124</f>
        <v>28723</v>
      </c>
      <c r="G5810" s="13">
        <f>'Detailed Summary'!BK1124</f>
        <v>153945</v>
      </c>
      <c r="H5810" s="203">
        <f>'Detailed Summary'!AD1124</f>
        <v>118208</v>
      </c>
      <c r="I5810" s="13">
        <f>'Detailed Summary'!BQ1124</f>
        <v>180801</v>
      </c>
      <c r="K5810" s="34">
        <f t="shared" si="91"/>
        <v>502001</v>
      </c>
    </row>
    <row r="5811" spans="2:11" x14ac:dyDescent="0.2">
      <c r="B5811" s="227" t="s">
        <v>53</v>
      </c>
      <c r="C5811" s="213">
        <v>44951</v>
      </c>
      <c r="E5811" s="13">
        <f>'Detailed Summary'!BO1125</f>
        <v>21980</v>
      </c>
      <c r="F5811" s="199">
        <f>'Detailed Summary'!AC1125</f>
        <v>33595</v>
      </c>
      <c r="G5811" s="13">
        <f>'Detailed Summary'!BK1125</f>
        <v>181388</v>
      </c>
      <c r="H5811" s="203">
        <f>'Detailed Summary'!AD1125</f>
        <v>132962</v>
      </c>
      <c r="I5811" s="13">
        <f>'Detailed Summary'!BQ1125</f>
        <v>200792</v>
      </c>
      <c r="K5811" s="34">
        <f t="shared" si="91"/>
        <v>570717</v>
      </c>
    </row>
    <row r="5812" spans="2:11" x14ac:dyDescent="0.2">
      <c r="B5812" s="227" t="s">
        <v>54</v>
      </c>
      <c r="C5812" s="213">
        <v>44952</v>
      </c>
      <c r="E5812" s="13">
        <f>'Detailed Summary'!BO1126</f>
        <v>22383</v>
      </c>
      <c r="F5812" s="199">
        <f>'Detailed Summary'!AC1126</f>
        <v>35661</v>
      </c>
      <c r="G5812" s="13">
        <f>'Detailed Summary'!BK1126</f>
        <v>191757</v>
      </c>
      <c r="H5812" s="203">
        <f>'Detailed Summary'!AD1126</f>
        <v>136846</v>
      </c>
      <c r="I5812" s="13">
        <f>'Detailed Summary'!BQ1126</f>
        <v>210887</v>
      </c>
      <c r="K5812" s="34">
        <f t="shared" si="91"/>
        <v>597534</v>
      </c>
    </row>
    <row r="5813" spans="2:11" x14ac:dyDescent="0.2">
      <c r="B5813" s="227" t="s">
        <v>55</v>
      </c>
      <c r="C5813" s="213">
        <v>44953</v>
      </c>
      <c r="E5813" s="13">
        <f>'Detailed Summary'!BO1127</f>
        <v>23019</v>
      </c>
      <c r="F5813" s="199">
        <f>'Detailed Summary'!AC1127</f>
        <v>39203</v>
      </c>
      <c r="G5813" s="13">
        <f>'Detailed Summary'!BK1127</f>
        <v>188765</v>
      </c>
      <c r="H5813" s="203">
        <f>'Detailed Summary'!AD1127</f>
        <v>140873</v>
      </c>
      <c r="I5813" s="13">
        <f>'Detailed Summary'!BQ1127</f>
        <v>220252</v>
      </c>
      <c r="K5813" s="34">
        <f t="shared" si="91"/>
        <v>612112</v>
      </c>
    </row>
    <row r="5814" spans="2:11" x14ac:dyDescent="0.2">
      <c r="B5814" s="227" t="s">
        <v>56</v>
      </c>
      <c r="C5814" s="213">
        <v>44954</v>
      </c>
      <c r="E5814" s="13">
        <f>'Detailed Summary'!BO1128</f>
        <v>15831</v>
      </c>
      <c r="F5814" s="199">
        <f>'Detailed Summary'!AC1128</f>
        <v>26305</v>
      </c>
      <c r="G5814" s="13">
        <f>'Detailed Summary'!BK1128</f>
        <v>117347</v>
      </c>
      <c r="H5814" s="203">
        <f>'Detailed Summary'!AD1128</f>
        <v>94694</v>
      </c>
      <c r="I5814" s="13">
        <f>'Detailed Summary'!BQ1128</f>
        <v>173787</v>
      </c>
      <c r="K5814" s="34">
        <f t="shared" si="91"/>
        <v>427964</v>
      </c>
    </row>
    <row r="5815" spans="2:11" x14ac:dyDescent="0.2">
      <c r="B5815" s="227" t="s">
        <v>57</v>
      </c>
      <c r="C5815" s="213">
        <v>44955</v>
      </c>
      <c r="E5815" s="13">
        <f>'Detailed Summary'!BO1129</f>
        <v>11243</v>
      </c>
      <c r="F5815" s="199">
        <f>'Detailed Summary'!AC1129</f>
        <v>24412</v>
      </c>
      <c r="G5815" s="13">
        <f>'Detailed Summary'!BK1129</f>
        <v>92538</v>
      </c>
      <c r="H5815" s="203">
        <f>'Detailed Summary'!AD1129</f>
        <v>74340</v>
      </c>
      <c r="I5815" s="13">
        <f>'Detailed Summary'!BQ1129</f>
        <v>122156</v>
      </c>
      <c r="K5815" s="34">
        <f t="shared" si="91"/>
        <v>324689</v>
      </c>
    </row>
    <row r="5816" spans="2:11" x14ac:dyDescent="0.2">
      <c r="B5816" s="227" t="s">
        <v>58</v>
      </c>
      <c r="C5816" s="213">
        <v>44956</v>
      </c>
      <c r="E5816" s="13">
        <f>'Detailed Summary'!BO1130</f>
        <v>17652</v>
      </c>
      <c r="F5816" s="199">
        <f>'Detailed Summary'!AC1130</f>
        <v>29259</v>
      </c>
      <c r="G5816" s="13">
        <f>'Detailed Summary'!BK1130</f>
        <v>146062</v>
      </c>
      <c r="H5816" s="203">
        <f>'Detailed Summary'!AD1130</f>
        <v>109611</v>
      </c>
      <c r="I5816" s="13">
        <f>'Detailed Summary'!BQ1130</f>
        <v>156512</v>
      </c>
      <c r="K5816" s="34">
        <f t="shared" si="91"/>
        <v>459096</v>
      </c>
    </row>
    <row r="5817" spans="2:11" x14ac:dyDescent="0.2">
      <c r="B5817" s="227" t="s">
        <v>59</v>
      </c>
      <c r="C5817" s="213">
        <v>44957</v>
      </c>
      <c r="E5817" s="13">
        <f>'Detailed Summary'!BO1131</f>
        <v>1523</v>
      </c>
      <c r="F5817" s="199">
        <f>'Detailed Summary'!AC1131</f>
        <v>6830</v>
      </c>
      <c r="G5817" s="13">
        <f>'Detailed Summary'!BK1131</f>
        <v>40285</v>
      </c>
      <c r="H5817" s="203">
        <f>'Detailed Summary'!AD1131</f>
        <v>13494</v>
      </c>
      <c r="I5817" s="13">
        <f>'Detailed Summary'!BQ1131</f>
        <v>4505</v>
      </c>
      <c r="K5817" s="34">
        <f t="shared" si="91"/>
        <v>66637</v>
      </c>
    </row>
    <row r="5818" spans="2:11" x14ac:dyDescent="0.2">
      <c r="B5818" s="227" t="s">
        <v>53</v>
      </c>
      <c r="C5818" s="213">
        <v>44958</v>
      </c>
      <c r="E5818" s="13">
        <f>'Detailed Summary'!BO1132</f>
        <v>923</v>
      </c>
      <c r="F5818" s="199">
        <f>'Detailed Summary'!AC1132</f>
        <v>4449</v>
      </c>
      <c r="G5818" s="13">
        <f>'Detailed Summary'!BK1132</f>
        <v>23401</v>
      </c>
      <c r="H5818" s="203">
        <f>'Detailed Summary'!AD1132</f>
        <v>7749</v>
      </c>
      <c r="I5818" s="13">
        <f>'Detailed Summary'!BQ1132</f>
        <v>244</v>
      </c>
      <c r="K5818" s="34">
        <f t="shared" si="91"/>
        <v>36766</v>
      </c>
    </row>
    <row r="5819" spans="2:11" x14ac:dyDescent="0.2">
      <c r="B5819" s="227" t="s">
        <v>54</v>
      </c>
      <c r="C5819" s="213">
        <v>44959</v>
      </c>
      <c r="E5819" s="13">
        <f>'Detailed Summary'!BO1133</f>
        <v>10500</v>
      </c>
      <c r="F5819" s="199">
        <f>'Detailed Summary'!AC1133</f>
        <v>20497</v>
      </c>
      <c r="G5819" s="13">
        <f>'Detailed Summary'!BK1133</f>
        <v>91694</v>
      </c>
      <c r="H5819" s="203">
        <f>'Detailed Summary'!AD1133</f>
        <v>53999</v>
      </c>
      <c r="I5819" s="13">
        <f>'Detailed Summary'!BQ1133</f>
        <v>42190</v>
      </c>
      <c r="K5819" s="34">
        <f t="shared" si="91"/>
        <v>218880</v>
      </c>
    </row>
    <row r="5820" spans="2:11" x14ac:dyDescent="0.2">
      <c r="B5820" s="227" t="s">
        <v>55</v>
      </c>
      <c r="C5820" s="213">
        <v>44960</v>
      </c>
      <c r="E5820" s="13">
        <f>'Detailed Summary'!BO1134</f>
        <v>21499</v>
      </c>
      <c r="F5820" s="199">
        <f>'Detailed Summary'!AC1134</f>
        <v>35643</v>
      </c>
      <c r="G5820" s="13">
        <f>'Detailed Summary'!BK1134</f>
        <v>173810</v>
      </c>
      <c r="H5820" s="203">
        <f>'Detailed Summary'!AD1134</f>
        <v>125036</v>
      </c>
      <c r="I5820" s="13">
        <f>'Detailed Summary'!BQ1134</f>
        <v>194767</v>
      </c>
      <c r="K5820" s="34">
        <f t="shared" si="91"/>
        <v>550755</v>
      </c>
    </row>
    <row r="5821" spans="2:11" x14ac:dyDescent="0.2">
      <c r="B5821" s="227" t="s">
        <v>56</v>
      </c>
      <c r="C5821" s="213">
        <v>44961</v>
      </c>
      <c r="E5821" s="13">
        <f>'Detailed Summary'!BO1135</f>
        <v>17627</v>
      </c>
      <c r="F5821" s="199">
        <f>'Detailed Summary'!AC1135</f>
        <v>27141</v>
      </c>
      <c r="G5821" s="13">
        <f>'Detailed Summary'!BK1135</f>
        <v>127420</v>
      </c>
      <c r="H5821" s="203">
        <f>'Detailed Summary'!AD1135</f>
        <v>99320</v>
      </c>
      <c r="I5821" s="13">
        <f>'Detailed Summary'!BQ1135</f>
        <v>184594</v>
      </c>
      <c r="K5821" s="34">
        <f t="shared" si="91"/>
        <v>456102</v>
      </c>
    </row>
    <row r="5822" spans="2:11" x14ac:dyDescent="0.2">
      <c r="B5822" s="227" t="s">
        <v>57</v>
      </c>
      <c r="C5822" s="213">
        <v>44962</v>
      </c>
      <c r="E5822" s="13">
        <f>'Detailed Summary'!BO1136</f>
        <v>13721</v>
      </c>
      <c r="F5822" s="199">
        <f>'Detailed Summary'!AC1136</f>
        <v>26556</v>
      </c>
      <c r="G5822" s="13">
        <f>'Detailed Summary'!BK1136</f>
        <v>106876</v>
      </c>
      <c r="H5822" s="203">
        <f>'Detailed Summary'!AD1136</f>
        <v>83115</v>
      </c>
      <c r="I5822" s="13">
        <f>'Detailed Summary'!BQ1136</f>
        <v>142077</v>
      </c>
      <c r="K5822" s="34">
        <f t="shared" si="91"/>
        <v>372345</v>
      </c>
    </row>
    <row r="5823" spans="2:11" x14ac:dyDescent="0.2">
      <c r="B5823" s="227" t="s">
        <v>58</v>
      </c>
      <c r="C5823" s="213">
        <v>44963</v>
      </c>
      <c r="E5823" s="13">
        <f>'Detailed Summary'!BO1137</f>
        <v>21988</v>
      </c>
      <c r="F5823" s="199">
        <f>'Detailed Summary'!AC1137</f>
        <v>34230</v>
      </c>
      <c r="G5823" s="13">
        <f>'Detailed Summary'!BK1137</f>
        <v>178900</v>
      </c>
      <c r="H5823" s="203">
        <f>'Detailed Summary'!AD1137</f>
        <v>131520</v>
      </c>
      <c r="I5823" s="13">
        <f>'Detailed Summary'!BQ1137</f>
        <v>191929</v>
      </c>
      <c r="K5823" s="34">
        <f t="shared" si="91"/>
        <v>558567</v>
      </c>
    </row>
    <row r="5824" spans="2:11" x14ac:dyDescent="0.2">
      <c r="B5824" s="227" t="s">
        <v>59</v>
      </c>
      <c r="C5824" s="213">
        <v>44964</v>
      </c>
      <c r="E5824" s="13">
        <f>'Detailed Summary'!BO1138</f>
        <v>21910</v>
      </c>
      <c r="F5824" s="199">
        <f>'Detailed Summary'!AC1138</f>
        <v>33225</v>
      </c>
      <c r="G5824" s="13">
        <f>'Detailed Summary'!BK1138</f>
        <v>183474</v>
      </c>
      <c r="H5824" s="203">
        <f>'Detailed Summary'!AD1138</f>
        <v>134604</v>
      </c>
      <c r="I5824" s="13">
        <f>'Detailed Summary'!BQ1138</f>
        <v>202130</v>
      </c>
      <c r="K5824" s="34">
        <f t="shared" si="91"/>
        <v>575343</v>
      </c>
    </row>
    <row r="5825" spans="2:11" x14ac:dyDescent="0.2">
      <c r="B5825" s="227" t="s">
        <v>53</v>
      </c>
      <c r="C5825" s="213">
        <v>44965</v>
      </c>
      <c r="E5825" s="13">
        <f>'Detailed Summary'!BO1139</f>
        <v>21523</v>
      </c>
      <c r="F5825" s="199">
        <f>'Detailed Summary'!AC1139</f>
        <v>32661</v>
      </c>
      <c r="G5825" s="13">
        <f>'Detailed Summary'!BK1139</f>
        <v>179381</v>
      </c>
      <c r="H5825" s="203">
        <f>'Detailed Summary'!AD1139</f>
        <v>132461</v>
      </c>
      <c r="I5825" s="13">
        <f>'Detailed Summary'!BQ1139</f>
        <v>201222</v>
      </c>
      <c r="K5825" s="34">
        <f t="shared" si="91"/>
        <v>567248</v>
      </c>
    </row>
    <row r="5826" spans="2:11" x14ac:dyDescent="0.2">
      <c r="B5826" s="227" t="s">
        <v>54</v>
      </c>
      <c r="C5826" s="213">
        <v>44966</v>
      </c>
      <c r="E5826" s="13">
        <f>'Detailed Summary'!BO1140</f>
        <v>25761</v>
      </c>
      <c r="F5826" s="199">
        <f>'Detailed Summary'!AC1140</f>
        <v>37045</v>
      </c>
      <c r="G5826" s="13">
        <f>'Detailed Summary'!BK1140</f>
        <v>195743</v>
      </c>
      <c r="H5826" s="203">
        <f>'Detailed Summary'!AD1140</f>
        <v>145956</v>
      </c>
      <c r="I5826" s="13">
        <f>'Detailed Summary'!BQ1140</f>
        <v>212675</v>
      </c>
      <c r="K5826" s="34">
        <f t="shared" si="91"/>
        <v>617180</v>
      </c>
    </row>
    <row r="5827" spans="2:11" x14ac:dyDescent="0.2">
      <c r="B5827" s="227" t="s">
        <v>55</v>
      </c>
      <c r="C5827" s="213">
        <v>44967</v>
      </c>
      <c r="E5827" s="13">
        <f>'Detailed Summary'!BO1141</f>
        <v>23613</v>
      </c>
      <c r="F5827" s="199">
        <f>'Detailed Summary'!AC1141</f>
        <v>38764</v>
      </c>
      <c r="G5827" s="13">
        <f>'Detailed Summary'!BK1141</f>
        <v>198595</v>
      </c>
      <c r="H5827" s="203">
        <f>'Detailed Summary'!AD1141</f>
        <v>145412</v>
      </c>
      <c r="I5827" s="13">
        <f>'Detailed Summary'!BQ1141</f>
        <v>221081</v>
      </c>
      <c r="K5827" s="34">
        <f t="shared" si="91"/>
        <v>627465</v>
      </c>
    </row>
    <row r="5828" spans="2:11" x14ac:dyDescent="0.2">
      <c r="B5828" s="227" t="s">
        <v>56</v>
      </c>
      <c r="C5828" s="213">
        <v>44968</v>
      </c>
      <c r="E5828" s="13">
        <f>'Detailed Summary'!BO1142</f>
        <v>18284</v>
      </c>
      <c r="F5828" s="199">
        <f>'Detailed Summary'!AC1142</f>
        <v>28806</v>
      </c>
      <c r="G5828" s="13">
        <f>'Detailed Summary'!BK1142</f>
        <v>137462</v>
      </c>
      <c r="H5828" s="203">
        <f>'Detailed Summary'!AD1142</f>
        <v>105317</v>
      </c>
      <c r="I5828" s="13">
        <f>'Detailed Summary'!BQ1142</f>
        <v>184143</v>
      </c>
      <c r="K5828" s="34">
        <f t="shared" si="91"/>
        <v>474012</v>
      </c>
    </row>
    <row r="5829" spans="2:11" x14ac:dyDescent="0.2">
      <c r="B5829" s="227" t="s">
        <v>57</v>
      </c>
      <c r="C5829" s="213">
        <v>44969</v>
      </c>
      <c r="E5829" s="13">
        <f>'Detailed Summary'!BO1143</f>
        <v>12860</v>
      </c>
      <c r="F5829" s="199">
        <f>'Detailed Summary'!AC1143</f>
        <v>24903</v>
      </c>
      <c r="G5829" s="13">
        <f>'Detailed Summary'!BK1143</f>
        <v>101521</v>
      </c>
      <c r="H5829" s="203">
        <f>'Detailed Summary'!AD1143</f>
        <v>80689</v>
      </c>
      <c r="I5829" s="13">
        <f>'Detailed Summary'!BQ1143</f>
        <v>131068</v>
      </c>
      <c r="K5829" s="34">
        <f t="shared" si="91"/>
        <v>351041</v>
      </c>
    </row>
    <row r="5830" spans="2:11" x14ac:dyDescent="0.2">
      <c r="B5830" s="227" t="s">
        <v>58</v>
      </c>
      <c r="C5830" s="213">
        <v>44970</v>
      </c>
      <c r="E5830" s="13">
        <f>'Detailed Summary'!BO1144</f>
        <v>20838</v>
      </c>
      <c r="F5830" s="199">
        <f>'Detailed Summary'!AC1144</f>
        <v>33730</v>
      </c>
      <c r="G5830" s="13">
        <f>'Detailed Summary'!BK1144</f>
        <v>167239</v>
      </c>
      <c r="H5830" s="203">
        <f>'Detailed Summary'!AD1144</f>
        <v>128422</v>
      </c>
      <c r="I5830" s="13">
        <f>'Detailed Summary'!BQ1144</f>
        <v>192111</v>
      </c>
      <c r="K5830" s="34">
        <f t="shared" si="91"/>
        <v>542340</v>
      </c>
    </row>
    <row r="5831" spans="2:11" x14ac:dyDescent="0.2">
      <c r="B5831" s="227" t="s">
        <v>59</v>
      </c>
      <c r="C5831" s="213">
        <v>44971</v>
      </c>
      <c r="E5831" s="13">
        <f>'Detailed Summary'!BO1145</f>
        <v>23437</v>
      </c>
      <c r="F5831" s="199">
        <f>'Detailed Summary'!AC1145</f>
        <v>33973</v>
      </c>
      <c r="G5831" s="13">
        <f>'Detailed Summary'!BK1145</f>
        <v>191138</v>
      </c>
      <c r="H5831" s="203">
        <f>'Detailed Summary'!AD1145</f>
        <v>145139</v>
      </c>
      <c r="I5831" s="13">
        <f>'Detailed Summary'!BQ1145</f>
        <v>213247</v>
      </c>
      <c r="K5831" s="34">
        <f t="shared" ref="K5831:K5894" si="92">E5831+F5831+G5831+H5831+I5831</f>
        <v>606934</v>
      </c>
    </row>
    <row r="5832" spans="2:11" x14ac:dyDescent="0.2">
      <c r="B5832" s="227" t="s">
        <v>53</v>
      </c>
      <c r="C5832" s="213">
        <v>44972</v>
      </c>
      <c r="E5832" s="13">
        <f>'Detailed Summary'!BO1146</f>
        <v>23453</v>
      </c>
      <c r="F5832" s="199">
        <f>'Detailed Summary'!AC1146</f>
        <v>35970</v>
      </c>
      <c r="G5832" s="13">
        <f>'Detailed Summary'!BK1146</f>
        <v>190665</v>
      </c>
      <c r="H5832" s="203">
        <f>'Detailed Summary'!AD1146</f>
        <v>142055</v>
      </c>
      <c r="I5832" s="13">
        <f>'Detailed Summary'!BQ1146</f>
        <v>212833</v>
      </c>
      <c r="K5832" s="34">
        <f t="shared" si="92"/>
        <v>604976</v>
      </c>
    </row>
    <row r="5833" spans="2:11" x14ac:dyDescent="0.2">
      <c r="B5833" s="227" t="s">
        <v>54</v>
      </c>
      <c r="C5833" s="213">
        <v>44973</v>
      </c>
      <c r="E5833" s="13">
        <f>'Detailed Summary'!BO1147</f>
        <v>22896</v>
      </c>
      <c r="F5833" s="199">
        <f>'Detailed Summary'!AC1147</f>
        <v>37165</v>
      </c>
      <c r="G5833" s="13">
        <f>'Detailed Summary'!BK1147</f>
        <v>194944</v>
      </c>
      <c r="H5833" s="203">
        <f>'Detailed Summary'!AD1147</f>
        <v>141844</v>
      </c>
      <c r="I5833" s="13">
        <f>'Detailed Summary'!BQ1147</f>
        <v>208841</v>
      </c>
      <c r="K5833" s="34">
        <f t="shared" si="92"/>
        <v>605690</v>
      </c>
    </row>
    <row r="5834" spans="2:11" x14ac:dyDescent="0.2">
      <c r="B5834" s="227" t="s">
        <v>55</v>
      </c>
      <c r="C5834" s="213">
        <v>44974</v>
      </c>
      <c r="E5834" s="13">
        <f>'Detailed Summary'!BO1148</f>
        <v>23976</v>
      </c>
      <c r="F5834" s="199">
        <f>'Detailed Summary'!AC1148</f>
        <v>40768</v>
      </c>
      <c r="G5834" s="13">
        <f>'Detailed Summary'!BK1148</f>
        <v>199028</v>
      </c>
      <c r="H5834" s="203">
        <f>'Detailed Summary'!AD1148</f>
        <v>147424</v>
      </c>
      <c r="I5834" s="13">
        <f>'Detailed Summary'!BQ1148</f>
        <v>221831</v>
      </c>
      <c r="K5834" s="34">
        <f t="shared" si="92"/>
        <v>633027</v>
      </c>
    </row>
    <row r="5835" spans="2:11" x14ac:dyDescent="0.2">
      <c r="B5835" s="227" t="s">
        <v>56</v>
      </c>
      <c r="C5835" s="213">
        <v>44975</v>
      </c>
      <c r="E5835" s="13">
        <f>'Detailed Summary'!BO1149</f>
        <v>18866</v>
      </c>
      <c r="F5835" s="199">
        <f>'Detailed Summary'!AC1149</f>
        <v>30942</v>
      </c>
      <c r="G5835" s="13">
        <f>'Detailed Summary'!BK1149</f>
        <v>138266</v>
      </c>
      <c r="H5835" s="203">
        <f>'Detailed Summary'!AD1149</f>
        <v>106470</v>
      </c>
      <c r="I5835" s="13">
        <f>'Detailed Summary'!BQ1149</f>
        <v>184031</v>
      </c>
      <c r="K5835" s="34">
        <f t="shared" si="92"/>
        <v>478575</v>
      </c>
    </row>
    <row r="5836" spans="2:11" x14ac:dyDescent="0.2">
      <c r="B5836" s="227" t="s">
        <v>57</v>
      </c>
      <c r="C5836" s="213">
        <v>44976</v>
      </c>
      <c r="E5836" s="13">
        <f>'Detailed Summary'!BO1150</f>
        <v>15520</v>
      </c>
      <c r="F5836" s="199">
        <f>'Detailed Summary'!AC1150</f>
        <v>28608</v>
      </c>
      <c r="G5836" s="13">
        <f>'Detailed Summary'!BK1150</f>
        <v>118776</v>
      </c>
      <c r="H5836" s="203">
        <f>'Detailed Summary'!AD1150</f>
        <v>88737</v>
      </c>
      <c r="I5836" s="13">
        <f>'Detailed Summary'!BQ1150</f>
        <v>141512</v>
      </c>
      <c r="K5836" s="34">
        <f t="shared" si="92"/>
        <v>393153</v>
      </c>
    </row>
    <row r="5837" spans="2:11" x14ac:dyDescent="0.2">
      <c r="B5837" s="227" t="s">
        <v>58</v>
      </c>
      <c r="C5837" s="213">
        <v>44977</v>
      </c>
      <c r="E5837" s="13">
        <f>'Detailed Summary'!BO1151</f>
        <v>19685</v>
      </c>
      <c r="F5837" s="199">
        <f>'Detailed Summary'!AC1151</f>
        <v>33954</v>
      </c>
      <c r="G5837" s="13">
        <f>'Detailed Summary'!BK1151</f>
        <v>159786</v>
      </c>
      <c r="H5837" s="203">
        <f>'Detailed Summary'!AD1151</f>
        <v>121280</v>
      </c>
      <c r="I5837" s="13">
        <f>'Detailed Summary'!BQ1151</f>
        <v>195280</v>
      </c>
      <c r="K5837" s="34">
        <f t="shared" si="92"/>
        <v>529985</v>
      </c>
    </row>
    <row r="5838" spans="2:11" x14ac:dyDescent="0.2">
      <c r="B5838" s="227" t="s">
        <v>59</v>
      </c>
      <c r="C5838" s="213">
        <v>44978</v>
      </c>
      <c r="E5838" s="13">
        <f>'Detailed Summary'!BO1152</f>
        <v>22740</v>
      </c>
      <c r="F5838" s="199">
        <f>'Detailed Summary'!AC1152</f>
        <v>35302</v>
      </c>
      <c r="G5838" s="13">
        <f>'Detailed Summary'!BK1152</f>
        <v>192002</v>
      </c>
      <c r="H5838" s="203">
        <f>'Detailed Summary'!AD1152</f>
        <v>140801</v>
      </c>
      <c r="I5838" s="13">
        <f>'Detailed Summary'!BQ1152</f>
        <v>209173</v>
      </c>
      <c r="K5838" s="34">
        <f t="shared" si="92"/>
        <v>600018</v>
      </c>
    </row>
    <row r="5839" spans="2:11" x14ac:dyDescent="0.2">
      <c r="B5839" s="227" t="s">
        <v>53</v>
      </c>
      <c r="C5839" s="213">
        <v>44979</v>
      </c>
      <c r="E5839" s="13">
        <f>'Detailed Summary'!BO1153</f>
        <v>23177</v>
      </c>
      <c r="F5839" s="199">
        <f>'Detailed Summary'!AC1153</f>
        <v>36250</v>
      </c>
      <c r="G5839" s="13">
        <f>'Detailed Summary'!BK1153</f>
        <v>205034</v>
      </c>
      <c r="H5839" s="203">
        <f>'Detailed Summary'!AD1153</f>
        <v>146577</v>
      </c>
      <c r="I5839" s="13">
        <f>'Detailed Summary'!BQ1153</f>
        <v>215117</v>
      </c>
      <c r="K5839" s="34">
        <f t="shared" si="92"/>
        <v>626155</v>
      </c>
    </row>
    <row r="5840" spans="2:11" x14ac:dyDescent="0.2">
      <c r="B5840" s="227" t="s">
        <v>54</v>
      </c>
      <c r="C5840" s="213">
        <v>44980</v>
      </c>
      <c r="E5840" s="13">
        <f>'Detailed Summary'!BO1154</f>
        <v>23748</v>
      </c>
      <c r="F5840" s="199">
        <f>'Detailed Summary'!AC1154</f>
        <v>37687</v>
      </c>
      <c r="G5840" s="13">
        <f>'Detailed Summary'!BK1154</f>
        <v>207040</v>
      </c>
      <c r="H5840" s="203">
        <f>'Detailed Summary'!AD1154</f>
        <v>145758</v>
      </c>
      <c r="I5840" s="13">
        <f>'Detailed Summary'!BQ1154</f>
        <v>217928</v>
      </c>
      <c r="K5840" s="34">
        <f t="shared" si="92"/>
        <v>632161</v>
      </c>
    </row>
    <row r="5841" spans="2:11" x14ac:dyDescent="0.2">
      <c r="B5841" s="227" t="s">
        <v>55</v>
      </c>
      <c r="C5841" s="213">
        <v>44981</v>
      </c>
      <c r="E5841" s="13">
        <f>'Detailed Summary'!BO1155</f>
        <v>23538</v>
      </c>
      <c r="F5841" s="199">
        <f>'Detailed Summary'!AC1155</f>
        <v>40865</v>
      </c>
      <c r="G5841" s="13">
        <f>'Detailed Summary'!BK1155</f>
        <v>209727</v>
      </c>
      <c r="H5841" s="203">
        <f>'Detailed Summary'!AD1155</f>
        <v>149472</v>
      </c>
      <c r="I5841" s="13">
        <f>'Detailed Summary'!BQ1155</f>
        <v>224702</v>
      </c>
      <c r="K5841" s="34">
        <f t="shared" si="92"/>
        <v>648304</v>
      </c>
    </row>
    <row r="5842" spans="2:11" x14ac:dyDescent="0.2">
      <c r="B5842" s="227" t="s">
        <v>56</v>
      </c>
      <c r="C5842" s="213">
        <v>44982</v>
      </c>
      <c r="E5842" s="13">
        <f>'Detailed Summary'!BO1156</f>
        <v>18735</v>
      </c>
      <c r="F5842" s="199">
        <f>'Detailed Summary'!AC1156</f>
        <v>31354</v>
      </c>
      <c r="G5842" s="13">
        <f>'Detailed Summary'!BK1156</f>
        <v>143048</v>
      </c>
      <c r="H5842" s="203">
        <f>'Detailed Summary'!AD1156</f>
        <v>112612</v>
      </c>
      <c r="I5842" s="13">
        <f>'Detailed Summary'!BQ1156</f>
        <v>191722</v>
      </c>
      <c r="K5842" s="34">
        <f t="shared" si="92"/>
        <v>497471</v>
      </c>
    </row>
    <row r="5843" spans="2:11" x14ac:dyDescent="0.2">
      <c r="B5843" s="227" t="s">
        <v>57</v>
      </c>
      <c r="C5843" s="213">
        <v>44983</v>
      </c>
      <c r="E5843" s="13">
        <f>'Detailed Summary'!BO1157</f>
        <v>13899</v>
      </c>
      <c r="F5843" s="199">
        <f>'Detailed Summary'!AC1157</f>
        <v>28672</v>
      </c>
      <c r="G5843" s="13">
        <f>'Detailed Summary'!BK1157</f>
        <v>111619</v>
      </c>
      <c r="H5843" s="203">
        <f>'Detailed Summary'!AD1157</f>
        <v>89224</v>
      </c>
      <c r="I5843" s="13">
        <f>'Detailed Summary'!BQ1157</f>
        <v>137420</v>
      </c>
      <c r="K5843" s="34">
        <f t="shared" si="92"/>
        <v>380834</v>
      </c>
    </row>
    <row r="5844" spans="2:11" x14ac:dyDescent="0.2">
      <c r="B5844" s="227" t="s">
        <v>58</v>
      </c>
      <c r="C5844" s="213">
        <v>44984</v>
      </c>
      <c r="E5844" s="13">
        <f>'Detailed Summary'!BO1158</f>
        <v>21571</v>
      </c>
      <c r="F5844" s="199">
        <f>'Detailed Summary'!AC1158</f>
        <v>34933</v>
      </c>
      <c r="G5844" s="13">
        <f>'Detailed Summary'!BK1158</f>
        <v>164098</v>
      </c>
      <c r="H5844" s="203">
        <f>'Detailed Summary'!AD1158</f>
        <v>132546</v>
      </c>
      <c r="I5844" s="13">
        <f>'Detailed Summary'!BQ1158</f>
        <v>196517</v>
      </c>
      <c r="K5844" s="34">
        <f t="shared" si="92"/>
        <v>549665</v>
      </c>
    </row>
    <row r="5845" spans="2:11" x14ac:dyDescent="0.2">
      <c r="B5845" s="227" t="s">
        <v>59</v>
      </c>
      <c r="C5845" s="213">
        <v>44985</v>
      </c>
      <c r="E5845" s="13">
        <f>'Detailed Summary'!BO1159</f>
        <v>23301</v>
      </c>
      <c r="F5845" s="199">
        <f>'Detailed Summary'!AC1159</f>
        <v>35666</v>
      </c>
      <c r="G5845" s="13">
        <f>'Detailed Summary'!BK1159</f>
        <v>183532</v>
      </c>
      <c r="H5845" s="203">
        <f>'Detailed Summary'!AD1159</f>
        <v>141851</v>
      </c>
      <c r="I5845" s="13">
        <f>'Detailed Summary'!BQ1159</f>
        <v>208860</v>
      </c>
      <c r="K5845" s="34">
        <f t="shared" si="92"/>
        <v>593210</v>
      </c>
    </row>
    <row r="5846" spans="2:11" x14ac:dyDescent="0.2">
      <c r="B5846" s="227" t="s">
        <v>53</v>
      </c>
      <c r="C5846" s="213">
        <v>44986</v>
      </c>
      <c r="E5846" s="13">
        <f>'Detailed Summary'!BO1160</f>
        <v>23219</v>
      </c>
      <c r="F5846" s="199">
        <f>'Detailed Summary'!AC1160</f>
        <v>36256</v>
      </c>
      <c r="G5846" s="13">
        <f>'Detailed Summary'!BK1160</f>
        <v>199522</v>
      </c>
      <c r="H5846" s="203">
        <f>'Detailed Summary'!AD1160</f>
        <v>145040</v>
      </c>
      <c r="I5846" s="13">
        <f>'Detailed Summary'!BQ1160</f>
        <v>213519</v>
      </c>
      <c r="K5846" s="34">
        <f t="shared" si="92"/>
        <v>617556</v>
      </c>
    </row>
    <row r="5847" spans="2:11" x14ac:dyDescent="0.2">
      <c r="B5847" s="227" t="s">
        <v>54</v>
      </c>
      <c r="C5847" s="213">
        <v>44987</v>
      </c>
      <c r="E5847" s="13">
        <f>'Detailed Summary'!BO1161</f>
        <v>22088</v>
      </c>
      <c r="F5847" s="199">
        <f>'Detailed Summary'!AC1161</f>
        <v>36558</v>
      </c>
      <c r="G5847" s="13">
        <f>'Detailed Summary'!BK1161</f>
        <v>205386</v>
      </c>
      <c r="H5847" s="203">
        <f>'Detailed Summary'!AD1161</f>
        <v>140339</v>
      </c>
      <c r="I5847" s="13">
        <f>'Detailed Summary'!BQ1161</f>
        <v>202410</v>
      </c>
      <c r="K5847" s="34">
        <f t="shared" si="92"/>
        <v>606781</v>
      </c>
    </row>
    <row r="5848" spans="2:11" x14ac:dyDescent="0.2">
      <c r="B5848" s="227" t="s">
        <v>55</v>
      </c>
      <c r="C5848" s="213">
        <v>44988</v>
      </c>
      <c r="E5848" s="13">
        <f>'Detailed Summary'!BO1162</f>
        <v>24040</v>
      </c>
      <c r="F5848" s="199">
        <f>'Detailed Summary'!AC1162</f>
        <v>40633</v>
      </c>
      <c r="G5848" s="13">
        <f>'Detailed Summary'!BK1162</f>
        <v>213304</v>
      </c>
      <c r="H5848" s="203">
        <f>'Detailed Summary'!AD1162</f>
        <v>154687</v>
      </c>
      <c r="I5848" s="13">
        <f>'Detailed Summary'!BQ1162</f>
        <v>225688</v>
      </c>
      <c r="K5848" s="34">
        <f t="shared" si="92"/>
        <v>658352</v>
      </c>
    </row>
    <row r="5849" spans="2:11" x14ac:dyDescent="0.2">
      <c r="B5849" s="227" t="s">
        <v>56</v>
      </c>
      <c r="C5849" s="213">
        <v>44989</v>
      </c>
      <c r="E5849" s="13">
        <f>'Detailed Summary'!BO1163</f>
        <v>20599</v>
      </c>
      <c r="F5849" s="199">
        <f>'Detailed Summary'!AC1163</f>
        <v>32081</v>
      </c>
      <c r="G5849" s="13">
        <f>'Detailed Summary'!BK1163</f>
        <v>157410</v>
      </c>
      <c r="H5849" s="203">
        <f>'Detailed Summary'!AD1163</f>
        <v>117286</v>
      </c>
      <c r="I5849" s="13">
        <f>'Detailed Summary'!BQ1163</f>
        <v>193886</v>
      </c>
      <c r="K5849" s="34">
        <f t="shared" si="92"/>
        <v>521262</v>
      </c>
    </row>
    <row r="5850" spans="2:11" x14ac:dyDescent="0.2">
      <c r="B5850" s="227" t="s">
        <v>57</v>
      </c>
      <c r="C5850" s="213">
        <v>44990</v>
      </c>
      <c r="E5850" s="13">
        <f>'Detailed Summary'!BO1164</f>
        <v>14711</v>
      </c>
      <c r="F5850" s="199">
        <f>'Detailed Summary'!AC1164</f>
        <v>30020</v>
      </c>
      <c r="G5850" s="13">
        <f>'Detailed Summary'!BK1164</f>
        <v>115427</v>
      </c>
      <c r="H5850" s="203">
        <f>'Detailed Summary'!AD1164</f>
        <v>93837</v>
      </c>
      <c r="I5850" s="13">
        <f>'Detailed Summary'!BQ1164</f>
        <v>147848</v>
      </c>
      <c r="K5850" s="34">
        <f t="shared" si="92"/>
        <v>401843</v>
      </c>
    </row>
    <row r="5851" spans="2:11" x14ac:dyDescent="0.2">
      <c r="B5851" s="227" t="s">
        <v>58</v>
      </c>
      <c r="C5851" s="213">
        <v>44991</v>
      </c>
      <c r="E5851" s="13">
        <f>'Detailed Summary'!BO1165</f>
        <v>21219</v>
      </c>
      <c r="F5851" s="199">
        <f>'Detailed Summary'!AC1165</f>
        <v>35601</v>
      </c>
      <c r="G5851" s="13">
        <f>'Detailed Summary'!BK1165</f>
        <v>178553</v>
      </c>
      <c r="H5851" s="203">
        <f>'Detailed Summary'!AD1165</f>
        <v>132931</v>
      </c>
      <c r="I5851" s="13">
        <f>'Detailed Summary'!BQ1165</f>
        <v>196563</v>
      </c>
      <c r="K5851" s="34">
        <f t="shared" si="92"/>
        <v>564867</v>
      </c>
    </row>
    <row r="5852" spans="2:11" x14ac:dyDescent="0.2">
      <c r="B5852" s="227" t="s">
        <v>59</v>
      </c>
      <c r="C5852" s="213">
        <v>44992</v>
      </c>
      <c r="E5852" s="13">
        <f>'Detailed Summary'!BO1166</f>
        <v>23056</v>
      </c>
      <c r="F5852" s="199">
        <f>'Detailed Summary'!AC1166</f>
        <v>36094</v>
      </c>
      <c r="G5852" s="13">
        <f>'Detailed Summary'!BK1166</f>
        <v>188867</v>
      </c>
      <c r="H5852" s="203">
        <f>'Detailed Summary'!AD1166</f>
        <v>143895</v>
      </c>
      <c r="I5852" s="13">
        <f>'Detailed Summary'!BQ1166</f>
        <v>212925</v>
      </c>
      <c r="K5852" s="34">
        <f t="shared" si="92"/>
        <v>604837</v>
      </c>
    </row>
    <row r="5853" spans="2:11" x14ac:dyDescent="0.2">
      <c r="B5853" s="227" t="s">
        <v>53</v>
      </c>
      <c r="C5853" s="213">
        <v>44993</v>
      </c>
      <c r="E5853" s="13">
        <f>'Detailed Summary'!BO1167</f>
        <v>23997</v>
      </c>
      <c r="F5853" s="199">
        <f>'Detailed Summary'!AC1167</f>
        <v>36357</v>
      </c>
      <c r="G5853" s="13">
        <f>'Detailed Summary'!BK1167</f>
        <v>197016</v>
      </c>
      <c r="H5853" s="203">
        <f>'Detailed Summary'!AD1167</f>
        <v>144706</v>
      </c>
      <c r="I5853" s="13">
        <f>'Detailed Summary'!BQ1167</f>
        <v>217173</v>
      </c>
      <c r="K5853" s="34">
        <f t="shared" si="92"/>
        <v>619249</v>
      </c>
    </row>
    <row r="5854" spans="2:11" x14ac:dyDescent="0.2">
      <c r="B5854" s="227" t="s">
        <v>54</v>
      </c>
      <c r="C5854" s="213">
        <v>44994</v>
      </c>
      <c r="E5854" s="13">
        <f>'Detailed Summary'!BO1168</f>
        <v>24629</v>
      </c>
      <c r="F5854" s="199">
        <f>'Detailed Summary'!AC1168</f>
        <v>37931</v>
      </c>
      <c r="G5854" s="13">
        <f>'Detailed Summary'!BK1168</f>
        <v>206817</v>
      </c>
      <c r="H5854" s="203">
        <f>'Detailed Summary'!AD1168</f>
        <v>149894</v>
      </c>
      <c r="I5854" s="13">
        <f>'Detailed Summary'!BQ1168</f>
        <v>224952</v>
      </c>
      <c r="K5854" s="34">
        <f t="shared" si="92"/>
        <v>644223</v>
      </c>
    </row>
    <row r="5855" spans="2:11" x14ac:dyDescent="0.2">
      <c r="B5855" s="227" t="s">
        <v>55</v>
      </c>
      <c r="C5855" s="213">
        <v>44995</v>
      </c>
      <c r="E5855" s="13">
        <f>'Detailed Summary'!BO1169</f>
        <v>24742</v>
      </c>
      <c r="F5855" s="199">
        <f>'Detailed Summary'!AC1169</f>
        <v>42690</v>
      </c>
      <c r="G5855" s="13">
        <f>'Detailed Summary'!BK1169</f>
        <v>215760</v>
      </c>
      <c r="H5855" s="203">
        <f>'Detailed Summary'!AD1169</f>
        <v>158934</v>
      </c>
      <c r="I5855" s="13">
        <f>'Detailed Summary'!BQ1169</f>
        <v>229935</v>
      </c>
      <c r="K5855" s="34">
        <f t="shared" si="92"/>
        <v>672061</v>
      </c>
    </row>
    <row r="5856" spans="2:11" x14ac:dyDescent="0.2">
      <c r="B5856" s="227" t="s">
        <v>56</v>
      </c>
      <c r="C5856" s="213">
        <v>44996</v>
      </c>
      <c r="E5856" s="13">
        <f>'Detailed Summary'!BO1170</f>
        <v>17335</v>
      </c>
      <c r="F5856" s="199">
        <f>'Detailed Summary'!AC1170</f>
        <v>33714</v>
      </c>
      <c r="G5856" s="13">
        <f>'Detailed Summary'!BK1170</f>
        <v>150170</v>
      </c>
      <c r="H5856" s="203">
        <f>'Detailed Summary'!AD1170</f>
        <v>114694</v>
      </c>
      <c r="I5856" s="13">
        <f>'Detailed Summary'!BQ1170</f>
        <v>185615</v>
      </c>
      <c r="K5856" s="34">
        <f t="shared" si="92"/>
        <v>501528</v>
      </c>
    </row>
    <row r="5857" spans="2:11" x14ac:dyDescent="0.2">
      <c r="B5857" s="227" t="s">
        <v>57</v>
      </c>
      <c r="C5857" s="213">
        <v>44997</v>
      </c>
      <c r="E5857" s="13">
        <f>'Detailed Summary'!BO1171</f>
        <v>13145</v>
      </c>
      <c r="F5857" s="199">
        <f>'Detailed Summary'!AC1171</f>
        <v>29974</v>
      </c>
      <c r="G5857" s="13">
        <f>'Detailed Summary'!BK1171</f>
        <v>120524</v>
      </c>
      <c r="H5857" s="203">
        <f>'Detailed Summary'!AD1171</f>
        <v>93499</v>
      </c>
      <c r="I5857" s="13">
        <f>'Detailed Summary'!BQ1171</f>
        <v>137747</v>
      </c>
      <c r="K5857" s="34">
        <f t="shared" si="92"/>
        <v>394889</v>
      </c>
    </row>
    <row r="5858" spans="2:11" x14ac:dyDescent="0.2">
      <c r="B5858" s="227" t="s">
        <v>58</v>
      </c>
      <c r="C5858" s="213">
        <v>44998</v>
      </c>
      <c r="E5858" s="13">
        <f>'Detailed Summary'!BO1172</f>
        <v>19840</v>
      </c>
      <c r="F5858" s="199">
        <f>'Detailed Summary'!AC1172</f>
        <v>34179</v>
      </c>
      <c r="G5858" s="13">
        <f>'Detailed Summary'!BK1172</f>
        <v>172614</v>
      </c>
      <c r="H5858" s="203">
        <f>'Detailed Summary'!AD1172</f>
        <v>127187</v>
      </c>
      <c r="I5858" s="13">
        <f>'Detailed Summary'!BQ1172</f>
        <v>192399</v>
      </c>
      <c r="K5858" s="34">
        <f t="shared" si="92"/>
        <v>546219</v>
      </c>
    </row>
    <row r="5859" spans="2:11" x14ac:dyDescent="0.2">
      <c r="B5859" s="227" t="s">
        <v>59</v>
      </c>
      <c r="C5859" s="213">
        <v>44999</v>
      </c>
      <c r="E5859" s="13">
        <f>'Detailed Summary'!BO1173</f>
        <v>20992</v>
      </c>
      <c r="F5859" s="199">
        <f>'Detailed Summary'!AC1173</f>
        <v>36139</v>
      </c>
      <c r="G5859" s="13">
        <f>'Detailed Summary'!BK1173</f>
        <v>183735</v>
      </c>
      <c r="H5859" s="203">
        <f>'Detailed Summary'!AD1173</f>
        <v>133590</v>
      </c>
      <c r="I5859" s="13">
        <f>'Detailed Summary'!BQ1173</f>
        <v>206309</v>
      </c>
      <c r="K5859" s="34">
        <f t="shared" si="92"/>
        <v>580765</v>
      </c>
    </row>
    <row r="5860" spans="2:11" x14ac:dyDescent="0.2">
      <c r="B5860" s="227" t="s">
        <v>53</v>
      </c>
      <c r="C5860" s="213">
        <v>45000</v>
      </c>
      <c r="E5860" s="13">
        <f>'Detailed Summary'!BO1174</f>
        <v>21937</v>
      </c>
      <c r="F5860" s="199">
        <f>'Detailed Summary'!AC1174</f>
        <v>37682</v>
      </c>
      <c r="G5860" s="13">
        <f>'Detailed Summary'!BK1174</f>
        <v>192209</v>
      </c>
      <c r="H5860" s="203">
        <f>'Detailed Summary'!AD1174</f>
        <v>137913</v>
      </c>
      <c r="I5860" s="13">
        <f>'Detailed Summary'!BQ1174</f>
        <v>211172</v>
      </c>
      <c r="K5860" s="34">
        <f t="shared" si="92"/>
        <v>600913</v>
      </c>
    </row>
    <row r="5861" spans="2:11" x14ac:dyDescent="0.2">
      <c r="B5861" s="227" t="s">
        <v>54</v>
      </c>
      <c r="C5861" s="213">
        <v>45001</v>
      </c>
      <c r="E5861" s="13">
        <f>'Detailed Summary'!BO1175</f>
        <v>20701</v>
      </c>
      <c r="F5861" s="199">
        <f>'Detailed Summary'!AC1175</f>
        <v>36271</v>
      </c>
      <c r="G5861" s="13">
        <f>'Detailed Summary'!BK1175</f>
        <v>177116</v>
      </c>
      <c r="H5861" s="203">
        <f>'Detailed Summary'!AD1175</f>
        <v>134366</v>
      </c>
      <c r="I5861" s="13">
        <f>'Detailed Summary'!BQ1175</f>
        <v>201308</v>
      </c>
      <c r="K5861" s="34">
        <f t="shared" si="92"/>
        <v>569762</v>
      </c>
    </row>
    <row r="5862" spans="2:11" x14ac:dyDescent="0.2">
      <c r="B5862" s="227" t="s">
        <v>55</v>
      </c>
      <c r="C5862" s="213">
        <v>45002</v>
      </c>
      <c r="E5862" s="13">
        <f>'Detailed Summary'!BO1176</f>
        <v>20389</v>
      </c>
      <c r="F5862" s="199">
        <f>'Detailed Summary'!AC1176</f>
        <v>39275</v>
      </c>
      <c r="G5862" s="13">
        <f>'Detailed Summary'!BK1176</f>
        <v>186315</v>
      </c>
      <c r="H5862" s="203">
        <f>'Detailed Summary'!AD1176</f>
        <v>139740</v>
      </c>
      <c r="I5862" s="13">
        <f>'Detailed Summary'!BQ1176</f>
        <v>204776</v>
      </c>
      <c r="K5862" s="34">
        <f t="shared" si="92"/>
        <v>590495</v>
      </c>
    </row>
    <row r="5863" spans="2:11" x14ac:dyDescent="0.2">
      <c r="B5863" s="227" t="s">
        <v>56</v>
      </c>
      <c r="C5863" s="213">
        <v>45003</v>
      </c>
      <c r="E5863" s="13">
        <f>'Detailed Summary'!BO1177</f>
        <v>15231</v>
      </c>
      <c r="F5863" s="199">
        <f>'Detailed Summary'!AC1177</f>
        <v>32322</v>
      </c>
      <c r="G5863" s="13">
        <f>'Detailed Summary'!BK1177</f>
        <v>137604</v>
      </c>
      <c r="H5863" s="203">
        <f>'Detailed Summary'!AD1177</f>
        <v>109192</v>
      </c>
      <c r="I5863" s="13">
        <f>'Detailed Summary'!BQ1177</f>
        <v>173690</v>
      </c>
      <c r="K5863" s="34">
        <f t="shared" si="92"/>
        <v>468039</v>
      </c>
    </row>
    <row r="5864" spans="2:11" x14ac:dyDescent="0.2">
      <c r="B5864" s="227" t="s">
        <v>57</v>
      </c>
      <c r="C5864" s="213">
        <v>45004</v>
      </c>
      <c r="E5864" s="13">
        <f>'Detailed Summary'!BO1178</f>
        <v>14113</v>
      </c>
      <c r="F5864" s="199">
        <f>'Detailed Summary'!AC1178</f>
        <v>31693</v>
      </c>
      <c r="G5864" s="13">
        <f>'Detailed Summary'!BK1178</f>
        <v>119610</v>
      </c>
      <c r="H5864" s="203">
        <f>'Detailed Summary'!AD1178</f>
        <v>98821</v>
      </c>
      <c r="I5864" s="13">
        <f>'Detailed Summary'!BQ1178</f>
        <v>138707</v>
      </c>
      <c r="K5864" s="34">
        <f t="shared" si="92"/>
        <v>402944</v>
      </c>
    </row>
    <row r="5865" spans="2:11" x14ac:dyDescent="0.2">
      <c r="B5865" s="227" t="s">
        <v>58</v>
      </c>
      <c r="C5865" s="213">
        <v>45005</v>
      </c>
      <c r="E5865" s="13">
        <f>'Detailed Summary'!BO1179</f>
        <v>20819</v>
      </c>
      <c r="F5865" s="199">
        <f>'Detailed Summary'!AC1179</f>
        <v>34009</v>
      </c>
      <c r="G5865" s="13">
        <f>'Detailed Summary'!BK1179</f>
        <v>179514</v>
      </c>
      <c r="H5865" s="203">
        <f>'Detailed Summary'!AD1179</f>
        <v>131041</v>
      </c>
      <c r="I5865" s="13">
        <f>'Detailed Summary'!BQ1179</f>
        <v>196432</v>
      </c>
      <c r="K5865" s="34">
        <f t="shared" si="92"/>
        <v>561815</v>
      </c>
    </row>
    <row r="5866" spans="2:11" x14ac:dyDescent="0.2">
      <c r="B5866" s="227" t="s">
        <v>59</v>
      </c>
      <c r="C5866" s="213">
        <v>45006</v>
      </c>
      <c r="E5866" s="13">
        <f>'Detailed Summary'!BO1180</f>
        <v>22264</v>
      </c>
      <c r="F5866" s="199">
        <f>'Detailed Summary'!AC1180</f>
        <v>34176</v>
      </c>
      <c r="G5866" s="13">
        <f>'Detailed Summary'!BK1180</f>
        <v>191404</v>
      </c>
      <c r="H5866" s="203">
        <f>'Detailed Summary'!AD1180</f>
        <v>140918</v>
      </c>
      <c r="I5866" s="13">
        <f>'Detailed Summary'!BQ1180</f>
        <v>208688</v>
      </c>
      <c r="K5866" s="34">
        <f t="shared" si="92"/>
        <v>597450</v>
      </c>
    </row>
    <row r="5867" spans="2:11" x14ac:dyDescent="0.2">
      <c r="B5867" s="227" t="s">
        <v>53</v>
      </c>
      <c r="C5867" s="213">
        <v>45007</v>
      </c>
      <c r="E5867" s="13">
        <f>'Detailed Summary'!BO1181</f>
        <v>23239</v>
      </c>
      <c r="F5867" s="199">
        <f>'Detailed Summary'!AC1181</f>
        <v>35938</v>
      </c>
      <c r="G5867" s="13">
        <f>'Detailed Summary'!BK1181</f>
        <v>195826</v>
      </c>
      <c r="H5867" s="203">
        <f>'Detailed Summary'!AD1181</f>
        <v>143966</v>
      </c>
      <c r="I5867" s="13">
        <f>'Detailed Summary'!BQ1181</f>
        <v>218464</v>
      </c>
      <c r="K5867" s="34">
        <f t="shared" si="92"/>
        <v>617433</v>
      </c>
    </row>
    <row r="5868" spans="2:11" x14ac:dyDescent="0.2">
      <c r="B5868" s="227" t="s">
        <v>54</v>
      </c>
      <c r="C5868" s="213">
        <v>45008</v>
      </c>
      <c r="E5868" s="13">
        <f>'Detailed Summary'!BO1182</f>
        <v>24622</v>
      </c>
      <c r="F5868" s="199">
        <f>'Detailed Summary'!AC1182</f>
        <v>36835</v>
      </c>
      <c r="G5868" s="13">
        <f>'Detailed Summary'!BK1182</f>
        <v>204713</v>
      </c>
      <c r="H5868" s="203">
        <f>'Detailed Summary'!AD1182</f>
        <v>149451</v>
      </c>
      <c r="I5868" s="13">
        <f>'Detailed Summary'!BQ1182</f>
        <v>222771</v>
      </c>
      <c r="K5868" s="34">
        <f t="shared" si="92"/>
        <v>638392</v>
      </c>
    </row>
    <row r="5869" spans="2:11" x14ac:dyDescent="0.2">
      <c r="B5869" s="227" t="s">
        <v>55</v>
      </c>
      <c r="C5869" s="213">
        <v>45009</v>
      </c>
      <c r="E5869" s="13">
        <f>'Detailed Summary'!BO1183</f>
        <v>24827</v>
      </c>
      <c r="F5869" s="199">
        <f>'Detailed Summary'!AC1183</f>
        <v>40179</v>
      </c>
      <c r="G5869" s="13">
        <f>'Detailed Summary'!BK1183</f>
        <v>207389</v>
      </c>
      <c r="H5869" s="203">
        <f>'Detailed Summary'!AD1183</f>
        <v>151835</v>
      </c>
      <c r="I5869" s="13">
        <f>'Detailed Summary'!BQ1183</f>
        <v>227713</v>
      </c>
      <c r="K5869" s="34">
        <f t="shared" si="92"/>
        <v>651943</v>
      </c>
    </row>
    <row r="5870" spans="2:11" x14ac:dyDescent="0.2">
      <c r="B5870" s="227" t="s">
        <v>56</v>
      </c>
      <c r="C5870" s="213">
        <v>45010</v>
      </c>
      <c r="E5870" s="13">
        <f>'Detailed Summary'!BO1184</f>
        <v>20491</v>
      </c>
      <c r="F5870" s="199">
        <f>'Detailed Summary'!AC1184</f>
        <v>32064</v>
      </c>
      <c r="G5870" s="13">
        <f>'Detailed Summary'!BK1184</f>
        <v>161979</v>
      </c>
      <c r="H5870" s="203">
        <f>'Detailed Summary'!AD1184</f>
        <v>117805</v>
      </c>
      <c r="I5870" s="13">
        <f>'Detailed Summary'!BQ1184</f>
        <v>197775</v>
      </c>
      <c r="K5870" s="34">
        <f t="shared" si="92"/>
        <v>530114</v>
      </c>
    </row>
    <row r="5871" spans="2:11" x14ac:dyDescent="0.2">
      <c r="B5871" s="227" t="s">
        <v>57</v>
      </c>
      <c r="C5871" s="213">
        <v>45011</v>
      </c>
      <c r="E5871" s="13">
        <f>'Detailed Summary'!BO1185</f>
        <v>15538</v>
      </c>
      <c r="F5871" s="199">
        <f>'Detailed Summary'!AC1185</f>
        <v>29743</v>
      </c>
      <c r="G5871" s="13">
        <f>'Detailed Summary'!BK1185</f>
        <v>119492</v>
      </c>
      <c r="H5871" s="203">
        <f>'Detailed Summary'!AD1185</f>
        <v>96039</v>
      </c>
      <c r="I5871" s="13">
        <f>'Detailed Summary'!BQ1185</f>
        <v>150725</v>
      </c>
      <c r="K5871" s="34">
        <f t="shared" si="92"/>
        <v>411537</v>
      </c>
    </row>
    <row r="5872" spans="2:11" x14ac:dyDescent="0.2">
      <c r="B5872" s="227" t="s">
        <v>58</v>
      </c>
      <c r="C5872" s="213">
        <v>45012</v>
      </c>
      <c r="E5872" s="13">
        <f>'Detailed Summary'!BO1186</f>
        <v>21886</v>
      </c>
      <c r="F5872" s="199">
        <f>'Detailed Summary'!AC1186</f>
        <v>35677</v>
      </c>
      <c r="G5872" s="13">
        <f>'Detailed Summary'!BK1186</f>
        <v>182203</v>
      </c>
      <c r="H5872" s="203">
        <f>'Detailed Summary'!AD1186</f>
        <v>132098</v>
      </c>
      <c r="I5872" s="13">
        <f>'Detailed Summary'!BQ1186</f>
        <v>199343</v>
      </c>
      <c r="K5872" s="34">
        <f t="shared" si="92"/>
        <v>571207</v>
      </c>
    </row>
    <row r="5873" spans="2:11" x14ac:dyDescent="0.2">
      <c r="B5873" s="227" t="s">
        <v>59</v>
      </c>
      <c r="C5873" s="213">
        <v>45013</v>
      </c>
      <c r="E5873" s="13">
        <f>'Detailed Summary'!BO1187</f>
        <v>23200</v>
      </c>
      <c r="F5873" s="199">
        <f>'Detailed Summary'!AC1187</f>
        <v>35935</v>
      </c>
      <c r="G5873" s="13">
        <f>'Detailed Summary'!BK1187</f>
        <v>197223</v>
      </c>
      <c r="H5873" s="203">
        <f>'Detailed Summary'!AD1187</f>
        <v>141535</v>
      </c>
      <c r="I5873" s="13">
        <f>'Detailed Summary'!BQ1187</f>
        <v>214748</v>
      </c>
      <c r="K5873" s="34">
        <f t="shared" si="92"/>
        <v>612641</v>
      </c>
    </row>
    <row r="5874" spans="2:11" x14ac:dyDescent="0.2">
      <c r="B5874" s="227" t="s">
        <v>53</v>
      </c>
      <c r="C5874" s="213">
        <v>45014</v>
      </c>
      <c r="E5874" s="13">
        <f>'Detailed Summary'!BO1188</f>
        <v>24119</v>
      </c>
      <c r="F5874" s="199">
        <f>'Detailed Summary'!AC1188</f>
        <v>35714</v>
      </c>
      <c r="G5874" s="13">
        <f>'Detailed Summary'!BK1188</f>
        <v>198897</v>
      </c>
      <c r="H5874" s="203">
        <f>'Detailed Summary'!AD1188</f>
        <v>146819</v>
      </c>
      <c r="I5874" s="13">
        <f>'Detailed Summary'!BQ1188</f>
        <v>219123</v>
      </c>
      <c r="K5874" s="34">
        <f t="shared" si="92"/>
        <v>624672</v>
      </c>
    </row>
    <row r="5875" spans="2:11" x14ac:dyDescent="0.2">
      <c r="B5875" s="227" t="s">
        <v>54</v>
      </c>
      <c r="C5875" s="213">
        <v>45015</v>
      </c>
      <c r="E5875" s="13">
        <f>'Detailed Summary'!BO1189</f>
        <v>23083</v>
      </c>
      <c r="F5875" s="199">
        <f>'Detailed Summary'!AC1189</f>
        <v>37191</v>
      </c>
      <c r="G5875" s="13">
        <f>'Detailed Summary'!BK1189</f>
        <v>206357</v>
      </c>
      <c r="H5875" s="203">
        <f>'Detailed Summary'!AD1189</f>
        <v>148008</v>
      </c>
      <c r="I5875" s="13">
        <f>'Detailed Summary'!BQ1189</f>
        <v>220131</v>
      </c>
      <c r="K5875" s="34">
        <f t="shared" si="92"/>
        <v>634770</v>
      </c>
    </row>
    <row r="5876" spans="2:11" x14ac:dyDescent="0.2">
      <c r="B5876" s="227" t="s">
        <v>55</v>
      </c>
      <c r="C5876" s="213">
        <v>45016</v>
      </c>
      <c r="E5876" s="13">
        <f>'Detailed Summary'!BO1190</f>
        <v>24728</v>
      </c>
      <c r="F5876" s="199">
        <f>'Detailed Summary'!AC1190</f>
        <v>41872</v>
      </c>
      <c r="G5876" s="13">
        <f>'Detailed Summary'!BK1190</f>
        <v>215166</v>
      </c>
      <c r="H5876" s="203">
        <f>'Detailed Summary'!AD1190</f>
        <v>155657</v>
      </c>
      <c r="I5876" s="13">
        <f>'Detailed Summary'!BQ1190</f>
        <v>230895</v>
      </c>
      <c r="K5876" s="34">
        <f t="shared" si="92"/>
        <v>668318</v>
      </c>
    </row>
    <row r="5877" spans="2:11" x14ac:dyDescent="0.2">
      <c r="B5877" s="227" t="s">
        <v>56</v>
      </c>
      <c r="C5877" s="213">
        <v>45017</v>
      </c>
      <c r="E5877" s="13">
        <f>'Detailed Summary'!BO1191</f>
        <v>18895</v>
      </c>
      <c r="F5877" s="199">
        <f>'Detailed Summary'!AC1191</f>
        <v>33012</v>
      </c>
      <c r="G5877" s="13">
        <f>'Detailed Summary'!BK1191</f>
        <v>163503</v>
      </c>
      <c r="H5877" s="203">
        <f>'Detailed Summary'!AD1191</f>
        <v>118397</v>
      </c>
      <c r="I5877" s="13">
        <f>'Detailed Summary'!BQ1191</f>
        <v>192531</v>
      </c>
      <c r="K5877" s="34">
        <f t="shared" si="92"/>
        <v>526338</v>
      </c>
    </row>
    <row r="5878" spans="2:11" x14ac:dyDescent="0.2">
      <c r="B5878" s="227" t="s">
        <v>57</v>
      </c>
      <c r="C5878" s="213">
        <v>45018</v>
      </c>
      <c r="E5878" s="13">
        <f>'Detailed Summary'!BO1192</f>
        <v>14005</v>
      </c>
      <c r="F5878" s="199">
        <f>'Detailed Summary'!AC1192</f>
        <v>29464</v>
      </c>
      <c r="G5878" s="13">
        <f>'Detailed Summary'!BK1192</f>
        <v>111283</v>
      </c>
      <c r="H5878" s="203">
        <f>'Detailed Summary'!AD1192</f>
        <v>96546</v>
      </c>
      <c r="I5878" s="13">
        <f>'Detailed Summary'!BQ1192</f>
        <v>143376</v>
      </c>
      <c r="K5878" s="34">
        <f t="shared" si="92"/>
        <v>394674</v>
      </c>
    </row>
    <row r="5879" spans="2:11" x14ac:dyDescent="0.2">
      <c r="B5879" s="227" t="s">
        <v>58</v>
      </c>
      <c r="C5879" s="213">
        <v>45019</v>
      </c>
      <c r="E5879" s="13">
        <f>'Detailed Summary'!BO1193</f>
        <v>22019</v>
      </c>
      <c r="F5879" s="199">
        <f>'Detailed Summary'!AC1193</f>
        <v>34974</v>
      </c>
      <c r="G5879" s="13">
        <f>'Detailed Summary'!BK1193</f>
        <v>177737</v>
      </c>
      <c r="H5879" s="203">
        <f>'Detailed Summary'!AD1193</f>
        <v>134790</v>
      </c>
      <c r="I5879" s="13">
        <f>'Detailed Summary'!BQ1193</f>
        <v>200649</v>
      </c>
      <c r="K5879" s="34">
        <f t="shared" si="92"/>
        <v>570169</v>
      </c>
    </row>
    <row r="5880" spans="2:11" x14ac:dyDescent="0.2">
      <c r="B5880" s="227" t="s">
        <v>59</v>
      </c>
      <c r="C5880" s="213">
        <v>45020</v>
      </c>
      <c r="E5880" s="13">
        <f>'Detailed Summary'!BO1194</f>
        <v>23259</v>
      </c>
      <c r="F5880" s="199">
        <f>'Detailed Summary'!AC1194</f>
        <v>35575</v>
      </c>
      <c r="G5880" s="13">
        <f>'Detailed Summary'!BK1194</f>
        <v>195587</v>
      </c>
      <c r="H5880" s="203">
        <f>'Detailed Summary'!AD1194</f>
        <v>145254</v>
      </c>
      <c r="I5880" s="13">
        <f>'Detailed Summary'!BQ1194</f>
        <v>214588</v>
      </c>
      <c r="K5880" s="34">
        <f t="shared" si="92"/>
        <v>614263</v>
      </c>
    </row>
    <row r="5881" spans="2:11" x14ac:dyDescent="0.2">
      <c r="B5881" s="227" t="s">
        <v>53</v>
      </c>
      <c r="C5881" s="213">
        <v>45021</v>
      </c>
      <c r="E5881" s="13">
        <f>'Detailed Summary'!BO1195</f>
        <v>23655</v>
      </c>
      <c r="F5881" s="199">
        <f>'Detailed Summary'!AC1195</f>
        <v>34027</v>
      </c>
      <c r="G5881" s="13">
        <f>'Detailed Summary'!BK1195</f>
        <v>198237</v>
      </c>
      <c r="H5881" s="203">
        <f>'Detailed Summary'!AD1195</f>
        <v>146280</v>
      </c>
      <c r="I5881" s="13">
        <f>'Detailed Summary'!BQ1195</f>
        <v>215820</v>
      </c>
      <c r="K5881" s="34">
        <f t="shared" si="92"/>
        <v>618019</v>
      </c>
    </row>
    <row r="5882" spans="2:11" x14ac:dyDescent="0.2">
      <c r="B5882" s="227" t="s">
        <v>54</v>
      </c>
      <c r="C5882" s="213">
        <v>45022</v>
      </c>
      <c r="E5882" s="13">
        <f>'Detailed Summary'!BO1196</f>
        <v>21024</v>
      </c>
      <c r="F5882" s="199">
        <f>'Detailed Summary'!AC1196</f>
        <v>33615</v>
      </c>
      <c r="G5882" s="13">
        <f>'Detailed Summary'!BK1196</f>
        <v>178545</v>
      </c>
      <c r="H5882" s="203">
        <f>'Detailed Summary'!AD1196</f>
        <v>131483</v>
      </c>
      <c r="I5882" s="13">
        <f>'Detailed Summary'!BQ1196</f>
        <v>200255</v>
      </c>
      <c r="K5882" s="34">
        <f t="shared" si="92"/>
        <v>564922</v>
      </c>
    </row>
    <row r="5883" spans="2:11" x14ac:dyDescent="0.2">
      <c r="B5883" s="227" t="s">
        <v>55</v>
      </c>
      <c r="C5883" s="213">
        <v>45023</v>
      </c>
      <c r="E5883" s="13">
        <f>'Detailed Summary'!BO1197</f>
        <v>19089</v>
      </c>
      <c r="F5883" s="199">
        <f>'Detailed Summary'!AC1197</f>
        <v>33348</v>
      </c>
      <c r="G5883" s="13">
        <f>'Detailed Summary'!BK1197</f>
        <v>161540</v>
      </c>
      <c r="H5883" s="203">
        <f>'Detailed Summary'!AD1197</f>
        <v>123820</v>
      </c>
      <c r="I5883" s="13">
        <f>'Detailed Summary'!BQ1197</f>
        <v>188513</v>
      </c>
      <c r="K5883" s="34">
        <f t="shared" si="92"/>
        <v>526310</v>
      </c>
    </row>
    <row r="5884" spans="2:11" x14ac:dyDescent="0.2">
      <c r="B5884" s="227" t="s">
        <v>56</v>
      </c>
      <c r="C5884" s="213">
        <v>45024</v>
      </c>
      <c r="E5884" s="13">
        <f>'Detailed Summary'!BO1198</f>
        <v>15223</v>
      </c>
      <c r="F5884" s="199">
        <f>'Detailed Summary'!AC1198</f>
        <v>27559</v>
      </c>
      <c r="G5884" s="13">
        <f>'Detailed Summary'!BK1198</f>
        <v>113849</v>
      </c>
      <c r="H5884" s="203">
        <f>'Detailed Summary'!AD1198</f>
        <v>98540</v>
      </c>
      <c r="I5884" s="13">
        <f>'Detailed Summary'!BQ1198</f>
        <v>169579</v>
      </c>
      <c r="K5884" s="34">
        <f t="shared" si="92"/>
        <v>424750</v>
      </c>
    </row>
    <row r="5885" spans="2:11" x14ac:dyDescent="0.2">
      <c r="B5885" s="227" t="s">
        <v>57</v>
      </c>
      <c r="C5885" s="213">
        <v>45025</v>
      </c>
      <c r="E5885" s="13">
        <f>'Detailed Summary'!BO1199</f>
        <v>13146</v>
      </c>
      <c r="F5885" s="199">
        <f>'Detailed Summary'!AC1199</f>
        <v>29459</v>
      </c>
      <c r="G5885" s="13">
        <f>'Detailed Summary'!BK1199</f>
        <v>98514</v>
      </c>
      <c r="H5885" s="203">
        <f>'Detailed Summary'!AD1199</f>
        <v>89193</v>
      </c>
      <c r="I5885" s="13">
        <f>'Detailed Summary'!BQ1199</f>
        <v>133155</v>
      </c>
      <c r="K5885" s="34">
        <f t="shared" si="92"/>
        <v>363467</v>
      </c>
    </row>
    <row r="5886" spans="2:11" x14ac:dyDescent="0.2">
      <c r="B5886" s="227" t="s">
        <v>58</v>
      </c>
      <c r="C5886" s="213">
        <v>45026</v>
      </c>
      <c r="E5886" s="13">
        <f>'Detailed Summary'!BO1200</f>
        <v>22225</v>
      </c>
      <c r="F5886" s="199">
        <f>'Detailed Summary'!AC1200</f>
        <v>35349</v>
      </c>
      <c r="G5886" s="13">
        <f>'Detailed Summary'!BK1200</f>
        <v>173064</v>
      </c>
      <c r="H5886" s="203">
        <f>'Detailed Summary'!AD1200</f>
        <v>129363</v>
      </c>
      <c r="I5886" s="13">
        <f>'Detailed Summary'!BQ1200</f>
        <v>201698</v>
      </c>
      <c r="K5886" s="34">
        <f t="shared" si="92"/>
        <v>561699</v>
      </c>
    </row>
    <row r="5887" spans="2:11" x14ac:dyDescent="0.2">
      <c r="B5887" s="227" t="s">
        <v>59</v>
      </c>
      <c r="C5887" s="213">
        <v>45027</v>
      </c>
      <c r="E5887" s="13">
        <f>'Detailed Summary'!BO1201</f>
        <v>23423</v>
      </c>
      <c r="F5887" s="199">
        <f>'Detailed Summary'!AC1201</f>
        <v>35174</v>
      </c>
      <c r="G5887" s="13">
        <f>'Detailed Summary'!BK1201</f>
        <v>196721</v>
      </c>
      <c r="H5887" s="203">
        <f>'Detailed Summary'!AD1201</f>
        <v>141608</v>
      </c>
      <c r="I5887" s="13">
        <f>'Detailed Summary'!BQ1201</f>
        <v>218281</v>
      </c>
      <c r="K5887" s="34">
        <f t="shared" si="92"/>
        <v>615207</v>
      </c>
    </row>
    <row r="5888" spans="2:11" x14ac:dyDescent="0.2">
      <c r="B5888" s="227" t="s">
        <v>53</v>
      </c>
      <c r="C5888" s="213">
        <v>45028</v>
      </c>
      <c r="E5888" s="13">
        <f>'Detailed Summary'!BO1202</f>
        <v>24093</v>
      </c>
      <c r="F5888" s="199">
        <f>'Detailed Summary'!AC1202</f>
        <v>35461</v>
      </c>
      <c r="G5888" s="13">
        <f>'Detailed Summary'!BK1202</f>
        <v>203734</v>
      </c>
      <c r="H5888" s="203">
        <f>'Detailed Summary'!AD1202</f>
        <v>147914</v>
      </c>
      <c r="I5888" s="13">
        <f>'Detailed Summary'!BQ1202</f>
        <v>228167</v>
      </c>
      <c r="K5888" s="34">
        <f t="shared" si="92"/>
        <v>639369</v>
      </c>
    </row>
    <row r="5889" spans="2:11" x14ac:dyDescent="0.2">
      <c r="B5889" s="227" t="s">
        <v>54</v>
      </c>
      <c r="C5889" s="213">
        <v>45029</v>
      </c>
      <c r="E5889" s="13">
        <f>'Detailed Summary'!BO1203</f>
        <v>24743</v>
      </c>
      <c r="F5889" s="199">
        <f>'Detailed Summary'!AC1203</f>
        <v>37689</v>
      </c>
      <c r="G5889" s="13">
        <f>'Detailed Summary'!BK1203</f>
        <v>214042</v>
      </c>
      <c r="H5889" s="203">
        <f>'Detailed Summary'!AD1203</f>
        <v>150932</v>
      </c>
      <c r="I5889" s="13">
        <f>'Detailed Summary'!BQ1203</f>
        <v>226300</v>
      </c>
      <c r="K5889" s="34">
        <f t="shared" si="92"/>
        <v>653706</v>
      </c>
    </row>
    <row r="5890" spans="2:11" x14ac:dyDescent="0.2">
      <c r="B5890" s="227" t="s">
        <v>55</v>
      </c>
      <c r="C5890" s="213">
        <v>45030</v>
      </c>
      <c r="E5890" s="13">
        <f>'Detailed Summary'!BO1204</f>
        <v>24893</v>
      </c>
      <c r="F5890" s="199">
        <f>'Detailed Summary'!AC1204</f>
        <v>43565</v>
      </c>
      <c r="G5890" s="13">
        <f>'Detailed Summary'!BK1204</f>
        <v>213663</v>
      </c>
      <c r="H5890" s="203">
        <f>'Detailed Summary'!AD1204</f>
        <v>158324</v>
      </c>
      <c r="I5890" s="13">
        <f>'Detailed Summary'!BQ1204</f>
        <v>230292</v>
      </c>
      <c r="K5890" s="34">
        <f t="shared" si="92"/>
        <v>670737</v>
      </c>
    </row>
    <row r="5891" spans="2:11" x14ac:dyDescent="0.2">
      <c r="B5891" s="227" t="s">
        <v>56</v>
      </c>
      <c r="C5891" s="213">
        <v>45031</v>
      </c>
      <c r="E5891" s="13">
        <f>'Detailed Summary'!BO1205</f>
        <v>20224</v>
      </c>
      <c r="F5891" s="199">
        <f>'Detailed Summary'!AC1205</f>
        <v>35464</v>
      </c>
      <c r="G5891" s="13">
        <f>'Detailed Summary'!BK1205</f>
        <v>165533</v>
      </c>
      <c r="H5891" s="203">
        <f>'Detailed Summary'!AD1205</f>
        <v>123585</v>
      </c>
      <c r="I5891" s="13">
        <f>'Detailed Summary'!BQ1205</f>
        <v>199067</v>
      </c>
      <c r="K5891" s="34">
        <f t="shared" si="92"/>
        <v>543873</v>
      </c>
    </row>
    <row r="5892" spans="2:11" x14ac:dyDescent="0.2">
      <c r="B5892" s="227" t="s">
        <v>57</v>
      </c>
      <c r="C5892" s="213">
        <v>45032</v>
      </c>
      <c r="E5892" s="13">
        <f>'Detailed Summary'!BO1206</f>
        <v>14802</v>
      </c>
      <c r="F5892" s="199">
        <f>'Detailed Summary'!AC1206</f>
        <v>32647</v>
      </c>
      <c r="G5892" s="13">
        <f>'Detailed Summary'!BK1206</f>
        <v>125271</v>
      </c>
      <c r="H5892" s="203">
        <f>'Detailed Summary'!AD1206</f>
        <v>103556</v>
      </c>
      <c r="I5892" s="13">
        <f>'Detailed Summary'!BQ1206</f>
        <v>158293</v>
      </c>
      <c r="K5892" s="34">
        <f t="shared" si="92"/>
        <v>434569</v>
      </c>
    </row>
    <row r="5893" spans="2:11" x14ac:dyDescent="0.2">
      <c r="B5893" s="227" t="s">
        <v>58</v>
      </c>
      <c r="C5893" s="213">
        <v>45033</v>
      </c>
      <c r="E5893" s="13">
        <f>'Detailed Summary'!BO1207</f>
        <v>22607</v>
      </c>
      <c r="F5893" s="199">
        <f>'Detailed Summary'!AC1207</f>
        <v>34336</v>
      </c>
      <c r="G5893" s="13">
        <f>'Detailed Summary'!BK1207</f>
        <v>178931</v>
      </c>
      <c r="H5893" s="203">
        <f>'Detailed Summary'!AD1207</f>
        <v>133107</v>
      </c>
      <c r="I5893" s="13">
        <f>'Detailed Summary'!BQ1207</f>
        <v>202819</v>
      </c>
      <c r="K5893" s="34">
        <f t="shared" si="92"/>
        <v>571800</v>
      </c>
    </row>
    <row r="5894" spans="2:11" x14ac:dyDescent="0.2">
      <c r="B5894" s="227" t="s">
        <v>59</v>
      </c>
      <c r="C5894" s="213">
        <v>45034</v>
      </c>
      <c r="E5894" s="13">
        <f>'Detailed Summary'!BO1208</f>
        <v>23745</v>
      </c>
      <c r="F5894" s="199">
        <f>'Detailed Summary'!AC1208</f>
        <v>35814</v>
      </c>
      <c r="G5894" s="13">
        <f>'Detailed Summary'!BK1208</f>
        <v>192331</v>
      </c>
      <c r="H5894" s="203">
        <f>'Detailed Summary'!AD1208</f>
        <v>141707</v>
      </c>
      <c r="I5894" s="13">
        <f>'Detailed Summary'!BQ1208</f>
        <v>213490</v>
      </c>
      <c r="K5894" s="34">
        <f t="shared" si="92"/>
        <v>607087</v>
      </c>
    </row>
    <row r="5895" spans="2:11" x14ac:dyDescent="0.2">
      <c r="B5895" s="227" t="s">
        <v>53</v>
      </c>
      <c r="C5895" s="213">
        <v>45035</v>
      </c>
      <c r="E5895" s="13">
        <f>'Detailed Summary'!BO1209</f>
        <v>24722</v>
      </c>
      <c r="F5895" s="199">
        <f>'Detailed Summary'!AC1209</f>
        <v>36865</v>
      </c>
      <c r="G5895" s="13">
        <f>'Detailed Summary'!BK1209</f>
        <v>200300</v>
      </c>
      <c r="H5895" s="203">
        <f>'Detailed Summary'!AD1209</f>
        <v>144547</v>
      </c>
      <c r="I5895" s="13">
        <f>'Detailed Summary'!BQ1209</f>
        <v>220358</v>
      </c>
      <c r="K5895" s="34">
        <f t="shared" ref="K5895:K5906" si="93">E5895+F5895+G5895+H5895+I5895</f>
        <v>626792</v>
      </c>
    </row>
    <row r="5896" spans="2:11" x14ac:dyDescent="0.2">
      <c r="B5896" s="227" t="s">
        <v>54</v>
      </c>
      <c r="C5896" s="213">
        <v>45036</v>
      </c>
      <c r="E5896" s="13">
        <f>'Detailed Summary'!BO1210</f>
        <v>23556</v>
      </c>
      <c r="F5896" s="199">
        <f>'Detailed Summary'!AC1210</f>
        <v>37154</v>
      </c>
      <c r="G5896" s="13">
        <f>'Detailed Summary'!BK1210</f>
        <v>202738</v>
      </c>
      <c r="H5896" s="203">
        <f>'Detailed Summary'!AD1210</f>
        <v>145276</v>
      </c>
      <c r="I5896" s="13">
        <f>'Detailed Summary'!BQ1210</f>
        <v>210709</v>
      </c>
      <c r="K5896" s="34">
        <f t="shared" si="93"/>
        <v>619433</v>
      </c>
    </row>
    <row r="5897" spans="2:11" x14ac:dyDescent="0.2">
      <c r="B5897" s="227" t="s">
        <v>55</v>
      </c>
      <c r="C5897" s="213">
        <v>45037</v>
      </c>
      <c r="E5897" s="13">
        <f>'Detailed Summary'!BO1211</f>
        <v>24566</v>
      </c>
      <c r="F5897" s="199">
        <f>'Detailed Summary'!AC1211</f>
        <v>41805</v>
      </c>
      <c r="G5897" s="13">
        <f>'Detailed Summary'!BK1211</f>
        <v>210098</v>
      </c>
      <c r="H5897" s="203">
        <f>'Detailed Summary'!AD1211</f>
        <v>155395</v>
      </c>
      <c r="I5897" s="13">
        <f>'Detailed Summary'!BQ1211</f>
        <v>225798</v>
      </c>
      <c r="K5897" s="34">
        <f t="shared" si="93"/>
        <v>657662</v>
      </c>
    </row>
    <row r="5898" spans="2:11" x14ac:dyDescent="0.2">
      <c r="B5898" s="227" t="s">
        <v>56</v>
      </c>
      <c r="C5898" s="213">
        <v>45038</v>
      </c>
      <c r="E5898" s="13">
        <f>'Detailed Summary'!BO1212</f>
        <v>19897</v>
      </c>
      <c r="F5898" s="199">
        <f>'Detailed Summary'!AC1212</f>
        <v>34394</v>
      </c>
      <c r="G5898" s="13">
        <f>'Detailed Summary'!BK1212</f>
        <v>148755</v>
      </c>
      <c r="H5898" s="203">
        <f>'Detailed Summary'!AD1212</f>
        <v>115980</v>
      </c>
      <c r="I5898" s="13">
        <f>'Detailed Summary'!BQ1212</f>
        <v>193008</v>
      </c>
      <c r="K5898" s="34">
        <f t="shared" si="93"/>
        <v>512034</v>
      </c>
    </row>
    <row r="5899" spans="2:11" x14ac:dyDescent="0.2">
      <c r="B5899" s="227" t="s">
        <v>57</v>
      </c>
      <c r="C5899" s="213">
        <v>45039</v>
      </c>
      <c r="E5899" s="13">
        <f>'Detailed Summary'!BO1213</f>
        <v>12956</v>
      </c>
      <c r="F5899" s="199">
        <f>'Detailed Summary'!AC1213</f>
        <v>29915</v>
      </c>
      <c r="G5899" s="13">
        <f>'Detailed Summary'!BK1213</f>
        <v>105901</v>
      </c>
      <c r="H5899" s="203">
        <f>'Detailed Summary'!AD1213</f>
        <v>88320</v>
      </c>
      <c r="I5899" s="13">
        <f>'Detailed Summary'!BQ1213</f>
        <v>137235</v>
      </c>
      <c r="K5899" s="34">
        <f t="shared" si="93"/>
        <v>374327</v>
      </c>
    </row>
    <row r="5900" spans="2:11" x14ac:dyDescent="0.2">
      <c r="B5900" s="227" t="s">
        <v>58</v>
      </c>
      <c r="C5900" s="213">
        <v>45040</v>
      </c>
      <c r="E5900" s="13">
        <f>'Detailed Summary'!BO1214</f>
        <v>22300</v>
      </c>
      <c r="F5900" s="199">
        <f>'Detailed Summary'!AC1214</f>
        <v>36331</v>
      </c>
      <c r="G5900" s="13">
        <f>'Detailed Summary'!BK1214</f>
        <v>181133</v>
      </c>
      <c r="H5900" s="203">
        <f>'Detailed Summary'!AD1214</f>
        <v>131207</v>
      </c>
      <c r="I5900" s="13">
        <f>'Detailed Summary'!BQ1214</f>
        <v>197848</v>
      </c>
      <c r="K5900" s="34">
        <f t="shared" si="93"/>
        <v>568819</v>
      </c>
    </row>
    <row r="5901" spans="2:11" x14ac:dyDescent="0.2">
      <c r="B5901" s="227" t="s">
        <v>59</v>
      </c>
      <c r="C5901" s="213">
        <v>45041</v>
      </c>
      <c r="E5901" s="13">
        <f>'Detailed Summary'!BO1215</f>
        <v>22867</v>
      </c>
      <c r="F5901" s="199">
        <f>'Detailed Summary'!AC1215</f>
        <v>34853</v>
      </c>
      <c r="G5901" s="13">
        <f>'Detailed Summary'!BK1215</f>
        <v>187679</v>
      </c>
      <c r="H5901" s="203">
        <f>'Detailed Summary'!AD1215</f>
        <v>140036</v>
      </c>
      <c r="I5901" s="13">
        <f>'Detailed Summary'!BQ1215</f>
        <v>206558</v>
      </c>
      <c r="K5901" s="34">
        <f t="shared" si="93"/>
        <v>591993</v>
      </c>
    </row>
    <row r="5902" spans="2:11" x14ac:dyDescent="0.2">
      <c r="B5902" s="227" t="s">
        <v>53</v>
      </c>
      <c r="C5902" s="213">
        <v>45042</v>
      </c>
      <c r="E5902" s="13">
        <f>'Detailed Summary'!BO1216</f>
        <v>23748</v>
      </c>
      <c r="F5902" s="199">
        <f>'Detailed Summary'!AC1216</f>
        <v>35369</v>
      </c>
      <c r="G5902" s="13">
        <f>'Detailed Summary'!BK1216</f>
        <v>192423</v>
      </c>
      <c r="H5902" s="203">
        <f>'Detailed Summary'!AD1216</f>
        <v>141108</v>
      </c>
      <c r="I5902" s="13">
        <f>'Detailed Summary'!BQ1216</f>
        <v>213943</v>
      </c>
      <c r="K5902" s="34">
        <f t="shared" si="93"/>
        <v>606591</v>
      </c>
    </row>
    <row r="5903" spans="2:11" x14ac:dyDescent="0.2">
      <c r="B5903" s="227" t="s">
        <v>54</v>
      </c>
      <c r="C5903" s="213">
        <v>45043</v>
      </c>
      <c r="E5903" s="13">
        <f>'Detailed Summary'!BO1217</f>
        <v>23998</v>
      </c>
      <c r="F5903" s="199">
        <f>'Detailed Summary'!AC1217</f>
        <v>37350</v>
      </c>
      <c r="G5903" s="13">
        <f>'Detailed Summary'!BK1217</f>
        <v>203925</v>
      </c>
      <c r="H5903" s="203">
        <f>'Detailed Summary'!AD1217</f>
        <v>145557</v>
      </c>
      <c r="I5903" s="13">
        <f>'Detailed Summary'!BQ1217</f>
        <v>224665</v>
      </c>
      <c r="K5903" s="34">
        <f t="shared" si="93"/>
        <v>635495</v>
      </c>
    </row>
    <row r="5904" spans="2:11" x14ac:dyDescent="0.2">
      <c r="B5904" s="227" t="s">
        <v>55</v>
      </c>
      <c r="C5904" s="213">
        <v>45044</v>
      </c>
      <c r="E5904" s="13">
        <f>'Detailed Summary'!BO1218</f>
        <v>23907</v>
      </c>
      <c r="F5904" s="199">
        <f>'Detailed Summary'!AC1218</f>
        <v>39831</v>
      </c>
      <c r="G5904" s="13">
        <f>'Detailed Summary'!BK1218</f>
        <v>202625</v>
      </c>
      <c r="H5904" s="203">
        <f>'Detailed Summary'!AD1218</f>
        <v>148240</v>
      </c>
      <c r="I5904" s="13">
        <f>'Detailed Summary'!BQ1218</f>
        <v>215325</v>
      </c>
      <c r="K5904" s="34">
        <f t="shared" si="93"/>
        <v>629928</v>
      </c>
    </row>
    <row r="5905" spans="2:11" x14ac:dyDescent="0.2">
      <c r="B5905" s="227" t="s">
        <v>56</v>
      </c>
      <c r="C5905" s="213">
        <v>45045</v>
      </c>
      <c r="E5905" s="13">
        <f>'Detailed Summary'!BO1219</f>
        <v>19784</v>
      </c>
      <c r="F5905" s="199">
        <f>'Detailed Summary'!AC1219</f>
        <v>31772</v>
      </c>
      <c r="G5905" s="13">
        <f>'Detailed Summary'!BK1219</f>
        <v>152181</v>
      </c>
      <c r="H5905" s="203">
        <f>'Detailed Summary'!AD1219</f>
        <v>112073</v>
      </c>
      <c r="I5905" s="13">
        <f>'Detailed Summary'!BQ1219</f>
        <v>195080</v>
      </c>
      <c r="K5905" s="34">
        <f t="shared" si="93"/>
        <v>510890</v>
      </c>
    </row>
    <row r="5906" spans="2:11" x14ac:dyDescent="0.2">
      <c r="B5906" s="227" t="s">
        <v>57</v>
      </c>
      <c r="C5906" s="213">
        <v>45046</v>
      </c>
      <c r="E5906" s="13">
        <f>'Detailed Summary'!BO1220</f>
        <v>16249</v>
      </c>
      <c r="F5906" s="199">
        <f>'Detailed Summary'!AC1220</f>
        <v>30015</v>
      </c>
      <c r="G5906" s="13">
        <f>'Detailed Summary'!BK1220</f>
        <v>116471</v>
      </c>
      <c r="H5906" s="203">
        <f>'Detailed Summary'!AD1220</f>
        <v>94145</v>
      </c>
      <c r="I5906" s="13">
        <f>'Detailed Summary'!BQ1220</f>
        <v>157268</v>
      </c>
      <c r="K5906" s="34">
        <f t="shared" si="93"/>
        <v>414148</v>
      </c>
    </row>
  </sheetData>
  <sheetProtection algorithmName="SHA-512" hashValue="u+NpmbO/gItbQDuk0NZGYDmvRdVx3QIRwwlytSErTIWM4w+4kMF6aS1MlHkzogk4ZOZtmlHPGX4kzt2KvVoQoQ==" saltValue="xuo07UywnGG6UV9f5SEX/Q==" spinCount="100000" sheet="1" objects="1" scenarios="1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V217"/>
  <sheetViews>
    <sheetView topLeftCell="G165" workbookViewId="0">
      <selection activeCell="Z211" sqref="Z211"/>
    </sheetView>
  </sheetViews>
  <sheetFormatPr baseColWidth="10" defaultColWidth="8.83203125" defaultRowHeight="15" x14ac:dyDescent="0.2"/>
  <cols>
    <col min="3" max="3" width="11.83203125" customWidth="1"/>
    <col min="4" max="4" width="12.1640625" customWidth="1"/>
    <col min="9" max="9" width="14" customWidth="1"/>
    <col min="10" max="10" width="12.5" customWidth="1"/>
    <col min="11" max="11" width="11.83203125" customWidth="1"/>
    <col min="12" max="12" width="11.1640625" customWidth="1"/>
    <col min="13" max="13" width="12" customWidth="1"/>
    <col min="14" max="14" width="11.83203125" customWidth="1"/>
    <col min="15" max="15" width="12.1640625" customWidth="1"/>
    <col min="16" max="16" width="11.83203125" customWidth="1"/>
    <col min="17" max="17" width="10.5" customWidth="1"/>
    <col min="18" max="18" width="11.1640625" customWidth="1"/>
    <col min="19" max="19" width="13.1640625" customWidth="1"/>
    <col min="20" max="20" width="12.5" customWidth="1"/>
    <col min="21" max="21" width="11.5" bestFit="1" customWidth="1"/>
    <col min="22" max="22" width="10.5" customWidth="1"/>
    <col min="23" max="23" width="13.83203125" customWidth="1"/>
    <col min="24" max="24" width="14" customWidth="1"/>
    <col min="25" max="25" width="11.83203125" customWidth="1"/>
    <col min="26" max="26" width="10.83203125" customWidth="1"/>
    <col min="28" max="28" width="11.83203125" customWidth="1"/>
    <col min="29" max="29" width="13.1640625" customWidth="1"/>
    <col min="30" max="30" width="12.83203125" customWidth="1"/>
    <col min="31" max="31" width="13.1640625" customWidth="1"/>
    <col min="32" max="32" width="13.83203125" customWidth="1"/>
    <col min="33" max="33" width="11.5" customWidth="1"/>
    <col min="34" max="34" width="12.1640625" customWidth="1"/>
    <col min="35" max="35" width="12" customWidth="1"/>
    <col min="36" max="36" width="11.5" bestFit="1" customWidth="1"/>
    <col min="37" max="37" width="11.5" customWidth="1"/>
    <col min="38" max="38" width="9.5" customWidth="1"/>
    <col min="39" max="39" width="12.5" customWidth="1"/>
  </cols>
  <sheetData>
    <row r="2" spans="4:48" x14ac:dyDescent="0.2">
      <c r="G2" t="s">
        <v>1</v>
      </c>
    </row>
    <row r="3" spans="4:48" x14ac:dyDescent="0.2">
      <c r="D3" t="s">
        <v>272</v>
      </c>
    </row>
    <row r="5" spans="4:48" x14ac:dyDescent="0.2">
      <c r="E5" s="140">
        <v>2007</v>
      </c>
      <c r="F5" s="140">
        <v>2008</v>
      </c>
      <c r="G5" s="140">
        <v>2009</v>
      </c>
      <c r="H5" s="140">
        <v>2010</v>
      </c>
      <c r="I5" s="140">
        <v>2011</v>
      </c>
      <c r="J5" s="140">
        <v>2012</v>
      </c>
      <c r="K5" s="140">
        <v>2013</v>
      </c>
      <c r="L5" s="140">
        <v>2014</v>
      </c>
      <c r="M5" s="140">
        <v>2015</v>
      </c>
      <c r="N5" s="140">
        <v>2016</v>
      </c>
      <c r="O5" s="140">
        <v>2017</v>
      </c>
      <c r="P5" s="140">
        <v>2018</v>
      </c>
      <c r="Q5" s="140">
        <v>2019</v>
      </c>
      <c r="R5" s="140">
        <v>2020</v>
      </c>
      <c r="S5" s="140">
        <v>2021</v>
      </c>
      <c r="T5" s="140">
        <v>2022</v>
      </c>
      <c r="V5" t="s">
        <v>286</v>
      </c>
      <c r="W5" s="140">
        <v>2007</v>
      </c>
      <c r="X5" s="140">
        <v>2008</v>
      </c>
      <c r="Y5" s="140">
        <v>2009</v>
      </c>
      <c r="Z5" s="140">
        <v>2010</v>
      </c>
      <c r="AA5" s="140">
        <v>2011</v>
      </c>
      <c r="AB5" s="140">
        <v>2012</v>
      </c>
      <c r="AC5" s="140">
        <v>2013</v>
      </c>
      <c r="AD5" s="140">
        <v>2014</v>
      </c>
      <c r="AE5" s="140">
        <v>2015</v>
      </c>
      <c r="AF5" s="140">
        <v>2016</v>
      </c>
      <c r="AG5" s="140">
        <v>2017</v>
      </c>
      <c r="AH5" s="140">
        <v>2018</v>
      </c>
      <c r="AI5" s="140">
        <v>2019</v>
      </c>
      <c r="AJ5" s="140">
        <v>2020</v>
      </c>
      <c r="AK5" s="140">
        <v>2021</v>
      </c>
      <c r="AL5" s="140">
        <v>2022</v>
      </c>
      <c r="AN5" s="34"/>
      <c r="AO5" s="34"/>
      <c r="AP5" s="34"/>
      <c r="AQ5" s="34"/>
      <c r="AR5" s="34"/>
      <c r="AS5" s="34"/>
    </row>
    <row r="6" spans="4:48" x14ac:dyDescent="0.2">
      <c r="D6" t="s">
        <v>274</v>
      </c>
      <c r="E6" s="34">
        <v>56667.681818181816</v>
      </c>
      <c r="F6" s="34">
        <v>63188.727272727272</v>
      </c>
      <c r="G6" s="34">
        <v>67680.545454545456</v>
      </c>
      <c r="H6" s="34">
        <v>67724.71428571429</v>
      </c>
      <c r="I6" s="34">
        <v>68055.649999999994</v>
      </c>
      <c r="J6" s="34">
        <v>91008.190476190473</v>
      </c>
      <c r="K6" s="34">
        <v>102994.09090909091</v>
      </c>
      <c r="L6" s="34">
        <v>122639.86363636363</v>
      </c>
      <c r="M6" s="34">
        <v>139419.78260869565</v>
      </c>
      <c r="N6" s="34">
        <v>153461.6</v>
      </c>
      <c r="O6" s="34">
        <v>162549.42105263157</v>
      </c>
      <c r="P6" s="34">
        <v>170889</v>
      </c>
      <c r="Q6" s="34">
        <v>182766.54545454544</v>
      </c>
      <c r="R6" s="34">
        <v>143575.40909090909</v>
      </c>
      <c r="S6" s="34">
        <f>T80</f>
        <v>195630.80952380953</v>
      </c>
      <c r="T6" s="34">
        <f>T162</f>
        <v>199145.80952380953</v>
      </c>
      <c r="V6" t="s">
        <v>280</v>
      </c>
      <c r="X6" s="34">
        <v>55757.590909090912</v>
      </c>
      <c r="Y6" s="34">
        <v>62891.190476190473</v>
      </c>
      <c r="Z6" s="34">
        <v>65649.894736842107</v>
      </c>
      <c r="AA6" s="34">
        <v>66802</v>
      </c>
      <c r="AB6" s="34">
        <v>68574.333333333328</v>
      </c>
      <c r="AC6" s="34">
        <v>94010.045454545456</v>
      </c>
      <c r="AD6" s="34">
        <v>104027.45454545454</v>
      </c>
      <c r="AE6" s="34">
        <v>124149.95238095238</v>
      </c>
      <c r="AF6" s="34">
        <v>142610.31578947368</v>
      </c>
      <c r="AG6" s="34">
        <v>148256.85714285713</v>
      </c>
      <c r="AH6" s="34">
        <v>151937</v>
      </c>
      <c r="AI6" s="34">
        <v>170622.13636363635</v>
      </c>
      <c r="AJ6" s="34">
        <v>180244.90476190476</v>
      </c>
      <c r="AK6" s="34">
        <f>S12</f>
        <v>153071.45000000001</v>
      </c>
      <c r="AL6" s="34">
        <f>J134</f>
        <v>174988.80952380953</v>
      </c>
      <c r="AO6" s="15" t="s">
        <v>287</v>
      </c>
      <c r="AP6" s="15" t="s">
        <v>288</v>
      </c>
      <c r="AQ6" s="15" t="s">
        <v>289</v>
      </c>
      <c r="AR6" s="15" t="s">
        <v>290</v>
      </c>
      <c r="AS6" s="15" t="s">
        <v>273</v>
      </c>
      <c r="AT6" s="15" t="s">
        <v>291</v>
      </c>
      <c r="AU6" s="15">
        <v>2021</v>
      </c>
      <c r="AV6" s="15">
        <v>2022</v>
      </c>
    </row>
    <row r="7" spans="4:48" x14ac:dyDescent="0.2">
      <c r="D7" t="s">
        <v>275</v>
      </c>
      <c r="E7" s="34">
        <v>58560.608695652176</v>
      </c>
      <c r="F7" s="34">
        <v>64176.05</v>
      </c>
      <c r="G7" s="34">
        <v>68255.904761904763</v>
      </c>
      <c r="H7" s="34">
        <v>68386.136363636368</v>
      </c>
      <c r="I7" s="34">
        <v>68208.260869565216</v>
      </c>
      <c r="J7" s="34">
        <v>94070.173913043473</v>
      </c>
      <c r="K7" s="34">
        <v>109482.72727272728</v>
      </c>
      <c r="L7" s="34">
        <v>125955.04761904762</v>
      </c>
      <c r="M7" s="34">
        <v>141155.61904761905</v>
      </c>
      <c r="N7" s="34">
        <v>151470.04347826086</v>
      </c>
      <c r="O7" s="34">
        <v>161945.26086956522</v>
      </c>
      <c r="P7" s="34">
        <v>175367</v>
      </c>
      <c r="Q7" s="34">
        <v>186826.31818181818</v>
      </c>
      <c r="R7" s="34">
        <v>148011.09523809524</v>
      </c>
      <c r="S7" s="34">
        <f>Y80</f>
        <v>190278.22727272726</v>
      </c>
      <c r="V7" t="s">
        <v>281</v>
      </c>
      <c r="X7" s="34">
        <v>59765</v>
      </c>
      <c r="Y7" s="34">
        <v>65251.75</v>
      </c>
      <c r="Z7" s="34">
        <v>65282.526315789473</v>
      </c>
      <c r="AA7" s="34">
        <v>65186.473684210527</v>
      </c>
      <c r="AB7" s="34">
        <v>71365.75</v>
      </c>
      <c r="AC7" s="34">
        <v>100414.84210526316</v>
      </c>
      <c r="AD7" s="34">
        <v>110637.31578947368</v>
      </c>
      <c r="AE7" s="34">
        <v>127325.21052631579</v>
      </c>
      <c r="AF7" s="34">
        <v>146071.5</v>
      </c>
      <c r="AG7" s="34">
        <v>155809.26315789475</v>
      </c>
      <c r="AH7" s="34">
        <v>161652</v>
      </c>
      <c r="AI7" s="34">
        <v>176204.9</v>
      </c>
      <c r="AJ7" s="34">
        <v>197237.33333333334</v>
      </c>
      <c r="AK7" s="34">
        <f>O50</f>
        <v>111159.1</v>
      </c>
      <c r="AL7" s="34">
        <f>O134</f>
        <v>176835.95</v>
      </c>
      <c r="AN7" t="s">
        <v>280</v>
      </c>
      <c r="AO7" s="34">
        <v>124149.95238095238</v>
      </c>
      <c r="AP7" s="34">
        <v>142610.31578947368</v>
      </c>
      <c r="AQ7" s="34">
        <v>148256.85714285713</v>
      </c>
      <c r="AR7" s="34">
        <v>151937</v>
      </c>
      <c r="AS7" s="34">
        <v>170622.13636363635</v>
      </c>
      <c r="AT7" s="34">
        <v>180244.90476190476</v>
      </c>
      <c r="AU7" s="34">
        <f>AK6</f>
        <v>153071.45000000001</v>
      </c>
      <c r="AV7" s="34">
        <f>AL6</f>
        <v>174988.80952380953</v>
      </c>
    </row>
    <row r="8" spans="4:48" x14ac:dyDescent="0.2">
      <c r="D8" t="s">
        <v>276</v>
      </c>
      <c r="E8" s="34">
        <v>56668.3</v>
      </c>
      <c r="F8" s="34">
        <v>64763.35</v>
      </c>
      <c r="G8" s="34">
        <v>67907.71428571429</v>
      </c>
      <c r="H8" s="34">
        <v>69116.523809523816</v>
      </c>
      <c r="I8" s="34">
        <v>69258.380952380947</v>
      </c>
      <c r="J8" s="34">
        <v>94488.473684210519</v>
      </c>
      <c r="K8" s="34">
        <v>109624.95</v>
      </c>
      <c r="L8" s="34">
        <v>126586.57142857143</v>
      </c>
      <c r="M8" s="34">
        <v>142117.95238095237</v>
      </c>
      <c r="N8" s="34">
        <v>156022</v>
      </c>
      <c r="O8" s="34">
        <v>163422.29999999999</v>
      </c>
      <c r="P8" s="34">
        <v>172308</v>
      </c>
      <c r="Q8" s="34">
        <v>187756.75</v>
      </c>
      <c r="R8" s="34">
        <v>148790.23809523811</v>
      </c>
      <c r="S8" s="34">
        <f>J107</f>
        <v>196855.85714285713</v>
      </c>
      <c r="V8" t="s">
        <v>282</v>
      </c>
      <c r="X8" s="34">
        <v>59383.095238095237</v>
      </c>
      <c r="Y8" s="34">
        <v>64891.727272727272</v>
      </c>
      <c r="Z8" s="34">
        <v>67679.173913043473</v>
      </c>
      <c r="AA8" s="34">
        <v>69528.130434782608</v>
      </c>
      <c r="AB8" s="34">
        <v>72746.727272727279</v>
      </c>
      <c r="AC8" s="34">
        <v>103168.71428571429</v>
      </c>
      <c r="AD8" s="34">
        <v>116705.47619047618</v>
      </c>
      <c r="AE8" s="34">
        <v>131423.09090909091</v>
      </c>
      <c r="AF8" s="34">
        <v>147208.21739130435</v>
      </c>
      <c r="AG8" s="34">
        <v>160983.65217391305</v>
      </c>
      <c r="AH8" s="34">
        <v>171428</v>
      </c>
      <c r="AI8" s="34">
        <v>180840.38095238095</v>
      </c>
      <c r="AJ8" s="34">
        <v>144438.72727272726</v>
      </c>
      <c r="AK8" s="34">
        <f>S14</f>
        <v>175428.52173913043</v>
      </c>
      <c r="AL8" s="34">
        <f>T135</f>
        <v>201801.91304347827</v>
      </c>
      <c r="AN8" t="s">
        <v>281</v>
      </c>
      <c r="AO8" s="34">
        <v>127325.21052631579</v>
      </c>
      <c r="AP8" s="34">
        <v>146071.5</v>
      </c>
      <c r="AQ8" s="34">
        <v>155809.26315789475</v>
      </c>
      <c r="AR8" s="34">
        <v>161652</v>
      </c>
      <c r="AS8" s="34">
        <v>176204.9</v>
      </c>
      <c r="AT8" s="34">
        <v>197237.33333333334</v>
      </c>
      <c r="AU8" s="34">
        <f>O50</f>
        <v>111159.1</v>
      </c>
      <c r="AV8" s="34">
        <f>O134</f>
        <v>176835.95</v>
      </c>
    </row>
    <row r="9" spans="4:48" x14ac:dyDescent="0.2">
      <c r="D9" t="s">
        <v>277</v>
      </c>
      <c r="E9" s="34">
        <v>57872.65217391304</v>
      </c>
      <c r="F9" s="34">
        <v>64813.521739130432</v>
      </c>
      <c r="G9" s="34">
        <v>68015.727272727279</v>
      </c>
      <c r="H9" s="34">
        <v>69433.809523809527</v>
      </c>
      <c r="I9" s="34">
        <v>69587.571428571435</v>
      </c>
      <c r="J9" s="34">
        <v>95429.695652173919</v>
      </c>
      <c r="K9" s="34">
        <v>110211.82608695653</v>
      </c>
      <c r="L9" s="34">
        <v>129614.86956521739</v>
      </c>
      <c r="M9" s="34">
        <v>141983.31818181818</v>
      </c>
      <c r="N9" s="34">
        <v>155020.76190476189</v>
      </c>
      <c r="O9" s="34">
        <v>165746.09090909091</v>
      </c>
      <c r="P9" s="34">
        <v>171528</v>
      </c>
      <c r="Q9" s="34">
        <v>187320.17391304349</v>
      </c>
      <c r="R9" s="34">
        <v>160217.36363636365</v>
      </c>
      <c r="S9" s="34">
        <f>O106</f>
        <v>200792.28571428571</v>
      </c>
      <c r="V9" t="s">
        <v>283</v>
      </c>
      <c r="X9" s="34">
        <v>61648.727272727272</v>
      </c>
      <c r="Y9" s="34">
        <v>67034.272727272721</v>
      </c>
      <c r="Z9" s="34">
        <v>69471.954545454544</v>
      </c>
      <c r="AA9" s="34">
        <v>70376.571428571435</v>
      </c>
      <c r="AB9" s="34">
        <v>87895.523809523816</v>
      </c>
      <c r="AC9" s="34">
        <v>103012.18181818182</v>
      </c>
      <c r="AD9" s="34">
        <v>119816.18181818182</v>
      </c>
      <c r="AE9" s="34">
        <v>138933.63636363635</v>
      </c>
      <c r="AF9" s="34">
        <v>150736.95238095237</v>
      </c>
      <c r="AG9" s="34">
        <v>162685.95000000001</v>
      </c>
      <c r="AH9" s="34">
        <v>172347</v>
      </c>
      <c r="AI9" s="34">
        <v>182494.09090909091</v>
      </c>
      <c r="AJ9" s="34">
        <v>94113.909090909088</v>
      </c>
      <c r="AK9" s="34">
        <f>S15</f>
        <v>182100.09090909091</v>
      </c>
      <c r="AL9" s="34">
        <f>Y135</f>
        <v>210191.85714285713</v>
      </c>
      <c r="AN9" t="s">
        <v>282</v>
      </c>
      <c r="AO9" s="34">
        <v>131423.09090909091</v>
      </c>
      <c r="AP9" s="34">
        <v>147208.21739130435</v>
      </c>
      <c r="AQ9" s="34">
        <v>160983.65217391305</v>
      </c>
      <c r="AR9" s="34">
        <v>171428</v>
      </c>
      <c r="AS9" s="34">
        <v>180840.38095238095</v>
      </c>
      <c r="AT9" s="34">
        <v>144438.72727272726</v>
      </c>
      <c r="AU9" s="34">
        <f t="shared" ref="AU9:AU14" si="0">AK8</f>
        <v>175428.52173913043</v>
      </c>
      <c r="AV9" s="34">
        <f>T135</f>
        <v>201801.91304347827</v>
      </c>
    </row>
    <row r="10" spans="4:48" x14ac:dyDescent="0.2">
      <c r="D10" t="s">
        <v>278</v>
      </c>
      <c r="E10" s="34">
        <v>58351.25</v>
      </c>
      <c r="F10" s="34">
        <v>64901.833333333336</v>
      </c>
      <c r="G10" s="34">
        <v>68460.526315789481</v>
      </c>
      <c r="H10" s="34">
        <v>68916.95</v>
      </c>
      <c r="I10" s="34">
        <v>69860.5</v>
      </c>
      <c r="J10" s="34">
        <v>97566.95</v>
      </c>
      <c r="K10" s="34">
        <v>112884.57894736843</v>
      </c>
      <c r="L10" s="34">
        <v>129175.72222222222</v>
      </c>
      <c r="M10" s="34">
        <v>143899.78947368421</v>
      </c>
      <c r="N10" s="34">
        <v>153953</v>
      </c>
      <c r="O10" s="34">
        <v>166618</v>
      </c>
      <c r="P10" s="34">
        <v>177687</v>
      </c>
      <c r="Q10" s="34">
        <v>186717.31578947368</v>
      </c>
      <c r="R10" s="34">
        <v>174531.9</v>
      </c>
      <c r="S10" s="209">
        <f>T107</f>
        <v>193641.5</v>
      </c>
      <c r="V10" t="s">
        <v>284</v>
      </c>
      <c r="X10" s="34">
        <v>64064.904761904763</v>
      </c>
      <c r="Y10" s="34">
        <v>69034.850000000006</v>
      </c>
      <c r="Z10" s="34">
        <v>69740.149999999994</v>
      </c>
      <c r="AA10" s="34">
        <v>68753.619047619053</v>
      </c>
      <c r="AB10" s="34">
        <v>92316.363636363632</v>
      </c>
      <c r="AC10" s="34">
        <v>106527.68181818182</v>
      </c>
      <c r="AD10" s="34">
        <v>121340.90476190476</v>
      </c>
      <c r="AE10" s="34">
        <v>137363.4</v>
      </c>
      <c r="AF10" s="34">
        <v>148352.68181818182</v>
      </c>
      <c r="AG10" s="34">
        <v>164360.40909090909</v>
      </c>
      <c r="AH10" s="34">
        <v>176535</v>
      </c>
      <c r="AI10" s="34">
        <v>184845.81818181818</v>
      </c>
      <c r="AJ10" s="34">
        <v>124907.75</v>
      </c>
      <c r="AK10" s="34">
        <f>S16</f>
        <v>184250.09523809524</v>
      </c>
      <c r="AL10" s="34">
        <f>J162</f>
        <v>206236.18181818182</v>
      </c>
      <c r="AN10" t="s">
        <v>283</v>
      </c>
      <c r="AO10" s="34">
        <v>138933.63636363635</v>
      </c>
      <c r="AP10" s="34">
        <v>150736.95238095237</v>
      </c>
      <c r="AQ10" s="34">
        <v>162685.95000000001</v>
      </c>
      <c r="AR10" s="34">
        <v>172347</v>
      </c>
      <c r="AS10" s="34">
        <v>182494.09090909091</v>
      </c>
      <c r="AT10" s="34">
        <v>94113.909090909088</v>
      </c>
      <c r="AU10" s="34">
        <f t="shared" si="0"/>
        <v>182100.09090909091</v>
      </c>
      <c r="AV10" s="34">
        <f>Y135</f>
        <v>210191.85714285713</v>
      </c>
    </row>
    <row r="11" spans="4:48" x14ac:dyDescent="0.2">
      <c r="D11" t="s">
        <v>279</v>
      </c>
      <c r="E11" s="34">
        <v>58963.647058823532</v>
      </c>
      <c r="F11" s="34">
        <v>64810.809523809527</v>
      </c>
      <c r="G11" s="34">
        <v>66879.238095238092</v>
      </c>
      <c r="H11" s="34">
        <v>68104.727272727279</v>
      </c>
      <c r="I11" s="34">
        <v>69815.75</v>
      </c>
      <c r="J11" s="34">
        <v>98490.789473684214</v>
      </c>
      <c r="K11" s="34">
        <v>109693.25</v>
      </c>
      <c r="L11" s="34">
        <v>128478</v>
      </c>
      <c r="M11" s="34">
        <v>144721</v>
      </c>
      <c r="N11" s="34">
        <v>158699</v>
      </c>
      <c r="O11" s="34">
        <v>163490</v>
      </c>
      <c r="P11" s="34">
        <v>172018</v>
      </c>
      <c r="Q11" s="34">
        <v>181331.80952380953</v>
      </c>
      <c r="R11" s="34">
        <v>156277</v>
      </c>
      <c r="S11" s="208">
        <f>Y108</f>
        <v>196993.78260869565</v>
      </c>
      <c r="V11" t="s">
        <v>285</v>
      </c>
      <c r="X11" s="34">
        <v>63474.238095238092</v>
      </c>
      <c r="Y11" s="34">
        <v>68688.954545454544</v>
      </c>
      <c r="Z11" s="34">
        <v>69467.545454545456</v>
      </c>
      <c r="AA11" s="34">
        <v>69524.428571428565</v>
      </c>
      <c r="AB11" s="34">
        <v>92718.571428571435</v>
      </c>
      <c r="AC11" s="34">
        <v>106364.3</v>
      </c>
      <c r="AD11" s="34">
        <v>121828.76190476191</v>
      </c>
      <c r="AE11" s="34">
        <v>140056.86363636365</v>
      </c>
      <c r="AF11" s="34">
        <v>154315.95454545456</v>
      </c>
      <c r="AG11" s="34">
        <v>166063.36363636365</v>
      </c>
      <c r="AH11" s="34">
        <v>176024</v>
      </c>
      <c r="AI11" s="34">
        <v>182755</v>
      </c>
      <c r="AJ11" s="34">
        <v>143840.31818181818</v>
      </c>
      <c r="AK11" s="34">
        <f>S17</f>
        <v>193367.31818181818</v>
      </c>
      <c r="AL11" s="34">
        <f>O162</f>
        <v>205605.68181818182</v>
      </c>
      <c r="AN11" t="s">
        <v>284</v>
      </c>
      <c r="AO11" s="34">
        <v>137363.4</v>
      </c>
      <c r="AP11" s="34">
        <v>148352.68181818182</v>
      </c>
      <c r="AQ11" s="34">
        <v>164360.40909090909</v>
      </c>
      <c r="AR11" s="34">
        <v>176535</v>
      </c>
      <c r="AS11" s="34">
        <v>184845.81818181818</v>
      </c>
      <c r="AT11" s="34">
        <v>124907.75</v>
      </c>
      <c r="AU11" s="34">
        <f t="shared" si="0"/>
        <v>184250.09523809524</v>
      </c>
      <c r="AV11" s="34">
        <f>J162</f>
        <v>206236.18181818182</v>
      </c>
    </row>
    <row r="12" spans="4:48" x14ac:dyDescent="0.2">
      <c r="D12" t="s">
        <v>280</v>
      </c>
      <c r="E12" s="34"/>
      <c r="F12" s="34">
        <v>55757.590909090912</v>
      </c>
      <c r="G12" s="34">
        <v>62891.190476190473</v>
      </c>
      <c r="H12" s="34">
        <v>65649.894736842107</v>
      </c>
      <c r="I12" s="34">
        <v>66802</v>
      </c>
      <c r="J12" s="34">
        <v>68574.333333333328</v>
      </c>
      <c r="K12" s="34">
        <v>94010.045454545456</v>
      </c>
      <c r="L12" s="34">
        <v>104027.45454545454</v>
      </c>
      <c r="M12" s="34">
        <v>124149.95238095238</v>
      </c>
      <c r="N12" s="34">
        <v>142610.31578947368</v>
      </c>
      <c r="O12" s="34">
        <v>148256.85714285713</v>
      </c>
      <c r="P12" s="34">
        <v>151937</v>
      </c>
      <c r="Q12" s="34">
        <v>170622.13636363635</v>
      </c>
      <c r="R12" s="34">
        <v>180244.90476190476</v>
      </c>
      <c r="S12" s="34">
        <f>J51</f>
        <v>153071.45000000001</v>
      </c>
      <c r="T12" s="34">
        <f>J134</f>
        <v>174988.80952380953</v>
      </c>
      <c r="V12" t="s">
        <v>274</v>
      </c>
      <c r="W12" s="34">
        <v>56667.681818181816</v>
      </c>
      <c r="X12" s="34">
        <v>63188.727272727272</v>
      </c>
      <c r="Y12" s="34">
        <v>67680.545454545456</v>
      </c>
      <c r="Z12" s="34">
        <v>67724.71428571429</v>
      </c>
      <c r="AA12" s="34">
        <v>68055.649999999994</v>
      </c>
      <c r="AB12" s="34">
        <v>91008.190476190473</v>
      </c>
      <c r="AC12" s="34">
        <v>102994.09090909091</v>
      </c>
      <c r="AD12" s="34">
        <v>122639.86363636363</v>
      </c>
      <c r="AE12" s="34">
        <v>139419.78260869565</v>
      </c>
      <c r="AF12" s="34">
        <v>153461.6</v>
      </c>
      <c r="AG12" s="34">
        <v>162549.42105263157</v>
      </c>
      <c r="AH12" s="34">
        <v>170889</v>
      </c>
      <c r="AI12" s="34">
        <v>182766.54545454544</v>
      </c>
      <c r="AJ12" s="34">
        <v>143575.40909090909</v>
      </c>
      <c r="AK12" s="34">
        <f>S6</f>
        <v>195630.80952380953</v>
      </c>
      <c r="AL12" s="34">
        <f>T162</f>
        <v>199145.80952380953</v>
      </c>
      <c r="AN12" t="s">
        <v>285</v>
      </c>
      <c r="AO12" s="34">
        <v>140056.86363636365</v>
      </c>
      <c r="AP12" s="34">
        <v>154315.95454545456</v>
      </c>
      <c r="AQ12" s="34">
        <v>166063.36363636365</v>
      </c>
      <c r="AR12" s="34">
        <v>176024</v>
      </c>
      <c r="AS12" s="34">
        <v>182755</v>
      </c>
      <c r="AT12" s="34">
        <v>143840.31818181818</v>
      </c>
      <c r="AU12" s="34">
        <f t="shared" si="0"/>
        <v>193367.31818181818</v>
      </c>
      <c r="AV12" s="34">
        <f>O162</f>
        <v>205605.68181818182</v>
      </c>
    </row>
    <row r="13" spans="4:48" x14ac:dyDescent="0.2">
      <c r="D13" t="s">
        <v>281</v>
      </c>
      <c r="E13" s="34"/>
      <c r="F13" s="34">
        <v>59765</v>
      </c>
      <c r="G13" s="34">
        <v>65251.75</v>
      </c>
      <c r="H13" s="34">
        <v>65282.526315789473</v>
      </c>
      <c r="I13" s="34">
        <v>65186.473684210527</v>
      </c>
      <c r="J13" s="34">
        <v>71365.75</v>
      </c>
      <c r="K13" s="34">
        <v>100414.84210526316</v>
      </c>
      <c r="L13" s="34">
        <v>110637.31578947368</v>
      </c>
      <c r="M13" s="34">
        <v>127325.21052631579</v>
      </c>
      <c r="N13" s="34">
        <v>146071.5</v>
      </c>
      <c r="O13" s="34">
        <v>155809.26315789475</v>
      </c>
      <c r="P13" s="34">
        <v>161652</v>
      </c>
      <c r="Q13" s="34">
        <v>176204.9</v>
      </c>
      <c r="R13" s="34">
        <v>197237.33333333334</v>
      </c>
      <c r="S13" s="34">
        <f>O50</f>
        <v>111159.1</v>
      </c>
      <c r="T13" s="34">
        <f>O134</f>
        <v>176835.95</v>
      </c>
      <c r="V13" t="s">
        <v>275</v>
      </c>
      <c r="W13" s="34">
        <v>58560.608695652176</v>
      </c>
      <c r="X13" s="34">
        <v>64176.05</v>
      </c>
      <c r="Y13" s="34">
        <v>68255.904761904763</v>
      </c>
      <c r="Z13" s="34">
        <v>68386.136363636368</v>
      </c>
      <c r="AA13" s="34">
        <v>68208.260869565216</v>
      </c>
      <c r="AB13" s="34">
        <v>94070.173913043473</v>
      </c>
      <c r="AC13" s="34">
        <v>109482.72727272728</v>
      </c>
      <c r="AD13" s="34">
        <v>125955.04761904762</v>
      </c>
      <c r="AE13" s="34">
        <v>141155.61904761905</v>
      </c>
      <c r="AF13" s="34">
        <v>151470.04347826086</v>
      </c>
      <c r="AG13" s="34">
        <v>161945.26086956522</v>
      </c>
      <c r="AH13" s="34">
        <v>175367</v>
      </c>
      <c r="AI13" s="34">
        <v>186826.31818181818</v>
      </c>
      <c r="AJ13" s="34">
        <v>148011.09523809524</v>
      </c>
      <c r="AK13" s="34">
        <f>S7</f>
        <v>190278.22727272726</v>
      </c>
      <c r="AL13" s="34"/>
      <c r="AN13" t="s">
        <v>274</v>
      </c>
      <c r="AO13" s="34">
        <v>139419.78260869565</v>
      </c>
      <c r="AP13" s="34">
        <v>153461.6</v>
      </c>
      <c r="AQ13" s="34">
        <v>162549.42105263157</v>
      </c>
      <c r="AR13" s="34">
        <v>170889</v>
      </c>
      <c r="AS13" s="34">
        <v>182766.54545454544</v>
      </c>
      <c r="AT13" s="34">
        <v>143575.40909090909</v>
      </c>
      <c r="AU13" s="34">
        <f t="shared" si="0"/>
        <v>195630.80952380953</v>
      </c>
      <c r="AV13" s="34">
        <f>T162</f>
        <v>199145.80952380953</v>
      </c>
    </row>
    <row r="14" spans="4:48" x14ac:dyDescent="0.2">
      <c r="D14" t="s">
        <v>282</v>
      </c>
      <c r="E14" s="34"/>
      <c r="F14" s="34">
        <v>59383.095238095237</v>
      </c>
      <c r="G14" s="34">
        <v>64891.727272727272</v>
      </c>
      <c r="H14" s="34">
        <v>67679.173913043473</v>
      </c>
      <c r="I14" s="34">
        <v>69528.130434782608</v>
      </c>
      <c r="J14" s="34">
        <v>72746.727272727279</v>
      </c>
      <c r="K14" s="34">
        <v>103168.71428571429</v>
      </c>
      <c r="L14" s="34">
        <v>116705.47619047618</v>
      </c>
      <c r="M14" s="34">
        <v>131423.09090909091</v>
      </c>
      <c r="N14" s="34">
        <v>147208.21739130435</v>
      </c>
      <c r="O14" s="34">
        <v>160983.65217391305</v>
      </c>
      <c r="P14" s="34">
        <v>171428</v>
      </c>
      <c r="Q14" s="34">
        <v>180840.38095238095</v>
      </c>
      <c r="R14" s="34">
        <v>144438.72727272726</v>
      </c>
      <c r="S14" s="34">
        <f>T53</f>
        <v>175428.52173913043</v>
      </c>
      <c r="T14" s="34">
        <f>T135</f>
        <v>201801.91304347827</v>
      </c>
      <c r="V14" t="s">
        <v>276</v>
      </c>
      <c r="W14" s="34">
        <v>56668.3</v>
      </c>
      <c r="X14" s="34">
        <v>64763.35</v>
      </c>
      <c r="Y14" s="34">
        <v>67907.71428571429</v>
      </c>
      <c r="Z14" s="34">
        <v>69116.523809523816</v>
      </c>
      <c r="AA14" s="34">
        <v>69258.380952380947</v>
      </c>
      <c r="AB14" s="34">
        <v>94488.473684210519</v>
      </c>
      <c r="AC14" s="34">
        <v>109624.95</v>
      </c>
      <c r="AD14" s="34">
        <v>126586.57142857143</v>
      </c>
      <c r="AE14" s="34">
        <v>142117.95238095237</v>
      </c>
      <c r="AF14" s="34">
        <v>156022</v>
      </c>
      <c r="AG14" s="34">
        <v>163422.29999999999</v>
      </c>
      <c r="AH14" s="34">
        <v>172308</v>
      </c>
      <c r="AI14" s="34">
        <v>187756.75</v>
      </c>
      <c r="AJ14" s="34">
        <v>148790.23809523811</v>
      </c>
      <c r="AK14" s="34">
        <f>S8</f>
        <v>196855.85714285713</v>
      </c>
      <c r="AL14" s="34"/>
      <c r="AN14" t="s">
        <v>275</v>
      </c>
      <c r="AO14" s="34">
        <v>141155.61904761905</v>
      </c>
      <c r="AP14" s="34">
        <v>151470.04347826086</v>
      </c>
      <c r="AQ14" s="34">
        <v>161945.26086956522</v>
      </c>
      <c r="AR14" s="34">
        <v>175367</v>
      </c>
      <c r="AS14" s="34">
        <v>186826.31818181818</v>
      </c>
      <c r="AT14" s="34">
        <v>148011.09523809524</v>
      </c>
      <c r="AU14" s="34">
        <f t="shared" si="0"/>
        <v>190278.22727272726</v>
      </c>
    </row>
    <row r="15" spans="4:48" x14ac:dyDescent="0.2">
      <c r="D15" t="s">
        <v>283</v>
      </c>
      <c r="E15" s="34"/>
      <c r="F15" s="34">
        <v>61648.727272727272</v>
      </c>
      <c r="G15" s="34">
        <v>67034.272727272721</v>
      </c>
      <c r="H15" s="34">
        <v>69471.954545454544</v>
      </c>
      <c r="I15" s="34">
        <v>70376.571428571435</v>
      </c>
      <c r="J15" s="34">
        <v>87895.523809523816</v>
      </c>
      <c r="K15" s="34">
        <v>103012.18181818182</v>
      </c>
      <c r="L15" s="34">
        <v>119816.18181818182</v>
      </c>
      <c r="M15" s="34">
        <v>138933.63636363635</v>
      </c>
      <c r="N15" s="34">
        <v>150736.95238095237</v>
      </c>
      <c r="O15" s="34">
        <v>162685.95000000001</v>
      </c>
      <c r="P15" s="34">
        <v>172347</v>
      </c>
      <c r="Q15" s="34">
        <v>182494.09090909091</v>
      </c>
      <c r="R15" s="34">
        <v>94113.909090909088</v>
      </c>
      <c r="S15" s="34">
        <f>Y52</f>
        <v>182100.09090909091</v>
      </c>
      <c r="T15" s="34">
        <f>Y135</f>
        <v>210191.85714285713</v>
      </c>
      <c r="V15" t="s">
        <v>277</v>
      </c>
      <c r="W15" s="34">
        <v>57872.65217391304</v>
      </c>
      <c r="X15" s="34">
        <v>64813.521739130432</v>
      </c>
      <c r="Y15" s="34">
        <v>68015.727272727279</v>
      </c>
      <c r="Z15" s="34">
        <v>69433.809523809527</v>
      </c>
      <c r="AA15" s="34">
        <v>69587.571428571435</v>
      </c>
      <c r="AB15" s="34">
        <v>95429.695652173919</v>
      </c>
      <c r="AC15" s="34">
        <v>110211.82608695653</v>
      </c>
      <c r="AD15" s="34">
        <v>129614.86956521739</v>
      </c>
      <c r="AE15" s="34">
        <v>141983.31818181818</v>
      </c>
      <c r="AF15" s="34">
        <v>155020.76190476189</v>
      </c>
      <c r="AG15" s="34">
        <v>165746.09090909091</v>
      </c>
      <c r="AH15" s="34">
        <v>171528</v>
      </c>
      <c r="AI15" s="34">
        <v>187320.17391304349</v>
      </c>
      <c r="AJ15" s="34">
        <v>160217.36363636365</v>
      </c>
      <c r="AK15" s="34">
        <f>AU16</f>
        <v>200792.28571428571</v>
      </c>
      <c r="AL15" s="34"/>
      <c r="AN15" t="s">
        <v>276</v>
      </c>
      <c r="AO15" s="34">
        <v>142117.95238095237</v>
      </c>
      <c r="AP15" s="34">
        <v>156022</v>
      </c>
      <c r="AQ15" s="34">
        <v>163422.29999999999</v>
      </c>
      <c r="AR15" s="34">
        <v>172308</v>
      </c>
      <c r="AS15" s="34">
        <v>187756.75</v>
      </c>
      <c r="AT15" s="34">
        <v>148790.23809523811</v>
      </c>
      <c r="AU15" s="34">
        <f>AK14</f>
        <v>196855.85714285713</v>
      </c>
    </row>
    <row r="16" spans="4:48" x14ac:dyDescent="0.2">
      <c r="D16" t="s">
        <v>284</v>
      </c>
      <c r="E16" s="34"/>
      <c r="F16" s="34">
        <v>64064.904761904763</v>
      </c>
      <c r="G16" s="34">
        <v>69034.850000000006</v>
      </c>
      <c r="H16" s="34">
        <v>69740.149999999994</v>
      </c>
      <c r="I16" s="34">
        <v>68753.619047619053</v>
      </c>
      <c r="J16" s="34">
        <v>92316.363636363632</v>
      </c>
      <c r="K16" s="34">
        <v>106527.68181818182</v>
      </c>
      <c r="L16" s="34">
        <v>121340.90476190476</v>
      </c>
      <c r="M16" s="34">
        <v>137363.4</v>
      </c>
      <c r="N16" s="34">
        <v>148352.68181818182</v>
      </c>
      <c r="O16" s="34">
        <v>164360.40909090909</v>
      </c>
      <c r="P16" s="34">
        <v>176535</v>
      </c>
      <c r="Q16" s="34">
        <v>184845.81818181818</v>
      </c>
      <c r="R16" s="34">
        <v>124907.75</v>
      </c>
      <c r="S16" s="34">
        <f>J79</f>
        <v>184250.09523809524</v>
      </c>
      <c r="T16" s="34">
        <f>J162</f>
        <v>206236.18181818182</v>
      </c>
      <c r="V16" t="s">
        <v>278</v>
      </c>
      <c r="W16" s="34">
        <v>58351.25</v>
      </c>
      <c r="X16" s="34">
        <v>64901.833333333336</v>
      </c>
      <c r="Y16" s="34">
        <v>68460.526315789481</v>
      </c>
      <c r="Z16" s="34">
        <v>68916.95</v>
      </c>
      <c r="AA16" s="34">
        <v>69860.5</v>
      </c>
      <c r="AB16" s="34">
        <v>97566.95</v>
      </c>
      <c r="AC16" s="34">
        <v>112884.57894736843</v>
      </c>
      <c r="AD16" s="34">
        <v>129175.72222222222</v>
      </c>
      <c r="AE16" s="34">
        <v>143899.78947368421</v>
      </c>
      <c r="AF16" s="34">
        <v>153953</v>
      </c>
      <c r="AG16" s="34">
        <v>166618</v>
      </c>
      <c r="AH16" s="34">
        <v>177687</v>
      </c>
      <c r="AI16" s="34">
        <v>186717</v>
      </c>
      <c r="AJ16" s="34">
        <v>159970</v>
      </c>
      <c r="AK16" s="165">
        <f>S10</f>
        <v>193641.5</v>
      </c>
      <c r="AL16" s="165"/>
      <c r="AN16" t="s">
        <v>277</v>
      </c>
      <c r="AO16" s="34">
        <v>141983.31818181818</v>
      </c>
      <c r="AP16" s="34">
        <v>155020.76190476189</v>
      </c>
      <c r="AQ16" s="34">
        <v>165746.09090909091</v>
      </c>
      <c r="AR16" s="34">
        <v>171528</v>
      </c>
      <c r="AS16" s="34">
        <v>187320.17391304349</v>
      </c>
      <c r="AT16" s="34">
        <v>160217.36363636365</v>
      </c>
      <c r="AU16" s="34">
        <f>S9</f>
        <v>200792.28571428571</v>
      </c>
    </row>
    <row r="17" spans="2:48" x14ac:dyDescent="0.2">
      <c r="D17" t="s">
        <v>285</v>
      </c>
      <c r="E17" s="34"/>
      <c r="F17" s="141">
        <v>63474.238095238092</v>
      </c>
      <c r="G17" s="141">
        <v>68688.954545454544</v>
      </c>
      <c r="H17" s="141">
        <v>69467.545454545456</v>
      </c>
      <c r="I17" s="141">
        <v>69524.428571428565</v>
      </c>
      <c r="J17" s="141">
        <v>92718.571428571435</v>
      </c>
      <c r="K17" s="141">
        <v>106364.3</v>
      </c>
      <c r="L17" s="141">
        <v>121828.76190476191</v>
      </c>
      <c r="M17" s="141">
        <v>140056.86363636365</v>
      </c>
      <c r="N17" s="141">
        <v>154315.95454545456</v>
      </c>
      <c r="O17" s="141">
        <v>166063.36363636365</v>
      </c>
      <c r="P17" s="141">
        <v>176024</v>
      </c>
      <c r="Q17" s="141">
        <v>184130.85</v>
      </c>
      <c r="R17" s="141">
        <v>143840.31818181818</v>
      </c>
      <c r="S17" s="141">
        <f>O80</f>
        <v>193367.31818181818</v>
      </c>
      <c r="T17" s="34">
        <f>O162</f>
        <v>205605.68181818182</v>
      </c>
      <c r="V17" t="s">
        <v>279</v>
      </c>
      <c r="W17" s="34">
        <v>58963.647058823532</v>
      </c>
      <c r="X17" s="34">
        <v>64810.809523809527</v>
      </c>
      <c r="Y17" s="34">
        <v>66879.238095238092</v>
      </c>
      <c r="Z17" s="34">
        <v>68104.727272727279</v>
      </c>
      <c r="AA17" s="34">
        <v>69815.75</v>
      </c>
      <c r="AB17" s="34">
        <v>98490.789473684214</v>
      </c>
      <c r="AC17" s="34">
        <v>109693.25</v>
      </c>
      <c r="AD17" s="34">
        <v>128478</v>
      </c>
      <c r="AE17" s="34">
        <v>144721</v>
      </c>
      <c r="AF17" s="34">
        <v>158699</v>
      </c>
      <c r="AG17" s="34">
        <v>163490</v>
      </c>
      <c r="AH17" s="34">
        <v>172018</v>
      </c>
      <c r="AI17" s="34">
        <v>181332</v>
      </c>
      <c r="AJ17" s="34">
        <v>156277</v>
      </c>
      <c r="AK17" s="208">
        <f>Y108</f>
        <v>196993.78260869565</v>
      </c>
      <c r="AL17" s="208"/>
      <c r="AN17" t="s">
        <v>278</v>
      </c>
      <c r="AO17" s="34">
        <v>143899.78947368421</v>
      </c>
      <c r="AP17" s="34">
        <v>153953</v>
      </c>
      <c r="AQ17" s="34">
        <v>166618</v>
      </c>
      <c r="AR17" s="34">
        <v>177687</v>
      </c>
      <c r="AS17" s="34">
        <v>186717</v>
      </c>
      <c r="AT17" s="34">
        <f>AJ16</f>
        <v>159970</v>
      </c>
      <c r="AU17" s="165">
        <f>AK16</f>
        <v>193641.5</v>
      </c>
    </row>
    <row r="18" spans="2:48" x14ac:dyDescent="0.2">
      <c r="E18" s="34"/>
      <c r="F18" s="34"/>
      <c r="G18" s="34"/>
      <c r="H18" s="34"/>
      <c r="I18" s="34"/>
      <c r="J18" s="34"/>
      <c r="L18" s="34"/>
      <c r="Q18" s="34"/>
      <c r="AN18" t="s">
        <v>279</v>
      </c>
      <c r="AO18" s="34">
        <v>144721</v>
      </c>
      <c r="AP18" s="34">
        <v>158699</v>
      </c>
      <c r="AQ18" s="34">
        <v>163490</v>
      </c>
      <c r="AR18" s="34">
        <v>172018</v>
      </c>
      <c r="AS18" s="34">
        <v>181332</v>
      </c>
      <c r="AT18" s="34">
        <f>AJ17</f>
        <v>156277</v>
      </c>
      <c r="AU18" s="208">
        <f>Y108</f>
        <v>196993.78260869565</v>
      </c>
      <c r="AV18" s="46"/>
    </row>
    <row r="19" spans="2:48" x14ac:dyDescent="0.2">
      <c r="E19" s="34"/>
      <c r="F19" s="34"/>
      <c r="G19" s="34"/>
      <c r="H19" s="34"/>
      <c r="I19" s="34"/>
      <c r="J19" s="34"/>
      <c r="L19" s="34"/>
      <c r="W19" s="34">
        <v>347084.13974657055</v>
      </c>
      <c r="X19" s="34">
        <v>750747.84814605699</v>
      </c>
      <c r="Y19" s="34">
        <v>804992.4012075644</v>
      </c>
      <c r="Z19" s="34">
        <v>818974.10622108611</v>
      </c>
      <c r="AA19" s="34">
        <v>824957.33641712985</v>
      </c>
      <c r="AB19" s="34">
        <v>1056671.5426798221</v>
      </c>
      <c r="AC19" s="34">
        <v>1268389.1886980296</v>
      </c>
      <c r="AD19" s="34">
        <v>1456806.1694816751</v>
      </c>
      <c r="AE19" s="34">
        <v>1652549.6155091287</v>
      </c>
      <c r="AF19" s="34">
        <v>1817922.0273083895</v>
      </c>
      <c r="AG19" s="34">
        <v>1941930.5680332254</v>
      </c>
      <c r="AH19" s="34">
        <v>2049720</v>
      </c>
      <c r="AI19" s="34">
        <v>2190481.1139563331</v>
      </c>
      <c r="AJ19" s="34">
        <f>SUM(AJ6:AJ17)</f>
        <v>1801624.0487012989</v>
      </c>
      <c r="AK19" s="34">
        <f>SUM(AK6:AK17)</f>
        <v>2173569.0383305098</v>
      </c>
    </row>
    <row r="20" spans="2:48" x14ac:dyDescent="0.2">
      <c r="E20" s="34">
        <v>347084.13974657055</v>
      </c>
      <c r="F20" s="34">
        <v>750747.84814605687</v>
      </c>
      <c r="G20" s="34">
        <v>804992.4012075644</v>
      </c>
      <c r="H20" s="34">
        <v>818974.10622108635</v>
      </c>
      <c r="I20" s="34">
        <v>824957.33641712973</v>
      </c>
      <c r="J20" s="34">
        <v>1056671.5426798221</v>
      </c>
      <c r="K20" s="34">
        <v>1268389.1886980298</v>
      </c>
      <c r="L20" s="34">
        <v>1456806.1694816754</v>
      </c>
      <c r="M20" s="34">
        <v>1652549.6155091287</v>
      </c>
      <c r="N20" s="34">
        <v>1817922.0273083898</v>
      </c>
      <c r="O20" s="34">
        <v>1941930.5680332254</v>
      </c>
      <c r="P20" s="34">
        <v>2049720</v>
      </c>
      <c r="Q20" s="34">
        <v>2191857.0892696166</v>
      </c>
      <c r="R20" s="34">
        <f>SUM(R6:R17)</f>
        <v>1816185.9487012988</v>
      </c>
      <c r="S20" s="34">
        <f>SUM(S6:S17)</f>
        <v>2173569.0383305098</v>
      </c>
    </row>
    <row r="21" spans="2:48" x14ac:dyDescent="0.2">
      <c r="E21" s="34"/>
      <c r="F21" s="34"/>
      <c r="G21" s="34"/>
      <c r="H21" s="34"/>
      <c r="I21" s="34"/>
      <c r="J21" s="34"/>
      <c r="L21" s="34"/>
      <c r="Q21" s="34"/>
      <c r="W21" s="57">
        <v>57847.356624428423</v>
      </c>
      <c r="X21" s="34">
        <v>62562.320678838085</v>
      </c>
      <c r="Y21" s="34">
        <v>67082.700100630362</v>
      </c>
      <c r="Z21" s="34">
        <v>68247.842185090514</v>
      </c>
      <c r="AA21" s="34">
        <v>68746.444701427492</v>
      </c>
      <c r="AB21" s="34">
        <v>88055.961889985178</v>
      </c>
      <c r="AC21" s="34">
        <v>105699.09905816913</v>
      </c>
      <c r="AD21" s="34">
        <v>121400.51412347292</v>
      </c>
      <c r="AE21" s="34">
        <v>137712.46795909407</v>
      </c>
      <c r="AF21" s="34">
        <v>151493.50227569914</v>
      </c>
      <c r="AG21" s="34">
        <v>161827.54733610211</v>
      </c>
      <c r="AH21" s="34">
        <v>170810</v>
      </c>
      <c r="AI21" s="34">
        <v>182540.09282969442</v>
      </c>
      <c r="AJ21" s="208">
        <f>AJ19/12</f>
        <v>150135.3373917749</v>
      </c>
      <c r="AK21" s="208">
        <f>AK19/12</f>
        <v>181130.75319420916</v>
      </c>
    </row>
    <row r="22" spans="2:48" x14ac:dyDescent="0.2">
      <c r="E22" s="34">
        <v>57847.356624428423</v>
      </c>
      <c r="F22" s="34">
        <v>62562.32067883807</v>
      </c>
      <c r="G22" s="34">
        <v>67082.700100630362</v>
      </c>
      <c r="H22" s="34">
        <v>68247.842185090529</v>
      </c>
      <c r="I22" s="34">
        <v>68746.444701427477</v>
      </c>
      <c r="J22" s="34">
        <v>88055.961889985178</v>
      </c>
      <c r="K22" s="34">
        <v>105979.52266928025</v>
      </c>
      <c r="L22" s="34">
        <v>121400.51412347295</v>
      </c>
      <c r="M22" s="34">
        <v>137712.46795909407</v>
      </c>
      <c r="N22" s="34">
        <v>151493.50227569914</v>
      </c>
      <c r="O22" s="34">
        <v>161827.54733610211</v>
      </c>
      <c r="P22" s="34">
        <v>170810</v>
      </c>
      <c r="Q22" s="34">
        <v>182654.75743913473</v>
      </c>
      <c r="R22" s="34">
        <f>R20/12</f>
        <v>151348.82905844157</v>
      </c>
      <c r="S22" s="34">
        <f>S20/12</f>
        <v>181130.75319420916</v>
      </c>
    </row>
    <row r="28" spans="2:48" x14ac:dyDescent="0.2"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2:48" x14ac:dyDescent="0.2">
      <c r="E29" t="s">
        <v>89</v>
      </c>
      <c r="F29" t="s">
        <v>51</v>
      </c>
      <c r="H29">
        <v>1</v>
      </c>
      <c r="I29" t="s">
        <v>58</v>
      </c>
      <c r="J29" s="29">
        <v>44200</v>
      </c>
      <c r="K29" s="48">
        <f>'Detailed Summary'!BQ374</f>
        <v>147600</v>
      </c>
      <c r="M29">
        <v>1</v>
      </c>
      <c r="N29" t="s">
        <v>58</v>
      </c>
      <c r="O29" s="29">
        <v>44228</v>
      </c>
      <c r="P29" s="48">
        <f>'Detailed Summary'!BQ402</f>
        <v>149297</v>
      </c>
      <c r="R29">
        <v>1</v>
      </c>
      <c r="S29" t="s">
        <v>58</v>
      </c>
      <c r="T29" s="29">
        <v>44256</v>
      </c>
      <c r="U29" s="48">
        <f>'Detailed Summary'!BQ430</f>
        <v>151194</v>
      </c>
      <c r="W29">
        <v>1</v>
      </c>
      <c r="X29" t="s">
        <v>54</v>
      </c>
      <c r="Y29" s="29">
        <v>44287</v>
      </c>
      <c r="Z29" s="48">
        <f>'Detailed Summary'!BQ461</f>
        <v>193414</v>
      </c>
    </row>
    <row r="30" spans="2:48" x14ac:dyDescent="0.2">
      <c r="B30" t="s">
        <v>90</v>
      </c>
      <c r="E30" t="s">
        <v>90</v>
      </c>
      <c r="F30" s="34">
        <v>56667.681818181816</v>
      </c>
      <c r="H30">
        <v>2</v>
      </c>
      <c r="I30" t="s">
        <v>59</v>
      </c>
      <c r="J30" s="29">
        <v>44201</v>
      </c>
      <c r="K30" s="48">
        <f>'Detailed Summary'!BQ375</f>
        <v>150251</v>
      </c>
      <c r="M30">
        <v>2</v>
      </c>
      <c r="N30" t="s">
        <v>59</v>
      </c>
      <c r="O30" s="29">
        <v>44229</v>
      </c>
      <c r="P30" s="48">
        <f>'Detailed Summary'!BQ403</f>
        <v>154271</v>
      </c>
      <c r="R30">
        <v>2</v>
      </c>
      <c r="S30" t="s">
        <v>59</v>
      </c>
      <c r="T30" s="29">
        <v>44257</v>
      </c>
      <c r="U30" s="48">
        <f>'Detailed Summary'!BQ431</f>
        <v>166296</v>
      </c>
      <c r="W30">
        <v>2</v>
      </c>
      <c r="X30" t="s">
        <v>55</v>
      </c>
      <c r="Y30" s="29">
        <v>44288</v>
      </c>
      <c r="Z30" s="48">
        <f>'Detailed Summary'!BQ462</f>
        <v>195563</v>
      </c>
    </row>
    <row r="31" spans="2:48" x14ac:dyDescent="0.2">
      <c r="B31" t="s">
        <v>91</v>
      </c>
      <c r="E31" t="s">
        <v>91</v>
      </c>
      <c r="F31" s="34">
        <v>58560.608695652176</v>
      </c>
      <c r="H31">
        <v>3</v>
      </c>
      <c r="I31" t="s">
        <v>53</v>
      </c>
      <c r="J31" s="29">
        <v>44202</v>
      </c>
      <c r="K31" s="48">
        <f>'Detailed Summary'!BQ376</f>
        <v>145710</v>
      </c>
      <c r="M31">
        <v>3</v>
      </c>
      <c r="N31" t="s">
        <v>53</v>
      </c>
      <c r="O31" s="29">
        <v>44230</v>
      </c>
      <c r="P31" s="48">
        <f>'Detailed Summary'!BQ404</f>
        <v>157881</v>
      </c>
      <c r="R31">
        <v>3</v>
      </c>
      <c r="S31" t="s">
        <v>53</v>
      </c>
      <c r="T31" s="29">
        <v>44258</v>
      </c>
      <c r="U31" s="48">
        <f>'Detailed Summary'!BQ432</f>
        <v>169311</v>
      </c>
      <c r="W31">
        <v>3</v>
      </c>
      <c r="X31" t="s">
        <v>58</v>
      </c>
      <c r="Y31" s="29">
        <v>44291</v>
      </c>
      <c r="Z31" s="48">
        <f>'Detailed Summary'!BQ465</f>
        <v>172790</v>
      </c>
    </row>
    <row r="32" spans="2:48" x14ac:dyDescent="0.2">
      <c r="B32" t="s">
        <v>92</v>
      </c>
      <c r="E32" t="s">
        <v>92</v>
      </c>
      <c r="F32" s="34">
        <v>56668.3</v>
      </c>
      <c r="H32">
        <v>4</v>
      </c>
      <c r="I32" t="s">
        <v>54</v>
      </c>
      <c r="J32" s="29">
        <v>44203</v>
      </c>
      <c r="K32" s="48">
        <f>'Detailed Summary'!BQ377</f>
        <v>153957</v>
      </c>
      <c r="M32">
        <v>4</v>
      </c>
      <c r="N32" t="s">
        <v>54</v>
      </c>
      <c r="O32" s="29">
        <v>44231</v>
      </c>
      <c r="P32" s="48">
        <f>'Detailed Summary'!BQ405</f>
        <v>161623</v>
      </c>
      <c r="R32">
        <v>4</v>
      </c>
      <c r="S32" t="s">
        <v>54</v>
      </c>
      <c r="T32" s="29">
        <v>44259</v>
      </c>
      <c r="U32" s="48">
        <f>'Detailed Summary'!BQ433</f>
        <v>175079</v>
      </c>
      <c r="W32">
        <v>4</v>
      </c>
      <c r="X32" t="s">
        <v>59</v>
      </c>
      <c r="Y32" s="29">
        <v>44292</v>
      </c>
      <c r="Z32" s="48">
        <f>'Detailed Summary'!BQ466</f>
        <v>177905</v>
      </c>
    </row>
    <row r="33" spans="2:26" x14ac:dyDescent="0.2">
      <c r="B33" t="s">
        <v>93</v>
      </c>
      <c r="E33" t="s">
        <v>93</v>
      </c>
      <c r="F33" s="34">
        <v>57872.65217391304</v>
      </c>
      <c r="H33">
        <v>5</v>
      </c>
      <c r="I33" t="s">
        <v>55</v>
      </c>
      <c r="J33" s="29">
        <v>44204</v>
      </c>
      <c r="K33" s="48">
        <f>'Detailed Summary'!BQ378</f>
        <v>165472</v>
      </c>
      <c r="M33">
        <v>5</v>
      </c>
      <c r="N33" t="s">
        <v>55</v>
      </c>
      <c r="O33" s="29">
        <v>44232</v>
      </c>
      <c r="P33" s="48">
        <f>'Detailed Summary'!BQ406</f>
        <v>173336</v>
      </c>
      <c r="R33">
        <v>5</v>
      </c>
      <c r="S33" t="s">
        <v>55</v>
      </c>
      <c r="T33" s="29">
        <v>44260</v>
      </c>
      <c r="U33" s="48">
        <f>'Detailed Summary'!BQ434</f>
        <v>190618</v>
      </c>
      <c r="W33">
        <v>5</v>
      </c>
      <c r="X33" t="s">
        <v>53</v>
      </c>
      <c r="Y33" s="29">
        <v>44293</v>
      </c>
      <c r="Z33" s="48">
        <f>'Detailed Summary'!BQ467</f>
        <v>181762</v>
      </c>
    </row>
    <row r="34" spans="2:26" x14ac:dyDescent="0.2">
      <c r="B34" t="s">
        <v>94</v>
      </c>
      <c r="C34" t="s">
        <v>95</v>
      </c>
      <c r="E34" t="s">
        <v>94</v>
      </c>
      <c r="F34" s="34">
        <v>58351.25</v>
      </c>
      <c r="H34">
        <v>6</v>
      </c>
      <c r="I34" t="s">
        <v>58</v>
      </c>
      <c r="J34" s="29">
        <v>44207</v>
      </c>
      <c r="K34" s="48">
        <f>'Detailed Summary'!BQ381</f>
        <v>114586</v>
      </c>
      <c r="M34">
        <v>6</v>
      </c>
      <c r="N34" t="s">
        <v>58</v>
      </c>
      <c r="O34" s="29">
        <v>44235</v>
      </c>
      <c r="P34" s="48">
        <f>'Detailed Summary'!BQ409</f>
        <v>150195</v>
      </c>
      <c r="R34">
        <v>6</v>
      </c>
      <c r="S34" t="s">
        <v>58</v>
      </c>
      <c r="T34" s="29">
        <v>44263</v>
      </c>
      <c r="U34" s="48">
        <f>'Detailed Summary'!BQ437</f>
        <v>161139</v>
      </c>
      <c r="W34">
        <v>6</v>
      </c>
      <c r="X34" t="s">
        <v>54</v>
      </c>
      <c r="Y34" s="29">
        <v>44294</v>
      </c>
      <c r="Z34" s="48">
        <f>'Detailed Summary'!BQ468</f>
        <v>189479</v>
      </c>
    </row>
    <row r="35" spans="2:26" x14ac:dyDescent="0.2">
      <c r="B35" t="s">
        <v>96</v>
      </c>
      <c r="C35" t="s">
        <v>97</v>
      </c>
      <c r="E35" t="s">
        <v>96</v>
      </c>
      <c r="F35" s="34">
        <v>58963.647058823532</v>
      </c>
      <c r="H35">
        <v>7</v>
      </c>
      <c r="I35" t="s">
        <v>59</v>
      </c>
      <c r="J35" s="29">
        <v>44208</v>
      </c>
      <c r="K35" s="48">
        <f>'Detailed Summary'!BQ382</f>
        <v>149426</v>
      </c>
      <c r="M35">
        <v>7</v>
      </c>
      <c r="N35" t="s">
        <v>59</v>
      </c>
      <c r="O35" s="29">
        <v>44236</v>
      </c>
      <c r="P35" s="48">
        <f>'Detailed Summary'!BQ410</f>
        <v>156892</v>
      </c>
      <c r="R35">
        <v>7</v>
      </c>
      <c r="S35" t="s">
        <v>59</v>
      </c>
      <c r="T35" s="29">
        <v>44264</v>
      </c>
      <c r="U35" s="48">
        <f>'Detailed Summary'!BQ438</f>
        <v>165708</v>
      </c>
      <c r="W35">
        <v>7</v>
      </c>
      <c r="X35" t="s">
        <v>55</v>
      </c>
      <c r="Y35" s="29">
        <v>44295</v>
      </c>
      <c r="Z35" s="48">
        <f>'Detailed Summary'!BQ469</f>
        <v>200333</v>
      </c>
    </row>
    <row r="36" spans="2:26" x14ac:dyDescent="0.2">
      <c r="B36" t="s">
        <v>98</v>
      </c>
      <c r="C36" t="s">
        <v>99</v>
      </c>
      <c r="E36" t="s">
        <v>98</v>
      </c>
      <c r="F36" s="34">
        <v>55757.590909090912</v>
      </c>
      <c r="H36">
        <v>8</v>
      </c>
      <c r="I36" t="s">
        <v>53</v>
      </c>
      <c r="J36" s="29">
        <v>44209</v>
      </c>
      <c r="K36" s="48">
        <f>'Detailed Summary'!BQ383</f>
        <v>154631</v>
      </c>
      <c r="M36">
        <v>8</v>
      </c>
      <c r="N36" t="s">
        <v>53</v>
      </c>
      <c r="O36" s="29">
        <v>44237</v>
      </c>
      <c r="P36" s="48">
        <f>'Detailed Summary'!BQ411</f>
        <v>155993</v>
      </c>
      <c r="R36">
        <v>8</v>
      </c>
      <c r="S36" t="s">
        <v>53</v>
      </c>
      <c r="T36" s="29">
        <v>44265</v>
      </c>
      <c r="U36" s="48">
        <f>'Detailed Summary'!BQ439</f>
        <v>172605</v>
      </c>
      <c r="W36">
        <v>8</v>
      </c>
      <c r="X36" t="s">
        <v>58</v>
      </c>
      <c r="Y36" s="29">
        <v>44298</v>
      </c>
      <c r="Z36" s="48">
        <f>'Detailed Summary'!BQ472</f>
        <v>173691</v>
      </c>
    </row>
    <row r="37" spans="2:26" x14ac:dyDescent="0.2">
      <c r="B37" t="s">
        <v>100</v>
      </c>
      <c r="C37" t="s">
        <v>101</v>
      </c>
      <c r="E37" t="s">
        <v>100</v>
      </c>
      <c r="F37" s="34">
        <v>59765</v>
      </c>
      <c r="H37">
        <v>9</v>
      </c>
      <c r="I37" t="s">
        <v>54</v>
      </c>
      <c r="J37" s="29">
        <v>44210</v>
      </c>
      <c r="K37" s="48">
        <f>'Detailed Summary'!BQ384</f>
        <v>159473</v>
      </c>
      <c r="M37">
        <v>9</v>
      </c>
      <c r="N37" t="s">
        <v>54</v>
      </c>
      <c r="O37" s="29">
        <v>44238</v>
      </c>
      <c r="P37" s="48">
        <f>'Detailed Summary'!BQ412</f>
        <v>76986</v>
      </c>
      <c r="R37">
        <v>9</v>
      </c>
      <c r="S37" t="s">
        <v>54</v>
      </c>
      <c r="T37" s="29">
        <v>44266</v>
      </c>
      <c r="U37" s="48">
        <f>'Detailed Summary'!BQ440</f>
        <v>178237</v>
      </c>
      <c r="W37">
        <v>9</v>
      </c>
      <c r="X37" t="s">
        <v>59</v>
      </c>
      <c r="Y37" s="29">
        <v>44299</v>
      </c>
      <c r="Z37" s="48">
        <f>'Detailed Summary'!BQ473</f>
        <v>176072</v>
      </c>
    </row>
    <row r="38" spans="2:26" x14ac:dyDescent="0.2">
      <c r="B38" t="s">
        <v>102</v>
      </c>
      <c r="E38" t="s">
        <v>102</v>
      </c>
      <c r="F38" s="34">
        <v>59383.095238095237</v>
      </c>
      <c r="H38">
        <v>10</v>
      </c>
      <c r="I38" t="s">
        <v>55</v>
      </c>
      <c r="J38" s="29">
        <v>44211</v>
      </c>
      <c r="K38" s="48">
        <f>'Detailed Summary'!BQ385</f>
        <v>173456</v>
      </c>
      <c r="M38">
        <v>10</v>
      </c>
      <c r="N38" t="s">
        <v>55</v>
      </c>
      <c r="O38" s="29">
        <v>44239</v>
      </c>
      <c r="P38" s="48">
        <f>'Detailed Summary'!BQ413</f>
        <v>35092</v>
      </c>
      <c r="R38">
        <v>10</v>
      </c>
      <c r="S38" t="s">
        <v>55</v>
      </c>
      <c r="T38" s="29">
        <v>44267</v>
      </c>
      <c r="U38" s="48">
        <f>'Detailed Summary'!BQ441</f>
        <v>194648</v>
      </c>
      <c r="W38">
        <v>10</v>
      </c>
      <c r="X38" t="s">
        <v>53</v>
      </c>
      <c r="Y38" s="29">
        <v>44300</v>
      </c>
      <c r="Z38" s="48">
        <f>'Detailed Summary'!BQ474</f>
        <v>182763</v>
      </c>
    </row>
    <row r="39" spans="2:26" x14ac:dyDescent="0.2">
      <c r="B39" t="s">
        <v>103</v>
      </c>
      <c r="E39" t="s">
        <v>103</v>
      </c>
      <c r="F39" s="34">
        <v>61648.727272727272</v>
      </c>
      <c r="H39">
        <v>11</v>
      </c>
      <c r="I39" t="s">
        <v>58</v>
      </c>
      <c r="J39" s="29">
        <v>44214</v>
      </c>
      <c r="K39" s="48">
        <f>'Detailed Summary'!BQ388</f>
        <v>152745</v>
      </c>
      <c r="M39">
        <v>11</v>
      </c>
      <c r="N39" t="s">
        <v>58</v>
      </c>
      <c r="O39" s="29">
        <v>44242</v>
      </c>
      <c r="P39" s="48">
        <f>'Detailed Summary'!BQ416</f>
        <v>0</v>
      </c>
      <c r="R39">
        <v>11</v>
      </c>
      <c r="S39" t="s">
        <v>58</v>
      </c>
      <c r="T39" s="29">
        <v>44270</v>
      </c>
      <c r="U39" s="48">
        <f>'Detailed Summary'!BQ444</f>
        <v>162850</v>
      </c>
      <c r="W39">
        <v>11</v>
      </c>
      <c r="X39" t="s">
        <v>54</v>
      </c>
      <c r="Y39" s="29">
        <v>44301</v>
      </c>
      <c r="Z39" s="48">
        <f>'Detailed Summary'!BQ475</f>
        <v>176087</v>
      </c>
    </row>
    <row r="40" spans="2:26" x14ac:dyDescent="0.2">
      <c r="B40" t="s">
        <v>104</v>
      </c>
      <c r="C40" t="s">
        <v>105</v>
      </c>
      <c r="E40" t="s">
        <v>104</v>
      </c>
      <c r="F40" s="34">
        <v>64064.904761904763</v>
      </c>
      <c r="H40">
        <v>12</v>
      </c>
      <c r="I40" t="s">
        <v>59</v>
      </c>
      <c r="J40" s="29">
        <v>44215</v>
      </c>
      <c r="K40" s="48">
        <f>'Detailed Summary'!BQ389</f>
        <v>142368</v>
      </c>
      <c r="M40">
        <v>12</v>
      </c>
      <c r="N40" t="s">
        <v>59</v>
      </c>
      <c r="O40" s="29">
        <v>44243</v>
      </c>
      <c r="P40" s="48">
        <f>'Detailed Summary'!BQ417</f>
        <v>0</v>
      </c>
      <c r="R40">
        <v>12</v>
      </c>
      <c r="S40" t="s">
        <v>59</v>
      </c>
      <c r="T40" s="29">
        <v>44271</v>
      </c>
      <c r="U40" s="48">
        <f>'Detailed Summary'!BQ445</f>
        <v>168243</v>
      </c>
      <c r="W40">
        <v>12</v>
      </c>
      <c r="X40" t="s">
        <v>55</v>
      </c>
      <c r="Y40" s="29">
        <v>44302</v>
      </c>
      <c r="Z40" s="48">
        <f>'Detailed Summary'!BQ476</f>
        <v>192149</v>
      </c>
    </row>
    <row r="41" spans="2:26" x14ac:dyDescent="0.2">
      <c r="B41" t="s">
        <v>106</v>
      </c>
      <c r="E41" t="s">
        <v>107</v>
      </c>
      <c r="F41" s="34">
        <v>63474.238095238092</v>
      </c>
      <c r="H41">
        <v>13</v>
      </c>
      <c r="I41" t="s">
        <v>53</v>
      </c>
      <c r="J41" s="29">
        <v>44216</v>
      </c>
      <c r="K41" s="48">
        <f>'Detailed Summary'!BQ390</f>
        <v>143610</v>
      </c>
      <c r="M41">
        <v>13</v>
      </c>
      <c r="N41" t="s">
        <v>53</v>
      </c>
      <c r="O41" s="29">
        <v>44244</v>
      </c>
      <c r="P41" s="48">
        <f>'Detailed Summary'!BQ418</f>
        <v>160</v>
      </c>
      <c r="R41">
        <v>13</v>
      </c>
      <c r="S41" t="s">
        <v>53</v>
      </c>
      <c r="T41" s="29">
        <v>44272</v>
      </c>
      <c r="U41" s="48">
        <f>'Detailed Summary'!BQ446</f>
        <v>177271</v>
      </c>
      <c r="W41">
        <v>13</v>
      </c>
      <c r="X41" t="s">
        <v>58</v>
      </c>
      <c r="Y41" s="29">
        <v>44305</v>
      </c>
      <c r="Z41" s="48">
        <f>'Detailed Summary'!BQ479</f>
        <v>172983</v>
      </c>
    </row>
    <row r="42" spans="2:26" x14ac:dyDescent="0.2">
      <c r="B42" t="s">
        <v>108</v>
      </c>
      <c r="C42" t="s">
        <v>109</v>
      </c>
      <c r="E42" t="s">
        <v>110</v>
      </c>
      <c r="F42" s="34">
        <v>63188.727272727272</v>
      </c>
      <c r="H42">
        <v>14</v>
      </c>
      <c r="I42" t="s">
        <v>54</v>
      </c>
      <c r="J42" s="29">
        <v>44217</v>
      </c>
      <c r="K42" s="48">
        <f>'Detailed Summary'!BQ391</f>
        <v>152102</v>
      </c>
      <c r="M42">
        <v>14</v>
      </c>
      <c r="N42" t="s">
        <v>54</v>
      </c>
      <c r="O42" s="29">
        <v>44245</v>
      </c>
      <c r="P42" s="48">
        <f>'Detailed Summary'!BQ419</f>
        <v>226</v>
      </c>
      <c r="R42">
        <v>14</v>
      </c>
      <c r="S42" t="s">
        <v>54</v>
      </c>
      <c r="T42" s="29">
        <v>44273</v>
      </c>
      <c r="U42" s="48">
        <f>'Detailed Summary'!BQ447</f>
        <v>184900</v>
      </c>
      <c r="W42">
        <v>14</v>
      </c>
      <c r="X42" t="s">
        <v>59</v>
      </c>
      <c r="Y42" s="29">
        <v>44306</v>
      </c>
      <c r="Z42" s="48">
        <f>'Detailed Summary'!BQ480</f>
        <v>181382</v>
      </c>
    </row>
    <row r="43" spans="2:26" x14ac:dyDescent="0.2">
      <c r="B43" t="s">
        <v>111</v>
      </c>
      <c r="E43" t="s">
        <v>111</v>
      </c>
      <c r="F43" s="34">
        <v>64176.05</v>
      </c>
      <c r="H43">
        <v>15</v>
      </c>
      <c r="I43" t="s">
        <v>55</v>
      </c>
      <c r="J43" s="29">
        <v>44218</v>
      </c>
      <c r="K43" s="48">
        <f>'Detailed Summary'!BQ392</f>
        <v>170782</v>
      </c>
      <c r="M43">
        <v>15</v>
      </c>
      <c r="N43" t="s">
        <v>55</v>
      </c>
      <c r="O43" s="29">
        <v>44246</v>
      </c>
      <c r="P43" s="48">
        <f>'Detailed Summary'!BQ420</f>
        <v>11067</v>
      </c>
      <c r="R43">
        <v>15</v>
      </c>
      <c r="S43" t="s">
        <v>55</v>
      </c>
      <c r="T43" s="29">
        <v>44274</v>
      </c>
      <c r="U43" s="48">
        <f>'Detailed Summary'!BQ448</f>
        <v>189380</v>
      </c>
      <c r="W43">
        <v>15</v>
      </c>
      <c r="X43" t="s">
        <v>53</v>
      </c>
      <c r="Y43" s="29">
        <v>44307</v>
      </c>
      <c r="Z43" s="48">
        <f>'Detailed Summary'!BQ481</f>
        <v>183989</v>
      </c>
    </row>
    <row r="44" spans="2:26" x14ac:dyDescent="0.2">
      <c r="B44" t="s">
        <v>112</v>
      </c>
      <c r="C44" t="s">
        <v>113</v>
      </c>
      <c r="E44" t="s">
        <v>112</v>
      </c>
      <c r="F44" s="34">
        <v>64763.35</v>
      </c>
      <c r="H44">
        <v>16</v>
      </c>
      <c r="I44" t="s">
        <v>58</v>
      </c>
      <c r="J44" s="29">
        <v>44221</v>
      </c>
      <c r="K44" s="48">
        <f>'Detailed Summary'!BQ395</f>
        <v>145695</v>
      </c>
      <c r="M44">
        <v>16</v>
      </c>
      <c r="N44" t="s">
        <v>58</v>
      </c>
      <c r="O44" s="29">
        <v>44249</v>
      </c>
      <c r="P44" s="48">
        <f>'Detailed Summary'!BQ423</f>
        <v>156849</v>
      </c>
      <c r="R44">
        <v>16</v>
      </c>
      <c r="S44" t="s">
        <v>58</v>
      </c>
      <c r="T44" s="29">
        <v>44277</v>
      </c>
      <c r="U44" s="48">
        <f>'Detailed Summary'!BQ451</f>
        <v>163056</v>
      </c>
      <c r="W44">
        <v>16</v>
      </c>
      <c r="X44" t="s">
        <v>54</v>
      </c>
      <c r="Y44" s="29">
        <v>44308</v>
      </c>
      <c r="Z44" s="48">
        <f>'Detailed Summary'!BQ482</f>
        <v>187134</v>
      </c>
    </row>
    <row r="45" spans="2:26" x14ac:dyDescent="0.2">
      <c r="B45" t="s">
        <v>114</v>
      </c>
      <c r="E45" t="s">
        <v>114</v>
      </c>
      <c r="F45" s="34">
        <v>64813.521739130432</v>
      </c>
      <c r="H45">
        <v>17</v>
      </c>
      <c r="I45" t="s">
        <v>59</v>
      </c>
      <c r="J45" s="29">
        <v>44222</v>
      </c>
      <c r="K45" s="48">
        <f>'Detailed Summary'!BQ396</f>
        <v>153134</v>
      </c>
      <c r="M45">
        <v>17</v>
      </c>
      <c r="N45" t="s">
        <v>59</v>
      </c>
      <c r="O45" s="29">
        <v>44250</v>
      </c>
      <c r="P45" s="48">
        <f>'Detailed Summary'!BQ424</f>
        <v>163935</v>
      </c>
      <c r="R45">
        <v>17</v>
      </c>
      <c r="S45" t="s">
        <v>59</v>
      </c>
      <c r="T45" s="29">
        <v>44278</v>
      </c>
      <c r="U45" s="48">
        <f>'Detailed Summary'!BQ452</f>
        <v>172397</v>
      </c>
      <c r="W45">
        <v>17</v>
      </c>
      <c r="X45" t="s">
        <v>55</v>
      </c>
      <c r="Y45" s="29">
        <v>44309</v>
      </c>
      <c r="Z45" s="48">
        <f>'Detailed Summary'!BQ483</f>
        <v>180684</v>
      </c>
    </row>
    <row r="46" spans="2:26" x14ac:dyDescent="0.2">
      <c r="B46" t="s">
        <v>115</v>
      </c>
      <c r="C46" t="s">
        <v>95</v>
      </c>
      <c r="E46" t="s">
        <v>115</v>
      </c>
      <c r="F46" s="34">
        <v>64901.833333333336</v>
      </c>
      <c r="H46">
        <v>18</v>
      </c>
      <c r="I46" t="s">
        <v>53</v>
      </c>
      <c r="J46" s="29">
        <v>44223</v>
      </c>
      <c r="K46" s="48">
        <f>'Detailed Summary'!BQ397</f>
        <v>154588</v>
      </c>
      <c r="M46">
        <v>18</v>
      </c>
      <c r="N46" t="s">
        <v>53</v>
      </c>
      <c r="O46" s="29">
        <v>44251</v>
      </c>
      <c r="P46" s="48">
        <f>'Detailed Summary'!BQ425</f>
        <v>168046</v>
      </c>
      <c r="R46">
        <v>18</v>
      </c>
      <c r="S46" t="s">
        <v>53</v>
      </c>
      <c r="T46" s="29">
        <v>44279</v>
      </c>
      <c r="U46" s="48">
        <f>'Detailed Summary'!BQ453</f>
        <v>176393</v>
      </c>
      <c r="W46">
        <v>18</v>
      </c>
      <c r="X46" t="s">
        <v>58</v>
      </c>
      <c r="Y46" s="29">
        <v>44312</v>
      </c>
      <c r="Z46" s="48">
        <f>'Detailed Summary'!BQ486</f>
        <v>168474</v>
      </c>
    </row>
    <row r="47" spans="2:26" x14ac:dyDescent="0.2">
      <c r="B47" t="s">
        <v>116</v>
      </c>
      <c r="C47" t="s">
        <v>117</v>
      </c>
      <c r="E47" t="s">
        <v>116</v>
      </c>
      <c r="F47" s="34">
        <v>64810.809523809527</v>
      </c>
      <c r="H47">
        <v>19</v>
      </c>
      <c r="I47" t="s">
        <v>54</v>
      </c>
      <c r="J47" s="29">
        <v>44224</v>
      </c>
      <c r="K47" s="48">
        <f>'Detailed Summary'!BQ398</f>
        <v>157925</v>
      </c>
      <c r="M47">
        <v>19</v>
      </c>
      <c r="N47" t="s">
        <v>54</v>
      </c>
      <c r="O47" s="29">
        <v>44252</v>
      </c>
      <c r="P47" s="48">
        <f>'Detailed Summary'!BQ426</f>
        <v>165086</v>
      </c>
      <c r="R47">
        <v>19</v>
      </c>
      <c r="S47" t="s">
        <v>54</v>
      </c>
      <c r="T47" s="29">
        <v>44280</v>
      </c>
      <c r="U47" s="48">
        <f>'Detailed Summary'!BQ454</f>
        <v>180705</v>
      </c>
      <c r="W47">
        <v>19</v>
      </c>
      <c r="X47" t="s">
        <v>59</v>
      </c>
      <c r="Y47" s="29">
        <v>44313</v>
      </c>
      <c r="Z47" s="48">
        <f>'Detailed Summary'!BQ487</f>
        <v>177537</v>
      </c>
    </row>
    <row r="48" spans="2:26" x14ac:dyDescent="0.2">
      <c r="B48" t="s">
        <v>118</v>
      </c>
      <c r="C48" t="s">
        <v>99</v>
      </c>
      <c r="E48" t="s">
        <v>118</v>
      </c>
      <c r="F48" s="34">
        <v>62891.190476190473</v>
      </c>
      <c r="H48">
        <v>20</v>
      </c>
      <c r="I48" t="s">
        <v>55</v>
      </c>
      <c r="J48" s="29">
        <v>44225</v>
      </c>
      <c r="K48" s="48">
        <f>'Detailed Summary'!BQ399</f>
        <v>173918</v>
      </c>
      <c r="M48">
        <v>20</v>
      </c>
      <c r="N48" t="s">
        <v>55</v>
      </c>
      <c r="O48" s="29">
        <v>44253</v>
      </c>
      <c r="P48" s="48">
        <f>'Detailed Summary'!BQ427</f>
        <v>186247</v>
      </c>
      <c r="R48">
        <v>20</v>
      </c>
      <c r="S48" t="s">
        <v>55</v>
      </c>
      <c r="T48" s="29">
        <v>44281</v>
      </c>
      <c r="U48" s="48">
        <f>'Detailed Summary'!BQ455</f>
        <v>202410</v>
      </c>
      <c r="W48">
        <v>20</v>
      </c>
      <c r="X48" t="s">
        <v>53</v>
      </c>
      <c r="Y48" s="29">
        <v>44314</v>
      </c>
      <c r="Z48" s="48">
        <f>'Detailed Summary'!BQ488</f>
        <v>182166</v>
      </c>
    </row>
    <row r="49" spans="2:34" ht="16" thickBot="1" x14ac:dyDescent="0.25">
      <c r="B49" t="s">
        <v>119</v>
      </c>
      <c r="C49" t="s">
        <v>101</v>
      </c>
      <c r="E49" t="s">
        <v>119</v>
      </c>
      <c r="F49" s="34">
        <v>65251.75</v>
      </c>
      <c r="N49" s="46"/>
      <c r="O49" s="46"/>
      <c r="P49" s="142">
        <f>SUM(P29:P48)</f>
        <v>2223182</v>
      </c>
      <c r="R49">
        <v>21</v>
      </c>
      <c r="S49" t="s">
        <v>58</v>
      </c>
      <c r="T49" s="29">
        <v>44284</v>
      </c>
      <c r="U49" s="48">
        <f>'Detailed Summary'!BQ458</f>
        <v>170152</v>
      </c>
      <c r="W49">
        <v>21</v>
      </c>
      <c r="X49" t="s">
        <v>54</v>
      </c>
      <c r="Y49" s="29">
        <v>44315</v>
      </c>
      <c r="Z49" s="48">
        <f>'Detailed Summary'!BQ489</f>
        <v>172737</v>
      </c>
    </row>
    <row r="50" spans="2:34" ht="17" thickTop="1" thickBot="1" x14ac:dyDescent="0.25">
      <c r="B50" t="s">
        <v>120</v>
      </c>
      <c r="E50" t="s">
        <v>120</v>
      </c>
      <c r="F50" s="34">
        <v>64891.727272727272</v>
      </c>
      <c r="I50" s="46"/>
      <c r="J50" s="46"/>
      <c r="K50" s="142">
        <f>SUM(K29:K48)</f>
        <v>3061429</v>
      </c>
      <c r="N50" s="46" t="s">
        <v>86</v>
      </c>
      <c r="O50" s="142">
        <f>P49/20</f>
        <v>111159.1</v>
      </c>
      <c r="R50">
        <v>22</v>
      </c>
      <c r="S50" t="s">
        <v>59</v>
      </c>
      <c r="T50" s="29">
        <v>44285</v>
      </c>
      <c r="U50" s="48">
        <f>'Detailed Summary'!BQ459</f>
        <v>178075</v>
      </c>
      <c r="W50">
        <v>22</v>
      </c>
      <c r="X50" t="s">
        <v>55</v>
      </c>
      <c r="Y50" s="29">
        <v>44316</v>
      </c>
      <c r="Z50" s="48">
        <f>'Detailed Summary'!BQ490</f>
        <v>187108</v>
      </c>
    </row>
    <row r="51" spans="2:34" ht="17" thickTop="1" thickBot="1" x14ac:dyDescent="0.25">
      <c r="B51" t="s">
        <v>121</v>
      </c>
      <c r="E51" t="s">
        <v>121</v>
      </c>
      <c r="F51" s="34">
        <v>67034.272727272721</v>
      </c>
      <c r="I51" s="61" t="s">
        <v>292</v>
      </c>
      <c r="J51" s="142">
        <f>K50/20</f>
        <v>153071.45000000001</v>
      </c>
      <c r="R51">
        <v>23</v>
      </c>
      <c r="S51" t="s">
        <v>53</v>
      </c>
      <c r="T51" s="29">
        <v>44286</v>
      </c>
      <c r="U51" s="48">
        <f>'Detailed Summary'!BQ460</f>
        <v>184189</v>
      </c>
      <c r="X51" s="46"/>
      <c r="Y51" s="46"/>
      <c r="Z51" s="142">
        <f>SUM(Z29:Z50)</f>
        <v>4006202</v>
      </c>
    </row>
    <row r="52" spans="2:34" ht="17" thickTop="1" thickBot="1" x14ac:dyDescent="0.25">
      <c r="B52" t="s">
        <v>122</v>
      </c>
      <c r="C52" t="s">
        <v>105</v>
      </c>
      <c r="E52" t="s">
        <v>122</v>
      </c>
      <c r="F52" s="34">
        <v>69034.850000000006</v>
      </c>
      <c r="S52" s="46"/>
      <c r="T52" s="46"/>
      <c r="U52" s="142">
        <f>SUM(U29:U51)</f>
        <v>4034856</v>
      </c>
      <c r="X52" s="46" t="s">
        <v>88</v>
      </c>
      <c r="Y52" s="142">
        <f>Z51/22</f>
        <v>182100.09090909091</v>
      </c>
    </row>
    <row r="53" spans="2:34" ht="17" thickTop="1" thickBot="1" x14ac:dyDescent="0.25">
      <c r="B53" t="s">
        <v>123</v>
      </c>
      <c r="E53" t="s">
        <v>123</v>
      </c>
      <c r="F53" s="34">
        <v>68688.954545454544</v>
      </c>
      <c r="S53" s="46" t="s">
        <v>87</v>
      </c>
      <c r="T53" s="142">
        <f>U52/23</f>
        <v>175428.52173913043</v>
      </c>
      <c r="AF53" t="s">
        <v>523</v>
      </c>
      <c r="AH53" s="30">
        <v>167067</v>
      </c>
    </row>
    <row r="54" spans="2:34" ht="16" thickTop="1" x14ac:dyDescent="0.2">
      <c r="B54" t="s">
        <v>124</v>
      </c>
      <c r="C54" t="s">
        <v>125</v>
      </c>
      <c r="E54" t="s">
        <v>124</v>
      </c>
      <c r="F54" s="34">
        <v>67680.545454545456</v>
      </c>
      <c r="AF54" t="s">
        <v>524</v>
      </c>
      <c r="AH54" s="30">
        <v>176925</v>
      </c>
    </row>
    <row r="55" spans="2:34" x14ac:dyDescent="0.2">
      <c r="B55" t="s">
        <v>126</v>
      </c>
      <c r="E55" t="s">
        <v>126</v>
      </c>
      <c r="F55" s="34">
        <v>68255.904761904763</v>
      </c>
    </row>
    <row r="56" spans="2:34" x14ac:dyDescent="0.2">
      <c r="B56" t="s">
        <v>127</v>
      </c>
      <c r="C56" t="s">
        <v>113</v>
      </c>
      <c r="E56" t="s">
        <v>127</v>
      </c>
      <c r="F56" s="34">
        <v>67907.71428571429</v>
      </c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2:34" x14ac:dyDescent="0.2">
      <c r="B57" t="s">
        <v>128</v>
      </c>
      <c r="E57" t="s">
        <v>128</v>
      </c>
      <c r="F57" s="34">
        <v>68015.727272727279</v>
      </c>
      <c r="H57">
        <v>1</v>
      </c>
      <c r="I57" t="s">
        <v>58</v>
      </c>
      <c r="J57" s="29">
        <v>44319</v>
      </c>
      <c r="K57" s="48">
        <f>'Detailed Summary'!BQ493</f>
        <v>169771</v>
      </c>
      <c r="M57">
        <v>1</v>
      </c>
      <c r="N57" t="s">
        <v>59</v>
      </c>
      <c r="O57" s="29">
        <v>44348</v>
      </c>
      <c r="P57" s="48">
        <f>'Detailed Summary'!BQ522</f>
        <v>182245</v>
      </c>
      <c r="R57">
        <v>1</v>
      </c>
      <c r="S57" t="s">
        <v>54</v>
      </c>
      <c r="T57" s="29">
        <v>44378</v>
      </c>
      <c r="U57" s="48">
        <f>'Detailed Summary'!BQ552</f>
        <v>208624</v>
      </c>
      <c r="W57">
        <v>1</v>
      </c>
      <c r="X57" t="s">
        <v>58</v>
      </c>
      <c r="Y57" s="29">
        <v>44410</v>
      </c>
      <c r="Z57" s="48">
        <f>'Detailed Summary'!BQ584</f>
        <v>164943</v>
      </c>
    </row>
    <row r="58" spans="2:34" x14ac:dyDescent="0.2">
      <c r="B58" t="s">
        <v>129</v>
      </c>
      <c r="C58" t="s">
        <v>95</v>
      </c>
      <c r="E58" t="s">
        <v>129</v>
      </c>
      <c r="F58" s="34">
        <v>68460.526315789481</v>
      </c>
      <c r="H58">
        <v>2</v>
      </c>
      <c r="I58" t="s">
        <v>59</v>
      </c>
      <c r="J58" s="29">
        <v>44320</v>
      </c>
      <c r="K58" s="48">
        <f>'Detailed Summary'!BQ494</f>
        <v>179455</v>
      </c>
      <c r="M58">
        <v>2</v>
      </c>
      <c r="N58" t="s">
        <v>53</v>
      </c>
      <c r="O58" s="29">
        <v>44349</v>
      </c>
      <c r="P58" s="48">
        <f>'Detailed Summary'!BQ523</f>
        <v>189085</v>
      </c>
      <c r="R58">
        <v>2</v>
      </c>
      <c r="S58" t="s">
        <v>55</v>
      </c>
      <c r="T58" s="29">
        <v>44379</v>
      </c>
      <c r="U58" s="48">
        <f>'Detailed Summary'!BQ553</f>
        <v>208630</v>
      </c>
      <c r="W58">
        <v>2</v>
      </c>
      <c r="X58" t="s">
        <v>59</v>
      </c>
      <c r="Y58" s="29">
        <v>44411</v>
      </c>
      <c r="Z58" s="48">
        <f>'Detailed Summary'!BQ585</f>
        <v>185920</v>
      </c>
    </row>
    <row r="59" spans="2:34" x14ac:dyDescent="0.2">
      <c r="B59" t="s">
        <v>130</v>
      </c>
      <c r="C59" t="s">
        <v>131</v>
      </c>
      <c r="E59" t="s">
        <v>130</v>
      </c>
      <c r="F59" s="34">
        <v>66879.238095238092</v>
      </c>
      <c r="H59">
        <v>3</v>
      </c>
      <c r="I59" t="s">
        <v>53</v>
      </c>
      <c r="J59" s="29">
        <v>44321</v>
      </c>
      <c r="K59" s="48">
        <f>'Detailed Summary'!BQ495</f>
        <v>188789</v>
      </c>
      <c r="M59">
        <v>3</v>
      </c>
      <c r="N59" t="s">
        <v>54</v>
      </c>
      <c r="O59" s="29">
        <v>44350</v>
      </c>
      <c r="P59" s="48">
        <f>'Detailed Summary'!BQ524</f>
        <v>180862</v>
      </c>
      <c r="R59">
        <v>3</v>
      </c>
      <c r="S59" t="s">
        <v>59</v>
      </c>
      <c r="T59" s="29">
        <v>44383</v>
      </c>
      <c r="U59" s="48">
        <f>'Detailed Summary'!BQ557</f>
        <v>184961</v>
      </c>
      <c r="W59">
        <v>3</v>
      </c>
      <c r="X59" t="s">
        <v>53</v>
      </c>
      <c r="Y59" s="29">
        <v>44412</v>
      </c>
      <c r="Z59" s="48">
        <f>'Detailed Summary'!BQ586</f>
        <v>193287</v>
      </c>
    </row>
    <row r="60" spans="2:34" x14ac:dyDescent="0.2">
      <c r="B60" t="s">
        <v>132</v>
      </c>
      <c r="C60" t="s">
        <v>99</v>
      </c>
      <c r="E60" t="s">
        <v>132</v>
      </c>
      <c r="F60" s="34">
        <v>65649.894736842107</v>
      </c>
      <c r="H60">
        <v>4</v>
      </c>
      <c r="I60" t="s">
        <v>54</v>
      </c>
      <c r="J60" s="29">
        <v>44322</v>
      </c>
      <c r="K60" s="48">
        <f>'Detailed Summary'!BQ496</f>
        <v>196642</v>
      </c>
      <c r="M60">
        <v>4</v>
      </c>
      <c r="N60" t="s">
        <v>55</v>
      </c>
      <c r="O60" s="29">
        <v>44351</v>
      </c>
      <c r="P60" s="48">
        <f>'Detailed Summary'!BQ525</f>
        <v>201127</v>
      </c>
      <c r="R60">
        <v>4</v>
      </c>
      <c r="S60" t="s">
        <v>53</v>
      </c>
      <c r="T60" s="29">
        <v>44384</v>
      </c>
      <c r="U60" s="48">
        <f>'Detailed Summary'!BQ558</f>
        <v>190438</v>
      </c>
      <c r="W60">
        <v>4</v>
      </c>
      <c r="X60" t="s">
        <v>54</v>
      </c>
      <c r="Y60" s="29">
        <v>44413</v>
      </c>
      <c r="Z60" s="48">
        <f>'Detailed Summary'!BQ587</f>
        <v>190394</v>
      </c>
    </row>
    <row r="61" spans="2:34" x14ac:dyDescent="0.2">
      <c r="B61" t="s">
        <v>133</v>
      </c>
      <c r="C61" t="s">
        <v>101</v>
      </c>
      <c r="E61" t="s">
        <v>133</v>
      </c>
      <c r="F61" s="34">
        <v>65282.526315789473</v>
      </c>
      <c r="H61">
        <v>5</v>
      </c>
      <c r="I61" t="s">
        <v>55</v>
      </c>
      <c r="J61" s="29">
        <v>44323</v>
      </c>
      <c r="K61" s="48">
        <f>'Detailed Summary'!BQ497</f>
        <v>211652</v>
      </c>
      <c r="M61">
        <v>5</v>
      </c>
      <c r="N61" t="s">
        <v>58</v>
      </c>
      <c r="O61" s="29">
        <v>44354</v>
      </c>
      <c r="P61" s="48">
        <f>'Detailed Summary'!BQ528</f>
        <v>178891</v>
      </c>
      <c r="R61">
        <v>5</v>
      </c>
      <c r="S61" t="s">
        <v>54</v>
      </c>
      <c r="T61" s="29">
        <v>44385</v>
      </c>
      <c r="U61" s="48">
        <f>'Detailed Summary'!BQ559</f>
        <v>196482</v>
      </c>
      <c r="W61">
        <v>5</v>
      </c>
      <c r="X61" t="s">
        <v>55</v>
      </c>
      <c r="Y61" s="29">
        <v>44414</v>
      </c>
      <c r="Z61" s="48">
        <f>'Detailed Summary'!BQ588</f>
        <v>204778</v>
      </c>
    </row>
    <row r="62" spans="2:34" x14ac:dyDescent="0.2">
      <c r="B62" t="s">
        <v>134</v>
      </c>
      <c r="E62" t="s">
        <v>134</v>
      </c>
      <c r="F62" s="34">
        <v>67679.173913043473</v>
      </c>
      <c r="H62">
        <v>6</v>
      </c>
      <c r="I62" t="s">
        <v>58</v>
      </c>
      <c r="J62" s="29">
        <v>44326</v>
      </c>
      <c r="K62" s="48">
        <f>'Detailed Summary'!BQ500</f>
        <v>173764</v>
      </c>
      <c r="M62">
        <v>6</v>
      </c>
      <c r="N62" t="s">
        <v>59</v>
      </c>
      <c r="O62" s="29">
        <v>44355</v>
      </c>
      <c r="P62" s="48">
        <f>'Detailed Summary'!BQ529</f>
        <v>186771</v>
      </c>
      <c r="R62">
        <v>6</v>
      </c>
      <c r="S62" t="s">
        <v>55</v>
      </c>
      <c r="T62" s="29">
        <v>44386</v>
      </c>
      <c r="U62" s="48">
        <f>'Detailed Summary'!BQ560</f>
        <v>193782</v>
      </c>
      <c r="W62">
        <v>6</v>
      </c>
      <c r="X62" t="s">
        <v>58</v>
      </c>
      <c r="Y62" s="29">
        <v>44417</v>
      </c>
      <c r="Z62" s="48">
        <f>'Detailed Summary'!BQ591</f>
        <v>182418</v>
      </c>
    </row>
    <row r="63" spans="2:34" x14ac:dyDescent="0.2">
      <c r="B63" t="s">
        <v>135</v>
      </c>
      <c r="E63" t="s">
        <v>135</v>
      </c>
      <c r="F63" s="34">
        <v>69471.954545454544</v>
      </c>
      <c r="H63">
        <v>7</v>
      </c>
      <c r="I63" t="s">
        <v>59</v>
      </c>
      <c r="J63" s="29">
        <v>44327</v>
      </c>
      <c r="K63" s="48">
        <f>'Detailed Summary'!BQ501</f>
        <v>171349</v>
      </c>
      <c r="M63">
        <v>7</v>
      </c>
      <c r="N63" t="s">
        <v>53</v>
      </c>
      <c r="O63" s="29">
        <v>44356</v>
      </c>
      <c r="P63" s="48">
        <f>'Detailed Summary'!BQ530</f>
        <v>193735</v>
      </c>
      <c r="R63">
        <v>7</v>
      </c>
      <c r="S63" t="s">
        <v>58</v>
      </c>
      <c r="T63" s="29">
        <v>44389</v>
      </c>
      <c r="U63" s="48">
        <f>'Detailed Summary'!BQ563</f>
        <v>181894</v>
      </c>
      <c r="W63">
        <v>7</v>
      </c>
      <c r="X63" t="s">
        <v>59</v>
      </c>
      <c r="Y63" s="29">
        <v>44418</v>
      </c>
      <c r="Z63" s="48">
        <f>'Detailed Summary'!BQ592</f>
        <v>189359</v>
      </c>
    </row>
    <row r="64" spans="2:34" x14ac:dyDescent="0.2">
      <c r="B64" t="s">
        <v>136</v>
      </c>
      <c r="E64" t="s">
        <v>136</v>
      </c>
      <c r="F64" s="34">
        <v>69740.149999999994</v>
      </c>
      <c r="H64">
        <v>8</v>
      </c>
      <c r="I64" t="s">
        <v>53</v>
      </c>
      <c r="J64" s="29">
        <v>44328</v>
      </c>
      <c r="K64" s="48">
        <f>'Detailed Summary'!BQ502</f>
        <v>183557</v>
      </c>
      <c r="M64">
        <v>8</v>
      </c>
      <c r="N64" t="s">
        <v>54</v>
      </c>
      <c r="O64" s="29">
        <v>44357</v>
      </c>
      <c r="P64" s="48">
        <f>'Detailed Summary'!BQ531</f>
        <v>198812</v>
      </c>
      <c r="R64">
        <v>8</v>
      </c>
      <c r="S64" t="s">
        <v>59</v>
      </c>
      <c r="T64" s="29">
        <v>44390</v>
      </c>
      <c r="U64" s="48">
        <f>'Detailed Summary'!BQ564</f>
        <v>192757</v>
      </c>
      <c r="W64">
        <v>8</v>
      </c>
      <c r="X64" t="s">
        <v>53</v>
      </c>
      <c r="Y64" s="29">
        <v>44419</v>
      </c>
      <c r="Z64" s="48">
        <f>'Detailed Summary'!BQ593</f>
        <v>192890</v>
      </c>
    </row>
    <row r="65" spans="2:26" x14ac:dyDescent="0.2">
      <c r="B65" t="s">
        <v>137</v>
      </c>
      <c r="E65" t="s">
        <v>137</v>
      </c>
      <c r="F65" s="34">
        <v>69467.545454545456</v>
      </c>
      <c r="H65">
        <v>9</v>
      </c>
      <c r="I65" t="s">
        <v>54</v>
      </c>
      <c r="J65" s="29">
        <v>44329</v>
      </c>
      <c r="K65" s="48">
        <f>'Detailed Summary'!BQ503</f>
        <v>190595</v>
      </c>
      <c r="M65">
        <v>9</v>
      </c>
      <c r="N65" t="s">
        <v>55</v>
      </c>
      <c r="O65" s="29">
        <v>44358</v>
      </c>
      <c r="P65" s="48">
        <f>'Detailed Summary'!BQ532</f>
        <v>209979</v>
      </c>
      <c r="R65">
        <v>9</v>
      </c>
      <c r="S65" t="s">
        <v>53</v>
      </c>
      <c r="T65" s="29">
        <v>44391</v>
      </c>
      <c r="U65" s="48">
        <f>'Detailed Summary'!BQ565</f>
        <v>201333</v>
      </c>
      <c r="W65">
        <v>9</v>
      </c>
      <c r="X65" t="s">
        <v>54</v>
      </c>
      <c r="Y65" s="29">
        <v>44420</v>
      </c>
      <c r="Z65" s="48">
        <f>'Detailed Summary'!BQ594</f>
        <v>194414</v>
      </c>
    </row>
    <row r="66" spans="2:26" x14ac:dyDescent="0.2">
      <c r="B66" t="s">
        <v>138</v>
      </c>
      <c r="C66" t="s">
        <v>139</v>
      </c>
      <c r="E66" t="s">
        <v>138</v>
      </c>
      <c r="F66" s="34">
        <v>67724.71428571429</v>
      </c>
      <c r="H66">
        <v>10</v>
      </c>
      <c r="I66" t="s">
        <v>55</v>
      </c>
      <c r="J66" s="29">
        <v>44330</v>
      </c>
      <c r="K66" s="48">
        <f>'Detailed Summary'!BQ504</f>
        <v>207023</v>
      </c>
      <c r="M66">
        <v>10</v>
      </c>
      <c r="N66" t="s">
        <v>58</v>
      </c>
      <c r="O66" s="29">
        <v>44361</v>
      </c>
      <c r="P66" s="48">
        <f>'Detailed Summary'!BQ535</f>
        <v>182710</v>
      </c>
      <c r="R66">
        <v>10</v>
      </c>
      <c r="S66" t="s">
        <v>54</v>
      </c>
      <c r="T66" s="29">
        <v>44392</v>
      </c>
      <c r="U66" s="48">
        <f>'Detailed Summary'!BQ566</f>
        <v>202080</v>
      </c>
      <c r="W66">
        <v>10</v>
      </c>
      <c r="X66" t="s">
        <v>55</v>
      </c>
      <c r="Y66" s="29">
        <v>44421</v>
      </c>
      <c r="Z66" s="48">
        <f>'Detailed Summary'!BQ595</f>
        <v>207408</v>
      </c>
    </row>
    <row r="67" spans="2:26" x14ac:dyDescent="0.2">
      <c r="B67" t="s">
        <v>140</v>
      </c>
      <c r="E67" t="s">
        <v>140</v>
      </c>
      <c r="F67" s="34">
        <v>68386.136363636368</v>
      </c>
      <c r="H67">
        <v>11</v>
      </c>
      <c r="I67" t="s">
        <v>58</v>
      </c>
      <c r="J67" s="29">
        <v>44333</v>
      </c>
      <c r="K67" s="48">
        <f>'Detailed Summary'!BQ507</f>
        <v>166861</v>
      </c>
      <c r="M67">
        <v>11</v>
      </c>
      <c r="N67" t="s">
        <v>59</v>
      </c>
      <c r="O67" s="29">
        <v>44362</v>
      </c>
      <c r="P67" s="48">
        <f>'Detailed Summary'!BQ536</f>
        <v>191735</v>
      </c>
      <c r="R67">
        <v>11</v>
      </c>
      <c r="S67" t="s">
        <v>55</v>
      </c>
      <c r="T67" s="29">
        <v>44393</v>
      </c>
      <c r="U67" s="48">
        <f>'Detailed Summary'!BQ567</f>
        <v>208646</v>
      </c>
      <c r="W67">
        <v>11</v>
      </c>
      <c r="X67" t="s">
        <v>58</v>
      </c>
      <c r="Y67" s="29">
        <v>44424</v>
      </c>
      <c r="Z67" s="48">
        <f>'Detailed Summary'!BQ598</f>
        <v>181988</v>
      </c>
    </row>
    <row r="68" spans="2:26" x14ac:dyDescent="0.2">
      <c r="B68" t="s">
        <v>141</v>
      </c>
      <c r="C68" t="s">
        <v>113</v>
      </c>
      <c r="E68" t="s">
        <v>141</v>
      </c>
      <c r="F68" s="34">
        <v>69116.523809523816</v>
      </c>
      <c r="H68">
        <v>12</v>
      </c>
      <c r="I68" t="s">
        <v>59</v>
      </c>
      <c r="J68" s="29">
        <v>44334</v>
      </c>
      <c r="K68" s="48">
        <f>'Detailed Summary'!BQ508</f>
        <v>166439</v>
      </c>
      <c r="M68">
        <v>12</v>
      </c>
      <c r="N68" t="s">
        <v>53</v>
      </c>
      <c r="O68" s="29">
        <v>44363</v>
      </c>
      <c r="P68" s="48">
        <f>'Detailed Summary'!BQ537</f>
        <v>195267</v>
      </c>
      <c r="R68">
        <v>12</v>
      </c>
      <c r="S68" t="s">
        <v>58</v>
      </c>
      <c r="T68" s="29">
        <v>44396</v>
      </c>
      <c r="U68" s="48">
        <f>'Detailed Summary'!BQ570</f>
        <v>178156</v>
      </c>
      <c r="W68">
        <v>12</v>
      </c>
      <c r="X68" t="s">
        <v>59</v>
      </c>
      <c r="Y68" s="29">
        <v>44425</v>
      </c>
      <c r="Z68" s="48">
        <f>'Detailed Summary'!BQ599</f>
        <v>186449</v>
      </c>
    </row>
    <row r="69" spans="2:26" x14ac:dyDescent="0.2">
      <c r="B69" t="s">
        <v>142</v>
      </c>
      <c r="E69" t="s">
        <v>142</v>
      </c>
      <c r="F69" s="34">
        <v>69433.809523809527</v>
      </c>
      <c r="H69">
        <v>13</v>
      </c>
      <c r="I69" t="s">
        <v>53</v>
      </c>
      <c r="J69" s="29">
        <v>44335</v>
      </c>
      <c r="K69" s="48">
        <f>'Detailed Summary'!BQ509</f>
        <v>177506</v>
      </c>
      <c r="M69">
        <v>13</v>
      </c>
      <c r="N69" t="s">
        <v>54</v>
      </c>
      <c r="O69" s="29">
        <v>44364</v>
      </c>
      <c r="P69" s="48">
        <f>'Detailed Summary'!BQ538</f>
        <v>199902</v>
      </c>
      <c r="R69">
        <v>13</v>
      </c>
      <c r="S69" t="s">
        <v>59</v>
      </c>
      <c r="T69" s="29">
        <v>44397</v>
      </c>
      <c r="U69" s="48">
        <f>'Detailed Summary'!BQ571</f>
        <v>190900</v>
      </c>
      <c r="W69">
        <v>13</v>
      </c>
      <c r="X69" t="s">
        <v>53</v>
      </c>
      <c r="Y69" s="29">
        <v>44426</v>
      </c>
      <c r="Z69" s="48">
        <f>'Detailed Summary'!BQ600</f>
        <v>188163</v>
      </c>
    </row>
    <row r="70" spans="2:26" x14ac:dyDescent="0.2">
      <c r="B70" t="s">
        <v>143</v>
      </c>
      <c r="C70" t="s">
        <v>95</v>
      </c>
      <c r="E70" t="s">
        <v>143</v>
      </c>
      <c r="F70" s="34">
        <v>68916.95</v>
      </c>
      <c r="H70">
        <v>14</v>
      </c>
      <c r="I70" t="s">
        <v>54</v>
      </c>
      <c r="J70" s="29">
        <v>44336</v>
      </c>
      <c r="K70" s="48">
        <f>'Detailed Summary'!BQ510</f>
        <v>192435</v>
      </c>
      <c r="M70">
        <v>14</v>
      </c>
      <c r="N70" t="s">
        <v>55</v>
      </c>
      <c r="O70" s="29">
        <v>44365</v>
      </c>
      <c r="P70" s="48">
        <f>'Detailed Summary'!BQ539</f>
        <v>213312</v>
      </c>
      <c r="R70">
        <v>14</v>
      </c>
      <c r="S70" t="s">
        <v>53</v>
      </c>
      <c r="T70" s="29">
        <v>44398</v>
      </c>
      <c r="U70" s="48">
        <f>'Detailed Summary'!BQ572</f>
        <v>194754</v>
      </c>
      <c r="W70">
        <v>14</v>
      </c>
      <c r="X70" t="s">
        <v>54</v>
      </c>
      <c r="Y70" s="29">
        <v>44427</v>
      </c>
      <c r="Z70" s="48">
        <f>'Detailed Summary'!BQ601</f>
        <v>197529</v>
      </c>
    </row>
    <row r="71" spans="2:26" x14ac:dyDescent="0.2">
      <c r="B71" t="s">
        <v>144</v>
      </c>
      <c r="C71" t="s">
        <v>145</v>
      </c>
      <c r="E71" t="s">
        <v>144</v>
      </c>
      <c r="F71" s="34">
        <v>68104.727272727279</v>
      </c>
      <c r="H71">
        <v>15</v>
      </c>
      <c r="I71" t="s">
        <v>55</v>
      </c>
      <c r="J71" s="29">
        <v>44337</v>
      </c>
      <c r="K71" s="48">
        <f>'Detailed Summary'!BQ511</f>
        <v>207906</v>
      </c>
      <c r="M71">
        <v>15</v>
      </c>
      <c r="N71" t="s">
        <v>58</v>
      </c>
      <c r="O71" s="29">
        <v>44368</v>
      </c>
      <c r="P71" s="48">
        <f>'Detailed Summary'!BQ542</f>
        <v>183164</v>
      </c>
      <c r="R71">
        <v>15</v>
      </c>
      <c r="S71" t="s">
        <v>54</v>
      </c>
      <c r="T71" s="29">
        <v>44399</v>
      </c>
      <c r="U71" s="48">
        <f>'Detailed Summary'!BQ573</f>
        <v>199981</v>
      </c>
      <c r="W71">
        <v>15</v>
      </c>
      <c r="X71" t="s">
        <v>55</v>
      </c>
      <c r="Y71" s="29">
        <v>44428</v>
      </c>
      <c r="Z71" s="48">
        <f>'Detailed Summary'!BQ602</f>
        <v>205441</v>
      </c>
    </row>
    <row r="72" spans="2:26" x14ac:dyDescent="0.2">
      <c r="B72" t="s">
        <v>146</v>
      </c>
      <c r="C72" t="s">
        <v>99</v>
      </c>
      <c r="E72" t="s">
        <v>146</v>
      </c>
      <c r="F72" s="34">
        <v>66802</v>
      </c>
      <c r="H72">
        <v>16</v>
      </c>
      <c r="I72" t="s">
        <v>58</v>
      </c>
      <c r="J72" s="29">
        <v>44340</v>
      </c>
      <c r="K72" s="48">
        <f>'Detailed Summary'!BQ514</f>
        <v>165315</v>
      </c>
      <c r="M72">
        <v>16</v>
      </c>
      <c r="N72" t="s">
        <v>59</v>
      </c>
      <c r="O72" s="29">
        <v>44369</v>
      </c>
      <c r="P72" s="48">
        <f>'Detailed Summary'!BQ543</f>
        <v>190571</v>
      </c>
      <c r="R72">
        <v>16</v>
      </c>
      <c r="S72" t="s">
        <v>55</v>
      </c>
      <c r="T72" s="29">
        <v>44400</v>
      </c>
      <c r="U72" s="48">
        <f>'Detailed Summary'!BQ574</f>
        <v>205916</v>
      </c>
      <c r="W72">
        <v>16</v>
      </c>
      <c r="X72" t="s">
        <v>58</v>
      </c>
      <c r="Y72" s="29">
        <v>44431</v>
      </c>
      <c r="Z72" s="48">
        <f>'Detailed Summary'!BQ605</f>
        <v>179012</v>
      </c>
    </row>
    <row r="73" spans="2:26" x14ac:dyDescent="0.2">
      <c r="B73" t="s">
        <v>147</v>
      </c>
      <c r="C73" t="s">
        <v>101</v>
      </c>
      <c r="E73" t="s">
        <v>147</v>
      </c>
      <c r="F73" s="34">
        <v>65186.473684210527</v>
      </c>
      <c r="H73">
        <v>17</v>
      </c>
      <c r="I73" t="s">
        <v>59</v>
      </c>
      <c r="J73" s="29">
        <v>44341</v>
      </c>
      <c r="K73" s="48">
        <f>'Detailed Summary'!BQ515</f>
        <v>185696</v>
      </c>
      <c r="M73">
        <v>17</v>
      </c>
      <c r="N73" t="s">
        <v>53</v>
      </c>
      <c r="O73" s="29">
        <v>44370</v>
      </c>
      <c r="P73" s="48">
        <f>'Detailed Summary'!BQ544</f>
        <v>195935</v>
      </c>
      <c r="R73">
        <v>17</v>
      </c>
      <c r="S73" t="s">
        <v>58</v>
      </c>
      <c r="T73" s="29">
        <v>44403</v>
      </c>
      <c r="U73" s="48">
        <f>'Detailed Summary'!BQ577</f>
        <v>181462</v>
      </c>
      <c r="W73">
        <v>17</v>
      </c>
      <c r="X73" t="s">
        <v>59</v>
      </c>
      <c r="Y73" s="29">
        <v>44432</v>
      </c>
      <c r="Z73" s="48">
        <f>'Detailed Summary'!BQ606</f>
        <v>184982</v>
      </c>
    </row>
    <row r="74" spans="2:26" x14ac:dyDescent="0.2">
      <c r="B74" t="s">
        <v>148</v>
      </c>
      <c r="E74" t="s">
        <v>148</v>
      </c>
      <c r="F74" s="34">
        <v>69528.130434782608</v>
      </c>
      <c r="H74">
        <v>18</v>
      </c>
      <c r="I74" t="s">
        <v>53</v>
      </c>
      <c r="J74" s="29">
        <v>44342</v>
      </c>
      <c r="K74" s="48">
        <f>'Detailed Summary'!BQ516</f>
        <v>194966</v>
      </c>
      <c r="M74">
        <v>18</v>
      </c>
      <c r="N74" t="s">
        <v>54</v>
      </c>
      <c r="O74" s="29">
        <v>44371</v>
      </c>
      <c r="P74" s="48">
        <f>'Detailed Summary'!BQ545</f>
        <v>200456</v>
      </c>
      <c r="R74">
        <v>18</v>
      </c>
      <c r="S74" t="s">
        <v>59</v>
      </c>
      <c r="T74" s="29">
        <v>44404</v>
      </c>
      <c r="U74" s="48">
        <f>'Detailed Summary'!BQ578</f>
        <v>189930</v>
      </c>
      <c r="W74">
        <v>18</v>
      </c>
      <c r="X74" t="s">
        <v>53</v>
      </c>
      <c r="Y74" s="29">
        <v>44433</v>
      </c>
      <c r="Z74" s="48">
        <f>'Detailed Summary'!BQ607</f>
        <v>189642</v>
      </c>
    </row>
    <row r="75" spans="2:26" x14ac:dyDescent="0.2">
      <c r="B75" t="s">
        <v>149</v>
      </c>
      <c r="E75" t="s">
        <v>149</v>
      </c>
      <c r="F75" s="34">
        <v>70376.571428571435</v>
      </c>
      <c r="H75">
        <v>19</v>
      </c>
      <c r="I75" t="s">
        <v>54</v>
      </c>
      <c r="J75" s="29">
        <v>44343</v>
      </c>
      <c r="K75" s="48">
        <f>'Detailed Summary'!BQ517</f>
        <v>207756</v>
      </c>
      <c r="M75">
        <v>19</v>
      </c>
      <c r="N75" t="s">
        <v>55</v>
      </c>
      <c r="O75" s="29">
        <v>44372</v>
      </c>
      <c r="P75" s="48">
        <f>'Detailed Summary'!BQ546</f>
        <v>211730</v>
      </c>
      <c r="R75">
        <v>19</v>
      </c>
      <c r="S75" t="s">
        <v>53</v>
      </c>
      <c r="T75" s="29">
        <v>44405</v>
      </c>
      <c r="U75" s="48">
        <f>'Detailed Summary'!BQ579</f>
        <v>192666</v>
      </c>
      <c r="W75">
        <v>19</v>
      </c>
      <c r="X75" t="s">
        <v>54</v>
      </c>
      <c r="Y75" s="29">
        <v>44434</v>
      </c>
      <c r="Z75" s="48">
        <f>'Detailed Summary'!BQ608</f>
        <v>193319</v>
      </c>
    </row>
    <row r="76" spans="2:26" x14ac:dyDescent="0.2">
      <c r="B76" t="s">
        <v>150</v>
      </c>
      <c r="C76" t="s">
        <v>105</v>
      </c>
      <c r="E76" t="s">
        <v>150</v>
      </c>
      <c r="F76" s="34">
        <v>68753.619047619053</v>
      </c>
      <c r="H76">
        <v>20</v>
      </c>
      <c r="I76" t="s">
        <v>55</v>
      </c>
      <c r="J76" s="29">
        <v>44344</v>
      </c>
      <c r="K76" s="48">
        <f>'Detailed Summary'!BQ518</f>
        <v>206369</v>
      </c>
      <c r="M76">
        <v>20</v>
      </c>
      <c r="N76" t="s">
        <v>58</v>
      </c>
      <c r="O76" s="29">
        <v>44375</v>
      </c>
      <c r="P76" s="48">
        <f>'Detailed Summary'!BQ549</f>
        <v>180895</v>
      </c>
      <c r="R76">
        <v>20</v>
      </c>
      <c r="S76" t="s">
        <v>54</v>
      </c>
      <c r="T76" s="29">
        <v>44406</v>
      </c>
      <c r="U76" s="48">
        <f>'Detailed Summary'!BQ580</f>
        <v>197578</v>
      </c>
      <c r="W76">
        <v>20</v>
      </c>
      <c r="X76" t="s">
        <v>55</v>
      </c>
      <c r="Y76" s="29">
        <v>44435</v>
      </c>
      <c r="Z76" s="48">
        <f>'Detailed Summary'!BQ609</f>
        <v>206501</v>
      </c>
    </row>
    <row r="77" spans="2:26" x14ac:dyDescent="0.2">
      <c r="B77" t="s">
        <v>151</v>
      </c>
      <c r="E77" t="s">
        <v>151</v>
      </c>
      <c r="F77" s="34">
        <v>69524.428571428565</v>
      </c>
      <c r="H77">
        <v>21</v>
      </c>
      <c r="I77" t="s">
        <v>58</v>
      </c>
      <c r="J77" s="29">
        <v>44347</v>
      </c>
      <c r="K77" s="48">
        <f>'Detailed Summary'!BQ521</f>
        <v>125406</v>
      </c>
      <c r="M77">
        <v>21</v>
      </c>
      <c r="N77" t="s">
        <v>59</v>
      </c>
      <c r="O77" s="29">
        <v>44376</v>
      </c>
      <c r="P77" s="48">
        <f>'Detailed Summary'!BQ550</f>
        <v>187923</v>
      </c>
      <c r="R77">
        <v>21</v>
      </c>
      <c r="S77" t="s">
        <v>55</v>
      </c>
      <c r="T77" s="29">
        <v>44407</v>
      </c>
      <c r="U77" s="48">
        <f>'Detailed Summary'!BQ581</f>
        <v>207277</v>
      </c>
      <c r="W77">
        <v>21</v>
      </c>
      <c r="X77" t="s">
        <v>58</v>
      </c>
      <c r="Y77" s="29">
        <v>44438</v>
      </c>
      <c r="Z77" s="48">
        <f>'Detailed Summary'!BQ612</f>
        <v>179367</v>
      </c>
    </row>
    <row r="78" spans="2:26" ht="16" thickBot="1" x14ac:dyDescent="0.25">
      <c r="B78" t="s">
        <v>152</v>
      </c>
      <c r="C78" t="s">
        <v>109</v>
      </c>
      <c r="E78" t="s">
        <v>152</v>
      </c>
      <c r="F78" s="34">
        <v>68055.649999999994</v>
      </c>
      <c r="I78" s="46"/>
      <c r="J78" s="46"/>
      <c r="K78" s="142">
        <f>SUM(K57:K77)</f>
        <v>3869252</v>
      </c>
      <c r="M78">
        <v>22</v>
      </c>
      <c r="N78" t="s">
        <v>53</v>
      </c>
      <c r="O78" s="29">
        <v>44377</v>
      </c>
      <c r="P78" s="48">
        <f>'Detailed Summary'!BQ551</f>
        <v>198974</v>
      </c>
      <c r="W78">
        <v>22</v>
      </c>
      <c r="X78" t="s">
        <v>59</v>
      </c>
      <c r="Y78" s="29">
        <v>44439</v>
      </c>
      <c r="Z78" s="48">
        <f>'Detailed Summary'!BQ613</f>
        <v>187917</v>
      </c>
    </row>
    <row r="79" spans="2:26" ht="17" thickTop="1" thickBot="1" x14ac:dyDescent="0.25">
      <c r="B79" t="s">
        <v>153</v>
      </c>
      <c r="E79" t="s">
        <v>153</v>
      </c>
      <c r="F79" s="34">
        <v>68208.260869565216</v>
      </c>
      <c r="I79" s="61" t="s">
        <v>293</v>
      </c>
      <c r="J79" s="142">
        <f>K78/21</f>
        <v>184250.09523809524</v>
      </c>
      <c r="N79" s="46"/>
      <c r="O79" s="46"/>
      <c r="P79" s="142">
        <f>SUM(P57:P78)</f>
        <v>4254081</v>
      </c>
      <c r="S79" s="46"/>
      <c r="T79" s="46"/>
      <c r="U79" s="142">
        <f>SUM(U57:U77)</f>
        <v>4108247</v>
      </c>
      <c r="X79" s="46"/>
      <c r="Y79" s="46"/>
      <c r="Z79" s="142">
        <f>SUM(Z57:Z78)</f>
        <v>4186121</v>
      </c>
    </row>
    <row r="80" spans="2:26" ht="17" thickTop="1" thickBot="1" x14ac:dyDescent="0.25">
      <c r="B80" t="s">
        <v>154</v>
      </c>
      <c r="C80" t="s">
        <v>113</v>
      </c>
      <c r="E80" t="s">
        <v>154</v>
      </c>
      <c r="F80" s="34">
        <v>69258.380952380947</v>
      </c>
      <c r="N80" s="61" t="s">
        <v>294</v>
      </c>
      <c r="O80" s="142">
        <f>P79/22</f>
        <v>193367.31818181818</v>
      </c>
      <c r="S80" s="61" t="s">
        <v>295</v>
      </c>
      <c r="T80" s="142">
        <f>U79/21</f>
        <v>195630.80952380953</v>
      </c>
      <c r="X80" s="61" t="s">
        <v>296</v>
      </c>
      <c r="Y80" s="142">
        <f>Z79/22</f>
        <v>190278.22727272726</v>
      </c>
    </row>
    <row r="81" spans="2:26" ht="16" thickTop="1" x14ac:dyDescent="0.2">
      <c r="B81" t="s">
        <v>155</v>
      </c>
      <c r="E81" t="s">
        <v>155</v>
      </c>
      <c r="F81" s="34">
        <v>69587.571428571435</v>
      </c>
    </row>
    <row r="82" spans="2:26" x14ac:dyDescent="0.2">
      <c r="B82" t="s">
        <v>156</v>
      </c>
      <c r="C82" t="s">
        <v>95</v>
      </c>
      <c r="E82" t="s">
        <v>156</v>
      </c>
      <c r="F82" s="34">
        <v>69860.5</v>
      </c>
    </row>
    <row r="83" spans="2:26" x14ac:dyDescent="0.2">
      <c r="B83" t="s">
        <v>157</v>
      </c>
      <c r="C83" t="s">
        <v>158</v>
      </c>
      <c r="E83" t="s">
        <v>157</v>
      </c>
      <c r="F83" s="34">
        <v>69815.75</v>
      </c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2:26" x14ac:dyDescent="0.2">
      <c r="B84" t="s">
        <v>159</v>
      </c>
      <c r="C84" t="s">
        <v>160</v>
      </c>
      <c r="E84" t="s">
        <v>159</v>
      </c>
      <c r="F84" s="34">
        <v>68574.333333333328</v>
      </c>
      <c r="H84">
        <v>1</v>
      </c>
      <c r="I84" t="s">
        <v>53</v>
      </c>
      <c r="J84" s="29">
        <v>44440</v>
      </c>
      <c r="K84" s="48">
        <f>'Detailed Summary'!BQ614</f>
        <v>192825</v>
      </c>
      <c r="M84">
        <v>1</v>
      </c>
      <c r="N84" t="s">
        <v>55</v>
      </c>
      <c r="O84" s="29">
        <v>44470</v>
      </c>
      <c r="P84" s="48">
        <f>'Detailed Summary'!BQ644</f>
        <v>203939</v>
      </c>
      <c r="R84">
        <v>1</v>
      </c>
      <c r="S84" t="s">
        <v>58</v>
      </c>
      <c r="T84" s="29">
        <v>44501</v>
      </c>
      <c r="U84" s="48">
        <f>'Detailed Summary'!BQ675</f>
        <v>187306</v>
      </c>
      <c r="W84">
        <v>1</v>
      </c>
      <c r="X84" t="s">
        <v>53</v>
      </c>
      <c r="Y84" s="29">
        <v>44531</v>
      </c>
      <c r="Z84" s="48">
        <f>'Detailed Summary'!BQ705</f>
        <v>203644</v>
      </c>
    </row>
    <row r="85" spans="2:26" x14ac:dyDescent="0.2">
      <c r="B85" t="s">
        <v>161</v>
      </c>
      <c r="C85" t="s">
        <v>101</v>
      </c>
      <c r="E85" t="s">
        <v>161</v>
      </c>
      <c r="F85" s="34">
        <v>71365.75</v>
      </c>
      <c r="H85">
        <v>2</v>
      </c>
      <c r="I85" t="s">
        <v>54</v>
      </c>
      <c r="J85" s="29">
        <v>44441</v>
      </c>
      <c r="K85" s="48">
        <f>'Detailed Summary'!BQ615</f>
        <v>198081</v>
      </c>
      <c r="M85">
        <v>2</v>
      </c>
      <c r="N85" t="s">
        <v>58</v>
      </c>
      <c r="O85" s="29">
        <v>44473</v>
      </c>
      <c r="P85" s="48">
        <f>'Detailed Summary'!BQ647</f>
        <v>186921</v>
      </c>
      <c r="R85">
        <v>2</v>
      </c>
      <c r="S85" t="s">
        <v>59</v>
      </c>
      <c r="T85" s="29">
        <v>44502</v>
      </c>
      <c r="U85" s="48">
        <f>'Detailed Summary'!BQ676</f>
        <v>194248</v>
      </c>
      <c r="W85">
        <v>2</v>
      </c>
      <c r="X85" t="s">
        <v>54</v>
      </c>
      <c r="Y85" s="29">
        <v>44532</v>
      </c>
      <c r="Z85" s="48">
        <f>'Detailed Summary'!BQ706</f>
        <v>207574</v>
      </c>
    </row>
    <row r="86" spans="2:26" x14ac:dyDescent="0.2">
      <c r="B86" t="s">
        <v>162</v>
      </c>
      <c r="E86" t="s">
        <v>162</v>
      </c>
      <c r="F86" s="34">
        <v>72746.727272727279</v>
      </c>
      <c r="H86">
        <v>3</v>
      </c>
      <c r="I86" t="s">
        <v>55</v>
      </c>
      <c r="J86" s="29">
        <v>44442</v>
      </c>
      <c r="K86" s="48">
        <f>'Detailed Summary'!BQ616</f>
        <v>216056</v>
      </c>
      <c r="M86">
        <v>3</v>
      </c>
      <c r="N86" t="s">
        <v>59</v>
      </c>
      <c r="O86" s="29">
        <v>44474</v>
      </c>
      <c r="P86" s="48">
        <f>'Detailed Summary'!BQ648</f>
        <v>194615</v>
      </c>
      <c r="R86">
        <v>3</v>
      </c>
      <c r="S86" t="s">
        <v>53</v>
      </c>
      <c r="T86" s="29">
        <v>44503</v>
      </c>
      <c r="U86" s="48">
        <f>'Detailed Summary'!BQ677</f>
        <v>167717</v>
      </c>
      <c r="W86">
        <v>3</v>
      </c>
      <c r="X86" t="s">
        <v>55</v>
      </c>
      <c r="Y86" s="29">
        <v>44533</v>
      </c>
      <c r="Z86" s="48">
        <f>'Detailed Summary'!BQ707</f>
        <v>219826</v>
      </c>
    </row>
    <row r="87" spans="2:26" x14ac:dyDescent="0.2">
      <c r="B87" t="s">
        <v>163</v>
      </c>
      <c r="E87" t="s">
        <v>163</v>
      </c>
      <c r="F87" s="34">
        <v>87895.523809523816</v>
      </c>
      <c r="H87">
        <v>4</v>
      </c>
      <c r="I87" t="s">
        <v>59</v>
      </c>
      <c r="J87" s="29">
        <v>44446</v>
      </c>
      <c r="K87" s="48">
        <f>'Detailed Summary'!BQ620</f>
        <v>185243</v>
      </c>
      <c r="M87">
        <v>4</v>
      </c>
      <c r="N87" t="s">
        <v>53</v>
      </c>
      <c r="O87" s="29">
        <v>44475</v>
      </c>
      <c r="P87" s="48">
        <f>'Detailed Summary'!BQ649</f>
        <v>198222</v>
      </c>
      <c r="R87">
        <v>4</v>
      </c>
      <c r="S87" t="s">
        <v>54</v>
      </c>
      <c r="T87" s="29">
        <v>44504</v>
      </c>
      <c r="U87" s="48">
        <f>'Detailed Summary'!BQ678</f>
        <v>199066</v>
      </c>
      <c r="W87">
        <v>4</v>
      </c>
      <c r="X87" t="s">
        <v>58</v>
      </c>
      <c r="Y87" s="29">
        <v>44536</v>
      </c>
      <c r="Z87" s="48">
        <f>'Detailed Summary'!BQ710</f>
        <v>189663</v>
      </c>
    </row>
    <row r="88" spans="2:26" x14ac:dyDescent="0.2">
      <c r="B88" t="s">
        <v>164</v>
      </c>
      <c r="C88" t="s">
        <v>105</v>
      </c>
      <c r="E88" t="s">
        <v>164</v>
      </c>
      <c r="F88" s="34">
        <v>92316.363636363632</v>
      </c>
      <c r="H88">
        <v>5</v>
      </c>
      <c r="I88" t="s">
        <v>53</v>
      </c>
      <c r="J88" s="29">
        <v>44447</v>
      </c>
      <c r="K88" s="48">
        <f>'Detailed Summary'!BQ621</f>
        <v>189899</v>
      </c>
      <c r="M88">
        <v>5</v>
      </c>
      <c r="N88" t="s">
        <v>54</v>
      </c>
      <c r="O88" s="29">
        <v>44476</v>
      </c>
      <c r="P88" s="48">
        <f>'Detailed Summary'!BQ650</f>
        <v>206640</v>
      </c>
      <c r="R88">
        <v>5</v>
      </c>
      <c r="S88" t="s">
        <v>55</v>
      </c>
      <c r="T88" s="29">
        <v>44505</v>
      </c>
      <c r="U88" s="48">
        <f>'Detailed Summary'!BQ679</f>
        <v>220691</v>
      </c>
      <c r="W88">
        <v>5</v>
      </c>
      <c r="X88" t="s">
        <v>59</v>
      </c>
      <c r="Y88" s="29">
        <v>44537</v>
      </c>
      <c r="Z88" s="48">
        <f>'Detailed Summary'!BQ711</f>
        <v>202575</v>
      </c>
    </row>
    <row r="89" spans="2:26" x14ac:dyDescent="0.2">
      <c r="B89" t="s">
        <v>165</v>
      </c>
      <c r="E89" t="s">
        <v>165</v>
      </c>
      <c r="F89" s="34">
        <v>92718.571428571435</v>
      </c>
      <c r="H89">
        <v>6</v>
      </c>
      <c r="I89" t="s">
        <v>54</v>
      </c>
      <c r="J89" s="29">
        <v>44448</v>
      </c>
      <c r="K89" s="48">
        <f>'Detailed Summary'!BQ622</f>
        <v>197050</v>
      </c>
      <c r="M89">
        <v>6</v>
      </c>
      <c r="N89" t="s">
        <v>55</v>
      </c>
      <c r="O89" s="29">
        <v>44477</v>
      </c>
      <c r="P89" s="48">
        <f>'Detailed Summary'!BQ651</f>
        <v>217767</v>
      </c>
      <c r="R89">
        <v>6</v>
      </c>
      <c r="S89" t="s">
        <v>58</v>
      </c>
      <c r="T89" s="29">
        <v>44508</v>
      </c>
      <c r="U89" s="48">
        <f>'Detailed Summary'!BQ682</f>
        <v>178278</v>
      </c>
      <c r="W89">
        <v>6</v>
      </c>
      <c r="X89" t="s">
        <v>53</v>
      </c>
      <c r="Y89" s="29">
        <v>44538</v>
      </c>
      <c r="Z89" s="48">
        <f>'Detailed Summary'!BQ712</f>
        <v>210297</v>
      </c>
    </row>
    <row r="90" spans="2:26" x14ac:dyDescent="0.2">
      <c r="B90" t="s">
        <v>166</v>
      </c>
      <c r="C90" t="s">
        <v>109</v>
      </c>
      <c r="E90" t="s">
        <v>166</v>
      </c>
      <c r="F90" s="34">
        <v>91008.190476190473</v>
      </c>
      <c r="H90">
        <v>7</v>
      </c>
      <c r="I90" t="s">
        <v>55</v>
      </c>
      <c r="J90" s="29">
        <v>44449</v>
      </c>
      <c r="K90" s="48">
        <f>'Detailed Summary'!BQ623</f>
        <v>211625</v>
      </c>
      <c r="M90">
        <v>7</v>
      </c>
      <c r="N90" t="s">
        <v>58</v>
      </c>
      <c r="O90" s="29">
        <v>44480</v>
      </c>
      <c r="P90" s="48">
        <f>'Detailed Summary'!BQ654</f>
        <v>185593</v>
      </c>
      <c r="R90">
        <v>7</v>
      </c>
      <c r="S90" t="s">
        <v>59</v>
      </c>
      <c r="T90" s="29">
        <v>44509</v>
      </c>
      <c r="U90" s="48">
        <f>'Detailed Summary'!BQ683</f>
        <v>197261</v>
      </c>
      <c r="W90">
        <v>7</v>
      </c>
      <c r="X90" t="s">
        <v>54</v>
      </c>
      <c r="Y90" s="29">
        <v>44539</v>
      </c>
      <c r="Z90" s="48">
        <f>'Detailed Summary'!BQ713</f>
        <v>215920</v>
      </c>
    </row>
    <row r="91" spans="2:26" x14ac:dyDescent="0.2">
      <c r="B91" t="s">
        <v>167</v>
      </c>
      <c r="E91" t="s">
        <v>167</v>
      </c>
      <c r="F91" s="34">
        <v>94070.173913043473</v>
      </c>
      <c r="H91">
        <v>8</v>
      </c>
      <c r="I91" t="s">
        <v>58</v>
      </c>
      <c r="J91" s="29">
        <v>44452</v>
      </c>
      <c r="K91" s="48">
        <f>'Detailed Summary'!BQ626</f>
        <v>179149</v>
      </c>
      <c r="M91">
        <v>8</v>
      </c>
      <c r="N91" t="s">
        <v>59</v>
      </c>
      <c r="O91" s="29">
        <v>44481</v>
      </c>
      <c r="P91" s="48">
        <f>'Detailed Summary'!BQ655</f>
        <v>186861</v>
      </c>
      <c r="R91">
        <v>8</v>
      </c>
      <c r="S91" t="s">
        <v>53</v>
      </c>
      <c r="T91" s="29">
        <v>44510</v>
      </c>
      <c r="U91" s="48">
        <f>'Detailed Summary'!BQ684</f>
        <v>204222</v>
      </c>
      <c r="W91">
        <v>8</v>
      </c>
      <c r="X91" t="s">
        <v>55</v>
      </c>
      <c r="Y91" s="29">
        <v>44540</v>
      </c>
      <c r="Z91" s="48">
        <f>'Detailed Summary'!BQ714</f>
        <v>226192</v>
      </c>
    </row>
    <row r="92" spans="2:26" x14ac:dyDescent="0.2">
      <c r="B92" t="s">
        <v>168</v>
      </c>
      <c r="C92" t="s">
        <v>113</v>
      </c>
      <c r="E92" t="s">
        <v>168</v>
      </c>
      <c r="F92" s="34">
        <v>94488.473684210519</v>
      </c>
      <c r="H92">
        <v>9</v>
      </c>
      <c r="I92" t="s">
        <v>59</v>
      </c>
      <c r="J92" s="29">
        <v>44453</v>
      </c>
      <c r="K92" s="48">
        <f>'Detailed Summary'!BQ627</f>
        <v>186736</v>
      </c>
      <c r="M92">
        <v>9</v>
      </c>
      <c r="N92" t="s">
        <v>53</v>
      </c>
      <c r="O92" s="29">
        <v>44482</v>
      </c>
      <c r="P92" s="48">
        <f>'Detailed Summary'!BQ656</f>
        <v>190334</v>
      </c>
      <c r="R92">
        <v>9</v>
      </c>
      <c r="S92" t="s">
        <v>54</v>
      </c>
      <c r="T92" s="29">
        <v>44511</v>
      </c>
      <c r="U92" s="48">
        <f>'Detailed Summary'!BQ685</f>
        <v>208827</v>
      </c>
      <c r="W92">
        <v>9</v>
      </c>
      <c r="X92" t="s">
        <v>58</v>
      </c>
      <c r="Y92" s="29">
        <v>44543</v>
      </c>
      <c r="Z92" s="48">
        <f>'Detailed Summary'!BQ717</f>
        <v>198619</v>
      </c>
    </row>
    <row r="93" spans="2:26" x14ac:dyDescent="0.2">
      <c r="B93" t="s">
        <v>169</v>
      </c>
      <c r="E93" t="s">
        <v>169</v>
      </c>
      <c r="F93" s="34">
        <v>95429.695652173919</v>
      </c>
      <c r="H93">
        <v>10</v>
      </c>
      <c r="I93" t="s">
        <v>53</v>
      </c>
      <c r="J93" s="29">
        <v>44454</v>
      </c>
      <c r="K93" s="48">
        <f>'Detailed Summary'!BQ628</f>
        <v>195230</v>
      </c>
      <c r="M93">
        <v>10</v>
      </c>
      <c r="N93" t="s">
        <v>54</v>
      </c>
      <c r="O93" s="29">
        <v>44483</v>
      </c>
      <c r="P93" s="48">
        <f>'Detailed Summary'!BQ657</f>
        <v>192981</v>
      </c>
      <c r="R93">
        <v>10</v>
      </c>
      <c r="S93" t="s">
        <v>55</v>
      </c>
      <c r="T93" s="29">
        <v>44512</v>
      </c>
      <c r="U93" s="48">
        <f>'Detailed Summary'!BQ686</f>
        <v>221871</v>
      </c>
      <c r="W93">
        <v>10</v>
      </c>
      <c r="X93" t="s">
        <v>59</v>
      </c>
      <c r="Y93" s="29">
        <v>44544</v>
      </c>
      <c r="Z93" s="48">
        <f>'Detailed Summary'!BQ718</f>
        <v>206248</v>
      </c>
    </row>
    <row r="94" spans="2:26" x14ac:dyDescent="0.2">
      <c r="B94" t="s">
        <v>170</v>
      </c>
      <c r="C94" t="s">
        <v>95</v>
      </c>
      <c r="E94" t="s">
        <v>170</v>
      </c>
      <c r="F94" s="34">
        <v>97566.95</v>
      </c>
      <c r="H94">
        <v>11</v>
      </c>
      <c r="I94" t="s">
        <v>54</v>
      </c>
      <c r="J94" s="29">
        <v>44455</v>
      </c>
      <c r="K94" s="48">
        <f>'Detailed Summary'!BQ629</f>
        <v>200496</v>
      </c>
      <c r="M94">
        <v>11</v>
      </c>
      <c r="N94" t="s">
        <v>55</v>
      </c>
      <c r="O94" s="29">
        <v>44484</v>
      </c>
      <c r="P94" s="48">
        <f>'Detailed Summary'!BQ658</f>
        <v>217166</v>
      </c>
      <c r="R94">
        <v>11</v>
      </c>
      <c r="S94" t="s">
        <v>58</v>
      </c>
      <c r="T94" s="29">
        <v>44515</v>
      </c>
      <c r="U94" s="48">
        <f>'Detailed Summary'!BQ689</f>
        <v>189666</v>
      </c>
      <c r="W94">
        <v>11</v>
      </c>
      <c r="X94" t="s">
        <v>53</v>
      </c>
      <c r="Y94" s="29">
        <v>44545</v>
      </c>
      <c r="Z94" s="48">
        <f>'Detailed Summary'!BQ719</f>
        <v>214463</v>
      </c>
    </row>
    <row r="95" spans="2:26" x14ac:dyDescent="0.2">
      <c r="B95" t="s">
        <v>171</v>
      </c>
      <c r="C95" t="s">
        <v>97</v>
      </c>
      <c r="E95" t="s">
        <v>171</v>
      </c>
      <c r="F95" s="34">
        <v>98490.789473684214</v>
      </c>
      <c r="H95">
        <v>12</v>
      </c>
      <c r="I95" t="s">
        <v>55</v>
      </c>
      <c r="J95" s="29">
        <v>44456</v>
      </c>
      <c r="K95" s="48">
        <f>'Detailed Summary'!BQ630</f>
        <v>214676</v>
      </c>
      <c r="M95">
        <v>12</v>
      </c>
      <c r="N95" t="s">
        <v>58</v>
      </c>
      <c r="O95" s="29">
        <v>44487</v>
      </c>
      <c r="P95" s="48">
        <f>'Detailed Summary'!BQ661</f>
        <v>188543</v>
      </c>
      <c r="R95">
        <v>12</v>
      </c>
      <c r="S95" t="s">
        <v>59</v>
      </c>
      <c r="T95" s="29">
        <v>44516</v>
      </c>
      <c r="U95" s="48">
        <f>'Detailed Summary'!BQ690</f>
        <v>198757</v>
      </c>
      <c r="W95">
        <v>12</v>
      </c>
      <c r="X95" t="s">
        <v>54</v>
      </c>
      <c r="Y95" s="29">
        <v>44546</v>
      </c>
      <c r="Z95" s="48">
        <f>'Detailed Summary'!BQ720</f>
        <v>216951</v>
      </c>
    </row>
    <row r="96" spans="2:26" x14ac:dyDescent="0.2">
      <c r="B96" t="s">
        <v>172</v>
      </c>
      <c r="C96" t="s">
        <v>99</v>
      </c>
      <c r="E96" t="s">
        <v>172</v>
      </c>
      <c r="F96" s="34">
        <v>94010.045454545456</v>
      </c>
      <c r="H96">
        <v>13</v>
      </c>
      <c r="I96" t="s">
        <v>58</v>
      </c>
      <c r="J96" s="29">
        <v>44459</v>
      </c>
      <c r="K96" s="48">
        <f>'Detailed Summary'!BQ633</f>
        <v>184939</v>
      </c>
      <c r="M96">
        <v>13</v>
      </c>
      <c r="N96" t="s">
        <v>59</v>
      </c>
      <c r="O96" s="29">
        <v>44488</v>
      </c>
      <c r="P96" s="48">
        <f>'Detailed Summary'!BQ662</f>
        <v>200690</v>
      </c>
      <c r="R96">
        <v>13</v>
      </c>
      <c r="S96" t="s">
        <v>53</v>
      </c>
      <c r="T96" s="29">
        <v>44517</v>
      </c>
      <c r="U96" s="48">
        <f>'Detailed Summary'!BQ691</f>
        <v>204987</v>
      </c>
      <c r="W96">
        <v>13</v>
      </c>
      <c r="X96" t="s">
        <v>55</v>
      </c>
      <c r="Y96" s="29">
        <v>44547</v>
      </c>
      <c r="Z96" s="48">
        <f>'Detailed Summary'!BQ721</f>
        <v>227873</v>
      </c>
    </row>
    <row r="97" spans="2:26" x14ac:dyDescent="0.2">
      <c r="B97" t="s">
        <v>173</v>
      </c>
      <c r="C97" t="s">
        <v>101</v>
      </c>
      <c r="E97" t="s">
        <v>173</v>
      </c>
      <c r="F97" s="34">
        <v>100414.84210526316</v>
      </c>
      <c r="H97">
        <v>14</v>
      </c>
      <c r="I97" t="s">
        <v>59</v>
      </c>
      <c r="J97" s="29">
        <v>44460</v>
      </c>
      <c r="K97" s="48">
        <f>'Detailed Summary'!BQ634</f>
        <v>190142</v>
      </c>
      <c r="M97">
        <v>14</v>
      </c>
      <c r="N97" t="s">
        <v>53</v>
      </c>
      <c r="O97" s="29">
        <v>44489</v>
      </c>
      <c r="P97" s="48">
        <f>'Detailed Summary'!BQ663</f>
        <v>201354</v>
      </c>
      <c r="R97">
        <v>14</v>
      </c>
      <c r="S97" t="s">
        <v>54</v>
      </c>
      <c r="T97" s="29">
        <v>44518</v>
      </c>
      <c r="U97" s="48">
        <f>'Detailed Summary'!BQ692</f>
        <v>209971</v>
      </c>
      <c r="W97">
        <v>14</v>
      </c>
      <c r="X97" t="s">
        <v>58</v>
      </c>
      <c r="Y97" s="29">
        <v>44550</v>
      </c>
      <c r="Z97" s="48">
        <f>'Detailed Summary'!BQ724</f>
        <v>200418</v>
      </c>
    </row>
    <row r="98" spans="2:26" x14ac:dyDescent="0.2">
      <c r="B98" t="s">
        <v>174</v>
      </c>
      <c r="E98" t="s">
        <v>174</v>
      </c>
      <c r="F98" s="34">
        <v>103168.71428571429</v>
      </c>
      <c r="H98">
        <v>15</v>
      </c>
      <c r="I98" t="s">
        <v>53</v>
      </c>
      <c r="J98" s="29">
        <v>44461</v>
      </c>
      <c r="K98" s="48">
        <f>'Detailed Summary'!BQ635</f>
        <v>196766</v>
      </c>
      <c r="M98">
        <v>15</v>
      </c>
      <c r="N98" t="s">
        <v>54</v>
      </c>
      <c r="O98" s="29">
        <v>44490</v>
      </c>
      <c r="P98" s="48">
        <f>'Detailed Summary'!BQ664</f>
        <v>209930</v>
      </c>
      <c r="R98">
        <v>15</v>
      </c>
      <c r="S98" t="s">
        <v>55</v>
      </c>
      <c r="T98" s="29">
        <v>44519</v>
      </c>
      <c r="U98" s="48">
        <f>'Detailed Summary'!BQ693</f>
        <v>225544</v>
      </c>
      <c r="W98">
        <v>15</v>
      </c>
      <c r="X98" t="s">
        <v>59</v>
      </c>
      <c r="Y98" s="29">
        <v>44551</v>
      </c>
      <c r="Z98" s="48">
        <f>'Detailed Summary'!BQ725</f>
        <v>206245</v>
      </c>
    </row>
    <row r="99" spans="2:26" x14ac:dyDescent="0.2">
      <c r="B99" t="s">
        <v>175</v>
      </c>
      <c r="E99" t="s">
        <v>175</v>
      </c>
      <c r="F99" s="34">
        <v>103012.18181818182</v>
      </c>
      <c r="H99">
        <v>16</v>
      </c>
      <c r="I99" t="s">
        <v>54</v>
      </c>
      <c r="J99" s="29">
        <v>44462</v>
      </c>
      <c r="K99" s="48">
        <f>'Detailed Summary'!BQ636</f>
        <v>203608</v>
      </c>
      <c r="M99">
        <v>16</v>
      </c>
      <c r="N99" t="s">
        <v>55</v>
      </c>
      <c r="O99" s="29">
        <v>44491</v>
      </c>
      <c r="P99" s="48">
        <f>'Detailed Summary'!BQ665</f>
        <v>219699</v>
      </c>
      <c r="R99">
        <v>16</v>
      </c>
      <c r="S99" t="s">
        <v>58</v>
      </c>
      <c r="T99" s="29">
        <v>44522</v>
      </c>
      <c r="U99" s="48">
        <f>'Detailed Summary'!BQ696</f>
        <v>199035</v>
      </c>
      <c r="W99">
        <v>16</v>
      </c>
      <c r="X99" t="s">
        <v>53</v>
      </c>
      <c r="Y99" s="29">
        <v>44552</v>
      </c>
      <c r="Z99" s="48">
        <f>'Detailed Summary'!BQ726</f>
        <v>206058</v>
      </c>
    </row>
    <row r="100" spans="2:26" x14ac:dyDescent="0.2">
      <c r="B100" t="s">
        <v>176</v>
      </c>
      <c r="C100" t="s">
        <v>105</v>
      </c>
      <c r="E100" t="s">
        <v>176</v>
      </c>
      <c r="F100" s="34">
        <v>106527.68181818182</v>
      </c>
      <c r="H100">
        <v>17</v>
      </c>
      <c r="I100" t="s">
        <v>55</v>
      </c>
      <c r="J100" s="29">
        <v>44463</v>
      </c>
      <c r="K100" s="48">
        <f>'Detailed Summary'!BQ637</f>
        <v>216109</v>
      </c>
      <c r="M100">
        <v>17</v>
      </c>
      <c r="N100" t="s">
        <v>58</v>
      </c>
      <c r="O100" s="29">
        <v>44494</v>
      </c>
      <c r="P100" s="48">
        <f>'Detailed Summary'!BQ668</f>
        <v>189061</v>
      </c>
      <c r="R100">
        <v>17</v>
      </c>
      <c r="S100" t="s">
        <v>59</v>
      </c>
      <c r="T100" s="29">
        <v>44523</v>
      </c>
      <c r="U100" s="48">
        <f>'Detailed Summary'!BQ697</f>
        <v>206873</v>
      </c>
      <c r="W100">
        <v>17</v>
      </c>
      <c r="X100" t="s">
        <v>54</v>
      </c>
      <c r="Y100" s="29">
        <v>44553</v>
      </c>
      <c r="Z100" s="48">
        <f>'Detailed Summary'!BQ727</f>
        <v>197907</v>
      </c>
    </row>
    <row r="101" spans="2:26" x14ac:dyDescent="0.2">
      <c r="B101" t="s">
        <v>177</v>
      </c>
      <c r="E101" t="s">
        <v>177</v>
      </c>
      <c r="F101" s="34">
        <v>106364.3</v>
      </c>
      <c r="H101">
        <v>18</v>
      </c>
      <c r="I101" t="s">
        <v>58</v>
      </c>
      <c r="J101" s="29">
        <v>44466</v>
      </c>
      <c r="K101" s="48">
        <f>'Detailed Summary'!BQ640</f>
        <v>185905</v>
      </c>
      <c r="M101">
        <v>18</v>
      </c>
      <c r="N101" t="s">
        <v>59</v>
      </c>
      <c r="O101" s="29">
        <v>44495</v>
      </c>
      <c r="P101" s="48">
        <f>'Detailed Summary'!BQ669</f>
        <v>196626</v>
      </c>
      <c r="R101">
        <v>18</v>
      </c>
      <c r="S101" t="s">
        <v>53</v>
      </c>
      <c r="T101" s="29">
        <v>44524</v>
      </c>
      <c r="U101" s="48">
        <f>'Detailed Summary'!BQ698</f>
        <v>200998</v>
      </c>
      <c r="W101">
        <v>18</v>
      </c>
      <c r="X101" t="s">
        <v>55</v>
      </c>
      <c r="Y101" s="29">
        <v>44554</v>
      </c>
      <c r="Z101" s="48">
        <f>'Detailed Summary'!BQ728</f>
        <v>140877</v>
      </c>
    </row>
    <row r="102" spans="2:26" x14ac:dyDescent="0.2">
      <c r="B102" t="s">
        <v>178</v>
      </c>
      <c r="C102" t="s">
        <v>109</v>
      </c>
      <c r="E102" t="s">
        <v>178</v>
      </c>
      <c r="F102" s="34">
        <v>102994.09090909091</v>
      </c>
      <c r="H102">
        <v>19</v>
      </c>
      <c r="I102" t="s">
        <v>59</v>
      </c>
      <c r="J102" s="29">
        <v>44467</v>
      </c>
      <c r="K102" s="48">
        <f>'Detailed Summary'!BQ641</f>
        <v>191428</v>
      </c>
      <c r="M102">
        <v>19</v>
      </c>
      <c r="N102" t="s">
        <v>53</v>
      </c>
      <c r="O102" s="29">
        <v>44496</v>
      </c>
      <c r="P102" s="48">
        <f>'Detailed Summary'!BQ670</f>
        <v>193441</v>
      </c>
      <c r="R102">
        <v>19</v>
      </c>
      <c r="S102" t="s">
        <v>54</v>
      </c>
      <c r="T102" s="29">
        <v>44525</v>
      </c>
      <c r="U102" s="48">
        <f>'Detailed Summary'!BQ699</f>
        <v>108802</v>
      </c>
      <c r="W102">
        <v>19</v>
      </c>
      <c r="X102" t="s">
        <v>58</v>
      </c>
      <c r="Y102" s="29">
        <v>44557</v>
      </c>
      <c r="Z102" s="48">
        <f>'Detailed Summary'!BQ731</f>
        <v>164606</v>
      </c>
    </row>
    <row r="103" spans="2:26" x14ac:dyDescent="0.2">
      <c r="B103" t="s">
        <v>179</v>
      </c>
      <c r="E103" t="s">
        <v>179</v>
      </c>
      <c r="F103" s="34">
        <v>109482.72727272728</v>
      </c>
      <c r="H103">
        <v>20</v>
      </c>
      <c r="I103" t="s">
        <v>53</v>
      </c>
      <c r="J103" s="29">
        <v>44468</v>
      </c>
      <c r="K103" s="48">
        <f>'Detailed Summary'!BQ642</f>
        <v>194848</v>
      </c>
      <c r="M103">
        <v>20</v>
      </c>
      <c r="N103" t="s">
        <v>54</v>
      </c>
      <c r="O103" s="29">
        <v>44497</v>
      </c>
      <c r="P103" s="48">
        <f>'Detailed Summary'!BQ671</f>
        <v>213140</v>
      </c>
      <c r="R103">
        <v>20</v>
      </c>
      <c r="S103" t="s">
        <v>55</v>
      </c>
      <c r="T103" s="29">
        <v>44526</v>
      </c>
      <c r="U103" s="48">
        <f>'Detailed Summary'!BQ700</f>
        <v>148535</v>
      </c>
      <c r="W103">
        <v>20</v>
      </c>
      <c r="X103" t="s">
        <v>59</v>
      </c>
      <c r="Y103" s="29">
        <v>44558</v>
      </c>
      <c r="Z103" s="48">
        <f>'Detailed Summary'!BQ732</f>
        <v>174207</v>
      </c>
    </row>
    <row r="104" spans="2:26" x14ac:dyDescent="0.2">
      <c r="B104" t="s">
        <v>180</v>
      </c>
      <c r="C104" t="s">
        <v>113</v>
      </c>
      <c r="E104" t="s">
        <v>180</v>
      </c>
      <c r="F104" s="34">
        <v>109624.95</v>
      </c>
      <c r="H104">
        <v>21</v>
      </c>
      <c r="I104" t="s">
        <v>54</v>
      </c>
      <c r="J104" s="29">
        <v>44469</v>
      </c>
      <c r="K104" s="48">
        <f>'Detailed Summary'!BQ643</f>
        <v>203162</v>
      </c>
      <c r="M104">
        <v>21</v>
      </c>
      <c r="N104" t="s">
        <v>55</v>
      </c>
      <c r="O104" s="29">
        <v>44498</v>
      </c>
      <c r="P104" s="48">
        <f>'Detailed Summary'!BQ672</f>
        <v>223115</v>
      </c>
      <c r="R104">
        <v>21</v>
      </c>
      <c r="S104" t="s">
        <v>58</v>
      </c>
      <c r="T104" s="29">
        <v>44529</v>
      </c>
      <c r="U104" s="48">
        <f>'Detailed Summary'!BQ703</f>
        <v>189444</v>
      </c>
      <c r="W104">
        <v>21</v>
      </c>
      <c r="X104" t="s">
        <v>53</v>
      </c>
      <c r="Y104" s="29">
        <v>44559</v>
      </c>
      <c r="Z104" s="48">
        <f>'Detailed Summary'!BQ733</f>
        <v>176581</v>
      </c>
    </row>
    <row r="105" spans="2:26" ht="16" thickBot="1" x14ac:dyDescent="0.25">
      <c r="B105" t="s">
        <v>181</v>
      </c>
      <c r="E105" t="s">
        <v>181</v>
      </c>
      <c r="F105" s="34">
        <v>110211.82608695653</v>
      </c>
      <c r="N105" s="46"/>
      <c r="O105" s="46"/>
      <c r="P105" s="142">
        <f>SUM(P84:P104)</f>
        <v>4216638</v>
      </c>
      <c r="R105">
        <v>22</v>
      </c>
      <c r="S105" t="s">
        <v>59</v>
      </c>
      <c r="T105" s="29">
        <v>44530</v>
      </c>
      <c r="U105" s="48">
        <f>'Detailed Summary'!BQ704</f>
        <v>198014</v>
      </c>
      <c r="W105">
        <v>22</v>
      </c>
      <c r="X105" t="s">
        <v>54</v>
      </c>
      <c r="Y105" s="29">
        <v>44560</v>
      </c>
      <c r="Z105" s="48">
        <f>'Detailed Summary'!BQ734</f>
        <v>180548</v>
      </c>
    </row>
    <row r="106" spans="2:26" ht="17" thickTop="1" thickBot="1" x14ac:dyDescent="0.25">
      <c r="B106" t="s">
        <v>182</v>
      </c>
      <c r="C106" t="s">
        <v>95</v>
      </c>
      <c r="E106" t="s">
        <v>182</v>
      </c>
      <c r="F106" s="34">
        <v>112884.57894736843</v>
      </c>
      <c r="I106" s="46"/>
      <c r="J106" s="46"/>
      <c r="K106" s="142">
        <f>SUM(K84:K104)</f>
        <v>4133973</v>
      </c>
      <c r="N106" s="61" t="s">
        <v>298</v>
      </c>
      <c r="O106" s="142">
        <f>P105/21</f>
        <v>200792.28571428571</v>
      </c>
      <c r="S106" s="46"/>
      <c r="T106" s="46"/>
      <c r="U106" s="142">
        <f>SUM(U84:U105)</f>
        <v>4260113</v>
      </c>
      <c r="W106">
        <v>23</v>
      </c>
      <c r="X106" t="s">
        <v>55</v>
      </c>
      <c r="Y106" s="29">
        <v>44561</v>
      </c>
      <c r="Z106" s="48">
        <f>'Detailed Summary'!BQ735</f>
        <v>143565</v>
      </c>
    </row>
    <row r="107" spans="2:26" ht="17" thickTop="1" thickBot="1" x14ac:dyDescent="0.25">
      <c r="B107" t="s">
        <v>183</v>
      </c>
      <c r="C107" t="s">
        <v>184</v>
      </c>
      <c r="E107" t="s">
        <v>183</v>
      </c>
      <c r="F107" s="34">
        <v>109693.25</v>
      </c>
      <c r="I107" s="61" t="s">
        <v>297</v>
      </c>
      <c r="J107" s="142">
        <f>K106/21</f>
        <v>196855.85714285713</v>
      </c>
      <c r="S107" s="61" t="s">
        <v>299</v>
      </c>
      <c r="T107" s="142">
        <f>U106/22</f>
        <v>193641.5</v>
      </c>
      <c r="X107" s="46"/>
      <c r="Y107" s="46"/>
      <c r="Z107" s="142">
        <f>SUM(Z84:Z106)</f>
        <v>4530857</v>
      </c>
    </row>
    <row r="108" spans="2:26" ht="17" thickTop="1" thickBot="1" x14ac:dyDescent="0.25">
      <c r="B108" t="s">
        <v>185</v>
      </c>
      <c r="C108" t="s">
        <v>99</v>
      </c>
      <c r="E108" t="s">
        <v>185</v>
      </c>
      <c r="F108" s="34">
        <v>104027.45454545454</v>
      </c>
      <c r="X108" s="61" t="s">
        <v>300</v>
      </c>
      <c r="Y108" s="207">
        <f>Z107/23</f>
        <v>196993.78260869565</v>
      </c>
    </row>
    <row r="109" spans="2:26" ht="16" thickTop="1" x14ac:dyDescent="0.2">
      <c r="B109" t="s">
        <v>186</v>
      </c>
      <c r="C109" t="s">
        <v>101</v>
      </c>
      <c r="E109" t="s">
        <v>186</v>
      </c>
      <c r="F109" s="34">
        <v>110637.31578947368</v>
      </c>
    </row>
    <row r="110" spans="2:26" x14ac:dyDescent="0.2">
      <c r="B110" t="s">
        <v>187</v>
      </c>
      <c r="E110" t="s">
        <v>187</v>
      </c>
      <c r="F110" s="34">
        <v>116705.47619047618</v>
      </c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2:26" x14ac:dyDescent="0.2">
      <c r="B111" t="s">
        <v>188</v>
      </c>
      <c r="E111" t="s">
        <v>188</v>
      </c>
      <c r="F111" s="34">
        <v>119816.18181818182</v>
      </c>
      <c r="H111">
        <v>1</v>
      </c>
      <c r="I111" t="s">
        <v>58</v>
      </c>
      <c r="J111" s="29">
        <v>44564</v>
      </c>
      <c r="K111" s="48">
        <f>'Detailed Summary'!BQ738</f>
        <v>163164</v>
      </c>
      <c r="M111">
        <v>1</v>
      </c>
      <c r="N111" t="s">
        <v>59</v>
      </c>
      <c r="O111" s="29">
        <v>44593</v>
      </c>
      <c r="P111" s="48">
        <f>'Detailed Summary'!BQ767</f>
        <v>188204</v>
      </c>
      <c r="R111">
        <v>1</v>
      </c>
      <c r="S111" t="s">
        <v>59</v>
      </c>
      <c r="T111" s="29">
        <v>44621</v>
      </c>
      <c r="U111" s="48">
        <f>'Detailed Summary'!BQ795</f>
        <v>198124</v>
      </c>
      <c r="W111">
        <v>1</v>
      </c>
      <c r="X111" t="s">
        <v>55</v>
      </c>
      <c r="Y111" s="29">
        <v>44652</v>
      </c>
      <c r="Z111" s="48">
        <f>'Detailed Summary'!BQ826</f>
        <v>228528</v>
      </c>
    </row>
    <row r="112" spans="2:26" x14ac:dyDescent="0.2">
      <c r="B112" t="s">
        <v>189</v>
      </c>
      <c r="C112" t="s">
        <v>105</v>
      </c>
      <c r="E112" t="s">
        <v>189</v>
      </c>
      <c r="F112" s="34">
        <v>121340.90476190476</v>
      </c>
      <c r="H112">
        <v>2</v>
      </c>
      <c r="I112" t="s">
        <v>59</v>
      </c>
      <c r="J112" s="29">
        <v>44565</v>
      </c>
      <c r="K112" s="48">
        <f>'Detailed Summary'!BQ739</f>
        <v>173304</v>
      </c>
      <c r="M112">
        <v>2</v>
      </c>
      <c r="N112" t="s">
        <v>53</v>
      </c>
      <c r="O112" s="29">
        <v>44594</v>
      </c>
      <c r="P112" s="48">
        <f>'Detailed Summary'!BQ768</f>
        <v>182206</v>
      </c>
      <c r="R112">
        <v>2</v>
      </c>
      <c r="S112" t="s">
        <v>53</v>
      </c>
      <c r="T112" s="29">
        <v>44622</v>
      </c>
      <c r="U112" s="48">
        <f>'Detailed Summary'!BQ796</f>
        <v>202174</v>
      </c>
      <c r="W112">
        <v>2</v>
      </c>
      <c r="X112" t="s">
        <v>58</v>
      </c>
      <c r="Y112" s="29">
        <v>44655</v>
      </c>
      <c r="Z112" s="48">
        <f>'Detailed Summary'!BQ829</f>
        <v>189438</v>
      </c>
    </row>
    <row r="113" spans="2:26" x14ac:dyDescent="0.2">
      <c r="B113" t="s">
        <v>190</v>
      </c>
      <c r="E113" t="s">
        <v>190</v>
      </c>
      <c r="F113" s="34">
        <v>121828.76190476191</v>
      </c>
      <c r="H113">
        <v>3</v>
      </c>
      <c r="I113" t="s">
        <v>53</v>
      </c>
      <c r="J113" s="29">
        <v>44566</v>
      </c>
      <c r="K113" s="48">
        <f>'Detailed Summary'!BQ740</f>
        <v>176422</v>
      </c>
      <c r="M113">
        <v>3</v>
      </c>
      <c r="N113" t="s">
        <v>54</v>
      </c>
      <c r="O113" s="29">
        <v>44595</v>
      </c>
      <c r="P113" s="48">
        <f>'Detailed Summary'!BQ769</f>
        <v>12235</v>
      </c>
      <c r="R113">
        <v>3</v>
      </c>
      <c r="S113" t="s">
        <v>54</v>
      </c>
      <c r="T113" s="29">
        <v>44623</v>
      </c>
      <c r="U113" s="48">
        <f>'Detailed Summary'!BQ797</f>
        <v>207287</v>
      </c>
      <c r="W113">
        <v>3</v>
      </c>
      <c r="X113" t="s">
        <v>59</v>
      </c>
      <c r="Y113" s="29">
        <v>44656</v>
      </c>
      <c r="Z113" s="48">
        <f>'Detailed Summary'!BQ830</f>
        <v>207181</v>
      </c>
    </row>
    <row r="114" spans="2:26" x14ac:dyDescent="0.2">
      <c r="B114" t="s">
        <v>191</v>
      </c>
      <c r="C114" t="s">
        <v>109</v>
      </c>
      <c r="E114" t="s">
        <v>191</v>
      </c>
      <c r="F114" s="34">
        <v>122639.86363636363</v>
      </c>
      <c r="H114">
        <v>4</v>
      </c>
      <c r="I114" t="s">
        <v>54</v>
      </c>
      <c r="J114" s="29">
        <v>44567</v>
      </c>
      <c r="K114" s="48">
        <f>'Detailed Summary'!BQ741</f>
        <v>177627</v>
      </c>
      <c r="M114">
        <v>4</v>
      </c>
      <c r="N114" t="s">
        <v>55</v>
      </c>
      <c r="O114" s="29">
        <v>44596</v>
      </c>
      <c r="P114" s="48">
        <f>'Detailed Summary'!BQ770</f>
        <v>76100</v>
      </c>
      <c r="R114">
        <v>4</v>
      </c>
      <c r="S114" t="s">
        <v>55</v>
      </c>
      <c r="T114" s="29">
        <v>44624</v>
      </c>
      <c r="U114" s="48">
        <f>'Detailed Summary'!BQ798</f>
        <v>220431</v>
      </c>
      <c r="W114">
        <v>4</v>
      </c>
      <c r="X114" t="s">
        <v>53</v>
      </c>
      <c r="Y114" s="29">
        <v>44657</v>
      </c>
      <c r="Z114" s="48">
        <f>'Detailed Summary'!BQ831</f>
        <v>208626</v>
      </c>
    </row>
    <row r="115" spans="2:26" x14ac:dyDescent="0.2">
      <c r="B115" t="s">
        <v>192</v>
      </c>
      <c r="E115" t="s">
        <v>192</v>
      </c>
      <c r="F115" s="34">
        <v>125955.04761904762</v>
      </c>
      <c r="H115">
        <v>5</v>
      </c>
      <c r="I115" t="s">
        <v>55</v>
      </c>
      <c r="J115" s="29">
        <v>44568</v>
      </c>
      <c r="K115" s="48">
        <f>'Detailed Summary'!BQ742</f>
        <v>184452</v>
      </c>
      <c r="M115">
        <v>5</v>
      </c>
      <c r="N115" t="s">
        <v>58</v>
      </c>
      <c r="O115" s="29">
        <v>44599</v>
      </c>
      <c r="P115" s="48">
        <f>'Detailed Summary'!BQ773</f>
        <v>182416</v>
      </c>
      <c r="R115">
        <v>5</v>
      </c>
      <c r="S115" t="s">
        <v>58</v>
      </c>
      <c r="T115" s="29">
        <v>44627</v>
      </c>
      <c r="U115" s="48">
        <f>'Detailed Summary'!BQ801</f>
        <v>186332</v>
      </c>
      <c r="W115">
        <v>5</v>
      </c>
      <c r="X115" t="s">
        <v>54</v>
      </c>
      <c r="Y115" s="29">
        <v>44658</v>
      </c>
      <c r="Z115" s="48">
        <f>'Detailed Summary'!BQ832</f>
        <v>214991</v>
      </c>
    </row>
    <row r="116" spans="2:26" x14ac:dyDescent="0.2">
      <c r="B116" t="s">
        <v>193</v>
      </c>
      <c r="E116" t="s">
        <v>193</v>
      </c>
      <c r="F116" s="34">
        <v>126586.57142857143</v>
      </c>
      <c r="H116">
        <v>6</v>
      </c>
      <c r="I116" t="s">
        <v>58</v>
      </c>
      <c r="J116" s="29">
        <v>44571</v>
      </c>
      <c r="K116" s="48">
        <f>'Detailed Summary'!BQ745</f>
        <v>168084</v>
      </c>
      <c r="M116">
        <v>6</v>
      </c>
      <c r="N116" t="s">
        <v>59</v>
      </c>
      <c r="O116" s="29">
        <v>44600</v>
      </c>
      <c r="P116" s="48">
        <f>'Detailed Summary'!BQ774</f>
        <v>192988</v>
      </c>
      <c r="R116">
        <v>6</v>
      </c>
      <c r="S116" t="s">
        <v>59</v>
      </c>
      <c r="T116" s="29">
        <v>44628</v>
      </c>
      <c r="U116" s="48">
        <f>'Detailed Summary'!BQ802</f>
        <v>190596</v>
      </c>
      <c r="W116">
        <v>6</v>
      </c>
      <c r="X116" t="s">
        <v>55</v>
      </c>
      <c r="Y116" s="29">
        <v>44659</v>
      </c>
      <c r="Z116" s="48">
        <f>'Detailed Summary'!BQ833</f>
        <v>226475</v>
      </c>
    </row>
    <row r="117" spans="2:26" x14ac:dyDescent="0.2">
      <c r="B117" t="s">
        <v>194</v>
      </c>
      <c r="E117" t="s">
        <v>194</v>
      </c>
      <c r="F117" s="34">
        <v>129614.86956521739</v>
      </c>
      <c r="H117">
        <v>7</v>
      </c>
      <c r="I117" t="s">
        <v>59</v>
      </c>
      <c r="J117" s="29">
        <v>44572</v>
      </c>
      <c r="K117" s="48">
        <f>'Detailed Summary'!BQ746</f>
        <v>169620</v>
      </c>
      <c r="M117">
        <v>7</v>
      </c>
      <c r="N117" t="s">
        <v>53</v>
      </c>
      <c r="O117" s="29">
        <v>44601</v>
      </c>
      <c r="P117" s="48">
        <f>'Detailed Summary'!BQ775</f>
        <v>196212</v>
      </c>
      <c r="R117">
        <v>7</v>
      </c>
      <c r="S117" t="s">
        <v>53</v>
      </c>
      <c r="T117" s="29">
        <v>44629</v>
      </c>
      <c r="U117" s="48">
        <f>'Detailed Summary'!BQ803</f>
        <v>207415</v>
      </c>
      <c r="W117">
        <v>7</v>
      </c>
      <c r="X117" t="s">
        <v>58</v>
      </c>
      <c r="Y117" s="29">
        <v>44662</v>
      </c>
      <c r="Z117" s="48">
        <f>'Detailed Summary'!BQ836</f>
        <v>192469</v>
      </c>
    </row>
    <row r="118" spans="2:26" x14ac:dyDescent="0.2">
      <c r="B118" t="s">
        <v>195</v>
      </c>
      <c r="C118" t="s">
        <v>95</v>
      </c>
      <c r="E118" t="s">
        <v>195</v>
      </c>
      <c r="F118" s="34">
        <v>129175.72222222222</v>
      </c>
      <c r="H118">
        <v>8</v>
      </c>
      <c r="I118" t="s">
        <v>53</v>
      </c>
      <c r="J118" s="29">
        <v>44573</v>
      </c>
      <c r="K118" s="48">
        <f>'Detailed Summary'!BQ747</f>
        <v>176847</v>
      </c>
      <c r="M118">
        <v>8</v>
      </c>
      <c r="N118" t="s">
        <v>54</v>
      </c>
      <c r="O118" s="29">
        <v>44602</v>
      </c>
      <c r="P118" s="48">
        <f>'Detailed Summary'!BQ776</f>
        <v>201681</v>
      </c>
      <c r="R118">
        <v>8</v>
      </c>
      <c r="S118" t="s">
        <v>54</v>
      </c>
      <c r="T118" s="29">
        <v>44630</v>
      </c>
      <c r="U118" s="48">
        <f>'Detailed Summary'!BQ804</f>
        <v>210335</v>
      </c>
      <c r="W118">
        <v>8</v>
      </c>
      <c r="X118" t="s">
        <v>59</v>
      </c>
      <c r="Y118" s="29">
        <v>44663</v>
      </c>
      <c r="Z118" s="48">
        <f>'Detailed Summary'!BQ837</f>
        <v>199919</v>
      </c>
    </row>
    <row r="119" spans="2:26" x14ac:dyDescent="0.2">
      <c r="B119" t="s">
        <v>196</v>
      </c>
      <c r="C119" t="s">
        <v>184</v>
      </c>
      <c r="E119" t="s">
        <v>196</v>
      </c>
      <c r="F119" s="34">
        <v>128478</v>
      </c>
      <c r="H119">
        <v>9</v>
      </c>
      <c r="I119" t="s">
        <v>54</v>
      </c>
      <c r="J119" s="29">
        <v>44574</v>
      </c>
      <c r="K119" s="48">
        <f>'Detailed Summary'!BQ748</f>
        <v>181724</v>
      </c>
      <c r="M119">
        <v>9</v>
      </c>
      <c r="N119" t="s">
        <v>55</v>
      </c>
      <c r="O119" s="29">
        <v>44603</v>
      </c>
      <c r="P119" s="48">
        <f>'Detailed Summary'!BQ777</f>
        <v>219050</v>
      </c>
      <c r="R119">
        <v>9</v>
      </c>
      <c r="S119" t="s">
        <v>55</v>
      </c>
      <c r="T119" s="29">
        <v>44631</v>
      </c>
      <c r="U119" s="48">
        <f>'Detailed Summary'!BQ805</f>
        <v>206090</v>
      </c>
      <c r="W119">
        <v>9</v>
      </c>
      <c r="X119" t="s">
        <v>53</v>
      </c>
      <c r="Y119" s="29">
        <v>44664</v>
      </c>
      <c r="Z119" s="48">
        <f>'Detailed Summary'!BQ838</f>
        <v>213478</v>
      </c>
    </row>
    <row r="120" spans="2:26" x14ac:dyDescent="0.2">
      <c r="B120" t="s">
        <v>197</v>
      </c>
      <c r="C120" t="s">
        <v>99</v>
      </c>
      <c r="E120" t="s">
        <v>197</v>
      </c>
      <c r="F120" s="34">
        <v>124149.95238095238</v>
      </c>
      <c r="H120">
        <v>10</v>
      </c>
      <c r="I120" t="s">
        <v>55</v>
      </c>
      <c r="J120" s="29">
        <v>44575</v>
      </c>
      <c r="K120" s="48">
        <f>'Detailed Summary'!BQ749</f>
        <v>196540</v>
      </c>
      <c r="M120">
        <v>10</v>
      </c>
      <c r="N120" t="s">
        <v>58</v>
      </c>
      <c r="O120" s="29">
        <v>44606</v>
      </c>
      <c r="P120" s="48">
        <f>'Detailed Summary'!BQ780</f>
        <v>191856</v>
      </c>
      <c r="R120">
        <v>10</v>
      </c>
      <c r="S120" t="s">
        <v>58</v>
      </c>
      <c r="T120" s="29">
        <v>44632</v>
      </c>
      <c r="U120" s="48">
        <f>'Detailed Summary'!BQ808</f>
        <v>181453</v>
      </c>
      <c r="W120">
        <v>10</v>
      </c>
      <c r="X120" t="s">
        <v>54</v>
      </c>
      <c r="Y120" s="29">
        <v>44665</v>
      </c>
      <c r="Z120" s="48">
        <f>'Detailed Summary'!BQ839</f>
        <v>225720</v>
      </c>
    </row>
    <row r="121" spans="2:26" x14ac:dyDescent="0.2">
      <c r="B121" t="s">
        <v>198</v>
      </c>
      <c r="C121" t="s">
        <v>101</v>
      </c>
      <c r="E121" t="s">
        <v>198</v>
      </c>
      <c r="F121" s="34">
        <v>127325.21052631579</v>
      </c>
      <c r="H121">
        <v>11</v>
      </c>
      <c r="I121" t="s">
        <v>58</v>
      </c>
      <c r="J121" s="29">
        <v>44578</v>
      </c>
      <c r="K121" s="48">
        <f>'Detailed Summary'!BQ752</f>
        <v>168142</v>
      </c>
      <c r="M121">
        <v>11</v>
      </c>
      <c r="N121" t="s">
        <v>59</v>
      </c>
      <c r="O121" s="29">
        <v>44607</v>
      </c>
      <c r="P121" s="48">
        <f>'Detailed Summary'!BQ781</f>
        <v>195784</v>
      </c>
      <c r="R121">
        <v>11</v>
      </c>
      <c r="S121" t="s">
        <v>59</v>
      </c>
      <c r="T121" s="29">
        <v>44635</v>
      </c>
      <c r="U121" s="48">
        <f>'Detailed Summary'!BQ809</f>
        <v>191553</v>
      </c>
      <c r="W121">
        <v>11</v>
      </c>
      <c r="X121" t="s">
        <v>55</v>
      </c>
      <c r="Y121" s="29">
        <v>44666</v>
      </c>
      <c r="Z121" s="48">
        <f>'Detailed Summary'!BQ840</f>
        <v>213308</v>
      </c>
    </row>
    <row r="122" spans="2:26" x14ac:dyDescent="0.2">
      <c r="B122" t="s">
        <v>199</v>
      </c>
      <c r="E122" t="s">
        <v>199</v>
      </c>
      <c r="F122" s="34">
        <v>131423.09090909091</v>
      </c>
      <c r="H122">
        <v>12</v>
      </c>
      <c r="I122" t="s">
        <v>59</v>
      </c>
      <c r="J122" s="29">
        <v>44579</v>
      </c>
      <c r="K122" s="48">
        <f>'Detailed Summary'!BQ753</f>
        <v>173794</v>
      </c>
      <c r="M122">
        <v>12</v>
      </c>
      <c r="N122" t="s">
        <v>53</v>
      </c>
      <c r="O122" s="29">
        <v>44608</v>
      </c>
      <c r="P122" s="48">
        <f>'Detailed Summary'!BQ782</f>
        <v>196472</v>
      </c>
      <c r="R122">
        <v>12</v>
      </c>
      <c r="S122" t="s">
        <v>53</v>
      </c>
      <c r="T122" s="29">
        <v>44636</v>
      </c>
      <c r="U122" s="48">
        <f>'Detailed Summary'!BQ810</f>
        <v>196573</v>
      </c>
      <c r="W122">
        <v>12</v>
      </c>
      <c r="X122" t="s">
        <v>58</v>
      </c>
      <c r="Y122" s="29">
        <v>44669</v>
      </c>
      <c r="Z122" s="48">
        <f>'Detailed Summary'!BQ843</f>
        <v>197960</v>
      </c>
    </row>
    <row r="123" spans="2:26" x14ac:dyDescent="0.2">
      <c r="B123" t="s">
        <v>200</v>
      </c>
      <c r="E123" t="s">
        <v>200</v>
      </c>
      <c r="F123" s="34">
        <v>138933.63636363635</v>
      </c>
      <c r="H123">
        <v>13</v>
      </c>
      <c r="I123" t="s">
        <v>53</v>
      </c>
      <c r="J123" s="29">
        <v>44580</v>
      </c>
      <c r="K123" s="48">
        <f>'Detailed Summary'!BQ754</f>
        <v>180594</v>
      </c>
      <c r="M123">
        <v>13</v>
      </c>
      <c r="N123" t="s">
        <v>54</v>
      </c>
      <c r="O123" s="29">
        <v>44609</v>
      </c>
      <c r="P123" s="48">
        <f>'Detailed Summary'!BQ783</f>
        <v>200956</v>
      </c>
      <c r="R123">
        <v>13</v>
      </c>
      <c r="S123" t="s">
        <v>54</v>
      </c>
      <c r="T123" s="29">
        <v>44637</v>
      </c>
      <c r="U123" s="48">
        <f>'Detailed Summary'!BQ811</f>
        <v>198856</v>
      </c>
      <c r="W123">
        <v>13</v>
      </c>
      <c r="X123" t="s">
        <v>59</v>
      </c>
      <c r="Y123" s="29">
        <v>44670</v>
      </c>
      <c r="Z123" s="48">
        <f>'Detailed Summary'!BQ844</f>
        <v>207303</v>
      </c>
    </row>
    <row r="124" spans="2:26" x14ac:dyDescent="0.2">
      <c r="B124" t="s">
        <v>201</v>
      </c>
      <c r="E124" t="s">
        <v>201</v>
      </c>
      <c r="F124" s="34">
        <v>137363.4</v>
      </c>
      <c r="H124">
        <v>14</v>
      </c>
      <c r="I124" t="s">
        <v>54</v>
      </c>
      <c r="J124" s="29">
        <v>44581</v>
      </c>
      <c r="K124" s="48">
        <f>'Detailed Summary'!BQ755</f>
        <v>147862</v>
      </c>
      <c r="M124">
        <v>14</v>
      </c>
      <c r="N124" t="s">
        <v>55</v>
      </c>
      <c r="O124" s="29">
        <v>44610</v>
      </c>
      <c r="P124" s="48">
        <f>'Detailed Summary'!BQ784</f>
        <v>221299</v>
      </c>
      <c r="R124">
        <v>14</v>
      </c>
      <c r="S124" t="s">
        <v>55</v>
      </c>
      <c r="T124" s="29">
        <v>44638</v>
      </c>
      <c r="U124" s="48">
        <f>'Detailed Summary'!BQ812</f>
        <v>204847</v>
      </c>
      <c r="W124">
        <v>14</v>
      </c>
      <c r="X124" t="s">
        <v>53</v>
      </c>
      <c r="Y124" s="29">
        <v>44671</v>
      </c>
      <c r="Z124" s="48">
        <f>'Detailed Summary'!BQ845</f>
        <v>211020</v>
      </c>
    </row>
    <row r="125" spans="2:26" x14ac:dyDescent="0.2">
      <c r="B125" t="s">
        <v>202</v>
      </c>
      <c r="E125" t="s">
        <v>202</v>
      </c>
      <c r="F125" s="34">
        <v>140056.86363636365</v>
      </c>
      <c r="H125">
        <v>15</v>
      </c>
      <c r="I125" t="s">
        <v>55</v>
      </c>
      <c r="J125" s="29">
        <v>44582</v>
      </c>
      <c r="K125" s="48">
        <f>'Detailed Summary'!BQ756</f>
        <v>178428</v>
      </c>
      <c r="M125">
        <v>15</v>
      </c>
      <c r="N125" t="s">
        <v>58</v>
      </c>
      <c r="O125" s="29">
        <v>44613</v>
      </c>
      <c r="P125" s="48">
        <f>'Detailed Summary'!BQ787</f>
        <v>192045</v>
      </c>
      <c r="R125">
        <v>15</v>
      </c>
      <c r="S125" t="s">
        <v>58</v>
      </c>
      <c r="T125" s="29">
        <v>44641</v>
      </c>
      <c r="U125" s="48">
        <f>'Detailed Summary'!BQ815</f>
        <v>157024</v>
      </c>
      <c r="W125">
        <v>15</v>
      </c>
      <c r="X125" t="s">
        <v>54</v>
      </c>
      <c r="Y125" s="29">
        <v>44672</v>
      </c>
      <c r="Z125" s="48">
        <f>'Detailed Summary'!BQ846</f>
        <v>215342</v>
      </c>
    </row>
    <row r="126" spans="2:26" x14ac:dyDescent="0.2">
      <c r="B126" t="s">
        <v>203</v>
      </c>
      <c r="C126" t="s">
        <v>109</v>
      </c>
      <c r="E126" t="s">
        <v>203</v>
      </c>
      <c r="F126" s="34">
        <v>139419.78260869565</v>
      </c>
      <c r="H126">
        <v>16</v>
      </c>
      <c r="I126" t="s">
        <v>58</v>
      </c>
      <c r="J126" s="29">
        <v>44585</v>
      </c>
      <c r="K126" s="48">
        <f>'Detailed Summary'!BQ759</f>
        <v>155971</v>
      </c>
      <c r="M126">
        <v>16</v>
      </c>
      <c r="N126" t="s">
        <v>59</v>
      </c>
      <c r="O126" s="29">
        <v>44614</v>
      </c>
      <c r="P126" s="48">
        <f>'Detailed Summary'!BQ788</f>
        <v>197354</v>
      </c>
      <c r="R126">
        <v>16</v>
      </c>
      <c r="S126" t="s">
        <v>59</v>
      </c>
      <c r="T126" s="29">
        <v>44642</v>
      </c>
      <c r="U126" s="48">
        <f>'Detailed Summary'!BQ816</f>
        <v>198936</v>
      </c>
      <c r="W126">
        <v>16</v>
      </c>
      <c r="X126" t="s">
        <v>55</v>
      </c>
      <c r="Y126" s="29">
        <v>44673</v>
      </c>
      <c r="Z126" s="48">
        <f>'Detailed Summary'!BQ847</f>
        <v>224558</v>
      </c>
    </row>
    <row r="127" spans="2:26" x14ac:dyDescent="0.2">
      <c r="B127" t="s">
        <v>204</v>
      </c>
      <c r="E127" t="s">
        <v>204</v>
      </c>
      <c r="F127" s="34">
        <v>141155.61904761905</v>
      </c>
      <c r="H127">
        <v>17</v>
      </c>
      <c r="I127" t="s">
        <v>59</v>
      </c>
      <c r="J127" s="29">
        <v>44586</v>
      </c>
      <c r="K127" s="48">
        <f>'Detailed Summary'!BQ760</f>
        <v>175694</v>
      </c>
      <c r="M127">
        <v>17</v>
      </c>
      <c r="N127" t="s">
        <v>53</v>
      </c>
      <c r="O127" s="29">
        <v>44615</v>
      </c>
      <c r="P127" s="48">
        <f>'Detailed Summary'!BQ789</f>
        <v>178639</v>
      </c>
      <c r="R127">
        <v>17</v>
      </c>
      <c r="S127" t="s">
        <v>53</v>
      </c>
      <c r="T127" s="29">
        <v>44643</v>
      </c>
      <c r="U127" s="48">
        <f>'Detailed Summary'!BQ817</f>
        <v>211565</v>
      </c>
      <c r="W127">
        <v>17</v>
      </c>
      <c r="X127" t="s">
        <v>58</v>
      </c>
      <c r="Y127" s="29">
        <v>44676</v>
      </c>
      <c r="Z127" s="48">
        <f>'Detailed Summary'!BQ850</f>
        <v>176136</v>
      </c>
    </row>
    <row r="128" spans="2:26" x14ac:dyDescent="0.2">
      <c r="B128" t="s">
        <v>205</v>
      </c>
      <c r="E128" t="s">
        <v>205</v>
      </c>
      <c r="F128" s="34">
        <v>142117.95238095237</v>
      </c>
      <c r="H128">
        <v>18</v>
      </c>
      <c r="I128" t="s">
        <v>53</v>
      </c>
      <c r="J128" s="29">
        <v>44587</v>
      </c>
      <c r="K128" s="48">
        <f>'Detailed Summary'!BQ761</f>
        <v>182339</v>
      </c>
      <c r="M128">
        <v>18</v>
      </c>
      <c r="N128" t="s">
        <v>54</v>
      </c>
      <c r="O128" s="29">
        <v>44616</v>
      </c>
      <c r="P128" s="48">
        <f>'Detailed Summary'!BQ790</f>
        <v>120955</v>
      </c>
      <c r="R128">
        <v>18</v>
      </c>
      <c r="S128" t="s">
        <v>54</v>
      </c>
      <c r="T128" s="29">
        <v>44644</v>
      </c>
      <c r="U128" s="48">
        <f>'Detailed Summary'!BQ818</f>
        <v>223978</v>
      </c>
      <c r="W128">
        <v>18</v>
      </c>
      <c r="X128" t="s">
        <v>59</v>
      </c>
      <c r="Y128" s="29">
        <v>44677</v>
      </c>
      <c r="Z128" s="48">
        <f>'Detailed Summary'!BQ851</f>
        <v>205958</v>
      </c>
    </row>
    <row r="129" spans="2:26" x14ac:dyDescent="0.2">
      <c r="B129" t="s">
        <v>206</v>
      </c>
      <c r="E129" t="s">
        <v>206</v>
      </c>
      <c r="F129" s="34">
        <v>141983.31818181818</v>
      </c>
      <c r="H129">
        <v>19</v>
      </c>
      <c r="I129" t="s">
        <v>54</v>
      </c>
      <c r="J129" s="29">
        <v>44588</v>
      </c>
      <c r="K129" s="48">
        <f>'Detailed Summary'!BQ762</f>
        <v>186428</v>
      </c>
      <c r="M129">
        <v>19</v>
      </c>
      <c r="N129" t="s">
        <v>55</v>
      </c>
      <c r="O129" s="29">
        <v>44617</v>
      </c>
      <c r="P129" s="48">
        <f>'Detailed Summary'!BQ791</f>
        <v>198210</v>
      </c>
      <c r="R129">
        <v>19</v>
      </c>
      <c r="S129" t="s">
        <v>55</v>
      </c>
      <c r="T129" s="29">
        <v>44645</v>
      </c>
      <c r="U129" s="48">
        <f>'Detailed Summary'!BQ819</f>
        <v>228278</v>
      </c>
      <c r="W129">
        <v>19</v>
      </c>
      <c r="X129" t="s">
        <v>53</v>
      </c>
      <c r="Y129" s="29">
        <v>44678</v>
      </c>
      <c r="Z129" s="48">
        <f>'Detailed Summary'!BQ852</f>
        <v>212060</v>
      </c>
    </row>
    <row r="130" spans="2:26" x14ac:dyDescent="0.2">
      <c r="B130" t="s">
        <v>207</v>
      </c>
      <c r="C130" t="s">
        <v>95</v>
      </c>
      <c r="E130" t="s">
        <v>207</v>
      </c>
      <c r="F130" s="34">
        <v>143899.78947368421</v>
      </c>
      <c r="H130">
        <v>20</v>
      </c>
      <c r="I130" t="s">
        <v>55</v>
      </c>
      <c r="J130" s="29">
        <v>44589</v>
      </c>
      <c r="K130" s="48">
        <f>'Detailed Summary'!BQ763</f>
        <v>203129</v>
      </c>
      <c r="M130">
        <v>20</v>
      </c>
      <c r="N130" t="s">
        <v>58</v>
      </c>
      <c r="O130" s="29">
        <v>44620</v>
      </c>
      <c r="P130" s="48">
        <f>'Detailed Summary'!BQ794</f>
        <v>192057</v>
      </c>
      <c r="R130">
        <v>20</v>
      </c>
      <c r="S130" t="s">
        <v>58</v>
      </c>
      <c r="T130" s="29">
        <v>44648</v>
      </c>
      <c r="U130" s="48">
        <f>'Detailed Summary'!BQ822</f>
        <v>193284</v>
      </c>
      <c r="W130">
        <v>20</v>
      </c>
      <c r="X130" t="s">
        <v>54</v>
      </c>
      <c r="Y130" s="29">
        <v>44679</v>
      </c>
      <c r="Z130" s="48">
        <f>'Detailed Summary'!BQ853</f>
        <v>216337</v>
      </c>
    </row>
    <row r="131" spans="2:26" x14ac:dyDescent="0.2">
      <c r="B131" t="s">
        <v>208</v>
      </c>
      <c r="E131" t="s">
        <v>208</v>
      </c>
      <c r="F131" s="34">
        <v>144721</v>
      </c>
      <c r="H131">
        <v>21</v>
      </c>
      <c r="I131" t="s">
        <v>58</v>
      </c>
      <c r="J131" s="29">
        <v>44592</v>
      </c>
      <c r="K131" s="48">
        <f>'Detailed Summary'!BQ766</f>
        <v>154600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Summary'!BQ823</f>
        <v>200676</v>
      </c>
      <c r="W131">
        <v>21</v>
      </c>
      <c r="X131" t="s">
        <v>55</v>
      </c>
      <c r="Y131" s="29">
        <v>44680</v>
      </c>
      <c r="Z131" s="48">
        <f>'Detailed Summary'!BQ854</f>
        <v>227222</v>
      </c>
    </row>
    <row r="132" spans="2:26" x14ac:dyDescent="0.2">
      <c r="B132" t="s">
        <v>209</v>
      </c>
      <c r="C132" t="s">
        <v>99</v>
      </c>
      <c r="E132" t="s">
        <v>209</v>
      </c>
      <c r="F132" s="34">
        <v>142610.31578947368</v>
      </c>
      <c r="R132">
        <v>22</v>
      </c>
      <c r="S132" t="s">
        <v>53</v>
      </c>
      <c r="T132" s="29">
        <v>44650</v>
      </c>
      <c r="U132" s="48">
        <f>'Detailed Summary'!BQ824</f>
        <v>207388</v>
      </c>
      <c r="Y132" s="29"/>
      <c r="Z132" s="48"/>
    </row>
    <row r="133" spans="2:26" ht="16" thickBot="1" x14ac:dyDescent="0.25">
      <c r="B133" t="s">
        <v>210</v>
      </c>
      <c r="C133" t="s">
        <v>101</v>
      </c>
      <c r="E133" t="s">
        <v>210</v>
      </c>
      <c r="F133" s="34">
        <v>146071.5</v>
      </c>
      <c r="I133" s="46"/>
      <c r="J133" s="46"/>
      <c r="K133" s="142">
        <f>SUM(K111:K131)</f>
        <v>3674765</v>
      </c>
      <c r="N133" s="46"/>
      <c r="O133" s="46"/>
      <c r="P133" s="142">
        <f>SUM(P111:P131)</f>
        <v>3536719</v>
      </c>
      <c r="R133">
        <v>23</v>
      </c>
      <c r="S133" t="s">
        <v>54</v>
      </c>
      <c r="T133" s="29">
        <v>44651</v>
      </c>
      <c r="U133" s="48">
        <f>'Detailed Summary'!BQ825</f>
        <v>218249</v>
      </c>
      <c r="Y133" s="29"/>
      <c r="Z133" s="48"/>
    </row>
    <row r="134" spans="2:26" ht="17" thickTop="1" thickBot="1" x14ac:dyDescent="0.25">
      <c r="B134" t="s">
        <v>211</v>
      </c>
      <c r="E134" t="s">
        <v>211</v>
      </c>
      <c r="F134" s="34">
        <v>147208.21739130435</v>
      </c>
      <c r="I134" s="61" t="s">
        <v>535</v>
      </c>
      <c r="J134" s="142">
        <f>K133/21</f>
        <v>174988.80952380953</v>
      </c>
      <c r="N134" s="61" t="s">
        <v>538</v>
      </c>
      <c r="O134" s="142">
        <f>P133/20</f>
        <v>176835.95</v>
      </c>
      <c r="S134" s="46"/>
      <c r="T134" s="46"/>
      <c r="U134" s="142">
        <f>SUM(U111:U133)</f>
        <v>4641444</v>
      </c>
      <c r="X134" s="46"/>
      <c r="Y134" s="46"/>
      <c r="Z134" s="142">
        <f>SUM(Z111:Z133)</f>
        <v>4414029</v>
      </c>
    </row>
    <row r="135" spans="2:26" ht="17" thickTop="1" thickBot="1" x14ac:dyDescent="0.25">
      <c r="B135" t="s">
        <v>212</v>
      </c>
      <c r="E135" t="s">
        <v>212</v>
      </c>
      <c r="F135" s="34">
        <v>150736.95238095237</v>
      </c>
      <c r="I135" s="61"/>
      <c r="J135" s="237"/>
      <c r="S135" s="61" t="s">
        <v>541</v>
      </c>
      <c r="T135" s="142">
        <f>U134/23</f>
        <v>201801.91304347827</v>
      </c>
      <c r="X135" s="61" t="s">
        <v>545</v>
      </c>
      <c r="Y135" s="142">
        <f>Z134/21</f>
        <v>210191.85714285713</v>
      </c>
    </row>
    <row r="136" spans="2:26" ht="16" thickTop="1" x14ac:dyDescent="0.2">
      <c r="B136" t="s">
        <v>213</v>
      </c>
      <c r="E136" t="s">
        <v>213</v>
      </c>
      <c r="F136" s="34">
        <v>148352.68181818182</v>
      </c>
    </row>
    <row r="137" spans="2:26" x14ac:dyDescent="0.2">
      <c r="B137" t="s">
        <v>214</v>
      </c>
      <c r="E137" t="s">
        <v>214</v>
      </c>
      <c r="F137" s="34">
        <v>154315.95454545456</v>
      </c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7"/>
      <c r="Z137" s="257"/>
    </row>
    <row r="138" spans="2:26" x14ac:dyDescent="0.2">
      <c r="B138" t="s">
        <v>215</v>
      </c>
      <c r="C138" t="s">
        <v>109</v>
      </c>
      <c r="E138" t="s">
        <v>215</v>
      </c>
      <c r="F138" s="34">
        <v>153461.6</v>
      </c>
      <c r="H138">
        <v>1</v>
      </c>
      <c r="I138" t="s">
        <v>58</v>
      </c>
      <c r="J138" s="29">
        <v>44683</v>
      </c>
      <c r="K138" s="48">
        <f>'Detailed Summary'!BQ856</f>
        <v>148683</v>
      </c>
      <c r="M138">
        <v>1</v>
      </c>
      <c r="N138" t="s">
        <v>53</v>
      </c>
      <c r="O138" s="29">
        <v>44713</v>
      </c>
      <c r="P138" s="48">
        <f>'Detailed Summary'!BQ887</f>
        <v>208436</v>
      </c>
      <c r="R138">
        <v>1</v>
      </c>
      <c r="S138" t="s">
        <v>55</v>
      </c>
      <c r="T138" s="29">
        <v>44743</v>
      </c>
      <c r="U138" s="48">
        <f>'Detailed Summary'!BQ917</f>
        <v>214191</v>
      </c>
      <c r="W138">
        <v>1</v>
      </c>
      <c r="X138" t="s">
        <v>58</v>
      </c>
      <c r="Y138" s="29">
        <v>44774</v>
      </c>
      <c r="Z138" s="48">
        <f>'Detailed Summary'!BQ948</f>
        <v>190957</v>
      </c>
    </row>
    <row r="139" spans="2:26" x14ac:dyDescent="0.2">
      <c r="B139" t="s">
        <v>216</v>
      </c>
      <c r="E139" t="s">
        <v>216</v>
      </c>
      <c r="F139" s="34">
        <v>151470.04347826086</v>
      </c>
      <c r="H139">
        <v>2</v>
      </c>
      <c r="I139" t="s">
        <v>59</v>
      </c>
      <c r="J139" s="29">
        <v>44684</v>
      </c>
      <c r="K139" s="48">
        <f>'Detailed Summary'!BQ857</f>
        <v>195143</v>
      </c>
      <c r="M139">
        <v>2</v>
      </c>
      <c r="N139" t="s">
        <v>54</v>
      </c>
      <c r="O139" s="29">
        <v>43984</v>
      </c>
      <c r="P139" s="48">
        <f>'Detailed Summary'!BQ888</f>
        <v>209578</v>
      </c>
      <c r="R139">
        <v>2</v>
      </c>
      <c r="S139" t="s">
        <v>58</v>
      </c>
      <c r="T139" s="29">
        <v>44746</v>
      </c>
      <c r="U139" s="48">
        <f>'Detailed Summary'!BQ920</f>
        <v>109010</v>
      </c>
      <c r="W139">
        <v>2</v>
      </c>
      <c r="X139" t="s">
        <v>59</v>
      </c>
      <c r="Y139" s="29">
        <v>44775</v>
      </c>
      <c r="Z139" s="48">
        <f>'Detailed Summary'!BQ949</f>
        <v>200633</v>
      </c>
    </row>
    <row r="140" spans="2:26" x14ac:dyDescent="0.2">
      <c r="B140" t="s">
        <v>217</v>
      </c>
      <c r="E140" t="s">
        <v>217</v>
      </c>
      <c r="F140" s="34">
        <v>156022</v>
      </c>
      <c r="H140">
        <v>3</v>
      </c>
      <c r="I140" t="s">
        <v>53</v>
      </c>
      <c r="J140" s="29">
        <v>44685</v>
      </c>
      <c r="K140" s="48">
        <f>'Detailed Summary'!BQ858</f>
        <v>207921</v>
      </c>
      <c r="M140">
        <v>3</v>
      </c>
      <c r="N140" t="s">
        <v>55</v>
      </c>
      <c r="O140" s="29">
        <v>44715</v>
      </c>
      <c r="P140" s="48">
        <f>'Detailed Summary'!BQ889</f>
        <v>216107</v>
      </c>
      <c r="R140">
        <v>3</v>
      </c>
      <c r="S140" t="s">
        <v>59</v>
      </c>
      <c r="T140" s="29">
        <v>44747</v>
      </c>
      <c r="U140" s="48">
        <f>'Detailed Summary'!BQ921</f>
        <v>191584</v>
      </c>
      <c r="W140">
        <v>3</v>
      </c>
      <c r="X140" t="s">
        <v>53</v>
      </c>
      <c r="Y140" s="29">
        <v>44776</v>
      </c>
      <c r="Z140" s="48">
        <f>'Detailed Summary'!BQ950</f>
        <v>204043</v>
      </c>
    </row>
    <row r="141" spans="2:26" x14ac:dyDescent="0.2">
      <c r="B141" t="s">
        <v>218</v>
      </c>
      <c r="E141" t="s">
        <v>218</v>
      </c>
      <c r="F141" s="34">
        <v>155020.76190476189</v>
      </c>
      <c r="H141">
        <v>4</v>
      </c>
      <c r="I141" t="s">
        <v>54</v>
      </c>
      <c r="J141" s="29">
        <v>44686</v>
      </c>
      <c r="K141" s="48">
        <f>'Detailed Summary'!BQ859</f>
        <v>215594</v>
      </c>
      <c r="M141">
        <v>4</v>
      </c>
      <c r="N141" t="s">
        <v>58</v>
      </c>
      <c r="O141" s="29">
        <v>44718</v>
      </c>
      <c r="P141" s="48">
        <f>'Detailed Summary'!BQ892</f>
        <v>194891</v>
      </c>
      <c r="R141">
        <v>4</v>
      </c>
      <c r="S141" t="s">
        <v>53</v>
      </c>
      <c r="T141" s="29">
        <v>44748</v>
      </c>
      <c r="U141" s="48">
        <f>'Detailed Summary'!BQ922</f>
        <v>189627</v>
      </c>
      <c r="W141">
        <v>4</v>
      </c>
      <c r="X141" t="s">
        <v>54</v>
      </c>
      <c r="Y141" s="29">
        <v>44777</v>
      </c>
      <c r="Z141" s="48">
        <f>'Detailed Summary'!BQ951</f>
        <v>208007</v>
      </c>
    </row>
    <row r="142" spans="2:26" x14ac:dyDescent="0.2">
      <c r="B142" t="s">
        <v>219</v>
      </c>
      <c r="C142" t="s">
        <v>95</v>
      </c>
      <c r="E142" t="s">
        <v>219</v>
      </c>
      <c r="F142" s="34">
        <v>153953</v>
      </c>
      <c r="H142">
        <v>5</v>
      </c>
      <c r="I142" t="s">
        <v>55</v>
      </c>
      <c r="J142" s="29">
        <v>44687</v>
      </c>
      <c r="K142" s="48">
        <f>'Detailed Summary'!BQ860</f>
        <v>204857</v>
      </c>
      <c r="M142">
        <v>5</v>
      </c>
      <c r="N142" t="s">
        <v>59</v>
      </c>
      <c r="O142" s="29">
        <v>44719</v>
      </c>
      <c r="P142" s="48">
        <f>'Detailed Summary'!BQ893</f>
        <v>194905</v>
      </c>
      <c r="R142">
        <v>5</v>
      </c>
      <c r="S142" t="s">
        <v>54</v>
      </c>
      <c r="T142" s="29">
        <v>44749</v>
      </c>
      <c r="U142" s="48">
        <f>'Detailed Summary'!BQ923</f>
        <v>206508</v>
      </c>
      <c r="W142">
        <v>5</v>
      </c>
      <c r="X142" t="s">
        <v>55</v>
      </c>
      <c r="Y142" s="29">
        <v>44778</v>
      </c>
      <c r="Z142" s="48">
        <f>'Detailed Summary'!BQ952</f>
        <v>213578</v>
      </c>
    </row>
    <row r="143" spans="2:26" x14ac:dyDescent="0.2">
      <c r="B143" t="s">
        <v>220</v>
      </c>
      <c r="E143" t="s">
        <v>220</v>
      </c>
      <c r="F143" s="34">
        <v>155591</v>
      </c>
      <c r="H143">
        <v>6</v>
      </c>
      <c r="I143" t="s">
        <v>58</v>
      </c>
      <c r="J143" s="29">
        <v>44690</v>
      </c>
      <c r="K143" s="48">
        <f>'Detailed Summary'!BQ864</f>
        <v>197281</v>
      </c>
      <c r="M143">
        <v>6</v>
      </c>
      <c r="N143" t="s">
        <v>53</v>
      </c>
      <c r="O143" s="29">
        <v>44720</v>
      </c>
      <c r="P143" s="48">
        <f>'Detailed Summary'!BQ894</f>
        <v>207889</v>
      </c>
      <c r="R143">
        <v>6</v>
      </c>
      <c r="S143" t="s">
        <v>55</v>
      </c>
      <c r="T143" s="29">
        <v>44750</v>
      </c>
      <c r="U143" s="48">
        <f>'Detailed Summary'!BQ924</f>
        <v>209117</v>
      </c>
      <c r="W143">
        <v>6</v>
      </c>
      <c r="X143" t="s">
        <v>58</v>
      </c>
      <c r="Y143" s="29">
        <v>44781</v>
      </c>
      <c r="Z143" s="48">
        <f>'Detailed Summary'!BQ955</f>
        <v>189649</v>
      </c>
    </row>
    <row r="144" spans="2:26" x14ac:dyDescent="0.2">
      <c r="B144" t="s">
        <v>221</v>
      </c>
      <c r="C144" t="s">
        <v>99</v>
      </c>
      <c r="E144" t="s">
        <v>221</v>
      </c>
      <c r="F144" s="34">
        <v>148256.85714285713</v>
      </c>
      <c r="H144">
        <v>7</v>
      </c>
      <c r="I144" t="s">
        <v>59</v>
      </c>
      <c r="J144" s="29">
        <v>44691</v>
      </c>
      <c r="K144" s="48">
        <f>'Detailed Summary'!BQ865</f>
        <v>209423</v>
      </c>
      <c r="M144">
        <v>7</v>
      </c>
      <c r="N144" t="s">
        <v>54</v>
      </c>
      <c r="O144" s="29">
        <v>44721</v>
      </c>
      <c r="P144" s="48">
        <f>'Detailed Summary'!BQ895</f>
        <v>212351</v>
      </c>
      <c r="R144">
        <v>7</v>
      </c>
      <c r="S144" t="s">
        <v>58</v>
      </c>
      <c r="T144" s="29">
        <v>44753</v>
      </c>
      <c r="U144" s="48">
        <f>'Detailed Summary'!BQ927</f>
        <v>190255</v>
      </c>
      <c r="W144">
        <v>7</v>
      </c>
      <c r="X144" t="s">
        <v>59</v>
      </c>
      <c r="Y144" s="29">
        <v>44782</v>
      </c>
      <c r="Z144" s="48">
        <f>'Detailed Summary'!BQ956</f>
        <v>204268</v>
      </c>
    </row>
    <row r="145" spans="2:26" x14ac:dyDescent="0.2">
      <c r="B145" t="s">
        <v>222</v>
      </c>
      <c r="C145" t="s">
        <v>101</v>
      </c>
      <c r="E145" t="s">
        <v>222</v>
      </c>
      <c r="F145" s="34">
        <v>155809.26315789475</v>
      </c>
      <c r="H145">
        <v>8</v>
      </c>
      <c r="I145" t="s">
        <v>53</v>
      </c>
      <c r="J145" s="29">
        <v>44692</v>
      </c>
      <c r="K145" s="48">
        <f>'Detailed Summary'!BQ866</f>
        <v>212528</v>
      </c>
      <c r="M145">
        <v>8</v>
      </c>
      <c r="N145" t="s">
        <v>55</v>
      </c>
      <c r="O145" s="29">
        <v>44722</v>
      </c>
      <c r="P145" s="48">
        <f>'Detailed Summary'!BQ896</f>
        <v>214484</v>
      </c>
      <c r="R145">
        <v>8</v>
      </c>
      <c r="S145" t="s">
        <v>59</v>
      </c>
      <c r="T145" s="29">
        <v>44754</v>
      </c>
      <c r="U145" s="48">
        <f>'Detailed Summary'!BQ928</f>
        <v>203121</v>
      </c>
      <c r="W145">
        <v>8</v>
      </c>
      <c r="X145" t="s">
        <v>53</v>
      </c>
      <c r="Y145" s="29">
        <v>44783</v>
      </c>
      <c r="Z145" s="48">
        <f>'Detailed Summary'!BQ957</f>
        <v>205867</v>
      </c>
    </row>
    <row r="146" spans="2:26" x14ac:dyDescent="0.2">
      <c r="B146" t="s">
        <v>223</v>
      </c>
      <c r="E146" t="s">
        <v>223</v>
      </c>
      <c r="F146" s="34">
        <v>160983.65217391305</v>
      </c>
      <c r="H146">
        <v>9</v>
      </c>
      <c r="I146" t="s">
        <v>54</v>
      </c>
      <c r="J146" s="29">
        <v>44693</v>
      </c>
      <c r="K146" s="48">
        <f>'Detailed Summary'!BQ867</f>
        <v>218986</v>
      </c>
      <c r="M146">
        <v>9</v>
      </c>
      <c r="N146" t="s">
        <v>58</v>
      </c>
      <c r="O146" s="29">
        <v>44725</v>
      </c>
      <c r="P146" s="48">
        <f>'Detailed Summary'!BQ899</f>
        <v>195715</v>
      </c>
      <c r="R146">
        <v>9</v>
      </c>
      <c r="S146" t="s">
        <v>53</v>
      </c>
      <c r="T146" s="29">
        <v>44755</v>
      </c>
      <c r="U146" s="48">
        <f>'Detailed Summary'!BQ929</f>
        <v>204863</v>
      </c>
      <c r="W146">
        <v>9</v>
      </c>
      <c r="X146" t="s">
        <v>54</v>
      </c>
      <c r="Y146" s="29">
        <v>44784</v>
      </c>
      <c r="Z146" s="48">
        <f>'Detailed Summary'!BQ958</f>
        <v>209110</v>
      </c>
    </row>
    <row r="147" spans="2:26" x14ac:dyDescent="0.2">
      <c r="B147" t="s">
        <v>224</v>
      </c>
      <c r="E147" t="s">
        <v>224</v>
      </c>
      <c r="F147" s="34">
        <v>162685.95000000001</v>
      </c>
      <c r="H147">
        <v>10</v>
      </c>
      <c r="I147" t="s">
        <v>55</v>
      </c>
      <c r="J147" s="29">
        <v>44694</v>
      </c>
      <c r="K147" s="48">
        <f>'Detailed Summary'!BQ868</f>
        <v>232169</v>
      </c>
      <c r="M147">
        <v>10</v>
      </c>
      <c r="N147" t="s">
        <v>59</v>
      </c>
      <c r="O147" s="29">
        <v>44726</v>
      </c>
      <c r="P147" s="48">
        <f>'Detailed Summary'!BQ900</f>
        <v>205983</v>
      </c>
      <c r="R147">
        <v>10</v>
      </c>
      <c r="S147" t="s">
        <v>54</v>
      </c>
      <c r="T147" s="29">
        <v>44756</v>
      </c>
      <c r="U147" s="48">
        <f>'Detailed Summary'!BQ930</f>
        <v>208012</v>
      </c>
      <c r="W147">
        <v>10</v>
      </c>
      <c r="X147" t="s">
        <v>55</v>
      </c>
      <c r="Y147" s="29">
        <v>44785</v>
      </c>
      <c r="Z147" s="48">
        <f>'Detailed Summary'!BQ959</f>
        <v>212626</v>
      </c>
    </row>
    <row r="148" spans="2:26" x14ac:dyDescent="0.2">
      <c r="B148" t="s">
        <v>225</v>
      </c>
      <c r="C148" t="s">
        <v>105</v>
      </c>
      <c r="E148" t="s">
        <v>225</v>
      </c>
      <c r="F148" s="34">
        <v>164360.40909090909</v>
      </c>
      <c r="H148">
        <v>11</v>
      </c>
      <c r="I148" t="s">
        <v>58</v>
      </c>
      <c r="J148" s="29">
        <v>44697</v>
      </c>
      <c r="K148" s="48">
        <f>'Detailed Summary'!BQ871</f>
        <v>197868</v>
      </c>
      <c r="M148">
        <v>11</v>
      </c>
      <c r="N148" t="s">
        <v>53</v>
      </c>
      <c r="O148" s="29">
        <v>44727</v>
      </c>
      <c r="P148" s="48">
        <f>'Detailed Summary'!BQ901</f>
        <v>207439</v>
      </c>
      <c r="R148">
        <v>11</v>
      </c>
      <c r="S148" t="s">
        <v>55</v>
      </c>
      <c r="T148" s="29">
        <v>44757</v>
      </c>
      <c r="U148" s="48">
        <f>'Detailed Summary'!BQ931</f>
        <v>215206</v>
      </c>
      <c r="W148">
        <v>11</v>
      </c>
      <c r="X148" t="s">
        <v>58</v>
      </c>
      <c r="Y148" s="29">
        <v>44788</v>
      </c>
      <c r="Z148" s="48">
        <f>'Detailed Summary'!BQ962</f>
        <v>197315</v>
      </c>
    </row>
    <row r="149" spans="2:26" x14ac:dyDescent="0.2">
      <c r="B149" t="s">
        <v>226</v>
      </c>
      <c r="E149" t="s">
        <v>226</v>
      </c>
      <c r="F149" s="34">
        <v>166063.36363636365</v>
      </c>
      <c r="H149">
        <v>12</v>
      </c>
      <c r="I149" t="s">
        <v>59</v>
      </c>
      <c r="J149" s="29">
        <v>44698</v>
      </c>
      <c r="K149" s="48">
        <f>'Detailed Summary'!BQ872</f>
        <v>208797</v>
      </c>
      <c r="M149">
        <v>12</v>
      </c>
      <c r="N149" t="s">
        <v>54</v>
      </c>
      <c r="O149" s="29">
        <v>44728</v>
      </c>
      <c r="P149" s="48">
        <f>'Detailed Summary'!BQ902</f>
        <v>211360</v>
      </c>
      <c r="R149">
        <v>12</v>
      </c>
      <c r="S149" t="s">
        <v>58</v>
      </c>
      <c r="T149" s="29">
        <v>44760</v>
      </c>
      <c r="U149" s="48">
        <f>'Detailed Summary'!BQ934</f>
        <v>192746</v>
      </c>
      <c r="W149">
        <v>12</v>
      </c>
      <c r="X149" t="s">
        <v>59</v>
      </c>
      <c r="Y149" s="29">
        <v>44789</v>
      </c>
      <c r="Z149" s="48">
        <f>'Detailed Summary'!BQ963</f>
        <v>209924</v>
      </c>
    </row>
    <row r="150" spans="2:26" x14ac:dyDescent="0.2">
      <c r="B150" t="s">
        <v>227</v>
      </c>
      <c r="C150" t="s">
        <v>228</v>
      </c>
      <c r="E150" t="s">
        <v>227</v>
      </c>
      <c r="F150" s="34">
        <v>162549.42105263157</v>
      </c>
      <c r="H150">
        <v>13</v>
      </c>
      <c r="I150" t="s">
        <v>53</v>
      </c>
      <c r="J150" s="29">
        <v>44699</v>
      </c>
      <c r="K150" s="48">
        <f>'Detailed Summary'!BQ873</f>
        <v>213753</v>
      </c>
      <c r="M150">
        <v>13</v>
      </c>
      <c r="N150" t="s">
        <v>55</v>
      </c>
      <c r="O150" s="29">
        <v>44729</v>
      </c>
      <c r="P150" s="48">
        <f>'Detailed Summary'!BQ903</f>
        <v>218162</v>
      </c>
      <c r="R150">
        <v>13</v>
      </c>
      <c r="S150" t="s">
        <v>59</v>
      </c>
      <c r="T150" s="29">
        <v>44761</v>
      </c>
      <c r="U150" s="48">
        <f>'Detailed Summary'!BQ935</f>
        <v>203089</v>
      </c>
      <c r="W150">
        <v>13</v>
      </c>
      <c r="X150" t="s">
        <v>53</v>
      </c>
      <c r="Y150" s="29">
        <v>44790</v>
      </c>
      <c r="Z150" s="48">
        <f>'Detailed Summary'!BQ964</f>
        <v>204846</v>
      </c>
    </row>
    <row r="151" spans="2:26" x14ac:dyDescent="0.2">
      <c r="B151" t="s">
        <v>229</v>
      </c>
      <c r="E151" t="s">
        <v>229</v>
      </c>
      <c r="F151" s="34">
        <v>161945.26086956522</v>
      </c>
      <c r="H151">
        <v>14</v>
      </c>
      <c r="I151" t="s">
        <v>54</v>
      </c>
      <c r="J151" s="29">
        <v>44700</v>
      </c>
      <c r="K151" s="48">
        <f>'Detailed Summary'!BQ874</f>
        <v>218406</v>
      </c>
      <c r="M151">
        <v>14</v>
      </c>
      <c r="N151" t="s">
        <v>58</v>
      </c>
      <c r="O151" s="29">
        <v>44732</v>
      </c>
      <c r="P151" s="48">
        <f>'Detailed Summary'!BQ906</f>
        <v>192216</v>
      </c>
      <c r="R151">
        <v>14</v>
      </c>
      <c r="S151" t="s">
        <v>53</v>
      </c>
      <c r="T151" s="29">
        <v>44762</v>
      </c>
      <c r="U151" s="48">
        <f>'Detailed Summary'!BQ936</f>
        <v>205496</v>
      </c>
      <c r="W151">
        <v>14</v>
      </c>
      <c r="X151" t="s">
        <v>54</v>
      </c>
      <c r="Y151" s="29">
        <v>44791</v>
      </c>
      <c r="Z151" s="48">
        <f>'Detailed Summary'!BQ965</f>
        <v>201974</v>
      </c>
    </row>
    <row r="152" spans="2:26" x14ac:dyDescent="0.2">
      <c r="B152" t="s">
        <v>230</v>
      </c>
      <c r="E152" t="s">
        <v>230</v>
      </c>
      <c r="F152" s="34">
        <v>163422.29999999999</v>
      </c>
      <c r="H152">
        <v>15</v>
      </c>
      <c r="I152" t="s">
        <v>55</v>
      </c>
      <c r="J152" s="29">
        <v>44701</v>
      </c>
      <c r="K152" s="48">
        <f>'Detailed Summary'!BQ875</f>
        <v>229789</v>
      </c>
      <c r="M152">
        <v>15</v>
      </c>
      <c r="N152" t="s">
        <v>59</v>
      </c>
      <c r="O152" s="29">
        <v>44733</v>
      </c>
      <c r="P152" s="48">
        <f>'Detailed Summary'!BQ907</f>
        <v>202429</v>
      </c>
      <c r="R152">
        <v>15</v>
      </c>
      <c r="S152" t="s">
        <v>54</v>
      </c>
      <c r="T152" s="29">
        <v>44763</v>
      </c>
      <c r="U152" s="48">
        <f>'Detailed Summary'!BQ937</f>
        <v>207927</v>
      </c>
      <c r="W152">
        <v>15</v>
      </c>
      <c r="X152" t="s">
        <v>55</v>
      </c>
      <c r="Y152" s="29">
        <v>44792</v>
      </c>
      <c r="Z152" s="48">
        <f>'Detailed Summary'!BQ966</f>
        <v>210894</v>
      </c>
    </row>
    <row r="153" spans="2:26" x14ac:dyDescent="0.2">
      <c r="B153" t="s">
        <v>231</v>
      </c>
      <c r="E153" t="s">
        <v>231</v>
      </c>
      <c r="F153" s="34">
        <v>165746.09090909091</v>
      </c>
      <c r="H153">
        <v>16</v>
      </c>
      <c r="I153" t="s">
        <v>58</v>
      </c>
      <c r="J153" s="29">
        <v>44704</v>
      </c>
      <c r="K153" s="48">
        <f>'Detailed Summary'!BQ878</f>
        <v>201839</v>
      </c>
      <c r="M153">
        <v>16</v>
      </c>
      <c r="N153" t="s">
        <v>53</v>
      </c>
      <c r="O153" s="29">
        <v>44734</v>
      </c>
      <c r="P153" s="48">
        <f>'Detailed Summary'!BQ908</f>
        <v>204855</v>
      </c>
      <c r="R153">
        <v>16</v>
      </c>
      <c r="S153" t="s">
        <v>55</v>
      </c>
      <c r="T153" s="29">
        <v>44764</v>
      </c>
      <c r="U153" s="48">
        <f>'Detailed Summary'!BQ938</f>
        <v>212130</v>
      </c>
      <c r="W153">
        <v>16</v>
      </c>
      <c r="X153" t="s">
        <v>58</v>
      </c>
      <c r="Y153" s="29">
        <v>44795</v>
      </c>
      <c r="Z153" s="48">
        <f>'Detailed Summary'!BQ969</f>
        <v>179030</v>
      </c>
    </row>
    <row r="154" spans="2:26" x14ac:dyDescent="0.2">
      <c r="B154" t="s">
        <v>232</v>
      </c>
      <c r="C154" t="s">
        <v>95</v>
      </c>
      <c r="E154" t="s">
        <v>232</v>
      </c>
      <c r="F154" s="34">
        <v>166618</v>
      </c>
      <c r="H154">
        <v>17</v>
      </c>
      <c r="I154" t="s">
        <v>59</v>
      </c>
      <c r="J154" s="29">
        <v>44705</v>
      </c>
      <c r="K154" s="48">
        <f>'Detailed Summary'!BQ879</f>
        <v>212490</v>
      </c>
      <c r="M154">
        <v>17</v>
      </c>
      <c r="N154" t="s">
        <v>54</v>
      </c>
      <c r="O154" s="29">
        <v>44735</v>
      </c>
      <c r="P154" s="48">
        <f>'Detailed Summary'!BQ909</f>
        <v>207441</v>
      </c>
      <c r="R154">
        <v>17</v>
      </c>
      <c r="S154" t="s">
        <v>58</v>
      </c>
      <c r="T154" s="29">
        <v>44767</v>
      </c>
      <c r="U154" s="48">
        <f>'Detailed Summary'!BQ941</f>
        <v>188530</v>
      </c>
      <c r="W154">
        <v>17</v>
      </c>
      <c r="X154" t="s">
        <v>59</v>
      </c>
      <c r="Y154" s="29">
        <v>45161</v>
      </c>
      <c r="Z154" s="48">
        <f>'Detailed Summary'!BQ970</f>
        <v>192401</v>
      </c>
    </row>
    <row r="155" spans="2:26" x14ac:dyDescent="0.2">
      <c r="B155" t="s">
        <v>233</v>
      </c>
      <c r="E155" t="s">
        <v>233</v>
      </c>
      <c r="F155" s="34">
        <v>148257</v>
      </c>
      <c r="H155">
        <v>18</v>
      </c>
      <c r="I155" t="s">
        <v>53</v>
      </c>
      <c r="J155" s="29">
        <v>44706</v>
      </c>
      <c r="K155" s="48">
        <f>'Detailed Summary'!BQ880</f>
        <v>218035</v>
      </c>
      <c r="M155">
        <v>18</v>
      </c>
      <c r="N155" t="s">
        <v>55</v>
      </c>
      <c r="O155" s="29">
        <v>44736</v>
      </c>
      <c r="P155" s="48">
        <f>'Detailed Summary'!BQ910</f>
        <v>213740</v>
      </c>
      <c r="R155">
        <v>18</v>
      </c>
      <c r="S155" t="s">
        <v>59</v>
      </c>
      <c r="T155" s="29">
        <v>44768</v>
      </c>
      <c r="U155" s="48">
        <f>'Detailed Summary'!BQ942</f>
        <v>202605</v>
      </c>
      <c r="W155">
        <v>18</v>
      </c>
      <c r="X155" t="s">
        <v>53</v>
      </c>
      <c r="Y155" s="29">
        <v>45528</v>
      </c>
      <c r="Z155" s="48">
        <f>'Detailed Summary'!BQ971</f>
        <v>201940</v>
      </c>
    </row>
    <row r="156" spans="2:26" x14ac:dyDescent="0.2">
      <c r="B156" t="s">
        <v>234</v>
      </c>
      <c r="C156" t="s">
        <v>99</v>
      </c>
      <c r="E156" t="s">
        <v>234</v>
      </c>
      <c r="F156" s="34">
        <v>151937</v>
      </c>
      <c r="H156">
        <v>19</v>
      </c>
      <c r="I156" t="s">
        <v>54</v>
      </c>
      <c r="J156" s="29">
        <v>44707</v>
      </c>
      <c r="K156" s="48">
        <f>'Detailed Summary'!BQ881</f>
        <v>227217</v>
      </c>
      <c r="M156">
        <v>19</v>
      </c>
      <c r="N156" t="s">
        <v>58</v>
      </c>
      <c r="O156" s="29">
        <v>44739</v>
      </c>
      <c r="P156" s="48">
        <f>'Detailed Summary'!BQ913</f>
        <v>187485</v>
      </c>
      <c r="R156">
        <v>19</v>
      </c>
      <c r="S156" t="s">
        <v>53</v>
      </c>
      <c r="T156" s="29">
        <v>44769</v>
      </c>
      <c r="U156" s="48">
        <f>'Detailed Summary'!BQ943</f>
        <v>205658</v>
      </c>
      <c r="W156">
        <v>19</v>
      </c>
      <c r="X156" t="s">
        <v>54</v>
      </c>
      <c r="Y156" s="29">
        <v>44798</v>
      </c>
      <c r="Z156" s="48">
        <f>'Detailed Summary'!BQ972</f>
        <v>210763</v>
      </c>
    </row>
    <row r="157" spans="2:26" x14ac:dyDescent="0.2">
      <c r="B157" t="s">
        <v>235</v>
      </c>
      <c r="E157" t="s">
        <v>235</v>
      </c>
      <c r="F157" s="34">
        <v>161652</v>
      </c>
      <c r="H157">
        <v>20</v>
      </c>
      <c r="I157" t="s">
        <v>55</v>
      </c>
      <c r="J157" s="29">
        <v>44708</v>
      </c>
      <c r="K157" s="48">
        <f>'Detailed Summary'!BQ882</f>
        <v>228324</v>
      </c>
      <c r="M157">
        <v>20</v>
      </c>
      <c r="N157" t="s">
        <v>59</v>
      </c>
      <c r="O157" s="29">
        <v>44740</v>
      </c>
      <c r="P157" s="48">
        <f>'Detailed Summary'!BQ914</f>
        <v>200989</v>
      </c>
      <c r="R157">
        <v>20</v>
      </c>
      <c r="S157" t="s">
        <v>54</v>
      </c>
      <c r="T157" s="29">
        <v>44770</v>
      </c>
      <c r="U157" s="48">
        <f>'Detailed Summary'!BQ944</f>
        <v>207064</v>
      </c>
      <c r="W157">
        <v>20</v>
      </c>
      <c r="X157" t="s">
        <v>55</v>
      </c>
      <c r="Y157" s="29">
        <v>44799</v>
      </c>
      <c r="Z157" s="48">
        <f>'Detailed Summary'!BQ973</f>
        <v>221626</v>
      </c>
    </row>
    <row r="158" spans="2:26" x14ac:dyDescent="0.2">
      <c r="B158" t="s">
        <v>236</v>
      </c>
      <c r="E158" t="s">
        <v>236</v>
      </c>
      <c r="F158" s="34">
        <v>171428</v>
      </c>
      <c r="H158">
        <v>21</v>
      </c>
      <c r="I158" t="s">
        <v>58</v>
      </c>
      <c r="J158" s="29">
        <v>44711</v>
      </c>
      <c r="K158" s="48">
        <f>'Detailed Summary'!BQ885</f>
        <v>131589</v>
      </c>
      <c r="M158">
        <v>21</v>
      </c>
      <c r="N158" t="s">
        <v>53</v>
      </c>
      <c r="O158" s="29">
        <v>44741</v>
      </c>
      <c r="P158" s="48">
        <f>'Detailed Summary'!BQ915</f>
        <v>205516</v>
      </c>
      <c r="R158">
        <v>21</v>
      </c>
      <c r="S158" t="s">
        <v>55</v>
      </c>
      <c r="T158" s="29">
        <v>44771</v>
      </c>
      <c r="U158" s="48">
        <f>'Detailed Summary'!BQ945</f>
        <v>215323</v>
      </c>
      <c r="W158">
        <v>21</v>
      </c>
      <c r="X158" t="s">
        <v>58</v>
      </c>
      <c r="Y158" s="29">
        <v>44802</v>
      </c>
      <c r="Z158" s="48">
        <f>'Detailed Summary'!BQ976</f>
        <v>188088</v>
      </c>
    </row>
    <row r="159" spans="2:26" x14ac:dyDescent="0.2">
      <c r="B159" t="s">
        <v>237</v>
      </c>
      <c r="E159" t="s">
        <v>237</v>
      </c>
      <c r="F159" s="34">
        <v>172347</v>
      </c>
      <c r="H159">
        <v>22</v>
      </c>
      <c r="I159" t="s">
        <v>59</v>
      </c>
      <c r="J159" s="29">
        <v>44712</v>
      </c>
      <c r="K159" s="48">
        <f>'Detailed Summary'!BQ886</f>
        <v>206504</v>
      </c>
      <c r="M159">
        <v>22</v>
      </c>
      <c r="N159" t="s">
        <v>54</v>
      </c>
      <c r="O159" s="29">
        <v>44742</v>
      </c>
      <c r="P159" s="48">
        <f>'Detailed Summary'!BQ916</f>
        <v>211354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Summary'!BQ977</f>
        <v>190750</v>
      </c>
    </row>
    <row r="160" spans="2:26" x14ac:dyDescent="0.2">
      <c r="B160" t="s">
        <v>238</v>
      </c>
      <c r="E160" t="s">
        <v>238</v>
      </c>
      <c r="F160" s="34">
        <v>176535</v>
      </c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Summary'!BQ978</f>
        <v>203872</v>
      </c>
    </row>
    <row r="161" spans="2:26" ht="16" thickBot="1" x14ac:dyDescent="0.25">
      <c r="B161" t="s">
        <v>239</v>
      </c>
      <c r="E161" t="s">
        <v>239</v>
      </c>
      <c r="F161" s="34">
        <v>176024</v>
      </c>
      <c r="I161" s="46"/>
      <c r="J161" s="46"/>
      <c r="K161" s="142">
        <f>SUM(K138:K160)</f>
        <v>4537196</v>
      </c>
      <c r="N161" s="46"/>
      <c r="O161" s="46"/>
      <c r="P161" s="142">
        <f>SUM(P138:P160)</f>
        <v>4523325</v>
      </c>
      <c r="S161" s="46"/>
      <c r="T161" s="46"/>
      <c r="U161" s="142">
        <f>SUM(U138:U160)</f>
        <v>4182062</v>
      </c>
      <c r="X161" s="46"/>
      <c r="Y161" s="46"/>
      <c r="Z161" s="142">
        <f>SUM(Z138:Z160)</f>
        <v>4652161</v>
      </c>
    </row>
    <row r="162" spans="2:26" ht="17" thickTop="1" thickBot="1" x14ac:dyDescent="0.25">
      <c r="B162" t="s">
        <v>240</v>
      </c>
      <c r="C162" t="s">
        <v>109</v>
      </c>
      <c r="E162" t="s">
        <v>240</v>
      </c>
      <c r="F162" s="34">
        <v>170889</v>
      </c>
      <c r="I162" s="61" t="s">
        <v>548</v>
      </c>
      <c r="J162" s="142">
        <f>K161/22</f>
        <v>206236.18181818182</v>
      </c>
      <c r="N162" s="61" t="s">
        <v>550</v>
      </c>
      <c r="O162" s="142">
        <f>P161/22</f>
        <v>205605.68181818182</v>
      </c>
      <c r="S162" s="61" t="s">
        <v>553</v>
      </c>
      <c r="T162" s="142">
        <f>U161/21</f>
        <v>199145.80952380953</v>
      </c>
      <c r="X162" s="61" t="s">
        <v>557</v>
      </c>
      <c r="Y162" s="142">
        <f>Z161/23</f>
        <v>202267.86956521738</v>
      </c>
    </row>
    <row r="163" spans="2:26" ht="16" thickTop="1" x14ac:dyDescent="0.2">
      <c r="B163" t="s">
        <v>241</v>
      </c>
      <c r="E163" t="s">
        <v>241</v>
      </c>
      <c r="F163" s="34">
        <v>175367</v>
      </c>
    </row>
    <row r="164" spans="2:26" x14ac:dyDescent="0.2">
      <c r="B164" t="s">
        <v>242</v>
      </c>
      <c r="E164" t="s">
        <v>242</v>
      </c>
      <c r="F164" s="34">
        <v>172308</v>
      </c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2:26" x14ac:dyDescent="0.2">
      <c r="B165" t="s">
        <v>243</v>
      </c>
      <c r="E165" t="s">
        <v>243</v>
      </c>
      <c r="F165" s="34">
        <v>171528</v>
      </c>
      <c r="H165">
        <v>1</v>
      </c>
      <c r="I165" t="s">
        <v>54</v>
      </c>
      <c r="J165" s="29">
        <v>44805</v>
      </c>
      <c r="K165" s="48">
        <f>'Detailed Summary'!BQ979</f>
        <v>213473</v>
      </c>
      <c r="M165">
        <v>1</v>
      </c>
      <c r="N165" s="227" t="s">
        <v>58</v>
      </c>
      <c r="O165" s="29">
        <v>44837</v>
      </c>
      <c r="P165" s="48">
        <f>'Detailed Summary'!BQ1011</f>
        <v>195937</v>
      </c>
      <c r="R165">
        <v>1</v>
      </c>
      <c r="S165" s="227" t="s">
        <v>59</v>
      </c>
      <c r="T165" s="29">
        <v>44866</v>
      </c>
      <c r="U165" s="48">
        <f>'Detailed Summary'!BQ1040</f>
        <v>204153</v>
      </c>
      <c r="W165">
        <v>1</v>
      </c>
      <c r="X165" s="227" t="s">
        <v>54</v>
      </c>
      <c r="Y165" s="29">
        <v>44896</v>
      </c>
      <c r="Z165" s="48">
        <f>'Detailed Summary'!BQ1070</f>
        <v>213767</v>
      </c>
    </row>
    <row r="166" spans="2:26" x14ac:dyDescent="0.2">
      <c r="B166" t="s">
        <v>244</v>
      </c>
      <c r="C166" t="s">
        <v>95</v>
      </c>
      <c r="E166" t="s">
        <v>244</v>
      </c>
      <c r="F166" s="34">
        <v>176401</v>
      </c>
      <c r="H166">
        <v>2</v>
      </c>
      <c r="I166" t="s">
        <v>55</v>
      </c>
      <c r="J166" s="29">
        <v>44806</v>
      </c>
      <c r="K166" s="48">
        <f>'Detailed Summary'!BQ980</f>
        <v>221581</v>
      </c>
      <c r="M166">
        <v>2</v>
      </c>
      <c r="N166" s="227" t="s">
        <v>59</v>
      </c>
      <c r="O166" s="29">
        <f>O165+1</f>
        <v>44838</v>
      </c>
      <c r="P166" s="48">
        <f>'Detailed Summary'!BQ1012</f>
        <v>211214</v>
      </c>
      <c r="R166">
        <v>2</v>
      </c>
      <c r="S166" s="227" t="s">
        <v>53</v>
      </c>
      <c r="T166" s="29">
        <f>T165+1</f>
        <v>44867</v>
      </c>
      <c r="U166" s="48">
        <f>'Detailed Summary'!BQ1041</f>
        <v>211079</v>
      </c>
      <c r="W166">
        <v>2</v>
      </c>
      <c r="X166" s="227" t="s">
        <v>55</v>
      </c>
      <c r="Y166" s="29">
        <f>Y165+1</f>
        <v>44897</v>
      </c>
      <c r="Z166" s="48">
        <f>'Detailed Summary'!BQ1071</f>
        <v>222158</v>
      </c>
    </row>
    <row r="167" spans="2:26" x14ac:dyDescent="0.2">
      <c r="B167" t="s">
        <v>245</v>
      </c>
      <c r="E167" t="s">
        <v>245</v>
      </c>
      <c r="F167" s="34">
        <v>172018</v>
      </c>
      <c r="H167">
        <v>3</v>
      </c>
      <c r="I167" s="227" t="s">
        <v>58</v>
      </c>
      <c r="J167" s="213">
        <v>44809</v>
      </c>
      <c r="K167" s="48">
        <f>'Detailed Summary'!BQ983</f>
        <v>129210</v>
      </c>
      <c r="M167">
        <v>3</v>
      </c>
      <c r="N167" s="227" t="s">
        <v>53</v>
      </c>
      <c r="O167" s="29">
        <f t="shared" ref="O167:O169" si="1">O166+1</f>
        <v>44839</v>
      </c>
      <c r="P167" s="48">
        <f>'Detailed Summary'!BQ1013</f>
        <v>213979</v>
      </c>
      <c r="R167">
        <v>3</v>
      </c>
      <c r="S167" s="227" t="s">
        <v>54</v>
      </c>
      <c r="T167" s="29">
        <f t="shared" ref="T167:T168" si="2">T166+1</f>
        <v>44868</v>
      </c>
      <c r="U167" s="48">
        <f>'Detailed Summary'!BQ1042</f>
        <v>213991</v>
      </c>
      <c r="W167">
        <v>3</v>
      </c>
      <c r="X167" s="227" t="s">
        <v>58</v>
      </c>
      <c r="Y167" s="29">
        <f>Y166+3</f>
        <v>44900</v>
      </c>
      <c r="Z167" s="48">
        <f>'Detailed Summary'!BQ1074</f>
        <v>191354</v>
      </c>
    </row>
    <row r="168" spans="2:26" x14ac:dyDescent="0.2">
      <c r="B168" t="s">
        <v>246</v>
      </c>
      <c r="C168" t="s">
        <v>99</v>
      </c>
      <c r="E168" t="s">
        <v>246</v>
      </c>
      <c r="F168" s="34">
        <v>170622.13636363635</v>
      </c>
      <c r="H168">
        <v>4</v>
      </c>
      <c r="I168" s="227" t="s">
        <v>59</v>
      </c>
      <c r="J168" s="213">
        <v>44810</v>
      </c>
      <c r="K168" s="48">
        <f>'Detailed Summary'!BQ984</f>
        <v>202317</v>
      </c>
      <c r="M168">
        <v>4</v>
      </c>
      <c r="N168" s="227" t="s">
        <v>54</v>
      </c>
      <c r="O168" s="29">
        <f t="shared" si="1"/>
        <v>44840</v>
      </c>
      <c r="P168" s="48">
        <f>'Detailed Summary'!BQ1014</f>
        <v>221403</v>
      </c>
      <c r="R168">
        <v>4</v>
      </c>
      <c r="S168" s="227" t="s">
        <v>55</v>
      </c>
      <c r="T168" s="29">
        <f t="shared" si="2"/>
        <v>44869</v>
      </c>
      <c r="U168" s="48">
        <f>'Detailed Summary'!BQ1043</f>
        <v>206871</v>
      </c>
      <c r="W168">
        <v>4</v>
      </c>
      <c r="X168" s="227" t="s">
        <v>59</v>
      </c>
      <c r="Y168" s="29">
        <f t="shared" ref="Y168" si="3">Y167+1</f>
        <v>44901</v>
      </c>
      <c r="Z168" s="48">
        <f>'Detailed Summary'!BQ1075</f>
        <v>204487</v>
      </c>
    </row>
    <row r="169" spans="2:26" x14ac:dyDescent="0.2">
      <c r="B169" t="s">
        <v>247</v>
      </c>
      <c r="E169" t="s">
        <v>247</v>
      </c>
      <c r="F169" s="34">
        <v>176204.9</v>
      </c>
      <c r="H169">
        <v>5</v>
      </c>
      <c r="I169" s="227" t="s">
        <v>53</v>
      </c>
      <c r="J169" s="213">
        <v>44811</v>
      </c>
      <c r="K169" s="48">
        <f>'Detailed Summary'!BQ985</f>
        <v>204059</v>
      </c>
      <c r="M169">
        <v>5</v>
      </c>
      <c r="N169" s="227" t="s">
        <v>55</v>
      </c>
      <c r="O169" s="29">
        <f t="shared" si="1"/>
        <v>44841</v>
      </c>
      <c r="P169" s="48">
        <f>'Detailed Summary'!BQ1015</f>
        <v>222412</v>
      </c>
      <c r="R169">
        <v>5</v>
      </c>
      <c r="S169" s="227" t="s">
        <v>58</v>
      </c>
      <c r="T169" s="29">
        <f>T168+3</f>
        <v>44872</v>
      </c>
      <c r="U169" s="48">
        <f>'Detailed Summary'!BQ1046</f>
        <v>188467</v>
      </c>
      <c r="W169">
        <v>5</v>
      </c>
      <c r="X169" s="227" t="s">
        <v>53</v>
      </c>
      <c r="Y169" s="29">
        <f>Y168+1</f>
        <v>44902</v>
      </c>
      <c r="Z169" s="48">
        <f>'Detailed Summary'!BQ1076</f>
        <v>216116</v>
      </c>
    </row>
    <row r="170" spans="2:26" x14ac:dyDescent="0.2">
      <c r="B170" t="s">
        <v>248</v>
      </c>
      <c r="E170" t="s">
        <v>248</v>
      </c>
      <c r="F170" s="34">
        <v>180840.38095238095</v>
      </c>
      <c r="H170">
        <v>6</v>
      </c>
      <c r="I170" s="227" t="s">
        <v>54</v>
      </c>
      <c r="J170" s="213">
        <v>44812</v>
      </c>
      <c r="K170" s="48">
        <f>'Detailed Summary'!BQ986</f>
        <v>213421</v>
      </c>
      <c r="M170">
        <v>6</v>
      </c>
      <c r="N170" s="227" t="s">
        <v>58</v>
      </c>
      <c r="O170" s="213">
        <f>O169+3</f>
        <v>44844</v>
      </c>
      <c r="P170" s="48">
        <f>'Detailed Summary'!BQ1018</f>
        <v>191561</v>
      </c>
      <c r="R170">
        <v>6</v>
      </c>
      <c r="S170" s="227" t="s">
        <v>59</v>
      </c>
      <c r="T170" s="213">
        <f>T169+1</f>
        <v>44873</v>
      </c>
      <c r="U170" s="48">
        <f>'Detailed Summary'!BQ1047</f>
        <v>201692</v>
      </c>
      <c r="W170">
        <v>6</v>
      </c>
      <c r="X170" s="227" t="s">
        <v>54</v>
      </c>
      <c r="Y170" s="213">
        <f>Y169+1</f>
        <v>44903</v>
      </c>
      <c r="Z170" s="48">
        <f>'Detailed Summary'!BQ1077</f>
        <v>221449</v>
      </c>
    </row>
    <row r="171" spans="2:26" x14ac:dyDescent="0.2">
      <c r="B171" t="s">
        <v>249</v>
      </c>
      <c r="E171" t="s">
        <v>249</v>
      </c>
      <c r="F171" s="34">
        <v>182494.09090909091</v>
      </c>
      <c r="H171">
        <v>7</v>
      </c>
      <c r="I171" s="227" t="s">
        <v>55</v>
      </c>
      <c r="J171" s="213">
        <v>44813</v>
      </c>
      <c r="K171" s="48">
        <f>'Detailed Summary'!BQ987</f>
        <v>219898</v>
      </c>
      <c r="M171">
        <v>7</v>
      </c>
      <c r="N171" s="227" t="s">
        <v>59</v>
      </c>
      <c r="O171" s="213">
        <f>O170+1</f>
        <v>44845</v>
      </c>
      <c r="P171" s="48">
        <f>'Detailed Summary'!BQ1019</f>
        <v>209775</v>
      </c>
      <c r="R171">
        <v>7</v>
      </c>
      <c r="S171" s="227" t="s">
        <v>53</v>
      </c>
      <c r="T171" s="213">
        <f>T170+1</f>
        <v>44874</v>
      </c>
      <c r="U171" s="48">
        <f>'Detailed Summary'!BQ1048</f>
        <v>212131</v>
      </c>
      <c r="W171">
        <v>7</v>
      </c>
      <c r="X171" s="227" t="s">
        <v>55</v>
      </c>
      <c r="Y171" s="213">
        <f>Y170+1</f>
        <v>44904</v>
      </c>
      <c r="Z171" s="48">
        <f>'Detailed Summary'!BQ1078</f>
        <v>232562</v>
      </c>
    </row>
    <row r="172" spans="2:26" x14ac:dyDescent="0.2">
      <c r="B172" t="s">
        <v>250</v>
      </c>
      <c r="E172" t="s">
        <v>250</v>
      </c>
      <c r="F172" s="34">
        <v>184845.81818181818</v>
      </c>
      <c r="H172">
        <v>8</v>
      </c>
      <c r="I172" s="227" t="s">
        <v>58</v>
      </c>
      <c r="J172" s="213">
        <v>44816</v>
      </c>
      <c r="K172" s="48">
        <f>'Detailed Summary'!BQ990</f>
        <v>191057</v>
      </c>
      <c r="M172">
        <v>8</v>
      </c>
      <c r="N172" s="227" t="s">
        <v>53</v>
      </c>
      <c r="O172" s="213">
        <f t="shared" ref="O172:O174" si="4">O171+1</f>
        <v>44846</v>
      </c>
      <c r="P172" s="48">
        <f>'Detailed Summary'!BQ1020</f>
        <v>211014</v>
      </c>
      <c r="R172">
        <v>8</v>
      </c>
      <c r="S172" s="227" t="s">
        <v>54</v>
      </c>
      <c r="T172" s="213">
        <f t="shared" ref="T172:T173" si="5">T171+1</f>
        <v>44875</v>
      </c>
      <c r="U172" s="48">
        <f>'Detailed Summary'!BQ1049</f>
        <v>219375</v>
      </c>
      <c r="W172">
        <v>8</v>
      </c>
      <c r="X172" s="227" t="s">
        <v>58</v>
      </c>
      <c r="Y172" s="213">
        <f>Y171+3</f>
        <v>44907</v>
      </c>
      <c r="Z172" s="48">
        <f>'Detailed Summary'!BQ1081</f>
        <v>194481</v>
      </c>
    </row>
    <row r="173" spans="2:26" x14ac:dyDescent="0.2">
      <c r="B173" t="s">
        <v>251</v>
      </c>
      <c r="E173" t="s">
        <v>251</v>
      </c>
      <c r="F173" s="34">
        <v>184130.85</v>
      </c>
      <c r="H173">
        <v>9</v>
      </c>
      <c r="I173" s="227" t="s">
        <v>59</v>
      </c>
      <c r="J173" s="213">
        <v>44817</v>
      </c>
      <c r="K173" s="48">
        <f>'Detailed Summary'!BQ991</f>
        <v>205321</v>
      </c>
      <c r="M173">
        <v>9</v>
      </c>
      <c r="N173" s="227" t="s">
        <v>54</v>
      </c>
      <c r="O173" s="213">
        <f t="shared" si="4"/>
        <v>44847</v>
      </c>
      <c r="P173" s="48">
        <f>'Detailed Summary'!BQ1021</f>
        <v>219490</v>
      </c>
      <c r="R173">
        <v>9</v>
      </c>
      <c r="S173" s="227" t="s">
        <v>55</v>
      </c>
      <c r="T173" s="213">
        <f t="shared" si="5"/>
        <v>44876</v>
      </c>
      <c r="U173" s="48">
        <f>'Detailed Summary'!BQ1050</f>
        <v>198112</v>
      </c>
      <c r="W173">
        <v>9</v>
      </c>
      <c r="X173" s="227" t="s">
        <v>59</v>
      </c>
      <c r="Y173" s="213">
        <f t="shared" ref="Y173" si="6">Y172+1</f>
        <v>44908</v>
      </c>
      <c r="Z173" s="48">
        <f>'Detailed Summary'!BQ1082</f>
        <v>206965</v>
      </c>
    </row>
    <row r="174" spans="2:26" x14ac:dyDescent="0.2">
      <c r="B174" t="s">
        <v>252</v>
      </c>
      <c r="C174" t="s">
        <v>109</v>
      </c>
      <c r="E174" t="s">
        <v>252</v>
      </c>
      <c r="F174" s="34">
        <v>182766.54545454544</v>
      </c>
      <c r="H174">
        <v>10</v>
      </c>
      <c r="I174" s="227" t="s">
        <v>53</v>
      </c>
      <c r="J174" s="213">
        <v>44818</v>
      </c>
      <c r="K174" s="48">
        <f>'Detailed Summary'!BQ992</f>
        <v>210866</v>
      </c>
      <c r="M174">
        <v>10</v>
      </c>
      <c r="N174" s="227" t="s">
        <v>55</v>
      </c>
      <c r="O174" s="213">
        <f t="shared" si="4"/>
        <v>44848</v>
      </c>
      <c r="P174" s="48">
        <f>'Detailed Summary'!BQ1022</f>
        <v>229146</v>
      </c>
      <c r="R174">
        <v>10</v>
      </c>
      <c r="S174" s="227" t="s">
        <v>58</v>
      </c>
      <c r="T174" s="213">
        <f>T173+3</f>
        <v>44879</v>
      </c>
      <c r="U174" s="48">
        <f>'Detailed Summary'!BQ1053</f>
        <v>179828</v>
      </c>
      <c r="W174">
        <v>10</v>
      </c>
      <c r="X174" s="227" t="s">
        <v>53</v>
      </c>
      <c r="Y174" s="213">
        <f>Y173+1</f>
        <v>44909</v>
      </c>
      <c r="Z174" s="48">
        <f>'Detailed Summary'!BQ1083</f>
        <v>218788</v>
      </c>
    </row>
    <row r="175" spans="2:26" x14ac:dyDescent="0.2">
      <c r="B175" t="s">
        <v>253</v>
      </c>
      <c r="E175" t="s">
        <v>253</v>
      </c>
      <c r="F175" s="34">
        <v>186826.31818181818</v>
      </c>
      <c r="H175">
        <v>11</v>
      </c>
      <c r="I175" s="227" t="s">
        <v>54</v>
      </c>
      <c r="J175" s="213">
        <v>44819</v>
      </c>
      <c r="K175" s="48">
        <f>'Detailed Summary'!BQ993</f>
        <v>213500</v>
      </c>
      <c r="M175">
        <v>11</v>
      </c>
      <c r="N175" s="227" t="s">
        <v>58</v>
      </c>
      <c r="O175" s="213">
        <f>O174+3</f>
        <v>44851</v>
      </c>
      <c r="P175" s="48">
        <f>'Detailed Summary'!BQ1025</f>
        <v>184162</v>
      </c>
      <c r="R175">
        <v>11</v>
      </c>
      <c r="S175" s="227" t="s">
        <v>59</v>
      </c>
      <c r="T175" s="213">
        <f>T174+1</f>
        <v>44880</v>
      </c>
      <c r="U175" s="48">
        <f>'Detailed Summary'!BQ1054</f>
        <v>207891</v>
      </c>
      <c r="W175">
        <v>11</v>
      </c>
      <c r="X175" s="227" t="s">
        <v>54</v>
      </c>
      <c r="Y175" s="213">
        <f>Y174+1</f>
        <v>44910</v>
      </c>
      <c r="Z175" s="48">
        <f>'Detailed Summary'!BQ1084</f>
        <v>227836</v>
      </c>
    </row>
    <row r="176" spans="2:26" x14ac:dyDescent="0.2">
      <c r="B176" t="s">
        <v>254</v>
      </c>
      <c r="E176" t="s">
        <v>254</v>
      </c>
      <c r="F176" s="34">
        <v>187756.75</v>
      </c>
      <c r="H176">
        <v>12</v>
      </c>
      <c r="I176" s="227" t="s">
        <v>55</v>
      </c>
      <c r="J176" s="213">
        <v>44820</v>
      </c>
      <c r="K176" s="48">
        <f>'Detailed Summary'!BQ994</f>
        <v>221139</v>
      </c>
      <c r="M176">
        <v>12</v>
      </c>
      <c r="N176" s="227" t="s">
        <v>59</v>
      </c>
      <c r="O176" s="213">
        <f>O175+1</f>
        <v>44852</v>
      </c>
      <c r="P176" s="48">
        <f>'Detailed Summary'!BQ1026</f>
        <v>207102</v>
      </c>
      <c r="R176">
        <v>12</v>
      </c>
      <c r="S176" s="227" t="s">
        <v>53</v>
      </c>
      <c r="T176" s="213">
        <f>T175+1</f>
        <v>44881</v>
      </c>
      <c r="U176" s="48">
        <f>'Detailed Summary'!BQ1055</f>
        <v>215589</v>
      </c>
      <c r="W176">
        <v>12</v>
      </c>
      <c r="X176" s="227" t="s">
        <v>55</v>
      </c>
      <c r="Y176" s="213">
        <f>Y175+1</f>
        <v>44911</v>
      </c>
      <c r="Z176" s="48">
        <f>'Detailed Summary'!BQ1085</f>
        <v>230329</v>
      </c>
    </row>
    <row r="177" spans="2:26" x14ac:dyDescent="0.2">
      <c r="B177" t="s">
        <v>255</v>
      </c>
      <c r="E177" t="s">
        <v>255</v>
      </c>
      <c r="F177" s="34">
        <v>187320.17391304349</v>
      </c>
      <c r="H177">
        <v>13</v>
      </c>
      <c r="I177" s="227" t="s">
        <v>58</v>
      </c>
      <c r="J177" s="213">
        <v>44823</v>
      </c>
      <c r="K177" s="48">
        <f>'Detailed Summary'!BQ997</f>
        <v>185459</v>
      </c>
      <c r="M177">
        <v>13</v>
      </c>
      <c r="N177" s="227" t="s">
        <v>53</v>
      </c>
      <c r="O177" s="213">
        <f t="shared" ref="O177:O179" si="7">O176+1</f>
        <v>44853</v>
      </c>
      <c r="P177" s="48">
        <f>'Detailed Summary'!BQ1027</f>
        <v>212263</v>
      </c>
      <c r="R177">
        <v>13</v>
      </c>
      <c r="S177" s="227" t="s">
        <v>54</v>
      </c>
      <c r="T177" s="213">
        <f t="shared" ref="T177:T178" si="8">T176+1</f>
        <v>44882</v>
      </c>
      <c r="U177" s="48">
        <f>'Detailed Summary'!BQ1056</f>
        <v>220895</v>
      </c>
      <c r="W177">
        <v>13</v>
      </c>
      <c r="X177" s="227" t="s">
        <v>58</v>
      </c>
      <c r="Y177" s="213">
        <f>Y176+3</f>
        <v>44914</v>
      </c>
      <c r="Z177" s="48">
        <f>'Detailed Summary'!BQ1088</f>
        <v>181839</v>
      </c>
    </row>
    <row r="178" spans="2:26" x14ac:dyDescent="0.2">
      <c r="B178" t="s">
        <v>256</v>
      </c>
      <c r="E178" t="s">
        <v>256</v>
      </c>
      <c r="F178" s="34">
        <v>186717</v>
      </c>
      <c r="H178">
        <v>14</v>
      </c>
      <c r="I178" s="227" t="s">
        <v>59</v>
      </c>
      <c r="J178" s="213">
        <v>44824</v>
      </c>
      <c r="K178" s="48">
        <f>'Detailed Summary'!BQ998</f>
        <v>206950</v>
      </c>
      <c r="M178">
        <v>14</v>
      </c>
      <c r="N178" s="227" t="s">
        <v>54</v>
      </c>
      <c r="O178" s="213">
        <f t="shared" si="7"/>
        <v>44854</v>
      </c>
      <c r="P178" s="48">
        <f>'Detailed Summary'!BQ1028</f>
        <v>220435</v>
      </c>
      <c r="R178">
        <v>14</v>
      </c>
      <c r="S178" s="227" t="s">
        <v>55</v>
      </c>
      <c r="T178" s="213">
        <f t="shared" si="8"/>
        <v>44883</v>
      </c>
      <c r="U178" s="48">
        <f>'Detailed Summary'!BQ1057</f>
        <v>230692</v>
      </c>
      <c r="W178">
        <v>14</v>
      </c>
      <c r="X178" s="227" t="s">
        <v>59</v>
      </c>
      <c r="Y178" s="213">
        <f t="shared" ref="Y178" si="9">Y177+1</f>
        <v>44915</v>
      </c>
      <c r="Z178" s="48">
        <f>'Detailed Summary'!BQ1089</f>
        <v>213288</v>
      </c>
    </row>
    <row r="179" spans="2:26" x14ac:dyDescent="0.2">
      <c r="B179" t="s">
        <v>257</v>
      </c>
      <c r="E179" t="s">
        <v>257</v>
      </c>
      <c r="F179" s="34">
        <v>181332</v>
      </c>
      <c r="H179">
        <v>15</v>
      </c>
      <c r="I179" s="227" t="s">
        <v>53</v>
      </c>
      <c r="J179" s="213">
        <v>44825</v>
      </c>
      <c r="K179" s="48">
        <f>'Detailed Summary'!BQ999</f>
        <v>212350</v>
      </c>
      <c r="M179">
        <v>15</v>
      </c>
      <c r="N179" s="227" t="s">
        <v>55</v>
      </c>
      <c r="O179" s="213">
        <f t="shared" si="7"/>
        <v>44855</v>
      </c>
      <c r="P179" s="48">
        <f>'Detailed Summary'!BQ1029</f>
        <v>225850</v>
      </c>
      <c r="R179">
        <v>15</v>
      </c>
      <c r="S179" s="227" t="s">
        <v>58</v>
      </c>
      <c r="T179" s="213">
        <f>T178+3</f>
        <v>44886</v>
      </c>
      <c r="U179" s="48">
        <f>'Detailed Summary'!BQ1060</f>
        <v>186502</v>
      </c>
      <c r="W179">
        <v>15</v>
      </c>
      <c r="X179" s="227" t="s">
        <v>53</v>
      </c>
      <c r="Y179" s="213">
        <f>Y178+1</f>
        <v>44916</v>
      </c>
      <c r="Z179" s="48">
        <f>'Detailed Summary'!BQ1090</f>
        <v>220687</v>
      </c>
    </row>
    <row r="180" spans="2:26" x14ac:dyDescent="0.2">
      <c r="B180" t="s">
        <v>258</v>
      </c>
      <c r="C180" t="s">
        <v>99</v>
      </c>
      <c r="E180" t="s">
        <v>258</v>
      </c>
      <c r="F180" s="34">
        <v>180244.90476190476</v>
      </c>
      <c r="H180">
        <v>16</v>
      </c>
      <c r="I180" s="227" t="s">
        <v>54</v>
      </c>
      <c r="J180" s="213">
        <v>44826</v>
      </c>
      <c r="K180" s="48">
        <f>'Detailed Summary'!BQ1000</f>
        <v>215361</v>
      </c>
      <c r="M180">
        <v>16</v>
      </c>
      <c r="N180" s="227" t="s">
        <v>58</v>
      </c>
      <c r="O180" s="213">
        <f>O179+3</f>
        <v>44858</v>
      </c>
      <c r="P180" s="48">
        <f>'Detailed Summary'!BQ1032</f>
        <v>187717</v>
      </c>
      <c r="R180">
        <v>16</v>
      </c>
      <c r="S180" s="227" t="s">
        <v>59</v>
      </c>
      <c r="T180" s="213">
        <f>T179+1</f>
        <v>44887</v>
      </c>
      <c r="U180" s="48">
        <f>'Detailed Summary'!BQ1061</f>
        <v>205812</v>
      </c>
      <c r="W180">
        <v>16</v>
      </c>
      <c r="X180" s="227" t="s">
        <v>54</v>
      </c>
      <c r="Y180" s="213">
        <f>Y179+1</f>
        <v>44917</v>
      </c>
      <c r="Z180" s="48">
        <f>'Detailed Summary'!BQ1091</f>
        <v>197510</v>
      </c>
    </row>
    <row r="181" spans="2:26" x14ac:dyDescent="0.2">
      <c r="B181" t="s">
        <v>259</v>
      </c>
      <c r="E181" t="s">
        <v>259</v>
      </c>
      <c r="F181" s="34">
        <v>197237.33333333334</v>
      </c>
      <c r="H181">
        <v>17</v>
      </c>
      <c r="I181" s="227" t="s">
        <v>55</v>
      </c>
      <c r="J181" s="213">
        <v>44827</v>
      </c>
      <c r="K181" s="48">
        <f>'Detailed Summary'!BQ1001</f>
        <v>221905</v>
      </c>
      <c r="M181">
        <v>17</v>
      </c>
      <c r="N181" s="227" t="s">
        <v>59</v>
      </c>
      <c r="O181" s="213">
        <f>O180+1</f>
        <v>44859</v>
      </c>
      <c r="P181" s="48">
        <f>'Detailed Summary'!BQ1033</f>
        <v>205534</v>
      </c>
      <c r="R181">
        <v>17</v>
      </c>
      <c r="S181" s="227" t="s">
        <v>53</v>
      </c>
      <c r="T181" s="213">
        <f>T180+1</f>
        <v>44888</v>
      </c>
      <c r="U181" s="48">
        <f>'Detailed Summary'!BQ1062</f>
        <v>199314</v>
      </c>
      <c r="W181">
        <v>17</v>
      </c>
      <c r="X181" s="227" t="s">
        <v>55</v>
      </c>
      <c r="Y181" s="213">
        <f>Y180+1</f>
        <v>44918</v>
      </c>
      <c r="Z181" s="48">
        <f>'Detailed Summary'!BQ1092</f>
        <v>158162</v>
      </c>
    </row>
    <row r="182" spans="2:26" x14ac:dyDescent="0.2">
      <c r="B182" t="s">
        <v>260</v>
      </c>
      <c r="E182" t="s">
        <v>260</v>
      </c>
      <c r="F182" s="34">
        <v>144438.72727272726</v>
      </c>
      <c r="H182">
        <v>18</v>
      </c>
      <c r="I182" s="227" t="s">
        <v>58</v>
      </c>
      <c r="J182" s="213">
        <v>44830</v>
      </c>
      <c r="K182" s="48">
        <f>'Detailed Summary'!BQ1004</f>
        <v>192915</v>
      </c>
      <c r="M182">
        <v>18</v>
      </c>
      <c r="N182" s="227" t="s">
        <v>53</v>
      </c>
      <c r="O182" s="213">
        <f t="shared" ref="O182:O184" si="10">O181+1</f>
        <v>44860</v>
      </c>
      <c r="P182" s="48">
        <f>'Detailed Summary'!BQ1034</f>
        <v>215282</v>
      </c>
      <c r="R182">
        <v>18</v>
      </c>
      <c r="S182" s="227" t="s">
        <v>54</v>
      </c>
      <c r="T182" s="213">
        <f t="shared" ref="T182:T183" si="11">T181+1</f>
        <v>44889</v>
      </c>
      <c r="U182" s="48">
        <f>'Detailed Summary'!BQ1063</f>
        <v>111730</v>
      </c>
      <c r="W182">
        <v>18</v>
      </c>
      <c r="X182" s="227" t="s">
        <v>58</v>
      </c>
      <c r="Y182" s="213">
        <f>Y181+3</f>
        <v>44921</v>
      </c>
      <c r="Z182" s="48">
        <f>'Detailed Summary'!BQ1095</f>
        <v>138893</v>
      </c>
    </row>
    <row r="183" spans="2:26" x14ac:dyDescent="0.2">
      <c r="B183" t="s">
        <v>261</v>
      </c>
      <c r="E183" t="s">
        <v>261</v>
      </c>
      <c r="F183" s="34">
        <v>94113.909090909088</v>
      </c>
      <c r="H183">
        <v>19</v>
      </c>
      <c r="I183" s="227" t="s">
        <v>59</v>
      </c>
      <c r="J183" s="213">
        <v>44831</v>
      </c>
      <c r="K183" s="48">
        <f>'Detailed Summary'!BQ1005</f>
        <v>208310</v>
      </c>
      <c r="M183">
        <v>19</v>
      </c>
      <c r="N183" s="227" t="s">
        <v>54</v>
      </c>
      <c r="O183" s="213">
        <f t="shared" si="10"/>
        <v>44861</v>
      </c>
      <c r="P183" s="48">
        <f>'Detailed Summary'!BQ1035</f>
        <v>220340</v>
      </c>
      <c r="R183">
        <v>19</v>
      </c>
      <c r="S183" s="227" t="s">
        <v>55</v>
      </c>
      <c r="T183" s="213">
        <f t="shared" si="11"/>
        <v>44890</v>
      </c>
      <c r="U183" s="48">
        <f>'Detailed Summary'!BQ1064</f>
        <v>142488</v>
      </c>
      <c r="W183">
        <v>19</v>
      </c>
      <c r="X183" s="227" t="s">
        <v>59</v>
      </c>
      <c r="Y183" s="213">
        <f t="shared" ref="Y183" si="12">Y182+1</f>
        <v>44922</v>
      </c>
      <c r="Z183" s="48">
        <f>'Detailed Summary'!BQ1096</f>
        <v>180072</v>
      </c>
    </row>
    <row r="184" spans="2:26" x14ac:dyDescent="0.2">
      <c r="B184" t="s">
        <v>262</v>
      </c>
      <c r="E184" t="s">
        <v>262</v>
      </c>
      <c r="F184" s="34">
        <v>124907.75</v>
      </c>
      <c r="H184">
        <v>20</v>
      </c>
      <c r="I184" s="227" t="s">
        <v>53</v>
      </c>
      <c r="J184" s="213">
        <v>44832</v>
      </c>
      <c r="K184" s="48">
        <f>'Detailed Summary'!BQ1006</f>
        <v>211663</v>
      </c>
      <c r="M184">
        <v>20</v>
      </c>
      <c r="N184" s="227" t="s">
        <v>55</v>
      </c>
      <c r="O184" s="213">
        <f t="shared" si="10"/>
        <v>44862</v>
      </c>
      <c r="P184" s="48">
        <f>'Detailed Summary'!BQ1036</f>
        <v>205994</v>
      </c>
      <c r="R184">
        <v>20</v>
      </c>
      <c r="S184" s="227" t="s">
        <v>58</v>
      </c>
      <c r="T184" s="213">
        <f>T183+3</f>
        <v>44893</v>
      </c>
      <c r="U184" s="48">
        <f>'Detailed Summary'!BQ1067</f>
        <v>184649</v>
      </c>
      <c r="W184">
        <v>20</v>
      </c>
      <c r="X184" s="227" t="s">
        <v>53</v>
      </c>
      <c r="Y184" s="213">
        <f>Y183+1</f>
        <v>44923</v>
      </c>
      <c r="Z184" s="48">
        <f>'Detailed Summary'!BQ1097</f>
        <v>188356</v>
      </c>
    </row>
    <row r="185" spans="2:26" x14ac:dyDescent="0.2">
      <c r="B185" t="s">
        <v>263</v>
      </c>
      <c r="E185" t="s">
        <v>263</v>
      </c>
      <c r="F185" s="34">
        <v>143840.31818181818</v>
      </c>
      <c r="H185">
        <v>21</v>
      </c>
      <c r="I185" s="227" t="s">
        <v>54</v>
      </c>
      <c r="J185" s="213">
        <v>44833</v>
      </c>
      <c r="K185" s="48">
        <f>'Detailed Summary'!BQ1007</f>
        <v>217602</v>
      </c>
      <c r="M185">
        <v>21</v>
      </c>
      <c r="N185" s="227" t="s">
        <v>58</v>
      </c>
      <c r="O185" s="213">
        <f>O184+3</f>
        <v>44865</v>
      </c>
      <c r="P185" s="48">
        <f>'Detailed Summary'!BQ1039</f>
        <v>189813</v>
      </c>
      <c r="R185">
        <v>21</v>
      </c>
      <c r="S185" s="227" t="s">
        <v>59</v>
      </c>
      <c r="T185" s="213">
        <f>T184+1</f>
        <v>44894</v>
      </c>
      <c r="U185" s="48">
        <f>'Detailed Summary'!BQ1068</f>
        <v>205274</v>
      </c>
      <c r="W185">
        <v>21</v>
      </c>
      <c r="X185" s="227" t="s">
        <v>54</v>
      </c>
      <c r="Y185" s="213">
        <f>Y184+1</f>
        <v>44924</v>
      </c>
      <c r="Z185" s="48">
        <f>'Detailed Summary'!BQ1098</f>
        <v>190365</v>
      </c>
    </row>
    <row r="186" spans="2:26" x14ac:dyDescent="0.2">
      <c r="B186" t="s">
        <v>264</v>
      </c>
      <c r="C186" t="s">
        <v>265</v>
      </c>
      <c r="E186" t="s">
        <v>264</v>
      </c>
      <c r="F186" s="34">
        <v>143575.40909090909</v>
      </c>
      <c r="H186">
        <v>22</v>
      </c>
      <c r="I186" s="227" t="s">
        <v>55</v>
      </c>
      <c r="J186" s="213">
        <v>44834</v>
      </c>
      <c r="K186" s="48">
        <f>'Detailed Summary'!BQ1008</f>
        <v>221417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Summary'!BQ1069</f>
        <v>208176</v>
      </c>
      <c r="W186">
        <v>22</v>
      </c>
      <c r="X186" s="227" t="s">
        <v>55</v>
      </c>
      <c r="Y186" s="213">
        <f>Y185+1</f>
        <v>44925</v>
      </c>
      <c r="Z186" s="48">
        <f>'Detailed Summary'!BQ1099</f>
        <v>195382</v>
      </c>
    </row>
    <row r="187" spans="2:26" x14ac:dyDescent="0.2">
      <c r="B187" t="s">
        <v>266</v>
      </c>
      <c r="E187" t="s">
        <v>266</v>
      </c>
      <c r="F187" s="34">
        <v>148011.09523809524</v>
      </c>
      <c r="J187" s="29"/>
      <c r="K187" s="48"/>
      <c r="O187" s="29"/>
      <c r="P187" s="48"/>
      <c r="T187" s="29"/>
      <c r="U187" s="48"/>
      <c r="Y187" s="29"/>
      <c r="Z187" s="48"/>
    </row>
    <row r="188" spans="2:26" ht="16" thickBot="1" x14ac:dyDescent="0.25">
      <c r="B188" t="s">
        <v>267</v>
      </c>
      <c r="C188" t="s">
        <v>268</v>
      </c>
      <c r="E188" t="s">
        <v>267</v>
      </c>
      <c r="F188" s="34">
        <v>148790.23809523811</v>
      </c>
      <c r="I188" s="46"/>
      <c r="J188" s="46"/>
      <c r="K188" s="142">
        <f>SUM(K165:K187)</f>
        <v>4539774</v>
      </c>
      <c r="N188" s="46"/>
      <c r="O188" s="46"/>
      <c r="P188" s="142">
        <f>SUM(P165:P187)</f>
        <v>4400423</v>
      </c>
      <c r="S188" s="46"/>
      <c r="T188" s="46"/>
      <c r="U188" s="142">
        <f>SUM(U165:U187)</f>
        <v>4354711</v>
      </c>
      <c r="X188" s="46"/>
      <c r="Y188" s="46"/>
      <c r="Z188" s="142">
        <f>SUM(Z165:Z187)</f>
        <v>4444846</v>
      </c>
    </row>
    <row r="189" spans="2:26" ht="17" thickTop="1" thickBot="1" x14ac:dyDescent="0.25">
      <c r="B189" t="s">
        <v>269</v>
      </c>
      <c r="E189" t="s">
        <v>269</v>
      </c>
      <c r="F189" s="34">
        <f>R9</f>
        <v>160217.36363636365</v>
      </c>
      <c r="I189" s="61" t="s">
        <v>560</v>
      </c>
      <c r="J189" s="142">
        <f>K188/22</f>
        <v>206353.36363636365</v>
      </c>
      <c r="N189" s="61" t="s">
        <v>563</v>
      </c>
      <c r="O189" s="142">
        <f>P188/21</f>
        <v>209543.95238095237</v>
      </c>
      <c r="S189" s="61" t="s">
        <v>566</v>
      </c>
      <c r="T189" s="142">
        <f>U188/22</f>
        <v>197941.40909090909</v>
      </c>
      <c r="X189" s="61" t="s">
        <v>569</v>
      </c>
      <c r="Y189" s="142">
        <f>Z188/22</f>
        <v>202038.45454545456</v>
      </c>
    </row>
    <row r="190" spans="2:26" ht="16" thickTop="1" x14ac:dyDescent="0.2">
      <c r="B190" t="s">
        <v>270</v>
      </c>
      <c r="E190" t="s">
        <v>270</v>
      </c>
      <c r="F190" s="34">
        <f>R10</f>
        <v>174531.9</v>
      </c>
    </row>
    <row r="191" spans="2:26" x14ac:dyDescent="0.2">
      <c r="B191" t="s">
        <v>271</v>
      </c>
      <c r="E191" t="s">
        <v>271</v>
      </c>
      <c r="F191" s="34">
        <f>R11</f>
        <v>156277</v>
      </c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2:26" x14ac:dyDescent="0.2">
      <c r="B192" s="66" t="s">
        <v>506</v>
      </c>
      <c r="C192" t="s">
        <v>99</v>
      </c>
      <c r="E192" s="66" t="s">
        <v>506</v>
      </c>
      <c r="F192" s="34">
        <f>J51</f>
        <v>153071.45000000001</v>
      </c>
      <c r="H192">
        <v>1</v>
      </c>
      <c r="I192" s="227" t="s">
        <v>58</v>
      </c>
      <c r="J192" s="29">
        <v>44928</v>
      </c>
      <c r="K192" s="48">
        <f>'Detailed Summary'!BQ1102</f>
        <v>139507</v>
      </c>
      <c r="M192">
        <v>1</v>
      </c>
      <c r="N192" s="227" t="s">
        <v>53</v>
      </c>
      <c r="O192" s="29">
        <v>44958</v>
      </c>
      <c r="P192" s="48">
        <f>'Detailed Summary'!BQ1134</f>
        <v>194767</v>
      </c>
      <c r="R192">
        <v>1</v>
      </c>
      <c r="S192" s="227" t="s">
        <v>53</v>
      </c>
      <c r="T192" s="29">
        <v>44986</v>
      </c>
      <c r="U192" s="48">
        <f>'Detailed Summary'!BQ1160</f>
        <v>213519</v>
      </c>
      <c r="W192">
        <v>1</v>
      </c>
      <c r="X192" s="227" t="s">
        <v>58</v>
      </c>
      <c r="Y192" s="29">
        <v>45019</v>
      </c>
      <c r="Z192" s="48">
        <f>'Detailed Summary'!BQ1193</f>
        <v>200649</v>
      </c>
    </row>
    <row r="193" spans="2:26" x14ac:dyDescent="0.2">
      <c r="B193" s="66" t="s">
        <v>507</v>
      </c>
      <c r="E193" s="66" t="s">
        <v>507</v>
      </c>
      <c r="F193" s="34">
        <f>O50</f>
        <v>111159.1</v>
      </c>
      <c r="H193">
        <v>2</v>
      </c>
      <c r="I193" s="227" t="s">
        <v>59</v>
      </c>
      <c r="J193" s="29">
        <f>J192+1</f>
        <v>44929</v>
      </c>
      <c r="K193" s="48">
        <f>'Detailed Summary'!BQ1103</f>
        <v>191680</v>
      </c>
      <c r="M193">
        <v>2</v>
      </c>
      <c r="N193" s="227" t="s">
        <v>54</v>
      </c>
      <c r="O193" s="29">
        <f>O192+1</f>
        <v>44959</v>
      </c>
      <c r="P193" s="48">
        <f>'Detailed Summary'!BQ1135</f>
        <v>184594</v>
      </c>
      <c r="R193">
        <v>2</v>
      </c>
      <c r="S193" s="227" t="s">
        <v>54</v>
      </c>
      <c r="T193" s="29">
        <f>T192+1</f>
        <v>44987</v>
      </c>
      <c r="U193" s="48">
        <f>'Detailed Summary'!BQ1161</f>
        <v>202410</v>
      </c>
      <c r="W193">
        <v>2</v>
      </c>
      <c r="X193" s="227" t="s">
        <v>59</v>
      </c>
      <c r="Y193" s="29">
        <f>Y192+1</f>
        <v>45020</v>
      </c>
      <c r="Z193" s="48">
        <f>'Detailed Summary'!BQ1194</f>
        <v>214588</v>
      </c>
    </row>
    <row r="194" spans="2:26" x14ac:dyDescent="0.2">
      <c r="B194" s="66" t="s">
        <v>508</v>
      </c>
      <c r="E194" s="66" t="s">
        <v>508</v>
      </c>
      <c r="F194" s="34">
        <f>T53</f>
        <v>175428.52173913043</v>
      </c>
      <c r="H194">
        <v>3</v>
      </c>
      <c r="I194" s="227" t="s">
        <v>53</v>
      </c>
      <c r="J194" s="29">
        <f t="shared" ref="J194:J196" si="13">J193+1</f>
        <v>44930</v>
      </c>
      <c r="K194" s="48">
        <f>'Detailed Summary'!BQ1104</f>
        <v>198027</v>
      </c>
      <c r="M194">
        <v>3</v>
      </c>
      <c r="N194" s="227" t="s">
        <v>55</v>
      </c>
      <c r="O194" s="29">
        <f t="shared" ref="O194:O196" si="14">O193+1</f>
        <v>44960</v>
      </c>
      <c r="P194" s="48">
        <f>'Detailed Summary'!BQ1136</f>
        <v>142077</v>
      </c>
      <c r="R194">
        <v>3</v>
      </c>
      <c r="S194" s="227" t="s">
        <v>55</v>
      </c>
      <c r="T194" s="29">
        <f t="shared" ref="T194:T196" si="15">T193+1</f>
        <v>44988</v>
      </c>
      <c r="U194" s="48">
        <f>'Detailed Summary'!BQ1162</f>
        <v>225688</v>
      </c>
      <c r="W194">
        <v>3</v>
      </c>
      <c r="X194" s="227" t="s">
        <v>53</v>
      </c>
      <c r="Y194" s="29">
        <f t="shared" ref="Y194:Y196" si="16">Y193+1</f>
        <v>45021</v>
      </c>
      <c r="Z194" s="48">
        <f>'Detailed Summary'!BQ1195</f>
        <v>215820</v>
      </c>
    </row>
    <row r="195" spans="2:26" x14ac:dyDescent="0.2">
      <c r="B195" s="66" t="s">
        <v>509</v>
      </c>
      <c r="E195" s="66" t="s">
        <v>509</v>
      </c>
      <c r="F195" s="34">
        <f>Y52</f>
        <v>182100.09090909091</v>
      </c>
      <c r="H195">
        <v>4</v>
      </c>
      <c r="I195" s="227" t="s">
        <v>54</v>
      </c>
      <c r="J195" s="29">
        <f t="shared" si="13"/>
        <v>44931</v>
      </c>
      <c r="K195" s="48">
        <f>'Detailed Summary'!BQ1105</f>
        <v>202546</v>
      </c>
      <c r="M195">
        <v>4</v>
      </c>
      <c r="N195" s="227" t="s">
        <v>58</v>
      </c>
      <c r="O195" s="29">
        <f>O194+3</f>
        <v>44963</v>
      </c>
      <c r="P195" s="48">
        <f>'Detailed Summary'!BQ1139</f>
        <v>201222</v>
      </c>
      <c r="R195">
        <v>4</v>
      </c>
      <c r="S195" s="227" t="s">
        <v>58</v>
      </c>
      <c r="T195" s="29">
        <f>T194+3</f>
        <v>44991</v>
      </c>
      <c r="U195" s="48">
        <f>'Detailed Summary'!BQ1165</f>
        <v>196563</v>
      </c>
      <c r="W195">
        <v>4</v>
      </c>
      <c r="X195" s="227" t="s">
        <v>54</v>
      </c>
      <c r="Y195" s="29">
        <f>Y194+1</f>
        <v>45022</v>
      </c>
      <c r="Z195" s="48">
        <f>'Detailed Summary'!BQ1196</f>
        <v>200255</v>
      </c>
    </row>
    <row r="196" spans="2:26" x14ac:dyDescent="0.2">
      <c r="B196" s="66" t="s">
        <v>293</v>
      </c>
      <c r="E196" s="66" t="s">
        <v>293</v>
      </c>
      <c r="F196" s="34">
        <f>J79</f>
        <v>184250.09523809524</v>
      </c>
      <c r="H196">
        <v>5</v>
      </c>
      <c r="I196" s="227" t="s">
        <v>55</v>
      </c>
      <c r="J196" s="29">
        <f t="shared" si="13"/>
        <v>44932</v>
      </c>
      <c r="K196" s="48">
        <f>'Detailed Summary'!BQ1106</f>
        <v>186501</v>
      </c>
      <c r="M196">
        <v>5</v>
      </c>
      <c r="N196" s="227" t="s">
        <v>59</v>
      </c>
      <c r="O196" s="29">
        <f t="shared" si="14"/>
        <v>44964</v>
      </c>
      <c r="P196" s="48">
        <f>'Detailed Summary'!BQ1140</f>
        <v>212675</v>
      </c>
      <c r="R196">
        <v>5</v>
      </c>
      <c r="S196" s="227" t="s">
        <v>59</v>
      </c>
      <c r="T196" s="29">
        <f t="shared" si="15"/>
        <v>44992</v>
      </c>
      <c r="U196" s="48">
        <f>'Detailed Summary'!BQ1166</f>
        <v>212925</v>
      </c>
      <c r="W196">
        <v>5</v>
      </c>
      <c r="X196" s="227" t="s">
        <v>55</v>
      </c>
      <c r="Y196" s="29">
        <f t="shared" si="16"/>
        <v>45023</v>
      </c>
      <c r="Z196" s="48">
        <f>'Detailed Summary'!BQ1197</f>
        <v>188513</v>
      </c>
    </row>
    <row r="197" spans="2:26" x14ac:dyDescent="0.2">
      <c r="B197" s="66" t="s">
        <v>510</v>
      </c>
      <c r="E197" s="66" t="s">
        <v>510</v>
      </c>
      <c r="F197" s="34">
        <f>O80</f>
        <v>193367.31818181818</v>
      </c>
      <c r="H197">
        <v>6</v>
      </c>
      <c r="I197" s="227" t="s">
        <v>58</v>
      </c>
      <c r="J197" s="213">
        <f>J196+3</f>
        <v>44935</v>
      </c>
      <c r="K197" s="48">
        <f>'Detailed Summary'!BQ1109</f>
        <v>189640</v>
      </c>
      <c r="M197">
        <v>6</v>
      </c>
      <c r="N197" s="227" t="s">
        <v>53</v>
      </c>
      <c r="O197" s="213">
        <f>O196+1</f>
        <v>44965</v>
      </c>
      <c r="P197" s="48">
        <f>'Detailed Summary'!BQ1141</f>
        <v>221081</v>
      </c>
      <c r="R197">
        <v>6</v>
      </c>
      <c r="S197" s="227" t="s">
        <v>53</v>
      </c>
      <c r="T197" s="213">
        <f>T196+1</f>
        <v>44993</v>
      </c>
      <c r="U197" s="48">
        <f>'Detailed Summary'!BQ1167</f>
        <v>217173</v>
      </c>
      <c r="W197">
        <v>6</v>
      </c>
      <c r="X197" s="227" t="s">
        <v>58</v>
      </c>
      <c r="Y197" s="213">
        <f>Y196+3</f>
        <v>45026</v>
      </c>
      <c r="Z197" s="48">
        <f>'Detailed Summary'!BQ1200</f>
        <v>201698</v>
      </c>
    </row>
    <row r="198" spans="2:26" x14ac:dyDescent="0.2">
      <c r="B198" s="66" t="s">
        <v>511</v>
      </c>
      <c r="C198" t="s">
        <v>522</v>
      </c>
      <c r="E198" s="66" t="s">
        <v>511</v>
      </c>
      <c r="F198" s="34">
        <f>T80</f>
        <v>195630.80952380953</v>
      </c>
      <c r="H198">
        <v>7</v>
      </c>
      <c r="I198" s="227" t="s">
        <v>59</v>
      </c>
      <c r="J198" s="213">
        <f>J197+1</f>
        <v>44936</v>
      </c>
      <c r="K198" s="48">
        <f>'Detailed Summary'!BQ1110</f>
        <v>201830</v>
      </c>
      <c r="M198">
        <v>7</v>
      </c>
      <c r="N198" s="227" t="s">
        <v>54</v>
      </c>
      <c r="O198" s="213">
        <f>O197+1</f>
        <v>44966</v>
      </c>
      <c r="P198" s="48">
        <f>'Detailed Summary'!BQ1142</f>
        <v>184143</v>
      </c>
      <c r="R198">
        <v>7</v>
      </c>
      <c r="S198" s="227" t="s">
        <v>54</v>
      </c>
      <c r="T198" s="213">
        <f>T197+1</f>
        <v>44994</v>
      </c>
      <c r="U198" s="48">
        <f>'Detailed Summary'!BQ1168</f>
        <v>224952</v>
      </c>
      <c r="W198">
        <v>7</v>
      </c>
      <c r="X198" s="227" t="s">
        <v>59</v>
      </c>
      <c r="Y198" s="213">
        <f>Y197+1</f>
        <v>45027</v>
      </c>
      <c r="Z198" s="48">
        <f>'Detailed Summary'!BQ1201</f>
        <v>218281</v>
      </c>
    </row>
    <row r="199" spans="2:26" x14ac:dyDescent="0.2">
      <c r="B199" s="66" t="s">
        <v>512</v>
      </c>
      <c r="E199" s="66" t="s">
        <v>512</v>
      </c>
      <c r="F199" s="34">
        <f>S7</f>
        <v>190278.22727272726</v>
      </c>
      <c r="H199">
        <v>8</v>
      </c>
      <c r="I199" s="227" t="s">
        <v>53</v>
      </c>
      <c r="J199" s="213">
        <f t="shared" ref="J199:J201" si="17">J198+1</f>
        <v>44937</v>
      </c>
      <c r="K199" s="48">
        <f>'Detailed Summary'!BQ1111</f>
        <v>207019</v>
      </c>
      <c r="M199">
        <v>8</v>
      </c>
      <c r="N199" s="227" t="s">
        <v>55</v>
      </c>
      <c r="O199" s="213">
        <f t="shared" ref="O199:O201" si="18">O198+1</f>
        <v>44967</v>
      </c>
      <c r="P199" s="48">
        <f>'Detailed Summary'!BQ1143</f>
        <v>131068</v>
      </c>
      <c r="R199">
        <v>8</v>
      </c>
      <c r="S199" s="227" t="s">
        <v>55</v>
      </c>
      <c r="T199" s="213">
        <f t="shared" ref="T199:T201" si="19">T198+1</f>
        <v>44995</v>
      </c>
      <c r="U199" s="48">
        <f>'Detailed Summary'!BQ1169</f>
        <v>229935</v>
      </c>
      <c r="W199">
        <v>8</v>
      </c>
      <c r="X199" s="227" t="s">
        <v>53</v>
      </c>
      <c r="Y199" s="213">
        <f t="shared" ref="Y199:Y201" si="20">Y198+1</f>
        <v>45028</v>
      </c>
      <c r="Z199" s="48">
        <f>'Detailed Summary'!BQ1202</f>
        <v>228167</v>
      </c>
    </row>
    <row r="200" spans="2:26" x14ac:dyDescent="0.2">
      <c r="B200" s="66" t="s">
        <v>513</v>
      </c>
      <c r="C200" t="s">
        <v>268</v>
      </c>
      <c r="E200" s="66" t="s">
        <v>513</v>
      </c>
      <c r="F200" s="34">
        <f>J107</f>
        <v>196855.85714285713</v>
      </c>
      <c r="H200">
        <v>9</v>
      </c>
      <c r="I200" s="227" t="s">
        <v>54</v>
      </c>
      <c r="J200" s="213">
        <f t="shared" si="17"/>
        <v>44938</v>
      </c>
      <c r="K200" s="48">
        <f>'Detailed Summary'!BQ1112</f>
        <v>211971</v>
      </c>
      <c r="M200">
        <v>9</v>
      </c>
      <c r="N200" s="227" t="s">
        <v>58</v>
      </c>
      <c r="O200" s="213">
        <f>O199+3</f>
        <v>44970</v>
      </c>
      <c r="P200" s="48">
        <f>'Detailed Summary'!BQ1146</f>
        <v>212833</v>
      </c>
      <c r="R200">
        <v>9</v>
      </c>
      <c r="S200" s="227" t="s">
        <v>58</v>
      </c>
      <c r="T200" s="213">
        <f>T199+3</f>
        <v>44998</v>
      </c>
      <c r="U200" s="48">
        <f>'Detailed Summary'!BQ1172</f>
        <v>192399</v>
      </c>
      <c r="W200">
        <v>9</v>
      </c>
      <c r="X200" s="227" t="s">
        <v>54</v>
      </c>
      <c r="Y200" s="213">
        <f>Y199+1</f>
        <v>45029</v>
      </c>
      <c r="Z200" s="48">
        <f>'Detailed Summary'!BQ1203</f>
        <v>226300</v>
      </c>
    </row>
    <row r="201" spans="2:26" x14ac:dyDescent="0.2">
      <c r="B201" s="66" t="s">
        <v>514</v>
      </c>
      <c r="E201" s="66" t="s">
        <v>514</v>
      </c>
      <c r="F201" s="34">
        <f>O106</f>
        <v>200792.28571428571</v>
      </c>
      <c r="H201">
        <v>10</v>
      </c>
      <c r="I201" s="227" t="s">
        <v>55</v>
      </c>
      <c r="J201" s="213">
        <f t="shared" si="17"/>
        <v>44939</v>
      </c>
      <c r="K201" s="48">
        <f>'Detailed Summary'!BQ1113</f>
        <v>224041</v>
      </c>
      <c r="M201">
        <v>10</v>
      </c>
      <c r="N201" s="227" t="s">
        <v>59</v>
      </c>
      <c r="O201" s="213">
        <f t="shared" si="18"/>
        <v>44971</v>
      </c>
      <c r="P201" s="48">
        <f>'Detailed Summary'!BQ1147</f>
        <v>208841</v>
      </c>
      <c r="R201">
        <v>10</v>
      </c>
      <c r="S201" s="227" t="s">
        <v>59</v>
      </c>
      <c r="T201" s="213">
        <f t="shared" si="19"/>
        <v>44999</v>
      </c>
      <c r="U201" s="48">
        <f>'Detailed Summary'!BQ1173</f>
        <v>206309</v>
      </c>
      <c r="W201">
        <v>10</v>
      </c>
      <c r="X201" s="227" t="s">
        <v>55</v>
      </c>
      <c r="Y201" s="213">
        <f t="shared" si="20"/>
        <v>45030</v>
      </c>
      <c r="Z201" s="48">
        <f>'Detailed Summary'!BQ1204</f>
        <v>230292</v>
      </c>
    </row>
    <row r="202" spans="2:26" x14ac:dyDescent="0.2">
      <c r="B202" s="66" t="s">
        <v>515</v>
      </c>
      <c r="E202" s="66" t="s">
        <v>515</v>
      </c>
      <c r="F202" s="165">
        <f>T107</f>
        <v>193641.5</v>
      </c>
      <c r="H202">
        <v>11</v>
      </c>
      <c r="I202" s="227" t="s">
        <v>58</v>
      </c>
      <c r="J202" s="213">
        <f>J201+3</f>
        <v>44942</v>
      </c>
      <c r="K202" s="48">
        <f>'Detailed Summary'!BQ1116</f>
        <v>185682</v>
      </c>
      <c r="M202">
        <v>11</v>
      </c>
      <c r="N202" s="227" t="s">
        <v>53</v>
      </c>
      <c r="O202" s="213">
        <f>O201+1</f>
        <v>44972</v>
      </c>
      <c r="P202" s="48">
        <f>'Detailed Summary'!BQ1148</f>
        <v>221831</v>
      </c>
      <c r="R202">
        <v>11</v>
      </c>
      <c r="S202" s="227" t="s">
        <v>53</v>
      </c>
      <c r="T202" s="213">
        <f>T201+1</f>
        <v>45000</v>
      </c>
      <c r="U202" s="48">
        <f>'Detailed Summary'!BQ1174</f>
        <v>211172</v>
      </c>
      <c r="W202">
        <v>11</v>
      </c>
      <c r="X202" s="227" t="s">
        <v>58</v>
      </c>
      <c r="Y202" s="213">
        <f>Y201+3</f>
        <v>45033</v>
      </c>
      <c r="Z202" s="48">
        <f>'Detailed Summary'!BQ1207</f>
        <v>202819</v>
      </c>
    </row>
    <row r="203" spans="2:26" x14ac:dyDescent="0.2">
      <c r="B203" s="66" t="s">
        <v>516</v>
      </c>
      <c r="E203" s="66" t="s">
        <v>516</v>
      </c>
      <c r="F203" s="208">
        <f>Y108</f>
        <v>196993.78260869565</v>
      </c>
      <c r="H203">
        <v>12</v>
      </c>
      <c r="I203" s="227" t="s">
        <v>59</v>
      </c>
      <c r="J203" s="213">
        <f>J202+1</f>
        <v>44943</v>
      </c>
      <c r="K203" s="48">
        <f>'Detailed Summary'!BQ1117</f>
        <v>193728</v>
      </c>
      <c r="M203">
        <v>12</v>
      </c>
      <c r="N203" s="227" t="s">
        <v>54</v>
      </c>
      <c r="O203" s="213">
        <f>O202+1</f>
        <v>44973</v>
      </c>
      <c r="P203" s="48">
        <f>'Detailed Summary'!BQ1149</f>
        <v>184031</v>
      </c>
      <c r="R203">
        <v>12</v>
      </c>
      <c r="S203" s="227" t="s">
        <v>54</v>
      </c>
      <c r="T203" s="213">
        <f>T202+1</f>
        <v>45001</v>
      </c>
      <c r="U203" s="48">
        <f>'Detailed Summary'!BQ1175</f>
        <v>201308</v>
      </c>
      <c r="W203">
        <v>12</v>
      </c>
      <c r="X203" s="227" t="s">
        <v>59</v>
      </c>
      <c r="Y203" s="213">
        <f>Y202+1</f>
        <v>45034</v>
      </c>
      <c r="Z203" s="48">
        <f>'Detailed Summary'!BQ1208</f>
        <v>213490</v>
      </c>
    </row>
    <row r="204" spans="2:26" x14ac:dyDescent="0.2">
      <c r="B204" s="66" t="s">
        <v>536</v>
      </c>
      <c r="E204" s="66" t="s">
        <v>536</v>
      </c>
      <c r="F204" s="34">
        <f>J134</f>
        <v>174988.80952380953</v>
      </c>
      <c r="H204">
        <v>13</v>
      </c>
      <c r="I204" s="227" t="s">
        <v>53</v>
      </c>
      <c r="J204" s="213">
        <f t="shared" ref="J204:J206" si="21">J203+1</f>
        <v>44944</v>
      </c>
      <c r="K204" s="48">
        <f>'Detailed Summary'!BQ1118</f>
        <v>205330</v>
      </c>
      <c r="M204">
        <v>13</v>
      </c>
      <c r="N204" s="227" t="s">
        <v>55</v>
      </c>
      <c r="O204" s="213">
        <f t="shared" ref="O204:O206" si="22">O203+1</f>
        <v>44974</v>
      </c>
      <c r="P204" s="48">
        <f>'Detailed Summary'!BQ1150</f>
        <v>141512</v>
      </c>
      <c r="R204">
        <v>13</v>
      </c>
      <c r="S204" s="227" t="s">
        <v>55</v>
      </c>
      <c r="T204" s="213">
        <f t="shared" ref="T204:T206" si="23">T203+1</f>
        <v>45002</v>
      </c>
      <c r="U204" s="48">
        <f>'Detailed Summary'!BQ1176</f>
        <v>204776</v>
      </c>
      <c r="W204">
        <v>13</v>
      </c>
      <c r="X204" s="227" t="s">
        <v>53</v>
      </c>
      <c r="Y204" s="213">
        <f t="shared" ref="Y204:Y206" si="24">Y203+1</f>
        <v>45035</v>
      </c>
      <c r="Z204" s="48">
        <f>'Detailed Summary'!BQ1209</f>
        <v>220358</v>
      </c>
    </row>
    <row r="205" spans="2:26" x14ac:dyDescent="0.2">
      <c r="B205" s="67" t="s">
        <v>539</v>
      </c>
      <c r="E205" s="67" t="s">
        <v>539</v>
      </c>
      <c r="F205" s="34">
        <f>O134</f>
        <v>176835.95</v>
      </c>
      <c r="H205">
        <v>14</v>
      </c>
      <c r="I205" s="227" t="s">
        <v>54</v>
      </c>
      <c r="J205" s="213">
        <f t="shared" si="21"/>
        <v>44945</v>
      </c>
      <c r="K205" s="48">
        <f>'Detailed Summary'!BQ1119</f>
        <v>198407</v>
      </c>
      <c r="M205">
        <v>14</v>
      </c>
      <c r="N205" s="227" t="s">
        <v>58</v>
      </c>
      <c r="O205" s="213">
        <f>O204+3</f>
        <v>44977</v>
      </c>
      <c r="P205" s="48">
        <f>'Detailed Summary'!BQ1153</f>
        <v>215117</v>
      </c>
      <c r="R205">
        <v>14</v>
      </c>
      <c r="S205" s="227" t="s">
        <v>58</v>
      </c>
      <c r="T205" s="213">
        <f>T204+3</f>
        <v>45005</v>
      </c>
      <c r="U205" s="48">
        <f>'Detailed Summary'!BQ1179</f>
        <v>196432</v>
      </c>
      <c r="W205">
        <v>14</v>
      </c>
      <c r="X205" s="227" t="s">
        <v>54</v>
      </c>
      <c r="Y205" s="213">
        <f>Y204+1</f>
        <v>45036</v>
      </c>
      <c r="Z205" s="48">
        <f>'Detailed Summary'!BQ1210</f>
        <v>210709</v>
      </c>
    </row>
    <row r="206" spans="2:26" x14ac:dyDescent="0.2">
      <c r="H206">
        <v>15</v>
      </c>
      <c r="I206" s="227" t="s">
        <v>55</v>
      </c>
      <c r="J206" s="213">
        <f t="shared" si="21"/>
        <v>44946</v>
      </c>
      <c r="K206" s="48">
        <f>'Detailed Summary'!BQ1120</f>
        <v>186784</v>
      </c>
      <c r="M206">
        <v>15</v>
      </c>
      <c r="N206" s="227" t="s">
        <v>59</v>
      </c>
      <c r="O206" s="213">
        <f t="shared" si="22"/>
        <v>44978</v>
      </c>
      <c r="P206" s="48">
        <f>'Detailed Summary'!BQ1154</f>
        <v>217928</v>
      </c>
      <c r="R206">
        <v>15</v>
      </c>
      <c r="S206" s="227" t="s">
        <v>59</v>
      </c>
      <c r="T206" s="213">
        <f t="shared" si="23"/>
        <v>45006</v>
      </c>
      <c r="U206" s="48">
        <f>'Detailed Summary'!BQ1180</f>
        <v>208688</v>
      </c>
      <c r="W206">
        <v>15</v>
      </c>
      <c r="X206" s="227" t="s">
        <v>55</v>
      </c>
      <c r="Y206" s="213">
        <f t="shared" si="24"/>
        <v>45037</v>
      </c>
      <c r="Z206" s="48">
        <f>'Detailed Summary'!BQ1211</f>
        <v>225798</v>
      </c>
    </row>
    <row r="207" spans="2:26" x14ac:dyDescent="0.2">
      <c r="H207">
        <v>16</v>
      </c>
      <c r="I207" s="227" t="s">
        <v>58</v>
      </c>
      <c r="J207" s="213">
        <f>J206+3</f>
        <v>44949</v>
      </c>
      <c r="K207" s="48">
        <f>'Detailed Summary'!BQ1123</f>
        <v>187016</v>
      </c>
      <c r="M207">
        <v>16</v>
      </c>
      <c r="N207" s="227" t="s">
        <v>53</v>
      </c>
      <c r="O207" s="213">
        <f>O206+1</f>
        <v>44979</v>
      </c>
      <c r="P207" s="48">
        <f>'Detailed Summary'!BQ1155</f>
        <v>224702</v>
      </c>
      <c r="R207">
        <v>16</v>
      </c>
      <c r="S207" s="227" t="s">
        <v>53</v>
      </c>
      <c r="T207" s="213">
        <f>T206+1</f>
        <v>45007</v>
      </c>
      <c r="U207" s="48">
        <f>'Detailed Summary'!BQ1181</f>
        <v>218464</v>
      </c>
      <c r="W207">
        <v>16</v>
      </c>
      <c r="X207" s="227" t="s">
        <v>58</v>
      </c>
      <c r="Y207" s="213">
        <f>Y206+3</f>
        <v>45040</v>
      </c>
      <c r="Z207" s="48">
        <f>'Detailed Summary'!BQ1214</f>
        <v>197848</v>
      </c>
    </row>
    <row r="208" spans="2:26" x14ac:dyDescent="0.2">
      <c r="H208">
        <v>17</v>
      </c>
      <c r="I208" s="227" t="s">
        <v>59</v>
      </c>
      <c r="J208" s="213">
        <f>J207+1</f>
        <v>44950</v>
      </c>
      <c r="K208" s="48">
        <f>'Detailed Summary'!BQ1124</f>
        <v>180801</v>
      </c>
      <c r="M208">
        <v>17</v>
      </c>
      <c r="N208" s="227" t="s">
        <v>54</v>
      </c>
      <c r="O208" s="213">
        <f>O207+1</f>
        <v>44980</v>
      </c>
      <c r="P208" s="48">
        <f>'Detailed Summary'!BQ1156</f>
        <v>191722</v>
      </c>
      <c r="R208">
        <v>17</v>
      </c>
      <c r="S208" s="227" t="s">
        <v>54</v>
      </c>
      <c r="T208" s="213">
        <f>T207+1</f>
        <v>45008</v>
      </c>
      <c r="U208" s="48">
        <f>'Detailed Summary'!BQ1182</f>
        <v>222771</v>
      </c>
      <c r="W208">
        <v>17</v>
      </c>
      <c r="X208" s="227" t="s">
        <v>59</v>
      </c>
      <c r="Y208" s="213">
        <f>Y207+1</f>
        <v>45041</v>
      </c>
      <c r="Z208" s="48">
        <f>'Detailed Summary'!BQ1215</f>
        <v>206558</v>
      </c>
    </row>
    <row r="209" spans="8:26" x14ac:dyDescent="0.2">
      <c r="H209">
        <v>18</v>
      </c>
      <c r="I209" s="227" t="s">
        <v>53</v>
      </c>
      <c r="J209" s="213">
        <f t="shared" ref="J209:J211" si="25">J208+1</f>
        <v>44951</v>
      </c>
      <c r="K209" s="48">
        <f>'Detailed Summary'!BQ1125</f>
        <v>200792</v>
      </c>
      <c r="M209">
        <v>18</v>
      </c>
      <c r="N209" s="227" t="s">
        <v>55</v>
      </c>
      <c r="O209" s="213">
        <f t="shared" ref="O209:O211" si="26">O208+1</f>
        <v>44981</v>
      </c>
      <c r="P209" s="48">
        <f>'Detailed Summary'!BQ1157</f>
        <v>137420</v>
      </c>
      <c r="R209">
        <v>18</v>
      </c>
      <c r="S209" s="227" t="s">
        <v>55</v>
      </c>
      <c r="T209" s="213">
        <f t="shared" ref="T209:T214" si="27">T208+1</f>
        <v>45009</v>
      </c>
      <c r="U209" s="48">
        <f>'Detailed Summary'!BQ1183</f>
        <v>227713</v>
      </c>
      <c r="W209">
        <v>18</v>
      </c>
      <c r="X209" s="227" t="s">
        <v>53</v>
      </c>
      <c r="Y209" s="213">
        <f t="shared" ref="Y209:Y211" si="28">Y208+1</f>
        <v>45042</v>
      </c>
      <c r="Z209" s="48">
        <f>'Detailed Summary'!BQ1216</f>
        <v>213943</v>
      </c>
    </row>
    <row r="210" spans="8:26" x14ac:dyDescent="0.2">
      <c r="H210">
        <v>19</v>
      </c>
      <c r="I210" s="227" t="s">
        <v>54</v>
      </c>
      <c r="J210" s="213">
        <f t="shared" si="25"/>
        <v>44952</v>
      </c>
      <c r="K210" s="48">
        <f>'Detailed Summary'!BQ1126</f>
        <v>210887</v>
      </c>
      <c r="M210">
        <v>19</v>
      </c>
      <c r="N210" s="227" t="s">
        <v>58</v>
      </c>
      <c r="O210" s="213">
        <f>O209+3</f>
        <v>44984</v>
      </c>
      <c r="P210" s="48">
        <f>'Detailed Summary'!BQ1158</f>
        <v>196517</v>
      </c>
      <c r="R210">
        <v>19</v>
      </c>
      <c r="S210" s="227" t="s">
        <v>58</v>
      </c>
      <c r="T210" s="213">
        <f>T209+3</f>
        <v>45012</v>
      </c>
      <c r="U210" s="48">
        <f>'Detailed Summary'!BQ1186</f>
        <v>199343</v>
      </c>
      <c r="W210">
        <v>19</v>
      </c>
      <c r="X210" s="227" t="s">
        <v>54</v>
      </c>
      <c r="Y210" s="213">
        <f>Y209+1</f>
        <v>45043</v>
      </c>
      <c r="Z210" s="48">
        <f>'Detailed Summary'!BQ1217</f>
        <v>224665</v>
      </c>
    </row>
    <row r="211" spans="8:26" x14ac:dyDescent="0.2">
      <c r="H211">
        <v>20</v>
      </c>
      <c r="I211" s="227" t="s">
        <v>55</v>
      </c>
      <c r="J211" s="213">
        <f t="shared" si="25"/>
        <v>44953</v>
      </c>
      <c r="K211" s="48">
        <f>'Detailed Summary'!BQ1127</f>
        <v>220252</v>
      </c>
      <c r="M211">
        <v>20</v>
      </c>
      <c r="N211" s="227" t="s">
        <v>59</v>
      </c>
      <c r="O211" s="213">
        <f t="shared" si="26"/>
        <v>44985</v>
      </c>
      <c r="P211" s="48">
        <f>'Detailed Summary'!BQ1159</f>
        <v>208860</v>
      </c>
      <c r="R211">
        <v>20</v>
      </c>
      <c r="S211" s="227" t="s">
        <v>59</v>
      </c>
      <c r="T211" s="213">
        <f t="shared" si="27"/>
        <v>45013</v>
      </c>
      <c r="U211" s="48">
        <f>'Detailed Summary'!BQ1187</f>
        <v>214748</v>
      </c>
      <c r="W211">
        <v>20</v>
      </c>
      <c r="X211" s="227" t="s">
        <v>55</v>
      </c>
      <c r="Y211" s="213">
        <f t="shared" si="28"/>
        <v>45044</v>
      </c>
      <c r="Z211" s="48">
        <f>'Detailed Summary'!BQ1218</f>
        <v>215325</v>
      </c>
    </row>
    <row r="212" spans="8:26" x14ac:dyDescent="0.2">
      <c r="H212">
        <v>21</v>
      </c>
      <c r="I212" s="227" t="s">
        <v>58</v>
      </c>
      <c r="J212" s="213">
        <f>J211+3</f>
        <v>44956</v>
      </c>
      <c r="K212" s="48">
        <f>'Detailed Summary'!BQ1130</f>
        <v>156512</v>
      </c>
      <c r="N212" s="227"/>
      <c r="O212" s="213"/>
      <c r="P212" s="48"/>
      <c r="R212">
        <v>21</v>
      </c>
      <c r="S212" s="227" t="s">
        <v>53</v>
      </c>
      <c r="T212" s="213">
        <f t="shared" si="27"/>
        <v>45014</v>
      </c>
      <c r="U212" s="48">
        <f>'Detailed Summary'!BQ1188</f>
        <v>219123</v>
      </c>
      <c r="X212" s="227"/>
      <c r="Y212" s="213"/>
      <c r="Z212" s="48"/>
    </row>
    <row r="213" spans="8:26" x14ac:dyDescent="0.2">
      <c r="H213">
        <v>22</v>
      </c>
      <c r="I213" s="227" t="s">
        <v>59</v>
      </c>
      <c r="J213" s="213">
        <f>J212+1</f>
        <v>44957</v>
      </c>
      <c r="K213" s="48">
        <f>'Detailed Summary'!BQ1131</f>
        <v>4505</v>
      </c>
      <c r="N213" s="227"/>
      <c r="O213" s="213"/>
      <c r="P213" s="48"/>
      <c r="R213">
        <v>22</v>
      </c>
      <c r="S213" s="227" t="s">
        <v>54</v>
      </c>
      <c r="T213" s="213">
        <f t="shared" si="27"/>
        <v>45015</v>
      </c>
      <c r="U213" s="48">
        <f>'Detailed Summary'!BQ1189</f>
        <v>220131</v>
      </c>
      <c r="X213" s="227"/>
      <c r="Y213" s="213"/>
      <c r="Z213" s="48"/>
    </row>
    <row r="214" spans="8:26" x14ac:dyDescent="0.2">
      <c r="J214" s="29"/>
      <c r="K214" s="48"/>
      <c r="O214" s="29"/>
      <c r="P214" s="48"/>
      <c r="R214">
        <v>23</v>
      </c>
      <c r="S214" s="227" t="s">
        <v>55</v>
      </c>
      <c r="T214" s="213">
        <f t="shared" si="27"/>
        <v>45016</v>
      </c>
      <c r="U214" s="48">
        <f>'Detailed Summary'!BQ1190</f>
        <v>230895</v>
      </c>
      <c r="X214" s="227"/>
      <c r="Y214" s="213"/>
      <c r="Z214" s="48"/>
    </row>
    <row r="215" spans="8:26" ht="16" thickBot="1" x14ac:dyDescent="0.25">
      <c r="I215" s="46"/>
      <c r="J215" s="46"/>
      <c r="K215" s="142">
        <f>SUM(K192:K214)</f>
        <v>4083458</v>
      </c>
      <c r="N215" s="46"/>
      <c r="O215" s="46"/>
      <c r="P215" s="142">
        <f>SUM(P192:P214)</f>
        <v>3832941</v>
      </c>
      <c r="S215" s="46"/>
      <c r="T215" s="46"/>
      <c r="U215" s="142">
        <f>SUM(U192:U214)</f>
        <v>4897437</v>
      </c>
      <c r="X215" s="46"/>
      <c r="Y215" s="46"/>
      <c r="Z215" s="142">
        <f>SUM(Z192:Z214)</f>
        <v>4256076</v>
      </c>
    </row>
    <row r="216" spans="8:26" ht="17" thickTop="1" thickBot="1" x14ac:dyDescent="0.25">
      <c r="I216" s="61" t="s">
        <v>572</v>
      </c>
      <c r="J216" s="142">
        <f>K215/22</f>
        <v>185611.72727272726</v>
      </c>
      <c r="N216" s="61" t="s">
        <v>575</v>
      </c>
      <c r="O216" s="142">
        <f>P215/20</f>
        <v>191647.05</v>
      </c>
      <c r="S216" s="61" t="s">
        <v>578</v>
      </c>
      <c r="T216" s="142">
        <f>U215/23</f>
        <v>212932.04347826086</v>
      </c>
      <c r="X216" s="61" t="s">
        <v>581</v>
      </c>
      <c r="Y216" s="142">
        <f>Z215/23</f>
        <v>185046.78260869565</v>
      </c>
    </row>
    <row r="217" spans="8:26" ht="16" thickTop="1" x14ac:dyDescent="0.2"/>
  </sheetData>
  <sheetProtection algorithmName="SHA-512" hashValue="2yERL25vlvCuP6qGgyTUYSa+xgEXw6PnXuE5wrxKz6a/qEJrXl1LEO1iRAHoxCCEuexyCr6+t7074O/PtJpV7Q==" saltValue="h6B6ArPH/OOAel8GGPaWcg==" spinCount="100000" sheet="1" objects="1" scenarios="1"/>
  <mergeCells count="28">
    <mergeCell ref="I191:K191"/>
    <mergeCell ref="I164:K164"/>
    <mergeCell ref="X137:Z137"/>
    <mergeCell ref="I137:K137"/>
    <mergeCell ref="I110:K110"/>
    <mergeCell ref="N191:P191"/>
    <mergeCell ref="S191:U191"/>
    <mergeCell ref="X191:Z191"/>
    <mergeCell ref="I83:K83"/>
    <mergeCell ref="N83:P83"/>
    <mergeCell ref="S83:U83"/>
    <mergeCell ref="N137:P137"/>
    <mergeCell ref="S137:U137"/>
    <mergeCell ref="X83:Z83"/>
    <mergeCell ref="N110:P110"/>
    <mergeCell ref="S110:U110"/>
    <mergeCell ref="X110:Z110"/>
    <mergeCell ref="N164:P164"/>
    <mergeCell ref="S164:U164"/>
    <mergeCell ref="X164:Z164"/>
    <mergeCell ref="I28:K28"/>
    <mergeCell ref="N28:P28"/>
    <mergeCell ref="S28:U28"/>
    <mergeCell ref="X28:Z28"/>
    <mergeCell ref="I56:K56"/>
    <mergeCell ref="N56:P56"/>
    <mergeCell ref="S56:U56"/>
    <mergeCell ref="X56:Z56"/>
  </mergeCells>
  <phoneticPr fontId="26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3:Z363"/>
  <sheetViews>
    <sheetView topLeftCell="A184" workbookViewId="0">
      <selection activeCell="Z208" sqref="Z208:Z211"/>
    </sheetView>
  </sheetViews>
  <sheetFormatPr baseColWidth="10" defaultColWidth="8.83203125" defaultRowHeight="15" x14ac:dyDescent="0.2"/>
  <cols>
    <col min="3" max="3" width="12.1640625" customWidth="1"/>
    <col min="4" max="4" width="12.5" customWidth="1"/>
    <col min="8" max="8" width="8.5" customWidth="1"/>
    <col min="9" max="9" width="14.83203125" customWidth="1"/>
    <col min="10" max="10" width="12.1640625" customWidth="1"/>
    <col min="11" max="11" width="11.5" bestFit="1" customWidth="1"/>
    <col min="14" max="15" width="11.83203125" customWidth="1"/>
    <col min="16" max="16" width="11.5" customWidth="1"/>
    <col min="19" max="19" width="13.5" customWidth="1"/>
    <col min="20" max="20" width="12" customWidth="1"/>
    <col min="21" max="21" width="10.5" bestFit="1" customWidth="1"/>
    <col min="24" max="24" width="12.83203125" customWidth="1"/>
    <col min="25" max="25" width="11.5" customWidth="1"/>
    <col min="26" max="26" width="11.83203125" customWidth="1"/>
  </cols>
  <sheetData>
    <row r="3" spans="3:13" x14ac:dyDescent="0.2">
      <c r="C3" s="122"/>
      <c r="D3" s="123">
        <v>2013</v>
      </c>
      <c r="E3" s="123">
        <v>2014</v>
      </c>
      <c r="F3" s="123">
        <v>2015</v>
      </c>
      <c r="G3" s="123">
        <v>2016</v>
      </c>
      <c r="H3" s="123">
        <v>2017</v>
      </c>
      <c r="I3" s="123">
        <v>2018</v>
      </c>
      <c r="J3" s="123">
        <v>2019</v>
      </c>
      <c r="K3" s="124">
        <v>2020</v>
      </c>
      <c r="L3" s="124">
        <v>2021</v>
      </c>
      <c r="M3" s="124">
        <v>2022</v>
      </c>
    </row>
    <row r="4" spans="3:13" x14ac:dyDescent="0.2">
      <c r="C4" s="125" t="s">
        <v>432</v>
      </c>
      <c r="D4" s="126">
        <v>19787.473684210527</v>
      </c>
      <c r="E4" s="126">
        <v>19456.909090909092</v>
      </c>
      <c r="F4" s="127">
        <v>52946.142857142855</v>
      </c>
      <c r="G4" s="127">
        <v>66105.789473684214</v>
      </c>
      <c r="H4" s="126">
        <v>73750.333333333328</v>
      </c>
      <c r="I4" s="126">
        <v>75760</v>
      </c>
      <c r="J4" s="126">
        <v>84797</v>
      </c>
      <c r="K4" s="128">
        <v>91309.71428571429</v>
      </c>
      <c r="L4" s="128">
        <f>J51</f>
        <v>82698.2</v>
      </c>
      <c r="M4" s="34">
        <f>J134</f>
        <v>104768.80952380953</v>
      </c>
    </row>
    <row r="5" spans="3:13" x14ac:dyDescent="0.2">
      <c r="C5" s="129" t="s">
        <v>433</v>
      </c>
      <c r="D5" s="130">
        <v>20008.55</v>
      </c>
      <c r="E5" s="130">
        <v>21090.052631578947</v>
      </c>
      <c r="F5" s="130">
        <v>56764.315789473687</v>
      </c>
      <c r="G5" s="131">
        <v>69755.5</v>
      </c>
      <c r="H5" s="130">
        <v>81550.052631578947</v>
      </c>
      <c r="I5" s="130">
        <v>82968</v>
      </c>
      <c r="J5" s="130">
        <v>87937.85</v>
      </c>
      <c r="K5" s="132">
        <v>105978.55555555556</v>
      </c>
      <c r="L5" s="132">
        <f>O50</f>
        <v>64184.15</v>
      </c>
      <c r="M5" s="34">
        <f>O134</f>
        <v>108145.9</v>
      </c>
    </row>
    <row r="6" spans="3:13" x14ac:dyDescent="0.2">
      <c r="C6" s="133" t="s">
        <v>434</v>
      </c>
      <c r="D6" s="126">
        <v>20947.666666666668</v>
      </c>
      <c r="E6" s="126">
        <v>21586.285714285714</v>
      </c>
      <c r="F6" s="126">
        <v>59074.181818181816</v>
      </c>
      <c r="G6" s="127">
        <v>71366.304347826081</v>
      </c>
      <c r="H6" s="126">
        <v>84594.478260869568</v>
      </c>
      <c r="I6" s="126">
        <v>87920</v>
      </c>
      <c r="J6" s="126">
        <v>92777.190476190473</v>
      </c>
      <c r="K6" s="128">
        <v>77455.045454545456</v>
      </c>
      <c r="L6" s="128">
        <f>T53</f>
        <v>100059.86956521739</v>
      </c>
      <c r="M6" s="34">
        <f>T135</f>
        <v>125156.56521739131</v>
      </c>
    </row>
    <row r="7" spans="3:13" x14ac:dyDescent="0.2">
      <c r="C7" s="134" t="s">
        <v>435</v>
      </c>
      <c r="D7" s="130">
        <v>20056.090909090908</v>
      </c>
      <c r="E7" s="130">
        <v>23282.18181818182</v>
      </c>
      <c r="F7" s="130">
        <v>62846.272727272728</v>
      </c>
      <c r="G7" s="131">
        <v>71935.523809523816</v>
      </c>
      <c r="H7" s="130">
        <v>84677.3</v>
      </c>
      <c r="I7" s="130">
        <v>87907</v>
      </c>
      <c r="J7" s="130">
        <v>93046.090909090912</v>
      </c>
      <c r="K7" s="132">
        <v>50501.63636363636</v>
      </c>
      <c r="L7" s="132">
        <f>Y52</f>
        <v>106302.31818181818</v>
      </c>
      <c r="M7" s="34">
        <f>Y135</f>
        <v>131707.90476190476</v>
      </c>
    </row>
    <row r="8" spans="3:13" x14ac:dyDescent="0.2">
      <c r="C8" s="135" t="s">
        <v>284</v>
      </c>
      <c r="D8" s="126">
        <v>19978.409090909092</v>
      </c>
      <c r="E8" s="126">
        <v>33423.666666666664</v>
      </c>
      <c r="F8" s="126">
        <v>63554.5</v>
      </c>
      <c r="G8" s="126">
        <v>72395.5</v>
      </c>
      <c r="H8" s="126">
        <v>85935</v>
      </c>
      <c r="I8" s="126">
        <v>87821</v>
      </c>
      <c r="J8" s="126">
        <v>90904.772727272721</v>
      </c>
      <c r="K8" s="128">
        <v>64519.9</v>
      </c>
      <c r="L8" s="128">
        <f>J79</f>
        <v>108995.09523809524</v>
      </c>
      <c r="M8" s="34">
        <f>J162</f>
        <v>130010.77272727272</v>
      </c>
    </row>
    <row r="9" spans="3:13" x14ac:dyDescent="0.2">
      <c r="C9" s="122" t="s">
        <v>285</v>
      </c>
      <c r="D9" s="130">
        <v>20242.55</v>
      </c>
      <c r="E9" s="130">
        <v>47376.142857142855</v>
      </c>
      <c r="F9" s="130">
        <v>63067.090909090912</v>
      </c>
      <c r="G9" s="130">
        <v>73525.363636363632</v>
      </c>
      <c r="H9" s="130">
        <v>83396.090909090912</v>
      </c>
      <c r="I9" s="130">
        <v>86284</v>
      </c>
      <c r="J9" s="130">
        <v>89462.95</v>
      </c>
      <c r="K9" s="132">
        <v>72221.454545454544</v>
      </c>
      <c r="L9" s="132">
        <f>O80</f>
        <v>113867.27272727272</v>
      </c>
      <c r="M9" s="34">
        <f>O162</f>
        <v>126247.81818181818</v>
      </c>
    </row>
    <row r="10" spans="3:13" x14ac:dyDescent="0.2">
      <c r="C10" s="135" t="s">
        <v>274</v>
      </c>
      <c r="D10" s="126">
        <v>19311.31818181818</v>
      </c>
      <c r="E10" s="126">
        <v>48131.090909090912</v>
      </c>
      <c r="F10" s="126">
        <v>63430.956521739128</v>
      </c>
      <c r="G10" s="126">
        <v>73212.149999999994</v>
      </c>
      <c r="H10" s="126">
        <v>82165.736842105267</v>
      </c>
      <c r="I10" s="126">
        <v>84089</v>
      </c>
      <c r="J10" s="126">
        <v>87086.318181818177</v>
      </c>
      <c r="K10" s="128">
        <v>73658.590909090912</v>
      </c>
      <c r="L10" s="128">
        <f>T80</f>
        <v>115493.23809523809</v>
      </c>
    </row>
    <row r="11" spans="3:13" x14ac:dyDescent="0.2">
      <c r="C11" s="122" t="s">
        <v>440</v>
      </c>
      <c r="D11" s="130">
        <v>19216.090909090908</v>
      </c>
      <c r="E11" s="130">
        <v>50576.238095238092</v>
      </c>
      <c r="F11" s="130">
        <v>63541.380952380954</v>
      </c>
      <c r="G11" s="130">
        <v>72839.434782608689</v>
      </c>
      <c r="H11" s="130">
        <v>81181.043478260865</v>
      </c>
      <c r="I11" s="130">
        <v>86805</v>
      </c>
      <c r="J11" s="130">
        <v>88551</v>
      </c>
      <c r="K11" s="132">
        <v>79248.28571428571</v>
      </c>
      <c r="L11" s="132">
        <f>Y80</f>
        <v>114554.81818181818</v>
      </c>
    </row>
    <row r="12" spans="3:13" x14ac:dyDescent="0.2">
      <c r="C12" s="135" t="s">
        <v>443</v>
      </c>
      <c r="D12" s="126">
        <v>19246.45</v>
      </c>
      <c r="E12" s="126">
        <v>51921.714285714283</v>
      </c>
      <c r="F12" s="126">
        <v>65401.523809523809</v>
      </c>
      <c r="G12" s="126">
        <v>77617.095238095237</v>
      </c>
      <c r="H12" s="126">
        <v>84337.35</v>
      </c>
      <c r="I12" s="126">
        <v>86996</v>
      </c>
      <c r="J12" s="126">
        <v>90463.75</v>
      </c>
      <c r="K12" s="128">
        <v>78475.523809523816</v>
      </c>
      <c r="L12" s="128">
        <f>J107</f>
        <v>119424.90476190476</v>
      </c>
    </row>
    <row r="13" spans="3:13" x14ac:dyDescent="0.2">
      <c r="C13" s="134" t="s">
        <v>444</v>
      </c>
      <c r="D13" s="130">
        <v>20055.434782608696</v>
      </c>
      <c r="E13" s="130">
        <v>55841.34782608696</v>
      </c>
      <c r="F13" s="130">
        <v>68474.090909090912</v>
      </c>
      <c r="G13" s="130">
        <v>78926.904761904763</v>
      </c>
      <c r="H13" s="130">
        <v>85322.181818181823</v>
      </c>
      <c r="I13" s="130">
        <v>88088</v>
      </c>
      <c r="J13" s="130">
        <v>90621.434782608689</v>
      </c>
      <c r="K13" s="132">
        <v>84795</v>
      </c>
      <c r="L13" s="132">
        <f>O106</f>
        <v>123452.95238095238</v>
      </c>
    </row>
    <row r="14" spans="3:13" x14ac:dyDescent="0.2">
      <c r="C14" s="135" t="s">
        <v>445</v>
      </c>
      <c r="D14" s="126">
        <v>21087.947368421053</v>
      </c>
      <c r="E14" s="126">
        <v>55487.166666666664</v>
      </c>
      <c r="F14" s="126">
        <v>67878.473684210519</v>
      </c>
      <c r="G14" s="126">
        <v>79102.7</v>
      </c>
      <c r="H14" s="126">
        <v>84431</v>
      </c>
      <c r="I14" s="126">
        <v>90691</v>
      </c>
      <c r="J14" s="126">
        <v>91768.526315789481</v>
      </c>
      <c r="K14" s="128">
        <v>86384.84210526316</v>
      </c>
      <c r="L14" s="165">
        <f>T107</f>
        <v>119151.18181818182</v>
      </c>
      <c r="M14" s="46"/>
    </row>
    <row r="15" spans="3:13" x14ac:dyDescent="0.2">
      <c r="C15" s="122" t="s">
        <v>446</v>
      </c>
      <c r="D15" s="130">
        <v>20321.900000000001</v>
      </c>
      <c r="E15" s="130">
        <v>53858</v>
      </c>
      <c r="F15" s="130">
        <v>65137</v>
      </c>
      <c r="G15" s="130">
        <v>74491</v>
      </c>
      <c r="H15" s="130">
        <v>79150</v>
      </c>
      <c r="I15" s="130">
        <v>85607</v>
      </c>
      <c r="J15" s="130">
        <v>89198</v>
      </c>
      <c r="K15" s="132">
        <v>82426</v>
      </c>
      <c r="L15" s="132">
        <f>Y108</f>
        <v>116701.60869565218</v>
      </c>
    </row>
    <row r="16" spans="3:13" x14ac:dyDescent="0.2">
      <c r="D16" s="29"/>
    </row>
    <row r="17" spans="4:26" x14ac:dyDescent="0.2">
      <c r="D17" s="29"/>
    </row>
    <row r="18" spans="4:26" x14ac:dyDescent="0.2">
      <c r="D18" s="29"/>
      <c r="J18" t="s">
        <v>523</v>
      </c>
      <c r="K18" s="48">
        <v>98833</v>
      </c>
    </row>
    <row r="19" spans="4:26" x14ac:dyDescent="0.2">
      <c r="D19" s="29"/>
      <c r="J19" t="s">
        <v>524</v>
      </c>
      <c r="K19" s="48">
        <v>114376</v>
      </c>
    </row>
    <row r="20" spans="4:26" x14ac:dyDescent="0.2">
      <c r="D20" s="29"/>
    </row>
    <row r="21" spans="4:26" x14ac:dyDescent="0.2">
      <c r="D21" s="29"/>
    </row>
    <row r="22" spans="4:26" x14ac:dyDescent="0.2">
      <c r="D22" s="29"/>
    </row>
    <row r="23" spans="4:26" x14ac:dyDescent="0.2">
      <c r="D23" s="29"/>
    </row>
    <row r="24" spans="4:26" x14ac:dyDescent="0.2">
      <c r="D24" s="29"/>
    </row>
    <row r="25" spans="4:26" x14ac:dyDescent="0.2">
      <c r="D25" s="29"/>
    </row>
    <row r="26" spans="4:26" x14ac:dyDescent="0.2">
      <c r="D26" s="29"/>
    </row>
    <row r="27" spans="4:26" x14ac:dyDescent="0.2">
      <c r="D27" s="29"/>
    </row>
    <row r="28" spans="4:26" x14ac:dyDescent="0.2"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4:26" x14ac:dyDescent="0.2">
      <c r="H29">
        <v>1</v>
      </c>
      <c r="I29" t="s">
        <v>58</v>
      </c>
      <c r="J29" s="29">
        <v>44200</v>
      </c>
      <c r="K29" s="48">
        <f>'Detailed Summary'!AD374</f>
        <v>78472</v>
      </c>
      <c r="M29">
        <v>1</v>
      </c>
      <c r="N29" t="s">
        <v>58</v>
      </c>
      <c r="O29" s="29">
        <v>44228</v>
      </c>
      <c r="P29" s="48">
        <f>'Detailed Summary'!AD402</f>
        <v>87410</v>
      </c>
      <c r="R29">
        <v>1</v>
      </c>
      <c r="S29" t="s">
        <v>58</v>
      </c>
      <c r="T29" s="29">
        <v>44256</v>
      </c>
      <c r="U29" s="48">
        <f>'Detailed Summary'!AD430</f>
        <v>85012</v>
      </c>
      <c r="W29">
        <v>1</v>
      </c>
      <c r="X29" t="s">
        <v>54</v>
      </c>
      <c r="Y29" s="29">
        <v>44287</v>
      </c>
      <c r="Z29" s="48">
        <f>'Detailed Summary'!AD461</f>
        <v>123193</v>
      </c>
    </row>
    <row r="30" spans="4:26" x14ac:dyDescent="0.2">
      <c r="H30">
        <v>2</v>
      </c>
      <c r="I30" t="s">
        <v>59</v>
      </c>
      <c r="J30" s="29">
        <v>44201</v>
      </c>
      <c r="K30" s="48">
        <f>'Detailed Summary'!AD375</f>
        <v>80579</v>
      </c>
      <c r="M30">
        <v>2</v>
      </c>
      <c r="N30" t="s">
        <v>59</v>
      </c>
      <c r="O30" s="29">
        <v>44229</v>
      </c>
      <c r="P30" s="48">
        <f>'Detailed Summary'!AD403</f>
        <v>84110</v>
      </c>
      <c r="R30">
        <v>2</v>
      </c>
      <c r="S30" t="s">
        <v>59</v>
      </c>
      <c r="T30" s="29">
        <v>44257</v>
      </c>
      <c r="U30" s="48">
        <f>'Detailed Summary'!AD431</f>
        <v>91620</v>
      </c>
      <c r="W30">
        <v>2</v>
      </c>
      <c r="X30" t="s">
        <v>55</v>
      </c>
      <c r="Y30" s="29">
        <v>44288</v>
      </c>
      <c r="Z30" s="48">
        <f>'Detailed Summary'!AD462</f>
        <v>113229</v>
      </c>
    </row>
    <row r="31" spans="4:26" x14ac:dyDescent="0.2">
      <c r="H31">
        <v>3</v>
      </c>
      <c r="I31" t="s">
        <v>53</v>
      </c>
      <c r="J31" s="29">
        <v>44202</v>
      </c>
      <c r="K31" s="48">
        <f>'Detailed Summary'!AD376</f>
        <v>77934</v>
      </c>
      <c r="M31">
        <v>3</v>
      </c>
      <c r="N31" t="s">
        <v>53</v>
      </c>
      <c r="O31" s="29">
        <v>44230</v>
      </c>
      <c r="P31" s="48">
        <f>'Detailed Summary'!AD404</f>
        <v>87166</v>
      </c>
      <c r="R31">
        <v>3</v>
      </c>
      <c r="S31" t="s">
        <v>53</v>
      </c>
      <c r="T31" s="29">
        <v>44258</v>
      </c>
      <c r="U31" s="48">
        <f>'Detailed Summary'!AD432</f>
        <v>95428</v>
      </c>
      <c r="W31">
        <v>3</v>
      </c>
      <c r="X31" t="s">
        <v>58</v>
      </c>
      <c r="Y31" s="29">
        <v>44291</v>
      </c>
      <c r="Z31" s="48">
        <f>'Detailed Summary'!AD465</f>
        <v>98498</v>
      </c>
    </row>
    <row r="32" spans="4:26" x14ac:dyDescent="0.2">
      <c r="H32">
        <v>4</v>
      </c>
      <c r="I32" t="s">
        <v>54</v>
      </c>
      <c r="J32" s="29">
        <v>44203</v>
      </c>
      <c r="K32" s="48">
        <f>'Detailed Summary'!AD377</f>
        <v>81692</v>
      </c>
      <c r="M32">
        <v>4</v>
      </c>
      <c r="N32" t="s">
        <v>54</v>
      </c>
      <c r="O32" s="29">
        <v>44231</v>
      </c>
      <c r="P32" s="48">
        <f>'Detailed Summary'!AD405</f>
        <v>90257</v>
      </c>
      <c r="R32">
        <v>4</v>
      </c>
      <c r="S32" t="s">
        <v>54</v>
      </c>
      <c r="T32" s="29">
        <v>44259</v>
      </c>
      <c r="U32" s="48">
        <f>'Detailed Summary'!AD433</f>
        <v>97666</v>
      </c>
      <c r="W32">
        <v>4</v>
      </c>
      <c r="X32" t="s">
        <v>59</v>
      </c>
      <c r="Y32" s="29">
        <v>44292</v>
      </c>
      <c r="Z32" s="48">
        <f>'Detailed Summary'!AD466</f>
        <v>102070</v>
      </c>
    </row>
    <row r="33" spans="4:26" x14ac:dyDescent="0.2">
      <c r="H33">
        <v>5</v>
      </c>
      <c r="I33" t="s">
        <v>55</v>
      </c>
      <c r="J33" s="29">
        <v>44204</v>
      </c>
      <c r="K33" s="48">
        <f>'Detailed Summary'!AD378</f>
        <v>92302</v>
      </c>
      <c r="M33">
        <v>5</v>
      </c>
      <c r="N33" t="s">
        <v>55</v>
      </c>
      <c r="O33" s="29">
        <v>44232</v>
      </c>
      <c r="P33" s="48">
        <f>'Detailed Summary'!AD406</f>
        <v>99806</v>
      </c>
      <c r="R33">
        <v>5</v>
      </c>
      <c r="S33" t="s">
        <v>55</v>
      </c>
      <c r="T33" s="29">
        <v>44260</v>
      </c>
      <c r="U33" s="48">
        <f>'Detailed Summary'!AD434</f>
        <v>110976</v>
      </c>
      <c r="W33">
        <v>5</v>
      </c>
      <c r="X33" t="s">
        <v>53</v>
      </c>
      <c r="Y33" s="29">
        <v>44293</v>
      </c>
      <c r="Z33" s="48">
        <f>'Detailed Summary'!AD467</f>
        <v>103067</v>
      </c>
    </row>
    <row r="34" spans="4:26" x14ac:dyDescent="0.2">
      <c r="H34">
        <v>6</v>
      </c>
      <c r="I34" t="s">
        <v>58</v>
      </c>
      <c r="J34" s="29">
        <v>44207</v>
      </c>
      <c r="K34" s="48">
        <f>'Detailed Summary'!AD381</f>
        <v>63059</v>
      </c>
      <c r="M34">
        <v>6</v>
      </c>
      <c r="N34" t="s">
        <v>58</v>
      </c>
      <c r="O34" s="29">
        <v>44235</v>
      </c>
      <c r="P34" s="48">
        <f>'Detailed Summary'!AD409</f>
        <v>85928</v>
      </c>
      <c r="R34">
        <v>6</v>
      </c>
      <c r="S34" t="s">
        <v>58</v>
      </c>
      <c r="T34" s="29">
        <v>44263</v>
      </c>
      <c r="U34" s="48">
        <f>'Detailed Summary'!AD437</f>
        <v>90342</v>
      </c>
      <c r="W34">
        <v>6</v>
      </c>
      <c r="X34" t="s">
        <v>54</v>
      </c>
      <c r="Y34" s="29">
        <v>44294</v>
      </c>
      <c r="Z34" s="48">
        <f>'Detailed Summary'!AD468</f>
        <v>108537</v>
      </c>
    </row>
    <row r="35" spans="4:26" x14ac:dyDescent="0.2">
      <c r="H35">
        <v>7</v>
      </c>
      <c r="I35" t="s">
        <v>59</v>
      </c>
      <c r="J35" s="29">
        <v>44208</v>
      </c>
      <c r="K35" s="48">
        <f>'Detailed Summary'!AD382</f>
        <v>79645</v>
      </c>
      <c r="M35">
        <v>7</v>
      </c>
      <c r="N35" t="s">
        <v>59</v>
      </c>
      <c r="O35" s="29">
        <v>44236</v>
      </c>
      <c r="P35" s="48">
        <f>'Detailed Summary'!AD410</f>
        <v>85649</v>
      </c>
      <c r="R35">
        <v>7</v>
      </c>
      <c r="S35" t="s">
        <v>59</v>
      </c>
      <c r="T35" s="29">
        <v>44264</v>
      </c>
      <c r="U35" s="48">
        <f>'Detailed Summary'!AD438</f>
        <v>92491</v>
      </c>
      <c r="W35">
        <v>7</v>
      </c>
      <c r="X35" t="s">
        <v>55</v>
      </c>
      <c r="Y35" s="29">
        <v>44295</v>
      </c>
      <c r="Z35" s="48">
        <f>'Detailed Summary'!AD469</f>
        <v>119235</v>
      </c>
    </row>
    <row r="36" spans="4:26" x14ac:dyDescent="0.2">
      <c r="H36">
        <v>8</v>
      </c>
      <c r="I36" t="s">
        <v>53</v>
      </c>
      <c r="J36" s="29">
        <v>44209</v>
      </c>
      <c r="K36" s="48">
        <f>'Detailed Summary'!AD383</f>
        <v>81937</v>
      </c>
      <c r="M36">
        <v>8</v>
      </c>
      <c r="N36" t="s">
        <v>53</v>
      </c>
      <c r="O36" s="29">
        <v>44237</v>
      </c>
      <c r="P36" s="48">
        <f>'Detailed Summary'!AD411</f>
        <v>88808</v>
      </c>
      <c r="R36">
        <v>8</v>
      </c>
      <c r="S36" t="s">
        <v>53</v>
      </c>
      <c r="T36" s="29">
        <v>44265</v>
      </c>
      <c r="U36" s="48">
        <f>'Detailed Summary'!AD439</f>
        <v>94003</v>
      </c>
      <c r="W36">
        <v>8</v>
      </c>
      <c r="X36" t="s">
        <v>58</v>
      </c>
      <c r="Y36" s="29">
        <v>44298</v>
      </c>
      <c r="Z36" s="48">
        <f>'Detailed Summary'!AD472</f>
        <v>98263</v>
      </c>
    </row>
    <row r="37" spans="4:26" x14ac:dyDescent="0.2">
      <c r="H37">
        <v>9</v>
      </c>
      <c r="I37" t="s">
        <v>54</v>
      </c>
      <c r="J37" s="29">
        <v>44210</v>
      </c>
      <c r="K37" s="48">
        <f>'Detailed Summary'!AD384</f>
        <v>84721</v>
      </c>
      <c r="M37">
        <v>9</v>
      </c>
      <c r="N37" t="s">
        <v>54</v>
      </c>
      <c r="O37" s="29">
        <v>44238</v>
      </c>
      <c r="P37" s="48">
        <f>'Detailed Summary'!AD412</f>
        <v>62648</v>
      </c>
      <c r="R37">
        <v>9</v>
      </c>
      <c r="S37" t="s">
        <v>54</v>
      </c>
      <c r="T37" s="29">
        <v>44266</v>
      </c>
      <c r="U37" s="48">
        <f>'Detailed Summary'!AD440</f>
        <v>97089</v>
      </c>
      <c r="W37">
        <v>9</v>
      </c>
      <c r="X37" t="s">
        <v>59</v>
      </c>
      <c r="Y37" s="29">
        <v>44299</v>
      </c>
      <c r="Z37" s="48">
        <f>'Detailed Summary'!AD473</f>
        <v>101975</v>
      </c>
    </row>
    <row r="38" spans="4:26" x14ac:dyDescent="0.2">
      <c r="D38" s="29"/>
      <c r="H38">
        <v>10</v>
      </c>
      <c r="I38" t="s">
        <v>55</v>
      </c>
      <c r="J38" s="29">
        <v>44211</v>
      </c>
      <c r="K38" s="48">
        <f>'Detailed Summary'!AD385</f>
        <v>96206</v>
      </c>
      <c r="M38">
        <v>10</v>
      </c>
      <c r="N38" t="s">
        <v>55</v>
      </c>
      <c r="O38" s="29">
        <v>44239</v>
      </c>
      <c r="P38" s="48">
        <f>'Detailed Summary'!AD413</f>
        <v>45360</v>
      </c>
      <c r="R38">
        <v>10</v>
      </c>
      <c r="S38" t="s">
        <v>55</v>
      </c>
      <c r="T38" s="29">
        <v>44267</v>
      </c>
      <c r="U38" s="48">
        <f>'Detailed Summary'!AD441</f>
        <v>113897</v>
      </c>
      <c r="W38">
        <v>10</v>
      </c>
      <c r="X38" t="s">
        <v>53</v>
      </c>
      <c r="Y38" s="29">
        <v>44300</v>
      </c>
      <c r="Z38" s="48">
        <f>'Detailed Summary'!AD474</f>
        <v>106451</v>
      </c>
    </row>
    <row r="39" spans="4:26" x14ac:dyDescent="0.2">
      <c r="D39" s="29"/>
      <c r="H39">
        <v>11</v>
      </c>
      <c r="I39" t="s">
        <v>58</v>
      </c>
      <c r="J39" s="29">
        <v>44214</v>
      </c>
      <c r="K39" s="48">
        <f>'Detailed Summary'!AD388</f>
        <v>79157</v>
      </c>
      <c r="M39">
        <v>11</v>
      </c>
      <c r="N39" t="s">
        <v>58</v>
      </c>
      <c r="O39" s="29">
        <v>44242</v>
      </c>
      <c r="P39" s="48">
        <f>'Detailed Summary'!AD416</f>
        <v>0</v>
      </c>
      <c r="R39">
        <v>11</v>
      </c>
      <c r="S39" t="s">
        <v>58</v>
      </c>
      <c r="T39" s="29">
        <v>44270</v>
      </c>
      <c r="U39" s="48">
        <f>'Detailed Summary'!AD444</f>
        <v>93184</v>
      </c>
      <c r="W39">
        <v>11</v>
      </c>
      <c r="X39" t="s">
        <v>54</v>
      </c>
      <c r="Y39" s="29">
        <v>44301</v>
      </c>
      <c r="Z39" s="48">
        <f>'Detailed Summary'!AD475</f>
        <v>105507</v>
      </c>
    </row>
    <row r="40" spans="4:26" x14ac:dyDescent="0.2">
      <c r="D40" s="29"/>
      <c r="H40">
        <v>12</v>
      </c>
      <c r="I40" t="s">
        <v>59</v>
      </c>
      <c r="J40" s="29">
        <v>44215</v>
      </c>
      <c r="K40" s="48">
        <f>'Detailed Summary'!AD389</f>
        <v>77491</v>
      </c>
      <c r="M40">
        <v>12</v>
      </c>
      <c r="N40" t="s">
        <v>59</v>
      </c>
      <c r="O40" s="29">
        <v>44243</v>
      </c>
      <c r="P40" s="48">
        <f>'Detailed Summary'!AD417</f>
        <v>0</v>
      </c>
      <c r="R40">
        <v>12</v>
      </c>
      <c r="S40" t="s">
        <v>59</v>
      </c>
      <c r="T40" s="29">
        <v>44271</v>
      </c>
      <c r="U40" s="48">
        <f>'Detailed Summary'!AD445</f>
        <v>95837</v>
      </c>
      <c r="W40">
        <v>12</v>
      </c>
      <c r="X40" t="s">
        <v>55</v>
      </c>
      <c r="Y40" s="29">
        <v>44302</v>
      </c>
      <c r="Z40" s="48">
        <f>'Detailed Summary'!AD476</f>
        <v>115821</v>
      </c>
    </row>
    <row r="41" spans="4:26" x14ac:dyDescent="0.2">
      <c r="D41" s="29"/>
      <c r="H41">
        <v>13</v>
      </c>
      <c r="I41" t="s">
        <v>53</v>
      </c>
      <c r="J41" s="29">
        <v>44216</v>
      </c>
      <c r="K41" s="48">
        <f>'Detailed Summary'!AD390</f>
        <v>78091</v>
      </c>
      <c r="M41">
        <v>13</v>
      </c>
      <c r="N41" t="s">
        <v>53</v>
      </c>
      <c r="O41" s="29">
        <v>44244</v>
      </c>
      <c r="P41" s="48">
        <f>'Detailed Summary'!AD418</f>
        <v>0</v>
      </c>
      <c r="R41">
        <v>13</v>
      </c>
      <c r="S41" t="s">
        <v>53</v>
      </c>
      <c r="T41" s="29">
        <v>44272</v>
      </c>
      <c r="U41" s="48">
        <f>'Detailed Summary'!AD446</f>
        <v>99568</v>
      </c>
      <c r="W41">
        <v>13</v>
      </c>
      <c r="X41" t="s">
        <v>58</v>
      </c>
      <c r="Y41" s="29">
        <v>44305</v>
      </c>
      <c r="Z41" s="48">
        <f>'Detailed Summary'!AD479</f>
        <v>96855</v>
      </c>
    </row>
    <row r="42" spans="4:26" x14ac:dyDescent="0.2">
      <c r="D42" s="29"/>
      <c r="H42">
        <v>14</v>
      </c>
      <c r="I42" t="s">
        <v>54</v>
      </c>
      <c r="J42" s="29">
        <v>44217</v>
      </c>
      <c r="K42" s="48">
        <f>'Detailed Summary'!AD391</f>
        <v>82344</v>
      </c>
      <c r="M42">
        <v>14</v>
      </c>
      <c r="N42" t="s">
        <v>54</v>
      </c>
      <c r="O42" s="29">
        <v>44245</v>
      </c>
      <c r="P42" s="48">
        <f>'Detailed Summary'!AD419</f>
        <v>41</v>
      </c>
      <c r="R42">
        <v>14</v>
      </c>
      <c r="S42" t="s">
        <v>54</v>
      </c>
      <c r="T42" s="29">
        <v>44273</v>
      </c>
      <c r="U42" s="48">
        <f>'Detailed Summary'!AD447</f>
        <v>104142</v>
      </c>
      <c r="W42">
        <v>14</v>
      </c>
      <c r="X42" t="s">
        <v>59</v>
      </c>
      <c r="Y42" s="29">
        <v>44306</v>
      </c>
      <c r="Z42" s="48">
        <f>'Detailed Summary'!AD480</f>
        <v>103414</v>
      </c>
    </row>
    <row r="43" spans="4:26" x14ac:dyDescent="0.2">
      <c r="D43" s="29"/>
      <c r="H43">
        <v>15</v>
      </c>
      <c r="I43" t="s">
        <v>55</v>
      </c>
      <c r="J43" s="29">
        <v>44218</v>
      </c>
      <c r="K43" s="48">
        <f>'Detailed Summary'!AD392</f>
        <v>93757</v>
      </c>
      <c r="M43">
        <v>15</v>
      </c>
      <c r="N43" t="s">
        <v>55</v>
      </c>
      <c r="O43" s="29">
        <v>44246</v>
      </c>
      <c r="P43" s="48">
        <f>'Detailed Summary'!AD420</f>
        <v>5370</v>
      </c>
      <c r="R43">
        <v>15</v>
      </c>
      <c r="S43" t="s">
        <v>55</v>
      </c>
      <c r="T43" s="29">
        <v>44274</v>
      </c>
      <c r="U43" s="48">
        <f>'Detailed Summary'!AD448</f>
        <v>112918</v>
      </c>
      <c r="W43">
        <v>15</v>
      </c>
      <c r="X43" t="s">
        <v>53</v>
      </c>
      <c r="Y43" s="29">
        <v>44307</v>
      </c>
      <c r="Z43" s="48">
        <f>'Detailed Summary'!AD481</f>
        <v>105805</v>
      </c>
    </row>
    <row r="44" spans="4:26" x14ac:dyDescent="0.2">
      <c r="D44" s="29"/>
      <c r="H44">
        <v>16</v>
      </c>
      <c r="I44" t="s">
        <v>58</v>
      </c>
      <c r="J44" s="29">
        <v>44221</v>
      </c>
      <c r="K44" s="48">
        <f>'Detailed Summary'!AD395</f>
        <v>79930</v>
      </c>
      <c r="M44">
        <v>16</v>
      </c>
      <c r="N44" t="s">
        <v>58</v>
      </c>
      <c r="O44" s="29">
        <v>44249</v>
      </c>
      <c r="P44" s="48">
        <f>'Detailed Summary'!AD423</f>
        <v>83153</v>
      </c>
      <c r="R44">
        <v>16</v>
      </c>
      <c r="S44" t="s">
        <v>58</v>
      </c>
      <c r="T44" s="29">
        <v>44277</v>
      </c>
      <c r="U44" s="48">
        <f>'Detailed Summary'!AD451</f>
        <v>91519</v>
      </c>
      <c r="W44">
        <v>16</v>
      </c>
      <c r="X44" t="s">
        <v>54</v>
      </c>
      <c r="Y44" s="29">
        <v>44308</v>
      </c>
      <c r="Z44" s="48">
        <f>'Detailed Summary'!AD482</f>
        <v>110933</v>
      </c>
    </row>
    <row r="45" spans="4:26" x14ac:dyDescent="0.2">
      <c r="D45" s="29"/>
      <c r="H45">
        <v>17</v>
      </c>
      <c r="I45" t="s">
        <v>59</v>
      </c>
      <c r="J45" s="29">
        <v>44222</v>
      </c>
      <c r="K45" s="48">
        <f>'Detailed Summary'!AD396</f>
        <v>82186</v>
      </c>
      <c r="M45">
        <v>17</v>
      </c>
      <c r="N45" t="s">
        <v>59</v>
      </c>
      <c r="O45" s="29">
        <v>44250</v>
      </c>
      <c r="P45" s="48">
        <f>'Detailed Summary'!AD424</f>
        <v>88718</v>
      </c>
      <c r="R45">
        <v>17</v>
      </c>
      <c r="S45" t="s">
        <v>59</v>
      </c>
      <c r="T45" s="29">
        <v>44278</v>
      </c>
      <c r="U45" s="48">
        <f>'Detailed Summary'!AD452</f>
        <v>97577</v>
      </c>
      <c r="W45">
        <v>17</v>
      </c>
      <c r="X45" t="s">
        <v>55</v>
      </c>
      <c r="Y45" s="29">
        <v>44309</v>
      </c>
      <c r="Z45" s="48">
        <f>'Detailed Summary'!AD483</f>
        <v>107709</v>
      </c>
    </row>
    <row r="46" spans="4:26" x14ac:dyDescent="0.2">
      <c r="D46" s="29"/>
      <c r="H46">
        <v>18</v>
      </c>
      <c r="I46" t="s">
        <v>53</v>
      </c>
      <c r="J46" s="29">
        <v>44223</v>
      </c>
      <c r="K46" s="48">
        <f>'Detailed Summary'!AD397</f>
        <v>83256</v>
      </c>
      <c r="M46">
        <v>18</v>
      </c>
      <c r="N46" t="s">
        <v>53</v>
      </c>
      <c r="O46" s="29">
        <v>44251</v>
      </c>
      <c r="P46" s="48">
        <f>'Detailed Summary'!AD425</f>
        <v>92476</v>
      </c>
      <c r="R46">
        <v>18</v>
      </c>
      <c r="S46" t="s">
        <v>53</v>
      </c>
      <c r="T46" s="29">
        <v>44279</v>
      </c>
      <c r="U46" s="48">
        <f>'Detailed Summary'!AD453</f>
        <v>98648</v>
      </c>
      <c r="W46">
        <v>18</v>
      </c>
      <c r="X46" t="s">
        <v>58</v>
      </c>
      <c r="Y46" s="29">
        <v>44312</v>
      </c>
      <c r="Z46" s="48">
        <f>'Detailed Summary'!AD486</f>
        <v>99466</v>
      </c>
    </row>
    <row r="47" spans="4:26" x14ac:dyDescent="0.2">
      <c r="D47" s="29"/>
      <c r="H47">
        <v>19</v>
      </c>
      <c r="I47" t="s">
        <v>54</v>
      </c>
      <c r="J47" s="29">
        <v>44224</v>
      </c>
      <c r="K47" s="48">
        <f>'Detailed Summary'!AD398</f>
        <v>84870</v>
      </c>
      <c r="M47">
        <v>19</v>
      </c>
      <c r="N47" t="s">
        <v>54</v>
      </c>
      <c r="O47" s="29">
        <v>44252</v>
      </c>
      <c r="P47" s="48">
        <f>'Detailed Summary'!AD426</f>
        <v>93224</v>
      </c>
      <c r="R47">
        <v>19</v>
      </c>
      <c r="S47" t="s">
        <v>54</v>
      </c>
      <c r="T47" s="29">
        <v>44280</v>
      </c>
      <c r="U47" s="48">
        <f>'Detailed Summary'!AD454</f>
        <v>102340</v>
      </c>
      <c r="W47">
        <v>19</v>
      </c>
      <c r="X47" t="s">
        <v>59</v>
      </c>
      <c r="Y47" s="29">
        <v>44313</v>
      </c>
      <c r="Z47" s="48">
        <f>'Detailed Summary'!AD487</f>
        <v>102119</v>
      </c>
    </row>
    <row r="48" spans="4:26" x14ac:dyDescent="0.2">
      <c r="D48" s="29"/>
      <c r="H48">
        <v>20</v>
      </c>
      <c r="I48" t="s">
        <v>55</v>
      </c>
      <c r="J48" s="29">
        <v>44225</v>
      </c>
      <c r="K48" s="48">
        <f>'Detailed Summary'!AD399</f>
        <v>96335</v>
      </c>
      <c r="M48">
        <v>20</v>
      </c>
      <c r="N48" t="s">
        <v>55</v>
      </c>
      <c r="O48" s="29">
        <v>44253</v>
      </c>
      <c r="P48" s="48">
        <f>'Detailed Summary'!AD427</f>
        <v>103559</v>
      </c>
      <c r="R48">
        <v>20</v>
      </c>
      <c r="S48" t="s">
        <v>55</v>
      </c>
      <c r="T48" s="29">
        <v>44281</v>
      </c>
      <c r="U48" s="48">
        <f>'Detailed Summary'!AD455</f>
        <v>117119</v>
      </c>
      <c r="W48">
        <v>20</v>
      </c>
      <c r="X48" t="s">
        <v>53</v>
      </c>
      <c r="Y48" s="29">
        <v>44314</v>
      </c>
      <c r="Z48" s="48">
        <f>'Detailed Summary'!AD488</f>
        <v>104647</v>
      </c>
    </row>
    <row r="49" spans="4:26" ht="16" thickBot="1" x14ac:dyDescent="0.25">
      <c r="D49" s="29"/>
      <c r="N49" s="46"/>
      <c r="O49" s="46"/>
      <c r="P49" s="142">
        <f>SUM(P29:P48)</f>
        <v>1283683</v>
      </c>
      <c r="R49">
        <v>21</v>
      </c>
      <c r="S49" t="s">
        <v>58</v>
      </c>
      <c r="T49" s="29">
        <v>44284</v>
      </c>
      <c r="U49" s="48">
        <f>'Detailed Summary'!AD458</f>
        <v>96297</v>
      </c>
      <c r="W49">
        <v>21</v>
      </c>
      <c r="X49" t="s">
        <v>54</v>
      </c>
      <c r="Y49" s="29">
        <v>44315</v>
      </c>
      <c r="Z49" s="48">
        <f>'Detailed Summary'!AD489</f>
        <v>102562</v>
      </c>
    </row>
    <row r="50" spans="4:26" ht="17" thickTop="1" thickBot="1" x14ac:dyDescent="0.25">
      <c r="D50" s="29"/>
      <c r="I50" s="46"/>
      <c r="J50" s="46"/>
      <c r="K50" s="142">
        <f>SUM(K29:K48)</f>
        <v>1653964</v>
      </c>
      <c r="N50" s="46" t="s">
        <v>86</v>
      </c>
      <c r="O50" s="142">
        <f>P49/20</f>
        <v>64184.15</v>
      </c>
      <c r="R50">
        <v>22</v>
      </c>
      <c r="S50" t="s">
        <v>59</v>
      </c>
      <c r="T50" s="29">
        <v>44285</v>
      </c>
      <c r="U50" s="48">
        <f>'Detailed Summary'!AD459</f>
        <v>105170</v>
      </c>
      <c r="W50">
        <v>22</v>
      </c>
      <c r="X50" t="s">
        <v>55</v>
      </c>
      <c r="Y50" s="29">
        <v>44316</v>
      </c>
      <c r="Z50" s="48">
        <f>'Detailed Summary'!AD490</f>
        <v>109295</v>
      </c>
    </row>
    <row r="51" spans="4:26" ht="17" thickTop="1" thickBot="1" x14ac:dyDescent="0.25">
      <c r="D51" s="29"/>
      <c r="I51" s="61" t="s">
        <v>292</v>
      </c>
      <c r="J51" s="142">
        <f>K50/20</f>
        <v>82698.2</v>
      </c>
      <c r="R51">
        <v>23</v>
      </c>
      <c r="S51" t="s">
        <v>53</v>
      </c>
      <c r="T51" s="29">
        <v>44286</v>
      </c>
      <c r="U51" s="48">
        <f>'Detailed Summary'!AD460</f>
        <v>118534</v>
      </c>
      <c r="X51" s="46"/>
      <c r="Y51" s="46"/>
      <c r="Z51" s="142">
        <f>SUM(Z29:Z50)</f>
        <v>2338651</v>
      </c>
    </row>
    <row r="52" spans="4:26" ht="17" thickTop="1" thickBot="1" x14ac:dyDescent="0.25">
      <c r="D52" s="29"/>
      <c r="S52" s="46"/>
      <c r="T52" s="46"/>
      <c r="U52" s="142">
        <f>SUM(U29:U51)</f>
        <v>2301377</v>
      </c>
      <c r="X52" s="46" t="s">
        <v>88</v>
      </c>
      <c r="Y52" s="142">
        <f>Z51/22</f>
        <v>106302.31818181818</v>
      </c>
    </row>
    <row r="53" spans="4:26" ht="17" thickTop="1" thickBot="1" x14ac:dyDescent="0.25">
      <c r="D53" s="29"/>
      <c r="S53" s="46" t="s">
        <v>87</v>
      </c>
      <c r="T53" s="142">
        <f>U52/23</f>
        <v>100059.86956521739</v>
      </c>
    </row>
    <row r="54" spans="4:26" ht="16" thickTop="1" x14ac:dyDescent="0.2">
      <c r="D54" s="29"/>
    </row>
    <row r="55" spans="4:26" x14ac:dyDescent="0.2">
      <c r="D55" s="29"/>
    </row>
    <row r="56" spans="4:26" x14ac:dyDescent="0.2">
      <c r="D56" s="29"/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4:26" x14ac:dyDescent="0.2">
      <c r="D57" s="29"/>
      <c r="H57">
        <v>1</v>
      </c>
      <c r="I57" t="s">
        <v>58</v>
      </c>
      <c r="J57" s="29">
        <v>44319</v>
      </c>
      <c r="K57" s="48">
        <f>'Detailed Summary'!AD493</f>
        <v>101540</v>
      </c>
      <c r="M57">
        <v>1</v>
      </c>
      <c r="N57" t="s">
        <v>59</v>
      </c>
      <c r="O57" s="29">
        <v>44348</v>
      </c>
      <c r="P57" s="48">
        <f>'Detailed Summary'!AD522</f>
        <v>106466</v>
      </c>
      <c r="R57">
        <v>1</v>
      </c>
      <c r="S57" t="s">
        <v>54</v>
      </c>
      <c r="T57" s="29">
        <v>44378</v>
      </c>
      <c r="U57" s="48">
        <f>'Detailed Summary'!AD552</f>
        <v>120072</v>
      </c>
      <c r="W57">
        <v>1</v>
      </c>
      <c r="X57" t="s">
        <v>58</v>
      </c>
      <c r="Y57" s="29">
        <v>44410</v>
      </c>
      <c r="Z57" s="48">
        <f>'Detailed Summary'!AD584</f>
        <v>99627</v>
      </c>
    </row>
    <row r="58" spans="4:26" x14ac:dyDescent="0.2">
      <c r="H58">
        <v>2</v>
      </c>
      <c r="I58" t="s">
        <v>59</v>
      </c>
      <c r="J58" s="29">
        <v>44320</v>
      </c>
      <c r="K58" s="48">
        <f>'Detailed Summary'!AD494</f>
        <v>100904</v>
      </c>
      <c r="M58">
        <v>2</v>
      </c>
      <c r="N58" t="s">
        <v>53</v>
      </c>
      <c r="O58" s="29">
        <v>44349</v>
      </c>
      <c r="P58" s="48">
        <f>'Detailed Summary'!AD523</f>
        <v>108375</v>
      </c>
      <c r="R58">
        <v>2</v>
      </c>
      <c r="S58" t="s">
        <v>55</v>
      </c>
      <c r="T58" s="29">
        <v>44379</v>
      </c>
      <c r="U58" s="48">
        <f>'Detailed Summary'!AD553</f>
        <v>126962</v>
      </c>
      <c r="W58">
        <v>2</v>
      </c>
      <c r="X58" t="s">
        <v>59</v>
      </c>
      <c r="Y58" s="29">
        <v>44411</v>
      </c>
      <c r="Z58" s="48">
        <f>'Detailed Summary'!AD585</f>
        <v>106191</v>
      </c>
    </row>
    <row r="59" spans="4:26" x14ac:dyDescent="0.2">
      <c r="H59">
        <v>3</v>
      </c>
      <c r="I59" t="s">
        <v>53</v>
      </c>
      <c r="J59" s="29">
        <v>44321</v>
      </c>
      <c r="K59" s="48">
        <f>'Detailed Summary'!AD495</f>
        <v>107776</v>
      </c>
      <c r="M59">
        <v>3</v>
      </c>
      <c r="N59" t="s">
        <v>54</v>
      </c>
      <c r="O59" s="29">
        <v>44350</v>
      </c>
      <c r="P59" s="48">
        <f>'Detailed Summary'!AD524</f>
        <v>106409</v>
      </c>
      <c r="R59">
        <v>3</v>
      </c>
      <c r="S59" t="s">
        <v>59</v>
      </c>
      <c r="T59" s="29">
        <v>44383</v>
      </c>
      <c r="U59" s="48">
        <f>'Detailed Summary'!AD557</f>
        <v>106149</v>
      </c>
      <c r="W59">
        <v>3</v>
      </c>
      <c r="X59" t="s">
        <v>53</v>
      </c>
      <c r="Y59" s="29">
        <v>44412</v>
      </c>
      <c r="Z59" s="48">
        <f>'Detailed Summary'!AD586</f>
        <v>111514</v>
      </c>
    </row>
    <row r="60" spans="4:26" x14ac:dyDescent="0.2">
      <c r="H60">
        <v>4</v>
      </c>
      <c r="I60" t="s">
        <v>54</v>
      </c>
      <c r="J60" s="29">
        <v>44322</v>
      </c>
      <c r="K60" s="48">
        <f>'Detailed Summary'!AD496</f>
        <v>112277</v>
      </c>
      <c r="M60">
        <v>4</v>
      </c>
      <c r="N60" t="s">
        <v>55</v>
      </c>
      <c r="O60" s="29">
        <v>44351</v>
      </c>
      <c r="P60" s="48">
        <f>'Detailed Summary'!AD525</f>
        <v>119928</v>
      </c>
      <c r="R60">
        <v>4</v>
      </c>
      <c r="S60" t="s">
        <v>53</v>
      </c>
      <c r="T60" s="29">
        <v>44384</v>
      </c>
      <c r="U60" s="48">
        <f>'Detailed Summary'!AD558</f>
        <v>110664</v>
      </c>
      <c r="W60">
        <v>4</v>
      </c>
      <c r="X60" t="s">
        <v>54</v>
      </c>
      <c r="Y60" s="29">
        <v>44413</v>
      </c>
      <c r="Z60" s="48">
        <f>'Detailed Summary'!AD587</f>
        <v>112538</v>
      </c>
    </row>
    <row r="61" spans="4:26" x14ac:dyDescent="0.2">
      <c r="H61">
        <v>5</v>
      </c>
      <c r="I61" t="s">
        <v>55</v>
      </c>
      <c r="J61" s="29">
        <v>44323</v>
      </c>
      <c r="K61" s="48">
        <f>'Detailed Summary'!AD497</f>
        <v>126643</v>
      </c>
      <c r="M61">
        <v>5</v>
      </c>
      <c r="N61" t="s">
        <v>58</v>
      </c>
      <c r="O61" s="29">
        <v>44354</v>
      </c>
      <c r="P61" s="48">
        <f>'Detailed Summary'!AD528</f>
        <v>108431</v>
      </c>
      <c r="R61">
        <v>5</v>
      </c>
      <c r="S61" t="s">
        <v>54</v>
      </c>
      <c r="T61" s="29">
        <v>44385</v>
      </c>
      <c r="U61" s="48">
        <f>'Detailed Summary'!AD559</f>
        <v>114109</v>
      </c>
      <c r="W61">
        <v>5</v>
      </c>
      <c r="X61" t="s">
        <v>55</v>
      </c>
      <c r="Y61" s="29">
        <v>44414</v>
      </c>
      <c r="Z61" s="48">
        <f>'Detailed Summary'!AD588</f>
        <v>123893</v>
      </c>
    </row>
    <row r="62" spans="4:26" x14ac:dyDescent="0.2">
      <c r="H62">
        <v>6</v>
      </c>
      <c r="I62" t="s">
        <v>58</v>
      </c>
      <c r="J62" s="29">
        <v>44326</v>
      </c>
      <c r="K62" s="48">
        <f>'Detailed Summary'!AD500</f>
        <v>103547</v>
      </c>
      <c r="M62">
        <v>6</v>
      </c>
      <c r="N62" t="s">
        <v>59</v>
      </c>
      <c r="O62" s="29">
        <v>44355</v>
      </c>
      <c r="P62" s="48">
        <f>'Detailed Summary'!AD529</f>
        <v>110126</v>
      </c>
      <c r="R62">
        <v>6</v>
      </c>
      <c r="S62" t="s">
        <v>55</v>
      </c>
      <c r="T62" s="29">
        <v>44386</v>
      </c>
      <c r="U62" s="48">
        <f>'Detailed Summary'!AD560</f>
        <v>117733</v>
      </c>
      <c r="W62">
        <v>6</v>
      </c>
      <c r="X62" t="s">
        <v>58</v>
      </c>
      <c r="Y62" s="29">
        <v>44417</v>
      </c>
      <c r="Z62" s="48">
        <f>'Detailed Summary'!AD591</f>
        <v>105439</v>
      </c>
    </row>
    <row r="63" spans="4:26" x14ac:dyDescent="0.2">
      <c r="H63">
        <v>7</v>
      </c>
      <c r="I63" t="s">
        <v>59</v>
      </c>
      <c r="J63" s="29">
        <v>44327</v>
      </c>
      <c r="K63" s="48">
        <f>'Detailed Summary'!AD501</f>
        <v>103069</v>
      </c>
      <c r="M63">
        <v>7</v>
      </c>
      <c r="N63" t="s">
        <v>53</v>
      </c>
      <c r="O63" s="29">
        <v>44356</v>
      </c>
      <c r="P63" s="48">
        <f>'Detailed Summary'!AD530</f>
        <v>103420</v>
      </c>
      <c r="R63">
        <v>7</v>
      </c>
      <c r="S63" t="s">
        <v>58</v>
      </c>
      <c r="T63" s="29">
        <v>44389</v>
      </c>
      <c r="U63" s="48">
        <f>'Detailed Summary'!AD563</f>
        <v>106455</v>
      </c>
      <c r="W63">
        <v>7</v>
      </c>
      <c r="X63" t="s">
        <v>59</v>
      </c>
      <c r="Y63" s="29">
        <v>44418</v>
      </c>
      <c r="Z63" s="48">
        <f>'Detailed Summary'!AD592</f>
        <v>109462</v>
      </c>
    </row>
    <row r="64" spans="4:26" x14ac:dyDescent="0.2">
      <c r="H64">
        <v>8</v>
      </c>
      <c r="I64" t="s">
        <v>53</v>
      </c>
      <c r="J64" s="29">
        <v>44328</v>
      </c>
      <c r="K64" s="48">
        <f>'Detailed Summary'!AD502</f>
        <v>106346</v>
      </c>
      <c r="M64">
        <v>8</v>
      </c>
      <c r="N64" t="s">
        <v>54</v>
      </c>
      <c r="O64" s="29">
        <v>44357</v>
      </c>
      <c r="P64" s="48">
        <f>'Detailed Summary'!AD531</f>
        <v>120979</v>
      </c>
      <c r="R64">
        <v>8</v>
      </c>
      <c r="S64" t="s">
        <v>59</v>
      </c>
      <c r="T64" s="29">
        <v>44390</v>
      </c>
      <c r="U64" s="48">
        <f>'Detailed Summary'!AD564</f>
        <v>109791</v>
      </c>
      <c r="W64">
        <v>8</v>
      </c>
      <c r="X64" t="s">
        <v>53</v>
      </c>
      <c r="Y64" s="29">
        <v>44419</v>
      </c>
      <c r="Z64" s="48">
        <f>'Detailed Summary'!AD593</f>
        <v>111741</v>
      </c>
    </row>
    <row r="65" spans="4:26" x14ac:dyDescent="0.2">
      <c r="H65">
        <v>9</v>
      </c>
      <c r="I65" t="s">
        <v>54</v>
      </c>
      <c r="J65" s="29">
        <v>44329</v>
      </c>
      <c r="K65" s="48">
        <f>'Detailed Summary'!AD503</f>
        <v>113420</v>
      </c>
      <c r="M65">
        <v>9</v>
      </c>
      <c r="N65" t="s">
        <v>55</v>
      </c>
      <c r="O65" s="29">
        <v>44358</v>
      </c>
      <c r="P65" s="48">
        <f>'Detailed Summary'!AD532</f>
        <v>132500</v>
      </c>
      <c r="R65">
        <v>9</v>
      </c>
      <c r="S65" t="s">
        <v>53</v>
      </c>
      <c r="T65" s="29">
        <v>44391</v>
      </c>
      <c r="U65" s="48">
        <f>'Detailed Summary'!AD565</f>
        <v>115452</v>
      </c>
      <c r="W65">
        <v>9</v>
      </c>
      <c r="X65" t="s">
        <v>54</v>
      </c>
      <c r="Y65" s="29">
        <v>44420</v>
      </c>
      <c r="Z65" s="48">
        <f>'Detailed Summary'!AD594</f>
        <v>118581</v>
      </c>
    </row>
    <row r="66" spans="4:26" x14ac:dyDescent="0.2">
      <c r="D66" s="29"/>
      <c r="H66">
        <v>10</v>
      </c>
      <c r="I66" t="s">
        <v>55</v>
      </c>
      <c r="J66" s="29">
        <v>44330</v>
      </c>
      <c r="K66" s="48">
        <f>'Detailed Summary'!AD504</f>
        <v>124031</v>
      </c>
      <c r="M66">
        <v>10</v>
      </c>
      <c r="N66" t="s">
        <v>58</v>
      </c>
      <c r="O66" s="29">
        <v>44361</v>
      </c>
      <c r="P66" s="48">
        <f>'Detailed Summary'!AD535</f>
        <v>107177</v>
      </c>
      <c r="R66">
        <v>10</v>
      </c>
      <c r="S66" t="s">
        <v>54</v>
      </c>
      <c r="T66" s="29">
        <v>44392</v>
      </c>
      <c r="U66" s="48">
        <f>'Detailed Summary'!AD566</f>
        <v>121103</v>
      </c>
      <c r="W66">
        <v>10</v>
      </c>
      <c r="X66" t="s">
        <v>55</v>
      </c>
      <c r="Y66" s="29">
        <v>44421</v>
      </c>
      <c r="Z66" s="48">
        <f>'Detailed Summary'!AD595</f>
        <v>126425</v>
      </c>
    </row>
    <row r="67" spans="4:26" x14ac:dyDescent="0.2">
      <c r="D67" s="29"/>
      <c r="H67">
        <v>11</v>
      </c>
      <c r="I67" t="s">
        <v>58</v>
      </c>
      <c r="J67" s="29">
        <v>44333</v>
      </c>
      <c r="K67" s="48">
        <f>'Detailed Summary'!AD507</f>
        <v>99239</v>
      </c>
      <c r="M67">
        <v>11</v>
      </c>
      <c r="N67" t="s">
        <v>59</v>
      </c>
      <c r="O67" s="29">
        <v>44362</v>
      </c>
      <c r="P67" s="48">
        <f>'Detailed Summary'!AD536</f>
        <v>110171</v>
      </c>
      <c r="R67">
        <v>11</v>
      </c>
      <c r="S67" t="s">
        <v>55</v>
      </c>
      <c r="T67" s="29">
        <v>44393</v>
      </c>
      <c r="U67" s="48">
        <f>'Detailed Summary'!AD567</f>
        <v>129118</v>
      </c>
      <c r="W67">
        <v>11</v>
      </c>
      <c r="X67" t="s">
        <v>58</v>
      </c>
      <c r="Y67" s="29">
        <v>44424</v>
      </c>
      <c r="Z67" s="48">
        <f>'Detailed Summary'!AD598</f>
        <v>108841</v>
      </c>
    </row>
    <row r="68" spans="4:26" x14ac:dyDescent="0.2">
      <c r="D68" s="29"/>
      <c r="H68">
        <v>12</v>
      </c>
      <c r="I68" t="s">
        <v>59</v>
      </c>
      <c r="J68" s="29">
        <v>44334</v>
      </c>
      <c r="K68" s="48">
        <f>'Detailed Summary'!AD508</f>
        <v>99172</v>
      </c>
      <c r="M68">
        <v>12</v>
      </c>
      <c r="N68" t="s">
        <v>53</v>
      </c>
      <c r="O68" s="29">
        <v>44363</v>
      </c>
      <c r="P68" s="48">
        <f>'Detailed Summary'!AD537</f>
        <v>114213</v>
      </c>
      <c r="R68">
        <v>12</v>
      </c>
      <c r="S68" t="s">
        <v>58</v>
      </c>
      <c r="T68" s="29">
        <v>44396</v>
      </c>
      <c r="U68" s="48">
        <f>'Detailed Summary'!AD570</f>
        <v>107135</v>
      </c>
      <c r="W68">
        <v>12</v>
      </c>
      <c r="X68" t="s">
        <v>59</v>
      </c>
      <c r="Y68" s="29">
        <v>44425</v>
      </c>
      <c r="Z68" s="48">
        <f>'Detailed Summary'!AD599</f>
        <v>111657</v>
      </c>
    </row>
    <row r="69" spans="4:26" x14ac:dyDescent="0.2">
      <c r="D69" s="29"/>
      <c r="H69">
        <v>13</v>
      </c>
      <c r="I69" t="s">
        <v>53</v>
      </c>
      <c r="J69" s="29">
        <v>44335</v>
      </c>
      <c r="K69" s="48">
        <f>'Detailed Summary'!AD509</f>
        <v>102109</v>
      </c>
      <c r="M69">
        <v>13</v>
      </c>
      <c r="N69" t="s">
        <v>54</v>
      </c>
      <c r="O69" s="29">
        <v>44364</v>
      </c>
      <c r="P69" s="48">
        <f>'Detailed Summary'!AD538</f>
        <v>119163</v>
      </c>
      <c r="R69">
        <v>13</v>
      </c>
      <c r="S69" t="s">
        <v>59</v>
      </c>
      <c r="T69" s="29">
        <v>44397</v>
      </c>
      <c r="U69" s="48">
        <f>'Detailed Summary'!AD571</f>
        <v>107777</v>
      </c>
      <c r="W69">
        <v>13</v>
      </c>
      <c r="X69" t="s">
        <v>53</v>
      </c>
      <c r="Y69" s="29">
        <v>44426</v>
      </c>
      <c r="Z69" s="48">
        <f>'Detailed Summary'!AD600</f>
        <v>114165</v>
      </c>
    </row>
    <row r="70" spans="4:26" x14ac:dyDescent="0.2">
      <c r="D70" s="29"/>
      <c r="H70">
        <v>14</v>
      </c>
      <c r="I70" t="s">
        <v>54</v>
      </c>
      <c r="J70" s="29">
        <v>44336</v>
      </c>
      <c r="K70" s="48">
        <f>'Detailed Summary'!AD510</f>
        <v>114491</v>
      </c>
      <c r="M70">
        <v>14</v>
      </c>
      <c r="N70" t="s">
        <v>55</v>
      </c>
      <c r="O70" s="29">
        <v>44365</v>
      </c>
      <c r="P70" s="48">
        <f>'Detailed Summary'!AD539</f>
        <v>129654</v>
      </c>
      <c r="R70">
        <v>14</v>
      </c>
      <c r="S70" t="s">
        <v>53</v>
      </c>
      <c r="T70" s="29">
        <v>44398</v>
      </c>
      <c r="U70" s="48">
        <f>'Detailed Summary'!AD572</f>
        <v>112916</v>
      </c>
      <c r="W70">
        <v>14</v>
      </c>
      <c r="X70" t="s">
        <v>54</v>
      </c>
      <c r="Y70" s="29">
        <v>44427</v>
      </c>
      <c r="Z70" s="48">
        <f>'Detailed Summary'!AD601</f>
        <v>121397</v>
      </c>
    </row>
    <row r="71" spans="4:26" x14ac:dyDescent="0.2">
      <c r="D71" s="29"/>
      <c r="H71">
        <v>15</v>
      </c>
      <c r="I71" t="s">
        <v>55</v>
      </c>
      <c r="J71" s="29">
        <v>44337</v>
      </c>
      <c r="K71" s="48">
        <f>'Detailed Summary'!AD511</f>
        <v>129892</v>
      </c>
      <c r="M71">
        <v>15</v>
      </c>
      <c r="N71" t="s">
        <v>58</v>
      </c>
      <c r="O71" s="29">
        <v>44368</v>
      </c>
      <c r="P71" s="48">
        <f>'Detailed Summary'!AD542</f>
        <v>107637</v>
      </c>
      <c r="R71">
        <v>15</v>
      </c>
      <c r="S71" t="s">
        <v>54</v>
      </c>
      <c r="T71" s="29">
        <v>44399</v>
      </c>
      <c r="U71" s="48">
        <f>'Detailed Summary'!AD573</f>
        <v>115968</v>
      </c>
      <c r="W71">
        <v>15</v>
      </c>
      <c r="X71" t="s">
        <v>55</v>
      </c>
      <c r="Y71" s="29">
        <v>44428</v>
      </c>
      <c r="Z71" s="48">
        <f>'Detailed Summary'!AD602</f>
        <v>129911</v>
      </c>
    </row>
    <row r="72" spans="4:26" x14ac:dyDescent="0.2">
      <c r="D72" s="29"/>
      <c r="H72">
        <v>16</v>
      </c>
      <c r="I72" t="s">
        <v>58</v>
      </c>
      <c r="J72" s="29">
        <v>44340</v>
      </c>
      <c r="K72" s="48">
        <f>'Detailed Summary'!AD514</f>
        <v>98854</v>
      </c>
      <c r="M72">
        <v>16</v>
      </c>
      <c r="N72" t="s">
        <v>59</v>
      </c>
      <c r="O72" s="29">
        <v>44369</v>
      </c>
      <c r="P72" s="48">
        <f>'Detailed Summary'!AD543</f>
        <v>109697</v>
      </c>
      <c r="R72">
        <v>16</v>
      </c>
      <c r="S72" t="s">
        <v>55</v>
      </c>
      <c r="T72" s="29">
        <v>44400</v>
      </c>
      <c r="U72" s="48">
        <f>'Detailed Summary'!AD574</f>
        <v>127146</v>
      </c>
      <c r="W72">
        <v>16</v>
      </c>
      <c r="X72" t="s">
        <v>58</v>
      </c>
      <c r="Y72" s="29">
        <v>44431</v>
      </c>
      <c r="Z72" s="48">
        <f>'Detailed Summary'!AD605</f>
        <v>110679</v>
      </c>
    </row>
    <row r="73" spans="4:26" x14ac:dyDescent="0.2">
      <c r="D73" s="29"/>
      <c r="H73">
        <v>17</v>
      </c>
      <c r="I73" t="s">
        <v>59</v>
      </c>
      <c r="J73" s="29">
        <v>44341</v>
      </c>
      <c r="K73" s="48">
        <f>'Detailed Summary'!AD515</f>
        <v>104655</v>
      </c>
      <c r="M73">
        <v>17</v>
      </c>
      <c r="N73" t="s">
        <v>53</v>
      </c>
      <c r="O73" s="29">
        <v>44370</v>
      </c>
      <c r="P73" s="48">
        <f>'Detailed Summary'!AD544</f>
        <v>112639</v>
      </c>
      <c r="R73">
        <v>17</v>
      </c>
      <c r="S73" t="s">
        <v>58</v>
      </c>
      <c r="T73" s="29">
        <v>44403</v>
      </c>
      <c r="U73" s="48">
        <f>'Detailed Summary'!AD577</f>
        <v>106972</v>
      </c>
      <c r="W73">
        <v>17</v>
      </c>
      <c r="X73" t="s">
        <v>59</v>
      </c>
      <c r="Y73" s="29">
        <v>44432</v>
      </c>
      <c r="Z73" s="48">
        <f>'Detailed Summary'!AD606</f>
        <v>112875</v>
      </c>
    </row>
    <row r="74" spans="4:26" x14ac:dyDescent="0.2">
      <c r="D74" s="29"/>
      <c r="H74">
        <v>18</v>
      </c>
      <c r="I74" t="s">
        <v>53</v>
      </c>
      <c r="J74" s="29">
        <v>44342</v>
      </c>
      <c r="K74" s="48">
        <f>'Detailed Summary'!AD516</f>
        <v>112602</v>
      </c>
      <c r="M74">
        <v>18</v>
      </c>
      <c r="N74" t="s">
        <v>54</v>
      </c>
      <c r="O74" s="29">
        <v>44371</v>
      </c>
      <c r="P74" s="48">
        <f>'Detailed Summary'!AD545</f>
        <v>117866</v>
      </c>
      <c r="R74">
        <v>18</v>
      </c>
      <c r="S74" t="s">
        <v>59</v>
      </c>
      <c r="T74" s="29">
        <v>44404</v>
      </c>
      <c r="U74" s="48">
        <f>'Detailed Summary'!AD578</f>
        <v>109426</v>
      </c>
      <c r="W74">
        <v>18</v>
      </c>
      <c r="X74" t="s">
        <v>53</v>
      </c>
      <c r="Y74" s="29">
        <v>44433</v>
      </c>
      <c r="Z74" s="48">
        <f>'Detailed Summary'!AD607</f>
        <v>116447</v>
      </c>
    </row>
    <row r="75" spans="4:26" x14ac:dyDescent="0.2">
      <c r="D75" s="29"/>
      <c r="H75">
        <v>19</v>
      </c>
      <c r="I75" t="s">
        <v>54</v>
      </c>
      <c r="J75" s="29">
        <v>44343</v>
      </c>
      <c r="K75" s="48">
        <f>'Detailed Summary'!AD517</f>
        <v>117643</v>
      </c>
      <c r="M75">
        <v>19</v>
      </c>
      <c r="N75" t="s">
        <v>55</v>
      </c>
      <c r="O75" s="29">
        <v>44372</v>
      </c>
      <c r="P75" s="48">
        <f>'Detailed Summary'!AD546</f>
        <v>129360</v>
      </c>
      <c r="R75">
        <v>19</v>
      </c>
      <c r="S75" t="s">
        <v>53</v>
      </c>
      <c r="T75" s="29">
        <v>44405</v>
      </c>
      <c r="U75" s="48">
        <f>'Detailed Summary'!AD579</f>
        <v>114709</v>
      </c>
      <c r="W75">
        <v>19</v>
      </c>
      <c r="X75" t="s">
        <v>54</v>
      </c>
      <c r="Y75" s="29">
        <v>44434</v>
      </c>
      <c r="Z75" s="48">
        <f>'Detailed Summary'!AD608</f>
        <v>118814</v>
      </c>
    </row>
    <row r="76" spans="4:26" x14ac:dyDescent="0.2">
      <c r="D76" s="29"/>
      <c r="H76">
        <v>20</v>
      </c>
      <c r="I76" t="s">
        <v>55</v>
      </c>
      <c r="J76" s="29">
        <v>44344</v>
      </c>
      <c r="K76" s="48">
        <f>'Detailed Summary'!AD518</f>
        <v>127413</v>
      </c>
      <c r="M76">
        <v>20</v>
      </c>
      <c r="N76" t="s">
        <v>58</v>
      </c>
      <c r="O76" s="29">
        <v>44375</v>
      </c>
      <c r="P76" s="48">
        <f>'Detailed Summary'!AD549</f>
        <v>106108</v>
      </c>
      <c r="R76">
        <v>20</v>
      </c>
      <c r="S76" t="s">
        <v>54</v>
      </c>
      <c r="T76" s="29">
        <v>44406</v>
      </c>
      <c r="U76" s="48">
        <f>'Detailed Summary'!AD580</f>
        <v>118899</v>
      </c>
      <c r="W76">
        <v>20</v>
      </c>
      <c r="X76" t="s">
        <v>55</v>
      </c>
      <c r="Y76" s="29">
        <v>44435</v>
      </c>
      <c r="Z76" s="48">
        <f>'Detailed Summary'!AD609</f>
        <v>126654</v>
      </c>
    </row>
    <row r="77" spans="4:26" x14ac:dyDescent="0.2">
      <c r="D77" s="29"/>
      <c r="H77">
        <v>21</v>
      </c>
      <c r="I77" t="s">
        <v>58</v>
      </c>
      <c r="J77" s="29">
        <v>44337</v>
      </c>
      <c r="K77" s="48">
        <f>'Detailed Summary'!AD521</f>
        <v>83274</v>
      </c>
      <c r="M77">
        <v>21</v>
      </c>
      <c r="N77" t="s">
        <v>59</v>
      </c>
      <c r="O77" s="29">
        <v>44376</v>
      </c>
      <c r="P77" s="48">
        <f>'Detailed Summary'!AD550</f>
        <v>110045</v>
      </c>
      <c r="R77">
        <v>21</v>
      </c>
      <c r="S77" t="s">
        <v>55</v>
      </c>
      <c r="T77" s="29">
        <v>44407</v>
      </c>
      <c r="U77" s="48">
        <f>'Detailed Summary'!AD581</f>
        <v>126802</v>
      </c>
      <c r="W77">
        <v>21</v>
      </c>
      <c r="X77" t="s">
        <v>58</v>
      </c>
      <c r="Y77" s="29">
        <v>44438</v>
      </c>
      <c r="Z77" s="48">
        <f>'Detailed Summary'!AD612</f>
        <v>109213</v>
      </c>
    </row>
    <row r="78" spans="4:26" ht="16" thickBot="1" x14ac:dyDescent="0.25">
      <c r="D78" s="29"/>
      <c r="I78" s="46"/>
      <c r="J78" s="46"/>
      <c r="K78" s="142">
        <f>SUM(K57:K77)</f>
        <v>2288897</v>
      </c>
      <c r="M78">
        <v>22</v>
      </c>
      <c r="N78" t="s">
        <v>53</v>
      </c>
      <c r="O78" s="29">
        <v>44377</v>
      </c>
      <c r="P78" s="48">
        <f>'Detailed Summary'!AD551</f>
        <v>114716</v>
      </c>
      <c r="W78">
        <v>22</v>
      </c>
      <c r="X78" t="s">
        <v>59</v>
      </c>
      <c r="Y78" s="29">
        <v>44439</v>
      </c>
      <c r="Z78" s="48">
        <f>'Detailed Summary'!AD613</f>
        <v>114142</v>
      </c>
    </row>
    <row r="79" spans="4:26" ht="17" thickTop="1" thickBot="1" x14ac:dyDescent="0.25">
      <c r="D79" s="29"/>
      <c r="I79" s="61" t="s">
        <v>293</v>
      </c>
      <c r="J79" s="142">
        <f>K78/21</f>
        <v>108995.09523809524</v>
      </c>
      <c r="N79" s="46"/>
      <c r="O79" s="46"/>
      <c r="P79" s="142">
        <f>SUM(P57:P78)</f>
        <v>2505080</v>
      </c>
      <c r="S79" s="46"/>
      <c r="T79" s="46"/>
      <c r="U79" s="142">
        <f>SUM(U57:U77)</f>
        <v>2425358</v>
      </c>
      <c r="X79" s="46"/>
      <c r="Y79" s="46"/>
      <c r="Z79" s="142">
        <f>SUM(Z57:Z78)</f>
        <v>2520206</v>
      </c>
    </row>
    <row r="80" spans="4:26" ht="17" thickTop="1" thickBot="1" x14ac:dyDescent="0.25">
      <c r="D80" s="29"/>
      <c r="N80" s="61" t="s">
        <v>294</v>
      </c>
      <c r="O80" s="142">
        <f>P79/22</f>
        <v>113867.27272727272</v>
      </c>
      <c r="S80" s="61" t="s">
        <v>295</v>
      </c>
      <c r="T80" s="142">
        <f>U79/21</f>
        <v>115493.23809523809</v>
      </c>
      <c r="X80" s="61" t="s">
        <v>296</v>
      </c>
      <c r="Y80" s="142">
        <f>Z79/22</f>
        <v>114554.81818181818</v>
      </c>
    </row>
    <row r="81" spans="4:26" ht="16" thickTop="1" x14ac:dyDescent="0.2">
      <c r="D81" s="29"/>
    </row>
    <row r="82" spans="4:26" x14ac:dyDescent="0.2">
      <c r="D82" s="29"/>
    </row>
    <row r="83" spans="4:26" x14ac:dyDescent="0.2">
      <c r="D83" s="29"/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4:26" x14ac:dyDescent="0.2">
      <c r="D84" s="29"/>
      <c r="H84">
        <v>1</v>
      </c>
      <c r="I84" t="s">
        <v>53</v>
      </c>
      <c r="J84" s="29">
        <v>44440</v>
      </c>
      <c r="K84" s="48">
        <f>'Detailed Summary'!AD614</f>
        <v>117644</v>
      </c>
      <c r="M84">
        <v>1</v>
      </c>
      <c r="N84" t="s">
        <v>55</v>
      </c>
      <c r="O84" s="29">
        <v>44470</v>
      </c>
      <c r="P84" s="48">
        <f>'Detailed Summary'!AD644</f>
        <v>128804</v>
      </c>
      <c r="R84">
        <v>1</v>
      </c>
      <c r="S84" t="s">
        <v>58</v>
      </c>
      <c r="T84" s="29">
        <v>44501</v>
      </c>
      <c r="U84" s="48">
        <f>'Detailed Summary'!AD675</f>
        <v>114995</v>
      </c>
      <c r="W84">
        <v>1</v>
      </c>
      <c r="X84" t="s">
        <v>53</v>
      </c>
      <c r="Y84" s="29">
        <v>44531</v>
      </c>
      <c r="Z84" s="48">
        <f>'Detailed Summary'!AD705</f>
        <v>124695</v>
      </c>
    </row>
    <row r="85" spans="4:26" x14ac:dyDescent="0.2">
      <c r="D85" s="29"/>
      <c r="H85">
        <v>2</v>
      </c>
      <c r="I85" t="s">
        <v>54</v>
      </c>
      <c r="J85" s="29">
        <v>44441</v>
      </c>
      <c r="K85" s="48">
        <f>'Detailed Summary'!AD615</f>
        <v>120389</v>
      </c>
      <c r="M85">
        <v>2</v>
      </c>
      <c r="N85" t="s">
        <v>58</v>
      </c>
      <c r="O85" s="29">
        <v>44473</v>
      </c>
      <c r="P85" s="48">
        <f>'Detailed Summary'!AD647</f>
        <v>114018</v>
      </c>
      <c r="R85">
        <v>2</v>
      </c>
      <c r="S85" t="s">
        <v>59</v>
      </c>
      <c r="T85" s="29">
        <v>44502</v>
      </c>
      <c r="U85" s="48">
        <f>'Detailed Summary'!AD676</f>
        <v>121214</v>
      </c>
      <c r="W85">
        <v>2</v>
      </c>
      <c r="X85" t="s">
        <v>54</v>
      </c>
      <c r="Y85" s="29">
        <v>44532</v>
      </c>
      <c r="Z85" s="48">
        <f>'Detailed Summary'!AD706</f>
        <v>125637</v>
      </c>
    </row>
    <row r="86" spans="4:26" x14ac:dyDescent="0.2">
      <c r="D86" s="29"/>
      <c r="H86">
        <v>3</v>
      </c>
      <c r="I86" t="s">
        <v>55</v>
      </c>
      <c r="J86" s="29">
        <v>44442</v>
      </c>
      <c r="K86" s="48">
        <f>'Detailed Summary'!AD616</f>
        <v>148527</v>
      </c>
      <c r="M86">
        <v>3</v>
      </c>
      <c r="N86" t="s">
        <v>59</v>
      </c>
      <c r="O86" s="29">
        <v>44474</v>
      </c>
      <c r="P86" s="48">
        <f>'Detailed Summary'!AD648</f>
        <v>115000</v>
      </c>
      <c r="R86">
        <v>3</v>
      </c>
      <c r="S86" t="s">
        <v>53</v>
      </c>
      <c r="T86" s="29">
        <v>44503</v>
      </c>
      <c r="U86" s="48">
        <f>'Detailed Summary'!AD677</f>
        <v>107482</v>
      </c>
      <c r="W86">
        <v>3</v>
      </c>
      <c r="X86" t="s">
        <v>55</v>
      </c>
      <c r="Y86" s="29">
        <v>44533</v>
      </c>
      <c r="Z86" s="48">
        <f>'Detailed Summary'!AD707</f>
        <v>136274</v>
      </c>
    </row>
    <row r="87" spans="4:26" x14ac:dyDescent="0.2">
      <c r="D87" s="29"/>
      <c r="H87">
        <v>4</v>
      </c>
      <c r="I87" t="s">
        <v>59</v>
      </c>
      <c r="J87" s="29">
        <v>44446</v>
      </c>
      <c r="K87" s="48">
        <f>'Detailed Summary'!AD620</f>
        <v>112574</v>
      </c>
      <c r="M87">
        <v>4</v>
      </c>
      <c r="N87" t="s">
        <v>53</v>
      </c>
      <c r="O87" s="29">
        <v>44475</v>
      </c>
      <c r="P87" s="48">
        <f>'Detailed Summary'!AD649</f>
        <v>118780</v>
      </c>
      <c r="R87">
        <v>4</v>
      </c>
      <c r="S87" t="s">
        <v>54</v>
      </c>
      <c r="T87" s="29">
        <v>44504</v>
      </c>
      <c r="U87" s="48">
        <f>'Detailed Summary'!AD678</f>
        <v>122074</v>
      </c>
      <c r="W87">
        <v>4</v>
      </c>
      <c r="X87" t="s">
        <v>58</v>
      </c>
      <c r="Y87" s="29">
        <v>44536</v>
      </c>
      <c r="Z87" s="48">
        <f>'Detailed Summary'!AD710</f>
        <v>114240</v>
      </c>
    </row>
    <row r="88" spans="4:26" x14ac:dyDescent="0.2">
      <c r="D88" s="29"/>
      <c r="H88">
        <v>5</v>
      </c>
      <c r="I88" t="s">
        <v>53</v>
      </c>
      <c r="J88" s="29">
        <v>44447</v>
      </c>
      <c r="K88" s="48">
        <f>'Detailed Summary'!AD621</f>
        <v>114999</v>
      </c>
      <c r="M88">
        <v>5</v>
      </c>
      <c r="N88" t="s">
        <v>54</v>
      </c>
      <c r="O88" s="29">
        <v>44476</v>
      </c>
      <c r="P88" s="48">
        <f>'Detailed Summary'!AD650</f>
        <v>125684</v>
      </c>
      <c r="R88">
        <v>5</v>
      </c>
      <c r="S88" t="s">
        <v>55</v>
      </c>
      <c r="T88" s="29">
        <v>44505</v>
      </c>
      <c r="U88" s="48">
        <f>'Detailed Summary'!AD679</f>
        <v>139605</v>
      </c>
      <c r="W88">
        <v>5</v>
      </c>
      <c r="X88" t="s">
        <v>59</v>
      </c>
      <c r="Y88" s="29">
        <v>44537</v>
      </c>
      <c r="Z88" s="48">
        <f>'Detailed Summary'!AD711</f>
        <v>122142</v>
      </c>
    </row>
    <row r="89" spans="4:26" x14ac:dyDescent="0.2">
      <c r="H89">
        <v>6</v>
      </c>
      <c r="I89" t="s">
        <v>54</v>
      </c>
      <c r="J89" s="29">
        <v>44448</v>
      </c>
      <c r="K89" s="48">
        <f>'Detailed Summary'!AD622</f>
        <v>118622</v>
      </c>
      <c r="M89">
        <v>6</v>
      </c>
      <c r="N89" t="s">
        <v>55</v>
      </c>
      <c r="O89" s="29">
        <v>44477</v>
      </c>
      <c r="P89" s="48">
        <f>'Detailed Summary'!AD651</f>
        <v>136642</v>
      </c>
      <c r="R89">
        <v>6</v>
      </c>
      <c r="S89" t="s">
        <v>58</v>
      </c>
      <c r="T89" s="29">
        <v>44508</v>
      </c>
      <c r="U89" s="48">
        <f>'Detailed Summary'!AD682</f>
        <v>116719</v>
      </c>
      <c r="W89">
        <v>6</v>
      </c>
      <c r="X89" t="s">
        <v>53</v>
      </c>
      <c r="Y89" s="29">
        <v>44538</v>
      </c>
      <c r="Z89" s="48">
        <f>'Detailed Summary'!AD712</f>
        <v>127624</v>
      </c>
    </row>
    <row r="90" spans="4:26" x14ac:dyDescent="0.2">
      <c r="H90">
        <v>7</v>
      </c>
      <c r="I90" t="s">
        <v>55</v>
      </c>
      <c r="J90" s="29">
        <v>44449</v>
      </c>
      <c r="K90" s="48">
        <f>'Detailed Summary'!AD623</f>
        <v>132077</v>
      </c>
      <c r="M90">
        <v>7</v>
      </c>
      <c r="N90" t="s">
        <v>58</v>
      </c>
      <c r="O90" s="29">
        <v>44480</v>
      </c>
      <c r="P90" s="48">
        <f>'Detailed Summary'!AD654</f>
        <v>109853</v>
      </c>
      <c r="R90">
        <v>7</v>
      </c>
      <c r="S90" t="s">
        <v>59</v>
      </c>
      <c r="T90" s="29">
        <v>44509</v>
      </c>
      <c r="U90" s="48">
        <f>'Detailed Summary'!AD683</f>
        <v>120089</v>
      </c>
      <c r="W90">
        <v>7</v>
      </c>
      <c r="X90" t="s">
        <v>54</v>
      </c>
      <c r="Y90" s="29">
        <v>44539</v>
      </c>
      <c r="Z90" s="48">
        <f>'Detailed Summary'!AD713</f>
        <v>128651</v>
      </c>
    </row>
    <row r="91" spans="4:26" x14ac:dyDescent="0.2">
      <c r="H91">
        <v>8</v>
      </c>
      <c r="I91" t="s">
        <v>58</v>
      </c>
      <c r="J91" s="29">
        <v>44452</v>
      </c>
      <c r="K91" s="48">
        <f>'Detailed Summary'!AD626</f>
        <v>106687</v>
      </c>
      <c r="M91">
        <v>8</v>
      </c>
      <c r="N91" t="s">
        <v>59</v>
      </c>
      <c r="O91" s="29">
        <v>44481</v>
      </c>
      <c r="P91" s="48">
        <f>'Detailed Summary'!AD655</f>
        <v>112883</v>
      </c>
      <c r="R91">
        <v>8</v>
      </c>
      <c r="S91" t="s">
        <v>53</v>
      </c>
      <c r="T91" s="29">
        <v>44510</v>
      </c>
      <c r="U91" s="48">
        <f>'Detailed Summary'!AD684</f>
        <v>124073</v>
      </c>
      <c r="W91">
        <v>8</v>
      </c>
      <c r="X91" t="s">
        <v>55</v>
      </c>
      <c r="Y91" s="29">
        <v>44540</v>
      </c>
      <c r="Z91" s="48">
        <f>'Detailed Summary'!AD714</f>
        <v>140003</v>
      </c>
    </row>
    <row r="92" spans="4:26" x14ac:dyDescent="0.2">
      <c r="H92">
        <v>9</v>
      </c>
      <c r="I92" t="s">
        <v>59</v>
      </c>
      <c r="J92" s="29">
        <v>44453</v>
      </c>
      <c r="K92" s="48">
        <f>'Detailed Summary'!AD627</f>
        <v>107397</v>
      </c>
      <c r="M92">
        <v>9</v>
      </c>
      <c r="N92" t="s">
        <v>53</v>
      </c>
      <c r="O92" s="29">
        <v>44482</v>
      </c>
      <c r="P92" s="48">
        <f>'Detailed Summary'!AD656</f>
        <v>113476</v>
      </c>
      <c r="R92">
        <v>9</v>
      </c>
      <c r="S92" t="s">
        <v>54</v>
      </c>
      <c r="T92" s="29">
        <v>44511</v>
      </c>
      <c r="U92" s="48">
        <f>'Detailed Summary'!AD685</f>
        <v>121388</v>
      </c>
      <c r="W92">
        <v>9</v>
      </c>
      <c r="X92" t="s">
        <v>58</v>
      </c>
      <c r="Y92" s="29">
        <v>44543</v>
      </c>
      <c r="Z92" s="48">
        <f>'Detailed Summary'!AD717</f>
        <v>117297</v>
      </c>
    </row>
    <row r="93" spans="4:26" x14ac:dyDescent="0.2">
      <c r="H93">
        <v>10</v>
      </c>
      <c r="I93" t="s">
        <v>53</v>
      </c>
      <c r="J93" s="29">
        <v>44454</v>
      </c>
      <c r="K93" s="48">
        <f>'Detailed Summary'!AD628</f>
        <v>116583</v>
      </c>
      <c r="M93">
        <v>10</v>
      </c>
      <c r="N93" t="s">
        <v>54</v>
      </c>
      <c r="O93" s="29">
        <v>44483</v>
      </c>
      <c r="P93" s="48">
        <f>'Detailed Summary'!AD657</f>
        <v>116612</v>
      </c>
      <c r="R93">
        <v>10</v>
      </c>
      <c r="S93" t="s">
        <v>55</v>
      </c>
      <c r="T93" s="29">
        <v>44512</v>
      </c>
      <c r="U93" s="48">
        <f>'Detailed Summary'!AD686</f>
        <v>141828</v>
      </c>
      <c r="W93">
        <v>10</v>
      </c>
      <c r="X93" t="s">
        <v>59</v>
      </c>
      <c r="Y93" s="29">
        <v>44544</v>
      </c>
      <c r="Z93" s="48">
        <f>'Detailed Summary'!AD718</f>
        <v>123224</v>
      </c>
    </row>
    <row r="94" spans="4:26" x14ac:dyDescent="0.2">
      <c r="H94">
        <v>11</v>
      </c>
      <c r="I94" t="s">
        <v>54</v>
      </c>
      <c r="J94" s="29">
        <v>44455</v>
      </c>
      <c r="K94" s="48">
        <f>'Detailed Summary'!AD629</f>
        <v>120906</v>
      </c>
      <c r="M94">
        <v>11</v>
      </c>
      <c r="N94" t="s">
        <v>55</v>
      </c>
      <c r="O94" s="29">
        <v>44484</v>
      </c>
      <c r="P94" s="48">
        <f>'Detailed Summary'!AD658</f>
        <v>134136</v>
      </c>
      <c r="R94">
        <v>11</v>
      </c>
      <c r="S94" t="s">
        <v>58</v>
      </c>
      <c r="T94" s="29">
        <v>44515</v>
      </c>
      <c r="U94" s="48">
        <f>'Detailed Summary'!AD689</f>
        <v>113402</v>
      </c>
      <c r="W94">
        <v>11</v>
      </c>
      <c r="X94" t="s">
        <v>53</v>
      </c>
      <c r="Y94" s="29">
        <v>44545</v>
      </c>
      <c r="Z94" s="48">
        <f>'Detailed Summary'!AD719</f>
        <v>129482</v>
      </c>
    </row>
    <row r="95" spans="4:26" x14ac:dyDescent="0.2">
      <c r="H95">
        <v>12</v>
      </c>
      <c r="I95" t="s">
        <v>55</v>
      </c>
      <c r="J95" s="29">
        <v>44456</v>
      </c>
      <c r="K95" s="48">
        <f>'Detailed Summary'!AD630</f>
        <v>132205</v>
      </c>
      <c r="M95">
        <v>12</v>
      </c>
      <c r="N95" t="s">
        <v>58</v>
      </c>
      <c r="O95" s="29">
        <v>44487</v>
      </c>
      <c r="P95" s="48">
        <f>'Detailed Summary'!AD661</f>
        <v>113115</v>
      </c>
      <c r="R95">
        <v>12</v>
      </c>
      <c r="S95" t="s">
        <v>59</v>
      </c>
      <c r="T95" s="29">
        <v>44516</v>
      </c>
      <c r="U95" s="48">
        <f>'Detailed Summary'!AD690</f>
        <v>119641</v>
      </c>
      <c r="W95">
        <v>12</v>
      </c>
      <c r="X95" t="s">
        <v>54</v>
      </c>
      <c r="Y95" s="29">
        <v>44546</v>
      </c>
      <c r="Z95" s="48">
        <f>'Detailed Summary'!AD720</f>
        <v>131160</v>
      </c>
    </row>
    <row r="96" spans="4:26" x14ac:dyDescent="0.2">
      <c r="H96">
        <v>13</v>
      </c>
      <c r="I96" t="s">
        <v>58</v>
      </c>
      <c r="J96" s="29">
        <v>44459</v>
      </c>
      <c r="K96" s="48">
        <f>'Detailed Summary'!AD633</f>
        <v>110172</v>
      </c>
      <c r="M96">
        <v>13</v>
      </c>
      <c r="N96" t="s">
        <v>59</v>
      </c>
      <c r="O96" s="29">
        <v>44488</v>
      </c>
      <c r="P96" s="48">
        <f>'Detailed Summary'!AD662</f>
        <v>118853</v>
      </c>
      <c r="R96">
        <v>13</v>
      </c>
      <c r="S96" t="s">
        <v>53</v>
      </c>
      <c r="T96" s="29">
        <v>44517</v>
      </c>
      <c r="U96" s="48">
        <f>'Detailed Summary'!AD691</f>
        <v>125866</v>
      </c>
      <c r="W96">
        <v>13</v>
      </c>
      <c r="X96" t="s">
        <v>55</v>
      </c>
      <c r="Y96" s="29">
        <v>44547</v>
      </c>
      <c r="Z96" s="48">
        <f>'Detailed Summary'!AD721</f>
        <v>141550</v>
      </c>
    </row>
    <row r="97" spans="4:26" x14ac:dyDescent="0.2">
      <c r="H97">
        <v>14</v>
      </c>
      <c r="I97" t="s">
        <v>59</v>
      </c>
      <c r="J97" s="29">
        <v>44460</v>
      </c>
      <c r="K97" s="48">
        <f>'Detailed Summary'!AD634</f>
        <v>114058</v>
      </c>
      <c r="M97">
        <v>14</v>
      </c>
      <c r="N97" t="s">
        <v>53</v>
      </c>
      <c r="O97" s="29">
        <v>44489</v>
      </c>
      <c r="P97" s="48">
        <f>'Detailed Summary'!AD663</f>
        <v>120605</v>
      </c>
      <c r="R97">
        <v>14</v>
      </c>
      <c r="S97" t="s">
        <v>54</v>
      </c>
      <c r="T97" s="29">
        <v>44518</v>
      </c>
      <c r="U97" s="48">
        <f>'Detailed Summary'!AD692</f>
        <v>127708</v>
      </c>
      <c r="W97">
        <v>14</v>
      </c>
      <c r="X97" t="s">
        <v>58</v>
      </c>
      <c r="Y97" s="29">
        <v>44550</v>
      </c>
      <c r="Z97" s="48">
        <f>'Detailed Summary'!AD724</f>
        <v>112976</v>
      </c>
    </row>
    <row r="98" spans="4:26" x14ac:dyDescent="0.2">
      <c r="H98">
        <v>15</v>
      </c>
      <c r="I98" t="s">
        <v>53</v>
      </c>
      <c r="J98" s="29">
        <v>44461</v>
      </c>
      <c r="K98" s="48">
        <f>'Detailed Summary'!AD635</f>
        <v>116247</v>
      </c>
      <c r="M98">
        <v>15</v>
      </c>
      <c r="N98" t="s">
        <v>54</v>
      </c>
      <c r="O98" s="29">
        <v>44490</v>
      </c>
      <c r="P98" s="48">
        <f>'Detailed Summary'!AD664</f>
        <v>132378</v>
      </c>
      <c r="R98">
        <v>15</v>
      </c>
      <c r="S98" t="s">
        <v>55</v>
      </c>
      <c r="T98" s="29">
        <v>44519</v>
      </c>
      <c r="U98" s="48">
        <f>'Detailed Summary'!AD693</f>
        <v>140519</v>
      </c>
      <c r="W98">
        <v>15</v>
      </c>
      <c r="X98" t="s">
        <v>59</v>
      </c>
      <c r="Y98" s="29">
        <v>44551</v>
      </c>
      <c r="Z98" s="48">
        <f>'Detailed Summary'!AD725</f>
        <v>115403</v>
      </c>
    </row>
    <row r="99" spans="4:26" x14ac:dyDescent="0.2">
      <c r="D99" s="29"/>
      <c r="H99">
        <v>16</v>
      </c>
      <c r="I99" t="s">
        <v>54</v>
      </c>
      <c r="J99" s="29">
        <v>44462</v>
      </c>
      <c r="K99" s="48">
        <f>'Detailed Summary'!AD636</f>
        <v>121407</v>
      </c>
      <c r="M99">
        <v>16</v>
      </c>
      <c r="N99" t="s">
        <v>55</v>
      </c>
      <c r="O99" s="29">
        <v>44491</v>
      </c>
      <c r="P99" s="48">
        <f>'Detailed Summary'!AD665</f>
        <v>148585</v>
      </c>
      <c r="R99">
        <v>16</v>
      </c>
      <c r="S99" t="s">
        <v>58</v>
      </c>
      <c r="T99" s="29">
        <v>44522</v>
      </c>
      <c r="U99" s="48">
        <f>'Detailed Summary'!AD696</f>
        <v>119110</v>
      </c>
      <c r="W99">
        <v>16</v>
      </c>
      <c r="X99" t="s">
        <v>53</v>
      </c>
      <c r="Y99" s="29">
        <v>44552</v>
      </c>
      <c r="Z99" s="48">
        <f>'Detailed Summary'!AD726</f>
        <v>118046</v>
      </c>
    </row>
    <row r="100" spans="4:26" x14ac:dyDescent="0.2">
      <c r="D100" s="29"/>
      <c r="H100">
        <v>17</v>
      </c>
      <c r="I100" t="s">
        <v>55</v>
      </c>
      <c r="J100" s="29">
        <v>44463</v>
      </c>
      <c r="K100" s="48">
        <f>'Detailed Summary'!AD637</f>
        <v>134601</v>
      </c>
      <c r="M100">
        <v>17</v>
      </c>
      <c r="N100" t="s">
        <v>58</v>
      </c>
      <c r="O100" s="29">
        <v>44494</v>
      </c>
      <c r="P100" s="48">
        <f>'Detailed Summary'!AD668</f>
        <v>120503</v>
      </c>
      <c r="R100">
        <v>17</v>
      </c>
      <c r="S100" t="s">
        <v>59</v>
      </c>
      <c r="T100" s="29">
        <v>44523</v>
      </c>
      <c r="U100" s="48">
        <f>'Detailed Summary'!AD697</f>
        <v>124625</v>
      </c>
      <c r="W100">
        <v>17</v>
      </c>
      <c r="X100" t="s">
        <v>54</v>
      </c>
      <c r="Y100" s="29">
        <v>44553</v>
      </c>
      <c r="Z100" s="48">
        <f>'Detailed Summary'!AD727</f>
        <v>112749</v>
      </c>
    </row>
    <row r="101" spans="4:26" x14ac:dyDescent="0.2">
      <c r="D101" s="29"/>
      <c r="H101">
        <v>18</v>
      </c>
      <c r="I101" t="s">
        <v>58</v>
      </c>
      <c r="J101" s="29">
        <v>44466</v>
      </c>
      <c r="K101" s="48">
        <f>'Detailed Summary'!AD640</f>
        <v>111273</v>
      </c>
      <c r="M101">
        <v>18</v>
      </c>
      <c r="N101" t="s">
        <v>59</v>
      </c>
      <c r="O101" s="29">
        <v>44495</v>
      </c>
      <c r="P101" s="48">
        <f>'Detailed Summary'!AD669</f>
        <v>121871</v>
      </c>
      <c r="R101">
        <v>18</v>
      </c>
      <c r="S101" t="s">
        <v>53</v>
      </c>
      <c r="T101" s="29">
        <v>44524</v>
      </c>
      <c r="U101" s="48">
        <f>'Detailed Summary'!AD698</f>
        <v>128202</v>
      </c>
      <c r="W101">
        <v>18</v>
      </c>
      <c r="X101" t="s">
        <v>55</v>
      </c>
      <c r="Y101" s="29">
        <v>44554</v>
      </c>
      <c r="Z101" s="48">
        <f>'Detailed Summary'!AD728</f>
        <v>80788</v>
      </c>
    </row>
    <row r="102" spans="4:26" x14ac:dyDescent="0.2">
      <c r="D102" s="29"/>
      <c r="H102">
        <v>19</v>
      </c>
      <c r="I102" t="s">
        <v>59</v>
      </c>
      <c r="J102" s="29">
        <v>44467</v>
      </c>
      <c r="K102" s="48">
        <f>'Detailed Summary'!AD641</f>
        <v>114486</v>
      </c>
      <c r="M102">
        <v>19</v>
      </c>
      <c r="N102" t="s">
        <v>53</v>
      </c>
      <c r="O102" s="29">
        <v>44496</v>
      </c>
      <c r="P102" s="48">
        <f>'Detailed Summary'!AD670</f>
        <v>120508</v>
      </c>
      <c r="R102">
        <v>19</v>
      </c>
      <c r="S102" t="s">
        <v>54</v>
      </c>
      <c r="T102" s="29">
        <v>44525</v>
      </c>
      <c r="U102" s="48">
        <f>'Detailed Summary'!AD699</f>
        <v>68298</v>
      </c>
      <c r="W102">
        <v>19</v>
      </c>
      <c r="X102" t="s">
        <v>58</v>
      </c>
      <c r="Y102" s="29">
        <v>44557</v>
      </c>
      <c r="Z102" s="48">
        <f>'Detailed Summary'!AD731</f>
        <v>95110</v>
      </c>
    </row>
    <row r="103" spans="4:26" x14ac:dyDescent="0.2">
      <c r="D103" s="29"/>
      <c r="H103">
        <v>20</v>
      </c>
      <c r="I103" t="s">
        <v>53</v>
      </c>
      <c r="J103" s="29">
        <v>44468</v>
      </c>
      <c r="K103" s="48">
        <f>'Detailed Summary'!AD642</f>
        <v>114980</v>
      </c>
      <c r="M103">
        <v>20</v>
      </c>
      <c r="N103" t="s">
        <v>54</v>
      </c>
      <c r="O103" s="29">
        <v>44497</v>
      </c>
      <c r="P103" s="48">
        <f>'Detailed Summary'!AD671</f>
        <v>129034</v>
      </c>
      <c r="R103">
        <v>20</v>
      </c>
      <c r="S103" t="s">
        <v>55</v>
      </c>
      <c r="T103" s="29">
        <v>44526</v>
      </c>
      <c r="U103" s="48">
        <f>'Detailed Summary'!AD700</f>
        <v>90889</v>
      </c>
      <c r="W103">
        <v>20</v>
      </c>
      <c r="X103" t="s">
        <v>59</v>
      </c>
      <c r="Y103" s="29">
        <v>44558</v>
      </c>
      <c r="Z103" s="48">
        <f>'Detailed Summary'!AD732</f>
        <v>97897</v>
      </c>
    </row>
    <row r="104" spans="4:26" x14ac:dyDescent="0.2">
      <c r="D104" s="29"/>
      <c r="H104">
        <v>21</v>
      </c>
      <c r="I104" t="s">
        <v>54</v>
      </c>
      <c r="J104" s="29">
        <v>44469</v>
      </c>
      <c r="K104" s="48">
        <f>'Detailed Summary'!AD643</f>
        <v>122089</v>
      </c>
      <c r="M104">
        <v>21</v>
      </c>
      <c r="N104" t="s">
        <v>55</v>
      </c>
      <c r="O104" s="29">
        <v>44498</v>
      </c>
      <c r="P104" s="48">
        <f>'Detailed Summary'!AD672</f>
        <v>141172</v>
      </c>
      <c r="R104">
        <v>21</v>
      </c>
      <c r="S104" t="s">
        <v>58</v>
      </c>
      <c r="T104" s="29">
        <v>44529</v>
      </c>
      <c r="U104" s="48">
        <f>'Detailed Summary'!AD703</f>
        <v>114787</v>
      </c>
      <c r="W104">
        <v>21</v>
      </c>
      <c r="X104" t="s">
        <v>53</v>
      </c>
      <c r="Y104" s="29">
        <v>44559</v>
      </c>
      <c r="Z104" s="48">
        <f>'Detailed Summary'!AD733</f>
        <v>100426</v>
      </c>
    </row>
    <row r="105" spans="4:26" ht="16" thickBot="1" x14ac:dyDescent="0.25">
      <c r="D105" s="29"/>
      <c r="N105" s="46"/>
      <c r="O105" s="46"/>
      <c r="P105" s="142">
        <f>SUM(P84:P104)</f>
        <v>2592512</v>
      </c>
      <c r="R105">
        <v>22</v>
      </c>
      <c r="S105" t="s">
        <v>59</v>
      </c>
      <c r="T105" s="29">
        <v>44530</v>
      </c>
      <c r="U105" s="48">
        <f>'Detailed Summary'!AD704</f>
        <v>118812</v>
      </c>
      <c r="W105">
        <v>22</v>
      </c>
      <c r="X105" t="s">
        <v>54</v>
      </c>
      <c r="Y105" s="29">
        <v>44560</v>
      </c>
      <c r="Z105" s="48">
        <f>'Detailed Summary'!AD734</f>
        <v>104885</v>
      </c>
    </row>
    <row r="106" spans="4:26" ht="17" thickTop="1" thickBot="1" x14ac:dyDescent="0.25">
      <c r="D106" s="29"/>
      <c r="I106" s="46"/>
      <c r="J106" s="46"/>
      <c r="K106" s="142">
        <f>SUM(K84:K104)</f>
        <v>2507923</v>
      </c>
      <c r="N106" s="61" t="s">
        <v>298</v>
      </c>
      <c r="O106" s="142">
        <f>P105/21</f>
        <v>123452.95238095238</v>
      </c>
      <c r="S106" s="46"/>
      <c r="T106" s="46"/>
      <c r="U106" s="142">
        <f>SUM(U84:U105)</f>
        <v>2621326</v>
      </c>
      <c r="W106">
        <v>23</v>
      </c>
      <c r="X106" t="s">
        <v>55</v>
      </c>
      <c r="Y106" s="29">
        <v>44561</v>
      </c>
      <c r="Z106" s="48">
        <f>'Detailed Summary'!AD735</f>
        <v>83878</v>
      </c>
    </row>
    <row r="107" spans="4:26" ht="17" thickTop="1" thickBot="1" x14ac:dyDescent="0.25">
      <c r="D107" s="29"/>
      <c r="I107" s="61" t="s">
        <v>297</v>
      </c>
      <c r="J107" s="142">
        <f>K106/21</f>
        <v>119424.90476190476</v>
      </c>
      <c r="S107" s="61" t="s">
        <v>299</v>
      </c>
      <c r="T107" s="142">
        <f>U106/22</f>
        <v>119151.18181818182</v>
      </c>
      <c r="X107" s="46"/>
      <c r="Y107" s="46"/>
      <c r="Z107" s="142">
        <f>SUM(Z84:Z106)</f>
        <v>2684137</v>
      </c>
    </row>
    <row r="108" spans="4:26" ht="17" thickTop="1" thickBot="1" x14ac:dyDescent="0.25">
      <c r="D108" s="29"/>
      <c r="X108" s="61" t="s">
        <v>300</v>
      </c>
      <c r="Y108" s="207">
        <f>Z107/23</f>
        <v>116701.60869565218</v>
      </c>
    </row>
    <row r="109" spans="4:26" ht="16" thickTop="1" x14ac:dyDescent="0.2">
      <c r="D109" s="29"/>
    </row>
    <row r="110" spans="4:26" x14ac:dyDescent="0.2">
      <c r="D110" s="29"/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4:26" x14ac:dyDescent="0.2">
      <c r="D111" s="29"/>
      <c r="H111">
        <v>1</v>
      </c>
      <c r="I111" t="s">
        <v>58</v>
      </c>
      <c r="J111" s="29">
        <v>44564</v>
      </c>
      <c r="K111" s="48">
        <f>'Detailed Summary'!AD738</f>
        <v>91842</v>
      </c>
      <c r="M111">
        <v>1</v>
      </c>
      <c r="N111" t="s">
        <v>59</v>
      </c>
      <c r="O111" s="29">
        <v>44593</v>
      </c>
      <c r="P111" s="48">
        <f>'Detailed Summary'!AD767</f>
        <v>112877</v>
      </c>
      <c r="R111">
        <v>1</v>
      </c>
      <c r="S111" t="s">
        <v>59</v>
      </c>
      <c r="T111" s="29">
        <v>44621</v>
      </c>
      <c r="U111" s="48">
        <f>'Detailed Summary'!AD795</f>
        <v>121381</v>
      </c>
      <c r="W111">
        <v>1</v>
      </c>
      <c r="X111" t="s">
        <v>55</v>
      </c>
      <c r="Y111" s="29">
        <v>44652</v>
      </c>
      <c r="Z111" s="48">
        <f>'Detailed Summary'!AD826</f>
        <v>145279</v>
      </c>
    </row>
    <row r="112" spans="4:26" x14ac:dyDescent="0.2">
      <c r="D112" s="29"/>
      <c r="H112">
        <v>2</v>
      </c>
      <c r="I112" t="s">
        <v>59</v>
      </c>
      <c r="J112" s="29">
        <v>44565</v>
      </c>
      <c r="K112" s="48">
        <f>'Detailed Summary'!AD739</f>
        <v>99749</v>
      </c>
      <c r="M112">
        <v>2</v>
      </c>
      <c r="N112" t="s">
        <v>53</v>
      </c>
      <c r="O112" s="29">
        <v>44594</v>
      </c>
      <c r="P112" s="48">
        <f>'Detailed Summary'!AD768</f>
        <v>113200</v>
      </c>
      <c r="R112">
        <v>2</v>
      </c>
      <c r="S112" t="s">
        <v>53</v>
      </c>
      <c r="T112" s="29">
        <v>44622</v>
      </c>
      <c r="U112" s="48">
        <f>'Detailed Summary'!AD796</f>
        <v>121951</v>
      </c>
      <c r="W112">
        <v>2</v>
      </c>
      <c r="X112" t="s">
        <v>58</v>
      </c>
      <c r="Y112" s="29">
        <v>44655</v>
      </c>
      <c r="Z112" s="48">
        <f>'Detailed Summary'!AD829</f>
        <v>117948</v>
      </c>
    </row>
    <row r="113" spans="4:26" x14ac:dyDescent="0.2">
      <c r="D113" s="29"/>
      <c r="H113">
        <v>3</v>
      </c>
      <c r="I113" t="s">
        <v>53</v>
      </c>
      <c r="J113" s="29">
        <v>44566</v>
      </c>
      <c r="K113" s="48">
        <f>'Detailed Summary'!AD740</f>
        <v>102069</v>
      </c>
      <c r="M113">
        <v>3</v>
      </c>
      <c r="N113" t="s">
        <v>54</v>
      </c>
      <c r="O113" s="29">
        <v>44595</v>
      </c>
      <c r="P113" s="48">
        <f>'Detailed Summary'!AD769</f>
        <v>11561</v>
      </c>
      <c r="R113">
        <v>3</v>
      </c>
      <c r="S113" t="s">
        <v>54</v>
      </c>
      <c r="T113" s="29">
        <v>44623</v>
      </c>
      <c r="U113" s="48">
        <f>'Detailed Summary'!AD797</f>
        <v>127317</v>
      </c>
      <c r="W113">
        <v>3</v>
      </c>
      <c r="X113" t="s">
        <v>59</v>
      </c>
      <c r="Y113" s="29">
        <v>44656</v>
      </c>
      <c r="Z113" s="48">
        <f>'Detailed Summary'!AD830</f>
        <v>127954</v>
      </c>
    </row>
    <row r="114" spans="4:26" x14ac:dyDescent="0.2">
      <c r="D114" s="29"/>
      <c r="H114">
        <v>4</v>
      </c>
      <c r="I114" t="s">
        <v>54</v>
      </c>
      <c r="J114" s="29">
        <v>44567</v>
      </c>
      <c r="K114" s="48">
        <f>'Detailed Summary'!AD741</f>
        <v>104605</v>
      </c>
      <c r="M114">
        <v>4</v>
      </c>
      <c r="N114" t="s">
        <v>55</v>
      </c>
      <c r="O114" s="29">
        <v>44596</v>
      </c>
      <c r="P114" s="48">
        <f>'Detailed Summary'!AD770</f>
        <v>47079</v>
      </c>
      <c r="R114">
        <v>4</v>
      </c>
      <c r="S114" t="s">
        <v>55</v>
      </c>
      <c r="T114" s="29">
        <v>44624</v>
      </c>
      <c r="U114" s="48">
        <f>'Detailed Summary'!AD798</f>
        <v>139684</v>
      </c>
      <c r="W114">
        <v>4</v>
      </c>
      <c r="X114" t="s">
        <v>53</v>
      </c>
      <c r="Y114" s="29">
        <v>44657</v>
      </c>
      <c r="Z114" s="48">
        <f>'Detailed Summary'!AD831</f>
        <v>126671</v>
      </c>
    </row>
    <row r="115" spans="4:26" x14ac:dyDescent="0.2">
      <c r="D115" s="29"/>
      <c r="H115">
        <v>5</v>
      </c>
      <c r="I115" t="s">
        <v>55</v>
      </c>
      <c r="J115" s="29">
        <v>44568</v>
      </c>
      <c r="K115" s="48">
        <f>'Detailed Summary'!AD742</f>
        <v>109546</v>
      </c>
      <c r="M115">
        <v>5</v>
      </c>
      <c r="N115" t="s">
        <v>58</v>
      </c>
      <c r="O115" s="29">
        <v>44599</v>
      </c>
      <c r="P115" s="48">
        <f>'Detailed Summary'!AD773</f>
        <v>109749</v>
      </c>
      <c r="R115">
        <v>5</v>
      </c>
      <c r="S115" t="s">
        <v>58</v>
      </c>
      <c r="T115" s="29">
        <v>44627</v>
      </c>
      <c r="U115" s="48">
        <f>'Detailed Summary'!AD801</f>
        <v>114911</v>
      </c>
      <c r="W115">
        <v>5</v>
      </c>
      <c r="X115" t="s">
        <v>54</v>
      </c>
      <c r="Y115" s="29">
        <v>44658</v>
      </c>
      <c r="Z115" s="48">
        <f>'Detailed Summary'!AD832</f>
        <v>133402</v>
      </c>
    </row>
    <row r="116" spans="4:26" x14ac:dyDescent="0.2">
      <c r="D116" s="29"/>
      <c r="H116">
        <v>6</v>
      </c>
      <c r="I116" t="s">
        <v>58</v>
      </c>
      <c r="J116" s="29">
        <v>44571</v>
      </c>
      <c r="K116" s="48">
        <f>'Detailed Summary'!AD745</f>
        <v>100564</v>
      </c>
      <c r="M116">
        <v>6</v>
      </c>
      <c r="N116" t="s">
        <v>59</v>
      </c>
      <c r="O116" s="29">
        <v>44600</v>
      </c>
      <c r="P116" s="48">
        <f>'Detailed Summary'!AD774</f>
        <v>113866</v>
      </c>
      <c r="R116">
        <v>6</v>
      </c>
      <c r="S116" t="s">
        <v>59</v>
      </c>
      <c r="T116" s="29">
        <v>44628</v>
      </c>
      <c r="U116" s="48">
        <f>'Detailed Summary'!AD802</f>
        <v>115768</v>
      </c>
      <c r="W116">
        <v>6</v>
      </c>
      <c r="X116" t="s">
        <v>55</v>
      </c>
      <c r="Y116" s="29">
        <v>44659</v>
      </c>
      <c r="Z116" s="48">
        <f>'Detailed Summary'!AD833</f>
        <v>143983</v>
      </c>
    </row>
    <row r="117" spans="4:26" x14ac:dyDescent="0.2">
      <c r="D117" s="29"/>
      <c r="H117">
        <v>7</v>
      </c>
      <c r="I117" t="s">
        <v>59</v>
      </c>
      <c r="J117" s="29">
        <v>44572</v>
      </c>
      <c r="K117" s="48">
        <f>'Detailed Summary'!AD746</f>
        <v>101637</v>
      </c>
      <c r="M117">
        <v>7</v>
      </c>
      <c r="N117" t="s">
        <v>53</v>
      </c>
      <c r="O117" s="29">
        <v>44601</v>
      </c>
      <c r="P117" s="48">
        <f>'Detailed Summary'!AD775</f>
        <v>118095</v>
      </c>
      <c r="R117">
        <v>7</v>
      </c>
      <c r="S117" t="s">
        <v>53</v>
      </c>
      <c r="T117" s="29">
        <v>44629</v>
      </c>
      <c r="U117" s="48">
        <f>'Detailed Summary'!AD803</f>
        <v>124899</v>
      </c>
      <c r="W117">
        <v>7</v>
      </c>
      <c r="X117" t="s">
        <v>58</v>
      </c>
      <c r="Y117" s="29">
        <v>44662</v>
      </c>
      <c r="Z117" s="48">
        <f>'Detailed Summary'!AD836</f>
        <v>120022</v>
      </c>
    </row>
    <row r="118" spans="4:26" x14ac:dyDescent="0.2">
      <c r="D118" s="29"/>
      <c r="H118">
        <v>8</v>
      </c>
      <c r="I118" t="s">
        <v>53</v>
      </c>
      <c r="J118" s="29">
        <v>44573</v>
      </c>
      <c r="K118" s="48">
        <f>'Detailed Summary'!AD747</f>
        <v>103956</v>
      </c>
      <c r="M118">
        <v>8</v>
      </c>
      <c r="N118" t="s">
        <v>54</v>
      </c>
      <c r="O118" s="29">
        <v>44602</v>
      </c>
      <c r="P118" s="48">
        <f>'Detailed Summary'!AD776</f>
        <v>121700</v>
      </c>
      <c r="R118">
        <v>8</v>
      </c>
      <c r="S118" t="s">
        <v>54</v>
      </c>
      <c r="T118" s="29">
        <v>44630</v>
      </c>
      <c r="U118" s="48">
        <f>'Detailed Summary'!AD804</f>
        <v>130347</v>
      </c>
      <c r="W118">
        <v>8</v>
      </c>
      <c r="X118" t="s">
        <v>59</v>
      </c>
      <c r="Y118" s="29">
        <v>44663</v>
      </c>
      <c r="Z118" s="48">
        <f>'Detailed Summary'!AD837</f>
        <v>127170</v>
      </c>
    </row>
    <row r="119" spans="4:26" x14ac:dyDescent="0.2">
      <c r="D119" s="29"/>
      <c r="H119">
        <v>9</v>
      </c>
      <c r="I119" t="s">
        <v>54</v>
      </c>
      <c r="J119" s="29">
        <v>44574</v>
      </c>
      <c r="K119" s="48">
        <f>'Detailed Summary'!AD748</f>
        <v>104612</v>
      </c>
      <c r="M119">
        <v>9</v>
      </c>
      <c r="N119" t="s">
        <v>55</v>
      </c>
      <c r="O119" s="29">
        <v>44603</v>
      </c>
      <c r="P119" s="48">
        <f>'Detailed Summary'!AD777</f>
        <v>131336</v>
      </c>
      <c r="R119">
        <v>9</v>
      </c>
      <c r="S119" t="s">
        <v>55</v>
      </c>
      <c r="T119" s="29">
        <v>44631</v>
      </c>
      <c r="U119" s="48">
        <f>'Detailed Summary'!AD805</f>
        <v>129938</v>
      </c>
      <c r="W119">
        <v>9</v>
      </c>
      <c r="X119" t="s">
        <v>53</v>
      </c>
      <c r="Y119" s="29">
        <v>44664</v>
      </c>
      <c r="Z119" s="48">
        <f>'Detailed Summary'!AD838</f>
        <v>131886</v>
      </c>
    </row>
    <row r="120" spans="4:26" x14ac:dyDescent="0.2">
      <c r="D120" s="29"/>
      <c r="H120">
        <v>10</v>
      </c>
      <c r="I120" t="s">
        <v>55</v>
      </c>
      <c r="J120" s="29">
        <v>44575</v>
      </c>
      <c r="K120" s="48">
        <f>'Detailed Summary'!AD749</f>
        <v>122164</v>
      </c>
      <c r="M120">
        <v>10</v>
      </c>
      <c r="N120" t="s">
        <v>58</v>
      </c>
      <c r="O120" s="29">
        <v>44606</v>
      </c>
      <c r="P120" s="48">
        <f>'Detailed Summary'!AD780</f>
        <v>117412</v>
      </c>
      <c r="R120">
        <v>10</v>
      </c>
      <c r="S120" t="s">
        <v>58</v>
      </c>
      <c r="T120" s="29">
        <v>44632</v>
      </c>
      <c r="U120" s="48">
        <f>'Detailed Summary'!AD808</f>
        <v>112271</v>
      </c>
      <c r="W120">
        <v>10</v>
      </c>
      <c r="X120" t="s">
        <v>54</v>
      </c>
      <c r="Y120" s="29">
        <v>44665</v>
      </c>
      <c r="Z120" s="48">
        <f>'Detailed Summary'!AD839</f>
        <v>142172</v>
      </c>
    </row>
    <row r="121" spans="4:26" x14ac:dyDescent="0.2">
      <c r="H121">
        <v>11</v>
      </c>
      <c r="I121" t="s">
        <v>58</v>
      </c>
      <c r="J121" s="29">
        <v>44578</v>
      </c>
      <c r="K121" s="48">
        <f>'Detailed Summary'!AD752</f>
        <v>96589</v>
      </c>
      <c r="M121">
        <v>11</v>
      </c>
      <c r="N121" t="s">
        <v>59</v>
      </c>
      <c r="O121" s="29">
        <v>44607</v>
      </c>
      <c r="P121" s="48">
        <f>'Detailed Summary'!AD781</f>
        <v>121760</v>
      </c>
      <c r="R121">
        <v>11</v>
      </c>
      <c r="S121" t="s">
        <v>59</v>
      </c>
      <c r="T121" s="29">
        <v>44635</v>
      </c>
      <c r="U121" s="48">
        <f>'Detailed Summary'!AD809</f>
        <v>117836</v>
      </c>
      <c r="W121">
        <v>11</v>
      </c>
      <c r="X121" t="s">
        <v>55</v>
      </c>
      <c r="Y121" s="29">
        <v>44666</v>
      </c>
      <c r="Z121" s="48">
        <f>'Detailed Summary'!AD840</f>
        <v>133922</v>
      </c>
    </row>
    <row r="122" spans="4:26" x14ac:dyDescent="0.2">
      <c r="H122">
        <v>12</v>
      </c>
      <c r="I122" t="s">
        <v>59</v>
      </c>
      <c r="J122" s="29">
        <v>44579</v>
      </c>
      <c r="K122" s="48">
        <f>'Detailed Summary'!AD753</f>
        <v>106698</v>
      </c>
      <c r="M122">
        <v>12</v>
      </c>
      <c r="N122" t="s">
        <v>53</v>
      </c>
      <c r="O122" s="29">
        <v>44608</v>
      </c>
      <c r="P122" s="48">
        <f>'Detailed Summary'!AD782</f>
        <v>119465</v>
      </c>
      <c r="R122">
        <v>12</v>
      </c>
      <c r="S122" t="s">
        <v>53</v>
      </c>
      <c r="T122" s="29">
        <v>44636</v>
      </c>
      <c r="U122" s="48">
        <f>'Detailed Summary'!AD810</f>
        <v>124202</v>
      </c>
      <c r="W122">
        <v>12</v>
      </c>
      <c r="X122" t="s">
        <v>58</v>
      </c>
      <c r="Y122" s="29">
        <v>44669</v>
      </c>
      <c r="Z122" s="48">
        <f>'Detailed Summary'!AD843</f>
        <v>122602</v>
      </c>
    </row>
    <row r="123" spans="4:26" x14ac:dyDescent="0.2">
      <c r="H123">
        <v>13</v>
      </c>
      <c r="I123" t="s">
        <v>53</v>
      </c>
      <c r="J123" s="29">
        <v>44580</v>
      </c>
      <c r="K123" s="48">
        <f>'Detailed Summary'!AD754</f>
        <v>110539</v>
      </c>
      <c r="M123">
        <v>13</v>
      </c>
      <c r="N123" t="s">
        <v>54</v>
      </c>
      <c r="O123" s="29">
        <v>44609</v>
      </c>
      <c r="P123" s="48">
        <f>'Detailed Summary'!AD783</f>
        <v>125388</v>
      </c>
      <c r="R123">
        <v>13</v>
      </c>
      <c r="S123" t="s">
        <v>54</v>
      </c>
      <c r="T123" s="29">
        <v>44637</v>
      </c>
      <c r="U123" s="48">
        <f>'Detailed Summary'!AD811</f>
        <v>124872</v>
      </c>
      <c r="W123">
        <v>13</v>
      </c>
      <c r="X123" t="s">
        <v>59</v>
      </c>
      <c r="Y123" s="29">
        <v>44670</v>
      </c>
      <c r="Z123" s="48">
        <f>'Detailed Summary'!AD844</f>
        <v>128264</v>
      </c>
    </row>
    <row r="124" spans="4:26" x14ac:dyDescent="0.2">
      <c r="H124">
        <v>14</v>
      </c>
      <c r="I124" t="s">
        <v>54</v>
      </c>
      <c r="J124" s="29">
        <v>44581</v>
      </c>
      <c r="K124" s="48">
        <f>'Detailed Summary'!AD755</f>
        <v>92850</v>
      </c>
      <c r="M124">
        <v>14</v>
      </c>
      <c r="N124" t="s">
        <v>55</v>
      </c>
      <c r="O124" s="29">
        <v>44610</v>
      </c>
      <c r="P124" s="48">
        <f>'Detailed Summary'!AD784</f>
        <v>137144</v>
      </c>
      <c r="R124">
        <v>14</v>
      </c>
      <c r="S124" t="s">
        <v>55</v>
      </c>
      <c r="T124" s="29">
        <v>44638</v>
      </c>
      <c r="U124" s="48">
        <f>'Detailed Summary'!AD812</f>
        <v>136218</v>
      </c>
      <c r="W124">
        <v>14</v>
      </c>
      <c r="X124" t="s">
        <v>53</v>
      </c>
      <c r="Y124" s="29">
        <v>44671</v>
      </c>
      <c r="Z124" s="48">
        <f>'Detailed Summary'!AD845</f>
        <v>131371</v>
      </c>
    </row>
    <row r="125" spans="4:26" x14ac:dyDescent="0.2">
      <c r="H125">
        <v>15</v>
      </c>
      <c r="I125" t="s">
        <v>55</v>
      </c>
      <c r="J125" s="29">
        <v>44582</v>
      </c>
      <c r="K125" s="48">
        <f>'Detailed Summary'!AD756</f>
        <v>108530</v>
      </c>
      <c r="M125">
        <v>15</v>
      </c>
      <c r="N125" t="s">
        <v>58</v>
      </c>
      <c r="O125" s="29">
        <v>44613</v>
      </c>
      <c r="P125" s="48">
        <f>'Detailed Summary'!AD787</f>
        <v>109565</v>
      </c>
      <c r="R125">
        <v>15</v>
      </c>
      <c r="S125" t="s">
        <v>58</v>
      </c>
      <c r="T125" s="29">
        <v>44641</v>
      </c>
      <c r="U125" s="48">
        <f>'Detailed Summary'!AD815</f>
        <v>103259</v>
      </c>
      <c r="W125">
        <v>15</v>
      </c>
      <c r="X125" t="s">
        <v>54</v>
      </c>
      <c r="Y125" s="29">
        <v>44672</v>
      </c>
      <c r="Z125" s="48">
        <f>'Detailed Summary'!AD846</f>
        <v>136337</v>
      </c>
    </row>
    <row r="126" spans="4:26" x14ac:dyDescent="0.2">
      <c r="H126">
        <v>16</v>
      </c>
      <c r="I126" t="s">
        <v>58</v>
      </c>
      <c r="J126" s="29">
        <v>44585</v>
      </c>
      <c r="K126" s="48">
        <f>'Detailed Summary'!AD759</f>
        <v>95788</v>
      </c>
      <c r="M126">
        <v>16</v>
      </c>
      <c r="N126" t="s">
        <v>59</v>
      </c>
      <c r="O126" s="29">
        <v>44614</v>
      </c>
      <c r="P126" s="48">
        <f>'Detailed Summary'!AD788</f>
        <v>121765</v>
      </c>
      <c r="R126">
        <v>16</v>
      </c>
      <c r="S126" t="s">
        <v>59</v>
      </c>
      <c r="T126" s="29">
        <v>44642</v>
      </c>
      <c r="U126" s="48">
        <f>'Detailed Summary'!AD816</f>
        <v>123479</v>
      </c>
      <c r="W126">
        <v>16</v>
      </c>
      <c r="X126" t="s">
        <v>55</v>
      </c>
      <c r="Y126" s="29">
        <v>44673</v>
      </c>
      <c r="Z126" s="48">
        <f>'Detailed Summary'!AD847</f>
        <v>146389</v>
      </c>
    </row>
    <row r="127" spans="4:26" x14ac:dyDescent="0.2">
      <c r="H127">
        <v>17</v>
      </c>
      <c r="I127" t="s">
        <v>59</v>
      </c>
      <c r="J127" s="29">
        <v>44586</v>
      </c>
      <c r="K127" s="48">
        <f>'Detailed Summary'!AD760</f>
        <v>105227</v>
      </c>
      <c r="M127">
        <v>17</v>
      </c>
      <c r="N127" t="s">
        <v>53</v>
      </c>
      <c r="O127" s="29">
        <v>44615</v>
      </c>
      <c r="P127" s="48">
        <f>'Detailed Summary'!AD789</f>
        <v>111706</v>
      </c>
      <c r="R127">
        <v>17</v>
      </c>
      <c r="S127" t="s">
        <v>53</v>
      </c>
      <c r="T127" s="29">
        <v>44643</v>
      </c>
      <c r="U127" s="48">
        <f>'Detailed Summary'!AD817</f>
        <v>128536</v>
      </c>
      <c r="W127">
        <v>17</v>
      </c>
      <c r="X127" t="s">
        <v>58</v>
      </c>
      <c r="Y127" s="29">
        <v>44676</v>
      </c>
      <c r="Z127" s="48">
        <f>'Detailed Summary'!AD850</f>
        <v>109988</v>
      </c>
    </row>
    <row r="128" spans="4:26" x14ac:dyDescent="0.2">
      <c r="H128">
        <v>18</v>
      </c>
      <c r="I128" t="s">
        <v>53</v>
      </c>
      <c r="J128" s="29">
        <v>44587</v>
      </c>
      <c r="K128" s="48">
        <f>'Detailed Summary'!AD761</f>
        <v>109764</v>
      </c>
      <c r="M128">
        <v>18</v>
      </c>
      <c r="N128" t="s">
        <v>54</v>
      </c>
      <c r="O128" s="29">
        <v>44616</v>
      </c>
      <c r="P128" s="48">
        <f>'Detailed Summary'!AD790</f>
        <v>77840</v>
      </c>
      <c r="R128">
        <v>18</v>
      </c>
      <c r="S128" t="s">
        <v>54</v>
      </c>
      <c r="T128" s="29">
        <v>44644</v>
      </c>
      <c r="U128" s="48">
        <f>'Detailed Summary'!AD818</f>
        <v>131808</v>
      </c>
      <c r="W128">
        <v>18</v>
      </c>
      <c r="X128" t="s">
        <v>59</v>
      </c>
      <c r="Y128" s="29">
        <v>44677</v>
      </c>
      <c r="Z128" s="48">
        <f>'Detailed Summary'!AD851</f>
        <v>126541</v>
      </c>
    </row>
    <row r="129" spans="4:26" x14ac:dyDescent="0.2">
      <c r="D129" s="29"/>
      <c r="H129">
        <v>19</v>
      </c>
      <c r="I129" t="s">
        <v>54</v>
      </c>
      <c r="J129" s="29">
        <v>44588</v>
      </c>
      <c r="K129" s="48">
        <f>'Detailed Summary'!AD762</f>
        <v>111868</v>
      </c>
      <c r="M129">
        <v>19</v>
      </c>
      <c r="N129" t="s">
        <v>55</v>
      </c>
      <c r="O129" s="29">
        <v>44617</v>
      </c>
      <c r="P129" s="48">
        <f>'Detailed Summary'!AD791</f>
        <v>124260</v>
      </c>
      <c r="R129">
        <v>19</v>
      </c>
      <c r="S129" t="s">
        <v>55</v>
      </c>
      <c r="T129" s="29">
        <v>44645</v>
      </c>
      <c r="U129" s="48">
        <f>'Detailed Summary'!AD819</f>
        <v>145186</v>
      </c>
      <c r="W129">
        <v>19</v>
      </c>
      <c r="X129" t="s">
        <v>53</v>
      </c>
      <c r="Y129" s="29">
        <v>44678</v>
      </c>
      <c r="Z129" s="48">
        <f>'Detailed Summary'!AD852</f>
        <v>131574</v>
      </c>
    </row>
    <row r="130" spans="4:26" x14ac:dyDescent="0.2">
      <c r="D130" s="29"/>
      <c r="H130">
        <v>20</v>
      </c>
      <c r="I130" t="s">
        <v>55</v>
      </c>
      <c r="J130" s="29">
        <v>44589</v>
      </c>
      <c r="K130" s="48">
        <f>'Detailed Summary'!AD763</f>
        <v>125652</v>
      </c>
      <c r="M130">
        <v>20</v>
      </c>
      <c r="N130" t="s">
        <v>58</v>
      </c>
      <c r="O130" s="29">
        <v>44620</v>
      </c>
      <c r="P130" s="48">
        <f>'Detailed Summary'!AD794</f>
        <v>117150</v>
      </c>
      <c r="R130">
        <v>20</v>
      </c>
      <c r="S130" t="s">
        <v>58</v>
      </c>
      <c r="T130" s="29">
        <v>44648</v>
      </c>
      <c r="U130" s="48">
        <f>'Detailed Summary'!AD822</f>
        <v>122513</v>
      </c>
      <c r="W130">
        <v>20</v>
      </c>
      <c r="X130" t="s">
        <v>54</v>
      </c>
      <c r="Y130" s="29">
        <v>44679</v>
      </c>
      <c r="Z130" s="48">
        <f>'Detailed Summary'!AD853</f>
        <v>135370</v>
      </c>
    </row>
    <row r="131" spans="4:26" x14ac:dyDescent="0.2">
      <c r="D131" s="29"/>
      <c r="H131">
        <v>21</v>
      </c>
      <c r="I131" t="s">
        <v>58</v>
      </c>
      <c r="J131" s="29">
        <v>44592</v>
      </c>
      <c r="K131" s="48">
        <f>'Detailed Summary'!AD766</f>
        <v>95896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Summary'!AD823</f>
        <v>126140</v>
      </c>
      <c r="W131">
        <v>21</v>
      </c>
      <c r="X131" t="s">
        <v>55</v>
      </c>
      <c r="Y131" s="29">
        <v>44680</v>
      </c>
      <c r="Z131" s="48">
        <f>'Detailed Summary'!AD854</f>
        <v>147021</v>
      </c>
    </row>
    <row r="132" spans="4:26" x14ac:dyDescent="0.2">
      <c r="D132" s="29"/>
      <c r="R132">
        <v>22</v>
      </c>
      <c r="S132" t="s">
        <v>53</v>
      </c>
      <c r="T132" s="29">
        <v>44650</v>
      </c>
      <c r="U132" s="48">
        <f>'Detailed Summary'!AD824</f>
        <v>128085</v>
      </c>
      <c r="Y132" s="29"/>
      <c r="Z132" s="48"/>
    </row>
    <row r="133" spans="4:26" ht="16" thickBot="1" x14ac:dyDescent="0.25">
      <c r="D133" s="29"/>
      <c r="I133" s="46"/>
      <c r="J133" s="46"/>
      <c r="K133" s="142">
        <f>SUM(K111:K131)</f>
        <v>2200145</v>
      </c>
      <c r="N133" s="46"/>
      <c r="O133" s="46"/>
      <c r="P133" s="142">
        <f>SUM(P111:P131)</f>
        <v>2162918</v>
      </c>
      <c r="R133">
        <v>23</v>
      </c>
      <c r="S133" t="s">
        <v>54</v>
      </c>
      <c r="T133" s="29">
        <v>44651</v>
      </c>
      <c r="U133" s="48">
        <f>'Detailed Summary'!AD825</f>
        <v>128000</v>
      </c>
      <c r="Y133" s="29"/>
      <c r="Z133" s="48"/>
    </row>
    <row r="134" spans="4:26" ht="17" thickTop="1" thickBot="1" x14ac:dyDescent="0.25">
      <c r="D134" s="29"/>
      <c r="I134" s="61" t="s">
        <v>535</v>
      </c>
      <c r="J134" s="142">
        <f>K133/21</f>
        <v>104768.80952380953</v>
      </c>
      <c r="N134" s="61" t="s">
        <v>538</v>
      </c>
      <c r="O134" s="142">
        <f>P133/20</f>
        <v>108145.9</v>
      </c>
      <c r="S134" s="46"/>
      <c r="T134" s="46"/>
      <c r="U134" s="142">
        <f>SUM(U111:U133)</f>
        <v>2878601</v>
      </c>
      <c r="X134" s="46"/>
      <c r="Y134" s="46"/>
      <c r="Z134" s="142">
        <f>SUM(Z111:Z133)</f>
        <v>2765866</v>
      </c>
    </row>
    <row r="135" spans="4:26" ht="17" thickTop="1" thickBot="1" x14ac:dyDescent="0.25">
      <c r="D135" s="29"/>
      <c r="S135" s="61" t="s">
        <v>541</v>
      </c>
      <c r="T135" s="142">
        <f>U134/23</f>
        <v>125156.56521739131</v>
      </c>
      <c r="X135" s="61" t="s">
        <v>545</v>
      </c>
      <c r="Y135" s="142">
        <f>Z134/21</f>
        <v>131707.90476190476</v>
      </c>
    </row>
    <row r="136" spans="4:26" ht="16" thickTop="1" x14ac:dyDescent="0.2">
      <c r="D136" s="29"/>
    </row>
    <row r="137" spans="4:26" x14ac:dyDescent="0.2">
      <c r="D137" s="29"/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7"/>
      <c r="Z137" s="257"/>
    </row>
    <row r="138" spans="4:26" x14ac:dyDescent="0.2">
      <c r="D138" s="29"/>
      <c r="H138">
        <v>1</v>
      </c>
      <c r="I138" t="s">
        <v>58</v>
      </c>
      <c r="J138" s="29">
        <v>44683</v>
      </c>
      <c r="K138" s="48">
        <f>'Detailed Summary'!AD857</f>
        <v>122320</v>
      </c>
      <c r="M138">
        <v>1</v>
      </c>
      <c r="N138" t="s">
        <v>53</v>
      </c>
      <c r="O138" s="29">
        <v>44713</v>
      </c>
      <c r="P138" s="48">
        <f>'Detailed Summary'!AD887</f>
        <v>126459</v>
      </c>
      <c r="R138">
        <v>1</v>
      </c>
      <c r="S138" t="s">
        <v>55</v>
      </c>
      <c r="T138" s="29">
        <v>44743</v>
      </c>
      <c r="U138" s="48">
        <f>'Detailed Summary'!AD917</f>
        <v>135089</v>
      </c>
      <c r="W138">
        <v>1</v>
      </c>
      <c r="X138" t="s">
        <v>58</v>
      </c>
      <c r="Y138" s="29">
        <v>44774</v>
      </c>
      <c r="Z138" s="48">
        <f>'Detailed Summary'!AD948</f>
        <v>114940</v>
      </c>
    </row>
    <row r="139" spans="4:26" x14ac:dyDescent="0.2">
      <c r="D139" s="29"/>
      <c r="H139">
        <v>2</v>
      </c>
      <c r="I139" t="s">
        <v>59</v>
      </c>
      <c r="J139" s="29">
        <v>44684</v>
      </c>
      <c r="K139" s="48">
        <f>'Detailed Summary'!AD858</f>
        <v>131477</v>
      </c>
      <c r="M139">
        <v>2</v>
      </c>
      <c r="N139" t="s">
        <v>54</v>
      </c>
      <c r="O139" s="29">
        <v>43984</v>
      </c>
      <c r="P139" s="48">
        <f>'Detailed Summary'!AD888</f>
        <v>131164</v>
      </c>
      <c r="R139">
        <v>2</v>
      </c>
      <c r="S139" t="s">
        <v>58</v>
      </c>
      <c r="T139" s="29">
        <v>44746</v>
      </c>
      <c r="U139" s="48">
        <f>'Detailed Summary'!AD920</f>
        <v>70606</v>
      </c>
      <c r="W139">
        <v>2</v>
      </c>
      <c r="X139" t="s">
        <v>59</v>
      </c>
      <c r="Y139" s="29">
        <v>44775</v>
      </c>
      <c r="Z139" s="48">
        <f>'Detailed Summary'!AD949</f>
        <v>122977</v>
      </c>
    </row>
    <row r="140" spans="4:26" x14ac:dyDescent="0.2">
      <c r="D140" s="29"/>
      <c r="H140">
        <v>3</v>
      </c>
      <c r="I140" t="s">
        <v>53</v>
      </c>
      <c r="J140" s="29">
        <v>44685</v>
      </c>
      <c r="K140" s="48">
        <f>'Detailed Summary'!AD859</f>
        <v>133447</v>
      </c>
      <c r="M140">
        <v>3</v>
      </c>
      <c r="N140" t="s">
        <v>55</v>
      </c>
      <c r="O140" s="29">
        <v>44715</v>
      </c>
      <c r="P140" s="48">
        <f>'Detailed Summary'!AD889</f>
        <v>136508</v>
      </c>
      <c r="R140">
        <v>3</v>
      </c>
      <c r="S140" t="s">
        <v>59</v>
      </c>
      <c r="T140" s="29">
        <v>44747</v>
      </c>
      <c r="U140" s="48">
        <f>'Detailed Summary'!AD921</f>
        <v>118588</v>
      </c>
      <c r="W140">
        <v>3</v>
      </c>
      <c r="X140" t="s">
        <v>53</v>
      </c>
      <c r="Y140" s="29">
        <v>44776</v>
      </c>
      <c r="Z140" s="48">
        <f>'Detailed Summary'!AD950</f>
        <v>128486</v>
      </c>
    </row>
    <row r="141" spans="4:26" x14ac:dyDescent="0.2">
      <c r="D141" s="29"/>
      <c r="H141">
        <v>4</v>
      </c>
      <c r="I141" t="s">
        <v>54</v>
      </c>
      <c r="J141" s="29">
        <v>44686</v>
      </c>
      <c r="K141" s="48">
        <f>'Detailed Summary'!AD860</f>
        <v>128365</v>
      </c>
      <c r="M141">
        <v>4</v>
      </c>
      <c r="N141" t="s">
        <v>58</v>
      </c>
      <c r="O141" s="29">
        <v>44718</v>
      </c>
      <c r="P141" s="48">
        <f>'Detailed Summary'!AD892</f>
        <v>118598</v>
      </c>
      <c r="R141">
        <v>4</v>
      </c>
      <c r="S141" t="s">
        <v>53</v>
      </c>
      <c r="T141" s="29">
        <v>44748</v>
      </c>
      <c r="U141" s="48">
        <f>'Detailed Summary'!AD922</f>
        <v>119264</v>
      </c>
      <c r="W141">
        <v>4</v>
      </c>
      <c r="X141" t="s">
        <v>54</v>
      </c>
      <c r="Y141" s="29">
        <v>44777</v>
      </c>
      <c r="Z141" s="48">
        <f>'Detailed Summary'!AD951</f>
        <v>129673</v>
      </c>
    </row>
    <row r="142" spans="4:26" x14ac:dyDescent="0.2">
      <c r="D142" s="29"/>
      <c r="H142">
        <v>5</v>
      </c>
      <c r="I142" t="s">
        <v>55</v>
      </c>
      <c r="J142" s="29">
        <v>44687</v>
      </c>
      <c r="K142" s="48">
        <f>'Detailed Summary'!AD861</f>
        <v>144845</v>
      </c>
      <c r="M142">
        <v>5</v>
      </c>
      <c r="N142" t="s">
        <v>59</v>
      </c>
      <c r="O142" s="29">
        <v>44719</v>
      </c>
      <c r="P142" s="48">
        <f>'Detailed Summary'!AD893</f>
        <v>124061</v>
      </c>
      <c r="R142">
        <v>5</v>
      </c>
      <c r="S142" t="s">
        <v>54</v>
      </c>
      <c r="T142" s="29">
        <v>44749</v>
      </c>
      <c r="U142" s="48">
        <f>'Detailed Summary'!AD923</f>
        <v>123157</v>
      </c>
      <c r="W142">
        <v>5</v>
      </c>
      <c r="X142" t="s">
        <v>55</v>
      </c>
      <c r="Y142" s="29">
        <v>44778</v>
      </c>
      <c r="Z142" s="48">
        <f>'Detailed Summary'!AD952</f>
        <v>135681</v>
      </c>
    </row>
    <row r="143" spans="4:26" x14ac:dyDescent="0.2">
      <c r="D143" s="29"/>
      <c r="H143">
        <v>6</v>
      </c>
      <c r="I143" t="s">
        <v>58</v>
      </c>
      <c r="J143" s="29">
        <v>44690</v>
      </c>
      <c r="K143" s="48">
        <f>'Detailed Summary'!AD864</f>
        <v>124830</v>
      </c>
      <c r="M143">
        <v>6</v>
      </c>
      <c r="N143" t="s">
        <v>53</v>
      </c>
      <c r="O143" s="29">
        <v>44720</v>
      </c>
      <c r="P143" s="48">
        <f>'Detailed Summary'!AD894</f>
        <v>127552</v>
      </c>
      <c r="R143">
        <v>6</v>
      </c>
      <c r="S143" t="s">
        <v>55</v>
      </c>
      <c r="T143" s="29">
        <v>44750</v>
      </c>
      <c r="U143" s="48">
        <f>'Detailed Summary'!AD924</f>
        <v>129151</v>
      </c>
      <c r="W143">
        <v>6</v>
      </c>
      <c r="X143" t="s">
        <v>58</v>
      </c>
      <c r="Y143" s="29">
        <v>44781</v>
      </c>
      <c r="Z143" s="48">
        <f>'Detailed Summary'!AD955</f>
        <v>117956</v>
      </c>
    </row>
    <row r="144" spans="4:26" x14ac:dyDescent="0.2">
      <c r="D144" s="29"/>
      <c r="H144">
        <v>7</v>
      </c>
      <c r="I144" t="s">
        <v>59</v>
      </c>
      <c r="J144" s="29">
        <v>44691</v>
      </c>
      <c r="K144" s="48">
        <f>'Detailed Summary'!AD865</f>
        <v>130460</v>
      </c>
      <c r="M144">
        <v>7</v>
      </c>
      <c r="N144" t="s">
        <v>54</v>
      </c>
      <c r="O144" s="29">
        <v>44721</v>
      </c>
      <c r="P144" s="48">
        <f>'Detailed Summary'!AD895</f>
        <v>128771</v>
      </c>
      <c r="R144">
        <v>7</v>
      </c>
      <c r="S144" t="s">
        <v>58</v>
      </c>
      <c r="T144" s="29">
        <v>44753</v>
      </c>
      <c r="U144" s="48">
        <f>'Detailed Summary'!AD927</f>
        <v>117399</v>
      </c>
      <c r="W144">
        <v>7</v>
      </c>
      <c r="X144" t="s">
        <v>59</v>
      </c>
      <c r="Y144" s="29">
        <v>44782</v>
      </c>
      <c r="Z144" s="48">
        <f>'Detailed Summary'!AD956</f>
        <v>123917</v>
      </c>
    </row>
    <row r="145" spans="4:26" x14ac:dyDescent="0.2">
      <c r="D145" s="29"/>
      <c r="H145">
        <v>8</v>
      </c>
      <c r="I145" t="s">
        <v>53</v>
      </c>
      <c r="J145" s="29">
        <v>44692</v>
      </c>
      <c r="K145" s="48">
        <f>'Detailed Summary'!AD866</f>
        <v>129882</v>
      </c>
      <c r="M145">
        <v>8</v>
      </c>
      <c r="N145" t="s">
        <v>55</v>
      </c>
      <c r="O145" s="29">
        <v>44722</v>
      </c>
      <c r="P145" s="48">
        <f>'Detailed Summary'!AD896</f>
        <v>137089</v>
      </c>
      <c r="R145">
        <v>8</v>
      </c>
      <c r="S145" t="s">
        <v>59</v>
      </c>
      <c r="T145" s="29">
        <v>44754</v>
      </c>
      <c r="U145" s="48">
        <f>'Detailed Summary'!AD928</f>
        <v>123383</v>
      </c>
      <c r="W145">
        <v>8</v>
      </c>
      <c r="X145" t="s">
        <v>53</v>
      </c>
      <c r="Y145" s="29">
        <v>44783</v>
      </c>
      <c r="Z145" s="48">
        <f>'Detailed Summary'!AD957</f>
        <v>126787</v>
      </c>
    </row>
    <row r="146" spans="4:26" x14ac:dyDescent="0.2">
      <c r="D146" s="29"/>
      <c r="H146">
        <v>9</v>
      </c>
      <c r="I146" t="s">
        <v>54</v>
      </c>
      <c r="J146" s="29">
        <v>44693</v>
      </c>
      <c r="K146" s="48">
        <f>'Detailed Summary'!AD867</f>
        <v>138457</v>
      </c>
      <c r="M146">
        <v>9</v>
      </c>
      <c r="N146" t="s">
        <v>58</v>
      </c>
      <c r="O146" s="29">
        <v>44725</v>
      </c>
      <c r="P146" s="48">
        <f>'Detailed Summary'!AD899</f>
        <v>116498</v>
      </c>
      <c r="R146">
        <v>9</v>
      </c>
      <c r="S146" t="s">
        <v>53</v>
      </c>
      <c r="T146" s="29">
        <v>44755</v>
      </c>
      <c r="U146" s="48">
        <f>'Detailed Summary'!AD929</f>
        <v>123489</v>
      </c>
      <c r="W146">
        <v>9</v>
      </c>
      <c r="X146" t="s">
        <v>54</v>
      </c>
      <c r="Y146" s="29">
        <v>44784</v>
      </c>
      <c r="Z146" s="48">
        <f>'Detailed Summary'!AD958</f>
        <v>129541</v>
      </c>
    </row>
    <row r="147" spans="4:26" x14ac:dyDescent="0.2">
      <c r="D147" s="29"/>
      <c r="H147">
        <v>10</v>
      </c>
      <c r="I147" t="s">
        <v>55</v>
      </c>
      <c r="J147" s="29">
        <v>44694</v>
      </c>
      <c r="K147" s="48">
        <f>'Detailed Summary'!AD868</f>
        <v>146773</v>
      </c>
      <c r="M147">
        <v>10</v>
      </c>
      <c r="N147" t="s">
        <v>59</v>
      </c>
      <c r="O147" s="29">
        <v>44726</v>
      </c>
      <c r="P147" s="48">
        <f>'Detailed Summary'!AD900</f>
        <v>125523</v>
      </c>
      <c r="R147">
        <v>10</v>
      </c>
      <c r="S147" t="s">
        <v>54</v>
      </c>
      <c r="T147" s="29">
        <v>44756</v>
      </c>
      <c r="U147" s="48">
        <f>'Detailed Summary'!AD930</f>
        <v>128368</v>
      </c>
      <c r="W147">
        <v>10</v>
      </c>
      <c r="X147" t="s">
        <v>55</v>
      </c>
      <c r="Y147" s="29">
        <v>44785</v>
      </c>
      <c r="Z147" s="48">
        <f>'Detailed Summary'!AD959</f>
        <v>135407</v>
      </c>
    </row>
    <row r="148" spans="4:26" x14ac:dyDescent="0.2">
      <c r="D148" s="29"/>
      <c r="H148">
        <v>11</v>
      </c>
      <c r="I148" t="s">
        <v>58</v>
      </c>
      <c r="J148" s="29">
        <v>44697</v>
      </c>
      <c r="K148" s="48">
        <f>'Detailed Summary'!AD871</f>
        <v>123597</v>
      </c>
      <c r="M148">
        <v>11</v>
      </c>
      <c r="N148" t="s">
        <v>53</v>
      </c>
      <c r="O148" s="29">
        <v>44727</v>
      </c>
      <c r="P148" s="48">
        <f>'Detailed Summary'!AD901</f>
        <v>125847</v>
      </c>
      <c r="R148">
        <v>11</v>
      </c>
      <c r="S148" t="s">
        <v>55</v>
      </c>
      <c r="T148" s="29">
        <v>44757</v>
      </c>
      <c r="U148" s="48">
        <f>'Detailed Summary'!AD931</f>
        <v>132892</v>
      </c>
      <c r="W148">
        <v>11</v>
      </c>
      <c r="X148" t="s">
        <v>58</v>
      </c>
      <c r="Y148" s="29">
        <v>44788</v>
      </c>
      <c r="Z148" s="48">
        <f>'Detailed Summary'!AD962</f>
        <v>121937</v>
      </c>
    </row>
    <row r="149" spans="4:26" x14ac:dyDescent="0.2">
      <c r="D149" s="29"/>
      <c r="H149">
        <v>12</v>
      </c>
      <c r="I149" t="s">
        <v>59</v>
      </c>
      <c r="J149" s="29">
        <v>44698</v>
      </c>
      <c r="K149" s="48">
        <f>'Detailed Summary'!AD872</f>
        <v>130742</v>
      </c>
      <c r="M149">
        <v>12</v>
      </c>
      <c r="N149" t="s">
        <v>54</v>
      </c>
      <c r="O149" s="29">
        <v>44728</v>
      </c>
      <c r="P149" s="48">
        <f>'Detailed Summary'!AD902</f>
        <v>126954</v>
      </c>
      <c r="R149">
        <v>12</v>
      </c>
      <c r="S149" t="s">
        <v>58</v>
      </c>
      <c r="T149" s="29">
        <v>44760</v>
      </c>
      <c r="U149" s="48">
        <f>'Detailed Summary'!AD934</f>
        <v>115834</v>
      </c>
      <c r="W149">
        <v>12</v>
      </c>
      <c r="X149" t="s">
        <v>59</v>
      </c>
      <c r="Y149" s="29">
        <v>44789</v>
      </c>
      <c r="Z149" s="48">
        <f>'Detailed Summary'!AD963</f>
        <v>127964</v>
      </c>
    </row>
    <row r="150" spans="4:26" x14ac:dyDescent="0.2">
      <c r="H150">
        <v>13</v>
      </c>
      <c r="I150" t="s">
        <v>53</v>
      </c>
      <c r="J150" s="29">
        <v>44699</v>
      </c>
      <c r="K150" s="48">
        <f>'Detailed Summary'!AD873</f>
        <v>131311</v>
      </c>
      <c r="M150">
        <v>13</v>
      </c>
      <c r="N150" t="s">
        <v>55</v>
      </c>
      <c r="O150" s="29">
        <v>44729</v>
      </c>
      <c r="P150" s="48">
        <f>'Detailed Summary'!AD903</f>
        <v>135652</v>
      </c>
      <c r="R150">
        <v>13</v>
      </c>
      <c r="S150" t="s">
        <v>59</v>
      </c>
      <c r="T150" s="29">
        <v>44761</v>
      </c>
      <c r="U150" s="48">
        <f>'Detailed Summary'!AD935</f>
        <v>121049</v>
      </c>
      <c r="W150">
        <v>13</v>
      </c>
      <c r="X150" t="s">
        <v>53</v>
      </c>
      <c r="Y150" s="29">
        <v>44790</v>
      </c>
      <c r="Z150" s="48">
        <f>'Detailed Summary'!AD964</f>
        <v>132688</v>
      </c>
    </row>
    <row r="151" spans="4:26" x14ac:dyDescent="0.2">
      <c r="H151">
        <v>14</v>
      </c>
      <c r="I151" t="s">
        <v>54</v>
      </c>
      <c r="J151" s="29">
        <v>44700</v>
      </c>
      <c r="K151" s="48">
        <f>'Detailed Summary'!AD874</f>
        <v>137937</v>
      </c>
      <c r="M151">
        <v>14</v>
      </c>
      <c r="N151" t="s">
        <v>58</v>
      </c>
      <c r="O151" s="29">
        <v>44732</v>
      </c>
      <c r="P151" s="48">
        <f>'Detailed Summary'!AD906</f>
        <v>112580</v>
      </c>
      <c r="R151">
        <v>14</v>
      </c>
      <c r="S151" t="s">
        <v>53</v>
      </c>
      <c r="T151" s="29">
        <v>44762</v>
      </c>
      <c r="U151" s="48">
        <f>'Detailed Summary'!AD936</f>
        <v>124038</v>
      </c>
      <c r="W151">
        <v>14</v>
      </c>
      <c r="X151" t="s">
        <v>54</v>
      </c>
      <c r="Y151" s="29">
        <v>44791</v>
      </c>
      <c r="Z151" s="48">
        <f>'Detailed Summary'!AD965</f>
        <v>136134</v>
      </c>
    </row>
    <row r="152" spans="4:26" x14ac:dyDescent="0.2">
      <c r="H152">
        <v>15</v>
      </c>
      <c r="I152" t="s">
        <v>55</v>
      </c>
      <c r="J152" s="29">
        <v>44701</v>
      </c>
      <c r="K152" s="48">
        <f>'Detailed Summary'!AD875</f>
        <v>148413</v>
      </c>
      <c r="M152">
        <v>15</v>
      </c>
      <c r="N152" t="s">
        <v>59</v>
      </c>
      <c r="O152" s="29">
        <v>44733</v>
      </c>
      <c r="P152" s="48">
        <f>'Detailed Summary'!AD907</f>
        <v>122763</v>
      </c>
      <c r="R152">
        <v>15</v>
      </c>
      <c r="S152" t="s">
        <v>54</v>
      </c>
      <c r="T152" s="29">
        <v>44763</v>
      </c>
      <c r="U152" s="48">
        <f>'Detailed Summary'!AD937</f>
        <v>125830</v>
      </c>
      <c r="W152">
        <v>15</v>
      </c>
      <c r="X152" t="s">
        <v>55</v>
      </c>
      <c r="Y152" s="29">
        <v>44792</v>
      </c>
      <c r="Z152" s="48">
        <f>'Detailed Summary'!AD966</f>
        <v>139369</v>
      </c>
    </row>
    <row r="153" spans="4:26" x14ac:dyDescent="0.2">
      <c r="H153">
        <v>16</v>
      </c>
      <c r="I153" t="s">
        <v>58</v>
      </c>
      <c r="J153" s="29">
        <v>44704</v>
      </c>
      <c r="K153" s="48">
        <f>'Detailed Summary'!AD878</f>
        <v>122567</v>
      </c>
      <c r="M153">
        <v>16</v>
      </c>
      <c r="N153" t="s">
        <v>53</v>
      </c>
      <c r="O153" s="29">
        <v>44734</v>
      </c>
      <c r="P153" s="48">
        <f>'Detailed Summary'!AD908</f>
        <v>125710</v>
      </c>
      <c r="R153">
        <v>16</v>
      </c>
      <c r="S153" t="s">
        <v>55</v>
      </c>
      <c r="T153" s="29">
        <v>44764</v>
      </c>
      <c r="U153" s="48">
        <f>'Detailed Summary'!AD938</f>
        <v>133190</v>
      </c>
      <c r="W153">
        <v>16</v>
      </c>
      <c r="X153" t="s">
        <v>58</v>
      </c>
      <c r="Y153" s="29">
        <v>44795</v>
      </c>
      <c r="Z153" s="48">
        <f>'Detailed Summary'!AD969</f>
        <v>119286</v>
      </c>
    </row>
    <row r="154" spans="4:26" x14ac:dyDescent="0.2">
      <c r="H154">
        <v>17</v>
      </c>
      <c r="I154" t="s">
        <v>59</v>
      </c>
      <c r="J154" s="29">
        <v>44705</v>
      </c>
      <c r="K154" s="48">
        <f>'Detailed Summary'!AD879</f>
        <v>124499</v>
      </c>
      <c r="M154">
        <v>17</v>
      </c>
      <c r="N154" t="s">
        <v>54</v>
      </c>
      <c r="O154" s="29">
        <v>44735</v>
      </c>
      <c r="P154" s="48">
        <f>'Detailed Summary'!AD909</f>
        <v>127864</v>
      </c>
      <c r="R154">
        <v>17</v>
      </c>
      <c r="S154" t="s">
        <v>58</v>
      </c>
      <c r="T154" s="29">
        <v>44767</v>
      </c>
      <c r="U154" s="48">
        <f>'Detailed Summary'!AD941</f>
        <v>113202</v>
      </c>
      <c r="W154">
        <v>17</v>
      </c>
      <c r="X154" t="s">
        <v>59</v>
      </c>
      <c r="Y154" s="29">
        <v>45161</v>
      </c>
      <c r="Z154" s="48">
        <f>'Detailed Summary'!AD970</f>
        <v>122846</v>
      </c>
    </row>
    <row r="155" spans="4:26" x14ac:dyDescent="0.2">
      <c r="H155">
        <v>18</v>
      </c>
      <c r="I155" t="s">
        <v>53</v>
      </c>
      <c r="J155" s="29">
        <v>44706</v>
      </c>
      <c r="K155" s="48">
        <f>'Detailed Summary'!AD880</f>
        <v>125739</v>
      </c>
      <c r="M155">
        <v>18</v>
      </c>
      <c r="N155" t="s">
        <v>55</v>
      </c>
      <c r="O155" s="29">
        <v>44736</v>
      </c>
      <c r="P155" s="48">
        <f>'Detailed Summary'!AD910</f>
        <v>135605</v>
      </c>
      <c r="R155">
        <v>18</v>
      </c>
      <c r="S155" t="s">
        <v>59</v>
      </c>
      <c r="T155" s="29">
        <v>44768</v>
      </c>
      <c r="U155" s="48">
        <f>'Detailed Summary'!AD942</f>
        <v>121068</v>
      </c>
      <c r="W155">
        <v>18</v>
      </c>
      <c r="X155" t="s">
        <v>53</v>
      </c>
      <c r="Y155" s="29">
        <v>45528</v>
      </c>
      <c r="Z155" s="48">
        <f>'Detailed Summary'!AD971</f>
        <v>129924</v>
      </c>
    </row>
    <row r="156" spans="4:26" x14ac:dyDescent="0.2">
      <c r="H156">
        <v>19</v>
      </c>
      <c r="I156" t="s">
        <v>54</v>
      </c>
      <c r="J156" s="29">
        <v>44707</v>
      </c>
      <c r="K156" s="48">
        <f>'Detailed Summary'!AD881</f>
        <v>136925</v>
      </c>
      <c r="M156">
        <v>19</v>
      </c>
      <c r="N156" t="s">
        <v>58</v>
      </c>
      <c r="O156" s="29">
        <v>44739</v>
      </c>
      <c r="P156" s="48">
        <f>'Detailed Summary'!AD913</f>
        <v>114744</v>
      </c>
      <c r="R156">
        <v>19</v>
      </c>
      <c r="S156" t="s">
        <v>53</v>
      </c>
      <c r="T156" s="29">
        <v>44769</v>
      </c>
      <c r="U156" s="48">
        <f>'Detailed Summary'!AD943</f>
        <v>123288</v>
      </c>
      <c r="W156">
        <v>19</v>
      </c>
      <c r="X156" t="s">
        <v>54</v>
      </c>
      <c r="Y156" s="29">
        <v>44798</v>
      </c>
      <c r="Z156" s="48">
        <f>'Detailed Summary'!AD972</f>
        <v>130149</v>
      </c>
    </row>
    <row r="157" spans="4:26" x14ac:dyDescent="0.2">
      <c r="H157">
        <v>20</v>
      </c>
      <c r="I157" t="s">
        <v>55</v>
      </c>
      <c r="J157" s="29">
        <v>44708</v>
      </c>
      <c r="K157" s="48">
        <f>'Detailed Summary'!AD882</f>
        <v>140134</v>
      </c>
      <c r="M157">
        <v>20</v>
      </c>
      <c r="N157" t="s">
        <v>59</v>
      </c>
      <c r="O157" s="29">
        <v>44740</v>
      </c>
      <c r="P157" s="48">
        <f>'Detailed Summary'!AD914</f>
        <v>122763</v>
      </c>
      <c r="R157">
        <v>20</v>
      </c>
      <c r="S157" t="s">
        <v>54</v>
      </c>
      <c r="T157" s="29">
        <v>44770</v>
      </c>
      <c r="U157" s="48">
        <f>'Detailed Summary'!AD944</f>
        <v>127257</v>
      </c>
      <c r="W157">
        <v>20</v>
      </c>
      <c r="X157" t="s">
        <v>55</v>
      </c>
      <c r="Y157" s="29">
        <v>44799</v>
      </c>
      <c r="Z157" s="48">
        <f>'Detailed Summary'!AD973</f>
        <v>128917</v>
      </c>
    </row>
    <row r="158" spans="4:26" x14ac:dyDescent="0.2">
      <c r="D158" s="29"/>
      <c r="H158">
        <v>21</v>
      </c>
      <c r="I158" t="s">
        <v>58</v>
      </c>
      <c r="J158" s="29">
        <v>44711</v>
      </c>
      <c r="K158" s="48">
        <f>'Detailed Summary'!AD885</f>
        <v>83170</v>
      </c>
      <c r="M158">
        <v>21</v>
      </c>
      <c r="N158" t="s">
        <v>53</v>
      </c>
      <c r="O158" s="29">
        <v>44741</v>
      </c>
      <c r="P158" s="48">
        <f>'Detailed Summary'!AD915</f>
        <v>126607</v>
      </c>
      <c r="R158">
        <v>21</v>
      </c>
      <c r="S158" t="s">
        <v>55</v>
      </c>
      <c r="T158" s="29">
        <v>44771</v>
      </c>
      <c r="U158" s="48">
        <f>'Detailed Summary'!AD945</f>
        <v>136819</v>
      </c>
      <c r="W158">
        <v>21</v>
      </c>
      <c r="X158" t="s">
        <v>58</v>
      </c>
      <c r="Y158" s="29">
        <v>44802</v>
      </c>
      <c r="Z158" s="48">
        <f>'Detailed Summary'!AD976</f>
        <v>121527</v>
      </c>
    </row>
    <row r="159" spans="4:26" x14ac:dyDescent="0.2">
      <c r="D159" s="29"/>
      <c r="H159">
        <v>22</v>
      </c>
      <c r="I159" t="s">
        <v>59</v>
      </c>
      <c r="J159" s="29">
        <v>44712</v>
      </c>
      <c r="K159" s="48">
        <f>'Detailed Summary'!AD886</f>
        <v>124347</v>
      </c>
      <c r="M159">
        <v>22</v>
      </c>
      <c r="N159" t="s">
        <v>54</v>
      </c>
      <c r="O159" s="29">
        <v>44742</v>
      </c>
      <c r="P159" s="48">
        <f>'Detailed Summary'!AD916</f>
        <v>128140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Summary'!AD977</f>
        <v>126567</v>
      </c>
    </row>
    <row r="160" spans="4:26" x14ac:dyDescent="0.2">
      <c r="D160" s="29"/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Summary'!AD978</f>
        <v>132309</v>
      </c>
    </row>
    <row r="161" spans="4:26" ht="16" thickBot="1" x14ac:dyDescent="0.25">
      <c r="D161" s="29"/>
      <c r="I161" s="46"/>
      <c r="J161" s="46"/>
      <c r="K161" s="142">
        <f>SUM(K138:K160)</f>
        <v>2860237</v>
      </c>
      <c r="N161" s="46"/>
      <c r="O161" s="46"/>
      <c r="P161" s="142">
        <f>SUM(P138:P160)</f>
        <v>2777452</v>
      </c>
      <c r="S161" s="46"/>
      <c r="T161" s="46"/>
      <c r="U161" s="142">
        <f>SUM(U138:U160)</f>
        <v>2562961</v>
      </c>
      <c r="X161" s="46"/>
      <c r="Y161" s="46"/>
      <c r="Z161" s="142">
        <f>SUM(Z138:Z160)</f>
        <v>2934982</v>
      </c>
    </row>
    <row r="162" spans="4:26" ht="17" thickTop="1" thickBot="1" x14ac:dyDescent="0.25">
      <c r="D162" s="29"/>
      <c r="I162" s="61" t="s">
        <v>548</v>
      </c>
      <c r="J162" s="142">
        <f>K161/22</f>
        <v>130010.77272727272</v>
      </c>
      <c r="N162" s="61" t="s">
        <v>550</v>
      </c>
      <c r="O162" s="142">
        <f>P161/22</f>
        <v>126247.81818181818</v>
      </c>
      <c r="S162" s="61" t="s">
        <v>553</v>
      </c>
      <c r="T162" s="142">
        <f>U161/21</f>
        <v>122045.76190476191</v>
      </c>
      <c r="X162" s="61" t="s">
        <v>557</v>
      </c>
      <c r="Y162" s="142">
        <f>Z161/23</f>
        <v>127607.91304347826</v>
      </c>
    </row>
    <row r="163" spans="4:26" ht="16" thickTop="1" x14ac:dyDescent="0.2">
      <c r="D163" s="29"/>
    </row>
    <row r="164" spans="4:26" x14ac:dyDescent="0.2">
      <c r="D164" s="29"/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4:26" x14ac:dyDescent="0.2">
      <c r="D165" s="29"/>
      <c r="H165">
        <v>1</v>
      </c>
      <c r="I165" t="s">
        <v>54</v>
      </c>
      <c r="J165" s="29">
        <v>44805</v>
      </c>
      <c r="K165" s="48">
        <f>'Detailed Summary'!AD979</f>
        <v>138186</v>
      </c>
      <c r="M165">
        <v>1</v>
      </c>
      <c r="N165" s="227" t="s">
        <v>58</v>
      </c>
      <c r="O165" s="29">
        <v>44837</v>
      </c>
      <c r="P165" s="48">
        <f>'Detailed Summary'!AD1011</f>
        <v>128863</v>
      </c>
      <c r="R165">
        <v>1</v>
      </c>
      <c r="S165" s="227" t="s">
        <v>59</v>
      </c>
      <c r="T165" s="29">
        <v>44866</v>
      </c>
      <c r="U165" s="48">
        <f>'Detailed Summary'!AD1040</f>
        <v>134243</v>
      </c>
      <c r="W165">
        <v>1</v>
      </c>
      <c r="X165" s="227" t="s">
        <v>54</v>
      </c>
      <c r="Y165" s="29">
        <v>44896</v>
      </c>
      <c r="Z165" s="48">
        <f>'Detailed Summary'!AD1070</f>
        <v>137256</v>
      </c>
    </row>
    <row r="166" spans="4:26" x14ac:dyDescent="0.2">
      <c r="D166" s="29"/>
      <c r="H166">
        <v>2</v>
      </c>
      <c r="I166" t="s">
        <v>55</v>
      </c>
      <c r="J166" s="29">
        <v>44806</v>
      </c>
      <c r="K166" s="48">
        <f>'Detailed Summary'!AD980</f>
        <v>148313</v>
      </c>
      <c r="M166">
        <v>2</v>
      </c>
      <c r="N166" s="227" t="s">
        <v>59</v>
      </c>
      <c r="O166" s="29">
        <f>O165+1</f>
        <v>44838</v>
      </c>
      <c r="P166" s="48">
        <f>'Detailed Summary'!AD1012</f>
        <v>137238</v>
      </c>
      <c r="R166">
        <v>2</v>
      </c>
      <c r="S166" s="227" t="s">
        <v>53</v>
      </c>
      <c r="T166" s="29">
        <f>T165+1</f>
        <v>44867</v>
      </c>
      <c r="U166" s="48">
        <f>'Detailed Summary'!AD1041</f>
        <v>139846</v>
      </c>
      <c r="W166">
        <v>2</v>
      </c>
      <c r="X166" s="227" t="s">
        <v>55</v>
      </c>
      <c r="Y166" s="29">
        <f>Y165+1</f>
        <v>44897</v>
      </c>
      <c r="Z166" s="48">
        <f>'Detailed Summary'!AD1071</f>
        <v>143721</v>
      </c>
    </row>
    <row r="167" spans="4:26" x14ac:dyDescent="0.2">
      <c r="D167" s="29"/>
      <c r="H167">
        <v>3</v>
      </c>
      <c r="I167" s="227" t="s">
        <v>58</v>
      </c>
      <c r="J167" s="213">
        <v>44809</v>
      </c>
      <c r="K167" s="48">
        <f>'Detailed Summary'!AD983</f>
        <v>86053</v>
      </c>
      <c r="M167">
        <v>3</v>
      </c>
      <c r="N167" s="227" t="s">
        <v>53</v>
      </c>
      <c r="O167" s="29">
        <f t="shared" ref="O167:O169" si="0">O166+1</f>
        <v>44839</v>
      </c>
      <c r="P167" s="48">
        <f>'Detailed Summary'!AD1013</f>
        <v>139614</v>
      </c>
      <c r="R167">
        <v>3</v>
      </c>
      <c r="S167" s="227" t="s">
        <v>54</v>
      </c>
      <c r="T167" s="29">
        <f t="shared" ref="T167:T168" si="1">T166+1</f>
        <v>44868</v>
      </c>
      <c r="U167" s="48">
        <f>'Detailed Summary'!AD1042</f>
        <v>142329</v>
      </c>
      <c r="W167">
        <v>3</v>
      </c>
      <c r="X167" s="227" t="s">
        <v>58</v>
      </c>
      <c r="Y167" s="29">
        <f>Y166+3</f>
        <v>44900</v>
      </c>
      <c r="Z167" s="48">
        <f>'Detailed Summary'!AD1074</f>
        <v>125885</v>
      </c>
    </row>
    <row r="168" spans="4:26" x14ac:dyDescent="0.2">
      <c r="D168" s="29"/>
      <c r="H168">
        <v>4</v>
      </c>
      <c r="I168" s="227" t="s">
        <v>59</v>
      </c>
      <c r="J168" s="213">
        <v>44810</v>
      </c>
      <c r="K168" s="48">
        <f>'Detailed Summary'!AD984</f>
        <v>130427</v>
      </c>
      <c r="M168">
        <v>4</v>
      </c>
      <c r="N168" s="227" t="s">
        <v>54</v>
      </c>
      <c r="O168" s="29">
        <f t="shared" si="0"/>
        <v>44840</v>
      </c>
      <c r="P168" s="48">
        <f>'Detailed Summary'!AD1014</f>
        <v>144344</v>
      </c>
      <c r="R168">
        <v>4</v>
      </c>
      <c r="S168" s="227" t="s">
        <v>55</v>
      </c>
      <c r="T168" s="29">
        <f t="shared" si="1"/>
        <v>44869</v>
      </c>
      <c r="U168" s="48">
        <f>'Detailed Summary'!AD1043</f>
        <v>142501</v>
      </c>
      <c r="W168">
        <v>4</v>
      </c>
      <c r="X168" s="227" t="s">
        <v>59</v>
      </c>
      <c r="Y168" s="29">
        <f t="shared" ref="Y168" si="2">Y167+1</f>
        <v>44901</v>
      </c>
      <c r="Z168" s="48">
        <f>'Detailed Summary'!AD1075</f>
        <v>136573</v>
      </c>
    </row>
    <row r="169" spans="4:26" x14ac:dyDescent="0.2">
      <c r="D169" s="29"/>
      <c r="H169">
        <v>5</v>
      </c>
      <c r="I169" s="227" t="s">
        <v>53</v>
      </c>
      <c r="J169" s="213">
        <v>44811</v>
      </c>
      <c r="K169" s="48">
        <f>'Detailed Summary'!AD985</f>
        <v>135768</v>
      </c>
      <c r="M169">
        <v>5</v>
      </c>
      <c r="N169" s="227" t="s">
        <v>55</v>
      </c>
      <c r="O169" s="29">
        <f t="shared" si="0"/>
        <v>44841</v>
      </c>
      <c r="P169" s="48">
        <f>'Detailed Summary'!AD1015</f>
        <v>149613</v>
      </c>
      <c r="R169">
        <v>5</v>
      </c>
      <c r="S169" s="227" t="s">
        <v>58</v>
      </c>
      <c r="T169" s="29">
        <f>T168+3</f>
        <v>44872</v>
      </c>
      <c r="U169" s="48">
        <f>'Detailed Summary'!AD1046</f>
        <v>125620</v>
      </c>
      <c r="W169">
        <v>5</v>
      </c>
      <c r="X169" s="227" t="s">
        <v>53</v>
      </c>
      <c r="Y169" s="29">
        <f>Y168+1</f>
        <v>44902</v>
      </c>
      <c r="Z169" s="48">
        <f>'Detailed Summary'!AD1076</f>
        <v>140554</v>
      </c>
    </row>
    <row r="170" spans="4:26" x14ac:dyDescent="0.2">
      <c r="D170" s="29"/>
      <c r="H170">
        <v>6</v>
      </c>
      <c r="I170" s="227" t="s">
        <v>54</v>
      </c>
      <c r="J170" s="213">
        <v>44812</v>
      </c>
      <c r="K170" s="48">
        <f>'Detailed Summary'!AD986</f>
        <v>136643</v>
      </c>
      <c r="M170">
        <v>6</v>
      </c>
      <c r="N170" s="227" t="s">
        <v>58</v>
      </c>
      <c r="O170" s="213">
        <f>O169+3</f>
        <v>44844</v>
      </c>
      <c r="P170" s="48">
        <f>'Detailed Summary'!AD1018</f>
        <v>125136</v>
      </c>
      <c r="R170">
        <v>6</v>
      </c>
      <c r="S170" s="227" t="s">
        <v>59</v>
      </c>
      <c r="T170" s="213">
        <f>T169+1</f>
        <v>44873</v>
      </c>
      <c r="U170" s="48">
        <f>'Detailed Summary'!AD1047</f>
        <v>135158</v>
      </c>
      <c r="W170">
        <v>6</v>
      </c>
      <c r="X170" s="227" t="s">
        <v>54</v>
      </c>
      <c r="Y170" s="213">
        <f>Y169+1</f>
        <v>44903</v>
      </c>
      <c r="Z170" s="48">
        <f>'Detailed Summary'!AD1077</f>
        <v>144245</v>
      </c>
    </row>
    <row r="171" spans="4:26" x14ac:dyDescent="0.2">
      <c r="D171" s="29"/>
      <c r="H171">
        <v>7</v>
      </c>
      <c r="I171" s="227" t="s">
        <v>55</v>
      </c>
      <c r="J171" s="213">
        <v>44813</v>
      </c>
      <c r="K171" s="48">
        <f>'Detailed Summary'!AD987</f>
        <v>150290</v>
      </c>
      <c r="M171">
        <v>7</v>
      </c>
      <c r="N171" s="227" t="s">
        <v>59</v>
      </c>
      <c r="O171" s="213">
        <f>O170+1</f>
        <v>44845</v>
      </c>
      <c r="P171" s="48">
        <f>'Detailed Summary'!AD1019</f>
        <v>137826</v>
      </c>
      <c r="R171">
        <v>7</v>
      </c>
      <c r="S171" s="227" t="s">
        <v>53</v>
      </c>
      <c r="T171" s="213">
        <f>T170+1</f>
        <v>44874</v>
      </c>
      <c r="U171" s="48">
        <f>'Detailed Summary'!AD1048</f>
        <v>141104</v>
      </c>
      <c r="W171">
        <v>7</v>
      </c>
      <c r="X171" s="227" t="s">
        <v>55</v>
      </c>
      <c r="Y171" s="213">
        <f>Y170+1</f>
        <v>44904</v>
      </c>
      <c r="Z171" s="48">
        <f>'Detailed Summary'!AD1078</f>
        <v>149248</v>
      </c>
    </row>
    <row r="172" spans="4:26" x14ac:dyDescent="0.2">
      <c r="D172" s="29"/>
      <c r="H172">
        <v>8</v>
      </c>
      <c r="I172" s="227" t="s">
        <v>58</v>
      </c>
      <c r="J172" s="213">
        <v>44816</v>
      </c>
      <c r="K172" s="48">
        <f>'Detailed Summary'!AD990</f>
        <v>123558</v>
      </c>
      <c r="M172">
        <v>8</v>
      </c>
      <c r="N172" s="227" t="s">
        <v>53</v>
      </c>
      <c r="O172" s="213">
        <f t="shared" ref="O172:O174" si="3">O171+1</f>
        <v>44846</v>
      </c>
      <c r="P172" s="48">
        <f>'Detailed Summary'!AD1020</f>
        <v>136449</v>
      </c>
      <c r="R172">
        <v>8</v>
      </c>
      <c r="S172" s="227" t="s">
        <v>54</v>
      </c>
      <c r="T172" s="213">
        <f t="shared" ref="T172:T173" si="4">T171+1</f>
        <v>44875</v>
      </c>
      <c r="U172" s="48">
        <f>'Detailed Summary'!AD1049</f>
        <v>147844</v>
      </c>
      <c r="W172">
        <v>8</v>
      </c>
      <c r="X172" s="227" t="s">
        <v>58</v>
      </c>
      <c r="Y172" s="213">
        <f>Y171+3</f>
        <v>44907</v>
      </c>
      <c r="Z172" s="48">
        <f>'Detailed Summary'!AD1081</f>
        <v>129806</v>
      </c>
    </row>
    <row r="173" spans="4:26" x14ac:dyDescent="0.2">
      <c r="D173" s="29"/>
      <c r="H173">
        <v>9</v>
      </c>
      <c r="I173" s="227" t="s">
        <v>59</v>
      </c>
      <c r="J173" s="213">
        <v>44817</v>
      </c>
      <c r="K173" s="48">
        <f>'Detailed Summary'!AD991</f>
        <v>133326</v>
      </c>
      <c r="M173">
        <v>9</v>
      </c>
      <c r="N173" s="227" t="s">
        <v>54</v>
      </c>
      <c r="O173" s="213">
        <f t="shared" si="3"/>
        <v>44847</v>
      </c>
      <c r="P173" s="48">
        <f>'Detailed Summary'!AD1021</f>
        <v>143217</v>
      </c>
      <c r="R173">
        <v>9</v>
      </c>
      <c r="S173" s="227" t="s">
        <v>55</v>
      </c>
      <c r="T173" s="213">
        <f t="shared" si="4"/>
        <v>44876</v>
      </c>
      <c r="U173" s="48">
        <f>'Detailed Summary'!AD1050</f>
        <v>135491</v>
      </c>
      <c r="W173">
        <v>9</v>
      </c>
      <c r="X173" s="227" t="s">
        <v>59</v>
      </c>
      <c r="Y173" s="213">
        <f t="shared" ref="Y173" si="5">Y172+1</f>
        <v>44908</v>
      </c>
      <c r="Z173" s="48">
        <f>'Detailed Summary'!AD1082</f>
        <v>135722</v>
      </c>
    </row>
    <row r="174" spans="4:26" x14ac:dyDescent="0.2">
      <c r="D174" s="29"/>
      <c r="H174">
        <v>10</v>
      </c>
      <c r="I174" s="227" t="s">
        <v>53</v>
      </c>
      <c r="J174" s="213">
        <v>44818</v>
      </c>
      <c r="K174" s="48">
        <f>'Detailed Summary'!AD992</f>
        <v>137036</v>
      </c>
      <c r="M174">
        <v>10</v>
      </c>
      <c r="N174" s="227" t="s">
        <v>55</v>
      </c>
      <c r="O174" s="213">
        <f t="shared" si="3"/>
        <v>44848</v>
      </c>
      <c r="P174" s="48">
        <f>'Detailed Summary'!AD1022</f>
        <v>151994</v>
      </c>
      <c r="R174">
        <v>10</v>
      </c>
      <c r="S174" s="227" t="s">
        <v>58</v>
      </c>
      <c r="T174" s="213">
        <f>T173+3</f>
        <v>44879</v>
      </c>
      <c r="U174" s="48">
        <f>'Detailed Summary'!AD1053</f>
        <v>121844</v>
      </c>
      <c r="W174">
        <v>10</v>
      </c>
      <c r="X174" s="227" t="s">
        <v>53</v>
      </c>
      <c r="Y174" s="213">
        <f>Y173+1</f>
        <v>44909</v>
      </c>
      <c r="Z174" s="48">
        <f>'Detailed Summary'!AD1083</f>
        <v>142582</v>
      </c>
    </row>
    <row r="175" spans="4:26" x14ac:dyDescent="0.2">
      <c r="D175" s="29"/>
      <c r="H175">
        <v>11</v>
      </c>
      <c r="I175" s="227" t="s">
        <v>54</v>
      </c>
      <c r="J175" s="213">
        <v>44819</v>
      </c>
      <c r="K175" s="48">
        <f>'Detailed Summary'!AD993</f>
        <v>139267</v>
      </c>
      <c r="M175">
        <v>11</v>
      </c>
      <c r="N175" s="227" t="s">
        <v>58</v>
      </c>
      <c r="O175" s="213">
        <f>O174+3</f>
        <v>44851</v>
      </c>
      <c r="P175" s="48">
        <f>'Detailed Summary'!AD1025</f>
        <v>121034</v>
      </c>
      <c r="R175">
        <v>11</v>
      </c>
      <c r="S175" s="227" t="s">
        <v>59</v>
      </c>
      <c r="T175" s="213">
        <f>T174+1</f>
        <v>44880</v>
      </c>
      <c r="U175" s="48">
        <f>'Detailed Summary'!AD1054</f>
        <v>136150</v>
      </c>
      <c r="W175">
        <v>11</v>
      </c>
      <c r="X175" s="227" t="s">
        <v>54</v>
      </c>
      <c r="Y175" s="213">
        <f>Y174+1</f>
        <v>44910</v>
      </c>
      <c r="Z175" s="48">
        <f>'Detailed Summary'!AD1084</f>
        <v>148548</v>
      </c>
    </row>
    <row r="176" spans="4:26" x14ac:dyDescent="0.2">
      <c r="D176" s="29"/>
      <c r="H176">
        <v>12</v>
      </c>
      <c r="I176" s="227" t="s">
        <v>55</v>
      </c>
      <c r="J176" s="213">
        <v>44820</v>
      </c>
      <c r="K176" s="48">
        <f>'Detailed Summary'!AD994</f>
        <v>146265</v>
      </c>
      <c r="M176">
        <v>12</v>
      </c>
      <c r="N176" s="227" t="s">
        <v>59</v>
      </c>
      <c r="O176" s="213">
        <f>O175+1</f>
        <v>44852</v>
      </c>
      <c r="P176" s="48">
        <f>'Detailed Summary'!AD1026</f>
        <v>134700</v>
      </c>
      <c r="R176">
        <v>12</v>
      </c>
      <c r="S176" s="227" t="s">
        <v>53</v>
      </c>
      <c r="T176" s="213">
        <f>T175+1</f>
        <v>44881</v>
      </c>
      <c r="U176" s="48">
        <f>'Detailed Summary'!AD1055</f>
        <v>141696</v>
      </c>
      <c r="W176">
        <v>12</v>
      </c>
      <c r="X176" s="227" t="s">
        <v>55</v>
      </c>
      <c r="Y176" s="213">
        <f>Y175+1</f>
        <v>44911</v>
      </c>
      <c r="Z176" s="48">
        <f>'Detailed Summary'!AD1085</f>
        <v>148530</v>
      </c>
    </row>
    <row r="177" spans="4:26" x14ac:dyDescent="0.2">
      <c r="D177" s="29"/>
      <c r="H177">
        <v>13</v>
      </c>
      <c r="I177" s="227" t="s">
        <v>58</v>
      </c>
      <c r="J177" s="213">
        <v>44823</v>
      </c>
      <c r="K177" s="48">
        <f>'Detailed Summary'!AD997</f>
        <v>125812</v>
      </c>
      <c r="M177">
        <v>13</v>
      </c>
      <c r="N177" s="227" t="s">
        <v>53</v>
      </c>
      <c r="O177" s="213">
        <f t="shared" ref="O177:O179" si="6">O176+1</f>
        <v>44853</v>
      </c>
      <c r="P177" s="48">
        <f>'Detailed Summary'!AD1027</f>
        <v>138561</v>
      </c>
      <c r="R177">
        <v>13</v>
      </c>
      <c r="S177" s="227" t="s">
        <v>54</v>
      </c>
      <c r="T177" s="213">
        <f t="shared" ref="T177:T178" si="7">T176+1</f>
        <v>44882</v>
      </c>
      <c r="U177" s="48">
        <f>'Detailed Summary'!AD1056</f>
        <v>146196</v>
      </c>
      <c r="W177">
        <v>13</v>
      </c>
      <c r="X177" s="227" t="s">
        <v>58</v>
      </c>
      <c r="Y177" s="213">
        <f>Y176+3</f>
        <v>44914</v>
      </c>
      <c r="Z177" s="48">
        <f>'Detailed Summary'!AD1088</f>
        <v>112052</v>
      </c>
    </row>
    <row r="178" spans="4:26" x14ac:dyDescent="0.2">
      <c r="D178" s="29"/>
      <c r="H178">
        <v>14</v>
      </c>
      <c r="I178" s="227" t="s">
        <v>59</v>
      </c>
      <c r="J178" s="213">
        <v>44824</v>
      </c>
      <c r="K178" s="48">
        <f>'Detailed Summary'!AD998</f>
        <v>131591</v>
      </c>
      <c r="M178">
        <v>14</v>
      </c>
      <c r="N178" s="227" t="s">
        <v>54</v>
      </c>
      <c r="O178" s="213">
        <f t="shared" si="6"/>
        <v>44854</v>
      </c>
      <c r="P178" s="48">
        <f>'Detailed Summary'!AD1028</f>
        <v>149192</v>
      </c>
      <c r="R178">
        <v>14</v>
      </c>
      <c r="S178" s="227" t="s">
        <v>55</v>
      </c>
      <c r="T178" s="213">
        <f t="shared" si="7"/>
        <v>44883</v>
      </c>
      <c r="U178" s="48">
        <f>'Detailed Summary'!AD1057</f>
        <v>153800</v>
      </c>
      <c r="W178">
        <v>14</v>
      </c>
      <c r="X178" s="227" t="s">
        <v>59</v>
      </c>
      <c r="Y178" s="213">
        <f t="shared" ref="Y178" si="8">Y177+1</f>
        <v>44915</v>
      </c>
      <c r="Z178" s="48">
        <f>'Detailed Summary'!AD1089</f>
        <v>129184</v>
      </c>
    </row>
    <row r="179" spans="4:26" x14ac:dyDescent="0.2">
      <c r="D179" s="29"/>
      <c r="H179">
        <v>15</v>
      </c>
      <c r="I179" s="227" t="s">
        <v>53</v>
      </c>
      <c r="J179" s="213">
        <v>44825</v>
      </c>
      <c r="K179" s="48">
        <f>'Detailed Summary'!AD999</f>
        <v>136506</v>
      </c>
      <c r="M179">
        <v>15</v>
      </c>
      <c r="N179" s="227" t="s">
        <v>55</v>
      </c>
      <c r="O179" s="213">
        <f t="shared" si="6"/>
        <v>44855</v>
      </c>
      <c r="P179" s="48">
        <f>'Detailed Summary'!AD1029</f>
        <v>163462</v>
      </c>
      <c r="R179">
        <v>15</v>
      </c>
      <c r="S179" s="227" t="s">
        <v>58</v>
      </c>
      <c r="T179" s="213">
        <f>T178+3</f>
        <v>44886</v>
      </c>
      <c r="U179" s="48">
        <f>'Detailed Summary'!AD1060</f>
        <v>117661</v>
      </c>
      <c r="W179">
        <v>15</v>
      </c>
      <c r="X179" s="227" t="s">
        <v>53</v>
      </c>
      <c r="Y179" s="213">
        <f>Y178+1</f>
        <v>44916</v>
      </c>
      <c r="Z179" s="48">
        <f>'Detailed Summary'!AD1090</f>
        <v>133172</v>
      </c>
    </row>
    <row r="180" spans="4:26" x14ac:dyDescent="0.2">
      <c r="H180">
        <v>16</v>
      </c>
      <c r="I180" s="227" t="s">
        <v>54</v>
      </c>
      <c r="J180" s="213">
        <v>44826</v>
      </c>
      <c r="K180" s="48">
        <f>'Detailed Summary'!AD1000</f>
        <v>140423</v>
      </c>
      <c r="M180">
        <v>16</v>
      </c>
      <c r="N180" s="227" t="s">
        <v>58</v>
      </c>
      <c r="O180" s="213">
        <f>O179+3</f>
        <v>44858</v>
      </c>
      <c r="P180" s="48">
        <f>'Detailed Summary'!AD1032</f>
        <v>127034</v>
      </c>
      <c r="R180">
        <v>16</v>
      </c>
      <c r="S180" s="227" t="s">
        <v>59</v>
      </c>
      <c r="T180" s="213">
        <f>T179+1</f>
        <v>44887</v>
      </c>
      <c r="U180" s="48">
        <f>'Detailed Summary'!AD1061</f>
        <v>130463</v>
      </c>
      <c r="W180">
        <v>16</v>
      </c>
      <c r="X180" s="227" t="s">
        <v>54</v>
      </c>
      <c r="Y180" s="213">
        <f>Y179+1</f>
        <v>44917</v>
      </c>
      <c r="Z180" s="48">
        <f>'Detailed Summary'!AD1091</f>
        <v>120865</v>
      </c>
    </row>
    <row r="181" spans="4:26" x14ac:dyDescent="0.2">
      <c r="H181">
        <v>17</v>
      </c>
      <c r="I181" s="227" t="s">
        <v>55</v>
      </c>
      <c r="J181" s="213">
        <v>44827</v>
      </c>
      <c r="K181" s="48">
        <f>'Detailed Summary'!AD1001</f>
        <v>149651</v>
      </c>
      <c r="M181">
        <v>17</v>
      </c>
      <c r="N181" s="227" t="s">
        <v>59</v>
      </c>
      <c r="O181" s="213">
        <f>O180+1</f>
        <v>44859</v>
      </c>
      <c r="P181" s="48">
        <f>'Detailed Summary'!AD1033</f>
        <v>136459</v>
      </c>
      <c r="R181">
        <v>17</v>
      </c>
      <c r="S181" s="227" t="s">
        <v>53</v>
      </c>
      <c r="T181" s="213">
        <f>T180+1</f>
        <v>44888</v>
      </c>
      <c r="U181" s="48">
        <f>'Detailed Summary'!AD1062</f>
        <v>131724</v>
      </c>
      <c r="W181">
        <v>17</v>
      </c>
      <c r="X181" s="227" t="s">
        <v>55</v>
      </c>
      <c r="Y181" s="213">
        <f>Y180+1</f>
        <v>44918</v>
      </c>
      <c r="Z181" s="48">
        <f>'Detailed Summary'!AD1092</f>
        <v>93242</v>
      </c>
    </row>
    <row r="182" spans="4:26" x14ac:dyDescent="0.2">
      <c r="H182">
        <v>18</v>
      </c>
      <c r="I182" s="227" t="s">
        <v>58</v>
      </c>
      <c r="J182" s="213">
        <v>44830</v>
      </c>
      <c r="K182" s="48">
        <f>'Detailed Summary'!AD1004</f>
        <v>127719</v>
      </c>
      <c r="M182">
        <v>18</v>
      </c>
      <c r="N182" s="227" t="s">
        <v>53</v>
      </c>
      <c r="O182" s="213">
        <f t="shared" ref="O182:O184" si="9">O181+1</f>
        <v>44860</v>
      </c>
      <c r="P182" s="48">
        <f>'Detailed Summary'!AD1034</f>
        <v>141554</v>
      </c>
      <c r="R182">
        <v>18</v>
      </c>
      <c r="S182" s="227" t="s">
        <v>54</v>
      </c>
      <c r="T182" s="213">
        <f t="shared" ref="T182:T183" si="10">T181+1</f>
        <v>44889</v>
      </c>
      <c r="U182" s="48">
        <f>'Detailed Summary'!AD1063</f>
        <v>69598</v>
      </c>
      <c r="W182">
        <v>18</v>
      </c>
      <c r="X182" s="227" t="s">
        <v>58</v>
      </c>
      <c r="Y182" s="213">
        <f>Y181+3</f>
        <v>44921</v>
      </c>
      <c r="Z182" s="48">
        <f>'Detailed Summary'!AD1095</f>
        <v>83070</v>
      </c>
    </row>
    <row r="183" spans="4:26" x14ac:dyDescent="0.2">
      <c r="H183">
        <v>19</v>
      </c>
      <c r="I183" s="227" t="s">
        <v>59</v>
      </c>
      <c r="J183" s="213">
        <v>44831</v>
      </c>
      <c r="K183" s="48">
        <f>'Detailed Summary'!AD1005</f>
        <v>137081</v>
      </c>
      <c r="M183">
        <v>19</v>
      </c>
      <c r="N183" s="227" t="s">
        <v>54</v>
      </c>
      <c r="O183" s="213">
        <f t="shared" si="9"/>
        <v>44861</v>
      </c>
      <c r="P183" s="48">
        <f>'Detailed Summary'!AD1035</f>
        <v>147672</v>
      </c>
      <c r="R183">
        <v>19</v>
      </c>
      <c r="S183" s="227" t="s">
        <v>55</v>
      </c>
      <c r="T183" s="213">
        <f t="shared" si="10"/>
        <v>44890</v>
      </c>
      <c r="U183" s="48">
        <f>'Detailed Summary'!AD1064</f>
        <v>91157</v>
      </c>
      <c r="W183">
        <v>19</v>
      </c>
      <c r="X183" s="227" t="s">
        <v>59</v>
      </c>
      <c r="Y183" s="213">
        <f t="shared" ref="Y183" si="11">Y182+1</f>
        <v>44922</v>
      </c>
      <c r="Z183" s="48">
        <f>'Detailed Summary'!AD1096</f>
        <v>111979</v>
      </c>
    </row>
    <row r="184" spans="4:26" x14ac:dyDescent="0.2">
      <c r="H184">
        <v>20</v>
      </c>
      <c r="I184" s="227" t="s">
        <v>53</v>
      </c>
      <c r="J184" s="213">
        <v>44832</v>
      </c>
      <c r="K184" s="48">
        <f>'Detailed Summary'!AD1006</f>
        <v>139506</v>
      </c>
      <c r="M184">
        <v>20</v>
      </c>
      <c r="N184" s="227" t="s">
        <v>55</v>
      </c>
      <c r="O184" s="213">
        <f t="shared" si="9"/>
        <v>44862</v>
      </c>
      <c r="P184" s="48">
        <f>'Detailed Summary'!AD1036</f>
        <v>140213</v>
      </c>
      <c r="R184">
        <v>20</v>
      </c>
      <c r="S184" s="227" t="s">
        <v>58</v>
      </c>
      <c r="T184" s="213">
        <f>T183+3</f>
        <v>44893</v>
      </c>
      <c r="U184" s="48">
        <f>'Detailed Summary'!AD1067</f>
        <v>124302</v>
      </c>
      <c r="W184">
        <v>20</v>
      </c>
      <c r="X184" s="227" t="s">
        <v>53</v>
      </c>
      <c r="Y184" s="213">
        <f>Y183+1</f>
        <v>44923</v>
      </c>
      <c r="Z184" s="48">
        <f>'Detailed Summary'!AD1097</f>
        <v>121904</v>
      </c>
    </row>
    <row r="185" spans="4:26" x14ac:dyDescent="0.2">
      <c r="H185">
        <v>21</v>
      </c>
      <c r="I185" s="227" t="s">
        <v>54</v>
      </c>
      <c r="J185" s="213">
        <v>44833</v>
      </c>
      <c r="K185" s="48">
        <f>'Detailed Summary'!AD1007</f>
        <v>144725</v>
      </c>
      <c r="M185">
        <v>21</v>
      </c>
      <c r="N185" s="227" t="s">
        <v>58</v>
      </c>
      <c r="O185" s="213">
        <f>O184+3</f>
        <v>44865</v>
      </c>
      <c r="P185" s="48">
        <f>'Detailed Summary'!AD1039</f>
        <v>127735</v>
      </c>
      <c r="R185">
        <v>21</v>
      </c>
      <c r="S185" s="227" t="s">
        <v>59</v>
      </c>
      <c r="T185" s="213">
        <f>T184+1</f>
        <v>44894</v>
      </c>
      <c r="U185" s="48">
        <f>'Detailed Summary'!AD1068</f>
        <v>132801</v>
      </c>
      <c r="W185">
        <v>21</v>
      </c>
      <c r="X185" s="227" t="s">
        <v>54</v>
      </c>
      <c r="Y185" s="213">
        <f>Y184+1</f>
        <v>44924</v>
      </c>
      <c r="Z185" s="48">
        <f>'Detailed Summary'!AD1098</f>
        <v>115239</v>
      </c>
    </row>
    <row r="186" spans="4:26" x14ac:dyDescent="0.2">
      <c r="H186">
        <v>22</v>
      </c>
      <c r="I186" s="227" t="s">
        <v>55</v>
      </c>
      <c r="J186" s="213">
        <v>44834</v>
      </c>
      <c r="K186" s="48">
        <f>'Detailed Summary'!AD1008</f>
        <v>151887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Summary'!AD1069</f>
        <v>135839</v>
      </c>
      <c r="W186">
        <v>22</v>
      </c>
      <c r="X186" s="227" t="s">
        <v>55</v>
      </c>
      <c r="Y186" s="213">
        <f>Y185+1</f>
        <v>44925</v>
      </c>
      <c r="Z186" s="48">
        <f>'Detailed Summary'!AD1099</f>
        <v>118113</v>
      </c>
    </row>
    <row r="187" spans="4:26" x14ac:dyDescent="0.2">
      <c r="J187" s="29"/>
      <c r="K187" s="48"/>
      <c r="O187" s="29"/>
      <c r="P187" s="48"/>
      <c r="T187" s="29"/>
      <c r="U187" s="48"/>
      <c r="Y187" s="29"/>
      <c r="Z187" s="48"/>
    </row>
    <row r="188" spans="4:26" ht="16" thickBot="1" x14ac:dyDescent="0.25">
      <c r="I188" s="46"/>
      <c r="J188" s="46"/>
      <c r="K188" s="142">
        <f>SUM(K165:K187)</f>
        <v>2990033</v>
      </c>
      <c r="N188" s="46"/>
      <c r="O188" s="46"/>
      <c r="P188" s="142">
        <f>SUM(P165:P187)</f>
        <v>2921910</v>
      </c>
      <c r="S188" s="46"/>
      <c r="T188" s="46"/>
      <c r="U188" s="142">
        <f>SUM(U165:U187)</f>
        <v>2877367</v>
      </c>
      <c r="X188" s="46"/>
      <c r="Y188" s="46"/>
      <c r="Z188" s="142">
        <f>SUM(Z165:Z187)</f>
        <v>2821490</v>
      </c>
    </row>
    <row r="189" spans="4:26" ht="17" thickTop="1" thickBot="1" x14ac:dyDescent="0.25">
      <c r="I189" s="61" t="s">
        <v>560</v>
      </c>
      <c r="J189" s="142">
        <f>K188/22</f>
        <v>135910.59090909091</v>
      </c>
      <c r="N189" s="61" t="s">
        <v>563</v>
      </c>
      <c r="O189" s="142">
        <f>P188/21</f>
        <v>139138.57142857142</v>
      </c>
      <c r="S189" s="61" t="s">
        <v>566</v>
      </c>
      <c r="T189" s="142">
        <f>U188/22</f>
        <v>130789.40909090909</v>
      </c>
      <c r="X189" s="61" t="s">
        <v>569</v>
      </c>
      <c r="Y189" s="142">
        <f>Z188/22</f>
        <v>128249.54545454546</v>
      </c>
    </row>
    <row r="190" spans="4:26" ht="16" thickTop="1" x14ac:dyDescent="0.2">
      <c r="D190" s="29"/>
    </row>
    <row r="191" spans="4:26" x14ac:dyDescent="0.2">
      <c r="D191" s="29"/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4:26" x14ac:dyDescent="0.2">
      <c r="D192" s="29"/>
      <c r="H192">
        <v>1</v>
      </c>
      <c r="I192" s="227" t="s">
        <v>58</v>
      </c>
      <c r="J192" s="29">
        <v>44928</v>
      </c>
      <c r="K192" s="48">
        <f>'Detailed Summary'!AD1102</f>
        <v>78387</v>
      </c>
      <c r="M192">
        <v>1</v>
      </c>
      <c r="N192" s="227" t="s">
        <v>53</v>
      </c>
      <c r="O192" s="29">
        <v>44958</v>
      </c>
      <c r="P192" s="48">
        <f>'Detailed Summary'!AD1132</f>
        <v>7749</v>
      </c>
      <c r="R192">
        <v>1</v>
      </c>
      <c r="S192" s="227" t="s">
        <v>53</v>
      </c>
      <c r="T192" s="29">
        <v>44986</v>
      </c>
      <c r="U192" s="48">
        <f>'Detailed Summary'!AD1160</f>
        <v>145040</v>
      </c>
      <c r="W192">
        <v>1</v>
      </c>
      <c r="X192" s="227" t="s">
        <v>58</v>
      </c>
      <c r="Y192" s="29">
        <v>45019</v>
      </c>
      <c r="Z192" s="48">
        <f>'Detailed Summary'!AD1193</f>
        <v>134790</v>
      </c>
    </row>
    <row r="193" spans="4:26" x14ac:dyDescent="0.2">
      <c r="D193" s="29"/>
      <c r="H193">
        <v>2</v>
      </c>
      <c r="I193" s="227" t="s">
        <v>59</v>
      </c>
      <c r="J193" s="29">
        <f>J192+1</f>
        <v>44929</v>
      </c>
      <c r="K193" s="48">
        <f>'Detailed Summary'!AD1103</f>
        <v>119534</v>
      </c>
      <c r="M193">
        <v>2</v>
      </c>
      <c r="N193" s="227" t="s">
        <v>54</v>
      </c>
      <c r="O193" s="29">
        <f>O192+1</f>
        <v>44959</v>
      </c>
      <c r="P193" s="48">
        <f>'Detailed Summary'!AD1133</f>
        <v>53999</v>
      </c>
      <c r="R193">
        <v>2</v>
      </c>
      <c r="S193" s="227" t="s">
        <v>54</v>
      </c>
      <c r="T193" s="29">
        <f>T192+1</f>
        <v>44987</v>
      </c>
      <c r="U193" s="48">
        <f>'Detailed Summary'!AD1161</f>
        <v>140339</v>
      </c>
      <c r="W193">
        <v>2</v>
      </c>
      <c r="X193" s="227" t="s">
        <v>59</v>
      </c>
      <c r="Y193" s="29">
        <f>Y192+1</f>
        <v>45020</v>
      </c>
      <c r="Z193" s="48">
        <f>'Detailed Summary'!AD1194</f>
        <v>145254</v>
      </c>
    </row>
    <row r="194" spans="4:26" x14ac:dyDescent="0.2">
      <c r="D194" s="29"/>
      <c r="H194">
        <v>3</v>
      </c>
      <c r="I194" s="227" t="s">
        <v>53</v>
      </c>
      <c r="J194" s="29">
        <f t="shared" ref="J194:J196" si="12">J193+1</f>
        <v>44930</v>
      </c>
      <c r="K194" s="48">
        <f>'Detailed Summary'!AD1104</f>
        <v>123005</v>
      </c>
      <c r="M194">
        <v>3</v>
      </c>
      <c r="N194" s="227" t="s">
        <v>55</v>
      </c>
      <c r="O194" s="29">
        <f t="shared" ref="O194:O196" si="13">O193+1</f>
        <v>44960</v>
      </c>
      <c r="P194" s="48">
        <f>'Detailed Summary'!AD1134</f>
        <v>125036</v>
      </c>
      <c r="R194">
        <v>3</v>
      </c>
      <c r="S194" s="227" t="s">
        <v>55</v>
      </c>
      <c r="T194" s="29">
        <f t="shared" ref="T194:T196" si="14">T193+1</f>
        <v>44988</v>
      </c>
      <c r="U194" s="48">
        <f>'Detailed Summary'!AD1162</f>
        <v>154687</v>
      </c>
      <c r="W194">
        <v>3</v>
      </c>
      <c r="X194" s="227" t="s">
        <v>53</v>
      </c>
      <c r="Y194" s="29">
        <f t="shared" ref="Y194:Y196" si="15">Y193+1</f>
        <v>45021</v>
      </c>
      <c r="Z194" s="48">
        <f>'Detailed Summary'!AD1195</f>
        <v>146280</v>
      </c>
    </row>
    <row r="195" spans="4:26" x14ac:dyDescent="0.2">
      <c r="D195" s="29"/>
      <c r="H195">
        <v>4</v>
      </c>
      <c r="I195" s="227" t="s">
        <v>54</v>
      </c>
      <c r="J195" s="29">
        <f t="shared" si="12"/>
        <v>44931</v>
      </c>
      <c r="K195" s="48">
        <f>'Detailed Summary'!AD1105</f>
        <v>126366</v>
      </c>
      <c r="M195">
        <v>4</v>
      </c>
      <c r="N195" s="227" t="s">
        <v>58</v>
      </c>
      <c r="O195" s="29">
        <f>O194+3</f>
        <v>44963</v>
      </c>
      <c r="P195" s="48">
        <f>'Detailed Summary'!AD1137</f>
        <v>131520</v>
      </c>
      <c r="R195">
        <v>4</v>
      </c>
      <c r="S195" s="227" t="s">
        <v>58</v>
      </c>
      <c r="T195" s="29">
        <f>T194+3</f>
        <v>44991</v>
      </c>
      <c r="U195" s="48">
        <f>'Detailed Summary'!AD1165</f>
        <v>132931</v>
      </c>
      <c r="W195">
        <v>4</v>
      </c>
      <c r="X195" s="227" t="s">
        <v>54</v>
      </c>
      <c r="Y195" s="29">
        <f>Y194+1</f>
        <v>45022</v>
      </c>
      <c r="Z195" s="48">
        <f>'Detailed Summary'!AD1196</f>
        <v>131483</v>
      </c>
    </row>
    <row r="196" spans="4:26" x14ac:dyDescent="0.2">
      <c r="D196" s="29"/>
      <c r="H196">
        <v>5</v>
      </c>
      <c r="I196" s="227" t="s">
        <v>55</v>
      </c>
      <c r="J196" s="29">
        <f t="shared" si="12"/>
        <v>44932</v>
      </c>
      <c r="K196" s="48">
        <f>'Detailed Summary'!AD1106</f>
        <v>132322</v>
      </c>
      <c r="M196">
        <v>5</v>
      </c>
      <c r="N196" s="227" t="s">
        <v>59</v>
      </c>
      <c r="O196" s="29">
        <f t="shared" si="13"/>
        <v>44964</v>
      </c>
      <c r="P196" s="48">
        <f>'Detailed Summary'!AD1138</f>
        <v>134604</v>
      </c>
      <c r="R196">
        <v>5</v>
      </c>
      <c r="S196" s="227" t="s">
        <v>59</v>
      </c>
      <c r="T196" s="29">
        <f t="shared" si="14"/>
        <v>44992</v>
      </c>
      <c r="U196" s="48">
        <f>'Detailed Summary'!AD1166</f>
        <v>143895</v>
      </c>
      <c r="W196">
        <v>5</v>
      </c>
      <c r="X196" s="227" t="s">
        <v>55</v>
      </c>
      <c r="Y196" s="29">
        <f t="shared" si="15"/>
        <v>45023</v>
      </c>
      <c r="Z196" s="48">
        <f>'Detailed Summary'!AD1197</f>
        <v>123820</v>
      </c>
    </row>
    <row r="197" spans="4:26" x14ac:dyDescent="0.2">
      <c r="D197" s="29"/>
      <c r="H197">
        <v>6</v>
      </c>
      <c r="I197" s="227" t="s">
        <v>58</v>
      </c>
      <c r="J197" s="213">
        <f>J196+3</f>
        <v>44935</v>
      </c>
      <c r="K197" s="48">
        <f>'Detailed Summary'!AD1109</f>
        <v>120914</v>
      </c>
      <c r="M197">
        <v>6</v>
      </c>
      <c r="N197" s="227" t="s">
        <v>53</v>
      </c>
      <c r="O197" s="213">
        <f>O196+1</f>
        <v>44965</v>
      </c>
      <c r="P197" s="48">
        <f>'Detailed Summary'!AD1139</f>
        <v>132461</v>
      </c>
      <c r="R197">
        <v>6</v>
      </c>
      <c r="S197" s="227" t="s">
        <v>53</v>
      </c>
      <c r="T197" s="213">
        <f>T196+1</f>
        <v>44993</v>
      </c>
      <c r="U197" s="48">
        <f>'Detailed Summary'!AD1167</f>
        <v>144706</v>
      </c>
      <c r="W197">
        <v>6</v>
      </c>
      <c r="X197" s="227" t="s">
        <v>58</v>
      </c>
      <c r="Y197" s="213">
        <f>Y196+3</f>
        <v>45026</v>
      </c>
      <c r="Z197" s="48">
        <f>'Detailed Summary'!AD1200</f>
        <v>129363</v>
      </c>
    </row>
    <row r="198" spans="4:26" x14ac:dyDescent="0.2">
      <c r="D198" s="29"/>
      <c r="H198">
        <v>7</v>
      </c>
      <c r="I198" s="227" t="s">
        <v>59</v>
      </c>
      <c r="J198" s="213">
        <f>J197+1</f>
        <v>44936</v>
      </c>
      <c r="K198" s="48">
        <f>'Detailed Summary'!AD1110</f>
        <v>134712</v>
      </c>
      <c r="M198">
        <v>7</v>
      </c>
      <c r="N198" s="227" t="s">
        <v>54</v>
      </c>
      <c r="O198" s="213">
        <f>O197+1</f>
        <v>44966</v>
      </c>
      <c r="P198" s="48">
        <f>'Detailed Summary'!AD1140</f>
        <v>145956</v>
      </c>
      <c r="R198">
        <v>7</v>
      </c>
      <c r="S198" s="227" t="s">
        <v>54</v>
      </c>
      <c r="T198" s="213">
        <f>T197+1</f>
        <v>44994</v>
      </c>
      <c r="U198" s="48">
        <f>'Detailed Summary'!AD1168</f>
        <v>149894</v>
      </c>
      <c r="W198">
        <v>7</v>
      </c>
      <c r="X198" s="227" t="s">
        <v>59</v>
      </c>
      <c r="Y198" s="213">
        <f>Y197+1</f>
        <v>45027</v>
      </c>
      <c r="Z198" s="48">
        <f>'Detailed Summary'!AD1201</f>
        <v>141608</v>
      </c>
    </row>
    <row r="199" spans="4:26" x14ac:dyDescent="0.2">
      <c r="D199" s="29"/>
      <c r="H199">
        <v>8</v>
      </c>
      <c r="I199" s="227" t="s">
        <v>53</v>
      </c>
      <c r="J199" s="213">
        <f t="shared" ref="J199:J201" si="16">J198+1</f>
        <v>44937</v>
      </c>
      <c r="K199" s="48">
        <f>'Detailed Summary'!AD1111</f>
        <v>135528</v>
      </c>
      <c r="M199">
        <v>8</v>
      </c>
      <c r="N199" s="227" t="s">
        <v>55</v>
      </c>
      <c r="O199" s="213">
        <f t="shared" ref="O199:O201" si="17">O198+1</f>
        <v>44967</v>
      </c>
      <c r="P199" s="48">
        <f>'Detailed Summary'!AD1141</f>
        <v>145412</v>
      </c>
      <c r="R199">
        <v>8</v>
      </c>
      <c r="S199" s="227" t="s">
        <v>55</v>
      </c>
      <c r="T199" s="213">
        <f t="shared" ref="T199:T201" si="18">T198+1</f>
        <v>44995</v>
      </c>
      <c r="U199" s="48">
        <f>'Detailed Summary'!AD1169</f>
        <v>158934</v>
      </c>
      <c r="W199">
        <v>8</v>
      </c>
      <c r="X199" s="227" t="s">
        <v>53</v>
      </c>
      <c r="Y199" s="213">
        <f t="shared" ref="Y199:Y201" si="19">Y198+1</f>
        <v>45028</v>
      </c>
      <c r="Z199" s="48">
        <f>'Detailed Summary'!AD1202</f>
        <v>147914</v>
      </c>
    </row>
    <row r="200" spans="4:26" x14ac:dyDescent="0.2">
      <c r="D200" s="29"/>
      <c r="H200">
        <v>9</v>
      </c>
      <c r="I200" s="227" t="s">
        <v>54</v>
      </c>
      <c r="J200" s="213">
        <f t="shared" si="16"/>
        <v>44938</v>
      </c>
      <c r="K200" s="48">
        <f>'Detailed Summary'!AD1112</f>
        <v>138363</v>
      </c>
      <c r="M200">
        <v>9</v>
      </c>
      <c r="N200" s="227" t="s">
        <v>58</v>
      </c>
      <c r="O200" s="213">
        <f>O199+3</f>
        <v>44970</v>
      </c>
      <c r="P200" s="48">
        <f>'Detailed Summary'!AD1144</f>
        <v>128422</v>
      </c>
      <c r="R200">
        <v>9</v>
      </c>
      <c r="S200" s="227" t="s">
        <v>58</v>
      </c>
      <c r="T200" s="213">
        <f>T199+3</f>
        <v>44998</v>
      </c>
      <c r="U200" s="48">
        <f>'Detailed Summary'!AD1172</f>
        <v>127187</v>
      </c>
      <c r="W200">
        <v>9</v>
      </c>
      <c r="X200" s="227" t="s">
        <v>54</v>
      </c>
      <c r="Y200" s="213">
        <f>Y199+1</f>
        <v>45029</v>
      </c>
      <c r="Z200" s="48">
        <f>'Detailed Summary'!AD1203</f>
        <v>150932</v>
      </c>
    </row>
    <row r="201" spans="4:26" x14ac:dyDescent="0.2">
      <c r="D201" s="29"/>
      <c r="H201">
        <v>10</v>
      </c>
      <c r="I201" s="227" t="s">
        <v>55</v>
      </c>
      <c r="J201" s="213">
        <f t="shared" si="16"/>
        <v>44939</v>
      </c>
      <c r="K201" s="48">
        <f>'Detailed Summary'!AD1113</f>
        <v>143978</v>
      </c>
      <c r="M201">
        <v>10</v>
      </c>
      <c r="N201" s="227" t="s">
        <v>59</v>
      </c>
      <c r="O201" s="213">
        <f t="shared" si="17"/>
        <v>44971</v>
      </c>
      <c r="P201" s="48">
        <f>'Detailed Summary'!AD1145</f>
        <v>145139</v>
      </c>
      <c r="R201">
        <v>10</v>
      </c>
      <c r="S201" s="227" t="s">
        <v>59</v>
      </c>
      <c r="T201" s="213">
        <f t="shared" si="18"/>
        <v>44999</v>
      </c>
      <c r="U201" s="48">
        <f>'Detailed Summary'!AD1173</f>
        <v>133590</v>
      </c>
      <c r="W201">
        <v>10</v>
      </c>
      <c r="X201" s="227" t="s">
        <v>55</v>
      </c>
      <c r="Y201" s="213">
        <f t="shared" si="19"/>
        <v>45030</v>
      </c>
      <c r="Z201" s="48">
        <f>'Detailed Summary'!AD1204</f>
        <v>158324</v>
      </c>
    </row>
    <row r="202" spans="4:26" x14ac:dyDescent="0.2">
      <c r="D202" s="29"/>
      <c r="H202">
        <v>11</v>
      </c>
      <c r="I202" s="227" t="s">
        <v>58</v>
      </c>
      <c r="J202" s="213">
        <f>J201+3</f>
        <v>44942</v>
      </c>
      <c r="K202" s="48">
        <f>'Detailed Summary'!AD1116</f>
        <v>115074</v>
      </c>
      <c r="M202">
        <v>11</v>
      </c>
      <c r="N202" s="227" t="s">
        <v>53</v>
      </c>
      <c r="O202" s="213">
        <f>O201+1</f>
        <v>44972</v>
      </c>
      <c r="P202" s="48">
        <f>'Detailed Summary'!AD1146</f>
        <v>142055</v>
      </c>
      <c r="R202">
        <v>11</v>
      </c>
      <c r="S202" s="227" t="s">
        <v>53</v>
      </c>
      <c r="T202" s="213">
        <f>T201+1</f>
        <v>45000</v>
      </c>
      <c r="U202" s="48">
        <f>'Detailed Summary'!AD1174</f>
        <v>137913</v>
      </c>
      <c r="W202">
        <v>11</v>
      </c>
      <c r="X202" s="227" t="s">
        <v>58</v>
      </c>
      <c r="Y202" s="213">
        <f>Y201+3</f>
        <v>45033</v>
      </c>
      <c r="Z202" s="48">
        <f>'Detailed Summary'!AD1207</f>
        <v>133107</v>
      </c>
    </row>
    <row r="203" spans="4:26" x14ac:dyDescent="0.2">
      <c r="D203" s="29"/>
      <c r="H203">
        <v>12</v>
      </c>
      <c r="I203" s="227" t="s">
        <v>59</v>
      </c>
      <c r="J203" s="213">
        <f>J202+1</f>
        <v>44943</v>
      </c>
      <c r="K203" s="48">
        <f>'Detailed Summary'!AD1117</f>
        <v>136619</v>
      </c>
      <c r="M203">
        <v>12</v>
      </c>
      <c r="N203" s="227" t="s">
        <v>54</v>
      </c>
      <c r="O203" s="213">
        <f>O202+1</f>
        <v>44973</v>
      </c>
      <c r="P203" s="48">
        <f>'Detailed Summary'!AD1147</f>
        <v>141844</v>
      </c>
      <c r="R203">
        <v>12</v>
      </c>
      <c r="S203" s="227" t="s">
        <v>54</v>
      </c>
      <c r="T203" s="213">
        <f>T202+1</f>
        <v>45001</v>
      </c>
      <c r="U203" s="48">
        <f>'Detailed Summary'!AD1175</f>
        <v>134366</v>
      </c>
      <c r="W203">
        <v>12</v>
      </c>
      <c r="X203" s="227" t="s">
        <v>59</v>
      </c>
      <c r="Y203" s="213">
        <f>Y202+1</f>
        <v>45034</v>
      </c>
      <c r="Z203" s="48">
        <f>'Detailed Summary'!AD1208</f>
        <v>141707</v>
      </c>
    </row>
    <row r="204" spans="4:26" x14ac:dyDescent="0.2">
      <c r="D204" s="29"/>
      <c r="H204">
        <v>13</v>
      </c>
      <c r="I204" s="227" t="s">
        <v>53</v>
      </c>
      <c r="J204" s="213">
        <f t="shared" ref="J204:J206" si="20">J203+1</f>
        <v>44944</v>
      </c>
      <c r="K204" s="48">
        <f>'Detailed Summary'!AD1118</f>
        <v>136532</v>
      </c>
      <c r="M204">
        <v>13</v>
      </c>
      <c r="N204" s="227" t="s">
        <v>55</v>
      </c>
      <c r="O204" s="213">
        <f t="shared" ref="O204:O206" si="21">O203+1</f>
        <v>44974</v>
      </c>
      <c r="P204" s="48">
        <f>'Detailed Summary'!AD1148</f>
        <v>147424</v>
      </c>
      <c r="R204">
        <v>13</v>
      </c>
      <c r="S204" s="227" t="s">
        <v>55</v>
      </c>
      <c r="T204" s="213">
        <f t="shared" ref="T204:T206" si="22">T203+1</f>
        <v>45002</v>
      </c>
      <c r="U204" s="48">
        <f>'Detailed Summary'!AD1176</f>
        <v>139740</v>
      </c>
      <c r="W204">
        <v>13</v>
      </c>
      <c r="X204" s="227" t="s">
        <v>53</v>
      </c>
      <c r="Y204" s="213">
        <f t="shared" ref="Y204:Y206" si="23">Y203+1</f>
        <v>45035</v>
      </c>
      <c r="Z204" s="48">
        <f>'Detailed Summary'!AD1209</f>
        <v>144547</v>
      </c>
    </row>
    <row r="205" spans="4:26" x14ac:dyDescent="0.2">
      <c r="D205" s="29"/>
      <c r="H205">
        <v>14</v>
      </c>
      <c r="I205" s="227" t="s">
        <v>54</v>
      </c>
      <c r="J205" s="213">
        <f t="shared" si="20"/>
        <v>44945</v>
      </c>
      <c r="K205" s="48">
        <f>'Detailed Summary'!AD1119</f>
        <v>139523</v>
      </c>
      <c r="M205">
        <v>14</v>
      </c>
      <c r="N205" s="227" t="s">
        <v>58</v>
      </c>
      <c r="O205" s="213">
        <f>O204+3</f>
        <v>44977</v>
      </c>
      <c r="P205" s="48">
        <f>'Detailed Summary'!AD1151</f>
        <v>121280</v>
      </c>
      <c r="R205">
        <v>14</v>
      </c>
      <c r="S205" s="227" t="s">
        <v>58</v>
      </c>
      <c r="T205" s="213">
        <f>T204+3</f>
        <v>45005</v>
      </c>
      <c r="U205" s="48">
        <f>'Detailed Summary'!AD1179</f>
        <v>131041</v>
      </c>
      <c r="W205">
        <v>14</v>
      </c>
      <c r="X205" s="227" t="s">
        <v>54</v>
      </c>
      <c r="Y205" s="213">
        <f>Y204+1</f>
        <v>45036</v>
      </c>
      <c r="Z205" s="48">
        <f>'Detailed Summary'!AD1210</f>
        <v>145276</v>
      </c>
    </row>
    <row r="206" spans="4:26" x14ac:dyDescent="0.2">
      <c r="D206" s="29"/>
      <c r="H206">
        <v>15</v>
      </c>
      <c r="I206" s="227" t="s">
        <v>55</v>
      </c>
      <c r="J206" s="213">
        <f t="shared" si="20"/>
        <v>44946</v>
      </c>
      <c r="K206" s="48">
        <f>'Detailed Summary'!AD1120</f>
        <v>126307</v>
      </c>
      <c r="M206">
        <v>15</v>
      </c>
      <c r="N206" s="227" t="s">
        <v>59</v>
      </c>
      <c r="O206" s="213">
        <f t="shared" si="21"/>
        <v>44978</v>
      </c>
      <c r="P206" s="48">
        <f>'Detailed Summary'!AD1152</f>
        <v>140801</v>
      </c>
      <c r="R206">
        <v>15</v>
      </c>
      <c r="S206" s="227" t="s">
        <v>59</v>
      </c>
      <c r="T206" s="213">
        <f t="shared" si="22"/>
        <v>45006</v>
      </c>
      <c r="U206" s="48">
        <f>'Detailed Summary'!AD1180</f>
        <v>140918</v>
      </c>
      <c r="W206">
        <v>15</v>
      </c>
      <c r="X206" s="227" t="s">
        <v>55</v>
      </c>
      <c r="Y206" s="213">
        <f t="shared" si="23"/>
        <v>45037</v>
      </c>
      <c r="Z206" s="48">
        <f>'Detailed Summary'!AD1211</f>
        <v>155395</v>
      </c>
    </row>
    <row r="207" spans="4:26" x14ac:dyDescent="0.2">
      <c r="D207" s="29"/>
      <c r="H207">
        <v>16</v>
      </c>
      <c r="I207" s="227" t="s">
        <v>58</v>
      </c>
      <c r="J207" s="213">
        <f>J206+3</f>
        <v>44949</v>
      </c>
      <c r="K207" s="48">
        <f>'Detailed Summary'!AD1123</f>
        <v>124428</v>
      </c>
      <c r="M207">
        <v>16</v>
      </c>
      <c r="N207" s="227" t="s">
        <v>53</v>
      </c>
      <c r="O207" s="213">
        <f>O206+1</f>
        <v>44979</v>
      </c>
      <c r="P207" s="48">
        <f>'Detailed Summary'!AD1153</f>
        <v>146577</v>
      </c>
      <c r="R207">
        <v>16</v>
      </c>
      <c r="S207" s="227" t="s">
        <v>53</v>
      </c>
      <c r="T207" s="213">
        <f>T206+1</f>
        <v>45007</v>
      </c>
      <c r="U207" s="48">
        <f>'Detailed Summary'!AD1181</f>
        <v>143966</v>
      </c>
      <c r="W207">
        <v>16</v>
      </c>
      <c r="X207" s="227" t="s">
        <v>58</v>
      </c>
      <c r="Y207" s="213">
        <f>Y206+3</f>
        <v>45040</v>
      </c>
      <c r="Z207" s="48">
        <f>'Detailed Summary'!AD1214</f>
        <v>131207</v>
      </c>
    </row>
    <row r="208" spans="4:26" x14ac:dyDescent="0.2">
      <c r="D208" s="29"/>
      <c r="H208">
        <v>17</v>
      </c>
      <c r="I208" s="227" t="s">
        <v>59</v>
      </c>
      <c r="J208" s="213">
        <f>J207+1</f>
        <v>44950</v>
      </c>
      <c r="K208" s="48">
        <f>'Detailed Summary'!AD1124</f>
        <v>118208</v>
      </c>
      <c r="M208">
        <v>17</v>
      </c>
      <c r="N208" s="227" t="s">
        <v>54</v>
      </c>
      <c r="O208" s="213">
        <f>O207+1</f>
        <v>44980</v>
      </c>
      <c r="P208" s="48">
        <f>'Detailed Summary'!AD1154</f>
        <v>145758</v>
      </c>
      <c r="R208">
        <v>17</v>
      </c>
      <c r="S208" s="227" t="s">
        <v>54</v>
      </c>
      <c r="T208" s="213">
        <f>T207+1</f>
        <v>45008</v>
      </c>
      <c r="U208" s="48">
        <f>'Detailed Summary'!AD1182</f>
        <v>149451</v>
      </c>
      <c r="W208">
        <v>17</v>
      </c>
      <c r="X208" s="227" t="s">
        <v>59</v>
      </c>
      <c r="Y208" s="213">
        <f>Y207+1</f>
        <v>45041</v>
      </c>
      <c r="Z208" s="48">
        <f>'Detailed Summary'!AD1215</f>
        <v>140036</v>
      </c>
    </row>
    <row r="209" spans="4:26" x14ac:dyDescent="0.2">
      <c r="D209" s="29"/>
      <c r="H209">
        <v>18</v>
      </c>
      <c r="I209" s="227" t="s">
        <v>53</v>
      </c>
      <c r="J209" s="213">
        <f t="shared" ref="J209:J211" si="24">J208+1</f>
        <v>44951</v>
      </c>
      <c r="K209" s="48">
        <f>'Detailed Summary'!AD1125</f>
        <v>132962</v>
      </c>
      <c r="M209">
        <v>18</v>
      </c>
      <c r="N209" s="227" t="s">
        <v>55</v>
      </c>
      <c r="O209" s="213">
        <f t="shared" ref="O209:O211" si="25">O208+1</f>
        <v>44981</v>
      </c>
      <c r="P209" s="48">
        <f>'Detailed Summary'!AD1155</f>
        <v>149472</v>
      </c>
      <c r="R209">
        <v>18</v>
      </c>
      <c r="S209" s="227" t="s">
        <v>55</v>
      </c>
      <c r="T209" s="213">
        <f t="shared" ref="T209:T214" si="26">T208+1</f>
        <v>45009</v>
      </c>
      <c r="U209" s="48">
        <f>'Detailed Summary'!AD1183</f>
        <v>151835</v>
      </c>
      <c r="W209">
        <v>18</v>
      </c>
      <c r="X209" s="227" t="s">
        <v>53</v>
      </c>
      <c r="Y209" s="213">
        <f t="shared" ref="Y209:Y211" si="27">Y208+1</f>
        <v>45042</v>
      </c>
      <c r="Z209" s="48">
        <f>'Detailed Summary'!AD1216</f>
        <v>141108</v>
      </c>
    </row>
    <row r="210" spans="4:26" x14ac:dyDescent="0.2">
      <c r="D210" s="29"/>
      <c r="H210">
        <v>19</v>
      </c>
      <c r="I210" s="227" t="s">
        <v>54</v>
      </c>
      <c r="J210" s="213">
        <f t="shared" si="24"/>
        <v>44952</v>
      </c>
      <c r="K210" s="48">
        <f>'Detailed Summary'!AD1126</f>
        <v>136846</v>
      </c>
      <c r="M210">
        <v>19</v>
      </c>
      <c r="N210" s="227" t="s">
        <v>58</v>
      </c>
      <c r="O210" s="213">
        <f>O209+3</f>
        <v>44984</v>
      </c>
      <c r="P210" s="48">
        <f>'Detailed Summary'!AD1158</f>
        <v>132546</v>
      </c>
      <c r="R210">
        <v>19</v>
      </c>
      <c r="S210" s="227" t="s">
        <v>58</v>
      </c>
      <c r="T210" s="213">
        <f>T209+3</f>
        <v>45012</v>
      </c>
      <c r="U210" s="48">
        <f>'Detailed Summary'!AD1186</f>
        <v>132098</v>
      </c>
      <c r="W210">
        <v>19</v>
      </c>
      <c r="X210" s="227" t="s">
        <v>54</v>
      </c>
      <c r="Y210" s="213">
        <f>Y209+1</f>
        <v>45043</v>
      </c>
      <c r="Z210" s="48">
        <f>'Detailed Summary'!AD1217</f>
        <v>145557</v>
      </c>
    </row>
    <row r="211" spans="4:26" x14ac:dyDescent="0.2">
      <c r="D211" s="29"/>
      <c r="H211">
        <v>20</v>
      </c>
      <c r="I211" s="227" t="s">
        <v>55</v>
      </c>
      <c r="J211" s="213">
        <f t="shared" si="24"/>
        <v>44953</v>
      </c>
      <c r="K211" s="48">
        <f>'Detailed Summary'!AD1127</f>
        <v>140873</v>
      </c>
      <c r="M211">
        <v>20</v>
      </c>
      <c r="N211" s="227" t="s">
        <v>59</v>
      </c>
      <c r="O211" s="213">
        <f t="shared" si="25"/>
        <v>44985</v>
      </c>
      <c r="P211" s="48">
        <f>'Detailed Summary'!AD1159</f>
        <v>141851</v>
      </c>
      <c r="R211">
        <v>20</v>
      </c>
      <c r="S211" s="227" t="s">
        <v>59</v>
      </c>
      <c r="T211" s="213">
        <f t="shared" si="26"/>
        <v>45013</v>
      </c>
      <c r="U211" s="48">
        <f>'Detailed Summary'!AD1187</f>
        <v>141535</v>
      </c>
      <c r="W211">
        <v>20</v>
      </c>
      <c r="X211" s="227" t="s">
        <v>55</v>
      </c>
      <c r="Y211" s="213">
        <f t="shared" si="27"/>
        <v>45044</v>
      </c>
      <c r="Z211" s="48">
        <f>'Detailed Summary'!AD1218</f>
        <v>148240</v>
      </c>
    </row>
    <row r="212" spans="4:26" x14ac:dyDescent="0.2">
      <c r="H212">
        <v>21</v>
      </c>
      <c r="I212" s="227" t="s">
        <v>54</v>
      </c>
      <c r="J212" s="213">
        <f>J211+3</f>
        <v>44956</v>
      </c>
      <c r="K212" s="48">
        <f>'Detailed Summary'!AD1130</f>
        <v>109611</v>
      </c>
      <c r="N212" s="227"/>
      <c r="O212" s="213"/>
      <c r="P212" s="48"/>
      <c r="R212">
        <v>21</v>
      </c>
      <c r="S212" s="227" t="s">
        <v>53</v>
      </c>
      <c r="T212" s="213">
        <f t="shared" si="26"/>
        <v>45014</v>
      </c>
      <c r="U212" s="48">
        <f>'Detailed Summary'!AD1188</f>
        <v>146819</v>
      </c>
      <c r="X212" s="227"/>
      <c r="Y212" s="213"/>
      <c r="Z212" s="48"/>
    </row>
    <row r="213" spans="4:26" x14ac:dyDescent="0.2">
      <c r="H213">
        <v>22</v>
      </c>
      <c r="I213" s="227" t="s">
        <v>55</v>
      </c>
      <c r="J213" s="213">
        <f>J212+1</f>
        <v>44957</v>
      </c>
      <c r="K213" s="48">
        <f>'Detailed Summary'!AD1131</f>
        <v>13494</v>
      </c>
      <c r="N213" s="227"/>
      <c r="O213" s="213"/>
      <c r="P213" s="48"/>
      <c r="R213">
        <v>22</v>
      </c>
      <c r="S213" s="227" t="s">
        <v>54</v>
      </c>
      <c r="T213" s="213">
        <f t="shared" si="26"/>
        <v>45015</v>
      </c>
      <c r="U213" s="48">
        <f>'Detailed Summary'!AD1189</f>
        <v>148008</v>
      </c>
      <c r="X213" s="227"/>
      <c r="Y213" s="213"/>
      <c r="Z213" s="48"/>
    </row>
    <row r="214" spans="4:26" x14ac:dyDescent="0.2">
      <c r="J214" s="29"/>
      <c r="K214" s="48"/>
      <c r="O214" s="29"/>
      <c r="P214" s="48"/>
      <c r="R214">
        <v>23</v>
      </c>
      <c r="S214" s="227" t="s">
        <v>55</v>
      </c>
      <c r="T214" s="213">
        <f t="shared" si="26"/>
        <v>45016</v>
      </c>
      <c r="U214" s="48">
        <f>'Detailed Summary'!AD1190</f>
        <v>155657</v>
      </c>
      <c r="X214" s="227"/>
      <c r="Y214" s="213"/>
      <c r="Z214" s="48"/>
    </row>
    <row r="215" spans="4:26" ht="16" thickBot="1" x14ac:dyDescent="0.25">
      <c r="I215" s="46"/>
      <c r="J215" s="46"/>
      <c r="K215" s="142">
        <f>SUM(K192:K214)</f>
        <v>2683586</v>
      </c>
      <c r="N215" s="46"/>
      <c r="O215" s="46"/>
      <c r="P215" s="142">
        <f>SUM(P192:P214)</f>
        <v>2559906</v>
      </c>
      <c r="S215" s="46"/>
      <c r="T215" s="46"/>
      <c r="U215" s="142">
        <f>SUM(U192:U214)</f>
        <v>3284550</v>
      </c>
      <c r="X215" s="46"/>
      <c r="Y215" s="46"/>
      <c r="Z215" s="142">
        <f>SUM(Z192:Z214)</f>
        <v>2835948</v>
      </c>
    </row>
    <row r="216" spans="4:26" ht="17" thickTop="1" thickBot="1" x14ac:dyDescent="0.25">
      <c r="I216" s="61" t="s">
        <v>572</v>
      </c>
      <c r="J216" s="142">
        <f>K215/22</f>
        <v>121981.18181818182</v>
      </c>
      <c r="N216" s="61" t="s">
        <v>575</v>
      </c>
      <c r="O216" s="142">
        <f>P215/20</f>
        <v>127995.3</v>
      </c>
      <c r="S216" s="61" t="s">
        <v>578</v>
      </c>
      <c r="T216" s="142">
        <f>U215/23</f>
        <v>142806.52173913043</v>
      </c>
      <c r="X216" s="61" t="s">
        <v>581</v>
      </c>
      <c r="Y216" s="142">
        <f>Z215/23</f>
        <v>123302.08695652174</v>
      </c>
    </row>
    <row r="217" spans="4:26" ht="16" thickTop="1" x14ac:dyDescent="0.2"/>
    <row r="220" spans="4:26" x14ac:dyDescent="0.2">
      <c r="D220" s="29"/>
    </row>
    <row r="221" spans="4:26" x14ac:dyDescent="0.2">
      <c r="D221" s="29"/>
    </row>
    <row r="222" spans="4:26" x14ac:dyDescent="0.2">
      <c r="D222" s="29"/>
    </row>
    <row r="223" spans="4:26" x14ac:dyDescent="0.2">
      <c r="D223" s="29"/>
    </row>
    <row r="224" spans="4:26" x14ac:dyDescent="0.2">
      <c r="D224" s="29"/>
    </row>
    <row r="225" spans="4:4" x14ac:dyDescent="0.2">
      <c r="D225" s="29"/>
    </row>
    <row r="226" spans="4:4" x14ac:dyDescent="0.2">
      <c r="D226" s="29"/>
    </row>
    <row r="227" spans="4:4" x14ac:dyDescent="0.2">
      <c r="D227" s="29"/>
    </row>
    <row r="228" spans="4:4" x14ac:dyDescent="0.2">
      <c r="D228" s="29"/>
    </row>
    <row r="229" spans="4:4" x14ac:dyDescent="0.2">
      <c r="D229" s="29"/>
    </row>
    <row r="230" spans="4:4" x14ac:dyDescent="0.2">
      <c r="D230" s="29"/>
    </row>
    <row r="231" spans="4:4" x14ac:dyDescent="0.2">
      <c r="D231" s="29"/>
    </row>
    <row r="232" spans="4:4" x14ac:dyDescent="0.2">
      <c r="D232" s="29"/>
    </row>
    <row r="233" spans="4:4" x14ac:dyDescent="0.2">
      <c r="D233" s="29"/>
    </row>
    <row r="234" spans="4:4" x14ac:dyDescent="0.2">
      <c r="D234" s="29"/>
    </row>
    <row r="235" spans="4:4" x14ac:dyDescent="0.2">
      <c r="D235" s="29"/>
    </row>
    <row r="236" spans="4:4" x14ac:dyDescent="0.2">
      <c r="D236" s="29"/>
    </row>
    <row r="237" spans="4:4" x14ac:dyDescent="0.2">
      <c r="D237" s="29"/>
    </row>
    <row r="238" spans="4:4" x14ac:dyDescent="0.2">
      <c r="D238" s="29"/>
    </row>
    <row r="239" spans="4:4" x14ac:dyDescent="0.2">
      <c r="D239" s="29"/>
    </row>
    <row r="240" spans="4:4" x14ac:dyDescent="0.2">
      <c r="D240" s="29"/>
    </row>
    <row r="241" spans="4:4" x14ac:dyDescent="0.2">
      <c r="D241" s="29"/>
    </row>
    <row r="252" spans="4:4" x14ac:dyDescent="0.2">
      <c r="D252" s="29"/>
    </row>
    <row r="253" spans="4:4" x14ac:dyDescent="0.2">
      <c r="D253" s="29"/>
    </row>
    <row r="254" spans="4:4" x14ac:dyDescent="0.2">
      <c r="D254" s="29"/>
    </row>
    <row r="255" spans="4:4" x14ac:dyDescent="0.2">
      <c r="D255" s="29"/>
    </row>
    <row r="256" spans="4:4" x14ac:dyDescent="0.2">
      <c r="D256" s="29"/>
    </row>
    <row r="257" spans="4:4" x14ac:dyDescent="0.2">
      <c r="D257" s="29"/>
    </row>
    <row r="258" spans="4:4" x14ac:dyDescent="0.2">
      <c r="D258" s="29"/>
    </row>
    <row r="259" spans="4:4" x14ac:dyDescent="0.2">
      <c r="D259" s="29"/>
    </row>
    <row r="260" spans="4:4" x14ac:dyDescent="0.2">
      <c r="D260" s="29"/>
    </row>
    <row r="261" spans="4:4" x14ac:dyDescent="0.2">
      <c r="D261" s="29"/>
    </row>
    <row r="262" spans="4:4" x14ac:dyDescent="0.2">
      <c r="D262" s="29"/>
    </row>
    <row r="263" spans="4:4" x14ac:dyDescent="0.2">
      <c r="D263" s="29"/>
    </row>
    <row r="264" spans="4:4" x14ac:dyDescent="0.2">
      <c r="D264" s="29"/>
    </row>
    <row r="265" spans="4:4" x14ac:dyDescent="0.2">
      <c r="D265" s="29"/>
    </row>
    <row r="266" spans="4:4" x14ac:dyDescent="0.2">
      <c r="D266" s="29"/>
    </row>
    <row r="267" spans="4:4" x14ac:dyDescent="0.2">
      <c r="D267" s="29"/>
    </row>
    <row r="268" spans="4:4" x14ac:dyDescent="0.2">
      <c r="D268" s="29"/>
    </row>
    <row r="269" spans="4:4" x14ac:dyDescent="0.2">
      <c r="D269" s="29"/>
    </row>
    <row r="270" spans="4:4" x14ac:dyDescent="0.2">
      <c r="D270" s="29"/>
    </row>
    <row r="271" spans="4:4" x14ac:dyDescent="0.2">
      <c r="D271" s="29"/>
    </row>
    <row r="272" spans="4:4" x14ac:dyDescent="0.2">
      <c r="D272" s="29"/>
    </row>
    <row r="273" spans="4:4" x14ac:dyDescent="0.2">
      <c r="D273" s="29"/>
    </row>
    <row r="282" spans="4:4" x14ac:dyDescent="0.2">
      <c r="D282" s="29"/>
    </row>
    <row r="283" spans="4:4" x14ac:dyDescent="0.2">
      <c r="D283" s="29"/>
    </row>
    <row r="284" spans="4:4" x14ac:dyDescent="0.2">
      <c r="D284" s="29"/>
    </row>
    <row r="285" spans="4:4" x14ac:dyDescent="0.2">
      <c r="D285" s="29"/>
    </row>
    <row r="286" spans="4:4" x14ac:dyDescent="0.2">
      <c r="D286" s="29"/>
    </row>
    <row r="287" spans="4:4" x14ac:dyDescent="0.2">
      <c r="D287" s="29"/>
    </row>
    <row r="288" spans="4:4" x14ac:dyDescent="0.2">
      <c r="D288" s="29"/>
    </row>
    <row r="289" spans="4:4" x14ac:dyDescent="0.2">
      <c r="D289" s="29"/>
    </row>
    <row r="290" spans="4:4" x14ac:dyDescent="0.2">
      <c r="D290" s="29"/>
    </row>
    <row r="291" spans="4:4" x14ac:dyDescent="0.2">
      <c r="D291" s="29"/>
    </row>
    <row r="292" spans="4:4" x14ac:dyDescent="0.2">
      <c r="D292" s="29"/>
    </row>
    <row r="293" spans="4:4" x14ac:dyDescent="0.2">
      <c r="D293" s="29"/>
    </row>
    <row r="294" spans="4:4" x14ac:dyDescent="0.2">
      <c r="D294" s="29"/>
    </row>
    <row r="295" spans="4:4" x14ac:dyDescent="0.2">
      <c r="D295" s="29"/>
    </row>
    <row r="296" spans="4:4" x14ac:dyDescent="0.2">
      <c r="D296" s="29"/>
    </row>
    <row r="297" spans="4:4" x14ac:dyDescent="0.2">
      <c r="D297" s="29"/>
    </row>
    <row r="298" spans="4:4" x14ac:dyDescent="0.2">
      <c r="D298" s="29"/>
    </row>
    <row r="299" spans="4:4" x14ac:dyDescent="0.2">
      <c r="D299" s="29"/>
    </row>
    <row r="300" spans="4:4" x14ac:dyDescent="0.2">
      <c r="D300" s="29"/>
    </row>
    <row r="301" spans="4:4" x14ac:dyDescent="0.2">
      <c r="D301" s="29"/>
    </row>
    <row r="302" spans="4:4" x14ac:dyDescent="0.2">
      <c r="D302" s="29"/>
    </row>
    <row r="311" spans="4:4" x14ac:dyDescent="0.2">
      <c r="D311" s="29"/>
    </row>
    <row r="312" spans="4:4" x14ac:dyDescent="0.2">
      <c r="D312" s="29"/>
    </row>
    <row r="313" spans="4:4" x14ac:dyDescent="0.2">
      <c r="D313" s="29"/>
    </row>
    <row r="314" spans="4:4" x14ac:dyDescent="0.2">
      <c r="D314" s="29"/>
    </row>
    <row r="315" spans="4:4" x14ac:dyDescent="0.2">
      <c r="D315" s="29"/>
    </row>
    <row r="316" spans="4:4" x14ac:dyDescent="0.2">
      <c r="D316" s="29"/>
    </row>
    <row r="317" spans="4:4" x14ac:dyDescent="0.2">
      <c r="D317" s="29"/>
    </row>
    <row r="318" spans="4:4" x14ac:dyDescent="0.2">
      <c r="D318" s="29"/>
    </row>
    <row r="319" spans="4:4" x14ac:dyDescent="0.2">
      <c r="D319" s="29"/>
    </row>
    <row r="320" spans="4:4" x14ac:dyDescent="0.2">
      <c r="D320" s="29"/>
    </row>
    <row r="321" spans="4:4" x14ac:dyDescent="0.2">
      <c r="D321" s="29"/>
    </row>
    <row r="322" spans="4:4" x14ac:dyDescent="0.2">
      <c r="D322" s="29"/>
    </row>
    <row r="323" spans="4:4" x14ac:dyDescent="0.2">
      <c r="D323" s="29"/>
    </row>
    <row r="324" spans="4:4" x14ac:dyDescent="0.2">
      <c r="D324" s="29"/>
    </row>
    <row r="325" spans="4:4" x14ac:dyDescent="0.2">
      <c r="D325" s="29"/>
    </row>
    <row r="326" spans="4:4" x14ac:dyDescent="0.2">
      <c r="D326" s="29"/>
    </row>
    <row r="327" spans="4:4" x14ac:dyDescent="0.2">
      <c r="D327" s="29"/>
    </row>
    <row r="328" spans="4:4" x14ac:dyDescent="0.2">
      <c r="D328" s="29"/>
    </row>
    <row r="329" spans="4:4" x14ac:dyDescent="0.2">
      <c r="D329" s="29"/>
    </row>
    <row r="330" spans="4:4" x14ac:dyDescent="0.2">
      <c r="D330" s="29"/>
    </row>
    <row r="331" spans="4:4" x14ac:dyDescent="0.2">
      <c r="D331" s="29"/>
    </row>
    <row r="332" spans="4:4" x14ac:dyDescent="0.2">
      <c r="D332" s="29"/>
    </row>
    <row r="341" spans="4:4" x14ac:dyDescent="0.2">
      <c r="D341" s="29"/>
    </row>
    <row r="342" spans="4:4" x14ac:dyDescent="0.2">
      <c r="D342" s="29"/>
    </row>
    <row r="343" spans="4:4" x14ac:dyDescent="0.2">
      <c r="D343" s="29"/>
    </row>
    <row r="344" spans="4:4" x14ac:dyDescent="0.2">
      <c r="D344" s="29"/>
    </row>
    <row r="345" spans="4:4" x14ac:dyDescent="0.2">
      <c r="D345" s="29"/>
    </row>
    <row r="346" spans="4:4" x14ac:dyDescent="0.2">
      <c r="D346" s="29"/>
    </row>
    <row r="347" spans="4:4" x14ac:dyDescent="0.2">
      <c r="D347" s="29"/>
    </row>
    <row r="348" spans="4:4" x14ac:dyDescent="0.2">
      <c r="D348" s="29"/>
    </row>
    <row r="349" spans="4:4" x14ac:dyDescent="0.2">
      <c r="D349" s="29"/>
    </row>
    <row r="350" spans="4:4" x14ac:dyDescent="0.2">
      <c r="D350" s="29"/>
    </row>
    <row r="351" spans="4:4" x14ac:dyDescent="0.2">
      <c r="D351" s="29"/>
    </row>
    <row r="352" spans="4:4" x14ac:dyDescent="0.2">
      <c r="D352" s="29"/>
    </row>
    <row r="353" spans="4:4" x14ac:dyDescent="0.2">
      <c r="D353" s="29"/>
    </row>
    <row r="354" spans="4:4" x14ac:dyDescent="0.2">
      <c r="D354" s="29"/>
    </row>
    <row r="355" spans="4:4" x14ac:dyDescent="0.2">
      <c r="D355" s="29"/>
    </row>
    <row r="356" spans="4:4" x14ac:dyDescent="0.2">
      <c r="D356" s="29"/>
    </row>
    <row r="357" spans="4:4" x14ac:dyDescent="0.2">
      <c r="D357" s="29"/>
    </row>
    <row r="358" spans="4:4" x14ac:dyDescent="0.2">
      <c r="D358" s="29"/>
    </row>
    <row r="359" spans="4:4" x14ac:dyDescent="0.2">
      <c r="D359" s="29"/>
    </row>
    <row r="360" spans="4:4" x14ac:dyDescent="0.2">
      <c r="D360" s="29"/>
    </row>
    <row r="361" spans="4:4" x14ac:dyDescent="0.2">
      <c r="D361" s="29"/>
    </row>
    <row r="362" spans="4:4" x14ac:dyDescent="0.2">
      <c r="D362" s="29"/>
    </row>
    <row r="363" spans="4:4" x14ac:dyDescent="0.2">
      <c r="D363" s="29"/>
    </row>
  </sheetData>
  <sheetProtection algorithmName="SHA-512" hashValue="P+SvBEwOW/Jhrenpa8AML6Wo+P3cOzj8tIq3s47IOTfd1DSgDqNGiPU7MSBAubCqMyEnR3C0W4BXX48L72elBA==" saltValue="SEgB9myz0/OJob/RCteUng==" spinCount="100000" sheet="1" objects="1" scenarios="1"/>
  <mergeCells count="28">
    <mergeCell ref="I191:K191"/>
    <mergeCell ref="I164:K164"/>
    <mergeCell ref="X137:Z137"/>
    <mergeCell ref="I137:K137"/>
    <mergeCell ref="I110:K110"/>
    <mergeCell ref="N191:P191"/>
    <mergeCell ref="S191:U191"/>
    <mergeCell ref="X191:Z191"/>
    <mergeCell ref="I83:K83"/>
    <mergeCell ref="N83:P83"/>
    <mergeCell ref="S83:U83"/>
    <mergeCell ref="N137:P137"/>
    <mergeCell ref="S137:U137"/>
    <mergeCell ref="X83:Z83"/>
    <mergeCell ref="N110:P110"/>
    <mergeCell ref="S110:U110"/>
    <mergeCell ref="X110:Z110"/>
    <mergeCell ref="N164:P164"/>
    <mergeCell ref="S164:U164"/>
    <mergeCell ref="X164:Z164"/>
    <mergeCell ref="I28:K28"/>
    <mergeCell ref="N28:P28"/>
    <mergeCell ref="S28:U28"/>
    <mergeCell ref="X28:Z28"/>
    <mergeCell ref="I56:K56"/>
    <mergeCell ref="N56:P56"/>
    <mergeCell ref="S56:U56"/>
    <mergeCell ref="X56:Z56"/>
  </mergeCells>
  <pageMargins left="0.7" right="0.7" top="0.75" bottom="0.75" header="0.3" footer="0.3"/>
  <pageSetup orientation="portrait" verticalDpi="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4:Z365"/>
  <sheetViews>
    <sheetView topLeftCell="A188" workbookViewId="0">
      <selection activeCell="Z208" sqref="Z208:Z211"/>
    </sheetView>
  </sheetViews>
  <sheetFormatPr baseColWidth="10" defaultColWidth="8.83203125" defaultRowHeight="15" x14ac:dyDescent="0.2"/>
  <cols>
    <col min="3" max="3" width="10.83203125" customWidth="1"/>
    <col min="4" max="4" width="12.5" customWidth="1"/>
    <col min="5" max="5" width="11.1640625" customWidth="1"/>
    <col min="7" max="7" width="10.5" bestFit="1" customWidth="1"/>
    <col min="8" max="8" width="9.1640625" customWidth="1"/>
    <col min="9" max="9" width="14.5" customWidth="1"/>
    <col min="10" max="10" width="12.1640625" customWidth="1"/>
    <col min="11" max="11" width="10.5" bestFit="1" customWidth="1"/>
    <col min="14" max="15" width="11.83203125" customWidth="1"/>
    <col min="16" max="16" width="11.5" customWidth="1"/>
    <col min="19" max="19" width="14.83203125" customWidth="1"/>
    <col min="20" max="20" width="12" customWidth="1"/>
    <col min="21" max="21" width="10.5" bestFit="1" customWidth="1"/>
    <col min="24" max="24" width="11.6640625" customWidth="1"/>
    <col min="25" max="25" width="11.5" customWidth="1"/>
    <col min="26" max="26" width="11.83203125" customWidth="1"/>
  </cols>
  <sheetData>
    <row r="4" spans="3:9" x14ac:dyDescent="0.2">
      <c r="D4" s="15">
        <v>2017</v>
      </c>
      <c r="E4" s="15">
        <v>2018</v>
      </c>
      <c r="F4" s="15">
        <v>2019</v>
      </c>
      <c r="G4" s="15">
        <v>2020</v>
      </c>
      <c r="H4" s="15">
        <v>2021</v>
      </c>
      <c r="I4" s="15">
        <v>2022</v>
      </c>
    </row>
    <row r="5" spans="3:9" x14ac:dyDescent="0.2">
      <c r="C5" s="136" t="s">
        <v>280</v>
      </c>
      <c r="E5" s="30">
        <v>25483</v>
      </c>
      <c r="F5" s="30">
        <v>28053.772727272728</v>
      </c>
      <c r="G5" s="30">
        <v>28552.095238095237</v>
      </c>
      <c r="H5" s="30">
        <f>J51</f>
        <v>23636.55</v>
      </c>
      <c r="I5" s="34">
        <f>J134</f>
        <v>28900.428571428572</v>
      </c>
    </row>
    <row r="6" spans="3:9" x14ac:dyDescent="0.2">
      <c r="C6" s="136" t="s">
        <v>281</v>
      </c>
      <c r="E6" s="30">
        <v>27806</v>
      </c>
      <c r="F6" s="30">
        <v>30104.9</v>
      </c>
      <c r="G6" s="30">
        <v>31276</v>
      </c>
      <c r="H6" s="30">
        <f>O50</f>
        <v>18427.349999999999</v>
      </c>
      <c r="I6" s="34">
        <f>O134</f>
        <v>30202.95</v>
      </c>
    </row>
    <row r="7" spans="3:9" x14ac:dyDescent="0.2">
      <c r="C7" s="136" t="s">
        <v>282</v>
      </c>
      <c r="D7" s="34">
        <v>26171.695652173912</v>
      </c>
      <c r="E7" s="30">
        <v>30270</v>
      </c>
      <c r="F7" s="30">
        <v>31560.523809523809</v>
      </c>
      <c r="G7" s="30">
        <v>22470.772727272728</v>
      </c>
      <c r="H7" s="30">
        <f>T53</f>
        <v>28989.565217391304</v>
      </c>
      <c r="I7" s="34">
        <f>T135</f>
        <v>34701.695652173912</v>
      </c>
    </row>
    <row r="8" spans="3:9" x14ac:dyDescent="0.2">
      <c r="C8" s="136" t="s">
        <v>283</v>
      </c>
      <c r="D8" s="34">
        <v>27747.3</v>
      </c>
      <c r="E8" s="30">
        <v>30849</v>
      </c>
      <c r="F8" s="30">
        <v>31432.727272727272</v>
      </c>
      <c r="G8" s="30">
        <v>13537.272727272728</v>
      </c>
      <c r="H8" s="30">
        <f>Y52</f>
        <v>31246.272727272728</v>
      </c>
      <c r="I8" s="34">
        <f>Y135</f>
        <v>36780.142857142855</v>
      </c>
    </row>
    <row r="9" spans="3:9" x14ac:dyDescent="0.2">
      <c r="C9" s="136" t="s">
        <v>284</v>
      </c>
      <c r="D9" s="34">
        <v>28137.909090909092</v>
      </c>
      <c r="E9" s="30">
        <v>31461</v>
      </c>
      <c r="F9" s="30">
        <v>31666.590909090908</v>
      </c>
      <c r="G9" s="30">
        <v>18143.150000000001</v>
      </c>
      <c r="H9" s="30">
        <f>J79</f>
        <v>31955.571428571428</v>
      </c>
      <c r="I9" s="34">
        <f>J162</f>
        <v>36095.954545454544</v>
      </c>
    </row>
    <row r="10" spans="3:9" x14ac:dyDescent="0.2">
      <c r="C10" s="136" t="s">
        <v>285</v>
      </c>
      <c r="D10" s="34">
        <v>27988.454545454544</v>
      </c>
      <c r="E10" s="30">
        <v>30729</v>
      </c>
      <c r="F10" s="30">
        <v>31934.35</v>
      </c>
      <c r="G10" s="30">
        <v>21020</v>
      </c>
      <c r="H10" s="30">
        <f>O80</f>
        <v>33862.090909090912</v>
      </c>
      <c r="I10" s="34">
        <f>O162</f>
        <v>35783.318181818184</v>
      </c>
    </row>
    <row r="11" spans="3:9" x14ac:dyDescent="0.2">
      <c r="C11" s="136" t="s">
        <v>274</v>
      </c>
      <c r="D11" s="34">
        <v>26890.78947368421</v>
      </c>
      <c r="E11" s="30">
        <v>29520</v>
      </c>
      <c r="F11" s="30">
        <v>31095.863636363636</v>
      </c>
      <c r="G11" s="30">
        <v>21136.409090909092</v>
      </c>
      <c r="H11" s="30">
        <f>T80</f>
        <v>34808.333333333336</v>
      </c>
    </row>
    <row r="12" spans="3:9" x14ac:dyDescent="0.2">
      <c r="C12" s="136" t="s">
        <v>275</v>
      </c>
      <c r="D12" s="34">
        <v>26630.695652173912</v>
      </c>
      <c r="E12" s="30">
        <v>30735</v>
      </c>
      <c r="F12" s="30">
        <v>31640.727272727272</v>
      </c>
      <c r="G12" s="30">
        <v>22464.523809523809</v>
      </c>
      <c r="H12" s="30">
        <f>Y80</f>
        <v>33170</v>
      </c>
    </row>
    <row r="13" spans="3:9" x14ac:dyDescent="0.2">
      <c r="C13" s="136" t="s">
        <v>276</v>
      </c>
      <c r="D13" s="34">
        <v>29841.599999999999</v>
      </c>
      <c r="E13" s="30">
        <v>29992</v>
      </c>
      <c r="F13" s="30">
        <v>31263.85</v>
      </c>
      <c r="G13" s="30">
        <v>22070.333333333332</v>
      </c>
      <c r="H13" s="30">
        <f>J107</f>
        <v>34139.428571428572</v>
      </c>
    </row>
    <row r="14" spans="3:9" x14ac:dyDescent="0.2">
      <c r="C14" s="136" t="s">
        <v>277</v>
      </c>
      <c r="D14" s="34">
        <v>30303.636363636364</v>
      </c>
      <c r="E14" s="30">
        <v>30667</v>
      </c>
      <c r="F14" s="30">
        <v>31397.869565217392</v>
      </c>
      <c r="G14" s="30">
        <v>24239.909090909092</v>
      </c>
      <c r="H14" s="30">
        <f>O106</f>
        <v>36049.904761904763</v>
      </c>
    </row>
    <row r="15" spans="3:9" x14ac:dyDescent="0.2">
      <c r="C15" s="136" t="s">
        <v>278</v>
      </c>
      <c r="D15" s="34">
        <v>29902</v>
      </c>
      <c r="E15" s="30">
        <v>30770</v>
      </c>
      <c r="F15" s="34">
        <v>31670.842105263157</v>
      </c>
      <c r="G15" s="30">
        <v>25785.315789473683</v>
      </c>
      <c r="H15" s="165">
        <f>T107</f>
        <v>34710.63636363636</v>
      </c>
      <c r="I15" s="69"/>
    </row>
    <row r="16" spans="3:9" x14ac:dyDescent="0.2">
      <c r="C16" s="136" t="s">
        <v>279</v>
      </c>
      <c r="D16" s="34">
        <v>27646</v>
      </c>
      <c r="E16" s="30">
        <v>28597</v>
      </c>
      <c r="F16" s="34">
        <v>30008</v>
      </c>
      <c r="G16" s="30">
        <v>24820</v>
      </c>
      <c r="H16" s="208">
        <f>Y108</f>
        <v>33505.043478260872</v>
      </c>
    </row>
    <row r="17" spans="3:26" x14ac:dyDescent="0.2">
      <c r="C17" s="66"/>
    </row>
    <row r="18" spans="3:26" x14ac:dyDescent="0.2">
      <c r="C18" s="56"/>
      <c r="D18" s="34">
        <f>SUM(D7:D17)</f>
        <v>281260.08077803202</v>
      </c>
      <c r="E18" s="34">
        <f>SUM(E5:E16)</f>
        <v>356879</v>
      </c>
      <c r="F18" s="34">
        <f>SUM(F5:F16)</f>
        <v>371830.0172981862</v>
      </c>
      <c r="G18" s="34">
        <f>SUM(G5:G16)</f>
        <v>275515.78180678969</v>
      </c>
      <c r="H18" s="34">
        <f>SUM(H5:H16)</f>
        <v>374500.74679089023</v>
      </c>
    </row>
    <row r="19" spans="3:26" x14ac:dyDescent="0.2">
      <c r="C19" s="56"/>
      <c r="D19" s="34">
        <f>D18/12</f>
        <v>23438.340064836</v>
      </c>
      <c r="E19" s="34">
        <f>E18/12</f>
        <v>29739.916666666668</v>
      </c>
      <c r="F19" s="34">
        <f>F18/12</f>
        <v>30985.834774848849</v>
      </c>
      <c r="G19" s="34">
        <f>G18/12</f>
        <v>22959.648483899142</v>
      </c>
      <c r="H19" s="34">
        <f>H18/12</f>
        <v>31208.395565907518</v>
      </c>
    </row>
    <row r="20" spans="3:26" x14ac:dyDescent="0.2">
      <c r="D20" s="29"/>
    </row>
    <row r="21" spans="3:26" x14ac:dyDescent="0.2">
      <c r="D21" s="29"/>
    </row>
    <row r="22" spans="3:26" x14ac:dyDescent="0.2">
      <c r="D22" s="29"/>
      <c r="E22" s="46" t="s">
        <v>523</v>
      </c>
      <c r="G22" s="48">
        <v>24811</v>
      </c>
    </row>
    <row r="23" spans="3:26" x14ac:dyDescent="0.2">
      <c r="D23" s="29"/>
      <c r="E23" s="46" t="s">
        <v>524</v>
      </c>
      <c r="G23" s="48">
        <v>27447</v>
      </c>
    </row>
    <row r="24" spans="3:26" x14ac:dyDescent="0.2">
      <c r="D24" s="29"/>
    </row>
    <row r="25" spans="3:26" x14ac:dyDescent="0.2">
      <c r="D25" s="29"/>
    </row>
    <row r="26" spans="3:26" x14ac:dyDescent="0.2">
      <c r="D26" s="29"/>
    </row>
    <row r="27" spans="3:26" x14ac:dyDescent="0.2">
      <c r="D27" s="29"/>
    </row>
    <row r="28" spans="3:26" x14ac:dyDescent="0.2"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3:26" x14ac:dyDescent="0.2">
      <c r="H29">
        <v>1</v>
      </c>
      <c r="I29" t="s">
        <v>58</v>
      </c>
      <c r="J29" s="29">
        <v>44200</v>
      </c>
      <c r="K29" s="48">
        <f>'Detailed Summary'!AC374</f>
        <v>23731</v>
      </c>
      <c r="M29">
        <v>1</v>
      </c>
      <c r="N29" t="s">
        <v>58</v>
      </c>
      <c r="O29" s="29">
        <v>44228</v>
      </c>
      <c r="P29" s="48">
        <f>'Detailed Summary'!AC402</f>
        <v>21792</v>
      </c>
      <c r="R29">
        <v>1</v>
      </c>
      <c r="S29" t="s">
        <v>58</v>
      </c>
      <c r="T29" s="29">
        <v>44256</v>
      </c>
      <c r="U29" s="48">
        <f>'Detailed Summary'!AC430</f>
        <v>24332</v>
      </c>
      <c r="W29">
        <v>1</v>
      </c>
      <c r="X29" t="s">
        <v>54</v>
      </c>
      <c r="Y29" s="29">
        <v>44287</v>
      </c>
      <c r="Z29" s="48">
        <f>'Detailed Summary'!AC461</f>
        <v>33831</v>
      </c>
    </row>
    <row r="30" spans="3:26" x14ac:dyDescent="0.2">
      <c r="H30">
        <v>2</v>
      </c>
      <c r="I30" t="s">
        <v>59</v>
      </c>
      <c r="J30" s="29">
        <v>44201</v>
      </c>
      <c r="K30" s="48">
        <f>'Detailed Summary'!AC375</f>
        <v>22580</v>
      </c>
      <c r="M30">
        <v>2</v>
      </c>
      <c r="N30" t="s">
        <v>59</v>
      </c>
      <c r="O30" s="29">
        <v>44229</v>
      </c>
      <c r="P30" s="48">
        <f>'Detailed Summary'!AC403</f>
        <v>23754</v>
      </c>
      <c r="R30">
        <v>2</v>
      </c>
      <c r="S30" t="s">
        <v>59</v>
      </c>
      <c r="T30" s="29">
        <v>44257</v>
      </c>
      <c r="U30" s="48">
        <f>'Detailed Summary'!AC431</f>
        <v>25369</v>
      </c>
      <c r="W30">
        <v>2</v>
      </c>
      <c r="X30" t="s">
        <v>55</v>
      </c>
      <c r="Y30" s="29">
        <v>44288</v>
      </c>
      <c r="Z30" s="48">
        <f>'Detailed Summary'!AC462</f>
        <v>35923</v>
      </c>
    </row>
    <row r="31" spans="3:26" x14ac:dyDescent="0.2">
      <c r="H31">
        <v>3</v>
      </c>
      <c r="I31" t="s">
        <v>53</v>
      </c>
      <c r="J31" s="29">
        <v>44202</v>
      </c>
      <c r="K31" s="48">
        <f>'Detailed Summary'!AC376</f>
        <v>21093</v>
      </c>
      <c r="M31">
        <v>3</v>
      </c>
      <c r="N31" t="s">
        <v>53</v>
      </c>
      <c r="O31" s="29">
        <v>44230</v>
      </c>
      <c r="P31" s="48">
        <f>'Detailed Summary'!AC404</f>
        <v>24220</v>
      </c>
      <c r="R31">
        <v>3</v>
      </c>
      <c r="S31" t="s">
        <v>53</v>
      </c>
      <c r="T31" s="29">
        <v>44258</v>
      </c>
      <c r="U31" s="48">
        <f>'Detailed Summary'!AC432</f>
        <v>26129</v>
      </c>
      <c r="W31">
        <v>3</v>
      </c>
      <c r="X31" t="s">
        <v>58</v>
      </c>
      <c r="Y31" s="29">
        <v>44291</v>
      </c>
      <c r="Z31" s="48">
        <f>'Detailed Summary'!AC465</f>
        <v>30373</v>
      </c>
    </row>
    <row r="32" spans="3:26" x14ac:dyDescent="0.2">
      <c r="H32">
        <v>4</v>
      </c>
      <c r="I32" t="s">
        <v>54</v>
      </c>
      <c r="J32" s="29">
        <v>44203</v>
      </c>
      <c r="K32" s="48">
        <f>'Detailed Summary'!AC377</f>
        <v>23062</v>
      </c>
      <c r="M32">
        <v>4</v>
      </c>
      <c r="N32" t="s">
        <v>54</v>
      </c>
      <c r="O32" s="29">
        <v>44231</v>
      </c>
      <c r="P32" s="48">
        <f>'Detailed Summary'!AC405</f>
        <v>25918</v>
      </c>
      <c r="R32">
        <v>4</v>
      </c>
      <c r="S32" t="s">
        <v>54</v>
      </c>
      <c r="T32" s="29">
        <v>44259</v>
      </c>
      <c r="U32" s="48">
        <f>'Detailed Summary'!AC433</f>
        <v>28104</v>
      </c>
      <c r="W32">
        <v>4</v>
      </c>
      <c r="X32" t="s">
        <v>59</v>
      </c>
      <c r="Y32" s="29">
        <v>44292</v>
      </c>
      <c r="Z32" s="48">
        <f>'Detailed Summary'!AC466</f>
        <v>29613</v>
      </c>
    </row>
    <row r="33" spans="4:26" x14ac:dyDescent="0.2">
      <c r="H33">
        <v>5</v>
      </c>
      <c r="I33" t="s">
        <v>55</v>
      </c>
      <c r="J33" s="29">
        <v>44204</v>
      </c>
      <c r="K33" s="48">
        <f>'Detailed Summary'!AC378</f>
        <v>25112</v>
      </c>
      <c r="M33">
        <v>5</v>
      </c>
      <c r="N33" t="s">
        <v>55</v>
      </c>
      <c r="O33" s="29">
        <v>44232</v>
      </c>
      <c r="P33" s="48">
        <f>'Detailed Summary'!AC406</f>
        <v>29927</v>
      </c>
      <c r="R33">
        <v>5</v>
      </c>
      <c r="S33" t="s">
        <v>55</v>
      </c>
      <c r="T33" s="29">
        <v>44260</v>
      </c>
      <c r="U33" s="48">
        <f>'Detailed Summary'!AC434</f>
        <v>32532</v>
      </c>
      <c r="W33">
        <v>5</v>
      </c>
      <c r="X33" t="s">
        <v>53</v>
      </c>
      <c r="Y33" s="29">
        <v>44293</v>
      </c>
      <c r="Z33" s="48">
        <f>'Detailed Summary'!AC467</f>
        <v>29149</v>
      </c>
    </row>
    <row r="34" spans="4:26" x14ac:dyDescent="0.2">
      <c r="H34">
        <v>6</v>
      </c>
      <c r="I34" t="s">
        <v>58</v>
      </c>
      <c r="J34" s="29">
        <v>44207</v>
      </c>
      <c r="K34" s="48">
        <f>'Detailed Summary'!AC381</f>
        <v>18612</v>
      </c>
      <c r="M34">
        <v>6</v>
      </c>
      <c r="N34" t="s">
        <v>58</v>
      </c>
      <c r="O34" s="29">
        <v>44235</v>
      </c>
      <c r="P34" s="48">
        <f>'Detailed Summary'!AC409</f>
        <v>23992</v>
      </c>
      <c r="R34">
        <v>6</v>
      </c>
      <c r="S34" t="s">
        <v>58</v>
      </c>
      <c r="T34" s="29">
        <v>44263</v>
      </c>
      <c r="U34" s="48">
        <f>'Detailed Summary'!AC437</f>
        <v>25052</v>
      </c>
      <c r="W34">
        <v>6</v>
      </c>
      <c r="X34" t="s">
        <v>54</v>
      </c>
      <c r="Y34" s="29">
        <v>44294</v>
      </c>
      <c r="Z34" s="48">
        <f>'Detailed Summary'!AC468</f>
        <v>30970</v>
      </c>
    </row>
    <row r="35" spans="4:26" x14ac:dyDescent="0.2">
      <c r="H35">
        <v>7</v>
      </c>
      <c r="I35" t="s">
        <v>59</v>
      </c>
      <c r="J35" s="29">
        <v>44208</v>
      </c>
      <c r="K35" s="48">
        <f>'Detailed Summary'!AC382</f>
        <v>21867</v>
      </c>
      <c r="M35">
        <v>7</v>
      </c>
      <c r="N35" t="s">
        <v>59</v>
      </c>
      <c r="O35" s="29">
        <v>44236</v>
      </c>
      <c r="P35" s="48">
        <f>'Detailed Summary'!AC410</f>
        <v>24136</v>
      </c>
      <c r="R35">
        <v>7</v>
      </c>
      <c r="S35" t="s">
        <v>59</v>
      </c>
      <c r="T35" s="29">
        <v>44264</v>
      </c>
      <c r="U35" s="48">
        <f>'Detailed Summary'!AC438</f>
        <v>24992</v>
      </c>
      <c r="W35">
        <v>7</v>
      </c>
      <c r="X35" t="s">
        <v>55</v>
      </c>
      <c r="Y35" s="29">
        <v>44295</v>
      </c>
      <c r="Z35" s="48">
        <f>'Detailed Summary'!AC469</f>
        <v>35914</v>
      </c>
    </row>
    <row r="36" spans="4:26" x14ac:dyDescent="0.2">
      <c r="H36">
        <v>8</v>
      </c>
      <c r="I36" t="s">
        <v>53</v>
      </c>
      <c r="J36" s="29">
        <v>44209</v>
      </c>
      <c r="K36" s="48">
        <f>'Detailed Summary'!AC383</f>
        <v>22537</v>
      </c>
      <c r="M36">
        <v>8</v>
      </c>
      <c r="N36" t="s">
        <v>53</v>
      </c>
      <c r="O36" s="29">
        <v>44237</v>
      </c>
      <c r="P36" s="48">
        <f>'Detailed Summary'!AC411</f>
        <v>22227</v>
      </c>
      <c r="R36">
        <v>8</v>
      </c>
      <c r="S36" t="s">
        <v>53</v>
      </c>
      <c r="T36" s="29">
        <v>44265</v>
      </c>
      <c r="U36" s="48">
        <f>'Detailed Summary'!AC439</f>
        <v>26296</v>
      </c>
      <c r="W36">
        <v>8</v>
      </c>
      <c r="X36" t="s">
        <v>58</v>
      </c>
      <c r="Y36" s="29">
        <v>44298</v>
      </c>
      <c r="Z36" s="48">
        <f>'Detailed Summary'!AC472</f>
        <v>29443</v>
      </c>
    </row>
    <row r="37" spans="4:26" x14ac:dyDescent="0.2">
      <c r="H37">
        <v>9</v>
      </c>
      <c r="I37" t="s">
        <v>54</v>
      </c>
      <c r="J37" s="29">
        <v>44210</v>
      </c>
      <c r="K37" s="48">
        <f>'Detailed Summary'!AC384</f>
        <v>24242</v>
      </c>
      <c r="M37">
        <v>9</v>
      </c>
      <c r="N37" t="s">
        <v>54</v>
      </c>
      <c r="O37" s="29">
        <v>44238</v>
      </c>
      <c r="P37" s="48">
        <f>'Detailed Summary'!AC412</f>
        <v>18002</v>
      </c>
      <c r="R37">
        <v>9</v>
      </c>
      <c r="S37" t="s">
        <v>54</v>
      </c>
      <c r="T37" s="29">
        <v>44266</v>
      </c>
      <c r="U37" s="48">
        <f>'Detailed Summary'!AC440</f>
        <v>29391</v>
      </c>
      <c r="W37">
        <v>9</v>
      </c>
      <c r="X37" t="s">
        <v>59</v>
      </c>
      <c r="Y37" s="29">
        <v>44299</v>
      </c>
      <c r="Z37" s="48">
        <f>'Detailed Summary'!AC473</f>
        <v>29205</v>
      </c>
    </row>
    <row r="38" spans="4:26" x14ac:dyDescent="0.2">
      <c r="D38" s="29"/>
      <c r="H38">
        <v>10</v>
      </c>
      <c r="I38" t="s">
        <v>55</v>
      </c>
      <c r="J38" s="29">
        <v>44211</v>
      </c>
      <c r="K38" s="48">
        <f>'Detailed Summary'!AC385</f>
        <v>28448</v>
      </c>
      <c r="M38">
        <v>10</v>
      </c>
      <c r="N38" t="s">
        <v>55</v>
      </c>
      <c r="O38" s="29">
        <v>44239</v>
      </c>
      <c r="P38" s="48">
        <f>'Detailed Summary'!AC413</f>
        <v>14325</v>
      </c>
      <c r="R38">
        <v>10</v>
      </c>
      <c r="S38" t="s">
        <v>55</v>
      </c>
      <c r="T38" s="29">
        <v>44267</v>
      </c>
      <c r="U38" s="48">
        <f>'Detailed Summary'!AC441</f>
        <v>34860</v>
      </c>
      <c r="W38">
        <v>10</v>
      </c>
      <c r="X38" t="s">
        <v>53</v>
      </c>
      <c r="Y38" s="29">
        <v>44300</v>
      </c>
      <c r="Z38" s="48">
        <f>'Detailed Summary'!AC474</f>
        <v>29239</v>
      </c>
    </row>
    <row r="39" spans="4:26" x14ac:dyDescent="0.2">
      <c r="D39" s="29"/>
      <c r="H39">
        <v>11</v>
      </c>
      <c r="I39" t="s">
        <v>58</v>
      </c>
      <c r="J39" s="29">
        <v>44214</v>
      </c>
      <c r="K39" s="48">
        <f>'Detailed Summary'!AC388</f>
        <v>24513</v>
      </c>
      <c r="M39">
        <v>11</v>
      </c>
      <c r="N39" t="s">
        <v>58</v>
      </c>
      <c r="O39" s="29">
        <v>44242</v>
      </c>
      <c r="P39" s="48">
        <f>'Detailed Summary'!AC416</f>
        <v>0</v>
      </c>
      <c r="R39">
        <v>11</v>
      </c>
      <c r="S39" t="s">
        <v>58</v>
      </c>
      <c r="T39" s="29">
        <v>44270</v>
      </c>
      <c r="U39" s="48">
        <f>'Detailed Summary'!AC444</f>
        <v>28776</v>
      </c>
      <c r="W39">
        <v>11</v>
      </c>
      <c r="X39" t="s">
        <v>54</v>
      </c>
      <c r="Y39" s="29">
        <v>44301</v>
      </c>
      <c r="Z39" s="48">
        <f>'Detailed Summary'!AC475</f>
        <v>30757</v>
      </c>
    </row>
    <row r="40" spans="4:26" x14ac:dyDescent="0.2">
      <c r="D40" s="29"/>
      <c r="H40">
        <v>12</v>
      </c>
      <c r="I40" t="s">
        <v>59</v>
      </c>
      <c r="J40" s="29">
        <v>44215</v>
      </c>
      <c r="K40" s="48">
        <f>'Detailed Summary'!AC389</f>
        <v>20793</v>
      </c>
      <c r="M40">
        <v>12</v>
      </c>
      <c r="N40" t="s">
        <v>59</v>
      </c>
      <c r="O40" s="29">
        <v>44243</v>
      </c>
      <c r="P40" s="48">
        <f>'Detailed Summary'!AC417</f>
        <v>0</v>
      </c>
      <c r="R40">
        <v>12</v>
      </c>
      <c r="S40" t="s">
        <v>59</v>
      </c>
      <c r="T40" s="29">
        <v>44271</v>
      </c>
      <c r="U40" s="48">
        <f>'Detailed Summary'!AC445</f>
        <v>28907</v>
      </c>
      <c r="W40">
        <v>12</v>
      </c>
      <c r="X40" t="s">
        <v>55</v>
      </c>
      <c r="Y40" s="29">
        <v>44302</v>
      </c>
      <c r="Z40" s="48">
        <f>'Detailed Summary'!AC476</f>
        <v>35581</v>
      </c>
    </row>
    <row r="41" spans="4:26" x14ac:dyDescent="0.2">
      <c r="D41" s="29"/>
      <c r="H41">
        <v>13</v>
      </c>
      <c r="I41" t="s">
        <v>53</v>
      </c>
      <c r="J41" s="29">
        <v>44216</v>
      </c>
      <c r="K41" s="48">
        <f>'Detailed Summary'!AC390</f>
        <v>21019</v>
      </c>
      <c r="M41">
        <v>13</v>
      </c>
      <c r="N41" t="s">
        <v>53</v>
      </c>
      <c r="O41" s="29">
        <v>44244</v>
      </c>
      <c r="P41" s="48">
        <f>'Detailed Summary'!AC418</f>
        <v>0</v>
      </c>
      <c r="R41">
        <v>13</v>
      </c>
      <c r="S41" t="s">
        <v>53</v>
      </c>
      <c r="T41" s="29">
        <v>44272</v>
      </c>
      <c r="U41" s="48">
        <f>'Detailed Summary'!AC446</f>
        <v>29701</v>
      </c>
      <c r="W41">
        <v>13</v>
      </c>
      <c r="X41" t="s">
        <v>58</v>
      </c>
      <c r="Y41" s="29">
        <v>44305</v>
      </c>
      <c r="Z41" s="48">
        <f>'Detailed Summary'!AC479</f>
        <v>29943</v>
      </c>
    </row>
    <row r="42" spans="4:26" x14ac:dyDescent="0.2">
      <c r="D42" s="29"/>
      <c r="H42">
        <v>14</v>
      </c>
      <c r="I42" t="s">
        <v>54</v>
      </c>
      <c r="J42" s="29">
        <v>44217</v>
      </c>
      <c r="K42" s="48">
        <f>'Detailed Summary'!AC391</f>
        <v>23377</v>
      </c>
      <c r="M42">
        <v>14</v>
      </c>
      <c r="N42" t="s">
        <v>54</v>
      </c>
      <c r="O42" s="29">
        <v>44245</v>
      </c>
      <c r="P42" s="48">
        <f>'Detailed Summary'!AC419</f>
        <v>2</v>
      </c>
      <c r="R42">
        <v>14</v>
      </c>
      <c r="S42" t="s">
        <v>54</v>
      </c>
      <c r="T42" s="29">
        <v>44273</v>
      </c>
      <c r="U42" s="48">
        <f>'Detailed Summary'!AC447</f>
        <v>31951</v>
      </c>
      <c r="W42">
        <v>14</v>
      </c>
      <c r="X42" t="s">
        <v>59</v>
      </c>
      <c r="Y42" s="29">
        <v>44306</v>
      </c>
      <c r="Z42" s="48">
        <f>'Detailed Summary'!AC480</f>
        <v>29870</v>
      </c>
    </row>
    <row r="43" spans="4:26" x14ac:dyDescent="0.2">
      <c r="D43" s="29"/>
      <c r="H43">
        <v>15</v>
      </c>
      <c r="I43" t="s">
        <v>55</v>
      </c>
      <c r="J43" s="29">
        <v>44218</v>
      </c>
      <c r="K43" s="48">
        <f>'Detailed Summary'!AC392</f>
        <v>27331</v>
      </c>
      <c r="M43">
        <v>15</v>
      </c>
      <c r="N43" t="s">
        <v>55</v>
      </c>
      <c r="O43" s="29">
        <v>44246</v>
      </c>
      <c r="P43" s="48">
        <f>'Detailed Summary'!AC420</f>
        <v>7871</v>
      </c>
      <c r="R43">
        <v>15</v>
      </c>
      <c r="S43" t="s">
        <v>55</v>
      </c>
      <c r="T43" s="29">
        <v>44274</v>
      </c>
      <c r="U43" s="48">
        <f>'Detailed Summary'!AC448</f>
        <v>35425</v>
      </c>
      <c r="W43">
        <v>15</v>
      </c>
      <c r="X43" t="s">
        <v>53</v>
      </c>
      <c r="Y43" s="29">
        <v>44307</v>
      </c>
      <c r="Z43" s="48">
        <f>'Detailed Summary'!AC481</f>
        <v>29944</v>
      </c>
    </row>
    <row r="44" spans="4:26" x14ac:dyDescent="0.2">
      <c r="D44" s="29"/>
      <c r="H44">
        <v>16</v>
      </c>
      <c r="I44" t="s">
        <v>58</v>
      </c>
      <c r="J44" s="29">
        <v>44221</v>
      </c>
      <c r="K44" s="48">
        <f>'Detailed Summary'!AC395</f>
        <v>22404</v>
      </c>
      <c r="M44">
        <v>16</v>
      </c>
      <c r="N44" t="s">
        <v>58</v>
      </c>
      <c r="O44" s="29">
        <v>44249</v>
      </c>
      <c r="P44" s="48">
        <f>'Detailed Summary'!AC423</f>
        <v>23436</v>
      </c>
      <c r="R44">
        <v>16</v>
      </c>
      <c r="S44" t="s">
        <v>58</v>
      </c>
      <c r="T44" s="29">
        <v>44277</v>
      </c>
      <c r="U44" s="48">
        <f>'Detailed Summary'!AC451</f>
        <v>27717</v>
      </c>
      <c r="W44">
        <v>16</v>
      </c>
      <c r="X44" t="s">
        <v>54</v>
      </c>
      <c r="Y44" s="29">
        <v>44308</v>
      </c>
      <c r="Z44" s="48">
        <f>'Detailed Summary'!AC482</f>
        <v>32024</v>
      </c>
    </row>
    <row r="45" spans="4:26" x14ac:dyDescent="0.2">
      <c r="D45" s="29"/>
      <c r="H45">
        <v>17</v>
      </c>
      <c r="I45" t="s">
        <v>59</v>
      </c>
      <c r="J45" s="29">
        <v>44222</v>
      </c>
      <c r="K45" s="48">
        <f>'Detailed Summary'!AC396</f>
        <v>23999</v>
      </c>
      <c r="M45">
        <v>17</v>
      </c>
      <c r="N45" t="s">
        <v>59</v>
      </c>
      <c r="O45" s="29">
        <v>44250</v>
      </c>
      <c r="P45" s="48">
        <f>'Detailed Summary'!AC424</f>
        <v>24800</v>
      </c>
      <c r="R45">
        <v>17</v>
      </c>
      <c r="S45" t="s">
        <v>59</v>
      </c>
      <c r="T45" s="29">
        <v>44278</v>
      </c>
      <c r="U45" s="48">
        <f>'Detailed Summary'!AC452</f>
        <v>27819</v>
      </c>
      <c r="W45">
        <v>17</v>
      </c>
      <c r="X45" t="s">
        <v>55</v>
      </c>
      <c r="Y45" s="29">
        <v>44309</v>
      </c>
      <c r="Z45" s="48">
        <f>'Detailed Summary'!AC483</f>
        <v>32765</v>
      </c>
    </row>
    <row r="46" spans="4:26" x14ac:dyDescent="0.2">
      <c r="D46" s="29"/>
      <c r="H46">
        <v>18</v>
      </c>
      <c r="I46" t="s">
        <v>53</v>
      </c>
      <c r="J46" s="29">
        <v>44223</v>
      </c>
      <c r="K46" s="48">
        <f>'Detailed Summary'!AC397</f>
        <v>23677</v>
      </c>
      <c r="M46">
        <v>18</v>
      </c>
      <c r="N46" t="s">
        <v>53</v>
      </c>
      <c r="O46" s="29">
        <v>44251</v>
      </c>
      <c r="P46" s="48">
        <f>'Detailed Summary'!AC425</f>
        <v>25837</v>
      </c>
      <c r="R46">
        <v>18</v>
      </c>
      <c r="S46" t="s">
        <v>53</v>
      </c>
      <c r="T46" s="29">
        <v>44279</v>
      </c>
      <c r="U46" s="48">
        <f>'Detailed Summary'!AC453</f>
        <v>27922</v>
      </c>
      <c r="W46">
        <v>18</v>
      </c>
      <c r="X46" t="s">
        <v>58</v>
      </c>
      <c r="Y46" s="29">
        <v>44312</v>
      </c>
      <c r="Z46" s="48">
        <f>'Detailed Summary'!AC486</f>
        <v>29730</v>
      </c>
    </row>
    <row r="47" spans="4:26" x14ac:dyDescent="0.2">
      <c r="D47" s="29"/>
      <c r="H47">
        <v>19</v>
      </c>
      <c r="I47" t="s">
        <v>54</v>
      </c>
      <c r="J47" s="29">
        <v>44224</v>
      </c>
      <c r="K47" s="48">
        <f>'Detailed Summary'!AC398</f>
        <v>25262</v>
      </c>
      <c r="M47">
        <v>19</v>
      </c>
      <c r="N47" t="s">
        <v>54</v>
      </c>
      <c r="O47" s="29">
        <v>44252</v>
      </c>
      <c r="P47" s="48">
        <f>'Detailed Summary'!AC426</f>
        <v>27160</v>
      </c>
      <c r="R47">
        <v>19</v>
      </c>
      <c r="S47" t="s">
        <v>54</v>
      </c>
      <c r="T47" s="29">
        <v>44280</v>
      </c>
      <c r="U47" s="48">
        <f>'Detailed Summary'!AC454</f>
        <v>29507</v>
      </c>
      <c r="W47">
        <v>19</v>
      </c>
      <c r="X47" t="s">
        <v>59</v>
      </c>
      <c r="Y47" s="29">
        <v>44313</v>
      </c>
      <c r="Z47" s="48">
        <f>'Detailed Summary'!AC487</f>
        <v>29228</v>
      </c>
    </row>
    <row r="48" spans="4:26" x14ac:dyDescent="0.2">
      <c r="D48" s="29"/>
      <c r="H48">
        <v>20</v>
      </c>
      <c r="I48" t="s">
        <v>55</v>
      </c>
      <c r="J48" s="29">
        <v>44225</v>
      </c>
      <c r="K48" s="48">
        <f>'Detailed Summary'!AC399</f>
        <v>29072</v>
      </c>
      <c r="M48">
        <v>20</v>
      </c>
      <c r="N48" t="s">
        <v>55</v>
      </c>
      <c r="O48" s="29">
        <v>44253</v>
      </c>
      <c r="P48" s="48">
        <f>'Detailed Summary'!AC427</f>
        <v>31148</v>
      </c>
      <c r="R48">
        <v>20</v>
      </c>
      <c r="S48" t="s">
        <v>55</v>
      </c>
      <c r="T48" s="29">
        <v>44281</v>
      </c>
      <c r="U48" s="48">
        <f>'Detailed Summary'!AC455</f>
        <v>34487</v>
      </c>
      <c r="W48">
        <v>20</v>
      </c>
      <c r="X48" t="s">
        <v>53</v>
      </c>
      <c r="Y48" s="29">
        <v>44314</v>
      </c>
      <c r="Z48" s="48">
        <f>'Detailed Summary'!AC488</f>
        <v>29602</v>
      </c>
    </row>
    <row r="49" spans="4:26" ht="16" thickBot="1" x14ac:dyDescent="0.25">
      <c r="D49" s="29"/>
      <c r="N49" s="46"/>
      <c r="O49" s="46"/>
      <c r="P49" s="142">
        <f>SUM(P29:P48)</f>
        <v>368547</v>
      </c>
      <c r="R49">
        <v>21</v>
      </c>
      <c r="S49" t="s">
        <v>58</v>
      </c>
      <c r="T49" s="29">
        <v>44284</v>
      </c>
      <c r="U49" s="48">
        <f>'Detailed Summary'!AC458</f>
        <v>28610</v>
      </c>
      <c r="W49">
        <v>21</v>
      </c>
      <c r="X49" t="s">
        <v>54</v>
      </c>
      <c r="Y49" s="29">
        <v>44315</v>
      </c>
      <c r="Z49" s="48">
        <f>'Detailed Summary'!AC489</f>
        <v>30237</v>
      </c>
    </row>
    <row r="50" spans="4:26" ht="17" thickTop="1" thickBot="1" x14ac:dyDescent="0.25">
      <c r="D50" s="29"/>
      <c r="I50" s="46"/>
      <c r="J50" s="46"/>
      <c r="K50" s="142">
        <f>SUM(K29:K48)</f>
        <v>472731</v>
      </c>
      <c r="N50" s="46" t="s">
        <v>86</v>
      </c>
      <c r="O50" s="142">
        <f>P49/20</f>
        <v>18427.349999999999</v>
      </c>
      <c r="R50">
        <v>22</v>
      </c>
      <c r="S50" t="s">
        <v>59</v>
      </c>
      <c r="T50" s="29">
        <v>44285</v>
      </c>
      <c r="U50" s="48">
        <f>'Detailed Summary'!AC459</f>
        <v>29277</v>
      </c>
      <c r="W50">
        <v>22</v>
      </c>
      <c r="X50" t="s">
        <v>55</v>
      </c>
      <c r="Y50" s="29">
        <v>44316</v>
      </c>
      <c r="Z50" s="48">
        <f>'Detailed Summary'!AC490</f>
        <v>34077</v>
      </c>
    </row>
    <row r="51" spans="4:26" ht="17" thickTop="1" thickBot="1" x14ac:dyDescent="0.25">
      <c r="D51" s="29"/>
      <c r="I51" s="61" t="s">
        <v>292</v>
      </c>
      <c r="J51" s="142">
        <f>K50/20</f>
        <v>23636.55</v>
      </c>
      <c r="R51">
        <v>23</v>
      </c>
      <c r="S51" t="s">
        <v>53</v>
      </c>
      <c r="T51" s="29">
        <v>44286</v>
      </c>
      <c r="U51" s="48">
        <f>'Detailed Summary'!AC460</f>
        <v>29604</v>
      </c>
      <c r="X51" s="46"/>
      <c r="Y51" s="46"/>
      <c r="Z51" s="142">
        <f>SUM(Z29:Z50)</f>
        <v>687418</v>
      </c>
    </row>
    <row r="52" spans="4:26" ht="17" thickTop="1" thickBot="1" x14ac:dyDescent="0.25">
      <c r="D52" s="29"/>
      <c r="S52" s="46"/>
      <c r="T52" s="46"/>
      <c r="U52" s="142">
        <f>SUM(U29:U51)</f>
        <v>666760</v>
      </c>
      <c r="X52" s="46" t="s">
        <v>88</v>
      </c>
      <c r="Y52" s="142">
        <f>Z51/22</f>
        <v>31246.272727272728</v>
      </c>
    </row>
    <row r="53" spans="4:26" ht="17" thickTop="1" thickBot="1" x14ac:dyDescent="0.25">
      <c r="D53" s="29"/>
      <c r="S53" s="46" t="s">
        <v>87</v>
      </c>
      <c r="T53" s="142">
        <f>U52/23</f>
        <v>28989.565217391304</v>
      </c>
    </row>
    <row r="54" spans="4:26" ht="16" thickTop="1" x14ac:dyDescent="0.2">
      <c r="D54" s="29"/>
    </row>
    <row r="55" spans="4:26" x14ac:dyDescent="0.2">
      <c r="D55" s="29"/>
    </row>
    <row r="56" spans="4:26" x14ac:dyDescent="0.2">
      <c r="D56" s="29"/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4:26" x14ac:dyDescent="0.2">
      <c r="D57" s="29"/>
      <c r="H57">
        <v>1</v>
      </c>
      <c r="I57" t="s">
        <v>58</v>
      </c>
      <c r="J57" s="29">
        <v>44319</v>
      </c>
      <c r="K57" s="48">
        <f>'Detailed Summary'!AC493</f>
        <v>29983</v>
      </c>
      <c r="M57">
        <v>1</v>
      </c>
      <c r="N57" t="s">
        <v>59</v>
      </c>
      <c r="O57" s="29">
        <v>44348</v>
      </c>
      <c r="P57" s="48">
        <f>'Detailed Summary'!AC522</f>
        <v>31972</v>
      </c>
      <c r="R57">
        <v>1</v>
      </c>
      <c r="S57" t="s">
        <v>54</v>
      </c>
      <c r="T57" s="29">
        <v>44378</v>
      </c>
      <c r="U57" s="48">
        <f>'Detailed Summary'!AC552</f>
        <v>36050</v>
      </c>
      <c r="W57">
        <v>1</v>
      </c>
      <c r="X57" t="s">
        <v>58</v>
      </c>
      <c r="Y57" s="29">
        <v>44410</v>
      </c>
      <c r="Z57" s="48">
        <f>'Detailed Summary'!AC584</f>
        <v>29924</v>
      </c>
    </row>
    <row r="58" spans="4:26" x14ac:dyDescent="0.2">
      <c r="H58">
        <v>2</v>
      </c>
      <c r="I58" t="s">
        <v>59</v>
      </c>
      <c r="J58" s="29">
        <v>44320</v>
      </c>
      <c r="K58" s="48">
        <f>'Detailed Summary'!AC494</f>
        <v>29104</v>
      </c>
      <c r="M58">
        <v>2</v>
      </c>
      <c r="N58" t="s">
        <v>53</v>
      </c>
      <c r="O58" s="29">
        <v>44349</v>
      </c>
      <c r="P58" s="48">
        <f>'Detailed Summary'!AC523</f>
        <v>31780</v>
      </c>
      <c r="R58">
        <v>2</v>
      </c>
      <c r="S58" t="s">
        <v>55</v>
      </c>
      <c r="T58" s="29">
        <v>44379</v>
      </c>
      <c r="U58" s="48">
        <f>'Detailed Summary'!AC553</f>
        <v>39864</v>
      </c>
      <c r="W58">
        <v>2</v>
      </c>
      <c r="X58" t="s">
        <v>59</v>
      </c>
      <c r="Y58" s="29">
        <v>44411</v>
      </c>
      <c r="Z58" s="48">
        <f>'Detailed Summary'!AC585</f>
        <v>31647</v>
      </c>
    </row>
    <row r="59" spans="4:26" x14ac:dyDescent="0.2">
      <c r="H59">
        <v>3</v>
      </c>
      <c r="I59" t="s">
        <v>53</v>
      </c>
      <c r="J59" s="29">
        <v>44321</v>
      </c>
      <c r="K59" s="48">
        <f>'Detailed Summary'!AC495</f>
        <v>31074</v>
      </c>
      <c r="M59">
        <v>3</v>
      </c>
      <c r="N59" t="s">
        <v>54</v>
      </c>
      <c r="O59" s="29">
        <v>44350</v>
      </c>
      <c r="P59" s="48">
        <f>'Detailed Summary'!AC524</f>
        <v>30908</v>
      </c>
      <c r="R59">
        <v>3</v>
      </c>
      <c r="S59" t="s">
        <v>59</v>
      </c>
      <c r="T59" s="29">
        <v>44383</v>
      </c>
      <c r="U59" s="48">
        <f>'Detailed Summary'!AC557</f>
        <v>32176</v>
      </c>
      <c r="W59">
        <v>3</v>
      </c>
      <c r="X59" t="s">
        <v>53</v>
      </c>
      <c r="Y59" s="29">
        <v>44412</v>
      </c>
      <c r="Z59" s="48">
        <f>'Detailed Summary'!AC586</f>
        <v>32437</v>
      </c>
    </row>
    <row r="60" spans="4:26" x14ac:dyDescent="0.2">
      <c r="H60">
        <v>4</v>
      </c>
      <c r="I60" t="s">
        <v>54</v>
      </c>
      <c r="J60" s="29">
        <v>44322</v>
      </c>
      <c r="K60" s="48">
        <f>'Detailed Summary'!AC496</f>
        <v>33428</v>
      </c>
      <c r="M60">
        <v>4</v>
      </c>
      <c r="N60" t="s">
        <v>55</v>
      </c>
      <c r="O60" s="29">
        <v>44351</v>
      </c>
      <c r="P60" s="48">
        <f>'Detailed Summary'!AC525</f>
        <v>35754</v>
      </c>
      <c r="R60">
        <v>4</v>
      </c>
      <c r="S60" t="s">
        <v>53</v>
      </c>
      <c r="T60" s="29">
        <v>44384</v>
      </c>
      <c r="U60" s="48">
        <f>'Detailed Summary'!AC558</f>
        <v>32281</v>
      </c>
      <c r="W60">
        <v>4</v>
      </c>
      <c r="X60" t="s">
        <v>54</v>
      </c>
      <c r="Y60" s="29">
        <v>44413</v>
      </c>
      <c r="Z60" s="48">
        <f>'Detailed Summary'!AC587</f>
        <v>33698</v>
      </c>
    </row>
    <row r="61" spans="4:26" x14ac:dyDescent="0.2">
      <c r="H61">
        <v>5</v>
      </c>
      <c r="I61" t="s">
        <v>55</v>
      </c>
      <c r="J61" s="29">
        <v>44323</v>
      </c>
      <c r="K61" s="48">
        <f>'Detailed Summary'!AC497</f>
        <v>38429</v>
      </c>
      <c r="M61">
        <v>5</v>
      </c>
      <c r="N61" t="s">
        <v>58</v>
      </c>
      <c r="O61" s="29">
        <v>44354</v>
      </c>
      <c r="P61" s="48">
        <f>'Detailed Summary'!AC528</f>
        <v>31344</v>
      </c>
      <c r="R61">
        <v>5</v>
      </c>
      <c r="S61" t="s">
        <v>54</v>
      </c>
      <c r="T61" s="29">
        <v>44385</v>
      </c>
      <c r="U61" s="48">
        <f>'Detailed Summary'!AC559</f>
        <v>33824</v>
      </c>
      <c r="W61">
        <v>5</v>
      </c>
      <c r="X61" t="s">
        <v>55</v>
      </c>
      <c r="Y61" s="29">
        <v>44414</v>
      </c>
      <c r="Z61" s="48">
        <f>'Detailed Summary'!AC588</f>
        <v>36647</v>
      </c>
    </row>
    <row r="62" spans="4:26" x14ac:dyDescent="0.2">
      <c r="H62">
        <v>6</v>
      </c>
      <c r="I62" t="s">
        <v>58</v>
      </c>
      <c r="J62" s="29">
        <v>44326</v>
      </c>
      <c r="K62" s="48">
        <f>'Detailed Summary'!AC500</f>
        <v>31073</v>
      </c>
      <c r="M62">
        <v>6</v>
      </c>
      <c r="N62" t="s">
        <v>59</v>
      </c>
      <c r="O62" s="29">
        <v>44355</v>
      </c>
      <c r="P62" s="48">
        <f>'Detailed Summary'!AC529</f>
        <v>32593</v>
      </c>
      <c r="R62">
        <v>6</v>
      </c>
      <c r="S62" t="s">
        <v>55</v>
      </c>
      <c r="T62" s="29">
        <v>44386</v>
      </c>
      <c r="U62" s="48">
        <f>'Detailed Summary'!AC560</f>
        <v>35978</v>
      </c>
      <c r="W62">
        <v>6</v>
      </c>
      <c r="X62" t="s">
        <v>58</v>
      </c>
      <c r="Y62" s="29">
        <v>44417</v>
      </c>
      <c r="Z62" s="48">
        <f>'Detailed Summary'!AC591</f>
        <v>31696</v>
      </c>
    </row>
    <row r="63" spans="4:26" x14ac:dyDescent="0.2">
      <c r="H63">
        <v>7</v>
      </c>
      <c r="I63" t="s">
        <v>59</v>
      </c>
      <c r="J63" s="29">
        <v>44327</v>
      </c>
      <c r="K63" s="48">
        <f>'Detailed Summary'!AC501</f>
        <v>31073</v>
      </c>
      <c r="M63">
        <v>7</v>
      </c>
      <c r="N63" t="s">
        <v>53</v>
      </c>
      <c r="O63" s="29">
        <v>44356</v>
      </c>
      <c r="P63" s="48">
        <f>'Detailed Summary'!AC530</f>
        <v>30691</v>
      </c>
      <c r="R63">
        <v>7</v>
      </c>
      <c r="S63" t="s">
        <v>58</v>
      </c>
      <c r="T63" s="29">
        <v>44389</v>
      </c>
      <c r="U63" s="48">
        <f>'Detailed Summary'!AC563</f>
        <v>35484</v>
      </c>
      <c r="W63">
        <v>7</v>
      </c>
      <c r="X63" t="s">
        <v>59</v>
      </c>
      <c r="Y63" s="29">
        <v>44418</v>
      </c>
      <c r="Z63" s="48">
        <f>'Detailed Summary'!AC592</f>
        <v>31448</v>
      </c>
    </row>
    <row r="64" spans="4:26" x14ac:dyDescent="0.2">
      <c r="H64">
        <v>8</v>
      </c>
      <c r="I64" t="s">
        <v>53</v>
      </c>
      <c r="J64" s="29">
        <v>44328</v>
      </c>
      <c r="K64" s="48">
        <f>'Detailed Summary'!AC502</f>
        <v>30268</v>
      </c>
      <c r="M64">
        <v>8</v>
      </c>
      <c r="N64" t="s">
        <v>54</v>
      </c>
      <c r="O64" s="29">
        <v>44357</v>
      </c>
      <c r="P64" s="48">
        <f>'Detailed Summary'!AC531</f>
        <v>35495</v>
      </c>
      <c r="R64">
        <v>8</v>
      </c>
      <c r="S64" t="s">
        <v>59</v>
      </c>
      <c r="T64" s="29">
        <v>44390</v>
      </c>
      <c r="U64" s="48">
        <f>'Detailed Summary'!AC564</f>
        <v>32805</v>
      </c>
      <c r="W64">
        <v>8</v>
      </c>
      <c r="X64" t="s">
        <v>53</v>
      </c>
      <c r="Y64" s="29">
        <v>44419</v>
      </c>
      <c r="Z64" s="48">
        <f>'Detailed Summary'!AC593</f>
        <v>33076</v>
      </c>
    </row>
    <row r="65" spans="4:26" x14ac:dyDescent="0.2">
      <c r="H65">
        <v>9</v>
      </c>
      <c r="I65" t="s">
        <v>54</v>
      </c>
      <c r="J65" s="29">
        <v>44329</v>
      </c>
      <c r="K65" s="48">
        <f>'Detailed Summary'!AC503</f>
        <v>33433</v>
      </c>
      <c r="M65">
        <v>9</v>
      </c>
      <c r="N65" t="s">
        <v>55</v>
      </c>
      <c r="O65" s="29">
        <v>44358</v>
      </c>
      <c r="P65" s="48">
        <f>'Detailed Summary'!AC532</f>
        <v>38945</v>
      </c>
      <c r="R65">
        <v>9</v>
      </c>
      <c r="S65" t="s">
        <v>53</v>
      </c>
      <c r="T65" s="29">
        <v>44391</v>
      </c>
      <c r="U65" s="48">
        <f>'Detailed Summary'!AC565</f>
        <v>33338</v>
      </c>
      <c r="W65">
        <v>9</v>
      </c>
      <c r="X65" t="s">
        <v>54</v>
      </c>
      <c r="Y65" s="29">
        <v>44420</v>
      </c>
      <c r="Z65" s="48">
        <f>'Detailed Summary'!AC594</f>
        <v>35213</v>
      </c>
    </row>
    <row r="66" spans="4:26" x14ac:dyDescent="0.2">
      <c r="D66" s="29"/>
      <c r="H66">
        <v>10</v>
      </c>
      <c r="I66" t="s">
        <v>55</v>
      </c>
      <c r="J66" s="29">
        <v>44330</v>
      </c>
      <c r="K66" s="48">
        <f>'Detailed Summary'!AC504</f>
        <v>37863</v>
      </c>
      <c r="M66">
        <v>10</v>
      </c>
      <c r="N66" t="s">
        <v>58</v>
      </c>
      <c r="O66" s="29">
        <v>44361</v>
      </c>
      <c r="P66" s="48">
        <f>'Detailed Summary'!AC535</f>
        <v>33344</v>
      </c>
      <c r="R66">
        <v>10</v>
      </c>
      <c r="S66" t="s">
        <v>54</v>
      </c>
      <c r="T66" s="29">
        <v>44392</v>
      </c>
      <c r="U66" s="48">
        <f>'Detailed Summary'!AC566</f>
        <v>35512</v>
      </c>
      <c r="W66">
        <v>10</v>
      </c>
      <c r="X66" t="s">
        <v>55</v>
      </c>
      <c r="Y66" s="29">
        <v>44421</v>
      </c>
      <c r="Z66" s="48">
        <f>'Detailed Summary'!AC595</f>
        <v>37947</v>
      </c>
    </row>
    <row r="67" spans="4:26" x14ac:dyDescent="0.2">
      <c r="D67" s="29"/>
      <c r="H67">
        <v>11</v>
      </c>
      <c r="I67" t="s">
        <v>58</v>
      </c>
      <c r="J67" s="29">
        <v>44333</v>
      </c>
      <c r="K67" s="48">
        <f>'Detailed Summary'!AC507</f>
        <v>29745</v>
      </c>
      <c r="M67">
        <v>11</v>
      </c>
      <c r="N67" t="s">
        <v>59</v>
      </c>
      <c r="O67" s="29">
        <v>44362</v>
      </c>
      <c r="P67" s="48">
        <f>'Detailed Summary'!AC536</f>
        <v>33242</v>
      </c>
      <c r="R67">
        <v>11</v>
      </c>
      <c r="S67" t="s">
        <v>55</v>
      </c>
      <c r="T67" s="29">
        <v>44393</v>
      </c>
      <c r="U67" s="48">
        <f>'Detailed Summary'!AC567</f>
        <v>39175</v>
      </c>
      <c r="W67">
        <v>11</v>
      </c>
      <c r="X67" t="s">
        <v>58</v>
      </c>
      <c r="Y67" s="29">
        <v>44424</v>
      </c>
      <c r="Z67" s="48">
        <f>'Detailed Summary'!AC598</f>
        <v>32906</v>
      </c>
    </row>
    <row r="68" spans="4:26" x14ac:dyDescent="0.2">
      <c r="D68" s="29"/>
      <c r="H68">
        <v>12</v>
      </c>
      <c r="I68" t="s">
        <v>59</v>
      </c>
      <c r="J68" s="29">
        <v>44334</v>
      </c>
      <c r="K68" s="48">
        <f>'Detailed Summary'!AC508</f>
        <v>28609</v>
      </c>
      <c r="M68">
        <v>12</v>
      </c>
      <c r="N68" t="s">
        <v>53</v>
      </c>
      <c r="O68" s="29">
        <v>44363</v>
      </c>
      <c r="P68" s="48">
        <f>'Detailed Summary'!AC537</f>
        <v>34327</v>
      </c>
      <c r="R68">
        <v>12</v>
      </c>
      <c r="S68" t="s">
        <v>58</v>
      </c>
      <c r="T68" s="29">
        <v>44396</v>
      </c>
      <c r="U68" s="48">
        <f>'Detailed Summary'!AC570</f>
        <v>32380</v>
      </c>
      <c r="W68">
        <v>12</v>
      </c>
      <c r="X68" t="s">
        <v>59</v>
      </c>
      <c r="Y68" s="29">
        <v>44425</v>
      </c>
      <c r="Z68" s="48">
        <f>'Detailed Summary'!AC599</f>
        <v>31855</v>
      </c>
    </row>
    <row r="69" spans="4:26" x14ac:dyDescent="0.2">
      <c r="D69" s="29"/>
      <c r="H69">
        <v>13</v>
      </c>
      <c r="I69" t="s">
        <v>53</v>
      </c>
      <c r="J69" s="29">
        <v>44335</v>
      </c>
      <c r="K69" s="48">
        <f>'Detailed Summary'!AC509</f>
        <v>28538</v>
      </c>
      <c r="M69">
        <v>13</v>
      </c>
      <c r="N69" t="s">
        <v>54</v>
      </c>
      <c r="O69" s="29">
        <v>44364</v>
      </c>
      <c r="P69" s="48">
        <f>'Detailed Summary'!AC538</f>
        <v>35721</v>
      </c>
      <c r="R69">
        <v>13</v>
      </c>
      <c r="S69" t="s">
        <v>59</v>
      </c>
      <c r="T69" s="29">
        <v>44397</v>
      </c>
      <c r="U69" s="48">
        <f>'Detailed Summary'!AC571</f>
        <v>32217</v>
      </c>
      <c r="W69">
        <v>13</v>
      </c>
      <c r="X69" t="s">
        <v>53</v>
      </c>
      <c r="Y69" s="29">
        <v>44426</v>
      </c>
      <c r="Z69" s="48">
        <f>'Detailed Summary'!AC600</f>
        <v>32530</v>
      </c>
    </row>
    <row r="70" spans="4:26" x14ac:dyDescent="0.2">
      <c r="D70" s="29"/>
      <c r="H70">
        <v>14</v>
      </c>
      <c r="I70" t="s">
        <v>54</v>
      </c>
      <c r="J70" s="29">
        <v>44336</v>
      </c>
      <c r="K70" s="48">
        <f>'Detailed Summary'!AC510</f>
        <v>33259</v>
      </c>
      <c r="M70">
        <v>14</v>
      </c>
      <c r="N70" t="s">
        <v>55</v>
      </c>
      <c r="O70" s="29">
        <v>44365</v>
      </c>
      <c r="P70" s="48">
        <f>'Detailed Summary'!AC539</f>
        <v>39681</v>
      </c>
      <c r="R70">
        <v>14</v>
      </c>
      <c r="S70" t="s">
        <v>53</v>
      </c>
      <c r="T70" s="29">
        <v>44398</v>
      </c>
      <c r="U70" s="48">
        <f>'Detailed Summary'!AC572</f>
        <v>33498</v>
      </c>
      <c r="W70">
        <v>14</v>
      </c>
      <c r="X70" t="s">
        <v>54</v>
      </c>
      <c r="Y70" s="29">
        <v>44427</v>
      </c>
      <c r="Z70" s="48">
        <f>'Detailed Summary'!AC601</f>
        <v>34599</v>
      </c>
    </row>
    <row r="71" spans="4:26" x14ac:dyDescent="0.2">
      <c r="D71" s="29"/>
      <c r="H71">
        <v>15</v>
      </c>
      <c r="I71" t="s">
        <v>55</v>
      </c>
      <c r="J71" s="29">
        <v>44337</v>
      </c>
      <c r="K71" s="48">
        <f>'Detailed Summary'!AC511</f>
        <v>38087</v>
      </c>
      <c r="M71">
        <v>15</v>
      </c>
      <c r="N71" t="s">
        <v>58</v>
      </c>
      <c r="O71" s="29">
        <v>44368</v>
      </c>
      <c r="P71" s="48">
        <f>'Detailed Summary'!AC542</f>
        <v>33300</v>
      </c>
      <c r="R71">
        <v>15</v>
      </c>
      <c r="S71" t="s">
        <v>54</v>
      </c>
      <c r="T71" s="29">
        <v>44399</v>
      </c>
      <c r="U71" s="48">
        <f>'Detailed Summary'!AC573</f>
        <v>34546</v>
      </c>
      <c r="W71">
        <v>15</v>
      </c>
      <c r="X71" t="s">
        <v>55</v>
      </c>
      <c r="Y71" s="29">
        <v>44428</v>
      </c>
      <c r="Z71" s="48">
        <f>'Detailed Summary'!AC602</f>
        <v>38988</v>
      </c>
    </row>
    <row r="72" spans="4:26" x14ac:dyDescent="0.2">
      <c r="D72" s="29"/>
      <c r="H72">
        <v>16</v>
      </c>
      <c r="I72" t="s">
        <v>58</v>
      </c>
      <c r="J72" s="29">
        <v>44340</v>
      </c>
      <c r="K72" s="48">
        <f>'Detailed Summary'!AC514</f>
        <v>28382</v>
      </c>
      <c r="M72">
        <v>16</v>
      </c>
      <c r="N72" t="s">
        <v>59</v>
      </c>
      <c r="O72" s="29">
        <v>44369</v>
      </c>
      <c r="P72" s="48">
        <f>'Detailed Summary'!AC543</f>
        <v>32424</v>
      </c>
      <c r="R72">
        <v>16</v>
      </c>
      <c r="S72" t="s">
        <v>55</v>
      </c>
      <c r="T72" s="29">
        <v>44400</v>
      </c>
      <c r="U72" s="48">
        <f>'Detailed Summary'!AC574</f>
        <v>38475</v>
      </c>
      <c r="W72">
        <v>16</v>
      </c>
      <c r="X72" t="s">
        <v>58</v>
      </c>
      <c r="Y72" s="29">
        <v>44431</v>
      </c>
      <c r="Z72" s="48">
        <f>'Detailed Summary'!AC605</f>
        <v>31488</v>
      </c>
    </row>
    <row r="73" spans="4:26" x14ac:dyDescent="0.2">
      <c r="D73" s="29"/>
      <c r="H73">
        <v>17</v>
      </c>
      <c r="I73" t="s">
        <v>59</v>
      </c>
      <c r="J73" s="29">
        <v>44341</v>
      </c>
      <c r="K73" s="48">
        <f>'Detailed Summary'!AC515</f>
        <v>29782</v>
      </c>
      <c r="M73">
        <v>17</v>
      </c>
      <c r="N73" t="s">
        <v>53</v>
      </c>
      <c r="O73" s="29">
        <v>44370</v>
      </c>
      <c r="P73" s="48">
        <f>'Detailed Summary'!AC544</f>
        <v>33065</v>
      </c>
      <c r="R73">
        <v>17</v>
      </c>
      <c r="S73" t="s">
        <v>58</v>
      </c>
      <c r="T73" s="29">
        <v>44403</v>
      </c>
      <c r="U73" s="48">
        <f>'Detailed Summary'!AC577</f>
        <v>32665</v>
      </c>
      <c r="W73">
        <v>17</v>
      </c>
      <c r="X73" t="s">
        <v>59</v>
      </c>
      <c r="Y73" s="29">
        <v>44432</v>
      </c>
      <c r="Z73" s="48">
        <f>'Detailed Summary'!AC606</f>
        <v>30880</v>
      </c>
    </row>
    <row r="74" spans="4:26" x14ac:dyDescent="0.2">
      <c r="D74" s="29"/>
      <c r="H74">
        <v>18</v>
      </c>
      <c r="I74" t="s">
        <v>53</v>
      </c>
      <c r="J74" s="29">
        <v>44342</v>
      </c>
      <c r="K74" s="48">
        <f>'Detailed Summary'!AC516</f>
        <v>32260</v>
      </c>
      <c r="M74">
        <v>18</v>
      </c>
      <c r="N74" t="s">
        <v>54</v>
      </c>
      <c r="O74" s="29">
        <v>44371</v>
      </c>
      <c r="P74" s="48">
        <f>'Detailed Summary'!AC545</f>
        <v>34501</v>
      </c>
      <c r="R74">
        <v>18</v>
      </c>
      <c r="S74" t="s">
        <v>59</v>
      </c>
      <c r="T74" s="29">
        <v>44404</v>
      </c>
      <c r="U74" s="48">
        <f>'Detailed Summary'!AC578</f>
        <v>32612</v>
      </c>
      <c r="W74">
        <v>18</v>
      </c>
      <c r="X74" t="s">
        <v>53</v>
      </c>
      <c r="Y74" s="29">
        <v>44433</v>
      </c>
      <c r="Z74" s="48">
        <f>'Detailed Summary'!AC607</f>
        <v>31429</v>
      </c>
    </row>
    <row r="75" spans="4:26" x14ac:dyDescent="0.2">
      <c r="D75" s="29"/>
      <c r="H75">
        <v>19</v>
      </c>
      <c r="I75" t="s">
        <v>54</v>
      </c>
      <c r="J75" s="29">
        <v>44343</v>
      </c>
      <c r="K75" s="48">
        <f>'Detailed Summary'!AC517</f>
        <v>34461</v>
      </c>
      <c r="M75">
        <v>19</v>
      </c>
      <c r="N75" t="s">
        <v>55</v>
      </c>
      <c r="O75" s="29">
        <v>44372</v>
      </c>
      <c r="P75" s="48">
        <f>'Detailed Summary'!AC546</f>
        <v>38490</v>
      </c>
      <c r="R75">
        <v>19</v>
      </c>
      <c r="S75" t="s">
        <v>53</v>
      </c>
      <c r="T75" s="29">
        <v>44405</v>
      </c>
      <c r="U75" s="48">
        <f>'Detailed Summary'!AC579</f>
        <v>34051</v>
      </c>
      <c r="W75">
        <v>19</v>
      </c>
      <c r="X75" t="s">
        <v>54</v>
      </c>
      <c r="Y75" s="29">
        <v>44434</v>
      </c>
      <c r="Z75" s="48">
        <f>'Detailed Summary'!AC608</f>
        <v>33237</v>
      </c>
    </row>
    <row r="76" spans="4:26" x14ac:dyDescent="0.2">
      <c r="D76" s="29"/>
      <c r="H76">
        <v>20</v>
      </c>
      <c r="I76" t="s">
        <v>55</v>
      </c>
      <c r="J76" s="29">
        <v>44344</v>
      </c>
      <c r="K76" s="48">
        <f>'Detailed Summary'!AC518</f>
        <v>39000</v>
      </c>
      <c r="M76">
        <v>20</v>
      </c>
      <c r="N76" t="s">
        <v>58</v>
      </c>
      <c r="O76" s="29">
        <v>44375</v>
      </c>
      <c r="P76" s="48">
        <f>'Detailed Summary'!AC549</f>
        <v>32441</v>
      </c>
      <c r="R76">
        <v>20</v>
      </c>
      <c r="S76" t="s">
        <v>54</v>
      </c>
      <c r="T76" s="29">
        <v>44406</v>
      </c>
      <c r="U76" s="48">
        <f>'Detailed Summary'!AC580</f>
        <v>35359</v>
      </c>
      <c r="W76">
        <v>20</v>
      </c>
      <c r="X76" t="s">
        <v>55</v>
      </c>
      <c r="Y76" s="29">
        <v>44435</v>
      </c>
      <c r="Z76" s="48">
        <f>'Detailed Summary'!AC609</f>
        <v>36872</v>
      </c>
    </row>
    <row r="77" spans="4:26" x14ac:dyDescent="0.2">
      <c r="D77" s="29"/>
      <c r="H77">
        <v>21</v>
      </c>
      <c r="I77" t="s">
        <v>58</v>
      </c>
      <c r="J77" s="29">
        <v>44347</v>
      </c>
      <c r="K77" s="48">
        <f>'Detailed Summary'!AC521</f>
        <v>23216</v>
      </c>
      <c r="M77">
        <v>21</v>
      </c>
      <c r="N77" t="s">
        <v>59</v>
      </c>
      <c r="O77" s="29">
        <v>44376</v>
      </c>
      <c r="P77" s="48">
        <f>'Detailed Summary'!AC550</f>
        <v>31378</v>
      </c>
      <c r="R77">
        <v>21</v>
      </c>
      <c r="S77" t="s">
        <v>55</v>
      </c>
      <c r="T77" s="29">
        <v>44407</v>
      </c>
      <c r="U77" s="48">
        <f>'Detailed Summary'!AC581</f>
        <v>38685</v>
      </c>
      <c r="W77">
        <v>21</v>
      </c>
      <c r="X77" t="s">
        <v>58</v>
      </c>
      <c r="Y77" s="29">
        <v>44438</v>
      </c>
      <c r="Z77" s="48">
        <f>'Detailed Summary'!AC612</f>
        <v>30160</v>
      </c>
    </row>
    <row r="78" spans="4:26" ht="16" thickBot="1" x14ac:dyDescent="0.25">
      <c r="D78" s="29"/>
      <c r="I78" s="46"/>
      <c r="J78" s="46"/>
      <c r="K78" s="142">
        <f>SUM(K57:K77)</f>
        <v>671067</v>
      </c>
      <c r="M78">
        <v>22</v>
      </c>
      <c r="N78" t="s">
        <v>53</v>
      </c>
      <c r="O78" s="29">
        <v>44377</v>
      </c>
      <c r="P78" s="48">
        <f>'Detailed Summary'!AC551</f>
        <v>33570</v>
      </c>
      <c r="W78">
        <v>22</v>
      </c>
      <c r="X78" t="s">
        <v>59</v>
      </c>
      <c r="Y78" s="29">
        <v>44439</v>
      </c>
      <c r="Z78" s="48">
        <f>'Detailed Summary'!AC613</f>
        <v>31063</v>
      </c>
    </row>
    <row r="79" spans="4:26" ht="17" thickTop="1" thickBot="1" x14ac:dyDescent="0.25">
      <c r="D79" s="29"/>
      <c r="I79" s="61" t="s">
        <v>293</v>
      </c>
      <c r="J79" s="142">
        <f>K78/21</f>
        <v>31955.571428571428</v>
      </c>
      <c r="N79" s="46"/>
      <c r="O79" s="46"/>
      <c r="P79" s="142">
        <f>SUM(P57:P78)</f>
        <v>744966</v>
      </c>
      <c r="S79" s="46"/>
      <c r="T79" s="46"/>
      <c r="U79" s="142">
        <f>SUM(U57:U77)</f>
        <v>730975</v>
      </c>
      <c r="X79" s="46"/>
      <c r="Y79" s="46"/>
      <c r="Z79" s="142">
        <f>SUM(Z57:Z78)</f>
        <v>729740</v>
      </c>
    </row>
    <row r="80" spans="4:26" ht="17" thickTop="1" thickBot="1" x14ac:dyDescent="0.25">
      <c r="D80" s="29"/>
      <c r="N80" s="61" t="s">
        <v>294</v>
      </c>
      <c r="O80" s="142">
        <f>P79/22</f>
        <v>33862.090909090912</v>
      </c>
      <c r="S80" s="61" t="s">
        <v>295</v>
      </c>
      <c r="T80" s="142">
        <f>U79/21</f>
        <v>34808.333333333336</v>
      </c>
      <c r="X80" s="61" t="s">
        <v>296</v>
      </c>
      <c r="Y80" s="142">
        <f>Z79/22</f>
        <v>33170</v>
      </c>
    </row>
    <row r="81" spans="4:26" ht="16" thickTop="1" x14ac:dyDescent="0.2">
      <c r="D81" s="29"/>
    </row>
    <row r="82" spans="4:26" x14ac:dyDescent="0.2">
      <c r="D82" s="29"/>
    </row>
    <row r="83" spans="4:26" x14ac:dyDescent="0.2">
      <c r="D83" s="29"/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4:26" x14ac:dyDescent="0.2">
      <c r="D84" s="29"/>
      <c r="H84">
        <v>1</v>
      </c>
      <c r="I84" t="s">
        <v>53</v>
      </c>
      <c r="J84" s="29">
        <v>44440</v>
      </c>
      <c r="K84" s="48">
        <f>'Detailed Summary'!AC614</f>
        <v>31704</v>
      </c>
      <c r="M84">
        <v>1</v>
      </c>
      <c r="N84" t="s">
        <v>55</v>
      </c>
      <c r="O84" s="29">
        <v>44470</v>
      </c>
      <c r="P84" s="48">
        <f>'Detailed Summary'!AC644</f>
        <v>38502</v>
      </c>
      <c r="R84">
        <v>1</v>
      </c>
      <c r="S84" t="s">
        <v>58</v>
      </c>
      <c r="T84" s="29">
        <v>44501</v>
      </c>
      <c r="U84" s="48">
        <f>'Detailed Summary'!AC675</f>
        <v>33890</v>
      </c>
      <c r="W84">
        <v>1</v>
      </c>
      <c r="X84" t="s">
        <v>53</v>
      </c>
      <c r="Y84" s="29">
        <v>44531</v>
      </c>
      <c r="Z84" s="48">
        <f>'Detailed Summary'!AC705</f>
        <v>33320</v>
      </c>
    </row>
    <row r="85" spans="4:26" x14ac:dyDescent="0.2">
      <c r="D85" s="29"/>
      <c r="H85">
        <v>2</v>
      </c>
      <c r="I85" t="s">
        <v>54</v>
      </c>
      <c r="J85" s="29">
        <v>44441</v>
      </c>
      <c r="K85" s="48">
        <f>'Detailed Summary'!AC615</f>
        <v>34051</v>
      </c>
      <c r="M85">
        <v>2</v>
      </c>
      <c r="N85" t="s">
        <v>58</v>
      </c>
      <c r="O85" s="29">
        <v>44473</v>
      </c>
      <c r="P85" s="48">
        <f>'Detailed Summary'!AC647</f>
        <v>33573</v>
      </c>
      <c r="R85">
        <v>2</v>
      </c>
      <c r="S85" t="s">
        <v>59</v>
      </c>
      <c r="T85" s="29">
        <v>44502</v>
      </c>
      <c r="U85" s="48">
        <f>'Detailed Summary'!AC676</f>
        <v>32573</v>
      </c>
      <c r="W85">
        <v>2</v>
      </c>
      <c r="X85" t="s">
        <v>54</v>
      </c>
      <c r="Y85" s="29">
        <v>44532</v>
      </c>
      <c r="Z85" s="48">
        <f>'Detailed Summary'!AC706</f>
        <v>34244</v>
      </c>
    </row>
    <row r="86" spans="4:26" x14ac:dyDescent="0.2">
      <c r="D86" s="29"/>
      <c r="H86">
        <v>3</v>
      </c>
      <c r="I86" t="s">
        <v>55</v>
      </c>
      <c r="J86" s="29">
        <v>44442</v>
      </c>
      <c r="K86" s="48">
        <f>'Detailed Summary'!AC616</f>
        <v>39264</v>
      </c>
      <c r="M86">
        <v>3</v>
      </c>
      <c r="N86" t="s">
        <v>59</v>
      </c>
      <c r="O86" s="29">
        <v>44474</v>
      </c>
      <c r="P86" s="48">
        <f>'Detailed Summary'!AC648</f>
        <v>32744</v>
      </c>
      <c r="R86">
        <v>3</v>
      </c>
      <c r="S86" t="s">
        <v>53</v>
      </c>
      <c r="T86" s="29">
        <v>44503</v>
      </c>
      <c r="U86" s="48">
        <f>'Detailed Summary'!AC677</f>
        <v>29346</v>
      </c>
      <c r="W86">
        <v>3</v>
      </c>
      <c r="X86" t="s">
        <v>55</v>
      </c>
      <c r="Y86" s="29">
        <v>44533</v>
      </c>
      <c r="Z86" s="48">
        <f>'Detailed Summary'!AC707</f>
        <v>38331</v>
      </c>
    </row>
    <row r="87" spans="4:26" x14ac:dyDescent="0.2">
      <c r="D87" s="29"/>
      <c r="H87">
        <v>4</v>
      </c>
      <c r="I87" t="s">
        <v>59</v>
      </c>
      <c r="J87" s="29">
        <v>44446</v>
      </c>
      <c r="K87" s="48">
        <f>'Detailed Summary'!AC620</f>
        <v>32299</v>
      </c>
      <c r="M87">
        <v>4</v>
      </c>
      <c r="N87" t="s">
        <v>53</v>
      </c>
      <c r="O87" s="29">
        <v>44475</v>
      </c>
      <c r="P87" s="48">
        <f>'Detailed Summary'!AC649</f>
        <v>33960</v>
      </c>
      <c r="R87">
        <v>4</v>
      </c>
      <c r="S87" t="s">
        <v>54</v>
      </c>
      <c r="T87" s="29">
        <v>44504</v>
      </c>
      <c r="U87" s="48">
        <f>'Detailed Summary'!AC678</f>
        <v>34721</v>
      </c>
      <c r="W87">
        <v>4</v>
      </c>
      <c r="X87" t="s">
        <v>58</v>
      </c>
      <c r="Y87" s="29">
        <v>44536</v>
      </c>
      <c r="Z87" s="48">
        <f>'Detailed Summary'!AC710</f>
        <v>32674</v>
      </c>
    </row>
    <row r="88" spans="4:26" x14ac:dyDescent="0.2">
      <c r="D88" s="29"/>
      <c r="H88">
        <v>5</v>
      </c>
      <c r="I88" t="s">
        <v>53</v>
      </c>
      <c r="J88" s="29">
        <v>44447</v>
      </c>
      <c r="K88" s="48">
        <f>'Detailed Summary'!AC621</f>
        <v>31322</v>
      </c>
      <c r="M88">
        <v>5</v>
      </c>
      <c r="N88" t="s">
        <v>54</v>
      </c>
      <c r="O88" s="29">
        <v>44476</v>
      </c>
      <c r="P88" s="48">
        <f>'Detailed Summary'!AC650</f>
        <v>36983</v>
      </c>
      <c r="R88">
        <v>5</v>
      </c>
      <c r="S88" t="s">
        <v>55</v>
      </c>
      <c r="T88" s="29">
        <v>44505</v>
      </c>
      <c r="U88" s="48">
        <f>'Detailed Summary'!AC679</f>
        <v>41226</v>
      </c>
      <c r="W88">
        <v>5</v>
      </c>
      <c r="X88" t="s">
        <v>59</v>
      </c>
      <c r="Y88" s="29">
        <v>44537</v>
      </c>
      <c r="Z88" s="48">
        <f>'Detailed Summary'!AC711</f>
        <v>32587</v>
      </c>
    </row>
    <row r="89" spans="4:26" x14ac:dyDescent="0.2">
      <c r="H89">
        <v>6</v>
      </c>
      <c r="I89" t="s">
        <v>54</v>
      </c>
      <c r="J89" s="29">
        <v>44448</v>
      </c>
      <c r="K89" s="48">
        <f>'Detailed Summary'!AC622</f>
        <v>32836</v>
      </c>
      <c r="M89">
        <v>6</v>
      </c>
      <c r="N89" t="s">
        <v>55</v>
      </c>
      <c r="O89" s="29">
        <v>44477</v>
      </c>
      <c r="P89" s="48">
        <f>'Detailed Summary'!AC651</f>
        <v>42510</v>
      </c>
      <c r="R89">
        <v>6</v>
      </c>
      <c r="S89" t="s">
        <v>58</v>
      </c>
      <c r="T89" s="29">
        <v>44508</v>
      </c>
      <c r="U89" s="48">
        <f>'Detailed Summary'!AC682</f>
        <v>33447</v>
      </c>
      <c r="W89">
        <v>6</v>
      </c>
      <c r="X89" t="s">
        <v>53</v>
      </c>
      <c r="Y89" s="29">
        <v>44538</v>
      </c>
      <c r="Z89" s="48">
        <f>'Detailed Summary'!AC712</f>
        <v>33717</v>
      </c>
    </row>
    <row r="90" spans="4:26" x14ac:dyDescent="0.2">
      <c r="H90">
        <v>7</v>
      </c>
      <c r="I90" t="s">
        <v>55</v>
      </c>
      <c r="J90" s="29">
        <v>44449</v>
      </c>
      <c r="K90" s="48">
        <f>'Detailed Summary'!AC623</f>
        <v>37336</v>
      </c>
      <c r="M90">
        <v>7</v>
      </c>
      <c r="N90" t="s">
        <v>58</v>
      </c>
      <c r="O90" s="29">
        <v>44480</v>
      </c>
      <c r="P90" s="48">
        <f>'Detailed Summary'!AC654</f>
        <v>35680</v>
      </c>
      <c r="R90">
        <v>7</v>
      </c>
      <c r="S90" t="s">
        <v>59</v>
      </c>
      <c r="T90" s="29">
        <v>44509</v>
      </c>
      <c r="U90" s="48">
        <f>'Detailed Summary'!AC683</f>
        <v>33172</v>
      </c>
      <c r="W90">
        <v>7</v>
      </c>
      <c r="X90" t="s">
        <v>54</v>
      </c>
      <c r="Y90" s="29">
        <v>44539</v>
      </c>
      <c r="Z90" s="48">
        <f>'Detailed Summary'!AC713</f>
        <v>36426</v>
      </c>
    </row>
    <row r="91" spans="4:26" x14ac:dyDescent="0.2">
      <c r="H91">
        <v>8</v>
      </c>
      <c r="I91" t="s">
        <v>58</v>
      </c>
      <c r="J91" s="29">
        <v>44452</v>
      </c>
      <c r="K91" s="48">
        <f>'Detailed Summary'!AC626</f>
        <v>30973</v>
      </c>
      <c r="M91">
        <v>8</v>
      </c>
      <c r="N91" t="s">
        <v>59</v>
      </c>
      <c r="O91" s="29">
        <v>44481</v>
      </c>
      <c r="P91" s="48">
        <f>'Detailed Summary'!AC655</f>
        <v>32442</v>
      </c>
      <c r="R91">
        <v>8</v>
      </c>
      <c r="S91" t="s">
        <v>53</v>
      </c>
      <c r="T91" s="29">
        <v>44510</v>
      </c>
      <c r="U91" s="48">
        <f>'Detailed Summary'!AC684</f>
        <v>34503</v>
      </c>
      <c r="W91">
        <v>8</v>
      </c>
      <c r="X91" t="s">
        <v>55</v>
      </c>
      <c r="Y91" s="29">
        <v>44540</v>
      </c>
      <c r="Z91" s="48">
        <f>'Detailed Summary'!AC714</f>
        <v>40208</v>
      </c>
    </row>
    <row r="92" spans="4:26" x14ac:dyDescent="0.2">
      <c r="H92">
        <v>9</v>
      </c>
      <c r="I92" t="s">
        <v>59</v>
      </c>
      <c r="J92" s="29">
        <v>44453</v>
      </c>
      <c r="K92" s="48">
        <f>'Detailed Summary'!AC627</f>
        <v>29952</v>
      </c>
      <c r="M92">
        <v>9</v>
      </c>
      <c r="N92" t="s">
        <v>53</v>
      </c>
      <c r="O92" s="29">
        <v>44482</v>
      </c>
      <c r="P92" s="48">
        <f>'Detailed Summary'!AC656</f>
        <v>32841</v>
      </c>
      <c r="R92">
        <v>9</v>
      </c>
      <c r="S92" t="s">
        <v>54</v>
      </c>
      <c r="T92" s="29">
        <v>44511</v>
      </c>
      <c r="U92" s="48">
        <f>'Detailed Summary'!AC685</f>
        <v>35375</v>
      </c>
      <c r="W92">
        <v>9</v>
      </c>
      <c r="X92" t="s">
        <v>58</v>
      </c>
      <c r="Y92" s="29">
        <v>44543</v>
      </c>
      <c r="Z92" s="48">
        <f>'Detailed Summary'!AC717</f>
        <v>34437</v>
      </c>
    </row>
    <row r="93" spans="4:26" x14ac:dyDescent="0.2">
      <c r="H93">
        <v>10</v>
      </c>
      <c r="I93" t="s">
        <v>53</v>
      </c>
      <c r="J93" s="29">
        <v>44454</v>
      </c>
      <c r="K93" s="48">
        <f>'Detailed Summary'!AC628</f>
        <v>32402</v>
      </c>
      <c r="M93">
        <v>10</v>
      </c>
      <c r="N93" t="s">
        <v>54</v>
      </c>
      <c r="O93" s="29">
        <v>44483</v>
      </c>
      <c r="P93" s="48">
        <f>'Detailed Summary'!AC657</f>
        <v>31796</v>
      </c>
      <c r="R93">
        <v>10</v>
      </c>
      <c r="S93" t="s">
        <v>55</v>
      </c>
      <c r="T93" s="29">
        <v>44512</v>
      </c>
      <c r="U93" s="48">
        <f>'Detailed Summary'!AC686</f>
        <v>36884</v>
      </c>
      <c r="W93">
        <v>10</v>
      </c>
      <c r="X93" t="s">
        <v>59</v>
      </c>
      <c r="Y93" s="29">
        <v>44544</v>
      </c>
      <c r="Z93" s="48">
        <f>'Detailed Summary'!AC718</f>
        <v>34102</v>
      </c>
    </row>
    <row r="94" spans="4:26" x14ac:dyDescent="0.2">
      <c r="H94">
        <v>11</v>
      </c>
      <c r="I94" t="s">
        <v>54</v>
      </c>
      <c r="J94" s="29">
        <v>44455</v>
      </c>
      <c r="K94" s="48">
        <f>'Detailed Summary'!AC629</f>
        <v>33976</v>
      </c>
      <c r="M94">
        <v>11</v>
      </c>
      <c r="N94" t="s">
        <v>55</v>
      </c>
      <c r="O94" s="29">
        <v>44484</v>
      </c>
      <c r="P94" s="48">
        <f>'Detailed Summary'!AC658</f>
        <v>41165</v>
      </c>
      <c r="R94">
        <v>11</v>
      </c>
      <c r="S94" t="s">
        <v>58</v>
      </c>
      <c r="T94" s="29">
        <v>44515</v>
      </c>
      <c r="U94" s="48">
        <f>'Detailed Summary'!AC689</f>
        <v>33171</v>
      </c>
      <c r="W94">
        <v>11</v>
      </c>
      <c r="X94" t="s">
        <v>53</v>
      </c>
      <c r="Y94" s="29">
        <v>44545</v>
      </c>
      <c r="Z94" s="48">
        <f>'Detailed Summary'!AC719</f>
        <v>35717</v>
      </c>
    </row>
    <row r="95" spans="4:26" x14ac:dyDescent="0.2">
      <c r="H95">
        <v>12</v>
      </c>
      <c r="I95" t="s">
        <v>55</v>
      </c>
      <c r="J95" s="29">
        <v>44456</v>
      </c>
      <c r="K95" s="48">
        <f>'Detailed Summary'!AC630</f>
        <v>39974</v>
      </c>
      <c r="M95">
        <v>12</v>
      </c>
      <c r="N95" t="s">
        <v>58</v>
      </c>
      <c r="O95" s="29">
        <v>44487</v>
      </c>
      <c r="P95" s="48">
        <f>'Detailed Summary'!AC661</f>
        <v>34002</v>
      </c>
      <c r="R95">
        <v>12</v>
      </c>
      <c r="S95" t="s">
        <v>59</v>
      </c>
      <c r="T95" s="29">
        <v>44516</v>
      </c>
      <c r="U95" s="48">
        <f>'Detailed Summary'!AC690</f>
        <v>33796</v>
      </c>
      <c r="W95">
        <v>12</v>
      </c>
      <c r="X95" t="s">
        <v>54</v>
      </c>
      <c r="Y95" s="29">
        <v>44546</v>
      </c>
      <c r="Z95" s="48">
        <f>'Detailed Summary'!AC720</f>
        <v>37523</v>
      </c>
    </row>
    <row r="96" spans="4:26" x14ac:dyDescent="0.2">
      <c r="H96">
        <v>13</v>
      </c>
      <c r="I96" t="s">
        <v>58</v>
      </c>
      <c r="J96" s="29">
        <v>44459</v>
      </c>
      <c r="K96" s="48">
        <f>'Detailed Summary'!AC633</f>
        <v>32250</v>
      </c>
      <c r="M96">
        <v>13</v>
      </c>
      <c r="N96" t="s">
        <v>59</v>
      </c>
      <c r="O96" s="29">
        <v>44488</v>
      </c>
      <c r="P96" s="48">
        <f>'Detailed Summary'!AC662</f>
        <v>33073</v>
      </c>
      <c r="R96">
        <v>13</v>
      </c>
      <c r="S96" t="s">
        <v>53</v>
      </c>
      <c r="T96" s="29">
        <v>44517</v>
      </c>
      <c r="U96" s="48">
        <f>'Detailed Summary'!AC691</f>
        <v>34490</v>
      </c>
      <c r="W96">
        <v>13</v>
      </c>
      <c r="X96" t="s">
        <v>55</v>
      </c>
      <c r="Y96" s="29">
        <v>44547</v>
      </c>
      <c r="Z96" s="48">
        <f>'Detailed Summary'!AC721</f>
        <v>39967</v>
      </c>
    </row>
    <row r="97" spans="4:26" x14ac:dyDescent="0.2">
      <c r="H97">
        <v>14</v>
      </c>
      <c r="I97" t="s">
        <v>59</v>
      </c>
      <c r="J97" s="29">
        <v>44460</v>
      </c>
      <c r="K97" s="48">
        <f>'Detailed Summary'!AC634</f>
        <v>31999</v>
      </c>
      <c r="M97">
        <v>14</v>
      </c>
      <c r="N97" t="s">
        <v>53</v>
      </c>
      <c r="O97" s="29">
        <v>44489</v>
      </c>
      <c r="P97" s="48">
        <f>'Detailed Summary'!AC663</f>
        <v>35156</v>
      </c>
      <c r="R97">
        <v>14</v>
      </c>
      <c r="S97" t="s">
        <v>54</v>
      </c>
      <c r="T97" s="29">
        <v>44518</v>
      </c>
      <c r="U97" s="48">
        <f>'Detailed Summary'!AC692</f>
        <v>35951</v>
      </c>
      <c r="W97">
        <v>14</v>
      </c>
      <c r="X97" t="s">
        <v>58</v>
      </c>
      <c r="Y97" s="29">
        <v>44550</v>
      </c>
      <c r="Z97" s="48">
        <f>'Detailed Summary'!AC724</f>
        <v>34655</v>
      </c>
    </row>
    <row r="98" spans="4:26" x14ac:dyDescent="0.2">
      <c r="H98">
        <v>15</v>
      </c>
      <c r="I98" t="s">
        <v>53</v>
      </c>
      <c r="J98" s="29">
        <v>44461</v>
      </c>
      <c r="K98" s="48">
        <f>'Detailed Summary'!AC635</f>
        <v>32997</v>
      </c>
      <c r="M98">
        <v>15</v>
      </c>
      <c r="N98" t="s">
        <v>54</v>
      </c>
      <c r="O98" s="29">
        <v>44490</v>
      </c>
      <c r="P98" s="48">
        <f>'Detailed Summary'!AC664</f>
        <v>37160</v>
      </c>
      <c r="R98">
        <v>15</v>
      </c>
      <c r="S98" t="s">
        <v>55</v>
      </c>
      <c r="T98" s="29">
        <v>44519</v>
      </c>
      <c r="U98" s="48">
        <f>'Detailed Summary'!AC693</f>
        <v>42080</v>
      </c>
      <c r="W98">
        <v>15</v>
      </c>
      <c r="X98" t="s">
        <v>59</v>
      </c>
      <c r="Y98" s="29">
        <v>44551</v>
      </c>
      <c r="Z98" s="48">
        <f>'Detailed Summary'!AC725</f>
        <v>24415</v>
      </c>
    </row>
    <row r="99" spans="4:26" x14ac:dyDescent="0.2">
      <c r="D99" s="29"/>
      <c r="H99">
        <v>16</v>
      </c>
      <c r="I99" t="s">
        <v>54</v>
      </c>
      <c r="J99" s="29">
        <v>44462</v>
      </c>
      <c r="K99" s="48">
        <f>'Detailed Summary'!AC636</f>
        <v>35552</v>
      </c>
      <c r="M99">
        <v>16</v>
      </c>
      <c r="N99" t="s">
        <v>55</v>
      </c>
      <c r="O99" s="29">
        <v>44491</v>
      </c>
      <c r="P99" s="48">
        <f>'Detailed Summary'!AC665</f>
        <v>46813</v>
      </c>
      <c r="R99">
        <v>16</v>
      </c>
      <c r="S99" t="s">
        <v>58</v>
      </c>
      <c r="T99" s="29">
        <v>44522</v>
      </c>
      <c r="U99" s="48">
        <f>'Detailed Summary'!AC696</f>
        <v>38587</v>
      </c>
      <c r="W99">
        <v>16</v>
      </c>
      <c r="X99" t="s">
        <v>53</v>
      </c>
      <c r="Y99" s="29">
        <v>44552</v>
      </c>
      <c r="Z99" s="48">
        <f>'Detailed Summary'!AC726</f>
        <v>35305</v>
      </c>
    </row>
    <row r="100" spans="4:26" x14ac:dyDescent="0.2">
      <c r="D100" s="29"/>
      <c r="H100">
        <v>17</v>
      </c>
      <c r="I100" t="s">
        <v>55</v>
      </c>
      <c r="J100" s="29">
        <v>44463</v>
      </c>
      <c r="K100" s="48">
        <f>'Detailed Summary'!AC637</f>
        <v>41645</v>
      </c>
      <c r="M100">
        <v>17</v>
      </c>
      <c r="N100" t="s">
        <v>58</v>
      </c>
      <c r="O100" s="29">
        <v>44494</v>
      </c>
      <c r="P100" s="48">
        <f>'Detailed Summary'!AC668</f>
        <v>34630</v>
      </c>
      <c r="R100">
        <v>17</v>
      </c>
      <c r="S100" t="s">
        <v>59</v>
      </c>
      <c r="T100" s="29">
        <v>44523</v>
      </c>
      <c r="U100" s="48">
        <f>'Detailed Summary'!AC697</f>
        <v>38674</v>
      </c>
      <c r="W100">
        <v>17</v>
      </c>
      <c r="X100" t="s">
        <v>54</v>
      </c>
      <c r="Y100" s="29">
        <v>44553</v>
      </c>
      <c r="Z100" s="48">
        <f>'Detailed Summary'!AC727</f>
        <v>35071</v>
      </c>
    </row>
    <row r="101" spans="4:26" x14ac:dyDescent="0.2">
      <c r="D101" s="29"/>
      <c r="H101">
        <v>18</v>
      </c>
      <c r="I101" t="s">
        <v>58</v>
      </c>
      <c r="J101" s="29">
        <v>44466</v>
      </c>
      <c r="K101" s="48">
        <f>'Detailed Summary'!AC640</f>
        <v>34183</v>
      </c>
      <c r="M101">
        <v>18</v>
      </c>
      <c r="N101" t="s">
        <v>59</v>
      </c>
      <c r="O101" s="29">
        <v>44495</v>
      </c>
      <c r="P101" s="48">
        <f>'Detailed Summary'!AC669</f>
        <v>34773</v>
      </c>
      <c r="R101">
        <v>18</v>
      </c>
      <c r="S101" t="s">
        <v>53</v>
      </c>
      <c r="T101" s="29">
        <v>44524</v>
      </c>
      <c r="U101" s="48">
        <f>'Detailed Summary'!AC698</f>
        <v>40281</v>
      </c>
      <c r="W101">
        <v>18</v>
      </c>
      <c r="X101" t="s">
        <v>55</v>
      </c>
      <c r="Y101" s="29">
        <v>44554</v>
      </c>
      <c r="Z101" s="48">
        <f>'Detailed Summary'!AC728</f>
        <v>25304</v>
      </c>
    </row>
    <row r="102" spans="4:26" x14ac:dyDescent="0.2">
      <c r="D102" s="29"/>
      <c r="H102">
        <v>19</v>
      </c>
      <c r="I102" t="s">
        <v>59</v>
      </c>
      <c r="J102" s="29">
        <v>44467</v>
      </c>
      <c r="K102" s="48">
        <f>'Detailed Summary'!AC641</f>
        <v>32549</v>
      </c>
      <c r="M102">
        <v>19</v>
      </c>
      <c r="N102" t="s">
        <v>53</v>
      </c>
      <c r="O102" s="29">
        <v>44496</v>
      </c>
      <c r="P102" s="48">
        <f>'Detailed Summary'!AC670</f>
        <v>32927</v>
      </c>
      <c r="R102">
        <v>19</v>
      </c>
      <c r="S102" t="s">
        <v>54</v>
      </c>
      <c r="T102" s="29">
        <v>44525</v>
      </c>
      <c r="U102" s="48">
        <f>'Detailed Summary'!AC699</f>
        <v>24103</v>
      </c>
      <c r="W102">
        <v>19</v>
      </c>
      <c r="X102" t="s">
        <v>58</v>
      </c>
      <c r="Y102" s="29">
        <v>44557</v>
      </c>
      <c r="Z102" s="48">
        <f>'Detailed Summary'!AC731</f>
        <v>31129</v>
      </c>
    </row>
    <row r="103" spans="4:26" x14ac:dyDescent="0.2">
      <c r="D103" s="29"/>
      <c r="H103">
        <v>20</v>
      </c>
      <c r="I103" t="s">
        <v>53</v>
      </c>
      <c r="J103" s="29">
        <v>44468</v>
      </c>
      <c r="K103" s="48">
        <f>'Detailed Summary'!AC642</f>
        <v>33180</v>
      </c>
      <c r="M103">
        <v>20</v>
      </c>
      <c r="N103" t="s">
        <v>54</v>
      </c>
      <c r="O103" s="29">
        <v>44497</v>
      </c>
      <c r="P103" s="48">
        <f>'Detailed Summary'!AC671</f>
        <v>35857</v>
      </c>
      <c r="R103">
        <v>20</v>
      </c>
      <c r="S103" t="s">
        <v>55</v>
      </c>
      <c r="T103" s="29">
        <v>44526</v>
      </c>
      <c r="U103" s="48">
        <f>'Detailed Summary'!AC700</f>
        <v>30324</v>
      </c>
      <c r="W103">
        <v>20</v>
      </c>
      <c r="X103" t="s">
        <v>59</v>
      </c>
      <c r="Y103" s="29">
        <v>44558</v>
      </c>
      <c r="Z103" s="48">
        <f>'Detailed Summary'!AC732</f>
        <v>30684</v>
      </c>
    </row>
    <row r="104" spans="4:26" x14ac:dyDescent="0.2">
      <c r="D104" s="29"/>
      <c r="H104">
        <v>21</v>
      </c>
      <c r="I104" t="s">
        <v>54</v>
      </c>
      <c r="J104" s="29">
        <v>44469</v>
      </c>
      <c r="K104" s="48">
        <f>'Detailed Summary'!AC643</f>
        <v>36484</v>
      </c>
      <c r="M104">
        <v>21</v>
      </c>
      <c r="N104" t="s">
        <v>55</v>
      </c>
      <c r="O104" s="29">
        <v>44498</v>
      </c>
      <c r="P104" s="48">
        <f>'Detailed Summary'!AC672</f>
        <v>40461</v>
      </c>
      <c r="R104">
        <v>21</v>
      </c>
      <c r="S104" t="s">
        <v>58</v>
      </c>
      <c r="T104" s="29">
        <v>44529</v>
      </c>
      <c r="U104" s="48">
        <f>'Detailed Summary'!AC703</f>
        <v>33644</v>
      </c>
      <c r="W104">
        <v>21</v>
      </c>
      <c r="X104" t="s">
        <v>53</v>
      </c>
      <c r="Y104" s="29">
        <v>44559</v>
      </c>
      <c r="Z104" s="48">
        <f>'Detailed Summary'!AC733</f>
        <v>31618</v>
      </c>
    </row>
    <row r="105" spans="4:26" ht="16" thickBot="1" x14ac:dyDescent="0.25">
      <c r="D105" s="29"/>
      <c r="N105" s="46"/>
      <c r="O105" s="46"/>
      <c r="P105" s="142">
        <f>SUM(P84:P104)</f>
        <v>757048</v>
      </c>
      <c r="R105">
        <v>22</v>
      </c>
      <c r="S105" t="s">
        <v>59</v>
      </c>
      <c r="T105" s="29">
        <v>44530</v>
      </c>
      <c r="U105" s="48">
        <f>'Detailed Summary'!AC704</f>
        <v>33396</v>
      </c>
      <c r="W105">
        <v>22</v>
      </c>
      <c r="X105" t="s">
        <v>54</v>
      </c>
      <c r="Y105" s="29">
        <v>44560</v>
      </c>
      <c r="Z105" s="48">
        <f>'Detailed Summary'!AC734</f>
        <v>33022</v>
      </c>
    </row>
    <row r="106" spans="4:26" ht="17" thickTop="1" thickBot="1" x14ac:dyDescent="0.25">
      <c r="D106" s="29"/>
      <c r="I106" s="46"/>
      <c r="J106" s="46"/>
      <c r="K106" s="142">
        <f>SUM(K84:K104)</f>
        <v>716928</v>
      </c>
      <c r="N106" s="61" t="s">
        <v>298</v>
      </c>
      <c r="O106" s="142">
        <f>P105/21</f>
        <v>36049.904761904763</v>
      </c>
      <c r="S106" s="46"/>
      <c r="T106" s="46"/>
      <c r="U106" s="142">
        <f>SUM(U84:U105)</f>
        <v>763634</v>
      </c>
      <c r="W106">
        <v>23</v>
      </c>
      <c r="X106" t="s">
        <v>55</v>
      </c>
      <c r="Y106" s="29">
        <v>44561</v>
      </c>
      <c r="Z106" s="48">
        <f>'Detailed Summary'!AC735</f>
        <v>26160</v>
      </c>
    </row>
    <row r="107" spans="4:26" ht="17" thickTop="1" thickBot="1" x14ac:dyDescent="0.25">
      <c r="D107" s="29"/>
      <c r="I107" s="61" t="s">
        <v>297</v>
      </c>
      <c r="J107" s="142">
        <f>K106/21</f>
        <v>34139.428571428572</v>
      </c>
      <c r="S107" s="61" t="s">
        <v>299</v>
      </c>
      <c r="T107" s="142">
        <f>U106/22</f>
        <v>34710.63636363636</v>
      </c>
      <c r="X107" s="46"/>
      <c r="Y107" s="46"/>
      <c r="Z107" s="142">
        <f>SUM(Z84:Z106)</f>
        <v>770616</v>
      </c>
    </row>
    <row r="108" spans="4:26" ht="17" thickTop="1" thickBot="1" x14ac:dyDescent="0.25">
      <c r="D108" s="29"/>
      <c r="X108" s="61" t="s">
        <v>300</v>
      </c>
      <c r="Y108" s="207">
        <f>Z107/23</f>
        <v>33505.043478260872</v>
      </c>
    </row>
    <row r="109" spans="4:26" ht="16" thickTop="1" x14ac:dyDescent="0.2">
      <c r="D109" s="29"/>
    </row>
    <row r="110" spans="4:26" x14ac:dyDescent="0.2">
      <c r="D110" s="29"/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4:26" x14ac:dyDescent="0.2">
      <c r="D111" s="29"/>
      <c r="H111">
        <v>1</v>
      </c>
      <c r="I111" t="s">
        <v>58</v>
      </c>
      <c r="J111" s="29">
        <v>44564</v>
      </c>
      <c r="K111" s="48">
        <f>'Detailed Summary'!AC738</f>
        <v>27573</v>
      </c>
      <c r="M111">
        <v>1</v>
      </c>
      <c r="N111" t="s">
        <v>59</v>
      </c>
      <c r="O111" s="29">
        <v>44593</v>
      </c>
      <c r="P111" s="48">
        <f>'Detailed Summary'!AC767</f>
        <v>30807</v>
      </c>
      <c r="R111">
        <v>1</v>
      </c>
      <c r="S111" t="s">
        <v>59</v>
      </c>
      <c r="T111" s="29">
        <v>44621</v>
      </c>
      <c r="U111" s="48">
        <f>'Detailed Summary'!AC795</f>
        <v>34202</v>
      </c>
      <c r="W111">
        <v>1</v>
      </c>
      <c r="X111" t="s">
        <v>55</v>
      </c>
      <c r="Y111" s="29">
        <v>44652</v>
      </c>
      <c r="Z111" s="48">
        <f>'Detailed Summary'!AC826</f>
        <v>41377</v>
      </c>
    </row>
    <row r="112" spans="4:26" x14ac:dyDescent="0.2">
      <c r="D112" s="29"/>
      <c r="H112">
        <v>2</v>
      </c>
      <c r="I112" t="s">
        <v>59</v>
      </c>
      <c r="J112" s="29">
        <v>44565</v>
      </c>
      <c r="K112" s="48">
        <f>'Detailed Summary'!AC739</f>
        <v>28838</v>
      </c>
      <c r="M112">
        <v>2</v>
      </c>
      <c r="N112" t="s">
        <v>53</v>
      </c>
      <c r="O112" s="29">
        <v>44594</v>
      </c>
      <c r="P112" s="48">
        <f>'Detailed Summary'!AC768</f>
        <v>31491</v>
      </c>
      <c r="R112">
        <v>2</v>
      </c>
      <c r="S112" t="s">
        <v>53</v>
      </c>
      <c r="T112" s="29">
        <v>44622</v>
      </c>
      <c r="U112" s="48">
        <f>'Detailed Summary'!AC796</f>
        <v>34394</v>
      </c>
      <c r="W112">
        <v>2</v>
      </c>
      <c r="X112" t="s">
        <v>58</v>
      </c>
      <c r="Y112" s="29">
        <v>44655</v>
      </c>
      <c r="Z112" s="48">
        <f>'Detailed Summary'!AC829</f>
        <v>34014</v>
      </c>
    </row>
    <row r="113" spans="4:26" x14ac:dyDescent="0.2">
      <c r="D113" s="29"/>
      <c r="H113">
        <v>3</v>
      </c>
      <c r="I113" t="s">
        <v>53</v>
      </c>
      <c r="J113" s="29">
        <v>44566</v>
      </c>
      <c r="K113" s="48">
        <f>'Detailed Summary'!AC740</f>
        <v>27955</v>
      </c>
      <c r="M113">
        <v>3</v>
      </c>
      <c r="N113" t="s">
        <v>54</v>
      </c>
      <c r="O113" s="29">
        <v>44595</v>
      </c>
      <c r="P113" s="48">
        <f>'Detailed Summary'!AC769</f>
        <v>3313</v>
      </c>
      <c r="R113">
        <v>3</v>
      </c>
      <c r="S113" t="s">
        <v>54</v>
      </c>
      <c r="T113" s="29">
        <v>44623</v>
      </c>
      <c r="U113" s="48">
        <f>'Detailed Summary'!AC797</f>
        <v>35979</v>
      </c>
      <c r="W113">
        <v>3</v>
      </c>
      <c r="X113" t="s">
        <v>59</v>
      </c>
      <c r="Y113" s="29">
        <v>44656</v>
      </c>
      <c r="Z113" s="48">
        <f>'Detailed Summary'!AC830</f>
        <v>34868</v>
      </c>
    </row>
    <row r="114" spans="4:26" x14ac:dyDescent="0.2">
      <c r="D114" s="29"/>
      <c r="H114">
        <v>4</v>
      </c>
      <c r="I114" t="s">
        <v>54</v>
      </c>
      <c r="J114" s="29">
        <v>44567</v>
      </c>
      <c r="K114" s="48">
        <f>'Detailed Summary'!AC741</f>
        <v>26893</v>
      </c>
      <c r="M114">
        <v>4</v>
      </c>
      <c r="N114" t="s">
        <v>55</v>
      </c>
      <c r="O114" s="29">
        <v>44596</v>
      </c>
      <c r="P114" s="48">
        <f>'Detailed Summary'!AC770</f>
        <v>15280</v>
      </c>
      <c r="R114">
        <v>4</v>
      </c>
      <c r="S114" t="s">
        <v>55</v>
      </c>
      <c r="T114" s="29">
        <v>44624</v>
      </c>
      <c r="U114" s="48">
        <f>'Detailed Summary'!AC798</f>
        <v>39449</v>
      </c>
      <c r="W114">
        <v>4</v>
      </c>
      <c r="X114" t="s">
        <v>53</v>
      </c>
      <c r="Y114" s="29">
        <v>44657</v>
      </c>
      <c r="Z114" s="48">
        <f>'Detailed Summary'!AC831</f>
        <v>35492</v>
      </c>
    </row>
    <row r="115" spans="4:26" x14ac:dyDescent="0.2">
      <c r="D115" s="29"/>
      <c r="H115">
        <v>5</v>
      </c>
      <c r="I115" t="s">
        <v>55</v>
      </c>
      <c r="J115" s="29">
        <v>44568</v>
      </c>
      <c r="K115" s="48">
        <f>'Detailed Summary'!AC742</f>
        <v>29080</v>
      </c>
      <c r="M115">
        <v>5</v>
      </c>
      <c r="N115" t="s">
        <v>58</v>
      </c>
      <c r="O115" s="29">
        <v>44599</v>
      </c>
      <c r="P115" s="48">
        <f>'Detailed Summary'!AC773</f>
        <v>30749</v>
      </c>
      <c r="R115">
        <v>5</v>
      </c>
      <c r="S115" t="s">
        <v>58</v>
      </c>
      <c r="T115" s="29">
        <v>44627</v>
      </c>
      <c r="U115" s="48">
        <f>'Detailed Summary'!AC801</f>
        <v>33278</v>
      </c>
      <c r="W115">
        <v>5</v>
      </c>
      <c r="X115" t="s">
        <v>54</v>
      </c>
      <c r="Y115" s="29">
        <v>44658</v>
      </c>
      <c r="Z115" s="48">
        <f>'Detailed Summary'!AC832</f>
        <v>38247</v>
      </c>
    </row>
    <row r="116" spans="4:26" x14ac:dyDescent="0.2">
      <c r="D116" s="29"/>
      <c r="H116">
        <v>6</v>
      </c>
      <c r="I116" t="s">
        <v>58</v>
      </c>
      <c r="J116" s="29">
        <v>44571</v>
      </c>
      <c r="K116" s="48">
        <f>'Detailed Summary'!AC745</f>
        <v>26529</v>
      </c>
      <c r="M116">
        <v>6</v>
      </c>
      <c r="N116" t="s">
        <v>59</v>
      </c>
      <c r="O116" s="29">
        <v>44600</v>
      </c>
      <c r="P116" s="48">
        <f>'Detailed Summary'!AC774</f>
        <v>31457</v>
      </c>
      <c r="R116">
        <v>6</v>
      </c>
      <c r="S116" t="s">
        <v>59</v>
      </c>
      <c r="T116" s="29">
        <v>44628</v>
      </c>
      <c r="U116" s="48">
        <f>'Detailed Summary'!AC802</f>
        <v>31350</v>
      </c>
      <c r="W116">
        <v>6</v>
      </c>
      <c r="X116" t="s">
        <v>55</v>
      </c>
      <c r="Y116" s="29">
        <v>44659</v>
      </c>
      <c r="Z116" s="48">
        <f>'Detailed Summary'!AC833</f>
        <v>41797</v>
      </c>
    </row>
    <row r="117" spans="4:26" x14ac:dyDescent="0.2">
      <c r="D117" s="29"/>
      <c r="H117">
        <v>7</v>
      </c>
      <c r="I117" t="s">
        <v>59</v>
      </c>
      <c r="J117" s="29">
        <v>44572</v>
      </c>
      <c r="K117" s="48">
        <f>'Detailed Summary'!AC746</f>
        <v>27585</v>
      </c>
      <c r="M117">
        <v>7</v>
      </c>
      <c r="N117" t="s">
        <v>53</v>
      </c>
      <c r="O117" s="29">
        <v>44601</v>
      </c>
      <c r="P117" s="48">
        <f>'Detailed Summary'!AC775</f>
        <v>32634</v>
      </c>
      <c r="R117">
        <v>7</v>
      </c>
      <c r="S117" t="s">
        <v>53</v>
      </c>
      <c r="T117" s="29">
        <v>44629</v>
      </c>
      <c r="U117" s="48">
        <f>'Detailed Summary'!AC803</f>
        <v>32395</v>
      </c>
      <c r="W117">
        <v>7</v>
      </c>
      <c r="X117" t="s">
        <v>58</v>
      </c>
      <c r="Y117" s="29">
        <v>44662</v>
      </c>
      <c r="Z117" s="48">
        <f>'Detailed Summary'!AC836</f>
        <v>33394</v>
      </c>
    </row>
    <row r="118" spans="4:26" x14ac:dyDescent="0.2">
      <c r="D118" s="29"/>
      <c r="H118">
        <v>8</v>
      </c>
      <c r="I118" t="s">
        <v>53</v>
      </c>
      <c r="J118" s="29">
        <v>44573</v>
      </c>
      <c r="K118" s="48">
        <f>'Detailed Summary'!AC747</f>
        <v>28837</v>
      </c>
      <c r="M118">
        <v>8</v>
      </c>
      <c r="N118" t="s">
        <v>54</v>
      </c>
      <c r="O118" s="29">
        <v>44602</v>
      </c>
      <c r="P118" s="48">
        <f>'Detailed Summary'!AC776</f>
        <v>34811</v>
      </c>
      <c r="R118">
        <v>8</v>
      </c>
      <c r="S118" t="s">
        <v>54</v>
      </c>
      <c r="T118" s="29">
        <v>44630</v>
      </c>
      <c r="U118" s="48">
        <f>'Detailed Summary'!AC804</f>
        <v>36033</v>
      </c>
      <c r="W118">
        <v>8</v>
      </c>
      <c r="X118" t="s">
        <v>59</v>
      </c>
      <c r="Y118" s="29">
        <v>44663</v>
      </c>
      <c r="Z118" s="48">
        <f>'Detailed Summary'!AC837</f>
        <v>33196</v>
      </c>
    </row>
    <row r="119" spans="4:26" x14ac:dyDescent="0.2">
      <c r="D119" s="29"/>
      <c r="H119">
        <v>9</v>
      </c>
      <c r="I119" t="s">
        <v>54</v>
      </c>
      <c r="J119" s="29">
        <v>44574</v>
      </c>
      <c r="K119" s="48">
        <f>'Detailed Summary'!AC748</f>
        <v>30151</v>
      </c>
      <c r="M119">
        <v>9</v>
      </c>
      <c r="N119" t="s">
        <v>55</v>
      </c>
      <c r="O119" s="29">
        <v>44603</v>
      </c>
      <c r="P119" s="48">
        <f>'Detailed Summary'!AC777</f>
        <v>39058</v>
      </c>
      <c r="R119">
        <v>9</v>
      </c>
      <c r="S119" t="s">
        <v>55</v>
      </c>
      <c r="T119" s="29">
        <v>44631</v>
      </c>
      <c r="U119" s="48">
        <f>'Detailed Summary'!AC805</f>
        <v>27824</v>
      </c>
      <c r="W119">
        <v>9</v>
      </c>
      <c r="X119" t="s">
        <v>53</v>
      </c>
      <c r="Y119" s="29">
        <v>44664</v>
      </c>
      <c r="Z119" s="48">
        <f>'Detailed Summary'!AC838</f>
        <v>35471</v>
      </c>
    </row>
    <row r="120" spans="4:26" x14ac:dyDescent="0.2">
      <c r="D120" s="29"/>
      <c r="H120">
        <v>10</v>
      </c>
      <c r="I120" t="s">
        <v>55</v>
      </c>
      <c r="J120" s="29">
        <v>44575</v>
      </c>
      <c r="K120" s="48">
        <f>'Detailed Summary'!AC749</f>
        <v>34321</v>
      </c>
      <c r="M120">
        <v>10</v>
      </c>
      <c r="N120" t="s">
        <v>58</v>
      </c>
      <c r="O120" s="29">
        <v>44606</v>
      </c>
      <c r="P120" s="48">
        <f>'Detailed Summary'!AC780</f>
        <v>32501</v>
      </c>
      <c r="R120">
        <v>10</v>
      </c>
      <c r="S120" t="s">
        <v>58</v>
      </c>
      <c r="T120" s="29">
        <v>44632</v>
      </c>
      <c r="U120" s="48">
        <f>'Detailed Summary'!AC808</f>
        <v>33882</v>
      </c>
      <c r="W120">
        <v>10</v>
      </c>
      <c r="X120" t="s">
        <v>54</v>
      </c>
      <c r="Y120" s="29">
        <v>44665</v>
      </c>
      <c r="Z120" s="48">
        <f>'Detailed Summary'!AC839</f>
        <v>40416</v>
      </c>
    </row>
    <row r="121" spans="4:26" x14ac:dyDescent="0.2">
      <c r="H121">
        <v>11</v>
      </c>
      <c r="I121" t="s">
        <v>58</v>
      </c>
      <c r="J121" s="29">
        <v>44578</v>
      </c>
      <c r="K121" s="48">
        <f>'Detailed Summary'!AC752</f>
        <v>29045</v>
      </c>
      <c r="M121">
        <v>11</v>
      </c>
      <c r="N121" t="s">
        <v>59</v>
      </c>
      <c r="O121" s="29">
        <v>44607</v>
      </c>
      <c r="P121" s="48">
        <f>'Detailed Summary'!AC781</f>
        <v>33144</v>
      </c>
      <c r="R121">
        <v>11</v>
      </c>
      <c r="S121" t="s">
        <v>59</v>
      </c>
      <c r="T121" s="29">
        <v>44635</v>
      </c>
      <c r="U121" s="48">
        <f>'Detailed Summary'!AC809</f>
        <v>34165</v>
      </c>
      <c r="W121">
        <v>11</v>
      </c>
      <c r="X121" t="s">
        <v>55</v>
      </c>
      <c r="Y121" s="29">
        <v>44666</v>
      </c>
      <c r="Z121" s="48">
        <f>'Detailed Summary'!AC840</f>
        <v>39530</v>
      </c>
    </row>
    <row r="122" spans="4:26" x14ac:dyDescent="0.2">
      <c r="H122">
        <v>12</v>
      </c>
      <c r="I122" t="s">
        <v>59</v>
      </c>
      <c r="J122" s="29">
        <v>44579</v>
      </c>
      <c r="K122" s="48">
        <f>'Detailed Summary'!AC753</f>
        <v>29263</v>
      </c>
      <c r="M122">
        <v>12</v>
      </c>
      <c r="N122" t="s">
        <v>53</v>
      </c>
      <c r="O122" s="29">
        <v>44608</v>
      </c>
      <c r="P122" s="48">
        <f>'Detailed Summary'!AC782</f>
        <v>33099</v>
      </c>
      <c r="R122">
        <v>12</v>
      </c>
      <c r="S122" t="s">
        <v>53</v>
      </c>
      <c r="T122" s="29">
        <v>44636</v>
      </c>
      <c r="U122" s="48">
        <f>'Detailed Summary'!AC810</f>
        <v>34648</v>
      </c>
      <c r="W122">
        <v>12</v>
      </c>
      <c r="X122" t="s">
        <v>58</v>
      </c>
      <c r="Y122" s="29">
        <v>44669</v>
      </c>
      <c r="Z122" s="48">
        <f>'Detailed Summary'!AC843</f>
        <v>36307</v>
      </c>
    </row>
    <row r="123" spans="4:26" x14ac:dyDescent="0.2">
      <c r="H123">
        <v>13</v>
      </c>
      <c r="I123" t="s">
        <v>53</v>
      </c>
      <c r="J123" s="29">
        <v>44580</v>
      </c>
      <c r="K123" s="48">
        <f>'Detailed Summary'!AC754</f>
        <v>29012</v>
      </c>
      <c r="M123">
        <v>13</v>
      </c>
      <c r="N123" t="s">
        <v>54</v>
      </c>
      <c r="O123" s="29">
        <v>44609</v>
      </c>
      <c r="P123" s="48">
        <f>'Detailed Summary'!AC783</f>
        <v>34916</v>
      </c>
      <c r="R123">
        <v>13</v>
      </c>
      <c r="S123" t="s">
        <v>54</v>
      </c>
      <c r="T123" s="29">
        <v>44637</v>
      </c>
      <c r="U123" s="48">
        <f>'Detailed Summary'!AC811</f>
        <v>35912</v>
      </c>
      <c r="W123">
        <v>13</v>
      </c>
      <c r="X123" t="s">
        <v>59</v>
      </c>
      <c r="Y123" s="29">
        <v>44670</v>
      </c>
      <c r="Z123" s="48">
        <f>'Detailed Summary'!AC844</f>
        <v>35192</v>
      </c>
    </row>
    <row r="124" spans="4:26" x14ac:dyDescent="0.2">
      <c r="H124">
        <v>14</v>
      </c>
      <c r="I124" t="s">
        <v>54</v>
      </c>
      <c r="J124" s="29">
        <v>44581</v>
      </c>
      <c r="K124" s="48">
        <f>'Detailed Summary'!AC755</f>
        <v>24156</v>
      </c>
      <c r="M124">
        <v>14</v>
      </c>
      <c r="N124" t="s">
        <v>55</v>
      </c>
      <c r="O124" s="29">
        <v>44610</v>
      </c>
      <c r="P124" s="48">
        <f>'Detailed Summary'!AC784</f>
        <v>40307</v>
      </c>
      <c r="R124">
        <v>14</v>
      </c>
      <c r="S124" t="s">
        <v>55</v>
      </c>
      <c r="T124" s="29">
        <v>44638</v>
      </c>
      <c r="U124" s="48">
        <f>'Detailed Summary'!AC812</f>
        <v>37982</v>
      </c>
      <c r="W124">
        <v>14</v>
      </c>
      <c r="X124" t="s">
        <v>53</v>
      </c>
      <c r="Y124" s="29">
        <v>44671</v>
      </c>
      <c r="Z124" s="48">
        <f>'Detailed Summary'!AC845</f>
        <v>35646</v>
      </c>
    </row>
    <row r="125" spans="4:26" x14ac:dyDescent="0.2">
      <c r="H125">
        <v>15</v>
      </c>
      <c r="I125" t="s">
        <v>55</v>
      </c>
      <c r="J125" s="29">
        <v>44582</v>
      </c>
      <c r="K125" s="48">
        <f>'Detailed Summary'!AC756</f>
        <v>30098</v>
      </c>
      <c r="M125">
        <v>15</v>
      </c>
      <c r="N125" t="s">
        <v>58</v>
      </c>
      <c r="O125" s="29">
        <v>44613</v>
      </c>
      <c r="P125" s="48">
        <f>'Detailed Summary'!AC787</f>
        <v>33600</v>
      </c>
      <c r="R125">
        <v>15</v>
      </c>
      <c r="S125" t="s">
        <v>58</v>
      </c>
      <c r="T125" s="29">
        <v>44641</v>
      </c>
      <c r="U125" s="48">
        <f>'Detailed Summary'!AC815</f>
        <v>28893</v>
      </c>
      <c r="W125">
        <v>15</v>
      </c>
      <c r="X125" t="s">
        <v>54</v>
      </c>
      <c r="Y125" s="29">
        <v>44672</v>
      </c>
      <c r="Z125" s="48">
        <f>'Detailed Summary'!AC846</f>
        <v>37106</v>
      </c>
    </row>
    <row r="126" spans="4:26" x14ac:dyDescent="0.2">
      <c r="H126">
        <v>16</v>
      </c>
      <c r="I126" t="s">
        <v>58</v>
      </c>
      <c r="J126" s="29">
        <v>44585</v>
      </c>
      <c r="K126" s="48">
        <f>'Detailed Summary'!AC759</f>
        <v>26335</v>
      </c>
      <c r="M126">
        <v>16</v>
      </c>
      <c r="N126" t="s">
        <v>59</v>
      </c>
      <c r="O126" s="29">
        <v>44614</v>
      </c>
      <c r="P126" s="48">
        <f>'Detailed Summary'!AC788</f>
        <v>33459</v>
      </c>
      <c r="R126">
        <v>16</v>
      </c>
      <c r="S126" t="s">
        <v>59</v>
      </c>
      <c r="T126" s="29">
        <v>44642</v>
      </c>
      <c r="U126" s="48">
        <f>'Detailed Summary'!AC816</f>
        <v>33713</v>
      </c>
      <c r="W126">
        <v>16</v>
      </c>
      <c r="X126" t="s">
        <v>55</v>
      </c>
      <c r="Y126" s="29">
        <v>44673</v>
      </c>
      <c r="Z126" s="48">
        <f>'Detailed Summary'!AC847</f>
        <v>40848</v>
      </c>
    </row>
    <row r="127" spans="4:26" x14ac:dyDescent="0.2">
      <c r="H127">
        <v>17</v>
      </c>
      <c r="I127" t="s">
        <v>59</v>
      </c>
      <c r="J127" s="29">
        <v>44586</v>
      </c>
      <c r="K127" s="48">
        <f>'Detailed Summary'!AC760</f>
        <v>28701</v>
      </c>
      <c r="M127">
        <v>17</v>
      </c>
      <c r="N127" t="s">
        <v>53</v>
      </c>
      <c r="O127" s="29">
        <v>44615</v>
      </c>
      <c r="P127" s="48">
        <f>'Detailed Summary'!AC789</f>
        <v>28338</v>
      </c>
      <c r="R127">
        <v>17</v>
      </c>
      <c r="S127" t="s">
        <v>53</v>
      </c>
      <c r="T127" s="29">
        <v>44643</v>
      </c>
      <c r="U127" s="48">
        <f>'Detailed Summary'!AC817</f>
        <v>35189</v>
      </c>
      <c r="W127">
        <v>17</v>
      </c>
      <c r="X127" t="s">
        <v>58</v>
      </c>
      <c r="Y127" s="29">
        <v>44676</v>
      </c>
      <c r="Z127" s="48">
        <f>'Detailed Summary'!AC850</f>
        <v>31092</v>
      </c>
    </row>
    <row r="128" spans="4:26" x14ac:dyDescent="0.2">
      <c r="H128">
        <v>18</v>
      </c>
      <c r="I128" t="s">
        <v>53</v>
      </c>
      <c r="J128" s="29">
        <v>44587</v>
      </c>
      <c r="K128" s="48">
        <f>'Detailed Summary'!AC761</f>
        <v>29495</v>
      </c>
      <c r="M128">
        <v>18</v>
      </c>
      <c r="N128" t="s">
        <v>54</v>
      </c>
      <c r="O128" s="29">
        <v>44616</v>
      </c>
      <c r="P128" s="48">
        <f>'Detailed Summary'!AC790</f>
        <v>14547</v>
      </c>
      <c r="R128">
        <v>18</v>
      </c>
      <c r="S128" t="s">
        <v>54</v>
      </c>
      <c r="T128" s="29">
        <v>44644</v>
      </c>
      <c r="U128" s="48">
        <f>'Detailed Summary'!AC818</f>
        <v>36925</v>
      </c>
      <c r="W128">
        <v>18</v>
      </c>
      <c r="X128" t="s">
        <v>59</v>
      </c>
      <c r="Y128" s="29">
        <v>44677</v>
      </c>
      <c r="Z128" s="48">
        <f>'Detailed Summary'!AC851</f>
        <v>33945</v>
      </c>
    </row>
    <row r="129" spans="4:26" x14ac:dyDescent="0.2">
      <c r="D129" s="29"/>
      <c r="H129">
        <v>19</v>
      </c>
      <c r="I129" t="s">
        <v>54</v>
      </c>
      <c r="J129" s="29">
        <v>44588</v>
      </c>
      <c r="K129" s="48">
        <f>'Detailed Summary'!AC762</f>
        <v>31302</v>
      </c>
      <c r="M129">
        <v>19</v>
      </c>
      <c r="N129" t="s">
        <v>55</v>
      </c>
      <c r="O129" s="29">
        <v>44617</v>
      </c>
      <c r="P129" s="48">
        <f>'Detailed Summary'!AC791</f>
        <v>36849</v>
      </c>
      <c r="R129">
        <v>19</v>
      </c>
      <c r="S129" t="s">
        <v>55</v>
      </c>
      <c r="T129" s="29">
        <v>44645</v>
      </c>
      <c r="U129" s="48">
        <f>'Detailed Summary'!AC819</f>
        <v>41433</v>
      </c>
      <c r="W129">
        <v>19</v>
      </c>
      <c r="X129" t="s">
        <v>53</v>
      </c>
      <c r="Y129" s="29">
        <v>44678</v>
      </c>
      <c r="Z129" s="48">
        <f>'Detailed Summary'!AC852</f>
        <v>35354</v>
      </c>
    </row>
    <row r="130" spans="4:26" x14ac:dyDescent="0.2">
      <c r="D130" s="29"/>
      <c r="H130">
        <v>20</v>
      </c>
      <c r="I130" t="s">
        <v>55</v>
      </c>
      <c r="J130" s="29">
        <v>44589</v>
      </c>
      <c r="K130" s="48">
        <f>'Detailed Summary'!AC763</f>
        <v>35946</v>
      </c>
      <c r="M130">
        <v>20</v>
      </c>
      <c r="N130" t="s">
        <v>58</v>
      </c>
      <c r="O130" s="29">
        <v>44620</v>
      </c>
      <c r="P130" s="48">
        <f>'Detailed Summary'!AC794</f>
        <v>33699</v>
      </c>
      <c r="R130">
        <v>20</v>
      </c>
      <c r="S130" t="s">
        <v>58</v>
      </c>
      <c r="T130" s="29">
        <v>44648</v>
      </c>
      <c r="U130" s="48">
        <f>'Detailed Summary'!AC822</f>
        <v>34114</v>
      </c>
      <c r="W130">
        <v>20</v>
      </c>
      <c r="X130" t="s">
        <v>54</v>
      </c>
      <c r="Y130" s="29">
        <v>44679</v>
      </c>
      <c r="Z130" s="48">
        <f>'Detailed Summary'!AC853</f>
        <v>37497</v>
      </c>
    </row>
    <row r="131" spans="4:26" x14ac:dyDescent="0.2">
      <c r="D131" s="29"/>
      <c r="H131">
        <v>21</v>
      </c>
      <c r="I131" t="s">
        <v>58</v>
      </c>
      <c r="J131" s="29">
        <v>44592</v>
      </c>
      <c r="K131" s="48">
        <f>'Detailed Summary'!AC766</f>
        <v>25794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Summary'!AC823</f>
        <v>35005</v>
      </c>
      <c r="W131">
        <v>21</v>
      </c>
      <c r="X131" t="s">
        <v>55</v>
      </c>
      <c r="Y131" s="29">
        <v>44680</v>
      </c>
      <c r="Z131" s="48">
        <f>'Detailed Summary'!AC854</f>
        <v>41594</v>
      </c>
    </row>
    <row r="132" spans="4:26" x14ac:dyDescent="0.2">
      <c r="D132" s="29"/>
      <c r="R132">
        <v>22</v>
      </c>
      <c r="S132" t="s">
        <v>53</v>
      </c>
      <c r="T132" s="29">
        <v>44650</v>
      </c>
      <c r="U132" s="48">
        <f>'Detailed Summary'!AC824</f>
        <v>34608</v>
      </c>
      <c r="Y132" s="29"/>
      <c r="Z132" s="48"/>
    </row>
    <row r="133" spans="4:26" ht="16" thickBot="1" x14ac:dyDescent="0.25">
      <c r="D133" s="29"/>
      <c r="I133" s="46"/>
      <c r="J133" s="46"/>
      <c r="K133" s="142">
        <f>SUM(K111:K131)</f>
        <v>606909</v>
      </c>
      <c r="N133" s="46"/>
      <c r="O133" s="46"/>
      <c r="P133" s="142">
        <f>SUM(P111:P131)</f>
        <v>604059</v>
      </c>
      <c r="R133">
        <v>23</v>
      </c>
      <c r="S133" t="s">
        <v>54</v>
      </c>
      <c r="T133" s="29">
        <v>44651</v>
      </c>
      <c r="U133" s="48">
        <f>'Detailed Summary'!AC825</f>
        <v>36766</v>
      </c>
      <c r="Y133" s="29"/>
      <c r="Z133" s="48"/>
    </row>
    <row r="134" spans="4:26" ht="17" thickTop="1" thickBot="1" x14ac:dyDescent="0.25">
      <c r="D134" s="29"/>
      <c r="I134" s="61" t="s">
        <v>535</v>
      </c>
      <c r="J134" s="142">
        <f>K133/21</f>
        <v>28900.428571428572</v>
      </c>
      <c r="N134" s="61" t="s">
        <v>538</v>
      </c>
      <c r="O134" s="142">
        <f>P133/20</f>
        <v>30202.95</v>
      </c>
      <c r="S134" s="46"/>
      <c r="T134" s="46"/>
      <c r="U134" s="142">
        <f>SUM(U111:U133)</f>
        <v>798139</v>
      </c>
      <c r="X134" s="46"/>
      <c r="Y134" s="46"/>
      <c r="Z134" s="142">
        <f>SUM(Z111:Z133)</f>
        <v>772383</v>
      </c>
    </row>
    <row r="135" spans="4:26" ht="17" thickTop="1" thickBot="1" x14ac:dyDescent="0.25">
      <c r="D135" s="29"/>
      <c r="S135" s="61" t="s">
        <v>541</v>
      </c>
      <c r="T135" s="142">
        <f>U134/23</f>
        <v>34701.695652173912</v>
      </c>
      <c r="X135" s="61" t="s">
        <v>545</v>
      </c>
      <c r="Y135" s="142">
        <f>Z134/21</f>
        <v>36780.142857142855</v>
      </c>
    </row>
    <row r="136" spans="4:26" ht="16" thickTop="1" x14ac:dyDescent="0.2">
      <c r="D136" s="29"/>
    </row>
    <row r="137" spans="4:26" x14ac:dyDescent="0.2">
      <c r="D137" s="29"/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7"/>
      <c r="Z137" s="257"/>
    </row>
    <row r="138" spans="4:26" x14ac:dyDescent="0.2">
      <c r="D138" s="29"/>
      <c r="H138">
        <v>1</v>
      </c>
      <c r="I138" t="s">
        <v>58</v>
      </c>
      <c r="J138" s="29">
        <v>44683</v>
      </c>
      <c r="K138" s="48">
        <f>'Detailed Summary'!AC857</f>
        <v>33661</v>
      </c>
      <c r="M138">
        <v>1</v>
      </c>
      <c r="N138" t="s">
        <v>53</v>
      </c>
      <c r="O138" s="29">
        <v>44713</v>
      </c>
      <c r="P138" s="48">
        <f>'Detailed Summary'!AC887</f>
        <v>35112</v>
      </c>
      <c r="R138">
        <v>1</v>
      </c>
      <c r="S138" t="s">
        <v>55</v>
      </c>
      <c r="T138" s="29">
        <v>44743</v>
      </c>
      <c r="U138" s="48">
        <f>'Detailed Summary'!AC917</f>
        <v>39684</v>
      </c>
      <c r="W138">
        <v>1</v>
      </c>
      <c r="X138" t="s">
        <v>58</v>
      </c>
      <c r="Y138" s="29">
        <v>44774</v>
      </c>
      <c r="Z138" s="48">
        <f>'Detailed Summary'!AC948</f>
        <v>33542</v>
      </c>
    </row>
    <row r="139" spans="4:26" x14ac:dyDescent="0.2">
      <c r="D139" s="29"/>
      <c r="H139">
        <v>2</v>
      </c>
      <c r="I139" t="s">
        <v>59</v>
      </c>
      <c r="J139" s="29">
        <v>44684</v>
      </c>
      <c r="K139" s="48">
        <f>'Detailed Summary'!AC858</f>
        <v>34488</v>
      </c>
      <c r="M139">
        <v>2</v>
      </c>
      <c r="N139" t="s">
        <v>54</v>
      </c>
      <c r="O139" s="29">
        <v>43984</v>
      </c>
      <c r="P139" s="48">
        <f>'Detailed Summary'!AC888</f>
        <v>36352</v>
      </c>
      <c r="R139">
        <v>2</v>
      </c>
      <c r="S139" t="s">
        <v>58</v>
      </c>
      <c r="T139" s="29">
        <v>44746</v>
      </c>
      <c r="U139" s="48">
        <f>'Detailed Summary'!AC920</f>
        <v>23482</v>
      </c>
      <c r="W139">
        <v>2</v>
      </c>
      <c r="X139" t="s">
        <v>59</v>
      </c>
      <c r="Y139" s="29">
        <v>44775</v>
      </c>
      <c r="Z139" s="48">
        <f>'Detailed Summary'!AC949</f>
        <v>34270</v>
      </c>
    </row>
    <row r="140" spans="4:26" x14ac:dyDescent="0.2">
      <c r="D140" s="29"/>
      <c r="H140">
        <v>3</v>
      </c>
      <c r="I140" t="s">
        <v>53</v>
      </c>
      <c r="J140" s="29">
        <v>44685</v>
      </c>
      <c r="K140" s="48">
        <f>'Detailed Summary'!AC859</f>
        <v>35040</v>
      </c>
      <c r="M140">
        <v>3</v>
      </c>
      <c r="N140" t="s">
        <v>55</v>
      </c>
      <c r="O140" s="29">
        <v>44715</v>
      </c>
      <c r="P140" s="48">
        <f>'Detailed Summary'!AC889</f>
        <v>39260</v>
      </c>
      <c r="R140">
        <v>3</v>
      </c>
      <c r="S140" t="s">
        <v>59</v>
      </c>
      <c r="T140" s="29">
        <v>44747</v>
      </c>
      <c r="U140" s="48">
        <f>'Detailed Summary'!AC921</f>
        <v>35079</v>
      </c>
      <c r="W140">
        <v>3</v>
      </c>
      <c r="X140" t="s">
        <v>53</v>
      </c>
      <c r="Y140" s="29">
        <v>44776</v>
      </c>
      <c r="Z140" s="48">
        <f>'Detailed Summary'!AC950</f>
        <v>35634</v>
      </c>
    </row>
    <row r="141" spans="4:26" x14ac:dyDescent="0.2">
      <c r="D141" s="29"/>
      <c r="H141">
        <v>4</v>
      </c>
      <c r="I141" t="s">
        <v>54</v>
      </c>
      <c r="J141" s="29">
        <v>44686</v>
      </c>
      <c r="K141" s="48">
        <f>'Detailed Summary'!AC860</f>
        <v>34676</v>
      </c>
      <c r="M141">
        <v>4</v>
      </c>
      <c r="N141" t="s">
        <v>58</v>
      </c>
      <c r="O141" s="29">
        <v>44718</v>
      </c>
      <c r="P141" s="48">
        <f>'Detailed Summary'!AC892</f>
        <v>33238</v>
      </c>
      <c r="R141">
        <v>4</v>
      </c>
      <c r="S141" t="s">
        <v>53</v>
      </c>
      <c r="T141" s="29">
        <v>44748</v>
      </c>
      <c r="U141" s="48">
        <f>'Detailed Summary'!AC922</f>
        <v>33422</v>
      </c>
      <c r="W141">
        <v>4</v>
      </c>
      <c r="X141" t="s">
        <v>54</v>
      </c>
      <c r="Y141" s="29">
        <v>44777</v>
      </c>
      <c r="Z141" s="48">
        <f>'Detailed Summary'!AC951</f>
        <v>35956</v>
      </c>
    </row>
    <row r="142" spans="4:26" x14ac:dyDescent="0.2">
      <c r="D142" s="29"/>
      <c r="H142">
        <v>5</v>
      </c>
      <c r="I142" t="s">
        <v>55</v>
      </c>
      <c r="J142" s="29">
        <v>44687</v>
      </c>
      <c r="K142" s="48">
        <f>'Detailed Summary'!AC861</f>
        <v>40788</v>
      </c>
      <c r="M142">
        <v>5</v>
      </c>
      <c r="N142" t="s">
        <v>59</v>
      </c>
      <c r="O142" s="29">
        <v>44719</v>
      </c>
      <c r="P142" s="48">
        <f>'Detailed Summary'!AC893</f>
        <v>33778</v>
      </c>
      <c r="R142">
        <v>5</v>
      </c>
      <c r="S142" t="s">
        <v>54</v>
      </c>
      <c r="T142" s="29">
        <v>44749</v>
      </c>
      <c r="U142" s="48">
        <f>'Detailed Summary'!AC923</f>
        <v>34632</v>
      </c>
      <c r="W142">
        <v>5</v>
      </c>
      <c r="X142" t="s">
        <v>55</v>
      </c>
      <c r="Y142" s="29">
        <v>44778</v>
      </c>
      <c r="Z142" s="48">
        <f>'Detailed Summary'!AC952</f>
        <v>39296</v>
      </c>
    </row>
    <row r="143" spans="4:26" x14ac:dyDescent="0.2">
      <c r="D143" s="29"/>
      <c r="H143">
        <v>6</v>
      </c>
      <c r="I143" t="s">
        <v>58</v>
      </c>
      <c r="J143" s="29">
        <v>44690</v>
      </c>
      <c r="K143" s="48">
        <f>'Detailed Summary'!AC864</f>
        <v>34043</v>
      </c>
      <c r="M143">
        <v>6</v>
      </c>
      <c r="N143" t="s">
        <v>53</v>
      </c>
      <c r="O143" s="29">
        <v>44720</v>
      </c>
      <c r="P143" s="48">
        <f>'Detailed Summary'!AC894</f>
        <v>35142</v>
      </c>
      <c r="R143">
        <v>6</v>
      </c>
      <c r="S143" t="s">
        <v>55</v>
      </c>
      <c r="T143" s="29">
        <v>44750</v>
      </c>
      <c r="U143" s="48">
        <f>'Detailed Summary'!AC924</f>
        <v>37533</v>
      </c>
      <c r="W143">
        <v>6</v>
      </c>
      <c r="X143" t="s">
        <v>58</v>
      </c>
      <c r="Y143" s="29">
        <v>44781</v>
      </c>
      <c r="Z143" s="48">
        <f>'Detailed Summary'!AC955</f>
        <v>34742</v>
      </c>
    </row>
    <row r="144" spans="4:26" x14ac:dyDescent="0.2">
      <c r="D144" s="29"/>
      <c r="H144">
        <v>7</v>
      </c>
      <c r="I144" t="s">
        <v>59</v>
      </c>
      <c r="J144" s="29">
        <v>44691</v>
      </c>
      <c r="K144" s="48">
        <f>'Detailed Summary'!AC865</f>
        <v>35549</v>
      </c>
      <c r="M144">
        <v>7</v>
      </c>
      <c r="N144" t="s">
        <v>54</v>
      </c>
      <c r="O144" s="29">
        <v>44721</v>
      </c>
      <c r="P144" s="48">
        <f>'Detailed Summary'!AC895</f>
        <v>36752</v>
      </c>
      <c r="R144">
        <v>7</v>
      </c>
      <c r="S144" t="s">
        <v>58</v>
      </c>
      <c r="T144" s="29">
        <v>44753</v>
      </c>
      <c r="U144" s="48">
        <f>'Detailed Summary'!AC927</f>
        <v>33217</v>
      </c>
      <c r="W144">
        <v>7</v>
      </c>
      <c r="X144" t="s">
        <v>59</v>
      </c>
      <c r="Y144" s="29">
        <v>44782</v>
      </c>
      <c r="Z144" s="48">
        <f>'Detailed Summary'!AC956</f>
        <v>34957</v>
      </c>
    </row>
    <row r="145" spans="4:26" x14ac:dyDescent="0.2">
      <c r="D145" s="29"/>
      <c r="H145">
        <v>8</v>
      </c>
      <c r="I145" t="s">
        <v>53</v>
      </c>
      <c r="J145" s="29">
        <v>44692</v>
      </c>
      <c r="K145" s="48">
        <f>'Detailed Summary'!AC866</f>
        <v>36879</v>
      </c>
      <c r="M145">
        <v>8</v>
      </c>
      <c r="N145" t="s">
        <v>55</v>
      </c>
      <c r="O145" s="29">
        <v>44722</v>
      </c>
      <c r="P145" s="48">
        <f>'Detailed Summary'!AC896</f>
        <v>39777</v>
      </c>
      <c r="R145">
        <v>8</v>
      </c>
      <c r="S145" t="s">
        <v>59</v>
      </c>
      <c r="T145" s="29">
        <v>44754</v>
      </c>
      <c r="U145" s="48">
        <f>'Detailed Summary'!AC928</f>
        <v>33348</v>
      </c>
      <c r="W145">
        <v>8</v>
      </c>
      <c r="X145" t="s">
        <v>53</v>
      </c>
      <c r="Y145" s="29">
        <v>44783</v>
      </c>
      <c r="Z145" s="48">
        <f>'Detailed Summary'!AC957</f>
        <v>35063</v>
      </c>
    </row>
    <row r="146" spans="4:26" x14ac:dyDescent="0.2">
      <c r="D146" s="29"/>
      <c r="H146">
        <v>9</v>
      </c>
      <c r="I146" t="s">
        <v>54</v>
      </c>
      <c r="J146" s="29">
        <v>44693</v>
      </c>
      <c r="K146" s="48">
        <f>'Detailed Summary'!AC867</f>
        <v>37776</v>
      </c>
      <c r="M146">
        <v>9</v>
      </c>
      <c r="N146" t="s">
        <v>58</v>
      </c>
      <c r="O146" s="29">
        <v>44725</v>
      </c>
      <c r="P146" s="48">
        <f>'Detailed Summary'!AC899</f>
        <v>34389</v>
      </c>
      <c r="R146">
        <v>9</v>
      </c>
      <c r="S146" t="s">
        <v>53</v>
      </c>
      <c r="T146" s="29">
        <v>44755</v>
      </c>
      <c r="U146" s="48">
        <f>'Detailed Summary'!AC929</f>
        <v>34788</v>
      </c>
      <c r="W146">
        <v>9</v>
      </c>
      <c r="X146" t="s">
        <v>54</v>
      </c>
      <c r="Y146" s="29">
        <v>44784</v>
      </c>
      <c r="Z146" s="48">
        <f>'Detailed Summary'!AC958</f>
        <v>36121</v>
      </c>
    </row>
    <row r="147" spans="4:26" x14ac:dyDescent="0.2">
      <c r="D147" s="29"/>
      <c r="H147">
        <v>10</v>
      </c>
      <c r="I147" t="s">
        <v>55</v>
      </c>
      <c r="J147" s="29">
        <v>44694</v>
      </c>
      <c r="K147" s="48">
        <f>'Detailed Summary'!AC868</f>
        <v>40860</v>
      </c>
      <c r="M147">
        <v>10</v>
      </c>
      <c r="N147" t="s">
        <v>59</v>
      </c>
      <c r="O147" s="29">
        <v>44726</v>
      </c>
      <c r="P147" s="48">
        <f>'Detailed Summary'!AC900</f>
        <v>34778</v>
      </c>
      <c r="R147">
        <v>10</v>
      </c>
      <c r="S147" t="s">
        <v>54</v>
      </c>
      <c r="T147" s="29">
        <v>44756</v>
      </c>
      <c r="U147" s="48">
        <f>'Detailed Summary'!AC930</f>
        <v>35238</v>
      </c>
      <c r="W147">
        <v>10</v>
      </c>
      <c r="X147" t="s">
        <v>55</v>
      </c>
      <c r="Y147" s="29">
        <v>44785</v>
      </c>
      <c r="Z147" s="48">
        <f>'Detailed Summary'!AC959</f>
        <v>40289</v>
      </c>
    </row>
    <row r="148" spans="4:26" x14ac:dyDescent="0.2">
      <c r="D148" s="29"/>
      <c r="H148">
        <v>11</v>
      </c>
      <c r="I148" t="s">
        <v>58</v>
      </c>
      <c r="J148" s="29">
        <v>44697</v>
      </c>
      <c r="K148" s="48">
        <f>'Detailed Summary'!AC871</f>
        <v>34839</v>
      </c>
      <c r="M148">
        <v>11</v>
      </c>
      <c r="N148" t="s">
        <v>53</v>
      </c>
      <c r="O148" s="29">
        <v>44727</v>
      </c>
      <c r="P148" s="48">
        <f>'Detailed Summary'!AC901</f>
        <v>35467</v>
      </c>
      <c r="R148">
        <v>11</v>
      </c>
      <c r="S148" t="s">
        <v>55</v>
      </c>
      <c r="T148" s="29">
        <v>44757</v>
      </c>
      <c r="U148" s="48">
        <f>'Detailed Summary'!AC931</f>
        <v>39706</v>
      </c>
      <c r="W148">
        <v>11</v>
      </c>
      <c r="X148" t="s">
        <v>58</v>
      </c>
      <c r="Y148" s="29">
        <v>44788</v>
      </c>
      <c r="Z148" s="48">
        <f>'Detailed Summary'!AC962</f>
        <v>34598</v>
      </c>
    </row>
    <row r="149" spans="4:26" x14ac:dyDescent="0.2">
      <c r="D149" s="29"/>
      <c r="H149">
        <v>12</v>
      </c>
      <c r="I149" t="s">
        <v>59</v>
      </c>
      <c r="J149" s="29">
        <v>44698</v>
      </c>
      <c r="K149" s="48">
        <f>'Detailed Summary'!AC872</f>
        <v>35585</v>
      </c>
      <c r="M149">
        <v>12</v>
      </c>
      <c r="N149" t="s">
        <v>54</v>
      </c>
      <c r="O149" s="29">
        <v>44728</v>
      </c>
      <c r="P149" s="48">
        <f>'Detailed Summary'!AC902</f>
        <v>36801</v>
      </c>
      <c r="R149">
        <v>12</v>
      </c>
      <c r="S149" t="s">
        <v>58</v>
      </c>
      <c r="T149" s="29">
        <v>44760</v>
      </c>
      <c r="U149" s="48">
        <f>'Detailed Summary'!AC934</f>
        <v>33801</v>
      </c>
      <c r="W149">
        <v>12</v>
      </c>
      <c r="X149" t="s">
        <v>59</v>
      </c>
      <c r="Y149" s="29">
        <v>44789</v>
      </c>
      <c r="Z149" s="48">
        <f>'Detailed Summary'!AC963</f>
        <v>35121</v>
      </c>
    </row>
    <row r="150" spans="4:26" x14ac:dyDescent="0.2">
      <c r="H150">
        <v>13</v>
      </c>
      <c r="I150" t="s">
        <v>53</v>
      </c>
      <c r="J150" s="29">
        <v>44699</v>
      </c>
      <c r="K150" s="48">
        <f>'Detailed Summary'!AC873</f>
        <v>36116</v>
      </c>
      <c r="M150">
        <v>13</v>
      </c>
      <c r="N150" t="s">
        <v>55</v>
      </c>
      <c r="O150" s="29">
        <v>44729</v>
      </c>
      <c r="P150" s="48">
        <f>'Detailed Summary'!AC903</f>
        <v>39521</v>
      </c>
      <c r="R150">
        <v>13</v>
      </c>
      <c r="S150" t="s">
        <v>59</v>
      </c>
      <c r="T150" s="29">
        <v>44761</v>
      </c>
      <c r="U150" s="48">
        <f>'Detailed Summary'!AC935</f>
        <v>33945</v>
      </c>
      <c r="W150">
        <v>13</v>
      </c>
      <c r="X150" t="s">
        <v>53</v>
      </c>
      <c r="Y150" s="29">
        <v>44790</v>
      </c>
      <c r="Z150" s="48">
        <f>'Detailed Summary'!AC964</f>
        <v>35339</v>
      </c>
    </row>
    <row r="151" spans="4:26" x14ac:dyDescent="0.2">
      <c r="H151">
        <v>14</v>
      </c>
      <c r="I151" t="s">
        <v>54</v>
      </c>
      <c r="J151" s="29">
        <v>44700</v>
      </c>
      <c r="K151" s="48">
        <f>'Detailed Summary'!AC874</f>
        <v>37435</v>
      </c>
      <c r="M151">
        <v>14</v>
      </c>
      <c r="N151" t="s">
        <v>58</v>
      </c>
      <c r="O151" s="29">
        <v>44732</v>
      </c>
      <c r="P151" s="48">
        <f>'Detailed Summary'!AC906</f>
        <v>33809</v>
      </c>
      <c r="R151">
        <v>14</v>
      </c>
      <c r="S151" t="s">
        <v>53</v>
      </c>
      <c r="T151" s="29">
        <v>44762</v>
      </c>
      <c r="U151" s="48">
        <f>'Detailed Summary'!AC936</f>
        <v>34915</v>
      </c>
      <c r="W151">
        <v>14</v>
      </c>
      <c r="X151" t="s">
        <v>54</v>
      </c>
      <c r="Y151" s="29">
        <v>44791</v>
      </c>
      <c r="Z151" s="48">
        <f>'Detailed Summary'!AC965</f>
        <v>36985</v>
      </c>
    </row>
    <row r="152" spans="4:26" x14ac:dyDescent="0.2">
      <c r="H152">
        <v>15</v>
      </c>
      <c r="I152" t="s">
        <v>55</v>
      </c>
      <c r="J152" s="29">
        <v>44701</v>
      </c>
      <c r="K152" s="48">
        <f>'Detailed Summary'!AC875</f>
        <v>40636</v>
      </c>
      <c r="M152">
        <v>15</v>
      </c>
      <c r="N152" t="s">
        <v>59</v>
      </c>
      <c r="O152" s="29">
        <v>44733</v>
      </c>
      <c r="P152" s="48">
        <f>'Detailed Summary'!AC907</f>
        <v>33805</v>
      </c>
      <c r="R152">
        <v>15</v>
      </c>
      <c r="S152" t="s">
        <v>54</v>
      </c>
      <c r="T152" s="29">
        <v>44763</v>
      </c>
      <c r="U152" s="48">
        <f>'Detailed Summary'!AC937</f>
        <v>36344</v>
      </c>
      <c r="W152">
        <v>15</v>
      </c>
      <c r="X152" t="s">
        <v>55</v>
      </c>
      <c r="Y152" s="29">
        <v>44792</v>
      </c>
      <c r="Z152" s="48">
        <f>'Detailed Summary'!AC966</f>
        <v>39305</v>
      </c>
    </row>
    <row r="153" spans="4:26" x14ac:dyDescent="0.2">
      <c r="H153">
        <v>16</v>
      </c>
      <c r="I153" t="s">
        <v>58</v>
      </c>
      <c r="J153" s="29">
        <v>44704</v>
      </c>
      <c r="K153" s="48">
        <f>'Detailed Summary'!AC878</f>
        <v>32349</v>
      </c>
      <c r="M153">
        <v>16</v>
      </c>
      <c r="N153" t="s">
        <v>53</v>
      </c>
      <c r="O153" s="29">
        <v>44734</v>
      </c>
      <c r="P153" s="48">
        <f>'Detailed Summary'!AC908</f>
        <v>34679</v>
      </c>
      <c r="R153">
        <v>16</v>
      </c>
      <c r="S153" t="s">
        <v>55</v>
      </c>
      <c r="T153" s="29">
        <v>44764</v>
      </c>
      <c r="U153" s="48">
        <f>'Detailed Summary'!AC938</f>
        <v>39939</v>
      </c>
      <c r="W153">
        <v>16</v>
      </c>
      <c r="X153" t="s">
        <v>58</v>
      </c>
      <c r="Y153" s="29">
        <v>44795</v>
      </c>
      <c r="Z153" s="48">
        <f>'Detailed Summary'!AC969</f>
        <v>32789</v>
      </c>
    </row>
    <row r="154" spans="4:26" x14ac:dyDescent="0.2">
      <c r="H154">
        <v>17</v>
      </c>
      <c r="I154" t="s">
        <v>59</v>
      </c>
      <c r="J154" s="29">
        <v>44705</v>
      </c>
      <c r="K154" s="48">
        <f>'Detailed Summary'!AC879</f>
        <v>33938</v>
      </c>
      <c r="M154">
        <v>17</v>
      </c>
      <c r="N154" t="s">
        <v>54</v>
      </c>
      <c r="O154" s="29">
        <v>44735</v>
      </c>
      <c r="P154" s="48">
        <f>'Detailed Summary'!AC909</f>
        <v>35539</v>
      </c>
      <c r="R154">
        <v>17</v>
      </c>
      <c r="S154" t="s">
        <v>58</v>
      </c>
      <c r="T154" s="29">
        <v>44767</v>
      </c>
      <c r="U154" s="48">
        <f>'Detailed Summary'!AC941</f>
        <v>34944</v>
      </c>
      <c r="W154">
        <v>17</v>
      </c>
      <c r="X154" t="s">
        <v>59</v>
      </c>
      <c r="Y154" s="29">
        <v>45161</v>
      </c>
      <c r="Z154" s="48">
        <f>'Detailed Summary'!AC970</f>
        <v>31866</v>
      </c>
    </row>
    <row r="155" spans="4:26" x14ac:dyDescent="0.2">
      <c r="H155">
        <v>18</v>
      </c>
      <c r="I155" t="s">
        <v>53</v>
      </c>
      <c r="J155" s="29">
        <v>44706</v>
      </c>
      <c r="K155" s="48">
        <f>'Detailed Summary'!AC880</f>
        <v>35302</v>
      </c>
      <c r="M155">
        <v>18</v>
      </c>
      <c r="N155" t="s">
        <v>55</v>
      </c>
      <c r="O155" s="29">
        <v>44736</v>
      </c>
      <c r="P155" s="48">
        <f>'Detailed Summary'!AC910</f>
        <v>39641</v>
      </c>
      <c r="R155">
        <v>18</v>
      </c>
      <c r="S155" t="s">
        <v>59</v>
      </c>
      <c r="T155" s="29">
        <v>44768</v>
      </c>
      <c r="U155" s="48">
        <f>'Detailed Summary'!AC942</f>
        <v>34169</v>
      </c>
      <c r="W155">
        <v>18</v>
      </c>
      <c r="X155" t="s">
        <v>53</v>
      </c>
      <c r="Y155" s="29">
        <v>45528</v>
      </c>
      <c r="Z155" s="48">
        <f>'Detailed Summary'!AC971</f>
        <v>34266</v>
      </c>
    </row>
    <row r="156" spans="4:26" x14ac:dyDescent="0.2">
      <c r="H156">
        <v>19</v>
      </c>
      <c r="I156" t="s">
        <v>54</v>
      </c>
      <c r="J156" s="29">
        <v>44707</v>
      </c>
      <c r="K156" s="48">
        <f>'Detailed Summary'!AC881</f>
        <v>38984</v>
      </c>
      <c r="M156">
        <v>19</v>
      </c>
      <c r="N156" t="s">
        <v>58</v>
      </c>
      <c r="O156" s="29">
        <v>44739</v>
      </c>
      <c r="P156" s="48">
        <f>'Detailed Summary'!AC913</f>
        <v>33222</v>
      </c>
      <c r="R156">
        <v>19</v>
      </c>
      <c r="S156" t="s">
        <v>53</v>
      </c>
      <c r="T156" s="29">
        <v>44769</v>
      </c>
      <c r="U156" s="48">
        <f>'Detailed Summary'!AC943</f>
        <v>35314</v>
      </c>
      <c r="W156">
        <v>19</v>
      </c>
      <c r="X156" t="s">
        <v>54</v>
      </c>
      <c r="Y156" s="29">
        <v>44798</v>
      </c>
      <c r="Z156" s="48">
        <f>'Detailed Summary'!AC972</f>
        <v>37052</v>
      </c>
    </row>
    <row r="157" spans="4:26" x14ac:dyDescent="0.2">
      <c r="H157">
        <v>20</v>
      </c>
      <c r="I157" t="s">
        <v>55</v>
      </c>
      <c r="J157" s="29">
        <v>44708</v>
      </c>
      <c r="K157" s="48">
        <f>'Detailed Summary'!AC882</f>
        <v>42311</v>
      </c>
      <c r="M157">
        <v>20</v>
      </c>
      <c r="N157" t="s">
        <v>59</v>
      </c>
      <c r="O157" s="29">
        <v>44740</v>
      </c>
      <c r="P157" s="48">
        <f>'Detailed Summary'!AC914</f>
        <v>33972</v>
      </c>
      <c r="R157">
        <v>20</v>
      </c>
      <c r="S157" t="s">
        <v>54</v>
      </c>
      <c r="T157" s="29">
        <v>44770</v>
      </c>
      <c r="U157" s="48">
        <f>'Detailed Summary'!AC944</f>
        <v>36515</v>
      </c>
      <c r="W157">
        <v>20</v>
      </c>
      <c r="X157" t="s">
        <v>55</v>
      </c>
      <c r="Y157" s="29">
        <v>44799</v>
      </c>
      <c r="Z157" s="48">
        <f>'Detailed Summary'!AC973</f>
        <v>40067</v>
      </c>
    </row>
    <row r="158" spans="4:26" x14ac:dyDescent="0.2">
      <c r="D158" s="29"/>
      <c r="H158">
        <v>21</v>
      </c>
      <c r="I158" t="s">
        <v>58</v>
      </c>
      <c r="J158" s="29">
        <v>44711</v>
      </c>
      <c r="K158" s="48">
        <f>'Detailed Summary'!AC885</f>
        <v>27824</v>
      </c>
      <c r="M158">
        <v>21</v>
      </c>
      <c r="N158" t="s">
        <v>53</v>
      </c>
      <c r="O158" s="29">
        <v>44741</v>
      </c>
      <c r="P158" s="48">
        <f>'Detailed Summary'!AC915</f>
        <v>35499</v>
      </c>
      <c r="R158">
        <v>21</v>
      </c>
      <c r="S158" t="s">
        <v>55</v>
      </c>
      <c r="T158" s="29">
        <v>44771</v>
      </c>
      <c r="U158" s="48">
        <f>'Detailed Summary'!AC945</f>
        <v>39990</v>
      </c>
      <c r="W158">
        <v>21</v>
      </c>
      <c r="X158" t="s">
        <v>58</v>
      </c>
      <c r="Y158" s="29">
        <v>44802</v>
      </c>
      <c r="Z158" s="48">
        <f>'Detailed Summary'!AC976</f>
        <v>33113</v>
      </c>
    </row>
    <row r="159" spans="4:26" x14ac:dyDescent="0.2">
      <c r="D159" s="29"/>
      <c r="H159">
        <v>22</v>
      </c>
      <c r="I159" t="s">
        <v>59</v>
      </c>
      <c r="J159" s="29">
        <v>44711</v>
      </c>
      <c r="K159" s="48">
        <f>'Detailed Summary'!AC886</f>
        <v>35032</v>
      </c>
      <c r="M159">
        <v>22</v>
      </c>
      <c r="N159" t="s">
        <v>54</v>
      </c>
      <c r="O159" s="29">
        <v>44742</v>
      </c>
      <c r="P159" s="48">
        <f>'Detailed Summary'!AC916</f>
        <v>36700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Summary'!AC977</f>
        <v>32326</v>
      </c>
    </row>
    <row r="160" spans="4:26" x14ac:dyDescent="0.2">
      <c r="D160" s="29"/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Summary'!AC978</f>
        <v>33928</v>
      </c>
    </row>
    <row r="161" spans="4:26" ht="16" thickBot="1" x14ac:dyDescent="0.25">
      <c r="D161" s="29"/>
      <c r="I161" s="46"/>
      <c r="J161" s="46"/>
      <c r="K161" s="142">
        <f>SUM(K138:K160)</f>
        <v>794111</v>
      </c>
      <c r="N161" s="46"/>
      <c r="O161" s="46"/>
      <c r="P161" s="142">
        <f>SUM(P138:P160)</f>
        <v>787233</v>
      </c>
      <c r="S161" s="46"/>
      <c r="T161" s="46"/>
      <c r="U161" s="142">
        <f>SUM(U138:U160)</f>
        <v>740005</v>
      </c>
      <c r="X161" s="46"/>
      <c r="Y161" s="46"/>
      <c r="Z161" s="142">
        <f>SUM(Z138:Z160)</f>
        <v>816625</v>
      </c>
    </row>
    <row r="162" spans="4:26" ht="17" thickTop="1" thickBot="1" x14ac:dyDescent="0.25">
      <c r="D162" s="29"/>
      <c r="I162" s="61" t="s">
        <v>548</v>
      </c>
      <c r="J162" s="142">
        <f>K161/22</f>
        <v>36095.954545454544</v>
      </c>
      <c r="N162" s="61" t="s">
        <v>550</v>
      </c>
      <c r="O162" s="142">
        <f>P161/22</f>
        <v>35783.318181818184</v>
      </c>
      <c r="S162" s="61" t="s">
        <v>553</v>
      </c>
      <c r="T162" s="142">
        <f>U161/21</f>
        <v>35238.333333333336</v>
      </c>
      <c r="X162" s="61" t="s">
        <v>557</v>
      </c>
      <c r="Y162" s="142">
        <f>Z161/23</f>
        <v>35505.434782608696</v>
      </c>
    </row>
    <row r="163" spans="4:26" ht="16" thickTop="1" x14ac:dyDescent="0.2">
      <c r="D163" s="29"/>
    </row>
    <row r="164" spans="4:26" x14ac:dyDescent="0.2">
      <c r="D164" s="29"/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4:26" x14ac:dyDescent="0.2">
      <c r="D165" s="29"/>
      <c r="H165">
        <v>1</v>
      </c>
      <c r="I165" t="s">
        <v>54</v>
      </c>
      <c r="J165" s="29">
        <v>44805</v>
      </c>
      <c r="K165" s="48">
        <f>'Detailed Summary'!AC979</f>
        <v>37149</v>
      </c>
      <c r="M165">
        <v>1</v>
      </c>
      <c r="N165" s="227" t="s">
        <v>58</v>
      </c>
      <c r="O165" s="29">
        <v>44837</v>
      </c>
      <c r="P165" s="48">
        <f>'Detailed Summary'!AC1011</f>
        <v>35678</v>
      </c>
      <c r="R165">
        <v>1</v>
      </c>
      <c r="S165" s="227" t="s">
        <v>59</v>
      </c>
      <c r="T165" s="29">
        <v>44866</v>
      </c>
      <c r="U165" s="48">
        <f>'Detailed Summary'!AC1040</f>
        <v>34544</v>
      </c>
      <c r="W165">
        <v>1</v>
      </c>
      <c r="X165" s="227" t="s">
        <v>54</v>
      </c>
      <c r="Y165" s="29">
        <v>44896</v>
      </c>
      <c r="Z165" s="48">
        <f>'Detailed Summary'!AC1070</f>
        <v>35633</v>
      </c>
    </row>
    <row r="166" spans="4:26" x14ac:dyDescent="0.2">
      <c r="D166" s="29"/>
      <c r="H166">
        <v>2</v>
      </c>
      <c r="I166" t="s">
        <v>55</v>
      </c>
      <c r="J166" s="29">
        <v>44806</v>
      </c>
      <c r="K166" s="48">
        <f>'Detailed Summary'!AC980</f>
        <v>43543</v>
      </c>
      <c r="M166">
        <v>2</v>
      </c>
      <c r="N166" s="227" t="s">
        <v>59</v>
      </c>
      <c r="O166" s="29">
        <f>O165+1</f>
        <v>44838</v>
      </c>
      <c r="P166" s="48">
        <f>'Detailed Summary'!AC1012</f>
        <v>34981</v>
      </c>
      <c r="R166">
        <v>2</v>
      </c>
      <c r="S166" s="227" t="s">
        <v>53</v>
      </c>
      <c r="T166" s="29">
        <f>T165+1</f>
        <v>44867</v>
      </c>
      <c r="U166" s="48">
        <f>'Detailed Summary'!AC1041</f>
        <v>35960</v>
      </c>
      <c r="W166">
        <v>2</v>
      </c>
      <c r="X166" s="227" t="s">
        <v>55</v>
      </c>
      <c r="Y166" s="29">
        <f>Y165+1</f>
        <v>44897</v>
      </c>
      <c r="Z166" s="48">
        <f>'Detailed Summary'!AC1071</f>
        <v>38577</v>
      </c>
    </row>
    <row r="167" spans="4:26" x14ac:dyDescent="0.2">
      <c r="D167" s="29"/>
      <c r="H167">
        <v>3</v>
      </c>
      <c r="I167" s="227" t="s">
        <v>58</v>
      </c>
      <c r="J167" s="213">
        <v>44809</v>
      </c>
      <c r="K167" s="48">
        <f>'Detailed Summary'!AC983</f>
        <v>28580</v>
      </c>
      <c r="M167">
        <v>3</v>
      </c>
      <c r="N167" s="227" t="s">
        <v>53</v>
      </c>
      <c r="O167" s="29">
        <f t="shared" ref="O167:O169" si="0">O166+1</f>
        <v>44839</v>
      </c>
      <c r="P167" s="48">
        <f>'Detailed Summary'!AC1013</f>
        <v>36270</v>
      </c>
      <c r="R167">
        <v>3</v>
      </c>
      <c r="S167" s="227" t="s">
        <v>54</v>
      </c>
      <c r="T167" s="29">
        <f t="shared" ref="T167:T168" si="1">T166+1</f>
        <v>44868</v>
      </c>
      <c r="U167" s="48">
        <f>'Detailed Summary'!AC1042</f>
        <v>38458</v>
      </c>
      <c r="W167">
        <v>3</v>
      </c>
      <c r="X167" s="227" t="s">
        <v>58</v>
      </c>
      <c r="Y167" s="29">
        <f>Y166+3</f>
        <v>44900</v>
      </c>
      <c r="Z167" s="48">
        <f>'Detailed Summary'!AC1074</f>
        <v>33355</v>
      </c>
    </row>
    <row r="168" spans="4:26" x14ac:dyDescent="0.2">
      <c r="D168" s="29"/>
      <c r="H168">
        <v>4</v>
      </c>
      <c r="I168" s="227" t="s">
        <v>59</v>
      </c>
      <c r="J168" s="213">
        <v>44810</v>
      </c>
      <c r="K168" s="48">
        <f>'Detailed Summary'!AC984</f>
        <v>36030</v>
      </c>
      <c r="M168">
        <v>4</v>
      </c>
      <c r="N168" s="227" t="s">
        <v>54</v>
      </c>
      <c r="O168" s="29">
        <f t="shared" si="0"/>
        <v>44840</v>
      </c>
      <c r="P168" s="48">
        <f>'Detailed Summary'!AC1014</f>
        <v>38575</v>
      </c>
      <c r="R168">
        <v>4</v>
      </c>
      <c r="S168" s="227" t="s">
        <v>55</v>
      </c>
      <c r="T168" s="29">
        <f t="shared" si="1"/>
        <v>44869</v>
      </c>
      <c r="U168" s="48">
        <f>'Detailed Summary'!AC1043</f>
        <v>39079</v>
      </c>
      <c r="W168">
        <v>4</v>
      </c>
      <c r="X168" s="227" t="s">
        <v>59</v>
      </c>
      <c r="Y168" s="29">
        <f t="shared" ref="Y168" si="2">Y167+1</f>
        <v>44901</v>
      </c>
      <c r="Z168" s="48">
        <f>'Detailed Summary'!AC1075</f>
        <v>34493</v>
      </c>
    </row>
    <row r="169" spans="4:26" x14ac:dyDescent="0.2">
      <c r="D169" s="29"/>
      <c r="H169">
        <v>5</v>
      </c>
      <c r="I169" s="227" t="s">
        <v>53</v>
      </c>
      <c r="J169" s="213">
        <v>44811</v>
      </c>
      <c r="K169" s="48">
        <f>'Detailed Summary'!AC985</f>
        <v>31308</v>
      </c>
      <c r="M169">
        <v>5</v>
      </c>
      <c r="N169" s="227" t="s">
        <v>55</v>
      </c>
      <c r="O169" s="29">
        <f t="shared" si="0"/>
        <v>44841</v>
      </c>
      <c r="P169" s="48">
        <f>'Detailed Summary'!AC1015</f>
        <v>41457</v>
      </c>
      <c r="R169">
        <v>5</v>
      </c>
      <c r="S169" s="227" t="s">
        <v>58</v>
      </c>
      <c r="T169" s="29">
        <f>T168+3</f>
        <v>44872</v>
      </c>
      <c r="U169" s="48">
        <f>'Detailed Summary'!AC1046</f>
        <v>34676</v>
      </c>
      <c r="W169">
        <v>5</v>
      </c>
      <c r="X169" s="227" t="s">
        <v>53</v>
      </c>
      <c r="Y169" s="29">
        <f>Y168+1</f>
        <v>44902</v>
      </c>
      <c r="Z169" s="48">
        <f>'Detailed Summary'!AC1076</f>
        <v>35638</v>
      </c>
    </row>
    <row r="170" spans="4:26" x14ac:dyDescent="0.2">
      <c r="D170" s="29"/>
      <c r="H170">
        <v>6</v>
      </c>
      <c r="I170" s="227" t="s">
        <v>54</v>
      </c>
      <c r="J170" s="213">
        <v>44812</v>
      </c>
      <c r="K170" s="48">
        <f>'Detailed Summary'!AC986</f>
        <v>36577</v>
      </c>
      <c r="M170">
        <v>6</v>
      </c>
      <c r="N170" s="227" t="s">
        <v>58</v>
      </c>
      <c r="O170" s="213">
        <f>O169+3</f>
        <v>44844</v>
      </c>
      <c r="P170" s="48">
        <f>'Detailed Summary'!AC1018</f>
        <v>36018</v>
      </c>
      <c r="R170">
        <v>6</v>
      </c>
      <c r="S170" s="227" t="s">
        <v>59</v>
      </c>
      <c r="T170" s="213">
        <f>T169+1</f>
        <v>44873</v>
      </c>
      <c r="U170" s="48">
        <f>'Detailed Summary'!AC1047</f>
        <v>34662</v>
      </c>
      <c r="W170">
        <v>6</v>
      </c>
      <c r="X170" s="227" t="s">
        <v>54</v>
      </c>
      <c r="Y170" s="213">
        <f>Y169+1</f>
        <v>44903</v>
      </c>
      <c r="Z170" s="48">
        <f>'Detailed Summary'!AC1077</f>
        <v>36521</v>
      </c>
    </row>
    <row r="171" spans="4:26" x14ac:dyDescent="0.2">
      <c r="D171" s="29"/>
      <c r="H171">
        <v>7</v>
      </c>
      <c r="I171" s="227" t="s">
        <v>55</v>
      </c>
      <c r="J171" s="213">
        <v>44813</v>
      </c>
      <c r="K171" s="48">
        <f>'Detailed Summary'!AC987</f>
        <v>41342</v>
      </c>
      <c r="M171">
        <v>7</v>
      </c>
      <c r="N171" s="227" t="s">
        <v>59</v>
      </c>
      <c r="O171" s="213">
        <f>O170+1</f>
        <v>44845</v>
      </c>
      <c r="P171" s="48">
        <f>'Detailed Summary'!AC1019</f>
        <v>36779</v>
      </c>
      <c r="R171">
        <v>7</v>
      </c>
      <c r="S171" s="227" t="s">
        <v>53</v>
      </c>
      <c r="T171" s="213">
        <f>T170+1</f>
        <v>44874</v>
      </c>
      <c r="U171" s="48">
        <f>'Detailed Summary'!AC1048</f>
        <v>36686</v>
      </c>
      <c r="W171">
        <v>7</v>
      </c>
      <c r="X171" s="227" t="s">
        <v>55</v>
      </c>
      <c r="Y171" s="213">
        <f>Y170+1</f>
        <v>44904</v>
      </c>
      <c r="Z171" s="48">
        <f>'Detailed Summary'!AC1078</f>
        <v>40544</v>
      </c>
    </row>
    <row r="172" spans="4:26" x14ac:dyDescent="0.2">
      <c r="D172" s="29"/>
      <c r="H172">
        <v>8</v>
      </c>
      <c r="I172" s="227" t="s">
        <v>58</v>
      </c>
      <c r="J172" s="213">
        <v>44816</v>
      </c>
      <c r="K172" s="48">
        <f>'Detailed Summary'!AC990</f>
        <v>34580</v>
      </c>
      <c r="M172">
        <v>8</v>
      </c>
      <c r="N172" s="227" t="s">
        <v>53</v>
      </c>
      <c r="O172" s="213">
        <f t="shared" ref="O172:O174" si="3">O171+1</f>
        <v>44846</v>
      </c>
      <c r="P172" s="48">
        <f>'Detailed Summary'!AC1020</f>
        <v>37145</v>
      </c>
      <c r="R172">
        <v>8</v>
      </c>
      <c r="S172" s="227" t="s">
        <v>54</v>
      </c>
      <c r="T172" s="213">
        <f t="shared" ref="T172:T173" si="4">T171+1</f>
        <v>44875</v>
      </c>
      <c r="U172" s="48">
        <f>'Detailed Summary'!AC1049</f>
        <v>37183</v>
      </c>
      <c r="W172">
        <v>8</v>
      </c>
      <c r="X172" s="227" t="s">
        <v>58</v>
      </c>
      <c r="Y172" s="213">
        <f>Y171+3</f>
        <v>44907</v>
      </c>
      <c r="Z172" s="48">
        <f>'Detailed Summary'!AC1081</f>
        <v>34569</v>
      </c>
    </row>
    <row r="173" spans="4:26" x14ac:dyDescent="0.2">
      <c r="D173" s="29"/>
      <c r="H173">
        <v>9</v>
      </c>
      <c r="I173" s="227" t="s">
        <v>59</v>
      </c>
      <c r="J173" s="213">
        <v>44817</v>
      </c>
      <c r="K173" s="48">
        <f>'Detailed Summary'!AC991</f>
        <v>34506</v>
      </c>
      <c r="M173">
        <v>9</v>
      </c>
      <c r="N173" s="227" t="s">
        <v>54</v>
      </c>
      <c r="O173" s="213">
        <f t="shared" si="3"/>
        <v>44847</v>
      </c>
      <c r="P173" s="48">
        <f>'Detailed Summary'!AC1021</f>
        <v>38447</v>
      </c>
      <c r="R173">
        <v>9</v>
      </c>
      <c r="S173" s="227" t="s">
        <v>55</v>
      </c>
      <c r="T173" s="213">
        <f t="shared" si="4"/>
        <v>44876</v>
      </c>
      <c r="U173" s="48">
        <f>'Detailed Summary'!AC1050</f>
        <v>37970</v>
      </c>
      <c r="W173">
        <v>9</v>
      </c>
      <c r="X173" s="227" t="s">
        <v>59</v>
      </c>
      <c r="Y173" s="213">
        <f t="shared" ref="Y173" si="5">Y172+1</f>
        <v>44908</v>
      </c>
      <c r="Z173" s="48">
        <f>'Detailed Summary'!AC1082</f>
        <v>34546</v>
      </c>
    </row>
    <row r="174" spans="4:26" x14ac:dyDescent="0.2">
      <c r="D174" s="29"/>
      <c r="H174">
        <v>10</v>
      </c>
      <c r="I174" s="227" t="s">
        <v>53</v>
      </c>
      <c r="J174" s="213">
        <v>44818</v>
      </c>
      <c r="K174" s="48">
        <f>'Detailed Summary'!AC992</f>
        <v>36437</v>
      </c>
      <c r="M174">
        <v>10</v>
      </c>
      <c r="N174" s="227" t="s">
        <v>55</v>
      </c>
      <c r="O174" s="213">
        <f t="shared" si="3"/>
        <v>44848</v>
      </c>
      <c r="P174" s="48">
        <f>'Detailed Summary'!AC1022</f>
        <v>42756</v>
      </c>
      <c r="R174">
        <v>10</v>
      </c>
      <c r="S174" s="227" t="s">
        <v>58</v>
      </c>
      <c r="T174" s="213">
        <f>T173+3</f>
        <v>44879</v>
      </c>
      <c r="U174" s="48">
        <f>'Detailed Summary'!AC1053</f>
        <v>32998</v>
      </c>
      <c r="W174">
        <v>10</v>
      </c>
      <c r="X174" s="227" t="s">
        <v>53</v>
      </c>
      <c r="Y174" s="213">
        <f>Y173+1</f>
        <v>44909</v>
      </c>
      <c r="Z174" s="48">
        <f>'Detailed Summary'!AC1083</f>
        <v>36952</v>
      </c>
    </row>
    <row r="175" spans="4:26" x14ac:dyDescent="0.2">
      <c r="D175" s="29"/>
      <c r="H175">
        <v>11</v>
      </c>
      <c r="I175" s="227" t="s">
        <v>54</v>
      </c>
      <c r="J175" s="213">
        <v>44819</v>
      </c>
      <c r="K175" s="48">
        <f>'Detailed Summary'!AC993</f>
        <v>37529</v>
      </c>
      <c r="M175">
        <v>11</v>
      </c>
      <c r="N175" s="227" t="s">
        <v>58</v>
      </c>
      <c r="O175" s="213">
        <f>O174+3</f>
        <v>44851</v>
      </c>
      <c r="P175" s="48">
        <f>'Detailed Summary'!AC1025</f>
        <v>33570</v>
      </c>
      <c r="R175">
        <v>11</v>
      </c>
      <c r="S175" s="227" t="s">
        <v>59</v>
      </c>
      <c r="T175" s="213">
        <f>T174+1</f>
        <v>44880</v>
      </c>
      <c r="U175" s="48">
        <f>'Detailed Summary'!AC1054</f>
        <v>35421</v>
      </c>
      <c r="W175">
        <v>11</v>
      </c>
      <c r="X175" s="227" t="s">
        <v>54</v>
      </c>
      <c r="Y175" s="213">
        <f>Y174+1</f>
        <v>44910</v>
      </c>
      <c r="Z175" s="48">
        <f>'Detailed Summary'!AC1084</f>
        <v>38479</v>
      </c>
    </row>
    <row r="176" spans="4:26" x14ac:dyDescent="0.2">
      <c r="D176" s="29"/>
      <c r="H176">
        <v>12</v>
      </c>
      <c r="I176" s="227" t="s">
        <v>55</v>
      </c>
      <c r="J176" s="213">
        <v>44820</v>
      </c>
      <c r="K176" s="48">
        <f>'Detailed Summary'!AC994</f>
        <v>41914</v>
      </c>
      <c r="M176">
        <v>12</v>
      </c>
      <c r="N176" s="227" t="s">
        <v>59</v>
      </c>
      <c r="O176" s="213">
        <f>O175+1</f>
        <v>44852</v>
      </c>
      <c r="P176" s="48">
        <f>'Detailed Summary'!AC1026</f>
        <v>36043</v>
      </c>
      <c r="R176">
        <v>12</v>
      </c>
      <c r="S176" s="227" t="s">
        <v>53</v>
      </c>
      <c r="T176" s="213">
        <f>T175+1</f>
        <v>44881</v>
      </c>
      <c r="U176" s="48">
        <f>'Detailed Summary'!AC1055</f>
        <v>35892</v>
      </c>
      <c r="W176">
        <v>12</v>
      </c>
      <c r="X176" s="227" t="s">
        <v>55</v>
      </c>
      <c r="Y176" s="213">
        <f>Y175+1</f>
        <v>44911</v>
      </c>
      <c r="Z176" s="48">
        <f>'Detailed Summary'!AC1085</f>
        <v>41569</v>
      </c>
    </row>
    <row r="177" spans="4:26" x14ac:dyDescent="0.2">
      <c r="D177" s="29"/>
      <c r="H177">
        <v>13</v>
      </c>
      <c r="I177" s="227" t="s">
        <v>58</v>
      </c>
      <c r="J177" s="213">
        <v>44823</v>
      </c>
      <c r="K177" s="48">
        <f>'Detailed Summary'!AC997</f>
        <v>35217</v>
      </c>
      <c r="M177">
        <v>13</v>
      </c>
      <c r="N177" s="227" t="s">
        <v>53</v>
      </c>
      <c r="O177" s="213">
        <f t="shared" ref="O177:O179" si="6">O176+1</f>
        <v>44853</v>
      </c>
      <c r="P177" s="48">
        <f>'Detailed Summary'!AC1027</f>
        <v>37649</v>
      </c>
      <c r="R177">
        <v>13</v>
      </c>
      <c r="S177" s="227" t="s">
        <v>54</v>
      </c>
      <c r="T177" s="213">
        <f t="shared" ref="T177:T178" si="7">T176+1</f>
        <v>44882</v>
      </c>
      <c r="U177" s="48">
        <f>'Detailed Summary'!AC1056</f>
        <v>36771</v>
      </c>
      <c r="W177">
        <v>13</v>
      </c>
      <c r="X177" s="227" t="s">
        <v>58</v>
      </c>
      <c r="Y177" s="213">
        <f>Y176+3</f>
        <v>44914</v>
      </c>
      <c r="Z177" s="48">
        <f>'Detailed Summary'!AC1088</f>
        <v>31129</v>
      </c>
    </row>
    <row r="178" spans="4:26" x14ac:dyDescent="0.2">
      <c r="D178" s="29"/>
      <c r="H178">
        <v>14</v>
      </c>
      <c r="I178" s="227" t="s">
        <v>59</v>
      </c>
      <c r="J178" s="213">
        <v>44824</v>
      </c>
      <c r="K178" s="48">
        <f>'Detailed Summary'!AC998</f>
        <v>36810</v>
      </c>
      <c r="M178">
        <v>14</v>
      </c>
      <c r="N178" s="227" t="s">
        <v>54</v>
      </c>
      <c r="O178" s="213">
        <f t="shared" si="6"/>
        <v>44854</v>
      </c>
      <c r="P178" s="48">
        <f>'Detailed Summary'!AC1028</f>
        <v>38226</v>
      </c>
      <c r="R178">
        <v>14</v>
      </c>
      <c r="S178" s="227" t="s">
        <v>55</v>
      </c>
      <c r="T178" s="213">
        <f t="shared" si="7"/>
        <v>44883</v>
      </c>
      <c r="U178" s="48">
        <f>'Detailed Summary'!AC1057</f>
        <v>41897</v>
      </c>
      <c r="W178">
        <v>14</v>
      </c>
      <c r="X178" s="227" t="s">
        <v>59</v>
      </c>
      <c r="Y178" s="213">
        <f t="shared" ref="Y178" si="8">Y177+1</f>
        <v>44915</v>
      </c>
      <c r="Z178" s="48">
        <f>'Detailed Summary'!AC1089</f>
        <v>35719</v>
      </c>
    </row>
    <row r="179" spans="4:26" x14ac:dyDescent="0.2">
      <c r="D179" s="29"/>
      <c r="H179">
        <v>15</v>
      </c>
      <c r="I179" s="227" t="s">
        <v>53</v>
      </c>
      <c r="J179" s="213">
        <v>44825</v>
      </c>
      <c r="K179" s="48">
        <f>'Detailed Summary'!AC999</f>
        <v>36057</v>
      </c>
      <c r="M179">
        <v>15</v>
      </c>
      <c r="N179" s="227" t="s">
        <v>55</v>
      </c>
      <c r="O179" s="213">
        <f t="shared" si="6"/>
        <v>44855</v>
      </c>
      <c r="P179" s="48">
        <f>'Detailed Summary'!AC1029</f>
        <v>48531</v>
      </c>
      <c r="R179">
        <v>15</v>
      </c>
      <c r="S179" s="227" t="s">
        <v>58</v>
      </c>
      <c r="T179" s="213">
        <f>T178+3</f>
        <v>44886</v>
      </c>
      <c r="U179" s="48">
        <f>'Detailed Summary'!AC1060</f>
        <v>32615</v>
      </c>
      <c r="W179">
        <v>15</v>
      </c>
      <c r="X179" s="227" t="s">
        <v>53</v>
      </c>
      <c r="Y179" s="213">
        <f>Y178+1</f>
        <v>44916</v>
      </c>
      <c r="Z179" s="48">
        <f>'Detailed Summary'!AC1090</f>
        <v>36805</v>
      </c>
    </row>
    <row r="180" spans="4:26" x14ac:dyDescent="0.2">
      <c r="H180">
        <v>16</v>
      </c>
      <c r="I180" s="227" t="s">
        <v>54</v>
      </c>
      <c r="J180" s="213">
        <v>44826</v>
      </c>
      <c r="K180" s="48">
        <f>'Detailed Summary'!AC1000</f>
        <v>38715</v>
      </c>
      <c r="M180">
        <v>16</v>
      </c>
      <c r="N180" s="227" t="s">
        <v>58</v>
      </c>
      <c r="O180" s="213">
        <f>O179+3</f>
        <v>44858</v>
      </c>
      <c r="P180" s="48">
        <f>'Detailed Summary'!AC1032</f>
        <v>35109</v>
      </c>
      <c r="R180">
        <v>16</v>
      </c>
      <c r="S180" s="227" t="s">
        <v>59</v>
      </c>
      <c r="T180" s="213">
        <f>T179+1</f>
        <v>44887</v>
      </c>
      <c r="U180" s="48">
        <f>'Detailed Summary'!AC1061</f>
        <v>37192</v>
      </c>
      <c r="W180">
        <v>16</v>
      </c>
      <c r="X180" s="227" t="s">
        <v>54</v>
      </c>
      <c r="Y180" s="213">
        <f>Y179+1</f>
        <v>44917</v>
      </c>
      <c r="Z180" s="48">
        <f>'Detailed Summary'!AC1091</f>
        <v>33386</v>
      </c>
    </row>
    <row r="181" spans="4:26" x14ac:dyDescent="0.2">
      <c r="H181">
        <v>17</v>
      </c>
      <c r="I181" s="227" t="s">
        <v>55</v>
      </c>
      <c r="J181" s="213">
        <v>44827</v>
      </c>
      <c r="K181" s="48">
        <f>'Detailed Summary'!AC1001</f>
        <v>42544</v>
      </c>
      <c r="M181">
        <v>17</v>
      </c>
      <c r="N181" s="227" t="s">
        <v>59</v>
      </c>
      <c r="O181" s="213">
        <f>O180+1</f>
        <v>44859</v>
      </c>
      <c r="P181" s="48">
        <f>'Detailed Summary'!AC1033</f>
        <v>35986</v>
      </c>
      <c r="R181">
        <v>17</v>
      </c>
      <c r="S181" s="227" t="s">
        <v>53</v>
      </c>
      <c r="T181" s="213">
        <f>T180+1</f>
        <v>44888</v>
      </c>
      <c r="U181" s="48">
        <f>'Detailed Summary'!AC1062</f>
        <v>39267</v>
      </c>
      <c r="W181">
        <v>17</v>
      </c>
      <c r="X181" s="227" t="s">
        <v>55</v>
      </c>
      <c r="Y181" s="213">
        <f>Y180+1</f>
        <v>44918</v>
      </c>
      <c r="Z181" s="48">
        <f>'Detailed Summary'!AC1092</f>
        <v>28060</v>
      </c>
    </row>
    <row r="182" spans="4:26" x14ac:dyDescent="0.2">
      <c r="H182">
        <v>18</v>
      </c>
      <c r="I182" s="227" t="s">
        <v>58</v>
      </c>
      <c r="J182" s="213">
        <v>44830</v>
      </c>
      <c r="K182" s="48">
        <f>'Detailed Summary'!AC1004</f>
        <v>35498</v>
      </c>
      <c r="M182">
        <v>18</v>
      </c>
      <c r="N182" s="227" t="s">
        <v>53</v>
      </c>
      <c r="O182" s="213">
        <f t="shared" ref="O182:O184" si="9">O181+1</f>
        <v>44860</v>
      </c>
      <c r="P182" s="48">
        <f>'Detailed Summary'!AC1034</f>
        <v>37384</v>
      </c>
      <c r="R182">
        <v>18</v>
      </c>
      <c r="S182" s="227" t="s">
        <v>54</v>
      </c>
      <c r="T182" s="213">
        <f t="shared" ref="T182:T183" si="10">T181+1</f>
        <v>44889</v>
      </c>
      <c r="U182" s="48">
        <f>'Detailed Summary'!AC1063</f>
        <v>23841</v>
      </c>
      <c r="W182">
        <v>18</v>
      </c>
      <c r="X182" s="227" t="s">
        <v>58</v>
      </c>
      <c r="Y182" s="213">
        <f>Y181+3</f>
        <v>44921</v>
      </c>
      <c r="Z182" s="48">
        <f>'Detailed Summary'!AC1095</f>
        <v>29937</v>
      </c>
    </row>
    <row r="183" spans="4:26" x14ac:dyDescent="0.2">
      <c r="H183">
        <v>19</v>
      </c>
      <c r="I183" s="227" t="s">
        <v>59</v>
      </c>
      <c r="J183" s="213">
        <v>44831</v>
      </c>
      <c r="K183" s="48">
        <f>'Detailed Summary'!AC1005</f>
        <v>36529</v>
      </c>
      <c r="M183">
        <v>19</v>
      </c>
      <c r="N183" s="227" t="s">
        <v>54</v>
      </c>
      <c r="O183" s="213">
        <f t="shared" si="9"/>
        <v>44861</v>
      </c>
      <c r="P183" s="48">
        <f>'Detailed Summary'!AC1035</f>
        <v>39630</v>
      </c>
      <c r="R183">
        <v>19</v>
      </c>
      <c r="S183" s="227" t="s">
        <v>55</v>
      </c>
      <c r="T183" s="213">
        <f t="shared" si="10"/>
        <v>44890</v>
      </c>
      <c r="U183" s="48">
        <f>'Detailed Summary'!AC1064</f>
        <v>29851</v>
      </c>
      <c r="W183">
        <v>19</v>
      </c>
      <c r="X183" s="227" t="s">
        <v>59</v>
      </c>
      <c r="Y183" s="213">
        <f t="shared" ref="Y183" si="11">Y182+1</f>
        <v>44922</v>
      </c>
      <c r="Z183" s="48">
        <f>'Detailed Summary'!AC1096</f>
        <v>33428</v>
      </c>
    </row>
    <row r="184" spans="4:26" x14ac:dyDescent="0.2">
      <c r="H184">
        <v>20</v>
      </c>
      <c r="I184" s="227" t="s">
        <v>53</v>
      </c>
      <c r="J184" s="213">
        <v>44832</v>
      </c>
      <c r="K184" s="48">
        <f>'Detailed Summary'!AC1006</f>
        <v>36472</v>
      </c>
      <c r="M184">
        <v>20</v>
      </c>
      <c r="N184" s="227" t="s">
        <v>55</v>
      </c>
      <c r="O184" s="213">
        <f t="shared" si="9"/>
        <v>44862</v>
      </c>
      <c r="P184" s="48">
        <f>'Detailed Summary'!AC1036</f>
        <v>38606</v>
      </c>
      <c r="R184">
        <v>20</v>
      </c>
      <c r="S184" s="227" t="s">
        <v>58</v>
      </c>
      <c r="T184" s="213">
        <f>T183+3</f>
        <v>44893</v>
      </c>
      <c r="U184" s="48">
        <f>'Detailed Summary'!AC1067</f>
        <v>33437</v>
      </c>
      <c r="W184">
        <v>20</v>
      </c>
      <c r="X184" s="227" t="s">
        <v>53</v>
      </c>
      <c r="Y184" s="213">
        <f>Y183+1</f>
        <v>44923</v>
      </c>
      <c r="Z184" s="48">
        <f>'Detailed Summary'!AC1097</f>
        <v>33449</v>
      </c>
    </row>
    <row r="185" spans="4:26" x14ac:dyDescent="0.2">
      <c r="H185">
        <v>21</v>
      </c>
      <c r="I185" s="227" t="s">
        <v>54</v>
      </c>
      <c r="J185" s="213">
        <v>44833</v>
      </c>
      <c r="K185" s="48">
        <f>'Detailed Summary'!AC1007</f>
        <v>38498</v>
      </c>
      <c r="M185">
        <v>21</v>
      </c>
      <c r="N185" s="227" t="s">
        <v>58</v>
      </c>
      <c r="O185" s="213">
        <f>O184+3</f>
        <v>44865</v>
      </c>
      <c r="P185" s="48">
        <f>'Detailed Summary'!AC1039</f>
        <v>34643</v>
      </c>
      <c r="R185">
        <v>21</v>
      </c>
      <c r="S185" s="227" t="s">
        <v>59</v>
      </c>
      <c r="T185" s="213">
        <f>T184+1</f>
        <v>44894</v>
      </c>
      <c r="U185" s="48">
        <f>'Detailed Summary'!AC1068</f>
        <v>34250</v>
      </c>
      <c r="W185">
        <v>21</v>
      </c>
      <c r="X185" s="227" t="s">
        <v>54</v>
      </c>
      <c r="Y185" s="213">
        <f>Y184+1</f>
        <v>44924</v>
      </c>
      <c r="Z185" s="48">
        <f>'Detailed Summary'!AC1098</f>
        <v>33548</v>
      </c>
    </row>
    <row r="186" spans="4:26" x14ac:dyDescent="0.2">
      <c r="H186">
        <v>22</v>
      </c>
      <c r="I186" s="227" t="s">
        <v>55</v>
      </c>
      <c r="J186" s="213">
        <v>44834</v>
      </c>
      <c r="K186" s="48">
        <f>'Detailed Summary'!AC1008</f>
        <v>42827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Summary'!AC1069</f>
        <v>34454</v>
      </c>
      <c r="W186">
        <v>22</v>
      </c>
      <c r="X186" s="227" t="s">
        <v>55</v>
      </c>
      <c r="Y186" s="213">
        <f>Y185+1</f>
        <v>44925</v>
      </c>
      <c r="Z186" s="48">
        <f>'Detailed Summary'!AC1099</f>
        <v>36319</v>
      </c>
    </row>
    <row r="187" spans="4:26" x14ac:dyDescent="0.2">
      <c r="J187" s="29"/>
      <c r="K187" s="48"/>
      <c r="O187" s="29"/>
      <c r="P187" s="48"/>
      <c r="T187" s="29"/>
      <c r="U187" s="48"/>
      <c r="Y187" s="29"/>
      <c r="Z187" s="48"/>
    </row>
    <row r="188" spans="4:26" ht="16" thickBot="1" x14ac:dyDescent="0.25">
      <c r="I188" s="46"/>
      <c r="J188" s="46"/>
      <c r="K188" s="142">
        <f>SUM(K165:K187)</f>
        <v>818662</v>
      </c>
      <c r="N188" s="46"/>
      <c r="O188" s="46"/>
      <c r="P188" s="142">
        <f>SUM(P165:P187)</f>
        <v>793483</v>
      </c>
      <c r="S188" s="46"/>
      <c r="T188" s="46"/>
      <c r="U188" s="142">
        <f>SUM(U165:U187)</f>
        <v>777104</v>
      </c>
      <c r="X188" s="46"/>
      <c r="Y188" s="46"/>
      <c r="Z188" s="142">
        <f>SUM(Z165:Z187)</f>
        <v>772656</v>
      </c>
    </row>
    <row r="189" spans="4:26" ht="17" thickTop="1" thickBot="1" x14ac:dyDescent="0.25">
      <c r="I189" s="61" t="s">
        <v>560</v>
      </c>
      <c r="J189" s="142">
        <f>K188/22</f>
        <v>37211.909090909088</v>
      </c>
      <c r="N189" s="61" t="s">
        <v>563</v>
      </c>
      <c r="O189" s="142">
        <f>P188/21</f>
        <v>37784.904761904763</v>
      </c>
      <c r="S189" s="61" t="s">
        <v>566</v>
      </c>
      <c r="T189" s="142">
        <f>U188/22</f>
        <v>35322.909090909088</v>
      </c>
      <c r="X189" s="61" t="s">
        <v>569</v>
      </c>
      <c r="Y189" s="142">
        <f>Z188/22</f>
        <v>35120.727272727272</v>
      </c>
    </row>
    <row r="190" spans="4:26" ht="16" thickTop="1" x14ac:dyDescent="0.2">
      <c r="D190" s="29"/>
    </row>
    <row r="191" spans="4:26" x14ac:dyDescent="0.2">
      <c r="D191" s="29"/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4:26" x14ac:dyDescent="0.2">
      <c r="D192" s="29"/>
      <c r="H192">
        <v>1</v>
      </c>
      <c r="I192" s="227" t="s">
        <v>58</v>
      </c>
      <c r="J192" s="29">
        <v>44928</v>
      </c>
      <c r="K192" s="48">
        <f>'Detailed Summary'!AC1102</f>
        <v>25952</v>
      </c>
      <c r="M192">
        <v>1</v>
      </c>
      <c r="N192" s="227" t="s">
        <v>53</v>
      </c>
      <c r="O192" s="29">
        <v>44958</v>
      </c>
      <c r="P192" s="48">
        <f>'Detailed Summary'!AC1132</f>
        <v>4449</v>
      </c>
      <c r="R192">
        <v>1</v>
      </c>
      <c r="S192" s="227" t="s">
        <v>53</v>
      </c>
      <c r="T192" s="29">
        <v>44986</v>
      </c>
      <c r="U192" s="48">
        <f>'Detailed Summary'!AC1160</f>
        <v>36256</v>
      </c>
      <c r="W192">
        <v>1</v>
      </c>
      <c r="X192" s="227" t="s">
        <v>58</v>
      </c>
      <c r="Y192" s="29">
        <v>45019</v>
      </c>
      <c r="Z192" s="48">
        <f>'Detailed Summary'!AC1193</f>
        <v>34974</v>
      </c>
    </row>
    <row r="193" spans="4:26" x14ac:dyDescent="0.2">
      <c r="D193" s="29"/>
      <c r="H193">
        <v>2</v>
      </c>
      <c r="I193" s="227" t="s">
        <v>59</v>
      </c>
      <c r="J193" s="29">
        <f>J192+1</f>
        <v>44929</v>
      </c>
      <c r="K193" s="48">
        <f>'Detailed Summary'!AC1103</f>
        <v>32837</v>
      </c>
      <c r="M193">
        <v>2</v>
      </c>
      <c r="N193" s="227" t="s">
        <v>54</v>
      </c>
      <c r="O193" s="29">
        <f>O192+1</f>
        <v>44959</v>
      </c>
      <c r="P193" s="48">
        <f>'Detailed Summary'!AC1133</f>
        <v>20497</v>
      </c>
      <c r="R193">
        <v>2</v>
      </c>
      <c r="S193" s="227" t="s">
        <v>54</v>
      </c>
      <c r="T193" s="29">
        <f>T192+1</f>
        <v>44987</v>
      </c>
      <c r="U193" s="48">
        <f>'Detailed Summary'!AC1161</f>
        <v>36558</v>
      </c>
      <c r="W193">
        <v>2</v>
      </c>
      <c r="X193" s="227" t="s">
        <v>59</v>
      </c>
      <c r="Y193" s="29">
        <f>Y192+1</f>
        <v>45020</v>
      </c>
      <c r="Z193" s="48">
        <f>'Detailed Summary'!AC1194</f>
        <v>35575</v>
      </c>
    </row>
    <row r="194" spans="4:26" x14ac:dyDescent="0.2">
      <c r="D194" s="29"/>
      <c r="H194">
        <v>3</v>
      </c>
      <c r="I194" s="227" t="s">
        <v>53</v>
      </c>
      <c r="J194" s="29">
        <f t="shared" ref="J194:J196" si="12">J193+1</f>
        <v>44930</v>
      </c>
      <c r="K194" s="48">
        <f>'Detailed Summary'!AC1104</f>
        <v>33070</v>
      </c>
      <c r="M194">
        <v>3</v>
      </c>
      <c r="N194" s="227" t="s">
        <v>55</v>
      </c>
      <c r="O194" s="29">
        <f t="shared" ref="O194:O196" si="13">O193+1</f>
        <v>44960</v>
      </c>
      <c r="P194" s="48">
        <f>'Detailed Summary'!AC1134</f>
        <v>35643</v>
      </c>
      <c r="R194">
        <v>3</v>
      </c>
      <c r="S194" s="227" t="s">
        <v>55</v>
      </c>
      <c r="T194" s="29">
        <f t="shared" ref="T194:T196" si="14">T193+1</f>
        <v>44988</v>
      </c>
      <c r="U194" s="48">
        <f>'Detailed Summary'!AC1162</f>
        <v>40633</v>
      </c>
      <c r="W194">
        <v>3</v>
      </c>
      <c r="X194" s="227" t="s">
        <v>53</v>
      </c>
      <c r="Y194" s="29">
        <f t="shared" ref="Y194:Y196" si="15">Y193+1</f>
        <v>45021</v>
      </c>
      <c r="Z194" s="48">
        <f>'Detailed Summary'!AC1195</f>
        <v>34027</v>
      </c>
    </row>
    <row r="195" spans="4:26" x14ac:dyDescent="0.2">
      <c r="D195" s="29"/>
      <c r="H195">
        <v>4</v>
      </c>
      <c r="I195" s="227" t="s">
        <v>54</v>
      </c>
      <c r="J195" s="29">
        <f t="shared" si="12"/>
        <v>44931</v>
      </c>
      <c r="K195" s="48">
        <f>'Detailed Summary'!AC1105</f>
        <v>33298</v>
      </c>
      <c r="M195">
        <v>4</v>
      </c>
      <c r="N195" s="227" t="s">
        <v>58</v>
      </c>
      <c r="O195" s="29">
        <f>O194+3</f>
        <v>44963</v>
      </c>
      <c r="P195" s="48">
        <f>'Detailed Summary'!AC1137</f>
        <v>34230</v>
      </c>
      <c r="R195">
        <v>4</v>
      </c>
      <c r="S195" s="227" t="s">
        <v>58</v>
      </c>
      <c r="T195" s="29">
        <f>T194+3</f>
        <v>44991</v>
      </c>
      <c r="U195" s="48">
        <f>'Detailed Summary'!AC1165</f>
        <v>35601</v>
      </c>
      <c r="W195">
        <v>4</v>
      </c>
      <c r="X195" s="227" t="s">
        <v>54</v>
      </c>
      <c r="Y195" s="29">
        <f>Y194+1</f>
        <v>45022</v>
      </c>
      <c r="Z195" s="48">
        <f>'Detailed Summary'!AC1196</f>
        <v>33615</v>
      </c>
    </row>
    <row r="196" spans="4:26" x14ac:dyDescent="0.2">
      <c r="D196" s="29"/>
      <c r="H196">
        <v>5</v>
      </c>
      <c r="I196" s="227" t="s">
        <v>55</v>
      </c>
      <c r="J196" s="29">
        <f t="shared" si="12"/>
        <v>44932</v>
      </c>
      <c r="K196" s="48">
        <f>'Detailed Summary'!AC1106</f>
        <v>35981</v>
      </c>
      <c r="M196">
        <v>5</v>
      </c>
      <c r="N196" s="227" t="s">
        <v>59</v>
      </c>
      <c r="O196" s="29">
        <f t="shared" si="13"/>
        <v>44964</v>
      </c>
      <c r="P196" s="48">
        <f>'Detailed Summary'!AC1138</f>
        <v>33225</v>
      </c>
      <c r="R196">
        <v>5</v>
      </c>
      <c r="S196" s="227" t="s">
        <v>59</v>
      </c>
      <c r="T196" s="29">
        <f t="shared" si="14"/>
        <v>44992</v>
      </c>
      <c r="U196" s="48">
        <f>'Detailed Summary'!AC1166</f>
        <v>36094</v>
      </c>
      <c r="W196">
        <v>5</v>
      </c>
      <c r="X196" s="227" t="s">
        <v>55</v>
      </c>
      <c r="Y196" s="29">
        <f t="shared" si="15"/>
        <v>45023</v>
      </c>
      <c r="Z196" s="48">
        <f>'Detailed Summary'!AC1197</f>
        <v>33348</v>
      </c>
    </row>
    <row r="197" spans="4:26" x14ac:dyDescent="0.2">
      <c r="D197" s="29"/>
      <c r="H197">
        <v>6</v>
      </c>
      <c r="I197" s="227" t="s">
        <v>58</v>
      </c>
      <c r="J197" s="213">
        <f>J196+3</f>
        <v>44935</v>
      </c>
      <c r="K197" s="48">
        <f>'Detailed Summary'!AC1109</f>
        <v>32199</v>
      </c>
      <c r="M197">
        <v>6</v>
      </c>
      <c r="N197" s="227" t="s">
        <v>53</v>
      </c>
      <c r="O197" s="213">
        <f>O196+1</f>
        <v>44965</v>
      </c>
      <c r="P197" s="48">
        <f>'Detailed Summary'!AC1139</f>
        <v>32661</v>
      </c>
      <c r="R197">
        <v>6</v>
      </c>
      <c r="S197" s="227" t="s">
        <v>53</v>
      </c>
      <c r="T197" s="213">
        <f>T196+1</f>
        <v>44993</v>
      </c>
      <c r="U197" s="48">
        <f>'Detailed Summary'!AC1167</f>
        <v>36357</v>
      </c>
      <c r="W197">
        <v>6</v>
      </c>
      <c r="X197" s="227" t="s">
        <v>58</v>
      </c>
      <c r="Y197" s="213">
        <f>Y196+3</f>
        <v>45026</v>
      </c>
      <c r="Z197" s="48">
        <f>'Detailed Summary'!AC1200</f>
        <v>35349</v>
      </c>
    </row>
    <row r="198" spans="4:26" x14ac:dyDescent="0.2">
      <c r="D198" s="29"/>
      <c r="H198">
        <v>7</v>
      </c>
      <c r="I198" s="227" t="s">
        <v>59</v>
      </c>
      <c r="J198" s="213">
        <f>J197+1</f>
        <v>44936</v>
      </c>
      <c r="K198" s="48">
        <f>'Detailed Summary'!AC1110</f>
        <v>33666</v>
      </c>
      <c r="M198">
        <v>7</v>
      </c>
      <c r="N198" s="227" t="s">
        <v>54</v>
      </c>
      <c r="O198" s="213">
        <f>O197+1</f>
        <v>44966</v>
      </c>
      <c r="P198" s="48">
        <f>'Detailed Summary'!AC1140</f>
        <v>37045</v>
      </c>
      <c r="R198">
        <v>7</v>
      </c>
      <c r="S198" s="227" t="s">
        <v>54</v>
      </c>
      <c r="T198" s="213">
        <f>T197+1</f>
        <v>44994</v>
      </c>
      <c r="U198" s="48">
        <f>'Detailed Summary'!AC1168</f>
        <v>37931</v>
      </c>
      <c r="W198">
        <v>7</v>
      </c>
      <c r="X198" s="227" t="s">
        <v>59</v>
      </c>
      <c r="Y198" s="213">
        <f>Y197+1</f>
        <v>45027</v>
      </c>
      <c r="Z198" s="48">
        <f>'Detailed Summary'!AC1201</f>
        <v>35174</v>
      </c>
    </row>
    <row r="199" spans="4:26" x14ac:dyDescent="0.2">
      <c r="D199" s="29"/>
      <c r="H199">
        <v>8</v>
      </c>
      <c r="I199" s="227" t="s">
        <v>53</v>
      </c>
      <c r="J199" s="213">
        <f t="shared" ref="J199:J201" si="16">J198+1</f>
        <v>44937</v>
      </c>
      <c r="K199" s="48">
        <f>'Detailed Summary'!AC1111</f>
        <v>32430</v>
      </c>
      <c r="M199">
        <v>8</v>
      </c>
      <c r="N199" s="227" t="s">
        <v>55</v>
      </c>
      <c r="O199" s="213">
        <f t="shared" ref="O199:O201" si="17">O198+1</f>
        <v>44967</v>
      </c>
      <c r="P199" s="48">
        <f>'Detailed Summary'!AC1141</f>
        <v>38764</v>
      </c>
      <c r="R199">
        <v>8</v>
      </c>
      <c r="S199" s="227" t="s">
        <v>55</v>
      </c>
      <c r="T199" s="213">
        <f t="shared" ref="T199:T201" si="18">T198+1</f>
        <v>44995</v>
      </c>
      <c r="U199" s="48">
        <f>'Detailed Summary'!AC1169</f>
        <v>42690</v>
      </c>
      <c r="W199">
        <v>8</v>
      </c>
      <c r="X199" s="227" t="s">
        <v>53</v>
      </c>
      <c r="Y199" s="213">
        <f t="shared" ref="Y199:Y201" si="19">Y198+1</f>
        <v>45028</v>
      </c>
      <c r="Z199" s="48">
        <f>'Detailed Summary'!AC1202</f>
        <v>35461</v>
      </c>
    </row>
    <row r="200" spans="4:26" x14ac:dyDescent="0.2">
      <c r="D200" s="29"/>
      <c r="H200">
        <v>9</v>
      </c>
      <c r="I200" s="227" t="s">
        <v>54</v>
      </c>
      <c r="J200" s="213">
        <f t="shared" si="16"/>
        <v>44938</v>
      </c>
      <c r="K200" s="48">
        <f>'Detailed Summary'!AC1112</f>
        <v>35739</v>
      </c>
      <c r="M200">
        <v>9</v>
      </c>
      <c r="N200" s="227" t="s">
        <v>58</v>
      </c>
      <c r="O200" s="213">
        <f>O199+3</f>
        <v>44970</v>
      </c>
      <c r="P200" s="48">
        <f>'Detailed Summary'!AC1144</f>
        <v>33730</v>
      </c>
      <c r="R200">
        <v>9</v>
      </c>
      <c r="S200" s="227" t="s">
        <v>58</v>
      </c>
      <c r="T200" s="213">
        <f>T199+3</f>
        <v>44998</v>
      </c>
      <c r="U200" s="48">
        <f>'Detailed Summary'!AC1172</f>
        <v>34179</v>
      </c>
      <c r="W200">
        <v>9</v>
      </c>
      <c r="X200" s="227" t="s">
        <v>54</v>
      </c>
      <c r="Y200" s="213">
        <f>Y199+1</f>
        <v>45029</v>
      </c>
      <c r="Z200" s="48">
        <f>'Detailed Summary'!AC1203</f>
        <v>37689</v>
      </c>
    </row>
    <row r="201" spans="4:26" x14ac:dyDescent="0.2">
      <c r="D201" s="29"/>
      <c r="H201">
        <v>10</v>
      </c>
      <c r="I201" s="227" t="s">
        <v>55</v>
      </c>
      <c r="J201" s="213">
        <f t="shared" si="16"/>
        <v>44939</v>
      </c>
      <c r="K201" s="48">
        <f>'Detailed Summary'!AC1113</f>
        <v>39591</v>
      </c>
      <c r="M201">
        <v>10</v>
      </c>
      <c r="N201" s="227" t="s">
        <v>59</v>
      </c>
      <c r="O201" s="213">
        <f t="shared" si="17"/>
        <v>44971</v>
      </c>
      <c r="P201" s="48">
        <f>'Detailed Summary'!AC1145</f>
        <v>33973</v>
      </c>
      <c r="R201">
        <v>10</v>
      </c>
      <c r="S201" s="227" t="s">
        <v>59</v>
      </c>
      <c r="T201" s="213">
        <f t="shared" si="18"/>
        <v>44999</v>
      </c>
      <c r="U201" s="48">
        <f>'Detailed Summary'!AC1173</f>
        <v>36139</v>
      </c>
      <c r="W201">
        <v>10</v>
      </c>
      <c r="X201" s="227" t="s">
        <v>55</v>
      </c>
      <c r="Y201" s="213">
        <f t="shared" si="19"/>
        <v>45030</v>
      </c>
      <c r="Z201" s="48">
        <f>'Detailed Summary'!AC1204</f>
        <v>43565</v>
      </c>
    </row>
    <row r="202" spans="4:26" x14ac:dyDescent="0.2">
      <c r="D202" s="29"/>
      <c r="H202">
        <v>11</v>
      </c>
      <c r="I202" s="227" t="s">
        <v>58</v>
      </c>
      <c r="J202" s="213">
        <f>J201+3</f>
        <v>44942</v>
      </c>
      <c r="K202" s="48">
        <f>'Detailed Summary'!AC1116</f>
        <v>32558</v>
      </c>
      <c r="M202">
        <v>11</v>
      </c>
      <c r="N202" s="227" t="s">
        <v>53</v>
      </c>
      <c r="O202" s="213">
        <f>O201+1</f>
        <v>44972</v>
      </c>
      <c r="P202" s="48">
        <f>'Detailed Summary'!AC1146</f>
        <v>35970</v>
      </c>
      <c r="R202">
        <v>11</v>
      </c>
      <c r="S202" s="227" t="s">
        <v>53</v>
      </c>
      <c r="T202" s="213">
        <f>T201+1</f>
        <v>45000</v>
      </c>
      <c r="U202" s="48">
        <f>'Detailed Summary'!AC1174</f>
        <v>37682</v>
      </c>
      <c r="W202">
        <v>11</v>
      </c>
      <c r="X202" s="227" t="s">
        <v>58</v>
      </c>
      <c r="Y202" s="213">
        <f>Y201+3</f>
        <v>45033</v>
      </c>
      <c r="Z202" s="48">
        <f>'Detailed Summary'!AC1207</f>
        <v>34336</v>
      </c>
    </row>
    <row r="203" spans="4:26" x14ac:dyDescent="0.2">
      <c r="D203" s="29"/>
      <c r="H203">
        <v>12</v>
      </c>
      <c r="I203" s="227" t="s">
        <v>59</v>
      </c>
      <c r="J203" s="213">
        <f>J202+1</f>
        <v>44943</v>
      </c>
      <c r="K203" s="48">
        <f>'Detailed Summary'!AC1117</f>
        <v>34824</v>
      </c>
      <c r="M203">
        <v>12</v>
      </c>
      <c r="N203" s="227" t="s">
        <v>54</v>
      </c>
      <c r="O203" s="213">
        <f>O202+1</f>
        <v>44973</v>
      </c>
      <c r="P203" s="48">
        <f>'Detailed Summary'!AC1147</f>
        <v>37165</v>
      </c>
      <c r="R203">
        <v>12</v>
      </c>
      <c r="S203" s="227" t="s">
        <v>54</v>
      </c>
      <c r="T203" s="213">
        <f>T202+1</f>
        <v>45001</v>
      </c>
      <c r="U203" s="48">
        <f>'Detailed Summary'!AC1175</f>
        <v>36271</v>
      </c>
      <c r="W203">
        <v>12</v>
      </c>
      <c r="X203" s="227" t="s">
        <v>59</v>
      </c>
      <c r="Y203" s="213">
        <f>Y202+1</f>
        <v>45034</v>
      </c>
      <c r="Z203" s="48">
        <f>'Detailed Summary'!AC1208</f>
        <v>35814</v>
      </c>
    </row>
    <row r="204" spans="4:26" x14ac:dyDescent="0.2">
      <c r="D204" s="29"/>
      <c r="H204">
        <v>13</v>
      </c>
      <c r="I204" s="227" t="s">
        <v>53</v>
      </c>
      <c r="J204" s="213">
        <f t="shared" ref="J204:J206" si="20">J203+1</f>
        <v>44944</v>
      </c>
      <c r="K204" s="48">
        <f>'Detailed Summary'!AC1118</f>
        <v>34014</v>
      </c>
      <c r="M204">
        <v>13</v>
      </c>
      <c r="N204" s="227" t="s">
        <v>55</v>
      </c>
      <c r="O204" s="213">
        <f t="shared" ref="O204:O206" si="21">O203+1</f>
        <v>44974</v>
      </c>
      <c r="P204" s="48">
        <f>'Detailed Summary'!AC1148</f>
        <v>40768</v>
      </c>
      <c r="R204">
        <v>13</v>
      </c>
      <c r="S204" s="227" t="s">
        <v>55</v>
      </c>
      <c r="T204" s="213">
        <f t="shared" ref="T204:T206" si="22">T203+1</f>
        <v>45002</v>
      </c>
      <c r="U204" s="48">
        <f>'Detailed Summary'!AC1176</f>
        <v>39275</v>
      </c>
      <c r="W204">
        <v>13</v>
      </c>
      <c r="X204" s="227" t="s">
        <v>53</v>
      </c>
      <c r="Y204" s="213">
        <f t="shared" ref="Y204:Y206" si="23">Y203+1</f>
        <v>45035</v>
      </c>
      <c r="Z204" s="48">
        <f>'Detailed Summary'!AC1209</f>
        <v>36865</v>
      </c>
    </row>
    <row r="205" spans="4:26" x14ac:dyDescent="0.2">
      <c r="D205" s="29"/>
      <c r="H205">
        <v>14</v>
      </c>
      <c r="I205" s="227" t="s">
        <v>54</v>
      </c>
      <c r="J205" s="213">
        <f t="shared" si="20"/>
        <v>44945</v>
      </c>
      <c r="K205" s="48">
        <f>'Detailed Summary'!AC1119</f>
        <v>36102</v>
      </c>
      <c r="M205">
        <v>14</v>
      </c>
      <c r="N205" s="227" t="s">
        <v>58</v>
      </c>
      <c r="O205" s="213">
        <f>O204+3</f>
        <v>44977</v>
      </c>
      <c r="P205" s="48">
        <f>'Detailed Summary'!AC1151</f>
        <v>33954</v>
      </c>
      <c r="R205">
        <v>14</v>
      </c>
      <c r="S205" s="227" t="s">
        <v>58</v>
      </c>
      <c r="T205" s="213">
        <f>T204+3</f>
        <v>45005</v>
      </c>
      <c r="U205" s="48">
        <f>'Detailed Summary'!AC1179</f>
        <v>34009</v>
      </c>
      <c r="W205">
        <v>14</v>
      </c>
      <c r="X205" s="227" t="s">
        <v>54</v>
      </c>
      <c r="Y205" s="213">
        <f>Y204+1</f>
        <v>45036</v>
      </c>
      <c r="Z205" s="48">
        <f>'Detailed Summary'!AC1210</f>
        <v>37154</v>
      </c>
    </row>
    <row r="206" spans="4:26" x14ac:dyDescent="0.2">
      <c r="D206" s="29"/>
      <c r="H206">
        <v>15</v>
      </c>
      <c r="I206" s="227" t="s">
        <v>55</v>
      </c>
      <c r="J206" s="213">
        <f t="shared" si="20"/>
        <v>44946</v>
      </c>
      <c r="K206" s="48">
        <f>'Detailed Summary'!AC1120</f>
        <v>34358</v>
      </c>
      <c r="M206">
        <v>15</v>
      </c>
      <c r="N206" s="227" t="s">
        <v>59</v>
      </c>
      <c r="O206" s="213">
        <f t="shared" si="21"/>
        <v>44978</v>
      </c>
      <c r="P206" s="48">
        <f>'Detailed Summary'!AC1152</f>
        <v>35302</v>
      </c>
      <c r="R206">
        <v>15</v>
      </c>
      <c r="S206" s="227" t="s">
        <v>59</v>
      </c>
      <c r="T206" s="213">
        <f t="shared" si="22"/>
        <v>45006</v>
      </c>
      <c r="U206" s="48">
        <f>'Detailed Summary'!AC1180</f>
        <v>34176</v>
      </c>
      <c r="W206">
        <v>15</v>
      </c>
      <c r="X206" s="227" t="s">
        <v>55</v>
      </c>
      <c r="Y206" s="213">
        <f t="shared" si="23"/>
        <v>45037</v>
      </c>
      <c r="Z206" s="48">
        <f>'Detailed Summary'!AC1211</f>
        <v>41805</v>
      </c>
    </row>
    <row r="207" spans="4:26" x14ac:dyDescent="0.2">
      <c r="D207" s="29"/>
      <c r="H207">
        <v>16</v>
      </c>
      <c r="I207" s="227" t="s">
        <v>58</v>
      </c>
      <c r="J207" s="213">
        <f>J206+3</f>
        <v>44949</v>
      </c>
      <c r="K207" s="48">
        <f>'Detailed Summary'!AC1123</f>
        <v>33223</v>
      </c>
      <c r="M207">
        <v>16</v>
      </c>
      <c r="N207" s="227" t="s">
        <v>53</v>
      </c>
      <c r="O207" s="213">
        <f>O206+1</f>
        <v>44979</v>
      </c>
      <c r="P207" s="48">
        <f>'Detailed Summary'!AC1153</f>
        <v>36250</v>
      </c>
      <c r="R207">
        <v>16</v>
      </c>
      <c r="S207" s="227" t="s">
        <v>53</v>
      </c>
      <c r="T207" s="213">
        <f>T206+1</f>
        <v>45007</v>
      </c>
      <c r="U207" s="48">
        <f>'Detailed Summary'!AC1181</f>
        <v>35938</v>
      </c>
      <c r="W207">
        <v>16</v>
      </c>
      <c r="X207" s="227" t="s">
        <v>58</v>
      </c>
      <c r="Y207" s="213">
        <f>Y206+3</f>
        <v>45040</v>
      </c>
      <c r="Z207" s="48">
        <f>'Detailed Summary'!AC1214</f>
        <v>36331</v>
      </c>
    </row>
    <row r="208" spans="4:26" x14ac:dyDescent="0.2">
      <c r="D208" s="29"/>
      <c r="H208">
        <v>17</v>
      </c>
      <c r="I208" s="227" t="s">
        <v>59</v>
      </c>
      <c r="J208" s="213">
        <f>J207+1</f>
        <v>44950</v>
      </c>
      <c r="K208" s="48">
        <f>'Detailed Summary'!AC1124</f>
        <v>28723</v>
      </c>
      <c r="M208">
        <v>17</v>
      </c>
      <c r="N208" s="227" t="s">
        <v>54</v>
      </c>
      <c r="O208" s="213">
        <f>O207+1</f>
        <v>44980</v>
      </c>
      <c r="P208" s="48">
        <f>'Detailed Summary'!AC1154</f>
        <v>37687</v>
      </c>
      <c r="R208">
        <v>17</v>
      </c>
      <c r="S208" s="227" t="s">
        <v>54</v>
      </c>
      <c r="T208" s="213">
        <f>T207+1</f>
        <v>45008</v>
      </c>
      <c r="U208" s="48">
        <f>'Detailed Summary'!AC1182</f>
        <v>36835</v>
      </c>
      <c r="W208">
        <v>17</v>
      </c>
      <c r="X208" s="227" t="s">
        <v>59</v>
      </c>
      <c r="Y208" s="213">
        <f>Y207+1</f>
        <v>45041</v>
      </c>
      <c r="Z208" s="48">
        <f>'Detailed Summary'!AC1215</f>
        <v>34853</v>
      </c>
    </row>
    <row r="209" spans="4:26" x14ac:dyDescent="0.2">
      <c r="D209" s="29"/>
      <c r="H209">
        <v>18</v>
      </c>
      <c r="I209" s="227" t="s">
        <v>53</v>
      </c>
      <c r="J209" s="213">
        <f t="shared" ref="J209:J211" si="24">J208+1</f>
        <v>44951</v>
      </c>
      <c r="K209" s="48">
        <f>'Detailed Summary'!AC1125</f>
        <v>33595</v>
      </c>
      <c r="M209">
        <v>18</v>
      </c>
      <c r="N209" s="227" t="s">
        <v>55</v>
      </c>
      <c r="O209" s="213">
        <f t="shared" ref="O209:O211" si="25">O208+1</f>
        <v>44981</v>
      </c>
      <c r="P209" s="48">
        <f>'Detailed Summary'!AC1155</f>
        <v>40865</v>
      </c>
      <c r="R209">
        <v>18</v>
      </c>
      <c r="S209" s="227" t="s">
        <v>55</v>
      </c>
      <c r="T209" s="213">
        <f t="shared" ref="T209:T214" si="26">T208+1</f>
        <v>45009</v>
      </c>
      <c r="U209" s="48">
        <f>'Detailed Summary'!AC1183</f>
        <v>40179</v>
      </c>
      <c r="W209">
        <v>18</v>
      </c>
      <c r="X209" s="227" t="s">
        <v>53</v>
      </c>
      <c r="Y209" s="213">
        <f t="shared" ref="Y209:Y211" si="27">Y208+1</f>
        <v>45042</v>
      </c>
      <c r="Z209" s="48">
        <f>'Detailed Summary'!AC1216</f>
        <v>35369</v>
      </c>
    </row>
    <row r="210" spans="4:26" x14ac:dyDescent="0.2">
      <c r="D210" s="29"/>
      <c r="H210">
        <v>19</v>
      </c>
      <c r="I210" s="227" t="s">
        <v>54</v>
      </c>
      <c r="J210" s="213">
        <f t="shared" si="24"/>
        <v>44952</v>
      </c>
      <c r="K210" s="48">
        <f>'Detailed Summary'!AC1126</f>
        <v>35661</v>
      </c>
      <c r="M210">
        <v>19</v>
      </c>
      <c r="N210" s="227" t="s">
        <v>58</v>
      </c>
      <c r="O210" s="213">
        <f>O209+3</f>
        <v>44984</v>
      </c>
      <c r="P210" s="48">
        <f>'Detailed Summary'!AC1158</f>
        <v>34933</v>
      </c>
      <c r="R210">
        <v>19</v>
      </c>
      <c r="S210" s="227" t="s">
        <v>58</v>
      </c>
      <c r="T210" s="213">
        <f>T209+3</f>
        <v>45012</v>
      </c>
      <c r="U210" s="48">
        <f>'Detailed Summary'!AC1186</f>
        <v>35677</v>
      </c>
      <c r="W210">
        <v>19</v>
      </c>
      <c r="X210" s="227" t="s">
        <v>54</v>
      </c>
      <c r="Y210" s="213">
        <f>Y209+1</f>
        <v>45043</v>
      </c>
      <c r="Z210" s="48">
        <f>'Detailed Summary'!AC1217</f>
        <v>37350</v>
      </c>
    </row>
    <row r="211" spans="4:26" x14ac:dyDescent="0.2">
      <c r="D211" s="29"/>
      <c r="H211">
        <v>20</v>
      </c>
      <c r="I211" s="227" t="s">
        <v>55</v>
      </c>
      <c r="J211" s="213">
        <f t="shared" si="24"/>
        <v>44953</v>
      </c>
      <c r="K211" s="48">
        <f>'Detailed Summary'!AC1127</f>
        <v>39203</v>
      </c>
      <c r="M211">
        <v>20</v>
      </c>
      <c r="N211" s="227" t="s">
        <v>59</v>
      </c>
      <c r="O211" s="213">
        <f t="shared" si="25"/>
        <v>44985</v>
      </c>
      <c r="P211" s="48">
        <f>'Detailed Summary'!AC1159</f>
        <v>35666</v>
      </c>
      <c r="R211">
        <v>20</v>
      </c>
      <c r="S211" s="227" t="s">
        <v>59</v>
      </c>
      <c r="T211" s="213">
        <f t="shared" si="26"/>
        <v>45013</v>
      </c>
      <c r="U211" s="48">
        <f>'Detailed Summary'!AC1187</f>
        <v>35935</v>
      </c>
      <c r="W211">
        <v>20</v>
      </c>
      <c r="X211" s="227" t="s">
        <v>55</v>
      </c>
      <c r="Y211" s="213">
        <f t="shared" si="27"/>
        <v>45044</v>
      </c>
      <c r="Z211" s="48">
        <f>'Detailed Summary'!AC1218</f>
        <v>39831</v>
      </c>
    </row>
    <row r="212" spans="4:26" x14ac:dyDescent="0.2">
      <c r="H212">
        <v>21</v>
      </c>
      <c r="I212" s="227" t="s">
        <v>54</v>
      </c>
      <c r="J212" s="213">
        <f>J211+3</f>
        <v>44956</v>
      </c>
      <c r="K212" s="48">
        <f>'Detailed Summary'!AC1130</f>
        <v>29259</v>
      </c>
      <c r="N212" s="227"/>
      <c r="O212" s="213"/>
      <c r="P212" s="48"/>
      <c r="R212">
        <v>21</v>
      </c>
      <c r="S212" s="227" t="s">
        <v>53</v>
      </c>
      <c r="T212" s="213">
        <f t="shared" si="26"/>
        <v>45014</v>
      </c>
      <c r="U212" s="48">
        <f>'Detailed Summary'!AC1188</f>
        <v>35714</v>
      </c>
      <c r="X212" s="227"/>
      <c r="Y212" s="213"/>
      <c r="Z212" s="48"/>
    </row>
    <row r="213" spans="4:26" x14ac:dyDescent="0.2">
      <c r="H213">
        <v>22</v>
      </c>
      <c r="I213" s="227" t="s">
        <v>55</v>
      </c>
      <c r="J213" s="213">
        <f>J212+1</f>
        <v>44957</v>
      </c>
      <c r="K213" s="48">
        <f>'Detailed Summary'!AC1131</f>
        <v>6830</v>
      </c>
      <c r="N213" s="227"/>
      <c r="O213" s="213"/>
      <c r="P213" s="48"/>
      <c r="R213">
        <v>22</v>
      </c>
      <c r="S213" s="227" t="s">
        <v>54</v>
      </c>
      <c r="T213" s="213">
        <f t="shared" si="26"/>
        <v>45015</v>
      </c>
      <c r="U213" s="48">
        <f>'Detailed Summary'!AC1189</f>
        <v>37191</v>
      </c>
      <c r="X213" s="227"/>
      <c r="Y213" s="213"/>
      <c r="Z213" s="48"/>
    </row>
    <row r="214" spans="4:26" x14ac:dyDescent="0.2">
      <c r="J214" s="29"/>
      <c r="K214" s="48"/>
      <c r="O214" s="29"/>
      <c r="P214" s="48"/>
      <c r="R214">
        <v>23</v>
      </c>
      <c r="S214" s="227" t="s">
        <v>55</v>
      </c>
      <c r="T214" s="213">
        <f t="shared" si="26"/>
        <v>45016</v>
      </c>
      <c r="U214" s="48">
        <f>'Detailed Summary'!AC1190</f>
        <v>41872</v>
      </c>
      <c r="X214" s="227"/>
      <c r="Y214" s="213"/>
      <c r="Z214" s="48"/>
    </row>
    <row r="215" spans="4:26" ht="16" thickBot="1" x14ac:dyDescent="0.25">
      <c r="I215" s="46"/>
      <c r="J215" s="46"/>
      <c r="K215" s="142">
        <f>SUM(K192:K214)</f>
        <v>713113</v>
      </c>
      <c r="N215" s="46"/>
      <c r="O215" s="46"/>
      <c r="P215" s="142">
        <f>SUM(P192:P214)</f>
        <v>672777</v>
      </c>
      <c r="S215" s="46"/>
      <c r="T215" s="46"/>
      <c r="U215" s="142">
        <f>SUM(U192:U214)</f>
        <v>853192</v>
      </c>
      <c r="X215" s="46"/>
      <c r="Y215" s="46"/>
      <c r="Z215" s="142">
        <f>SUM(Z192:Z214)</f>
        <v>728485</v>
      </c>
    </row>
    <row r="216" spans="4:26" ht="17" thickTop="1" thickBot="1" x14ac:dyDescent="0.25">
      <c r="I216" s="61" t="s">
        <v>572</v>
      </c>
      <c r="J216" s="142">
        <f>K215/22</f>
        <v>32414.227272727272</v>
      </c>
      <c r="N216" s="61" t="s">
        <v>575</v>
      </c>
      <c r="O216" s="142">
        <f>P215/20</f>
        <v>33638.85</v>
      </c>
      <c r="S216" s="61" t="s">
        <v>578</v>
      </c>
      <c r="T216" s="142">
        <f>U215/23</f>
        <v>37095.304347826088</v>
      </c>
      <c r="X216" s="61" t="s">
        <v>581</v>
      </c>
      <c r="Y216" s="142">
        <f>Z215/23</f>
        <v>31673.260869565216</v>
      </c>
    </row>
    <row r="217" spans="4:26" ht="16" thickTop="1" x14ac:dyDescent="0.2"/>
    <row r="222" spans="4:26" x14ac:dyDescent="0.2">
      <c r="D222" s="29"/>
    </row>
    <row r="223" spans="4:26" x14ac:dyDescent="0.2">
      <c r="D223" s="29"/>
    </row>
    <row r="224" spans="4:26" x14ac:dyDescent="0.2">
      <c r="D224" s="29"/>
    </row>
    <row r="225" spans="4:4" x14ac:dyDescent="0.2">
      <c r="D225" s="29"/>
    </row>
    <row r="226" spans="4:4" x14ac:dyDescent="0.2">
      <c r="D226" s="29"/>
    </row>
    <row r="227" spans="4:4" x14ac:dyDescent="0.2">
      <c r="D227" s="29"/>
    </row>
    <row r="228" spans="4:4" x14ac:dyDescent="0.2">
      <c r="D228" s="29"/>
    </row>
    <row r="229" spans="4:4" x14ac:dyDescent="0.2">
      <c r="D229" s="29"/>
    </row>
    <row r="230" spans="4:4" x14ac:dyDescent="0.2">
      <c r="D230" s="29"/>
    </row>
    <row r="231" spans="4:4" x14ac:dyDescent="0.2">
      <c r="D231" s="29"/>
    </row>
    <row r="232" spans="4:4" x14ac:dyDescent="0.2">
      <c r="D232" s="29"/>
    </row>
    <row r="233" spans="4:4" x14ac:dyDescent="0.2">
      <c r="D233" s="29"/>
    </row>
    <row r="234" spans="4:4" x14ac:dyDescent="0.2">
      <c r="D234" s="29"/>
    </row>
    <row r="235" spans="4:4" x14ac:dyDescent="0.2">
      <c r="D235" s="29"/>
    </row>
    <row r="236" spans="4:4" x14ac:dyDescent="0.2">
      <c r="D236" s="29"/>
    </row>
    <row r="237" spans="4:4" x14ac:dyDescent="0.2">
      <c r="D237" s="29"/>
    </row>
    <row r="238" spans="4:4" x14ac:dyDescent="0.2">
      <c r="D238" s="29"/>
    </row>
    <row r="239" spans="4:4" x14ac:dyDescent="0.2">
      <c r="D239" s="29"/>
    </row>
    <row r="240" spans="4:4" x14ac:dyDescent="0.2">
      <c r="D240" s="29"/>
    </row>
    <row r="241" spans="4:4" x14ac:dyDescent="0.2">
      <c r="D241" s="29"/>
    </row>
    <row r="242" spans="4:4" x14ac:dyDescent="0.2">
      <c r="D242" s="29"/>
    </row>
    <row r="243" spans="4:4" x14ac:dyDescent="0.2">
      <c r="D243" s="29"/>
    </row>
    <row r="250" spans="4:4" x14ac:dyDescent="0.2">
      <c r="D250" s="29"/>
    </row>
    <row r="251" spans="4:4" x14ac:dyDescent="0.2">
      <c r="D251" s="29"/>
    </row>
    <row r="252" spans="4:4" x14ac:dyDescent="0.2">
      <c r="D252" s="29"/>
    </row>
    <row r="253" spans="4:4" x14ac:dyDescent="0.2">
      <c r="D253" s="29"/>
    </row>
    <row r="254" spans="4:4" x14ac:dyDescent="0.2">
      <c r="D254" s="29"/>
    </row>
    <row r="255" spans="4:4" x14ac:dyDescent="0.2">
      <c r="D255" s="29"/>
    </row>
    <row r="256" spans="4:4" x14ac:dyDescent="0.2">
      <c r="D256" s="29"/>
    </row>
    <row r="257" spans="4:4" x14ac:dyDescent="0.2">
      <c r="D257" s="29"/>
    </row>
    <row r="258" spans="4:4" x14ac:dyDescent="0.2">
      <c r="D258" s="29"/>
    </row>
    <row r="259" spans="4:4" x14ac:dyDescent="0.2">
      <c r="D259" s="29"/>
    </row>
    <row r="260" spans="4:4" x14ac:dyDescent="0.2">
      <c r="D260" s="29"/>
    </row>
    <row r="261" spans="4:4" x14ac:dyDescent="0.2">
      <c r="D261" s="29"/>
    </row>
    <row r="262" spans="4:4" x14ac:dyDescent="0.2">
      <c r="D262" s="29"/>
    </row>
    <row r="263" spans="4:4" x14ac:dyDescent="0.2">
      <c r="D263" s="29"/>
    </row>
    <row r="264" spans="4:4" x14ac:dyDescent="0.2">
      <c r="D264" s="29"/>
    </row>
    <row r="265" spans="4:4" x14ac:dyDescent="0.2">
      <c r="D265" s="29"/>
    </row>
    <row r="266" spans="4:4" x14ac:dyDescent="0.2">
      <c r="D266" s="29"/>
    </row>
    <row r="267" spans="4:4" x14ac:dyDescent="0.2">
      <c r="D267" s="29"/>
    </row>
    <row r="268" spans="4:4" x14ac:dyDescent="0.2">
      <c r="D268" s="29"/>
    </row>
    <row r="269" spans="4:4" x14ac:dyDescent="0.2">
      <c r="D269" s="29"/>
    </row>
    <row r="270" spans="4:4" x14ac:dyDescent="0.2">
      <c r="D270" s="29"/>
    </row>
    <row r="271" spans="4:4" x14ac:dyDescent="0.2">
      <c r="D271" s="29"/>
    </row>
    <row r="282" spans="4:4" x14ac:dyDescent="0.2">
      <c r="D282" s="29"/>
    </row>
    <row r="283" spans="4:4" x14ac:dyDescent="0.2">
      <c r="D283" s="29"/>
    </row>
    <row r="284" spans="4:4" x14ac:dyDescent="0.2">
      <c r="D284" s="29"/>
    </row>
    <row r="285" spans="4:4" x14ac:dyDescent="0.2">
      <c r="D285" s="29"/>
    </row>
    <row r="286" spans="4:4" x14ac:dyDescent="0.2">
      <c r="D286" s="29"/>
    </row>
    <row r="287" spans="4:4" x14ac:dyDescent="0.2">
      <c r="D287" s="29"/>
    </row>
    <row r="288" spans="4:4" x14ac:dyDescent="0.2">
      <c r="D288" s="29"/>
    </row>
    <row r="289" spans="4:4" x14ac:dyDescent="0.2">
      <c r="D289" s="29"/>
    </row>
    <row r="290" spans="4:4" x14ac:dyDescent="0.2">
      <c r="D290" s="29"/>
    </row>
    <row r="291" spans="4:4" x14ac:dyDescent="0.2">
      <c r="D291" s="29"/>
    </row>
    <row r="292" spans="4:4" x14ac:dyDescent="0.2">
      <c r="D292" s="29"/>
    </row>
    <row r="293" spans="4:4" x14ac:dyDescent="0.2">
      <c r="D293" s="29"/>
    </row>
    <row r="294" spans="4:4" x14ac:dyDescent="0.2">
      <c r="D294" s="29"/>
    </row>
    <row r="295" spans="4:4" x14ac:dyDescent="0.2">
      <c r="D295" s="29"/>
    </row>
    <row r="296" spans="4:4" x14ac:dyDescent="0.2">
      <c r="D296" s="29"/>
    </row>
    <row r="297" spans="4:4" x14ac:dyDescent="0.2">
      <c r="D297" s="29"/>
    </row>
    <row r="298" spans="4:4" x14ac:dyDescent="0.2">
      <c r="D298" s="29"/>
    </row>
    <row r="299" spans="4:4" x14ac:dyDescent="0.2">
      <c r="D299" s="29"/>
    </row>
    <row r="300" spans="4:4" x14ac:dyDescent="0.2">
      <c r="D300" s="29"/>
    </row>
    <row r="301" spans="4:4" x14ac:dyDescent="0.2">
      <c r="D301" s="29"/>
    </row>
    <row r="302" spans="4:4" x14ac:dyDescent="0.2">
      <c r="D302" s="29"/>
    </row>
    <row r="311" spans="4:4" x14ac:dyDescent="0.2">
      <c r="D311" s="29"/>
    </row>
    <row r="312" spans="4:4" x14ac:dyDescent="0.2">
      <c r="D312" s="29"/>
    </row>
    <row r="313" spans="4:4" x14ac:dyDescent="0.2">
      <c r="D313" s="29"/>
    </row>
    <row r="314" spans="4:4" x14ac:dyDescent="0.2">
      <c r="D314" s="29"/>
    </row>
    <row r="315" spans="4:4" x14ac:dyDescent="0.2">
      <c r="D315" s="29"/>
    </row>
    <row r="316" spans="4:4" x14ac:dyDescent="0.2">
      <c r="D316" s="29"/>
    </row>
    <row r="317" spans="4:4" x14ac:dyDescent="0.2">
      <c r="D317" s="29"/>
    </row>
    <row r="318" spans="4:4" x14ac:dyDescent="0.2">
      <c r="D318" s="29"/>
    </row>
    <row r="319" spans="4:4" x14ac:dyDescent="0.2">
      <c r="D319" s="29"/>
    </row>
    <row r="320" spans="4:4" x14ac:dyDescent="0.2">
      <c r="D320" s="29"/>
    </row>
    <row r="321" spans="4:4" x14ac:dyDescent="0.2">
      <c r="D321" s="29"/>
    </row>
    <row r="322" spans="4:4" x14ac:dyDescent="0.2">
      <c r="D322" s="29"/>
    </row>
    <row r="323" spans="4:4" x14ac:dyDescent="0.2">
      <c r="D323" s="29"/>
    </row>
    <row r="324" spans="4:4" x14ac:dyDescent="0.2">
      <c r="D324" s="29"/>
    </row>
    <row r="325" spans="4:4" x14ac:dyDescent="0.2">
      <c r="D325" s="29"/>
    </row>
    <row r="326" spans="4:4" x14ac:dyDescent="0.2">
      <c r="D326" s="29"/>
    </row>
    <row r="327" spans="4:4" x14ac:dyDescent="0.2">
      <c r="D327" s="29"/>
    </row>
    <row r="328" spans="4:4" x14ac:dyDescent="0.2">
      <c r="D328" s="29"/>
    </row>
    <row r="329" spans="4:4" x14ac:dyDescent="0.2">
      <c r="D329" s="29"/>
    </row>
    <row r="330" spans="4:4" x14ac:dyDescent="0.2">
      <c r="D330" s="29"/>
    </row>
    <row r="331" spans="4:4" x14ac:dyDescent="0.2">
      <c r="D331" s="29"/>
    </row>
    <row r="332" spans="4:4" x14ac:dyDescent="0.2">
      <c r="D332" s="29"/>
    </row>
    <row r="343" spans="4:4" x14ac:dyDescent="0.2">
      <c r="D343" s="29"/>
    </row>
    <row r="344" spans="4:4" x14ac:dyDescent="0.2">
      <c r="D344" s="29"/>
    </row>
    <row r="345" spans="4:4" x14ac:dyDescent="0.2">
      <c r="D345" s="29"/>
    </row>
    <row r="346" spans="4:4" x14ac:dyDescent="0.2">
      <c r="D346" s="29"/>
    </row>
    <row r="347" spans="4:4" x14ac:dyDescent="0.2">
      <c r="D347" s="29"/>
    </row>
    <row r="348" spans="4:4" x14ac:dyDescent="0.2">
      <c r="D348" s="29"/>
    </row>
    <row r="349" spans="4:4" x14ac:dyDescent="0.2">
      <c r="D349" s="29"/>
    </row>
    <row r="350" spans="4:4" x14ac:dyDescent="0.2">
      <c r="D350" s="29"/>
    </row>
    <row r="351" spans="4:4" x14ac:dyDescent="0.2">
      <c r="D351" s="29"/>
    </row>
    <row r="352" spans="4:4" x14ac:dyDescent="0.2">
      <c r="D352" s="29"/>
    </row>
    <row r="353" spans="4:4" x14ac:dyDescent="0.2">
      <c r="D353" s="29"/>
    </row>
    <row r="354" spans="4:4" x14ac:dyDescent="0.2">
      <c r="D354" s="29"/>
    </row>
    <row r="355" spans="4:4" x14ac:dyDescent="0.2">
      <c r="D355" s="29"/>
    </row>
    <row r="356" spans="4:4" x14ac:dyDescent="0.2">
      <c r="D356" s="29"/>
    </row>
    <row r="357" spans="4:4" x14ac:dyDescent="0.2">
      <c r="D357" s="29"/>
    </row>
    <row r="358" spans="4:4" x14ac:dyDescent="0.2">
      <c r="D358" s="29"/>
    </row>
    <row r="359" spans="4:4" x14ac:dyDescent="0.2">
      <c r="D359" s="29"/>
    </row>
    <row r="360" spans="4:4" x14ac:dyDescent="0.2">
      <c r="D360" s="29"/>
    </row>
    <row r="361" spans="4:4" x14ac:dyDescent="0.2">
      <c r="D361" s="29"/>
    </row>
    <row r="362" spans="4:4" x14ac:dyDescent="0.2">
      <c r="D362" s="29"/>
    </row>
    <row r="363" spans="4:4" x14ac:dyDescent="0.2">
      <c r="D363" s="29"/>
    </row>
    <row r="364" spans="4:4" x14ac:dyDescent="0.2">
      <c r="D364" s="29"/>
    </row>
    <row r="365" spans="4:4" x14ac:dyDescent="0.2">
      <c r="D365" s="29"/>
    </row>
  </sheetData>
  <sheetProtection algorithmName="SHA-512" hashValue="9giZGPxDWJ62Khgo3FesutMXi3R5yYy2hhlWld1kUJDzjd5ZEPKXpPqI+3mldyxXk/gNxIdRn5bJ7XaEl1XRAQ==" saltValue="yBhmY7kSApDL1f2wXGs8wA==" spinCount="100000" sheet="1" objects="1" scenarios="1"/>
  <mergeCells count="28">
    <mergeCell ref="I191:K191"/>
    <mergeCell ref="I164:K164"/>
    <mergeCell ref="X137:Z137"/>
    <mergeCell ref="I137:K137"/>
    <mergeCell ref="I110:K110"/>
    <mergeCell ref="N191:P191"/>
    <mergeCell ref="S191:U191"/>
    <mergeCell ref="X191:Z191"/>
    <mergeCell ref="I83:K83"/>
    <mergeCell ref="N83:P83"/>
    <mergeCell ref="S83:U83"/>
    <mergeCell ref="N137:P137"/>
    <mergeCell ref="S137:U137"/>
    <mergeCell ref="X83:Z83"/>
    <mergeCell ref="N110:P110"/>
    <mergeCell ref="S110:U110"/>
    <mergeCell ref="X110:Z110"/>
    <mergeCell ref="N164:P164"/>
    <mergeCell ref="S164:U164"/>
    <mergeCell ref="X164:Z164"/>
    <mergeCell ref="I28:K28"/>
    <mergeCell ref="N28:P28"/>
    <mergeCell ref="S28:U28"/>
    <mergeCell ref="X28:Z28"/>
    <mergeCell ref="I56:K56"/>
    <mergeCell ref="N56:P56"/>
    <mergeCell ref="S56:U56"/>
    <mergeCell ref="X56:Z56"/>
  </mergeCells>
  <pageMargins left="0.7" right="0.7" top="0.75" bottom="0.75" header="0.3" footer="0.3"/>
  <pageSetup orientation="portrait" verticalDpi="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4:Z365"/>
  <sheetViews>
    <sheetView topLeftCell="D188" workbookViewId="0">
      <selection activeCell="Z208" sqref="Z208:Z211"/>
    </sheetView>
  </sheetViews>
  <sheetFormatPr baseColWidth="10" defaultColWidth="8.83203125" defaultRowHeight="15" x14ac:dyDescent="0.2"/>
  <cols>
    <col min="4" max="4" width="12.5" customWidth="1"/>
    <col min="8" max="8" width="10.6640625" customWidth="1"/>
    <col min="9" max="9" width="14.1640625" customWidth="1"/>
    <col min="10" max="10" width="12.1640625" customWidth="1"/>
    <col min="11" max="11" width="11.5" bestFit="1" customWidth="1"/>
    <col min="14" max="15" width="11.83203125" customWidth="1"/>
    <col min="16" max="16" width="11.5" customWidth="1"/>
    <col min="19" max="19" width="14.5" customWidth="1"/>
    <col min="20" max="20" width="12" customWidth="1"/>
    <col min="21" max="21" width="10.5" bestFit="1" customWidth="1"/>
    <col min="24" max="24" width="14.5" customWidth="1"/>
    <col min="25" max="25" width="11.5" customWidth="1"/>
    <col min="26" max="26" width="11.83203125" customWidth="1"/>
  </cols>
  <sheetData>
    <row r="4" spans="4:25" x14ac:dyDescent="0.2">
      <c r="F4" s="15">
        <v>2019</v>
      </c>
      <c r="G4" s="15">
        <v>2020</v>
      </c>
      <c r="H4" s="15">
        <v>2021</v>
      </c>
      <c r="I4" s="15">
        <v>2022</v>
      </c>
    </row>
    <row r="5" spans="4:25" x14ac:dyDescent="0.2">
      <c r="E5" s="66" t="s">
        <v>432</v>
      </c>
      <c r="G5" s="34">
        <v>31213.333333333332</v>
      </c>
      <c r="H5" s="34">
        <f>J51</f>
        <v>60779.1</v>
      </c>
      <c r="I5" s="34">
        <f>J134</f>
        <v>127495.90476190476</v>
      </c>
      <c r="Y5" s="48"/>
    </row>
    <row r="6" spans="4:25" x14ac:dyDescent="0.2">
      <c r="E6" s="66" t="s">
        <v>433</v>
      </c>
      <c r="G6" s="34">
        <v>38048.470588235294</v>
      </c>
      <c r="H6" s="34">
        <f>O50</f>
        <v>68708.5</v>
      </c>
      <c r="I6" s="34">
        <f>O134</f>
        <v>140218.20000000001</v>
      </c>
      <c r="Y6" s="48"/>
    </row>
    <row r="7" spans="4:25" x14ac:dyDescent="0.2">
      <c r="E7" s="66" t="s">
        <v>434</v>
      </c>
      <c r="F7" s="68"/>
      <c r="G7" s="34">
        <v>25526.863636363636</v>
      </c>
      <c r="H7" s="34">
        <f>T53</f>
        <v>10876.533632286995</v>
      </c>
      <c r="I7" s="34">
        <f>T135</f>
        <v>162323.26086956522</v>
      </c>
    </row>
    <row r="8" spans="4:25" x14ac:dyDescent="0.2">
      <c r="E8" s="137" t="s">
        <v>435</v>
      </c>
      <c r="F8" s="69"/>
      <c r="G8" s="34">
        <v>15014.227272727272</v>
      </c>
      <c r="H8" s="34">
        <f>Y52</f>
        <v>113229.54545454546</v>
      </c>
      <c r="I8" s="34">
        <f>Y135</f>
        <v>174209.85714285713</v>
      </c>
    </row>
    <row r="9" spans="4:25" x14ac:dyDescent="0.2">
      <c r="D9" s="29"/>
      <c r="E9" s="137" t="s">
        <v>284</v>
      </c>
      <c r="F9" s="69"/>
      <c r="G9" s="34">
        <v>17705.55</v>
      </c>
      <c r="H9" s="34">
        <f>J79</f>
        <v>117714.52380952382</v>
      </c>
      <c r="I9" s="34">
        <f>J162</f>
        <v>171411.63636363635</v>
      </c>
    </row>
    <row r="10" spans="4:25" x14ac:dyDescent="0.2">
      <c r="D10" s="29"/>
      <c r="E10" s="137" t="s">
        <v>437</v>
      </c>
      <c r="F10" s="69"/>
      <c r="G10" s="34">
        <v>20673.772727272728</v>
      </c>
      <c r="H10" s="34">
        <f>O80</f>
        <v>131317.13636363635</v>
      </c>
      <c r="I10" s="34">
        <f>O162</f>
        <v>168236.95454545456</v>
      </c>
    </row>
    <row r="11" spans="4:25" x14ac:dyDescent="0.2">
      <c r="D11" s="29"/>
      <c r="E11" s="137" t="s">
        <v>438</v>
      </c>
      <c r="F11" s="69"/>
      <c r="G11" s="34">
        <v>21031</v>
      </c>
      <c r="H11" s="34">
        <f>T80</f>
        <v>136546.85714285713</v>
      </c>
    </row>
    <row r="12" spans="4:25" x14ac:dyDescent="0.2">
      <c r="D12" s="29"/>
      <c r="E12" s="66" t="s">
        <v>501</v>
      </c>
      <c r="F12" s="34">
        <v>41838.181818181816</v>
      </c>
      <c r="G12" s="34">
        <v>23197.333333333332</v>
      </c>
      <c r="H12" s="34">
        <f>Y80</f>
        <v>131908.86363636365</v>
      </c>
    </row>
    <row r="13" spans="4:25" x14ac:dyDescent="0.2">
      <c r="D13" s="29"/>
      <c r="E13" s="66" t="s">
        <v>502</v>
      </c>
      <c r="F13" s="34">
        <v>34957.449999999997</v>
      </c>
      <c r="G13" s="34">
        <v>25886.142857142859</v>
      </c>
      <c r="H13" s="34">
        <f>J107</f>
        <v>142843.04761904763</v>
      </c>
    </row>
    <row r="14" spans="4:25" x14ac:dyDescent="0.2">
      <c r="D14" s="29"/>
      <c r="E14" s="66" t="s">
        <v>503</v>
      </c>
      <c r="F14" s="34">
        <v>34482.565217391304</v>
      </c>
      <c r="G14" s="34">
        <v>31355.045454545456</v>
      </c>
      <c r="H14" s="34">
        <f>O106</f>
        <v>154519.71428571429</v>
      </c>
    </row>
    <row r="15" spans="4:25" x14ac:dyDescent="0.2">
      <c r="D15" s="29"/>
      <c r="E15" s="137" t="s">
        <v>504</v>
      </c>
      <c r="F15" s="34">
        <v>34061.947368421053</v>
      </c>
      <c r="G15" s="34">
        <v>33222.052631578947</v>
      </c>
      <c r="H15" s="165">
        <f>T107</f>
        <v>150800.54545454544</v>
      </c>
      <c r="I15" s="46"/>
    </row>
    <row r="16" spans="4:25" x14ac:dyDescent="0.2">
      <c r="D16" s="29"/>
      <c r="E16" s="137" t="s">
        <v>505</v>
      </c>
      <c r="F16" s="34">
        <v>30821.526315789473</v>
      </c>
      <c r="G16" s="34">
        <v>36619</v>
      </c>
      <c r="H16" s="208">
        <f>Y108</f>
        <v>146725.78260869565</v>
      </c>
    </row>
    <row r="17" spans="4:26" x14ac:dyDescent="0.2">
      <c r="D17" s="29"/>
    </row>
    <row r="18" spans="4:26" x14ac:dyDescent="0.2">
      <c r="D18" s="29"/>
    </row>
    <row r="19" spans="4:26" x14ac:dyDescent="0.2">
      <c r="D19" s="29"/>
      <c r="H19" s="46" t="s">
        <v>523</v>
      </c>
      <c r="J19" s="48">
        <v>81740</v>
      </c>
    </row>
    <row r="20" spans="4:26" x14ac:dyDescent="0.2">
      <c r="D20" s="29"/>
      <c r="H20" s="46" t="s">
        <v>524</v>
      </c>
      <c r="J20" s="48">
        <v>130794</v>
      </c>
    </row>
    <row r="21" spans="4:26" x14ac:dyDescent="0.2">
      <c r="D21" s="29"/>
    </row>
    <row r="22" spans="4:26" x14ac:dyDescent="0.2">
      <c r="D22" s="29"/>
    </row>
    <row r="23" spans="4:26" x14ac:dyDescent="0.2">
      <c r="D23" s="29"/>
    </row>
    <row r="24" spans="4:26" x14ac:dyDescent="0.2">
      <c r="D24" s="29"/>
    </row>
    <row r="25" spans="4:26" x14ac:dyDescent="0.2">
      <c r="D25" s="29"/>
    </row>
    <row r="26" spans="4:26" x14ac:dyDescent="0.2">
      <c r="D26" s="29"/>
    </row>
    <row r="27" spans="4:26" x14ac:dyDescent="0.2">
      <c r="D27" s="29"/>
    </row>
    <row r="28" spans="4:26" x14ac:dyDescent="0.2">
      <c r="D28" s="29"/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4:26" x14ac:dyDescent="0.2">
      <c r="D29" s="29"/>
      <c r="H29">
        <v>1</v>
      </c>
      <c r="I29" t="s">
        <v>58</v>
      </c>
      <c r="J29" s="29">
        <v>44200</v>
      </c>
      <c r="K29" s="48">
        <f>'Detailed Summary'!BK374</f>
        <v>37404</v>
      </c>
      <c r="M29">
        <v>1</v>
      </c>
      <c r="N29" t="s">
        <v>58</v>
      </c>
      <c r="O29" s="29">
        <v>44228</v>
      </c>
      <c r="P29" s="48">
        <f>'Detailed Summary'!BK402</f>
        <v>98918</v>
      </c>
      <c r="R29">
        <v>1</v>
      </c>
      <c r="S29" t="s">
        <v>58</v>
      </c>
      <c r="T29" s="29">
        <v>44256</v>
      </c>
      <c r="U29" s="48">
        <f>'Detailed Summary'!BK430</f>
        <v>96451</v>
      </c>
      <c r="W29">
        <v>1</v>
      </c>
      <c r="X29" t="s">
        <v>54</v>
      </c>
      <c r="Y29" s="29">
        <v>44287</v>
      </c>
      <c r="Z29" s="48">
        <f>'Detailed Summary'!BK461</f>
        <v>123621</v>
      </c>
    </row>
    <row r="30" spans="4:26" x14ac:dyDescent="0.2">
      <c r="H30">
        <v>2</v>
      </c>
      <c r="I30" t="s">
        <v>59</v>
      </c>
      <c r="J30" s="29">
        <v>44201</v>
      </c>
      <c r="K30" s="48">
        <f>'Detailed Summary'!BK375</f>
        <v>36651</v>
      </c>
      <c r="M30">
        <v>2</v>
      </c>
      <c r="N30" t="s">
        <v>59</v>
      </c>
      <c r="O30" s="29">
        <v>44229</v>
      </c>
      <c r="P30" s="48">
        <f>'Detailed Summary'!BK403</f>
        <v>97064</v>
      </c>
      <c r="R30">
        <v>2</v>
      </c>
      <c r="S30" t="s">
        <v>59</v>
      </c>
      <c r="T30" s="29">
        <v>44257</v>
      </c>
      <c r="U30" s="48">
        <f>'Detailed Summary'!BK431</f>
        <v>95601</v>
      </c>
      <c r="W30">
        <v>2</v>
      </c>
      <c r="X30" t="s">
        <v>55</v>
      </c>
      <c r="Y30" s="29">
        <v>44288</v>
      </c>
      <c r="Z30" s="48">
        <f>'Detailed Summary'!BK462</f>
        <v>114763</v>
      </c>
    </row>
    <row r="31" spans="4:26" x14ac:dyDescent="0.2">
      <c r="H31">
        <v>3</v>
      </c>
      <c r="I31" t="s">
        <v>53</v>
      </c>
      <c r="J31" s="29">
        <v>44202</v>
      </c>
      <c r="K31" s="48">
        <f>'Detailed Summary'!BK376</f>
        <v>34406</v>
      </c>
      <c r="M31">
        <v>3</v>
      </c>
      <c r="N31" t="s">
        <v>53</v>
      </c>
      <c r="O31" s="29">
        <v>44230</v>
      </c>
      <c r="P31" s="48">
        <f>'Detailed Summary'!BK404</f>
        <v>85686</v>
      </c>
      <c r="R31">
        <v>3</v>
      </c>
      <c r="S31" t="s">
        <v>53</v>
      </c>
      <c r="T31" s="29">
        <v>44258</v>
      </c>
      <c r="U31" s="48">
        <f>'Detailed Summary'!BK432</f>
        <v>106342</v>
      </c>
      <c r="W31">
        <v>3</v>
      </c>
      <c r="X31" t="s">
        <v>58</v>
      </c>
      <c r="Y31" s="29">
        <v>44291</v>
      </c>
      <c r="Z31" s="48">
        <f>'Detailed Summary'!BK465</f>
        <v>107504</v>
      </c>
    </row>
    <row r="32" spans="4:26" x14ac:dyDescent="0.2">
      <c r="H32">
        <v>4</v>
      </c>
      <c r="I32" t="s">
        <v>54</v>
      </c>
      <c r="J32" s="29">
        <v>44203</v>
      </c>
      <c r="K32" s="48">
        <f>'Detailed Summary'!BK377</f>
        <v>37558</v>
      </c>
      <c r="M32">
        <v>4</v>
      </c>
      <c r="N32" t="s">
        <v>54</v>
      </c>
      <c r="O32" s="29">
        <v>44231</v>
      </c>
      <c r="P32" s="48">
        <f>'Detailed Summary'!BK405</f>
        <v>110250</v>
      </c>
      <c r="R32">
        <v>4</v>
      </c>
      <c r="S32" t="s">
        <v>54</v>
      </c>
      <c r="T32" s="29">
        <v>44259</v>
      </c>
      <c r="U32" s="48">
        <f>'Detailed Summary'!BK433</f>
        <v>103629</v>
      </c>
      <c r="W32">
        <v>4</v>
      </c>
      <c r="X32" t="s">
        <v>59</v>
      </c>
      <c r="Y32" s="29">
        <v>44292</v>
      </c>
      <c r="Z32" s="48">
        <f>'Detailed Summary'!BK466</f>
        <v>113502</v>
      </c>
    </row>
    <row r="33" spans="4:26" x14ac:dyDescent="0.2">
      <c r="H33">
        <v>5</v>
      </c>
      <c r="I33" t="s">
        <v>55</v>
      </c>
      <c r="J33" s="29">
        <v>44204</v>
      </c>
      <c r="K33" s="48">
        <f>'Detailed Summary'!BK378</f>
        <v>39589</v>
      </c>
      <c r="M33">
        <v>5</v>
      </c>
      <c r="N33" t="s">
        <v>55</v>
      </c>
      <c r="O33" s="29">
        <v>44232</v>
      </c>
      <c r="P33" s="48">
        <f>'Detailed Summary'!BK406</f>
        <v>110782</v>
      </c>
      <c r="R33">
        <v>5</v>
      </c>
      <c r="S33" t="s">
        <v>55</v>
      </c>
      <c r="T33" s="29">
        <v>44260</v>
      </c>
      <c r="U33" s="48">
        <f>'Detailed Summary'!BK434</f>
        <v>118096</v>
      </c>
      <c r="W33">
        <v>5</v>
      </c>
      <c r="X33" t="s">
        <v>53</v>
      </c>
      <c r="Y33" s="29">
        <v>44293</v>
      </c>
      <c r="Z33" s="48">
        <f>'Detailed Summary'!BK467</f>
        <v>114861</v>
      </c>
    </row>
    <row r="34" spans="4:26" x14ac:dyDescent="0.2">
      <c r="H34">
        <v>6</v>
      </c>
      <c r="I34" t="s">
        <v>58</v>
      </c>
      <c r="J34" s="29">
        <v>44207</v>
      </c>
      <c r="K34" s="48">
        <f>'Detailed Summary'!BK381</f>
        <v>29564</v>
      </c>
      <c r="M34">
        <v>6</v>
      </c>
      <c r="N34" t="s">
        <v>58</v>
      </c>
      <c r="O34" s="29">
        <v>44235</v>
      </c>
      <c r="P34" s="48">
        <f>'Detailed Summary'!BK409</f>
        <v>77064</v>
      </c>
      <c r="R34">
        <v>6</v>
      </c>
      <c r="S34" t="s">
        <v>58</v>
      </c>
      <c r="T34" s="29">
        <v>44263</v>
      </c>
      <c r="U34" s="48">
        <f>'Detailed Summary'!BK437</f>
        <v>92170</v>
      </c>
      <c r="W34">
        <v>6</v>
      </c>
      <c r="X34" t="s">
        <v>54</v>
      </c>
      <c r="Y34" s="29">
        <v>44294</v>
      </c>
      <c r="Z34" s="48">
        <f>'Detailed Summary'!BK468</f>
        <v>123760</v>
      </c>
    </row>
    <row r="35" spans="4:26" x14ac:dyDescent="0.2">
      <c r="H35">
        <v>7</v>
      </c>
      <c r="I35" t="s">
        <v>59</v>
      </c>
      <c r="J35" s="29">
        <v>44208</v>
      </c>
      <c r="K35" s="48">
        <f>'Detailed Summary'!BK382</f>
        <v>36102</v>
      </c>
      <c r="M35">
        <v>7</v>
      </c>
      <c r="N35" t="s">
        <v>59</v>
      </c>
      <c r="O35" s="29">
        <v>44236</v>
      </c>
      <c r="P35" s="48">
        <f>'Detailed Summary'!BK410</f>
        <v>85807</v>
      </c>
      <c r="R35">
        <v>7</v>
      </c>
      <c r="S35" t="s">
        <v>59</v>
      </c>
      <c r="T35" s="29">
        <v>44264</v>
      </c>
      <c r="U35" s="48">
        <f>'Detailed Summary'!BK438</f>
        <v>93650</v>
      </c>
      <c r="W35">
        <v>7</v>
      </c>
      <c r="X35" t="s">
        <v>55</v>
      </c>
      <c r="Y35" s="29">
        <v>44295</v>
      </c>
      <c r="Z35" s="48">
        <f>'Detailed Summary'!BK469</f>
        <v>136414</v>
      </c>
    </row>
    <row r="36" spans="4:26" x14ac:dyDescent="0.2">
      <c r="H36">
        <v>8</v>
      </c>
      <c r="I36" t="s">
        <v>53</v>
      </c>
      <c r="J36" s="29">
        <v>44209</v>
      </c>
      <c r="K36" s="48">
        <f>'Detailed Summary'!BK383</f>
        <v>37720</v>
      </c>
      <c r="M36">
        <v>8</v>
      </c>
      <c r="N36" t="s">
        <v>53</v>
      </c>
      <c r="O36" s="29">
        <v>44237</v>
      </c>
      <c r="P36" s="48">
        <f>'Detailed Summary'!BK411</f>
        <v>95101</v>
      </c>
      <c r="R36">
        <v>8</v>
      </c>
      <c r="S36" t="s">
        <v>53</v>
      </c>
      <c r="T36" s="29">
        <v>44265</v>
      </c>
      <c r="U36" s="48">
        <f>'Detailed Summary'!BK439</f>
        <v>97784</v>
      </c>
      <c r="W36">
        <v>8</v>
      </c>
      <c r="X36" t="s">
        <v>58</v>
      </c>
      <c r="Y36" s="29">
        <v>44298</v>
      </c>
      <c r="Z36" s="48">
        <f>'Detailed Summary'!BK472</f>
        <v>103604</v>
      </c>
    </row>
    <row r="37" spans="4:26" x14ac:dyDescent="0.2">
      <c r="H37">
        <v>9</v>
      </c>
      <c r="I37" t="s">
        <v>54</v>
      </c>
      <c r="J37" s="29">
        <v>44210</v>
      </c>
      <c r="K37" s="48">
        <f>'Detailed Summary'!BK384</f>
        <v>40473</v>
      </c>
      <c r="M37">
        <v>9</v>
      </c>
      <c r="N37" t="s">
        <v>54</v>
      </c>
      <c r="O37" s="29">
        <v>44238</v>
      </c>
      <c r="P37" s="48">
        <f>'Detailed Summary'!BK412</f>
        <v>73438</v>
      </c>
      <c r="R37">
        <v>9</v>
      </c>
      <c r="S37" t="s">
        <v>54</v>
      </c>
      <c r="T37" s="29">
        <v>44266</v>
      </c>
      <c r="U37" s="48">
        <f>'Detailed Summary'!BK440</f>
        <v>103975</v>
      </c>
      <c r="W37">
        <v>9</v>
      </c>
      <c r="X37" t="s">
        <v>59</v>
      </c>
      <c r="Y37" s="29">
        <v>44299</v>
      </c>
      <c r="Z37" s="48">
        <f>'Detailed Summary'!BK473</f>
        <v>107682</v>
      </c>
    </row>
    <row r="38" spans="4:26" x14ac:dyDescent="0.2">
      <c r="H38">
        <v>10</v>
      </c>
      <c r="I38" t="s">
        <v>55</v>
      </c>
      <c r="J38" s="29">
        <v>44211</v>
      </c>
      <c r="K38" s="48">
        <f>'Detailed Summary'!BK385</f>
        <v>72395</v>
      </c>
      <c r="M38">
        <v>10</v>
      </c>
      <c r="N38" t="s">
        <v>55</v>
      </c>
      <c r="O38" s="29">
        <v>44239</v>
      </c>
      <c r="P38" s="48">
        <f>'Detailed Summary'!BK413</f>
        <v>59106</v>
      </c>
      <c r="R38">
        <v>10</v>
      </c>
      <c r="S38" t="s">
        <v>55</v>
      </c>
      <c r="T38" s="29">
        <v>44267</v>
      </c>
      <c r="U38" s="48">
        <f>'Detailed Summary'!BK441</f>
        <v>118564</v>
      </c>
      <c r="W38">
        <v>10</v>
      </c>
      <c r="X38" t="s">
        <v>53</v>
      </c>
      <c r="Y38" s="29">
        <v>44300</v>
      </c>
      <c r="Z38" s="48">
        <f>'Detailed Summary'!BK474</f>
        <v>108742</v>
      </c>
    </row>
    <row r="39" spans="4:26" x14ac:dyDescent="0.2">
      <c r="H39">
        <v>11</v>
      </c>
      <c r="I39" t="s">
        <v>58</v>
      </c>
      <c r="J39" s="29">
        <v>44214</v>
      </c>
      <c r="K39" s="48">
        <f>'Detailed Summary'!BK388</f>
        <v>59426</v>
      </c>
      <c r="M39">
        <v>11</v>
      </c>
      <c r="N39" t="s">
        <v>58</v>
      </c>
      <c r="O39" s="29">
        <v>44242</v>
      </c>
      <c r="P39" s="48">
        <f>'Detailed Summary'!BK416</f>
        <v>0</v>
      </c>
      <c r="R39">
        <v>11</v>
      </c>
      <c r="S39" t="s">
        <v>58</v>
      </c>
      <c r="T39" s="29">
        <v>44270</v>
      </c>
      <c r="U39" s="48">
        <f>'Detailed Summary'!BK444</f>
        <v>99577</v>
      </c>
      <c r="W39">
        <v>11</v>
      </c>
      <c r="X39" t="s">
        <v>54</v>
      </c>
      <c r="Y39" s="29">
        <v>44301</v>
      </c>
      <c r="Z39" s="48">
        <f>'Detailed Summary'!BK475</f>
        <v>112273</v>
      </c>
    </row>
    <row r="40" spans="4:26" x14ac:dyDescent="0.2">
      <c r="D40" s="29"/>
      <c r="H40">
        <v>12</v>
      </c>
      <c r="I40" t="s">
        <v>59</v>
      </c>
      <c r="J40" s="29">
        <v>44215</v>
      </c>
      <c r="K40" s="48">
        <f>'Detailed Summary'!BK389</f>
        <v>57355</v>
      </c>
      <c r="M40">
        <v>12</v>
      </c>
      <c r="N40" t="s">
        <v>59</v>
      </c>
      <c r="O40" s="29">
        <v>44243</v>
      </c>
      <c r="P40" s="48">
        <f>'Detailed Summary'!BK417</f>
        <v>0</v>
      </c>
      <c r="R40">
        <v>12</v>
      </c>
      <c r="S40" t="s">
        <v>59</v>
      </c>
      <c r="T40" s="29">
        <v>44271</v>
      </c>
      <c r="U40" s="48">
        <f>'Detailed Summary'!BK445</f>
        <v>100781</v>
      </c>
      <c r="W40">
        <v>12</v>
      </c>
      <c r="X40" t="s">
        <v>55</v>
      </c>
      <c r="Y40" s="29">
        <v>44302</v>
      </c>
      <c r="Z40" s="48">
        <f>'Detailed Summary'!BK476</f>
        <v>123624</v>
      </c>
    </row>
    <row r="41" spans="4:26" x14ac:dyDescent="0.2">
      <c r="D41" s="29"/>
      <c r="H41">
        <v>13</v>
      </c>
      <c r="I41" t="s">
        <v>53</v>
      </c>
      <c r="J41" s="29">
        <v>44216</v>
      </c>
      <c r="K41" s="48">
        <f>'Detailed Summary'!BK390</f>
        <v>56189</v>
      </c>
      <c r="M41">
        <v>13</v>
      </c>
      <c r="N41" t="s">
        <v>53</v>
      </c>
      <c r="O41" s="29">
        <v>44244</v>
      </c>
      <c r="P41" s="48">
        <f>'Detailed Summary'!BK418</f>
        <v>0</v>
      </c>
      <c r="R41">
        <v>13</v>
      </c>
      <c r="S41" t="s">
        <v>53</v>
      </c>
      <c r="T41" s="29">
        <v>44272</v>
      </c>
      <c r="U41" s="48">
        <f>'Detailed Summary'!BK446</f>
        <v>106860</v>
      </c>
      <c r="W41">
        <v>13</v>
      </c>
      <c r="X41" t="s">
        <v>58</v>
      </c>
      <c r="Y41" s="29">
        <v>44305</v>
      </c>
      <c r="Z41" s="48">
        <f>'Detailed Summary'!BK479</f>
        <v>101388</v>
      </c>
    </row>
    <row r="42" spans="4:26" x14ac:dyDescent="0.2">
      <c r="D42" s="29"/>
      <c r="H42">
        <v>14</v>
      </c>
      <c r="I42" t="s">
        <v>54</v>
      </c>
      <c r="J42" s="29">
        <v>44217</v>
      </c>
      <c r="K42" s="48">
        <f>'Detailed Summary'!BK391</f>
        <v>59455</v>
      </c>
      <c r="M42">
        <v>14</v>
      </c>
      <c r="N42" t="s">
        <v>54</v>
      </c>
      <c r="O42" s="29">
        <v>44245</v>
      </c>
      <c r="P42" s="48">
        <f>'Detailed Summary'!BK419</f>
        <v>8313</v>
      </c>
      <c r="R42">
        <v>14</v>
      </c>
      <c r="S42" t="s">
        <v>54</v>
      </c>
      <c r="T42" s="29">
        <v>44273</v>
      </c>
      <c r="U42" s="48">
        <f>'Detailed Summary'!BK447</f>
        <v>107299</v>
      </c>
      <c r="W42">
        <v>14</v>
      </c>
      <c r="X42" t="s">
        <v>59</v>
      </c>
      <c r="Y42" s="29">
        <v>44306</v>
      </c>
      <c r="Z42" s="48">
        <f>'Detailed Summary'!BK480</f>
        <v>107798</v>
      </c>
    </row>
    <row r="43" spans="4:26" x14ac:dyDescent="0.2">
      <c r="D43" s="29"/>
      <c r="H43">
        <v>15</v>
      </c>
      <c r="I43" t="s">
        <v>55</v>
      </c>
      <c r="J43" s="29">
        <v>44218</v>
      </c>
      <c r="K43" s="48">
        <f>'Detailed Summary'!BK392</f>
        <v>100453</v>
      </c>
      <c r="M43">
        <v>15</v>
      </c>
      <c r="N43" t="s">
        <v>55</v>
      </c>
      <c r="O43" s="29">
        <v>44246</v>
      </c>
      <c r="P43" s="48">
        <f>'Detailed Summary'!BK420</f>
        <v>0</v>
      </c>
      <c r="R43">
        <v>15</v>
      </c>
      <c r="S43" t="s">
        <v>55</v>
      </c>
      <c r="T43" s="29">
        <v>44274</v>
      </c>
      <c r="U43" s="48">
        <f>'Detailed Summary'!BK448</f>
        <v>122107</v>
      </c>
      <c r="W43">
        <v>15</v>
      </c>
      <c r="X43" t="s">
        <v>53</v>
      </c>
      <c r="Y43" s="29">
        <v>44307</v>
      </c>
      <c r="Z43" s="48">
        <f>'Detailed Summary'!BK481</f>
        <v>114768</v>
      </c>
    </row>
    <row r="44" spans="4:26" x14ac:dyDescent="0.2">
      <c r="D44" s="29"/>
      <c r="H44">
        <v>16</v>
      </c>
      <c r="I44" t="s">
        <v>58</v>
      </c>
      <c r="J44" s="29">
        <v>44221</v>
      </c>
      <c r="K44" s="48">
        <f>'Detailed Summary'!BK395</f>
        <v>95731</v>
      </c>
      <c r="M44">
        <v>16</v>
      </c>
      <c r="N44" t="s">
        <v>58</v>
      </c>
      <c r="O44" s="29">
        <v>44249</v>
      </c>
      <c r="P44" s="48">
        <f>'Detailed Summary'!BK423</f>
        <v>92872</v>
      </c>
      <c r="R44">
        <v>16</v>
      </c>
      <c r="S44" t="s">
        <v>58</v>
      </c>
      <c r="T44" s="29">
        <v>44277</v>
      </c>
      <c r="U44" s="48">
        <f>'Detailed Summary'!BK451</f>
        <v>100147</v>
      </c>
      <c r="W44">
        <v>16</v>
      </c>
      <c r="X44" t="s">
        <v>54</v>
      </c>
      <c r="Y44" s="29">
        <v>44308</v>
      </c>
      <c r="Z44" s="48">
        <f>'Detailed Summary'!BK482</f>
        <v>114587</v>
      </c>
    </row>
    <row r="45" spans="4:26" x14ac:dyDescent="0.2">
      <c r="D45" s="29"/>
      <c r="H45">
        <v>17</v>
      </c>
      <c r="I45" t="s">
        <v>59</v>
      </c>
      <c r="J45" s="29">
        <v>44222</v>
      </c>
      <c r="K45" s="48">
        <f>'Detailed Summary'!BK396</f>
        <v>97551</v>
      </c>
      <c r="M45">
        <v>17</v>
      </c>
      <c r="N45" t="s">
        <v>59</v>
      </c>
      <c r="O45" s="29">
        <v>44250</v>
      </c>
      <c r="P45" s="48">
        <f>'Detailed Summary'!BK424</f>
        <v>100327</v>
      </c>
      <c r="R45">
        <v>17</v>
      </c>
      <c r="S45" t="s">
        <v>59</v>
      </c>
      <c r="T45" s="29">
        <v>44278</v>
      </c>
      <c r="U45" s="48">
        <f>'Detailed Summary'!BK452</f>
        <v>103636</v>
      </c>
      <c r="W45">
        <v>17</v>
      </c>
      <c r="X45" t="s">
        <v>55</v>
      </c>
      <c r="Y45" s="29">
        <v>44309</v>
      </c>
      <c r="Z45" s="48">
        <f>'Detailed Summary'!BK483</f>
        <v>114822</v>
      </c>
    </row>
    <row r="46" spans="4:26" x14ac:dyDescent="0.2">
      <c r="D46" s="29"/>
      <c r="H46">
        <v>18</v>
      </c>
      <c r="I46" t="s">
        <v>53</v>
      </c>
      <c r="J46" s="29">
        <v>44223</v>
      </c>
      <c r="K46" s="48">
        <f>'Detailed Summary'!BK397</f>
        <v>98043</v>
      </c>
      <c r="M46">
        <v>18</v>
      </c>
      <c r="N46" t="s">
        <v>53</v>
      </c>
      <c r="O46" s="29">
        <v>44251</v>
      </c>
      <c r="P46" s="48">
        <f>'Detailed Summary'!BK425</f>
        <v>70269</v>
      </c>
      <c r="R46">
        <v>18</v>
      </c>
      <c r="S46" t="s">
        <v>53</v>
      </c>
      <c r="T46" s="29">
        <v>44279</v>
      </c>
      <c r="U46" s="48">
        <f>'Detailed Summary'!BK453</f>
        <v>102579</v>
      </c>
      <c r="W46">
        <v>18</v>
      </c>
      <c r="X46" t="s">
        <v>58</v>
      </c>
      <c r="Y46" s="29">
        <v>44312</v>
      </c>
      <c r="Z46" s="48">
        <f>'Detailed Summary'!BK486</f>
        <v>101349</v>
      </c>
    </row>
    <row r="47" spans="4:26" x14ac:dyDescent="0.2">
      <c r="D47" s="29"/>
      <c r="H47">
        <v>19</v>
      </c>
      <c r="I47" t="s">
        <v>54</v>
      </c>
      <c r="J47" s="29">
        <v>44224</v>
      </c>
      <c r="K47" s="48">
        <f>'Detailed Summary'!BK398</f>
        <v>88436</v>
      </c>
      <c r="M47">
        <v>19</v>
      </c>
      <c r="N47" t="s">
        <v>54</v>
      </c>
      <c r="O47" s="29">
        <v>44252</v>
      </c>
      <c r="P47" s="48">
        <f>'Detailed Summary'!BK426</f>
        <v>97917</v>
      </c>
      <c r="R47">
        <v>19</v>
      </c>
      <c r="S47" t="s">
        <v>54</v>
      </c>
      <c r="T47" s="29">
        <v>44280</v>
      </c>
      <c r="U47" s="48">
        <f>'Detailed Summary'!BK454</f>
        <v>110338</v>
      </c>
      <c r="W47">
        <v>19</v>
      </c>
      <c r="X47" t="s">
        <v>59</v>
      </c>
      <c r="Y47" s="29">
        <v>44313</v>
      </c>
      <c r="Z47" s="48">
        <f>'Detailed Summary'!BK487</f>
        <v>103208</v>
      </c>
    </row>
    <row r="48" spans="4:26" x14ac:dyDescent="0.2">
      <c r="D48" s="29"/>
      <c r="H48">
        <v>20</v>
      </c>
      <c r="I48" t="s">
        <v>55</v>
      </c>
      <c r="J48" s="29">
        <v>44225</v>
      </c>
      <c r="K48" s="48">
        <f>'Detailed Summary'!BK399</f>
        <v>101081</v>
      </c>
      <c r="M48">
        <v>20</v>
      </c>
      <c r="N48" t="s">
        <v>55</v>
      </c>
      <c r="O48" s="29">
        <v>44253</v>
      </c>
      <c r="P48" s="48">
        <f>'Detailed Summary'!BK427</f>
        <v>111256</v>
      </c>
      <c r="R48">
        <v>20</v>
      </c>
      <c r="S48" t="s">
        <v>55</v>
      </c>
      <c r="T48" s="29">
        <v>44281</v>
      </c>
      <c r="U48" s="48">
        <f>'Detailed Summary'!BK455</f>
        <v>121899</v>
      </c>
      <c r="W48">
        <v>20</v>
      </c>
      <c r="X48" t="s">
        <v>53</v>
      </c>
      <c r="Y48" s="29">
        <v>44314</v>
      </c>
      <c r="Z48" s="48">
        <f>'Detailed Summary'!BK488</f>
        <v>108702</v>
      </c>
    </row>
    <row r="49" spans="4:26" ht="16" thickBot="1" x14ac:dyDescent="0.25">
      <c r="D49" s="29"/>
      <c r="N49" s="46"/>
      <c r="O49" s="46"/>
      <c r="P49" s="142">
        <f>SUM(P29:P48)</f>
        <v>1374170</v>
      </c>
      <c r="R49">
        <v>21</v>
      </c>
      <c r="S49" t="s">
        <v>58</v>
      </c>
      <c r="T49" s="29">
        <v>44284</v>
      </c>
      <c r="U49" s="48">
        <f>'Detailed Summary'!BK458</f>
        <v>104721</v>
      </c>
      <c r="W49">
        <v>21</v>
      </c>
      <c r="X49" t="s">
        <v>54</v>
      </c>
      <c r="Y49" s="29">
        <v>44315</v>
      </c>
      <c r="Z49" s="48">
        <f>'Detailed Summary'!BK489</f>
        <v>114835</v>
      </c>
    </row>
    <row r="50" spans="4:26" ht="17" thickTop="1" thickBot="1" x14ac:dyDescent="0.25">
      <c r="D50" s="29"/>
      <c r="I50" s="46"/>
      <c r="J50" s="46"/>
      <c r="K50" s="142">
        <f>SUM(K29:K48)</f>
        <v>1215582</v>
      </c>
      <c r="N50" s="46" t="s">
        <v>86</v>
      </c>
      <c r="O50" s="142">
        <f>P49/20</f>
        <v>68708.5</v>
      </c>
      <c r="R50">
        <v>22</v>
      </c>
      <c r="S50" t="s">
        <v>59</v>
      </c>
      <c r="T50" s="29">
        <v>44285</v>
      </c>
      <c r="U50" s="48">
        <f>'Detailed Summary'!BK459</f>
        <v>107789</v>
      </c>
      <c r="W50">
        <v>22</v>
      </c>
      <c r="X50" t="s">
        <v>55</v>
      </c>
      <c r="Y50" s="29">
        <v>44316</v>
      </c>
      <c r="Z50" s="48">
        <f>'Detailed Summary'!BK490</f>
        <v>119243</v>
      </c>
    </row>
    <row r="51" spans="4:26" ht="17" thickTop="1" thickBot="1" x14ac:dyDescent="0.25">
      <c r="D51" s="29"/>
      <c r="I51" s="61" t="s">
        <v>292</v>
      </c>
      <c r="J51" s="142">
        <f>K50/20</f>
        <v>60779.1</v>
      </c>
      <c r="R51">
        <v>23</v>
      </c>
      <c r="S51" t="s">
        <v>53</v>
      </c>
      <c r="T51" s="29">
        <v>44286</v>
      </c>
      <c r="U51" s="48">
        <f>'Detailed Summary'!BK460</f>
        <v>111472</v>
      </c>
      <c r="X51" s="46"/>
      <c r="Y51" s="46"/>
      <c r="Z51" s="142">
        <f>SUM(Z29:Z50)</f>
        <v>2491050</v>
      </c>
    </row>
    <row r="52" spans="4:26" ht="17" thickTop="1" thickBot="1" x14ac:dyDescent="0.25">
      <c r="D52" s="29"/>
      <c r="S52" s="46"/>
      <c r="T52" s="46"/>
      <c r="U52" s="142">
        <f>SUM(U29:U51)</f>
        <v>2425467</v>
      </c>
      <c r="X52" s="46" t="s">
        <v>88</v>
      </c>
      <c r="Y52" s="142">
        <f>Z51/22</f>
        <v>113229.54545454546</v>
      </c>
    </row>
    <row r="53" spans="4:26" ht="17" thickTop="1" thickBot="1" x14ac:dyDescent="0.25">
      <c r="D53" s="29"/>
      <c r="S53" s="46" t="s">
        <v>87</v>
      </c>
      <c r="T53" s="142">
        <f>U52/223</f>
        <v>10876.533632286995</v>
      </c>
    </row>
    <row r="54" spans="4:26" ht="16" thickTop="1" x14ac:dyDescent="0.2">
      <c r="D54" s="29"/>
    </row>
    <row r="55" spans="4:26" x14ac:dyDescent="0.2">
      <c r="D55" s="29"/>
    </row>
    <row r="56" spans="4:26" x14ac:dyDescent="0.2">
      <c r="D56" s="29"/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4:26" x14ac:dyDescent="0.2">
      <c r="D57" s="29"/>
      <c r="H57">
        <v>1</v>
      </c>
      <c r="I57" t="s">
        <v>58</v>
      </c>
      <c r="J57" s="29">
        <v>44319</v>
      </c>
      <c r="K57" s="48">
        <f>'Detailed Summary'!BK493</f>
        <v>104593</v>
      </c>
      <c r="M57">
        <v>1</v>
      </c>
      <c r="N57" t="s">
        <v>59</v>
      </c>
      <c r="O57" s="29">
        <v>44348</v>
      </c>
      <c r="P57" s="48">
        <f>'Detailed Summary'!BK522</f>
        <v>119373</v>
      </c>
      <c r="R57">
        <v>1</v>
      </c>
      <c r="S57" t="s">
        <v>54</v>
      </c>
      <c r="T57" s="29">
        <v>44378</v>
      </c>
      <c r="U57" s="48">
        <f>'Detailed Summary'!BK552</f>
        <v>143628</v>
      </c>
      <c r="W57">
        <v>1</v>
      </c>
      <c r="X57" t="s">
        <v>58</v>
      </c>
      <c r="Y57" s="29">
        <v>44410</v>
      </c>
      <c r="Z57" s="48">
        <f>'Detailed Summary'!BK584</f>
        <v>114210</v>
      </c>
    </row>
    <row r="58" spans="4:26" x14ac:dyDescent="0.2">
      <c r="D58" s="29"/>
      <c r="H58">
        <v>2</v>
      </c>
      <c r="I58" t="s">
        <v>59</v>
      </c>
      <c r="J58" s="29">
        <v>44320</v>
      </c>
      <c r="K58" s="48">
        <f>'Detailed Summary'!BK494</f>
        <v>104190</v>
      </c>
      <c r="M58">
        <v>2</v>
      </c>
      <c r="N58" t="s">
        <v>53</v>
      </c>
      <c r="O58" s="29">
        <v>44349</v>
      </c>
      <c r="P58" s="48">
        <f>'Detailed Summary'!BK523</f>
        <v>126308</v>
      </c>
      <c r="R58">
        <v>2</v>
      </c>
      <c r="S58" t="s">
        <v>55</v>
      </c>
      <c r="T58" s="29">
        <v>44379</v>
      </c>
      <c r="U58" s="48">
        <f>'Detailed Summary'!BK553</f>
        <v>146998</v>
      </c>
      <c r="W58">
        <v>2</v>
      </c>
      <c r="X58" t="s">
        <v>59</v>
      </c>
      <c r="Y58" s="29">
        <v>44411</v>
      </c>
      <c r="Z58" s="48">
        <f>'Detailed Summary'!BK585</f>
        <v>123593</v>
      </c>
    </row>
    <row r="59" spans="4:26" x14ac:dyDescent="0.2">
      <c r="D59" s="29"/>
      <c r="H59">
        <v>3</v>
      </c>
      <c r="I59" t="s">
        <v>53</v>
      </c>
      <c r="J59" s="29">
        <v>44321</v>
      </c>
      <c r="K59" s="48">
        <f>'Detailed Summary'!BK495</f>
        <v>112926</v>
      </c>
      <c r="M59">
        <v>3</v>
      </c>
      <c r="N59" t="s">
        <v>54</v>
      </c>
      <c r="O59" s="29">
        <v>44350</v>
      </c>
      <c r="P59" s="48">
        <f>'Detailed Summary'!BK524</f>
        <v>124258</v>
      </c>
      <c r="R59">
        <v>3</v>
      </c>
      <c r="S59" t="s">
        <v>59</v>
      </c>
      <c r="T59" s="29">
        <v>44383</v>
      </c>
      <c r="U59" s="48">
        <f>'Detailed Summary'!BK557</f>
        <v>126583</v>
      </c>
      <c r="W59">
        <v>3</v>
      </c>
      <c r="X59" t="s">
        <v>53</v>
      </c>
      <c r="Y59" s="29">
        <v>44412</v>
      </c>
      <c r="Z59" s="48">
        <f>'Detailed Summary'!BK586</f>
        <v>130818</v>
      </c>
    </row>
    <row r="60" spans="4:26" x14ac:dyDescent="0.2">
      <c r="H60">
        <v>4</v>
      </c>
      <c r="I60" t="s">
        <v>54</v>
      </c>
      <c r="J60" s="29">
        <v>44322</v>
      </c>
      <c r="K60" s="48">
        <f>'Detailed Summary'!BK496</f>
        <v>124517</v>
      </c>
      <c r="M60">
        <v>4</v>
      </c>
      <c r="N60" t="s">
        <v>55</v>
      </c>
      <c r="O60" s="29">
        <v>44351</v>
      </c>
      <c r="P60" s="48">
        <f>'Detailed Summary'!BK525</f>
        <v>139465</v>
      </c>
      <c r="R60">
        <v>4</v>
      </c>
      <c r="S60" t="s">
        <v>53</v>
      </c>
      <c r="T60" s="29">
        <v>44384</v>
      </c>
      <c r="U60" s="48">
        <f>'Detailed Summary'!BK558</f>
        <v>132128</v>
      </c>
      <c r="W60">
        <v>4</v>
      </c>
      <c r="X60" t="s">
        <v>54</v>
      </c>
      <c r="Y60" s="29">
        <v>44413</v>
      </c>
      <c r="Z60" s="48">
        <f>'Detailed Summary'!BK587</f>
        <v>134285</v>
      </c>
    </row>
    <row r="61" spans="4:26" x14ac:dyDescent="0.2">
      <c r="H61">
        <v>5</v>
      </c>
      <c r="I61" t="s">
        <v>55</v>
      </c>
      <c r="J61" s="29">
        <v>44323</v>
      </c>
      <c r="K61" s="48">
        <f>'Detailed Summary'!BK497</f>
        <v>136663</v>
      </c>
      <c r="M61">
        <v>5</v>
      </c>
      <c r="N61" t="s">
        <v>58</v>
      </c>
      <c r="O61" s="29">
        <v>44354</v>
      </c>
      <c r="P61" s="48">
        <f>'Detailed Summary'!BK528</f>
        <v>117726</v>
      </c>
      <c r="R61">
        <v>5</v>
      </c>
      <c r="S61" t="s">
        <v>54</v>
      </c>
      <c r="T61" s="29">
        <v>44385</v>
      </c>
      <c r="U61" s="48">
        <f>'Detailed Summary'!BK559</f>
        <v>137164</v>
      </c>
      <c r="W61">
        <v>5</v>
      </c>
      <c r="X61" t="s">
        <v>55</v>
      </c>
      <c r="Y61" s="29">
        <v>44414</v>
      </c>
      <c r="Z61" s="48">
        <f>'Detailed Summary'!BK588</f>
        <v>140768</v>
      </c>
    </row>
    <row r="62" spans="4:26" x14ac:dyDescent="0.2">
      <c r="H62">
        <v>6</v>
      </c>
      <c r="I62" t="s">
        <v>58</v>
      </c>
      <c r="J62" s="29">
        <v>44326</v>
      </c>
      <c r="K62" s="48">
        <f>'Detailed Summary'!BK500</f>
        <v>110247</v>
      </c>
      <c r="M62">
        <v>6</v>
      </c>
      <c r="N62" t="s">
        <v>59</v>
      </c>
      <c r="O62" s="29">
        <v>44355</v>
      </c>
      <c r="P62" s="48">
        <f>'Detailed Summary'!BK529</f>
        <v>125131</v>
      </c>
      <c r="R62">
        <v>6</v>
      </c>
      <c r="S62" t="s">
        <v>55</v>
      </c>
      <c r="T62" s="29">
        <v>44386</v>
      </c>
      <c r="U62" s="48">
        <f>'Detailed Summary'!BK560</f>
        <v>136472</v>
      </c>
      <c r="W62">
        <v>6</v>
      </c>
      <c r="X62" t="s">
        <v>58</v>
      </c>
      <c r="Y62" s="29">
        <v>44417</v>
      </c>
      <c r="Z62" s="48">
        <f>'Detailed Summary'!BK591</f>
        <v>118152</v>
      </c>
    </row>
    <row r="63" spans="4:26" x14ac:dyDescent="0.2">
      <c r="H63">
        <v>7</v>
      </c>
      <c r="I63" t="s">
        <v>59</v>
      </c>
      <c r="J63" s="29">
        <v>44327</v>
      </c>
      <c r="K63" s="48">
        <f>'Detailed Summary'!BK501</f>
        <v>108086</v>
      </c>
      <c r="M63">
        <v>7</v>
      </c>
      <c r="N63" t="s">
        <v>53</v>
      </c>
      <c r="O63" s="29">
        <v>44356</v>
      </c>
      <c r="P63" s="48">
        <f>'Detailed Summary'!BK530</f>
        <v>131838</v>
      </c>
      <c r="R63">
        <v>7</v>
      </c>
      <c r="S63" t="s">
        <v>58</v>
      </c>
      <c r="T63" s="29">
        <v>44389</v>
      </c>
      <c r="U63" s="48">
        <f>'Detailed Summary'!BK563</f>
        <v>123899</v>
      </c>
      <c r="W63">
        <v>7</v>
      </c>
      <c r="X63" t="s">
        <v>59</v>
      </c>
      <c r="Y63" s="29">
        <v>44418</v>
      </c>
      <c r="Z63" s="48">
        <f>'Detailed Summary'!BK592</f>
        <v>126896</v>
      </c>
    </row>
    <row r="64" spans="4:26" x14ac:dyDescent="0.2">
      <c r="H64">
        <v>8</v>
      </c>
      <c r="I64" t="s">
        <v>53</v>
      </c>
      <c r="J64" s="29">
        <v>44328</v>
      </c>
      <c r="K64" s="48">
        <f>'Detailed Summary'!BK502</f>
        <v>115249</v>
      </c>
      <c r="M64">
        <v>8</v>
      </c>
      <c r="N64" t="s">
        <v>54</v>
      </c>
      <c r="O64" s="29">
        <v>44357</v>
      </c>
      <c r="P64" s="48">
        <f>'Detailed Summary'!BK531</f>
        <v>139486</v>
      </c>
      <c r="R64">
        <v>8</v>
      </c>
      <c r="S64" t="s">
        <v>59</v>
      </c>
      <c r="T64" s="29">
        <v>44390</v>
      </c>
      <c r="U64" s="48">
        <f>'Detailed Summary'!BK564</f>
        <v>133352</v>
      </c>
      <c r="W64">
        <v>8</v>
      </c>
      <c r="X64" t="s">
        <v>53</v>
      </c>
      <c r="Y64" s="29">
        <v>44419</v>
      </c>
      <c r="Z64" s="48">
        <f>'Detailed Summary'!BK593</f>
        <v>129472</v>
      </c>
    </row>
    <row r="65" spans="4:26" x14ac:dyDescent="0.2">
      <c r="H65">
        <v>9</v>
      </c>
      <c r="I65" t="s">
        <v>54</v>
      </c>
      <c r="J65" s="29">
        <v>44329</v>
      </c>
      <c r="K65" s="48">
        <f>'Detailed Summary'!BK503</f>
        <v>120965</v>
      </c>
      <c r="M65">
        <v>9</v>
      </c>
      <c r="N65" t="s">
        <v>55</v>
      </c>
      <c r="O65" s="29">
        <v>44358</v>
      </c>
      <c r="P65" s="48">
        <f>'Detailed Summary'!BK532</f>
        <v>146667</v>
      </c>
      <c r="R65">
        <v>9</v>
      </c>
      <c r="S65" t="s">
        <v>53</v>
      </c>
      <c r="T65" s="29">
        <v>44391</v>
      </c>
      <c r="U65" s="48">
        <f>'Detailed Summary'!BK565</f>
        <v>135298</v>
      </c>
      <c r="W65">
        <v>9</v>
      </c>
      <c r="X65" t="s">
        <v>54</v>
      </c>
      <c r="Y65" s="29">
        <v>44420</v>
      </c>
      <c r="Z65" s="48">
        <f>'Detailed Summary'!BK594</f>
        <v>138674</v>
      </c>
    </row>
    <row r="66" spans="4:26" x14ac:dyDescent="0.2">
      <c r="H66">
        <v>10</v>
      </c>
      <c r="I66" t="s">
        <v>55</v>
      </c>
      <c r="J66" s="29">
        <v>44330</v>
      </c>
      <c r="K66" s="48">
        <f>'Detailed Summary'!BK504</f>
        <v>128429</v>
      </c>
      <c r="M66">
        <v>10</v>
      </c>
      <c r="N66" t="s">
        <v>58</v>
      </c>
      <c r="O66" s="29">
        <v>44361</v>
      </c>
      <c r="P66" s="48">
        <f>'Detailed Summary'!BK535</f>
        <v>122057</v>
      </c>
      <c r="R66">
        <v>10</v>
      </c>
      <c r="S66" t="s">
        <v>54</v>
      </c>
      <c r="T66" s="29">
        <v>44392</v>
      </c>
      <c r="U66" s="48">
        <f>'Detailed Summary'!BK566</f>
        <v>142034</v>
      </c>
      <c r="W66">
        <v>10</v>
      </c>
      <c r="X66" t="s">
        <v>55</v>
      </c>
      <c r="Y66" s="29">
        <v>44421</v>
      </c>
      <c r="Z66" s="48">
        <f>'Detailed Summary'!BK595</f>
        <v>146272</v>
      </c>
    </row>
    <row r="67" spans="4:26" x14ac:dyDescent="0.2">
      <c r="H67">
        <v>11</v>
      </c>
      <c r="I67" t="s">
        <v>58</v>
      </c>
      <c r="J67" s="29">
        <v>44333</v>
      </c>
      <c r="K67" s="48">
        <f>'Detailed Summary'!BK507</f>
        <v>114585</v>
      </c>
      <c r="M67">
        <v>11</v>
      </c>
      <c r="N67" t="s">
        <v>59</v>
      </c>
      <c r="O67" s="29">
        <v>44362</v>
      </c>
      <c r="P67" s="48">
        <f>'Detailed Summary'!BK536</f>
        <v>126983</v>
      </c>
      <c r="R67">
        <v>11</v>
      </c>
      <c r="S67" t="s">
        <v>55</v>
      </c>
      <c r="T67" s="29">
        <v>44393</v>
      </c>
      <c r="U67" s="48">
        <f>'Detailed Summary'!BK567</f>
        <v>149656</v>
      </c>
      <c r="W67">
        <v>11</v>
      </c>
      <c r="X67" t="s">
        <v>58</v>
      </c>
      <c r="Y67" s="29">
        <v>44424</v>
      </c>
      <c r="Z67" s="48">
        <f>'Detailed Summary'!BK598</f>
        <v>125478</v>
      </c>
    </row>
    <row r="68" spans="4:26" x14ac:dyDescent="0.2">
      <c r="D68" s="29"/>
      <c r="H68">
        <v>12</v>
      </c>
      <c r="I68" t="s">
        <v>59</v>
      </c>
      <c r="J68" s="29">
        <v>44334</v>
      </c>
      <c r="K68" s="48">
        <f>'Detailed Summary'!BK508</f>
        <v>110843</v>
      </c>
      <c r="M68">
        <v>12</v>
      </c>
      <c r="N68" t="s">
        <v>53</v>
      </c>
      <c r="O68" s="29">
        <v>44363</v>
      </c>
      <c r="P68" s="48">
        <f>'Detailed Summary'!BK537</f>
        <v>132710</v>
      </c>
      <c r="R68">
        <v>12</v>
      </c>
      <c r="S68" t="s">
        <v>58</v>
      </c>
      <c r="T68" s="29">
        <v>44396</v>
      </c>
      <c r="U68" s="48">
        <f>'Detailed Summary'!BK570</f>
        <v>124331</v>
      </c>
      <c r="W68">
        <v>12</v>
      </c>
      <c r="X68" t="s">
        <v>59</v>
      </c>
      <c r="Y68" s="29">
        <v>44425</v>
      </c>
      <c r="Z68" s="48">
        <f>'Detailed Summary'!BK599</f>
        <v>127419</v>
      </c>
    </row>
    <row r="69" spans="4:26" x14ac:dyDescent="0.2">
      <c r="D69" s="29"/>
      <c r="H69">
        <v>13</v>
      </c>
      <c r="I69" t="s">
        <v>53</v>
      </c>
      <c r="J69" s="29">
        <v>44335</v>
      </c>
      <c r="K69" s="48">
        <f>'Detailed Summary'!BK509</f>
        <v>113146</v>
      </c>
      <c r="M69">
        <v>13</v>
      </c>
      <c r="N69" t="s">
        <v>54</v>
      </c>
      <c r="O69" s="29">
        <v>44364</v>
      </c>
      <c r="P69" s="48">
        <f>'Detailed Summary'!BK538</f>
        <v>132064</v>
      </c>
      <c r="R69">
        <v>13</v>
      </c>
      <c r="S69" t="s">
        <v>59</v>
      </c>
      <c r="T69" s="29">
        <v>44397</v>
      </c>
      <c r="U69" s="48">
        <f>'Detailed Summary'!BK571</f>
        <v>132294</v>
      </c>
      <c r="W69">
        <v>13</v>
      </c>
      <c r="X69" t="s">
        <v>53</v>
      </c>
      <c r="Y69" s="29">
        <v>44426</v>
      </c>
      <c r="Z69" s="48">
        <f>'Detailed Summary'!BK600</f>
        <v>132949</v>
      </c>
    </row>
    <row r="70" spans="4:26" x14ac:dyDescent="0.2">
      <c r="D70" s="29"/>
      <c r="H70">
        <v>14</v>
      </c>
      <c r="I70" t="s">
        <v>54</v>
      </c>
      <c r="J70" s="29">
        <v>44336</v>
      </c>
      <c r="K70" s="48">
        <f>'Detailed Summary'!BK510</f>
        <v>129312</v>
      </c>
      <c r="M70">
        <v>14</v>
      </c>
      <c r="N70" t="s">
        <v>55</v>
      </c>
      <c r="O70" s="29">
        <v>44365</v>
      </c>
      <c r="P70" s="48">
        <f>'Detailed Summary'!BK539</f>
        <v>143426</v>
      </c>
      <c r="R70">
        <v>14</v>
      </c>
      <c r="S70" t="s">
        <v>53</v>
      </c>
      <c r="T70" s="29">
        <v>44398</v>
      </c>
      <c r="U70" s="48">
        <f>'Detailed Summary'!BK572</f>
        <v>136026</v>
      </c>
      <c r="W70">
        <v>14</v>
      </c>
      <c r="X70" t="s">
        <v>54</v>
      </c>
      <c r="Y70" s="29">
        <v>44427</v>
      </c>
      <c r="Z70" s="48">
        <f>'Detailed Summary'!BK601</f>
        <v>137680</v>
      </c>
    </row>
    <row r="71" spans="4:26" x14ac:dyDescent="0.2">
      <c r="D71" s="29"/>
      <c r="H71">
        <v>15</v>
      </c>
      <c r="I71" t="s">
        <v>55</v>
      </c>
      <c r="J71" s="29">
        <v>44337</v>
      </c>
      <c r="K71" s="48">
        <f>'Detailed Summary'!BK511</f>
        <v>143612</v>
      </c>
      <c r="M71">
        <v>15</v>
      </c>
      <c r="N71" t="s">
        <v>58</v>
      </c>
      <c r="O71" s="29">
        <v>44368</v>
      </c>
      <c r="P71" s="48">
        <f>'Detailed Summary'!BK542</f>
        <v>121951</v>
      </c>
      <c r="R71">
        <v>15</v>
      </c>
      <c r="S71" t="s">
        <v>54</v>
      </c>
      <c r="T71" s="29">
        <v>44399</v>
      </c>
      <c r="U71" s="48">
        <f>'Detailed Summary'!BK573</f>
        <v>143452</v>
      </c>
      <c r="W71">
        <v>15</v>
      </c>
      <c r="X71" t="s">
        <v>55</v>
      </c>
      <c r="Y71" s="29">
        <v>44428</v>
      </c>
      <c r="Z71" s="48">
        <f>'Detailed Summary'!BK602</f>
        <v>150745</v>
      </c>
    </row>
    <row r="72" spans="4:26" x14ac:dyDescent="0.2">
      <c r="D72" s="29"/>
      <c r="H72">
        <v>16</v>
      </c>
      <c r="I72" t="s">
        <v>58</v>
      </c>
      <c r="J72" s="29">
        <v>44340</v>
      </c>
      <c r="K72" s="48">
        <f>'Detailed Summary'!BK514</f>
        <v>109136</v>
      </c>
      <c r="M72">
        <v>16</v>
      </c>
      <c r="N72" t="s">
        <v>59</v>
      </c>
      <c r="O72" s="29">
        <v>44369</v>
      </c>
      <c r="P72" s="48">
        <f>'Detailed Summary'!BK543</f>
        <v>127884</v>
      </c>
      <c r="R72">
        <v>16</v>
      </c>
      <c r="S72" t="s">
        <v>55</v>
      </c>
      <c r="T72" s="29">
        <v>44400</v>
      </c>
      <c r="U72" s="48">
        <f>'Detailed Summary'!BK574</f>
        <v>147510</v>
      </c>
      <c r="W72">
        <v>16</v>
      </c>
      <c r="X72" t="s">
        <v>58</v>
      </c>
      <c r="Y72" s="29">
        <v>44431</v>
      </c>
      <c r="Z72" s="48">
        <f>'Detailed Summary'!BK605</f>
        <v>124532</v>
      </c>
    </row>
    <row r="73" spans="4:26" x14ac:dyDescent="0.2">
      <c r="D73" s="29"/>
      <c r="H73">
        <v>17</v>
      </c>
      <c r="I73" t="s">
        <v>59</v>
      </c>
      <c r="J73" s="29">
        <v>44341</v>
      </c>
      <c r="K73" s="48">
        <f>'Detailed Summary'!BK515</f>
        <v>114729</v>
      </c>
      <c r="M73">
        <v>17</v>
      </c>
      <c r="N73" t="s">
        <v>53</v>
      </c>
      <c r="O73" s="29">
        <v>44370</v>
      </c>
      <c r="P73" s="48">
        <f>'Detailed Summary'!BK544</f>
        <v>133075</v>
      </c>
      <c r="R73">
        <v>17</v>
      </c>
      <c r="S73" t="s">
        <v>58</v>
      </c>
      <c r="T73" s="29">
        <v>44403</v>
      </c>
      <c r="U73" s="48">
        <f>'Detailed Summary'!BK577</f>
        <v>125962</v>
      </c>
      <c r="W73">
        <v>17</v>
      </c>
      <c r="X73" t="s">
        <v>59</v>
      </c>
      <c r="Y73" s="29">
        <v>44432</v>
      </c>
      <c r="Z73" s="48">
        <f>'Detailed Summary'!BK606</f>
        <v>130143</v>
      </c>
    </row>
    <row r="74" spans="4:26" x14ac:dyDescent="0.2">
      <c r="D74" s="29"/>
      <c r="H74">
        <v>18</v>
      </c>
      <c r="I74" t="s">
        <v>53</v>
      </c>
      <c r="J74" s="29">
        <v>44342</v>
      </c>
      <c r="K74" s="48">
        <f>'Detailed Summary'!BK516</f>
        <v>122904</v>
      </c>
      <c r="M74">
        <v>18</v>
      </c>
      <c r="N74" t="s">
        <v>54</v>
      </c>
      <c r="O74" s="29">
        <v>44371</v>
      </c>
      <c r="P74" s="48">
        <f>'Detailed Summary'!BK545</f>
        <v>137126</v>
      </c>
      <c r="R74">
        <v>18</v>
      </c>
      <c r="S74" t="s">
        <v>59</v>
      </c>
      <c r="T74" s="29">
        <v>44404</v>
      </c>
      <c r="U74" s="48">
        <f>'Detailed Summary'!BK578</f>
        <v>127420</v>
      </c>
      <c r="W74">
        <v>18</v>
      </c>
      <c r="X74" t="s">
        <v>53</v>
      </c>
      <c r="Y74" s="29">
        <v>44433</v>
      </c>
      <c r="Z74" s="48">
        <f>'Detailed Summary'!BK607</f>
        <v>134405</v>
      </c>
    </row>
    <row r="75" spans="4:26" x14ac:dyDescent="0.2">
      <c r="D75" s="29"/>
      <c r="H75">
        <v>19</v>
      </c>
      <c r="I75" t="s">
        <v>54</v>
      </c>
      <c r="J75" s="29">
        <v>44343</v>
      </c>
      <c r="K75" s="48">
        <f>'Detailed Summary'!BK517</f>
        <v>130280</v>
      </c>
      <c r="M75">
        <v>19</v>
      </c>
      <c r="N75" t="s">
        <v>55</v>
      </c>
      <c r="O75" s="29">
        <v>44372</v>
      </c>
      <c r="P75" s="48">
        <f>'Detailed Summary'!BK546</f>
        <v>145616</v>
      </c>
      <c r="R75">
        <v>19</v>
      </c>
      <c r="S75" t="s">
        <v>53</v>
      </c>
      <c r="T75" s="29">
        <v>44405</v>
      </c>
      <c r="U75" s="48">
        <f>'Detailed Summary'!BK579</f>
        <v>133047</v>
      </c>
      <c r="W75">
        <v>19</v>
      </c>
      <c r="X75" t="s">
        <v>54</v>
      </c>
      <c r="Y75" s="29">
        <v>44434</v>
      </c>
      <c r="Z75" s="48">
        <f>'Detailed Summary'!BK608</f>
        <v>136433</v>
      </c>
    </row>
    <row r="76" spans="4:26" x14ac:dyDescent="0.2">
      <c r="D76" s="29"/>
      <c r="H76">
        <v>20</v>
      </c>
      <c r="I76" t="s">
        <v>55</v>
      </c>
      <c r="J76" s="29">
        <v>44344</v>
      </c>
      <c r="K76" s="48">
        <f>'Detailed Summary'!BK518</f>
        <v>141598</v>
      </c>
      <c r="M76">
        <v>20</v>
      </c>
      <c r="N76" t="s">
        <v>58</v>
      </c>
      <c r="O76" s="29">
        <v>44375</v>
      </c>
      <c r="P76" s="48">
        <f>'Detailed Summary'!BK549</f>
        <v>124042</v>
      </c>
      <c r="R76">
        <v>20</v>
      </c>
      <c r="S76" t="s">
        <v>54</v>
      </c>
      <c r="T76" s="29">
        <v>44406</v>
      </c>
      <c r="U76" s="48">
        <f>'Detailed Summary'!BK580</f>
        <v>141010</v>
      </c>
      <c r="W76">
        <v>20</v>
      </c>
      <c r="X76" t="s">
        <v>55</v>
      </c>
      <c r="Y76" s="29">
        <v>44435</v>
      </c>
      <c r="Z76" s="48">
        <f>'Detailed Summary'!BK609</f>
        <v>147233</v>
      </c>
    </row>
    <row r="77" spans="4:26" x14ac:dyDescent="0.2">
      <c r="D77" s="29"/>
      <c r="H77">
        <v>21</v>
      </c>
      <c r="I77" t="s">
        <v>58</v>
      </c>
      <c r="J77" s="29">
        <v>44347</v>
      </c>
      <c r="K77" s="48">
        <f>'Detailed Summary'!BK521</f>
        <v>75995</v>
      </c>
      <c r="M77">
        <v>21</v>
      </c>
      <c r="N77" t="s">
        <v>59</v>
      </c>
      <c r="O77" s="29">
        <v>44376</v>
      </c>
      <c r="P77" s="48">
        <f>'Detailed Summary'!BK550</f>
        <v>136179</v>
      </c>
      <c r="R77">
        <v>21</v>
      </c>
      <c r="S77" t="s">
        <v>55</v>
      </c>
      <c r="T77" s="29">
        <v>44407</v>
      </c>
      <c r="U77" s="48">
        <f>'Detailed Summary'!BK581</f>
        <v>149220</v>
      </c>
      <c r="W77">
        <v>21</v>
      </c>
      <c r="X77" t="s">
        <v>58</v>
      </c>
      <c r="Y77" s="29">
        <v>44438</v>
      </c>
      <c r="Z77" s="48">
        <f>'Detailed Summary'!BK612</f>
        <v>121120</v>
      </c>
    </row>
    <row r="78" spans="4:26" ht="16" thickBot="1" x14ac:dyDescent="0.25">
      <c r="D78" s="29"/>
      <c r="I78" s="46"/>
      <c r="J78" s="46"/>
      <c r="K78" s="142">
        <f>SUM(K57:K77)</f>
        <v>2472005</v>
      </c>
      <c r="M78">
        <v>22</v>
      </c>
      <c r="N78" t="s">
        <v>53</v>
      </c>
      <c r="O78" s="29">
        <v>44377</v>
      </c>
      <c r="P78" s="48">
        <f>'Detailed Summary'!BK551</f>
        <v>135612</v>
      </c>
      <c r="W78">
        <v>22</v>
      </c>
      <c r="X78" t="s">
        <v>59</v>
      </c>
      <c r="Y78" s="29">
        <v>44439</v>
      </c>
      <c r="Z78" s="48">
        <f>'Detailed Summary'!BK613</f>
        <v>130718</v>
      </c>
    </row>
    <row r="79" spans="4:26" ht="17" thickTop="1" thickBot="1" x14ac:dyDescent="0.25">
      <c r="D79" s="29"/>
      <c r="I79" s="61" t="s">
        <v>293</v>
      </c>
      <c r="J79" s="142">
        <f>K78/21</f>
        <v>117714.52380952382</v>
      </c>
      <c r="N79" s="46"/>
      <c r="O79" s="46"/>
      <c r="P79" s="142">
        <f>SUM(P57:P78)</f>
        <v>2888977</v>
      </c>
      <c r="S79" s="46"/>
      <c r="T79" s="46"/>
      <c r="U79" s="142">
        <f>SUM(U57:U77)</f>
        <v>2867484</v>
      </c>
      <c r="X79" s="46"/>
      <c r="Y79" s="46"/>
      <c r="Z79" s="142">
        <f>SUM(Z57:Z78)</f>
        <v>2901995</v>
      </c>
    </row>
    <row r="80" spans="4:26" ht="17" thickTop="1" thickBot="1" x14ac:dyDescent="0.25">
      <c r="D80" s="29"/>
      <c r="N80" s="61" t="s">
        <v>294</v>
      </c>
      <c r="O80" s="142">
        <f>P79/22</f>
        <v>131317.13636363635</v>
      </c>
      <c r="S80" s="61" t="s">
        <v>295</v>
      </c>
      <c r="T80" s="142">
        <f>U79/21</f>
        <v>136546.85714285713</v>
      </c>
      <c r="X80" s="61" t="s">
        <v>296</v>
      </c>
      <c r="Y80" s="142">
        <f>Z79/22</f>
        <v>131908.86363636365</v>
      </c>
    </row>
    <row r="81" spans="4:26" ht="16" thickTop="1" x14ac:dyDescent="0.2">
      <c r="D81" s="29"/>
    </row>
    <row r="82" spans="4:26" x14ac:dyDescent="0.2">
      <c r="D82" s="29"/>
    </row>
    <row r="83" spans="4:26" x14ac:dyDescent="0.2">
      <c r="D83" s="29"/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4:26" x14ac:dyDescent="0.2">
      <c r="D84" s="29"/>
      <c r="H84">
        <v>1</v>
      </c>
      <c r="I84" t="s">
        <v>53</v>
      </c>
      <c r="J84" s="29">
        <v>44440</v>
      </c>
      <c r="K84" s="48">
        <f>'Detailed Summary'!BK614</f>
        <v>131199</v>
      </c>
      <c r="M84">
        <v>1</v>
      </c>
      <c r="N84" t="s">
        <v>55</v>
      </c>
      <c r="O84" s="29">
        <v>44470</v>
      </c>
      <c r="P84" s="48">
        <f>'Detailed Summary'!BK644</f>
        <v>160261</v>
      </c>
      <c r="R84">
        <v>1</v>
      </c>
      <c r="S84" t="s">
        <v>58</v>
      </c>
      <c r="T84" s="29">
        <v>44501</v>
      </c>
      <c r="U84" s="48">
        <f>'Detailed Summary'!BK675</f>
        <v>146685</v>
      </c>
      <c r="W84">
        <v>1</v>
      </c>
      <c r="X84" t="s">
        <v>53</v>
      </c>
      <c r="Y84" s="29">
        <v>44531</v>
      </c>
      <c r="Z84" s="48">
        <f>'Detailed Summary'!BK705</f>
        <v>160393</v>
      </c>
    </row>
    <row r="85" spans="4:26" x14ac:dyDescent="0.2">
      <c r="D85" s="29"/>
      <c r="H85">
        <v>2</v>
      </c>
      <c r="I85" t="s">
        <v>54</v>
      </c>
      <c r="J85" s="29">
        <v>44441</v>
      </c>
      <c r="K85" s="48">
        <f>'Detailed Summary'!BK615</f>
        <v>141302</v>
      </c>
      <c r="M85">
        <v>2</v>
      </c>
      <c r="N85" t="s">
        <v>58</v>
      </c>
      <c r="O85" s="29">
        <v>44473</v>
      </c>
      <c r="P85" s="48">
        <f>'Detailed Summary'!BK647</f>
        <v>131832</v>
      </c>
      <c r="R85">
        <v>2</v>
      </c>
      <c r="S85" t="s">
        <v>59</v>
      </c>
      <c r="T85" s="29">
        <v>44502</v>
      </c>
      <c r="U85" s="48">
        <f>'Detailed Summary'!BK676</f>
        <v>155491</v>
      </c>
      <c r="W85">
        <v>2</v>
      </c>
      <c r="X85" t="s">
        <v>54</v>
      </c>
      <c r="Y85" s="29">
        <v>44532</v>
      </c>
      <c r="Z85" s="48">
        <f>'Detailed Summary'!BK706</f>
        <v>162300</v>
      </c>
    </row>
    <row r="86" spans="4:26" x14ac:dyDescent="0.2">
      <c r="D86" s="29"/>
      <c r="H86">
        <v>3</v>
      </c>
      <c r="I86" t="s">
        <v>55</v>
      </c>
      <c r="J86" s="29">
        <v>44442</v>
      </c>
      <c r="K86" s="48">
        <f>'Detailed Summary'!BK616</f>
        <v>160335</v>
      </c>
      <c r="M86">
        <v>3</v>
      </c>
      <c r="N86" t="s">
        <v>59</v>
      </c>
      <c r="O86" s="29">
        <v>44474</v>
      </c>
      <c r="P86" s="48">
        <f>'Detailed Summary'!BK648</f>
        <v>136651</v>
      </c>
      <c r="R86">
        <v>3</v>
      </c>
      <c r="S86" t="s">
        <v>53</v>
      </c>
      <c r="T86" s="29">
        <v>44503</v>
      </c>
      <c r="U86" s="48">
        <f>'Detailed Summary'!BK677</f>
        <v>138681</v>
      </c>
      <c r="W86">
        <v>3</v>
      </c>
      <c r="X86" t="s">
        <v>55</v>
      </c>
      <c r="Y86" s="29">
        <v>44533</v>
      </c>
      <c r="Z86" s="48">
        <f>'Detailed Summary'!BK707</f>
        <v>170546</v>
      </c>
    </row>
    <row r="87" spans="4:26" x14ac:dyDescent="0.2">
      <c r="D87" s="29"/>
      <c r="H87">
        <v>4</v>
      </c>
      <c r="I87" t="s">
        <v>59</v>
      </c>
      <c r="J87" s="29">
        <v>44446</v>
      </c>
      <c r="K87" s="48">
        <f>'Detailed Summary'!BK620</f>
        <v>132578</v>
      </c>
      <c r="M87">
        <v>4</v>
      </c>
      <c r="N87" t="s">
        <v>53</v>
      </c>
      <c r="O87" s="29">
        <v>44475</v>
      </c>
      <c r="P87" s="48">
        <f>'Detailed Summary'!BK649</f>
        <v>145949</v>
      </c>
      <c r="R87">
        <v>4</v>
      </c>
      <c r="S87" t="s">
        <v>54</v>
      </c>
      <c r="T87" s="29">
        <v>44504</v>
      </c>
      <c r="U87" s="48">
        <f>'Detailed Summary'!BK678</f>
        <v>160913</v>
      </c>
      <c r="W87">
        <v>4</v>
      </c>
      <c r="X87" t="s">
        <v>58</v>
      </c>
      <c r="Y87" s="29">
        <v>44536</v>
      </c>
      <c r="Z87" s="48">
        <f>'Detailed Summary'!BK710</f>
        <v>146179</v>
      </c>
    </row>
    <row r="88" spans="4:26" x14ac:dyDescent="0.2">
      <c r="D88" s="29"/>
      <c r="H88">
        <v>5</v>
      </c>
      <c r="I88" t="s">
        <v>53</v>
      </c>
      <c r="J88" s="29">
        <v>44447</v>
      </c>
      <c r="K88" s="48">
        <f>'Detailed Summary'!BK621</f>
        <v>133116</v>
      </c>
      <c r="M88">
        <v>5</v>
      </c>
      <c r="N88" t="s">
        <v>54</v>
      </c>
      <c r="O88" s="29">
        <v>44476</v>
      </c>
      <c r="P88" s="48">
        <f>'Detailed Summary'!BK650</f>
        <v>161220</v>
      </c>
      <c r="R88">
        <v>5</v>
      </c>
      <c r="S88" t="s">
        <v>55</v>
      </c>
      <c r="T88" s="29">
        <v>44505</v>
      </c>
      <c r="U88" s="48">
        <f>'Detailed Summary'!BK679</f>
        <v>178764</v>
      </c>
      <c r="W88">
        <v>5</v>
      </c>
      <c r="X88" t="s">
        <v>59</v>
      </c>
      <c r="Y88" s="29">
        <v>44537</v>
      </c>
      <c r="Z88" s="48">
        <f>'Detailed Summary'!BK711</f>
        <v>158927</v>
      </c>
    </row>
    <row r="89" spans="4:26" x14ac:dyDescent="0.2">
      <c r="D89" s="29"/>
      <c r="H89">
        <v>6</v>
      </c>
      <c r="I89" t="s">
        <v>54</v>
      </c>
      <c r="J89" s="29">
        <v>44448</v>
      </c>
      <c r="K89" s="48">
        <f>'Detailed Summary'!BK622</f>
        <v>140260</v>
      </c>
      <c r="M89">
        <v>6</v>
      </c>
      <c r="N89" t="s">
        <v>55</v>
      </c>
      <c r="O89" s="29">
        <v>44477</v>
      </c>
      <c r="P89" s="48">
        <f>'Detailed Summary'!BK651</f>
        <v>173328</v>
      </c>
      <c r="R89">
        <v>6</v>
      </c>
      <c r="S89" t="s">
        <v>58</v>
      </c>
      <c r="T89" s="29">
        <v>44508</v>
      </c>
      <c r="U89" s="48">
        <f>'Detailed Summary'!BK682</f>
        <v>151068</v>
      </c>
      <c r="W89">
        <v>6</v>
      </c>
      <c r="X89" t="s">
        <v>53</v>
      </c>
      <c r="Y89" s="29">
        <v>44538</v>
      </c>
      <c r="Z89" s="48">
        <f>'Detailed Summary'!BK712</f>
        <v>165468</v>
      </c>
    </row>
    <row r="90" spans="4:26" x14ac:dyDescent="0.2">
      <c r="D90" s="29"/>
      <c r="H90">
        <v>7</v>
      </c>
      <c r="I90" t="s">
        <v>55</v>
      </c>
      <c r="J90" s="29">
        <v>44449</v>
      </c>
      <c r="K90" s="48">
        <f>'Detailed Summary'!BK623</f>
        <v>153366</v>
      </c>
      <c r="M90">
        <v>7</v>
      </c>
      <c r="N90" t="s">
        <v>58</v>
      </c>
      <c r="O90" s="29">
        <v>44480</v>
      </c>
      <c r="P90" s="48">
        <f>'Detailed Summary'!BK654</f>
        <v>137589</v>
      </c>
      <c r="R90">
        <v>7</v>
      </c>
      <c r="S90" t="s">
        <v>59</v>
      </c>
      <c r="T90" s="29">
        <v>44509</v>
      </c>
      <c r="U90" s="48">
        <f>'Detailed Summary'!BK683</f>
        <v>147789</v>
      </c>
      <c r="W90">
        <v>7</v>
      </c>
      <c r="X90" t="s">
        <v>54</v>
      </c>
      <c r="Y90" s="29">
        <v>44539</v>
      </c>
      <c r="Z90" s="48">
        <f>'Detailed Summary'!BK713</f>
        <v>168814</v>
      </c>
    </row>
    <row r="91" spans="4:26" x14ac:dyDescent="0.2">
      <c r="H91">
        <v>8</v>
      </c>
      <c r="I91" t="s">
        <v>58</v>
      </c>
      <c r="J91" s="29">
        <v>44452</v>
      </c>
      <c r="K91" s="48">
        <f>'Detailed Summary'!BK626</f>
        <v>126005</v>
      </c>
      <c r="M91">
        <v>8</v>
      </c>
      <c r="N91" t="s">
        <v>59</v>
      </c>
      <c r="O91" s="29">
        <v>44481</v>
      </c>
      <c r="P91" s="48">
        <f>'Detailed Summary'!BK655</f>
        <v>136847</v>
      </c>
      <c r="R91">
        <v>8</v>
      </c>
      <c r="S91" t="s">
        <v>53</v>
      </c>
      <c r="T91" s="29">
        <v>44510</v>
      </c>
      <c r="U91" s="48">
        <f>'Detailed Summary'!BK684</f>
        <v>159092</v>
      </c>
      <c r="W91">
        <v>8</v>
      </c>
      <c r="X91" t="s">
        <v>55</v>
      </c>
      <c r="Y91" s="29">
        <v>44540</v>
      </c>
      <c r="Z91" s="48">
        <f>'Detailed Summary'!BK714</f>
        <v>181062</v>
      </c>
    </row>
    <row r="92" spans="4:26" x14ac:dyDescent="0.2">
      <c r="H92">
        <v>9</v>
      </c>
      <c r="I92" t="s">
        <v>59</v>
      </c>
      <c r="J92" s="29">
        <v>44453</v>
      </c>
      <c r="K92" s="48">
        <f>'Detailed Summary'!BK627</f>
        <v>130348</v>
      </c>
      <c r="M92">
        <v>9</v>
      </c>
      <c r="N92" t="s">
        <v>53</v>
      </c>
      <c r="O92" s="29">
        <v>44482</v>
      </c>
      <c r="P92" s="48">
        <f>'Detailed Summary'!BK656</f>
        <v>141732</v>
      </c>
      <c r="R92">
        <v>9</v>
      </c>
      <c r="S92" t="s">
        <v>54</v>
      </c>
      <c r="T92" s="29">
        <v>44511</v>
      </c>
      <c r="U92" s="48">
        <f>'Detailed Summary'!BK685</f>
        <v>160467</v>
      </c>
      <c r="W92">
        <v>9</v>
      </c>
      <c r="X92" t="s">
        <v>58</v>
      </c>
      <c r="Y92" s="29">
        <v>44543</v>
      </c>
      <c r="Z92" s="48">
        <f>'Detailed Summary'!BK717</f>
        <v>149582</v>
      </c>
    </row>
    <row r="93" spans="4:26" x14ac:dyDescent="0.2">
      <c r="H93">
        <v>10</v>
      </c>
      <c r="I93" t="s">
        <v>53</v>
      </c>
      <c r="J93" s="29">
        <v>44454</v>
      </c>
      <c r="K93" s="48">
        <f>'Detailed Summary'!BK628</f>
        <v>143379</v>
      </c>
      <c r="M93">
        <v>10</v>
      </c>
      <c r="N93" t="s">
        <v>54</v>
      </c>
      <c r="O93" s="29">
        <v>44483</v>
      </c>
      <c r="P93" s="48">
        <f>'Detailed Summary'!BK657</f>
        <v>144930</v>
      </c>
      <c r="R93">
        <v>10</v>
      </c>
      <c r="S93" t="s">
        <v>55</v>
      </c>
      <c r="T93" s="29">
        <v>44512</v>
      </c>
      <c r="U93" s="48">
        <f>'Detailed Summary'!BK686</f>
        <v>167791</v>
      </c>
      <c r="W93">
        <v>10</v>
      </c>
      <c r="X93" t="s">
        <v>59</v>
      </c>
      <c r="Y93" s="29">
        <v>44544</v>
      </c>
      <c r="Z93" s="48">
        <f>'Detailed Summary'!BK718</f>
        <v>158385</v>
      </c>
    </row>
    <row r="94" spans="4:26" x14ac:dyDescent="0.2">
      <c r="H94">
        <v>11</v>
      </c>
      <c r="I94" t="s">
        <v>54</v>
      </c>
      <c r="J94" s="29">
        <v>44455</v>
      </c>
      <c r="K94" s="48">
        <f>'Detailed Summary'!BK629</f>
        <v>148670</v>
      </c>
      <c r="M94">
        <v>11</v>
      </c>
      <c r="N94" t="s">
        <v>55</v>
      </c>
      <c r="O94" s="29">
        <v>44484</v>
      </c>
      <c r="P94" s="48">
        <f>'Detailed Summary'!BK658</f>
        <v>167930</v>
      </c>
      <c r="R94">
        <v>11</v>
      </c>
      <c r="S94" t="s">
        <v>58</v>
      </c>
      <c r="T94" s="29">
        <v>44515</v>
      </c>
      <c r="U94" s="48">
        <f>'Detailed Summary'!BK689</f>
        <v>151520</v>
      </c>
      <c r="W94">
        <v>11</v>
      </c>
      <c r="X94" t="s">
        <v>53</v>
      </c>
      <c r="Y94" s="29">
        <v>44545</v>
      </c>
      <c r="Z94" s="48">
        <f>'Detailed Summary'!BK719</f>
        <v>167320</v>
      </c>
    </row>
    <row r="95" spans="4:26" x14ac:dyDescent="0.2">
      <c r="H95">
        <v>12</v>
      </c>
      <c r="I95" t="s">
        <v>55</v>
      </c>
      <c r="J95" s="29">
        <v>44456</v>
      </c>
      <c r="K95" s="48">
        <f>'Detailed Summary'!BK630</f>
        <v>159778</v>
      </c>
      <c r="M95">
        <v>12</v>
      </c>
      <c r="N95" t="s">
        <v>58</v>
      </c>
      <c r="O95" s="29">
        <v>44487</v>
      </c>
      <c r="P95" s="48">
        <f>'Detailed Summary'!BK661</f>
        <v>144862</v>
      </c>
      <c r="R95">
        <v>12</v>
      </c>
      <c r="S95" t="s">
        <v>59</v>
      </c>
      <c r="T95" s="29">
        <v>44516</v>
      </c>
      <c r="U95" s="48">
        <f>'Detailed Summary'!BK690</f>
        <v>152607</v>
      </c>
      <c r="W95">
        <v>12</v>
      </c>
      <c r="X95" t="s">
        <v>54</v>
      </c>
      <c r="Y95" s="29">
        <v>44546</v>
      </c>
      <c r="Z95" s="48">
        <f>'Detailed Summary'!BK720</f>
        <v>174961</v>
      </c>
    </row>
    <row r="96" spans="4:26" x14ac:dyDescent="0.2">
      <c r="H96">
        <v>13</v>
      </c>
      <c r="I96" t="s">
        <v>58</v>
      </c>
      <c r="J96" s="29">
        <v>44459</v>
      </c>
      <c r="K96" s="48">
        <f>'Detailed Summary'!BK633</f>
        <v>133571</v>
      </c>
      <c r="M96">
        <v>13</v>
      </c>
      <c r="N96" t="s">
        <v>59</v>
      </c>
      <c r="O96" s="29">
        <v>44488</v>
      </c>
      <c r="P96" s="48">
        <f>'Detailed Summary'!BK662</f>
        <v>145382</v>
      </c>
      <c r="R96">
        <v>13</v>
      </c>
      <c r="S96" t="s">
        <v>53</v>
      </c>
      <c r="T96" s="29">
        <v>44517</v>
      </c>
      <c r="U96" s="48">
        <f>'Detailed Summary'!BK691</f>
        <v>164776</v>
      </c>
      <c r="W96">
        <v>13</v>
      </c>
      <c r="X96" t="s">
        <v>55</v>
      </c>
      <c r="Y96" s="29">
        <v>44547</v>
      </c>
      <c r="Z96" s="48">
        <f>'Detailed Summary'!BK721</f>
        <v>178939</v>
      </c>
    </row>
    <row r="97" spans="4:26" x14ac:dyDescent="0.2">
      <c r="H97">
        <v>14</v>
      </c>
      <c r="I97" t="s">
        <v>59</v>
      </c>
      <c r="J97" s="29">
        <v>44460</v>
      </c>
      <c r="K97" s="48">
        <f>'Detailed Summary'!BK634</f>
        <v>134134</v>
      </c>
      <c r="M97">
        <v>14</v>
      </c>
      <c r="N97" t="s">
        <v>53</v>
      </c>
      <c r="O97" s="29">
        <v>44489</v>
      </c>
      <c r="P97" s="48">
        <f>'Detailed Summary'!BK663</f>
        <v>155878</v>
      </c>
      <c r="R97">
        <v>14</v>
      </c>
      <c r="S97" t="s">
        <v>54</v>
      </c>
      <c r="T97" s="29">
        <v>44518</v>
      </c>
      <c r="U97" s="48">
        <f>'Detailed Summary'!BK692</f>
        <v>168887</v>
      </c>
      <c r="W97">
        <v>14</v>
      </c>
      <c r="X97" t="s">
        <v>58</v>
      </c>
      <c r="Y97" s="29">
        <v>44550</v>
      </c>
      <c r="Z97" s="48">
        <f>'Detailed Summary'!BK724</f>
        <v>143580</v>
      </c>
    </row>
    <row r="98" spans="4:26" x14ac:dyDescent="0.2">
      <c r="H98">
        <v>15</v>
      </c>
      <c r="I98" t="s">
        <v>53</v>
      </c>
      <c r="J98" s="29">
        <v>44461</v>
      </c>
      <c r="K98" s="48">
        <f>'Detailed Summary'!BK635</f>
        <v>140091</v>
      </c>
      <c r="M98">
        <v>15</v>
      </c>
      <c r="N98" t="s">
        <v>54</v>
      </c>
      <c r="O98" s="29">
        <v>44490</v>
      </c>
      <c r="P98" s="48">
        <f>'Detailed Summary'!BK664</f>
        <v>167098</v>
      </c>
      <c r="R98">
        <v>15</v>
      </c>
      <c r="S98" t="s">
        <v>55</v>
      </c>
      <c r="T98" s="29">
        <v>44519</v>
      </c>
      <c r="U98" s="48">
        <f>'Detailed Summary'!BK693</f>
        <v>185951</v>
      </c>
      <c r="W98">
        <v>15</v>
      </c>
      <c r="X98" t="s">
        <v>59</v>
      </c>
      <c r="Y98" s="29">
        <v>44551</v>
      </c>
      <c r="Z98" s="48">
        <f>'Detailed Summary'!BK725</f>
        <v>147547</v>
      </c>
    </row>
    <row r="99" spans="4:26" x14ac:dyDescent="0.2">
      <c r="D99" s="29"/>
      <c r="H99">
        <v>16</v>
      </c>
      <c r="I99" t="s">
        <v>54</v>
      </c>
      <c r="J99" s="29">
        <v>44462</v>
      </c>
      <c r="K99" s="48">
        <f>'Detailed Summary'!BK636</f>
        <v>150319</v>
      </c>
      <c r="M99">
        <v>16</v>
      </c>
      <c r="N99" t="s">
        <v>55</v>
      </c>
      <c r="O99" s="29">
        <v>44491</v>
      </c>
      <c r="P99" s="48">
        <f>'Detailed Summary'!BK665</f>
        <v>188596</v>
      </c>
      <c r="R99">
        <v>16</v>
      </c>
      <c r="S99" t="s">
        <v>58</v>
      </c>
      <c r="T99" s="29">
        <v>44522</v>
      </c>
      <c r="U99" s="48">
        <f>'Detailed Summary'!BK696</f>
        <v>153525</v>
      </c>
      <c r="W99">
        <v>16</v>
      </c>
      <c r="X99" t="s">
        <v>53</v>
      </c>
      <c r="Y99" s="29">
        <v>44552</v>
      </c>
      <c r="Z99" s="48">
        <f>'Detailed Summary'!BK726</f>
        <v>149432</v>
      </c>
    </row>
    <row r="100" spans="4:26" x14ac:dyDescent="0.2">
      <c r="D100" s="29"/>
      <c r="H100">
        <v>17</v>
      </c>
      <c r="I100" t="s">
        <v>55</v>
      </c>
      <c r="J100" s="29">
        <v>44463</v>
      </c>
      <c r="K100" s="48">
        <f>'Detailed Summary'!BK637</f>
        <v>166181</v>
      </c>
      <c r="M100">
        <v>17</v>
      </c>
      <c r="N100" t="s">
        <v>58</v>
      </c>
      <c r="O100" s="29">
        <v>44494</v>
      </c>
      <c r="P100" s="48">
        <f>'Detailed Summary'!BK668</f>
        <v>149903</v>
      </c>
      <c r="R100">
        <v>17</v>
      </c>
      <c r="S100" t="s">
        <v>59</v>
      </c>
      <c r="T100" s="29">
        <v>44523</v>
      </c>
      <c r="U100" s="48">
        <f>'Detailed Summary'!BK697</f>
        <v>157977</v>
      </c>
      <c r="W100">
        <v>17</v>
      </c>
      <c r="X100" t="s">
        <v>54</v>
      </c>
      <c r="Y100" s="29">
        <v>44553</v>
      </c>
      <c r="Z100" s="48">
        <f>'Detailed Summary'!BK727</f>
        <v>132082</v>
      </c>
    </row>
    <row r="101" spans="4:26" x14ac:dyDescent="0.2">
      <c r="D101" s="29"/>
      <c r="H101">
        <v>18</v>
      </c>
      <c r="I101" t="s">
        <v>58</v>
      </c>
      <c r="J101" s="29">
        <v>44466</v>
      </c>
      <c r="K101" s="48">
        <f>'Detailed Summary'!BK640</f>
        <v>138513</v>
      </c>
      <c r="M101">
        <v>18</v>
      </c>
      <c r="N101" t="s">
        <v>59</v>
      </c>
      <c r="O101" s="29">
        <v>44495</v>
      </c>
      <c r="P101" s="48">
        <f>'Detailed Summary'!BK669</f>
        <v>155164</v>
      </c>
      <c r="R101">
        <v>18</v>
      </c>
      <c r="S101" t="s">
        <v>53</v>
      </c>
      <c r="T101" s="29">
        <v>44524</v>
      </c>
      <c r="U101" s="48">
        <f>'Detailed Summary'!BK698</f>
        <v>148070</v>
      </c>
      <c r="W101">
        <v>18</v>
      </c>
      <c r="X101" t="s">
        <v>55</v>
      </c>
      <c r="Y101" s="29">
        <v>44554</v>
      </c>
      <c r="Z101" s="48">
        <f>'Detailed Summary'!BK728</f>
        <v>86449</v>
      </c>
    </row>
    <row r="102" spans="4:26" x14ac:dyDescent="0.2">
      <c r="D102" s="29"/>
      <c r="H102">
        <v>19</v>
      </c>
      <c r="I102" t="s">
        <v>59</v>
      </c>
      <c r="J102" s="29">
        <v>44467</v>
      </c>
      <c r="K102" s="48">
        <f>'Detailed Summary'!BK641</f>
        <v>137559</v>
      </c>
      <c r="M102">
        <v>19</v>
      </c>
      <c r="N102" t="s">
        <v>53</v>
      </c>
      <c r="O102" s="29">
        <v>44496</v>
      </c>
      <c r="P102" s="48">
        <f>'Detailed Summary'!BK670</f>
        <v>153685</v>
      </c>
      <c r="R102">
        <v>19</v>
      </c>
      <c r="S102" t="s">
        <v>54</v>
      </c>
      <c r="T102" s="29">
        <v>44525</v>
      </c>
      <c r="U102" s="48">
        <f>'Detailed Summary'!BK699</f>
        <v>69677</v>
      </c>
      <c r="W102">
        <v>19</v>
      </c>
      <c r="X102" t="s">
        <v>58</v>
      </c>
      <c r="Y102" s="29">
        <v>44557</v>
      </c>
      <c r="Z102" s="48">
        <f>'Detailed Summary'!BK731</f>
        <v>111850</v>
      </c>
    </row>
    <row r="103" spans="4:26" x14ac:dyDescent="0.2">
      <c r="D103" s="29"/>
      <c r="H103">
        <v>20</v>
      </c>
      <c r="I103" t="s">
        <v>53</v>
      </c>
      <c r="J103" s="29">
        <v>44468</v>
      </c>
      <c r="K103" s="48">
        <f>'Detailed Summary'!BK642</f>
        <v>144276</v>
      </c>
      <c r="M103">
        <v>20</v>
      </c>
      <c r="N103" t="s">
        <v>54</v>
      </c>
      <c r="O103" s="29">
        <v>44497</v>
      </c>
      <c r="P103" s="48">
        <f>'Detailed Summary'!BK671</f>
        <v>168512</v>
      </c>
      <c r="R103">
        <v>20</v>
      </c>
      <c r="S103" t="s">
        <v>55</v>
      </c>
      <c r="T103" s="29">
        <v>44526</v>
      </c>
      <c r="U103" s="48">
        <f>'Detailed Summary'!BK700</f>
        <v>92453</v>
      </c>
      <c r="W103">
        <v>20</v>
      </c>
      <c r="X103" t="s">
        <v>59</v>
      </c>
      <c r="Y103" s="29">
        <v>44558</v>
      </c>
      <c r="Z103" s="48">
        <f>'Detailed Summary'!BK732</f>
        <v>117602</v>
      </c>
    </row>
    <row r="104" spans="4:26" x14ac:dyDescent="0.2">
      <c r="D104" s="29"/>
      <c r="H104">
        <v>21</v>
      </c>
      <c r="I104" t="s">
        <v>54</v>
      </c>
      <c r="J104" s="29">
        <v>44469</v>
      </c>
      <c r="K104" s="48">
        <f>'Detailed Summary'!BK643</f>
        <v>154724</v>
      </c>
      <c r="M104">
        <v>21</v>
      </c>
      <c r="N104" t="s">
        <v>55</v>
      </c>
      <c r="O104" s="29">
        <v>44498</v>
      </c>
      <c r="P104" s="48">
        <f>'Detailed Summary'!BK672</f>
        <v>177565</v>
      </c>
      <c r="R104">
        <v>21</v>
      </c>
      <c r="S104" t="s">
        <v>58</v>
      </c>
      <c r="T104" s="29">
        <v>44529</v>
      </c>
      <c r="U104" s="48">
        <f>'Detailed Summary'!BK703</f>
        <v>148442</v>
      </c>
      <c r="W104">
        <v>21</v>
      </c>
      <c r="X104" t="s">
        <v>53</v>
      </c>
      <c r="Y104" s="29">
        <v>44559</v>
      </c>
      <c r="Z104" s="48">
        <f>'Detailed Summary'!BK733</f>
        <v>122805</v>
      </c>
    </row>
    <row r="105" spans="4:26" ht="16" thickBot="1" x14ac:dyDescent="0.25">
      <c r="D105" s="29"/>
      <c r="N105" s="46"/>
      <c r="O105" s="46"/>
      <c r="P105" s="142">
        <f>SUM(P84:P104)</f>
        <v>3244914</v>
      </c>
      <c r="R105">
        <v>22</v>
      </c>
      <c r="S105" t="s">
        <v>59</v>
      </c>
      <c r="T105" s="29">
        <v>44530</v>
      </c>
      <c r="U105" s="48">
        <f>'Detailed Summary'!BK704</f>
        <v>156986</v>
      </c>
      <c r="W105">
        <v>22</v>
      </c>
      <c r="X105" t="s">
        <v>54</v>
      </c>
      <c r="Y105" s="29">
        <v>44560</v>
      </c>
      <c r="Z105" s="48">
        <f>'Detailed Summary'!BK734</f>
        <v>127118</v>
      </c>
    </row>
    <row r="106" spans="4:26" ht="17" thickTop="1" thickBot="1" x14ac:dyDescent="0.25">
      <c r="D106" s="29"/>
      <c r="I106" s="46"/>
      <c r="J106" s="46"/>
      <c r="K106" s="142">
        <f>SUM(K84:K104)</f>
        <v>2999704</v>
      </c>
      <c r="N106" s="61" t="s">
        <v>298</v>
      </c>
      <c r="O106" s="142">
        <f>P105/21</f>
        <v>154519.71428571429</v>
      </c>
      <c r="S106" s="46"/>
      <c r="T106" s="46"/>
      <c r="U106" s="142">
        <f>SUM(U84:U105)</f>
        <v>3317612</v>
      </c>
      <c r="W106">
        <v>23</v>
      </c>
      <c r="X106" t="s">
        <v>55</v>
      </c>
      <c r="Y106" s="29">
        <v>44561</v>
      </c>
      <c r="Z106" s="48">
        <f>'Detailed Summary'!BK735</f>
        <v>93352</v>
      </c>
    </row>
    <row r="107" spans="4:26" ht="17" thickTop="1" thickBot="1" x14ac:dyDescent="0.25">
      <c r="D107" s="29"/>
      <c r="I107" s="61" t="s">
        <v>297</v>
      </c>
      <c r="J107" s="142">
        <f>K106/21</f>
        <v>142843.04761904763</v>
      </c>
      <c r="S107" s="61" t="s">
        <v>299</v>
      </c>
      <c r="T107" s="142">
        <f>U106/22</f>
        <v>150800.54545454544</v>
      </c>
      <c r="X107" s="46"/>
      <c r="Y107" s="46"/>
      <c r="Z107" s="142">
        <f>SUM(Z84:Z106)</f>
        <v>3374693</v>
      </c>
    </row>
    <row r="108" spans="4:26" ht="17" thickTop="1" thickBot="1" x14ac:dyDescent="0.25">
      <c r="D108" s="29"/>
      <c r="X108" s="61" t="s">
        <v>300</v>
      </c>
      <c r="Y108" s="207">
        <f>Z107/23</f>
        <v>146725.78260869565</v>
      </c>
    </row>
    <row r="109" spans="4:26" ht="16" thickTop="1" x14ac:dyDescent="0.2">
      <c r="D109" s="29"/>
    </row>
    <row r="110" spans="4:26" x14ac:dyDescent="0.2">
      <c r="D110" s="29"/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4:26" x14ac:dyDescent="0.2">
      <c r="D111" s="29"/>
      <c r="H111">
        <v>1</v>
      </c>
      <c r="I111" t="s">
        <v>58</v>
      </c>
      <c r="J111" s="29">
        <v>44564</v>
      </c>
      <c r="K111" s="48">
        <f>'Detailed Summary'!BK738</f>
        <v>113481</v>
      </c>
      <c r="M111">
        <v>1</v>
      </c>
      <c r="N111" t="s">
        <v>59</v>
      </c>
      <c r="O111" s="29">
        <v>44593</v>
      </c>
      <c r="P111" s="48">
        <f>'Detailed Summary'!BK767</f>
        <v>143272</v>
      </c>
      <c r="R111">
        <v>1</v>
      </c>
      <c r="S111" t="s">
        <v>59</v>
      </c>
      <c r="T111" s="29">
        <v>44621</v>
      </c>
      <c r="U111" s="48">
        <f>'Detailed Summary'!BK795</f>
        <v>157896</v>
      </c>
      <c r="W111">
        <v>1</v>
      </c>
      <c r="X111" t="s">
        <v>55</v>
      </c>
      <c r="Y111" s="29">
        <v>44652</v>
      </c>
      <c r="Z111" s="48">
        <f>'Detailed Summary'!BK826</f>
        <v>185972</v>
      </c>
    </row>
    <row r="112" spans="4:26" x14ac:dyDescent="0.2">
      <c r="D112" s="29"/>
      <c r="H112">
        <v>2</v>
      </c>
      <c r="I112" t="s">
        <v>59</v>
      </c>
      <c r="J112" s="29">
        <v>44565</v>
      </c>
      <c r="K112" s="48">
        <f>'Detailed Summary'!BK739</f>
        <v>126473</v>
      </c>
      <c r="M112">
        <v>2</v>
      </c>
      <c r="N112" t="s">
        <v>53</v>
      </c>
      <c r="O112" s="29">
        <v>44594</v>
      </c>
      <c r="P112" s="48">
        <f>'Detailed Summary'!BK768</f>
        <v>144927</v>
      </c>
      <c r="R112">
        <v>2</v>
      </c>
      <c r="S112" t="s">
        <v>53</v>
      </c>
      <c r="T112" s="29">
        <v>44622</v>
      </c>
      <c r="U112" s="48">
        <f>'Detailed Summary'!BK796</f>
        <v>162765</v>
      </c>
      <c r="W112">
        <v>2</v>
      </c>
      <c r="X112" t="s">
        <v>58</v>
      </c>
      <c r="Y112" s="29">
        <v>44655</v>
      </c>
      <c r="Z112" s="48">
        <f>'Detailed Summary'!BK829</f>
        <v>155703</v>
      </c>
    </row>
    <row r="113" spans="4:26" x14ac:dyDescent="0.2">
      <c r="D113" s="29"/>
      <c r="H113">
        <v>3</v>
      </c>
      <c r="I113" t="s">
        <v>53</v>
      </c>
      <c r="J113" s="29">
        <v>44566</v>
      </c>
      <c r="K113" s="48">
        <f>'Detailed Summary'!BK740</f>
        <v>125392</v>
      </c>
      <c r="M113">
        <v>3</v>
      </c>
      <c r="N113" t="s">
        <v>54</v>
      </c>
      <c r="O113" s="29">
        <v>44595</v>
      </c>
      <c r="P113" s="48">
        <f>'Detailed Summary'!BK769</f>
        <v>14849</v>
      </c>
      <c r="R113">
        <v>3</v>
      </c>
      <c r="S113" t="s">
        <v>54</v>
      </c>
      <c r="T113" s="29">
        <v>44623</v>
      </c>
      <c r="U113" s="48">
        <f>'Detailed Summary'!BK797</f>
        <v>176702</v>
      </c>
      <c r="W113">
        <v>3</v>
      </c>
      <c r="X113" t="s">
        <v>59</v>
      </c>
      <c r="Y113" s="29">
        <v>44656</v>
      </c>
      <c r="Z113" s="48">
        <f>'Detailed Summary'!BK830</f>
        <v>174608</v>
      </c>
    </row>
    <row r="114" spans="4:26" x14ac:dyDescent="0.2">
      <c r="D114" s="29"/>
      <c r="H114">
        <v>4</v>
      </c>
      <c r="I114" t="s">
        <v>54</v>
      </c>
      <c r="J114" s="29">
        <v>44567</v>
      </c>
      <c r="K114" s="48">
        <f>'Detailed Summary'!BK741</f>
        <v>126211</v>
      </c>
      <c r="M114">
        <v>4</v>
      </c>
      <c r="N114" t="s">
        <v>55</v>
      </c>
      <c r="O114" s="29">
        <v>44596</v>
      </c>
      <c r="P114" s="48">
        <f>'Detailed Summary'!BK770</f>
        <v>61571</v>
      </c>
      <c r="R114">
        <v>4</v>
      </c>
      <c r="S114" t="s">
        <v>55</v>
      </c>
      <c r="T114" s="29">
        <v>44624</v>
      </c>
      <c r="U114" s="48">
        <f>'Detailed Summary'!BK798</f>
        <v>175502</v>
      </c>
      <c r="W114">
        <v>4</v>
      </c>
      <c r="X114" t="s">
        <v>53</v>
      </c>
      <c r="Y114" s="29">
        <v>44657</v>
      </c>
      <c r="Z114" s="48">
        <f>'Detailed Summary'!BK831</f>
        <v>172207</v>
      </c>
    </row>
    <row r="115" spans="4:26" x14ac:dyDescent="0.2">
      <c r="D115" s="29"/>
      <c r="H115">
        <v>5</v>
      </c>
      <c r="I115" t="s">
        <v>55</v>
      </c>
      <c r="J115" s="29">
        <v>44568</v>
      </c>
      <c r="K115" s="48">
        <f>'Detailed Summary'!BK742</f>
        <v>130138</v>
      </c>
      <c r="M115">
        <v>5</v>
      </c>
      <c r="N115" t="s">
        <v>58</v>
      </c>
      <c r="O115" s="29">
        <v>44599</v>
      </c>
      <c r="P115" s="48">
        <f>'Detailed Summary'!BK773</f>
        <v>138653</v>
      </c>
      <c r="R115">
        <v>5</v>
      </c>
      <c r="S115" t="s">
        <v>58</v>
      </c>
      <c r="T115" s="29">
        <v>44627</v>
      </c>
      <c r="U115" s="48">
        <f>'Detailed Summary'!BK801</f>
        <v>147484</v>
      </c>
      <c r="W115">
        <v>5</v>
      </c>
      <c r="X115" t="s">
        <v>54</v>
      </c>
      <c r="Y115" s="29">
        <v>44658</v>
      </c>
      <c r="Z115" s="48">
        <f>'Detailed Summary'!BK832</f>
        <v>186045</v>
      </c>
    </row>
    <row r="116" spans="4:26" x14ac:dyDescent="0.2">
      <c r="D116" s="29"/>
      <c r="H116">
        <v>6</v>
      </c>
      <c r="I116" t="s">
        <v>58</v>
      </c>
      <c r="J116" s="29">
        <v>44571</v>
      </c>
      <c r="K116" s="48">
        <f>'Detailed Summary'!BK745</f>
        <v>119977</v>
      </c>
      <c r="M116">
        <v>6</v>
      </c>
      <c r="N116" t="s">
        <v>59</v>
      </c>
      <c r="O116" s="29">
        <v>44600</v>
      </c>
      <c r="P116" s="48">
        <f>'Detailed Summary'!BK774</f>
        <v>145924</v>
      </c>
      <c r="R116">
        <v>6</v>
      </c>
      <c r="S116" t="s">
        <v>59</v>
      </c>
      <c r="T116" s="29">
        <v>44628</v>
      </c>
      <c r="U116" s="48">
        <f>'Detailed Summary'!BK802</f>
        <v>153594</v>
      </c>
      <c r="W116">
        <v>6</v>
      </c>
      <c r="X116" t="s">
        <v>55</v>
      </c>
      <c r="Y116" s="29">
        <v>44659</v>
      </c>
      <c r="Z116" s="48">
        <f>'Detailed Summary'!BK833</f>
        <v>191521</v>
      </c>
    </row>
    <row r="117" spans="4:26" x14ac:dyDescent="0.2">
      <c r="D117" s="29"/>
      <c r="H117">
        <v>7</v>
      </c>
      <c r="I117" t="s">
        <v>59</v>
      </c>
      <c r="J117" s="29">
        <v>44572</v>
      </c>
      <c r="K117" s="48">
        <f>'Detailed Summary'!BK746</f>
        <v>118457</v>
      </c>
      <c r="M117">
        <v>7</v>
      </c>
      <c r="N117" t="s">
        <v>53</v>
      </c>
      <c r="O117" s="29">
        <v>44601</v>
      </c>
      <c r="P117" s="48">
        <f>'Detailed Summary'!BK775</f>
        <v>151021</v>
      </c>
      <c r="R117">
        <v>7</v>
      </c>
      <c r="S117" t="s">
        <v>53</v>
      </c>
      <c r="T117" s="29">
        <v>44629</v>
      </c>
      <c r="U117" s="48">
        <f>'Detailed Summary'!BK803</f>
        <v>166481</v>
      </c>
      <c r="W117">
        <v>7</v>
      </c>
      <c r="X117" t="s">
        <v>58</v>
      </c>
      <c r="Y117" s="29">
        <v>44662</v>
      </c>
      <c r="Z117" s="48">
        <f>'Detailed Summary'!BK836</f>
        <v>156774</v>
      </c>
    </row>
    <row r="118" spans="4:26" x14ac:dyDescent="0.2">
      <c r="D118" s="29"/>
      <c r="H118">
        <v>8</v>
      </c>
      <c r="I118" t="s">
        <v>53</v>
      </c>
      <c r="J118" s="29">
        <v>44573</v>
      </c>
      <c r="K118" s="48">
        <f>'Detailed Summary'!BK747</f>
        <v>123054</v>
      </c>
      <c r="M118">
        <v>8</v>
      </c>
      <c r="N118" t="s">
        <v>54</v>
      </c>
      <c r="O118" s="29">
        <v>44602</v>
      </c>
      <c r="P118" s="48">
        <f>'Detailed Summary'!BK776</f>
        <v>156274</v>
      </c>
      <c r="R118">
        <v>8</v>
      </c>
      <c r="S118" t="s">
        <v>54</v>
      </c>
      <c r="T118" s="29">
        <v>44630</v>
      </c>
      <c r="U118" s="48">
        <f>'Detailed Summary'!BK804</f>
        <v>173877</v>
      </c>
      <c r="W118">
        <v>8</v>
      </c>
      <c r="X118" t="s">
        <v>59</v>
      </c>
      <c r="Y118" s="29">
        <v>44663</v>
      </c>
      <c r="Z118" s="48">
        <f>'Detailed Summary'!BK837</f>
        <v>166616</v>
      </c>
    </row>
    <row r="119" spans="4:26" x14ac:dyDescent="0.2">
      <c r="D119" s="29"/>
      <c r="H119">
        <v>9</v>
      </c>
      <c r="I119" t="s">
        <v>54</v>
      </c>
      <c r="J119" s="29">
        <v>44574</v>
      </c>
      <c r="K119" s="48">
        <f>'Detailed Summary'!BK748</f>
        <v>131624</v>
      </c>
      <c r="M119">
        <v>9</v>
      </c>
      <c r="N119" t="s">
        <v>55</v>
      </c>
      <c r="O119" s="29">
        <v>44603</v>
      </c>
      <c r="P119" s="48">
        <f>'Detailed Summary'!BK777</f>
        <v>167670</v>
      </c>
      <c r="R119">
        <v>9</v>
      </c>
      <c r="S119" t="s">
        <v>55</v>
      </c>
      <c r="T119" s="29">
        <v>44631</v>
      </c>
      <c r="U119" s="48">
        <f>'Detailed Summary'!BK805</f>
        <v>171181</v>
      </c>
      <c r="W119">
        <v>9</v>
      </c>
      <c r="X119" t="s">
        <v>53</v>
      </c>
      <c r="Y119" s="29">
        <v>44664</v>
      </c>
      <c r="Z119" s="48">
        <f>'Detailed Summary'!BK838</f>
        <v>177386</v>
      </c>
    </row>
    <row r="120" spans="4:26" x14ac:dyDescent="0.2">
      <c r="D120" s="29"/>
      <c r="H120">
        <v>10</v>
      </c>
      <c r="I120" t="s">
        <v>55</v>
      </c>
      <c r="J120" s="29">
        <v>44575</v>
      </c>
      <c r="K120" s="48">
        <f>'Detailed Summary'!BK749</f>
        <v>150976</v>
      </c>
      <c r="M120">
        <v>10</v>
      </c>
      <c r="N120" t="s">
        <v>58</v>
      </c>
      <c r="O120" s="29">
        <v>44606</v>
      </c>
      <c r="P120" s="48">
        <f>'Detailed Summary'!BK780</f>
        <v>148977</v>
      </c>
      <c r="R120">
        <v>10</v>
      </c>
      <c r="S120" t="s">
        <v>58</v>
      </c>
      <c r="T120" s="29">
        <v>44632</v>
      </c>
      <c r="U120" s="48">
        <f>'Detailed Summary'!BK808</f>
        <v>145273</v>
      </c>
      <c r="W120">
        <v>10</v>
      </c>
      <c r="X120" t="s">
        <v>54</v>
      </c>
      <c r="Y120" s="29">
        <v>44665</v>
      </c>
      <c r="Z120" s="48">
        <f>'Detailed Summary'!BK839</f>
        <v>191111</v>
      </c>
    </row>
    <row r="121" spans="4:26" x14ac:dyDescent="0.2">
      <c r="H121">
        <v>11</v>
      </c>
      <c r="I121" t="s">
        <v>58</v>
      </c>
      <c r="J121" s="29">
        <v>44578</v>
      </c>
      <c r="K121" s="48">
        <f>'Detailed Summary'!BK752</f>
        <v>115810</v>
      </c>
      <c r="M121">
        <v>11</v>
      </c>
      <c r="N121" t="s">
        <v>59</v>
      </c>
      <c r="O121" s="29">
        <v>44607</v>
      </c>
      <c r="P121" s="48">
        <f>'Detailed Summary'!BK781</f>
        <v>161837</v>
      </c>
      <c r="R121">
        <v>11</v>
      </c>
      <c r="S121" t="s">
        <v>59</v>
      </c>
      <c r="T121" s="29">
        <v>44635</v>
      </c>
      <c r="U121" s="48">
        <f>'Detailed Summary'!BK809</f>
        <v>153990</v>
      </c>
      <c r="W121">
        <v>11</v>
      </c>
      <c r="X121" t="s">
        <v>55</v>
      </c>
      <c r="Y121" s="29">
        <v>44666</v>
      </c>
      <c r="Z121" s="48">
        <f>'Detailed Summary'!BK840</f>
        <v>166950</v>
      </c>
    </row>
    <row r="122" spans="4:26" x14ac:dyDescent="0.2">
      <c r="H122">
        <v>12</v>
      </c>
      <c r="I122" t="s">
        <v>59</v>
      </c>
      <c r="J122" s="29">
        <v>44579</v>
      </c>
      <c r="K122" s="48">
        <f>'Detailed Summary'!BK753</f>
        <v>127927</v>
      </c>
      <c r="M122">
        <v>12</v>
      </c>
      <c r="N122" t="s">
        <v>53</v>
      </c>
      <c r="O122" s="29">
        <v>44608</v>
      </c>
      <c r="P122" s="48">
        <f>'Detailed Summary'!BK782</f>
        <v>156413</v>
      </c>
      <c r="R122">
        <v>12</v>
      </c>
      <c r="S122" t="s">
        <v>53</v>
      </c>
      <c r="T122" s="29">
        <v>44636</v>
      </c>
      <c r="U122" s="48">
        <f>'Detailed Summary'!BK810</f>
        <v>162802</v>
      </c>
      <c r="W122">
        <v>12</v>
      </c>
      <c r="X122" t="s">
        <v>58</v>
      </c>
      <c r="Y122" s="29">
        <v>44669</v>
      </c>
      <c r="Z122" s="48">
        <f>'Detailed Summary'!BK843</f>
        <v>158170</v>
      </c>
    </row>
    <row r="123" spans="4:26" x14ac:dyDescent="0.2">
      <c r="H123">
        <v>13</v>
      </c>
      <c r="I123" t="s">
        <v>53</v>
      </c>
      <c r="J123" s="29">
        <v>44580</v>
      </c>
      <c r="K123" s="48">
        <f>'Detailed Summary'!BK754</f>
        <v>133383</v>
      </c>
      <c r="M123">
        <v>13</v>
      </c>
      <c r="N123" t="s">
        <v>54</v>
      </c>
      <c r="O123" s="29">
        <v>44609</v>
      </c>
      <c r="P123" s="48">
        <f>'Detailed Summary'!BK783</f>
        <v>165470</v>
      </c>
      <c r="R123">
        <v>13</v>
      </c>
      <c r="S123" t="s">
        <v>54</v>
      </c>
      <c r="T123" s="29">
        <v>44637</v>
      </c>
      <c r="U123" s="48">
        <f>'Detailed Summary'!BK811</f>
        <v>159896</v>
      </c>
      <c r="W123">
        <v>13</v>
      </c>
      <c r="X123" t="s">
        <v>59</v>
      </c>
      <c r="Y123" s="29">
        <v>44670</v>
      </c>
      <c r="Z123" s="48">
        <f>'Detailed Summary'!BK844</f>
        <v>171389</v>
      </c>
    </row>
    <row r="124" spans="4:26" x14ac:dyDescent="0.2">
      <c r="H124">
        <v>14</v>
      </c>
      <c r="I124" t="s">
        <v>54</v>
      </c>
      <c r="J124" s="29">
        <v>44581</v>
      </c>
      <c r="K124" s="48">
        <f>'Detailed Summary'!BK755</f>
        <v>111191</v>
      </c>
      <c r="M124">
        <v>14</v>
      </c>
      <c r="N124" t="s">
        <v>55</v>
      </c>
      <c r="O124" s="29">
        <v>44610</v>
      </c>
      <c r="P124" s="48">
        <f>'Detailed Summary'!BK784</f>
        <v>179915</v>
      </c>
      <c r="R124">
        <v>14</v>
      </c>
      <c r="S124" t="s">
        <v>55</v>
      </c>
      <c r="T124" s="29">
        <v>44638</v>
      </c>
      <c r="U124" s="48">
        <f>'Detailed Summary'!BK812</f>
        <v>166225</v>
      </c>
      <c r="W124">
        <v>14</v>
      </c>
      <c r="X124" t="s">
        <v>53</v>
      </c>
      <c r="Y124" s="29">
        <v>44671</v>
      </c>
      <c r="Z124" s="48">
        <f>'Detailed Summary'!BK845</f>
        <v>173866</v>
      </c>
    </row>
    <row r="125" spans="4:26" x14ac:dyDescent="0.2">
      <c r="H125">
        <v>15</v>
      </c>
      <c r="I125" t="s">
        <v>55</v>
      </c>
      <c r="J125" s="29">
        <v>44582</v>
      </c>
      <c r="K125" s="48">
        <f>'Detailed Summary'!BK756</f>
        <v>130702</v>
      </c>
      <c r="M125">
        <v>15</v>
      </c>
      <c r="N125" t="s">
        <v>58</v>
      </c>
      <c r="O125" s="29">
        <v>44613</v>
      </c>
      <c r="P125" s="48">
        <f>'Detailed Summary'!BK787</f>
        <v>137627</v>
      </c>
      <c r="R125">
        <v>15</v>
      </c>
      <c r="S125" t="s">
        <v>58</v>
      </c>
      <c r="T125" s="29">
        <v>44641</v>
      </c>
      <c r="U125" s="48">
        <f>'Detailed Summary'!BK815</f>
        <v>130286</v>
      </c>
      <c r="W125">
        <v>15</v>
      </c>
      <c r="X125" t="s">
        <v>54</v>
      </c>
      <c r="Y125" s="29">
        <v>44672</v>
      </c>
      <c r="Z125" s="48">
        <f>'Detailed Summary'!BK846</f>
        <v>181556</v>
      </c>
    </row>
    <row r="126" spans="4:26" x14ac:dyDescent="0.2">
      <c r="H126">
        <v>16</v>
      </c>
      <c r="I126" t="s">
        <v>58</v>
      </c>
      <c r="J126" s="29">
        <v>44585</v>
      </c>
      <c r="K126" s="48">
        <f>'Detailed Summary'!BK759</f>
        <v>115685</v>
      </c>
      <c r="M126">
        <v>16</v>
      </c>
      <c r="N126" t="s">
        <v>59</v>
      </c>
      <c r="O126" s="29">
        <v>44614</v>
      </c>
      <c r="P126" s="48">
        <f>'Detailed Summary'!BK788</f>
        <v>158360</v>
      </c>
      <c r="R126">
        <v>16</v>
      </c>
      <c r="S126" t="s">
        <v>59</v>
      </c>
      <c r="T126" s="29">
        <v>44642</v>
      </c>
      <c r="U126" s="48">
        <f>'Detailed Summary'!BK816</f>
        <v>163375</v>
      </c>
      <c r="W126">
        <v>16</v>
      </c>
      <c r="X126" t="s">
        <v>55</v>
      </c>
      <c r="Y126" s="29">
        <v>44673</v>
      </c>
      <c r="Z126" s="48">
        <f>'Detailed Summary'!BK847</f>
        <v>192133</v>
      </c>
    </row>
    <row r="127" spans="4:26" x14ac:dyDescent="0.2">
      <c r="H127">
        <v>17</v>
      </c>
      <c r="I127" t="s">
        <v>59</v>
      </c>
      <c r="J127" s="29">
        <v>44586</v>
      </c>
      <c r="K127" s="48">
        <f>'Detailed Summary'!BK760</f>
        <v>128010</v>
      </c>
      <c r="M127">
        <v>17</v>
      </c>
      <c r="N127" t="s">
        <v>53</v>
      </c>
      <c r="O127" s="29">
        <v>44615</v>
      </c>
      <c r="P127" s="48">
        <f>'Detailed Summary'!BK789</f>
        <v>146578</v>
      </c>
      <c r="R127">
        <v>17</v>
      </c>
      <c r="S127" t="s">
        <v>53</v>
      </c>
      <c r="T127" s="29">
        <v>44643</v>
      </c>
      <c r="U127" s="48">
        <f>'Detailed Summary'!BK817</f>
        <v>174117</v>
      </c>
      <c r="W127">
        <v>17</v>
      </c>
      <c r="X127" t="s">
        <v>58</v>
      </c>
      <c r="Y127" s="29">
        <v>44676</v>
      </c>
      <c r="Z127" s="48">
        <f>'Detailed Summary'!BK850</f>
        <v>137948</v>
      </c>
    </row>
    <row r="128" spans="4:26" x14ac:dyDescent="0.2">
      <c r="H128">
        <v>18</v>
      </c>
      <c r="I128" t="s">
        <v>53</v>
      </c>
      <c r="J128" s="29">
        <v>44587</v>
      </c>
      <c r="K128" s="48">
        <f>'Detailed Summary'!BK761</f>
        <v>135374</v>
      </c>
      <c r="M128">
        <v>18</v>
      </c>
      <c r="N128" t="s">
        <v>54</v>
      </c>
      <c r="O128" s="29">
        <v>44616</v>
      </c>
      <c r="P128" s="48">
        <f>'Detailed Summary'!BK790</f>
        <v>105371</v>
      </c>
      <c r="R128">
        <v>18</v>
      </c>
      <c r="S128" t="s">
        <v>54</v>
      </c>
      <c r="T128" s="29">
        <v>44644</v>
      </c>
      <c r="U128" s="48">
        <f>'Detailed Summary'!BK818</f>
        <v>180732</v>
      </c>
      <c r="W128">
        <v>18</v>
      </c>
      <c r="X128" t="s">
        <v>59</v>
      </c>
      <c r="Y128" s="29">
        <v>44677</v>
      </c>
      <c r="Z128" s="48">
        <f>'Detailed Summary'!BK851</f>
        <v>166507</v>
      </c>
    </row>
    <row r="129" spans="4:26" x14ac:dyDescent="0.2">
      <c r="H129">
        <v>19</v>
      </c>
      <c r="I129" t="s">
        <v>54</v>
      </c>
      <c r="J129" s="29">
        <v>44588</v>
      </c>
      <c r="K129" s="48">
        <f>'Detailed Summary'!BK762</f>
        <v>138962</v>
      </c>
      <c r="M129">
        <v>19</v>
      </c>
      <c r="N129" t="s">
        <v>55</v>
      </c>
      <c r="O129" s="29">
        <v>44617</v>
      </c>
      <c r="P129" s="48">
        <f>'Detailed Summary'!BK791</f>
        <v>162104</v>
      </c>
      <c r="R129">
        <v>19</v>
      </c>
      <c r="S129" t="s">
        <v>55</v>
      </c>
      <c r="T129" s="29">
        <v>44645</v>
      </c>
      <c r="U129" s="48">
        <f>'Detailed Summary'!BK819</f>
        <v>191763</v>
      </c>
      <c r="W129">
        <v>19</v>
      </c>
      <c r="X129" t="s">
        <v>53</v>
      </c>
      <c r="Y129" s="29">
        <v>44678</v>
      </c>
      <c r="Z129" s="48">
        <f>'Detailed Summary'!BK852</f>
        <v>177848</v>
      </c>
    </row>
    <row r="130" spans="4:26" x14ac:dyDescent="0.2">
      <c r="H130">
        <v>20</v>
      </c>
      <c r="I130" t="s">
        <v>55</v>
      </c>
      <c r="J130" s="29">
        <v>44589</v>
      </c>
      <c r="K130" s="48">
        <f>'Detailed Summary'!BK763</f>
        <v>156161</v>
      </c>
      <c r="M130">
        <v>20</v>
      </c>
      <c r="N130" t="s">
        <v>58</v>
      </c>
      <c r="O130" s="29">
        <v>44620</v>
      </c>
      <c r="P130" s="48">
        <f>'Detailed Summary'!BK794</f>
        <v>157551</v>
      </c>
      <c r="R130">
        <v>20</v>
      </c>
      <c r="S130" t="s">
        <v>58</v>
      </c>
      <c r="T130" s="29">
        <v>44648</v>
      </c>
      <c r="U130" s="48">
        <f>'Detailed Summary'!BK821</f>
        <v>107783</v>
      </c>
      <c r="W130">
        <v>20</v>
      </c>
      <c r="X130" t="s">
        <v>54</v>
      </c>
      <c r="Y130" s="29">
        <v>44679</v>
      </c>
      <c r="Z130" s="48">
        <f>'Detailed Summary'!BK853</f>
        <v>181010</v>
      </c>
    </row>
    <row r="131" spans="4:26" x14ac:dyDescent="0.2">
      <c r="D131" s="29"/>
      <c r="H131">
        <v>21</v>
      </c>
      <c r="I131" t="s">
        <v>58</v>
      </c>
      <c r="J131" s="29">
        <v>44592</v>
      </c>
      <c r="K131" s="48">
        <f>'Detailed Summary'!BK766</f>
        <v>118426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Summary'!BK823</f>
        <v>162926</v>
      </c>
      <c r="W131">
        <v>21</v>
      </c>
      <c r="X131" t="s">
        <v>55</v>
      </c>
      <c r="Y131" s="29">
        <v>44680</v>
      </c>
      <c r="Z131" s="48">
        <f>'Detailed Summary'!BK854</f>
        <v>193087</v>
      </c>
    </row>
    <row r="132" spans="4:26" x14ac:dyDescent="0.2">
      <c r="D132" s="29"/>
      <c r="R132">
        <v>22</v>
      </c>
      <c r="S132" t="s">
        <v>53</v>
      </c>
      <c r="T132" s="29">
        <v>44650</v>
      </c>
      <c r="U132" s="48">
        <f>'Detailed Summary'!BK824</f>
        <v>169874</v>
      </c>
      <c r="Y132" s="29"/>
      <c r="Z132" s="48"/>
    </row>
    <row r="133" spans="4:26" ht="16" thickBot="1" x14ac:dyDescent="0.25">
      <c r="D133" s="29"/>
      <c r="I133" s="46"/>
      <c r="J133" s="46"/>
      <c r="K133" s="142">
        <f>SUM(K111:K131)</f>
        <v>2677414</v>
      </c>
      <c r="N133" s="46"/>
      <c r="O133" s="46"/>
      <c r="P133" s="142">
        <f>SUM(P111:P131)</f>
        <v>2804364</v>
      </c>
      <c r="R133">
        <v>23</v>
      </c>
      <c r="S133" t="s">
        <v>54</v>
      </c>
      <c r="T133" s="29">
        <v>44651</v>
      </c>
      <c r="U133" s="48">
        <f>'Detailed Summary'!BK825</f>
        <v>178911</v>
      </c>
      <c r="Y133" s="29"/>
      <c r="Z133" s="48"/>
    </row>
    <row r="134" spans="4:26" ht="17" thickTop="1" thickBot="1" x14ac:dyDescent="0.25">
      <c r="D134" s="29"/>
      <c r="I134" s="61" t="s">
        <v>535</v>
      </c>
      <c r="J134" s="142">
        <f>K133/21</f>
        <v>127495.90476190476</v>
      </c>
      <c r="N134" s="61" t="s">
        <v>538</v>
      </c>
      <c r="O134" s="142">
        <f>P133/20</f>
        <v>140218.20000000001</v>
      </c>
      <c r="S134" s="46"/>
      <c r="T134" s="46"/>
      <c r="U134" s="142">
        <f>SUM(U111:U133)</f>
        <v>3733435</v>
      </c>
      <c r="X134" s="46"/>
      <c r="Y134" s="46"/>
      <c r="Z134" s="142">
        <f>SUM(Z111:Z133)</f>
        <v>3658407</v>
      </c>
    </row>
    <row r="135" spans="4:26" ht="17" thickTop="1" thickBot="1" x14ac:dyDescent="0.25">
      <c r="D135" s="29"/>
      <c r="S135" s="61" t="s">
        <v>541</v>
      </c>
      <c r="T135" s="142">
        <f>U134/23</f>
        <v>162323.26086956522</v>
      </c>
      <c r="X135" s="61" t="s">
        <v>545</v>
      </c>
      <c r="Y135" s="142">
        <f>Z134/21</f>
        <v>174209.85714285713</v>
      </c>
    </row>
    <row r="136" spans="4:26" ht="16" thickTop="1" x14ac:dyDescent="0.2">
      <c r="D136" s="29"/>
    </row>
    <row r="137" spans="4:26" x14ac:dyDescent="0.2">
      <c r="D137" s="29"/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6"/>
      <c r="Z137" s="256"/>
    </row>
    <row r="138" spans="4:26" x14ac:dyDescent="0.2">
      <c r="D138" s="29"/>
      <c r="H138">
        <v>1</v>
      </c>
      <c r="I138" t="s">
        <v>58</v>
      </c>
      <c r="J138" s="29">
        <v>44683</v>
      </c>
      <c r="K138" s="48">
        <f>'Detailed Summary'!BK857</f>
        <v>158047</v>
      </c>
      <c r="M138">
        <v>1</v>
      </c>
      <c r="N138" t="s">
        <v>53</v>
      </c>
      <c r="O138" s="29">
        <v>44713</v>
      </c>
      <c r="P138" s="48">
        <f>'Detailed Summary'!BK887</f>
        <v>170936</v>
      </c>
      <c r="R138">
        <v>1</v>
      </c>
      <c r="S138" t="s">
        <v>55</v>
      </c>
      <c r="T138" s="29">
        <v>44743</v>
      </c>
      <c r="U138" s="48">
        <f>'Detailed Summary'!BK917</f>
        <v>171730</v>
      </c>
      <c r="W138">
        <v>1</v>
      </c>
      <c r="X138" t="s">
        <v>58</v>
      </c>
      <c r="Y138" s="29">
        <v>44774</v>
      </c>
      <c r="Z138" s="48">
        <f>'Detailed Summary'!BK948</f>
        <v>156410</v>
      </c>
    </row>
    <row r="139" spans="4:26" x14ac:dyDescent="0.2">
      <c r="D139" s="29"/>
      <c r="H139">
        <v>2</v>
      </c>
      <c r="I139" t="s">
        <v>59</v>
      </c>
      <c r="J139" s="29">
        <v>44684</v>
      </c>
      <c r="K139" s="48">
        <f>'Detailed Summary'!BK858</f>
        <v>170270</v>
      </c>
      <c r="M139">
        <v>2</v>
      </c>
      <c r="N139" t="s">
        <v>54</v>
      </c>
      <c r="O139" s="29">
        <v>43984</v>
      </c>
      <c r="P139" s="48">
        <f>'Detailed Summary'!BK888</f>
        <v>170032</v>
      </c>
      <c r="R139">
        <v>2</v>
      </c>
      <c r="S139" t="s">
        <v>58</v>
      </c>
      <c r="T139" s="29">
        <v>44746</v>
      </c>
      <c r="U139" s="48">
        <f>'Detailed Summary'!BK920</f>
        <v>80243</v>
      </c>
      <c r="W139">
        <v>2</v>
      </c>
      <c r="X139" t="s">
        <v>59</v>
      </c>
      <c r="Y139" s="29">
        <v>44775</v>
      </c>
      <c r="Z139" s="48">
        <f>'Detailed Summary'!BK949</f>
        <v>164345</v>
      </c>
    </row>
    <row r="140" spans="4:26" x14ac:dyDescent="0.2">
      <c r="D140" s="29"/>
      <c r="H140">
        <v>3</v>
      </c>
      <c r="I140" t="s">
        <v>53</v>
      </c>
      <c r="J140" s="29">
        <v>44685</v>
      </c>
      <c r="K140" s="48">
        <f>'Detailed Summary'!BK859</f>
        <v>176708</v>
      </c>
      <c r="M140">
        <v>3</v>
      </c>
      <c r="N140" t="s">
        <v>55</v>
      </c>
      <c r="O140" s="29">
        <v>44715</v>
      </c>
      <c r="P140" s="48">
        <f>'Detailed Summary'!BK889</f>
        <v>178969</v>
      </c>
      <c r="R140">
        <v>3</v>
      </c>
      <c r="S140" t="s">
        <v>59</v>
      </c>
      <c r="T140" s="29">
        <v>44747</v>
      </c>
      <c r="U140" s="48">
        <f>'Detailed Summary'!BK921</f>
        <v>154279</v>
      </c>
      <c r="W140">
        <v>3</v>
      </c>
      <c r="X140" t="s">
        <v>53</v>
      </c>
      <c r="Y140" s="29">
        <v>44776</v>
      </c>
      <c r="Z140" s="48">
        <f>'Detailed Summary'!BK950</f>
        <v>170339</v>
      </c>
    </row>
    <row r="141" spans="4:26" x14ac:dyDescent="0.2">
      <c r="D141" s="29"/>
      <c r="H141">
        <v>4</v>
      </c>
      <c r="I141" t="s">
        <v>54</v>
      </c>
      <c r="J141" s="29">
        <v>44686</v>
      </c>
      <c r="K141" s="48">
        <f>'Detailed Summary'!BK860</f>
        <v>164576</v>
      </c>
      <c r="M141">
        <v>4</v>
      </c>
      <c r="N141" t="s">
        <v>58</v>
      </c>
      <c r="O141" s="29">
        <v>44718</v>
      </c>
      <c r="P141" s="48">
        <f>'Detailed Summary'!BK892</f>
        <v>154719</v>
      </c>
      <c r="R141">
        <v>4</v>
      </c>
      <c r="S141" t="s">
        <v>53</v>
      </c>
      <c r="T141" s="29">
        <v>44748</v>
      </c>
      <c r="U141" s="48">
        <f>'Detailed Summary'!BK922</f>
        <v>154249</v>
      </c>
      <c r="W141">
        <v>4</v>
      </c>
      <c r="X141" t="s">
        <v>54</v>
      </c>
      <c r="Y141" s="29">
        <v>44777</v>
      </c>
      <c r="Z141" s="48">
        <f>'Detailed Summary'!BK951</f>
        <v>165643</v>
      </c>
    </row>
    <row r="142" spans="4:26" x14ac:dyDescent="0.2">
      <c r="D142" s="29"/>
      <c r="H142">
        <v>5</v>
      </c>
      <c r="I142" t="s">
        <v>55</v>
      </c>
      <c r="J142" s="29">
        <v>44687</v>
      </c>
      <c r="K142" s="48">
        <f>'Detailed Summary'!BK861</f>
        <v>189159</v>
      </c>
      <c r="M142">
        <v>5</v>
      </c>
      <c r="N142" t="s">
        <v>59</v>
      </c>
      <c r="O142" s="29">
        <v>44719</v>
      </c>
      <c r="P142" s="48">
        <f>'Detailed Summary'!BK893</f>
        <v>166508</v>
      </c>
      <c r="R142">
        <v>5</v>
      </c>
      <c r="S142" t="s">
        <v>54</v>
      </c>
      <c r="T142" s="29">
        <v>44749</v>
      </c>
      <c r="U142" s="48">
        <f>'Detailed Summary'!BK923</f>
        <v>163067</v>
      </c>
      <c r="W142">
        <v>5</v>
      </c>
      <c r="X142" t="s">
        <v>55</v>
      </c>
      <c r="Y142" s="29">
        <v>44778</v>
      </c>
      <c r="Z142" s="48">
        <f>'Detailed Summary'!BK952</f>
        <v>173368</v>
      </c>
    </row>
    <row r="143" spans="4:26" x14ac:dyDescent="0.2">
      <c r="D143" s="29"/>
      <c r="H143">
        <v>6</v>
      </c>
      <c r="I143" t="s">
        <v>58</v>
      </c>
      <c r="J143" s="29">
        <v>44690</v>
      </c>
      <c r="K143" s="48">
        <f>'Detailed Summary'!BK864</f>
        <v>158479</v>
      </c>
      <c r="M143">
        <v>6</v>
      </c>
      <c r="N143" t="s">
        <v>53</v>
      </c>
      <c r="O143" s="29">
        <v>44720</v>
      </c>
      <c r="P143" s="48">
        <f>'Detailed Summary'!BK894</f>
        <v>173519</v>
      </c>
      <c r="R143">
        <v>6</v>
      </c>
      <c r="S143" t="s">
        <v>55</v>
      </c>
      <c r="T143" s="29">
        <v>44750</v>
      </c>
      <c r="U143" s="48">
        <f>'Detailed Summary'!BK924</f>
        <v>167443</v>
      </c>
      <c r="W143">
        <v>6</v>
      </c>
      <c r="X143" t="s">
        <v>58</v>
      </c>
      <c r="Y143" s="29">
        <v>44781</v>
      </c>
      <c r="Z143" s="48">
        <f>'Detailed Summary'!BK955</f>
        <v>152342</v>
      </c>
    </row>
    <row r="144" spans="4:26" x14ac:dyDescent="0.2">
      <c r="D144" s="29"/>
      <c r="H144">
        <v>7</v>
      </c>
      <c r="I144" t="s">
        <v>59</v>
      </c>
      <c r="J144" s="29">
        <v>44691</v>
      </c>
      <c r="K144" s="48">
        <f>'Detailed Summary'!BK865</f>
        <v>173107</v>
      </c>
      <c r="M144">
        <v>7</v>
      </c>
      <c r="N144" t="s">
        <v>54</v>
      </c>
      <c r="O144" s="29">
        <v>44721</v>
      </c>
      <c r="P144" s="48">
        <f>'Detailed Summary'!BK895</f>
        <v>178049</v>
      </c>
      <c r="R144">
        <v>7</v>
      </c>
      <c r="S144" t="s">
        <v>58</v>
      </c>
      <c r="T144" s="29">
        <v>44753</v>
      </c>
      <c r="U144" s="48">
        <f>'Detailed Summary'!BK927</f>
        <v>150739</v>
      </c>
      <c r="W144">
        <v>7</v>
      </c>
      <c r="X144" t="s">
        <v>59</v>
      </c>
      <c r="Y144" s="29">
        <v>44782</v>
      </c>
      <c r="Z144" s="48">
        <f>'Detailed Summary'!BK956</f>
        <v>162858</v>
      </c>
    </row>
    <row r="145" spans="4:26" x14ac:dyDescent="0.2">
      <c r="D145" s="29"/>
      <c r="H145">
        <v>8</v>
      </c>
      <c r="I145" t="s">
        <v>53</v>
      </c>
      <c r="J145" s="29">
        <v>44692</v>
      </c>
      <c r="K145" s="48">
        <f>'Detailed Summary'!BK866</f>
        <v>177500</v>
      </c>
      <c r="M145">
        <v>8</v>
      </c>
      <c r="N145" t="s">
        <v>55</v>
      </c>
      <c r="O145" s="29">
        <v>44722</v>
      </c>
      <c r="P145" s="48">
        <f>'Detailed Summary'!BK896</f>
        <v>184169</v>
      </c>
      <c r="R145">
        <v>8</v>
      </c>
      <c r="S145" t="s">
        <v>59</v>
      </c>
      <c r="T145" s="29">
        <v>44754</v>
      </c>
      <c r="U145" s="48">
        <f>'Detailed Summary'!BK928</f>
        <v>163849</v>
      </c>
      <c r="W145">
        <v>8</v>
      </c>
      <c r="X145" t="s">
        <v>53</v>
      </c>
      <c r="Y145" s="29">
        <v>44783</v>
      </c>
      <c r="Z145" s="48">
        <f>'Detailed Summary'!BK957</f>
        <v>167297</v>
      </c>
    </row>
    <row r="146" spans="4:26" x14ac:dyDescent="0.2">
      <c r="D146" s="29"/>
      <c r="H146">
        <v>9</v>
      </c>
      <c r="I146" t="s">
        <v>54</v>
      </c>
      <c r="J146" s="29">
        <v>44693</v>
      </c>
      <c r="K146" s="48">
        <f>'Detailed Summary'!BK867</f>
        <v>183441</v>
      </c>
      <c r="M146">
        <v>9</v>
      </c>
      <c r="N146" t="s">
        <v>58</v>
      </c>
      <c r="O146" s="29">
        <v>44725</v>
      </c>
      <c r="P146" s="48">
        <f>'Detailed Summary'!BK899</f>
        <v>157232</v>
      </c>
      <c r="R146">
        <v>9</v>
      </c>
      <c r="S146" t="s">
        <v>53</v>
      </c>
      <c r="T146" s="29">
        <v>44755</v>
      </c>
      <c r="U146" s="48">
        <f>'Detailed Summary'!BK929</f>
        <v>166151</v>
      </c>
      <c r="W146">
        <v>9</v>
      </c>
      <c r="X146" t="s">
        <v>54</v>
      </c>
      <c r="Y146" s="29">
        <v>44784</v>
      </c>
      <c r="Z146" s="48">
        <f>'Detailed Summary'!BK958</f>
        <v>170508</v>
      </c>
    </row>
    <row r="147" spans="4:26" x14ac:dyDescent="0.2">
      <c r="D147" s="29"/>
      <c r="H147">
        <v>10</v>
      </c>
      <c r="I147" t="s">
        <v>55</v>
      </c>
      <c r="J147" s="29">
        <v>44694</v>
      </c>
      <c r="K147" s="48">
        <f>'Detailed Summary'!BK868</f>
        <v>189629</v>
      </c>
      <c r="M147">
        <v>10</v>
      </c>
      <c r="N147" t="s">
        <v>59</v>
      </c>
      <c r="O147" s="29">
        <v>44726</v>
      </c>
      <c r="P147" s="48">
        <f>'Detailed Summary'!BK900</f>
        <v>161820</v>
      </c>
      <c r="R147">
        <v>10</v>
      </c>
      <c r="S147" t="s">
        <v>54</v>
      </c>
      <c r="T147" s="29">
        <v>44756</v>
      </c>
      <c r="U147" s="48">
        <f>'Detailed Summary'!BK930</f>
        <v>166232</v>
      </c>
      <c r="W147">
        <v>10</v>
      </c>
      <c r="X147" t="s">
        <v>55</v>
      </c>
      <c r="Y147" s="29">
        <v>44785</v>
      </c>
      <c r="Z147" s="48">
        <f>'Detailed Summary'!BK959</f>
        <v>175934</v>
      </c>
    </row>
    <row r="148" spans="4:26" x14ac:dyDescent="0.2">
      <c r="D148" s="29"/>
      <c r="H148">
        <v>11</v>
      </c>
      <c r="I148" t="s">
        <v>58</v>
      </c>
      <c r="J148" s="29">
        <v>44697</v>
      </c>
      <c r="K148" s="48">
        <f>'Detailed Summary'!BK871</f>
        <v>159833</v>
      </c>
      <c r="M148">
        <v>11</v>
      </c>
      <c r="N148" t="s">
        <v>53</v>
      </c>
      <c r="O148" s="29">
        <v>44727</v>
      </c>
      <c r="P148" s="48">
        <f>'Detailed Summary'!BK901</f>
        <v>170788</v>
      </c>
      <c r="R148">
        <v>11</v>
      </c>
      <c r="S148" t="s">
        <v>55</v>
      </c>
      <c r="T148" s="29">
        <v>44757</v>
      </c>
      <c r="U148" s="48">
        <f>'Detailed Summary'!BK931</f>
        <v>176494</v>
      </c>
      <c r="W148">
        <v>11</v>
      </c>
      <c r="X148" t="s">
        <v>58</v>
      </c>
      <c r="Y148" s="29">
        <v>44788</v>
      </c>
      <c r="Z148" s="48">
        <f>'Detailed Summary'!BK962</f>
        <v>161742</v>
      </c>
    </row>
    <row r="149" spans="4:26" x14ac:dyDescent="0.2">
      <c r="D149" s="29"/>
      <c r="H149">
        <v>12</v>
      </c>
      <c r="I149" t="s">
        <v>59</v>
      </c>
      <c r="J149" s="29">
        <v>44698</v>
      </c>
      <c r="K149" s="48">
        <f>'Detailed Summary'!BK872</f>
        <v>172705</v>
      </c>
      <c r="M149">
        <v>12</v>
      </c>
      <c r="N149" t="s">
        <v>54</v>
      </c>
      <c r="O149" s="29">
        <v>44728</v>
      </c>
      <c r="P149" s="48">
        <f>'Detailed Summary'!BK902</f>
        <v>173248</v>
      </c>
      <c r="R149">
        <v>12</v>
      </c>
      <c r="S149" t="s">
        <v>58</v>
      </c>
      <c r="T149" s="29">
        <v>44760</v>
      </c>
      <c r="U149" s="48">
        <f>'Detailed Summary'!BK934</f>
        <v>150174</v>
      </c>
      <c r="W149">
        <v>12</v>
      </c>
      <c r="X149" t="s">
        <v>59</v>
      </c>
      <c r="Y149" s="29">
        <v>44789</v>
      </c>
      <c r="Z149" s="48">
        <f>'Detailed Summary'!BK963</f>
        <v>169211</v>
      </c>
    </row>
    <row r="150" spans="4:26" x14ac:dyDescent="0.2">
      <c r="D150" s="29"/>
      <c r="H150">
        <v>13</v>
      </c>
      <c r="I150" t="s">
        <v>53</v>
      </c>
      <c r="J150" s="29">
        <v>44699</v>
      </c>
      <c r="K150" s="48">
        <f>'Detailed Summary'!BK873</f>
        <v>177794</v>
      </c>
      <c r="M150">
        <v>13</v>
      </c>
      <c r="N150" t="s">
        <v>55</v>
      </c>
      <c r="O150" s="29">
        <v>44729</v>
      </c>
      <c r="P150" s="48">
        <f>'Detailed Summary'!BK903</f>
        <v>178390</v>
      </c>
      <c r="R150">
        <v>13</v>
      </c>
      <c r="S150" t="s">
        <v>59</v>
      </c>
      <c r="T150" s="29">
        <v>44761</v>
      </c>
      <c r="U150" s="48">
        <f>'Detailed Summary'!BK935</f>
        <v>164600</v>
      </c>
      <c r="W150">
        <v>13</v>
      </c>
      <c r="X150" t="s">
        <v>53</v>
      </c>
      <c r="Y150" s="29">
        <v>44790</v>
      </c>
      <c r="Z150" s="48">
        <f>'Detailed Summary'!BK964</f>
        <v>173089</v>
      </c>
    </row>
    <row r="151" spans="4:26" x14ac:dyDescent="0.2">
      <c r="D151" s="29"/>
      <c r="H151">
        <v>14</v>
      </c>
      <c r="I151" t="s">
        <v>54</v>
      </c>
      <c r="J151" s="29">
        <v>44700</v>
      </c>
      <c r="K151" s="48">
        <f>'Detailed Summary'!BK874</f>
        <v>184009</v>
      </c>
      <c r="M151">
        <v>14</v>
      </c>
      <c r="N151" t="s">
        <v>58</v>
      </c>
      <c r="O151" s="29">
        <v>44732</v>
      </c>
      <c r="P151" s="48">
        <f>'Detailed Summary'!BK906</f>
        <v>145429</v>
      </c>
      <c r="R151">
        <v>14</v>
      </c>
      <c r="S151" t="s">
        <v>53</v>
      </c>
      <c r="T151" s="29">
        <v>44762</v>
      </c>
      <c r="U151" s="48">
        <f>'Detailed Summary'!BK936</f>
        <v>162979</v>
      </c>
      <c r="W151">
        <v>14</v>
      </c>
      <c r="X151" t="s">
        <v>54</v>
      </c>
      <c r="Y151" s="29">
        <v>44791</v>
      </c>
      <c r="Z151" s="48">
        <f>'Detailed Summary'!BK965</f>
        <v>180039</v>
      </c>
    </row>
    <row r="152" spans="4:26" x14ac:dyDescent="0.2">
      <c r="H152">
        <v>15</v>
      </c>
      <c r="I152" t="s">
        <v>55</v>
      </c>
      <c r="J152" s="29">
        <v>44701</v>
      </c>
      <c r="K152" s="48">
        <f>'Detailed Summary'!BK875</f>
        <v>199027</v>
      </c>
      <c r="M152">
        <v>15</v>
      </c>
      <c r="N152" t="s">
        <v>59</v>
      </c>
      <c r="O152" s="29">
        <v>44733</v>
      </c>
      <c r="P152" s="48">
        <f>'Detailed Summary'!BK907</f>
        <v>164657</v>
      </c>
      <c r="R152">
        <v>15</v>
      </c>
      <c r="S152" t="s">
        <v>54</v>
      </c>
      <c r="T152" s="29">
        <v>44763</v>
      </c>
      <c r="U152" s="48">
        <f>'Detailed Summary'!BK937</f>
        <v>170066</v>
      </c>
      <c r="W152">
        <v>15</v>
      </c>
      <c r="X152" t="s">
        <v>55</v>
      </c>
      <c r="Y152" s="29">
        <v>44792</v>
      </c>
      <c r="Z152" s="48">
        <f>'Detailed Summary'!BK966</f>
        <v>179936</v>
      </c>
    </row>
    <row r="153" spans="4:26" x14ac:dyDescent="0.2">
      <c r="H153">
        <v>16</v>
      </c>
      <c r="I153" t="s">
        <v>58</v>
      </c>
      <c r="J153" s="29">
        <v>44704</v>
      </c>
      <c r="K153" s="48">
        <f>'Detailed Summary'!BK878</f>
        <v>170894</v>
      </c>
      <c r="M153">
        <v>16</v>
      </c>
      <c r="N153" t="s">
        <v>53</v>
      </c>
      <c r="O153" s="29">
        <v>44734</v>
      </c>
      <c r="P153" s="48">
        <f>'Detailed Summary'!BK908</f>
        <v>169742</v>
      </c>
      <c r="R153">
        <v>16</v>
      </c>
      <c r="S153" t="s">
        <v>55</v>
      </c>
      <c r="T153" s="29">
        <v>44764</v>
      </c>
      <c r="U153" s="48">
        <f>'Detailed Summary'!BK938</f>
        <v>172803</v>
      </c>
      <c r="W153">
        <v>16</v>
      </c>
      <c r="X153" t="s">
        <v>58</v>
      </c>
      <c r="Y153" s="29">
        <v>44795</v>
      </c>
      <c r="Z153" s="48">
        <f>'Detailed Summary'!BK969</f>
        <v>154973</v>
      </c>
    </row>
    <row r="154" spans="4:26" x14ac:dyDescent="0.2">
      <c r="H154">
        <v>17</v>
      </c>
      <c r="I154" t="s">
        <v>59</v>
      </c>
      <c r="J154" s="29">
        <v>44705</v>
      </c>
      <c r="K154" s="48">
        <f>'Detailed Summary'!BK879</f>
        <v>166297</v>
      </c>
      <c r="M154">
        <v>17</v>
      </c>
      <c r="N154" t="s">
        <v>54</v>
      </c>
      <c r="O154" s="29">
        <v>44735</v>
      </c>
      <c r="P154" s="48">
        <f>'Detailed Summary'!BK909</f>
        <v>168754</v>
      </c>
      <c r="R154">
        <v>17</v>
      </c>
      <c r="S154" t="s">
        <v>58</v>
      </c>
      <c r="T154" s="29">
        <v>44767</v>
      </c>
      <c r="U154" s="48">
        <f>'Detailed Summary'!BK941</f>
        <v>151218</v>
      </c>
      <c r="W154">
        <v>17</v>
      </c>
      <c r="X154" t="s">
        <v>59</v>
      </c>
      <c r="Y154" s="29">
        <v>45161</v>
      </c>
      <c r="Z154" s="48">
        <f>'Detailed Summary'!BK970</f>
        <v>163337</v>
      </c>
    </row>
    <row r="155" spans="4:26" x14ac:dyDescent="0.2">
      <c r="H155">
        <v>18</v>
      </c>
      <c r="I155" t="s">
        <v>53</v>
      </c>
      <c r="J155" s="29">
        <v>44706</v>
      </c>
      <c r="K155" s="48">
        <f>'Detailed Summary'!BK880</f>
        <v>169107</v>
      </c>
      <c r="M155">
        <v>18</v>
      </c>
      <c r="N155" t="s">
        <v>55</v>
      </c>
      <c r="O155" s="29">
        <v>44736</v>
      </c>
      <c r="P155" s="48">
        <f>'Detailed Summary'!BK910</f>
        <v>178418</v>
      </c>
      <c r="R155">
        <v>18</v>
      </c>
      <c r="S155" t="s">
        <v>59</v>
      </c>
      <c r="T155" s="29">
        <v>44768</v>
      </c>
      <c r="U155" s="48">
        <f>'Detailed Summary'!BK942</f>
        <v>161857</v>
      </c>
      <c r="W155">
        <v>18</v>
      </c>
      <c r="X155" t="s">
        <v>53</v>
      </c>
      <c r="Y155" s="29">
        <v>45528</v>
      </c>
      <c r="Z155" s="48">
        <f>'Detailed Summary'!BK971</f>
        <v>175915</v>
      </c>
    </row>
    <row r="156" spans="4:26" x14ac:dyDescent="0.2">
      <c r="H156">
        <v>19</v>
      </c>
      <c r="I156" t="s">
        <v>54</v>
      </c>
      <c r="J156" s="29">
        <v>44707</v>
      </c>
      <c r="K156" s="48">
        <f>'Detailed Summary'!BK881</f>
        <v>183225</v>
      </c>
      <c r="M156">
        <v>19</v>
      </c>
      <c r="N156" t="s">
        <v>58</v>
      </c>
      <c r="O156" s="29">
        <v>44739</v>
      </c>
      <c r="P156" s="48">
        <f>'Detailed Summary'!BK913</f>
        <v>154519</v>
      </c>
      <c r="R156">
        <v>19</v>
      </c>
      <c r="S156" t="s">
        <v>53</v>
      </c>
      <c r="T156" s="29">
        <v>44769</v>
      </c>
      <c r="U156" s="48">
        <f>'Detailed Summary'!BK943</f>
        <v>165303</v>
      </c>
      <c r="W156">
        <v>19</v>
      </c>
      <c r="X156" t="s">
        <v>54</v>
      </c>
      <c r="Y156" s="29">
        <v>44798</v>
      </c>
      <c r="Z156" s="48">
        <f>'Detailed Summary'!BK972</f>
        <v>183562</v>
      </c>
    </row>
    <row r="157" spans="4:26" x14ac:dyDescent="0.2">
      <c r="H157">
        <v>20</v>
      </c>
      <c r="I157" t="s">
        <v>55</v>
      </c>
      <c r="J157" s="29">
        <v>44708</v>
      </c>
      <c r="K157" s="48">
        <f>'Detailed Summary'!BK882</f>
        <v>183408</v>
      </c>
      <c r="M157">
        <v>20</v>
      </c>
      <c r="N157" t="s">
        <v>59</v>
      </c>
      <c r="O157" s="29">
        <v>44740</v>
      </c>
      <c r="P157" s="48">
        <f>'Detailed Summary'!BK914</f>
        <v>162578</v>
      </c>
      <c r="R157">
        <v>20</v>
      </c>
      <c r="S157" t="s">
        <v>54</v>
      </c>
      <c r="T157" s="29">
        <v>44770</v>
      </c>
      <c r="U157" s="48">
        <f>'Detailed Summary'!BK944</f>
        <v>167766</v>
      </c>
      <c r="W157">
        <v>20</v>
      </c>
      <c r="X157" t="s">
        <v>55</v>
      </c>
      <c r="Y157" s="29">
        <v>44799</v>
      </c>
      <c r="Z157" s="48">
        <f>'Detailed Summary'!BK973</f>
        <v>190860</v>
      </c>
    </row>
    <row r="158" spans="4:26" x14ac:dyDescent="0.2">
      <c r="H158">
        <v>21</v>
      </c>
      <c r="I158" t="s">
        <v>58</v>
      </c>
      <c r="J158" s="29">
        <v>44711</v>
      </c>
      <c r="K158" s="48">
        <f>'Detailed Summary'!BK885</f>
        <v>96534</v>
      </c>
      <c r="M158">
        <v>21</v>
      </c>
      <c r="N158" t="s">
        <v>53</v>
      </c>
      <c r="O158" s="29">
        <v>44741</v>
      </c>
      <c r="P158" s="48">
        <f>'Detailed Summary'!BK915</f>
        <v>165210</v>
      </c>
      <c r="R158">
        <v>21</v>
      </c>
      <c r="S158" t="s">
        <v>55</v>
      </c>
      <c r="T158" s="29">
        <v>44771</v>
      </c>
      <c r="U158" s="48">
        <f>'Detailed Summary'!BK945</f>
        <v>173331</v>
      </c>
      <c r="W158">
        <v>21</v>
      </c>
      <c r="X158" t="s">
        <v>58</v>
      </c>
      <c r="Y158" s="29">
        <v>44802</v>
      </c>
      <c r="Z158" s="48">
        <f>'Detailed Summary'!BK976</f>
        <v>153130</v>
      </c>
    </row>
    <row r="159" spans="4:26" x14ac:dyDescent="0.2">
      <c r="H159">
        <v>22</v>
      </c>
      <c r="I159" t="s">
        <v>59</v>
      </c>
      <c r="J159" s="29">
        <v>44711</v>
      </c>
      <c r="K159" s="48">
        <f>'Detailed Summary'!BK886</f>
        <v>167307</v>
      </c>
      <c r="M159">
        <v>22</v>
      </c>
      <c r="N159" t="s">
        <v>54</v>
      </c>
      <c r="O159" s="29">
        <v>44742</v>
      </c>
      <c r="P159" s="48">
        <f>'Detailed Summary'!BK916</f>
        <v>173527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Summary'!BK977</f>
        <v>161400</v>
      </c>
    </row>
    <row r="160" spans="4:26" x14ac:dyDescent="0.2">
      <c r="D160" s="29"/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Summary'!BK978</f>
        <v>183084</v>
      </c>
    </row>
    <row r="161" spans="4:26" ht="16" thickBot="1" x14ac:dyDescent="0.25">
      <c r="D161" s="29"/>
      <c r="I161" s="46"/>
      <c r="J161" s="46"/>
      <c r="K161" s="142">
        <f>SUM(K138:K160)</f>
        <v>3771056</v>
      </c>
      <c r="N161" s="46"/>
      <c r="O161" s="46"/>
      <c r="P161" s="142">
        <f>SUM(P138:P160)</f>
        <v>3701213</v>
      </c>
      <c r="S161" s="46"/>
      <c r="T161" s="46"/>
      <c r="U161" s="142">
        <f>SUM(U138:U160)</f>
        <v>3354573</v>
      </c>
      <c r="X161" s="46"/>
      <c r="Y161" s="46"/>
      <c r="Z161" s="142">
        <f>SUM(Z138:Z160)</f>
        <v>3889322</v>
      </c>
    </row>
    <row r="162" spans="4:26" ht="17" thickTop="1" thickBot="1" x14ac:dyDescent="0.25">
      <c r="D162" s="29"/>
      <c r="I162" s="61" t="s">
        <v>548</v>
      </c>
      <c r="J162" s="142">
        <f>K161/22</f>
        <v>171411.63636363635</v>
      </c>
      <c r="N162" s="61" t="s">
        <v>550</v>
      </c>
      <c r="O162" s="142">
        <f>P161/22</f>
        <v>168236.95454545456</v>
      </c>
      <c r="S162" s="61" t="s">
        <v>553</v>
      </c>
      <c r="T162" s="142">
        <f>U161/21</f>
        <v>159741.57142857142</v>
      </c>
      <c r="X162" s="61" t="s">
        <v>557</v>
      </c>
      <c r="Y162" s="142">
        <f>Z161/23</f>
        <v>169100.95652173914</v>
      </c>
    </row>
    <row r="163" spans="4:26" ht="16" thickTop="1" x14ac:dyDescent="0.2">
      <c r="D163" s="29"/>
    </row>
    <row r="164" spans="4:26" x14ac:dyDescent="0.2">
      <c r="D164" s="29"/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4:26" x14ac:dyDescent="0.2">
      <c r="D165" s="29"/>
      <c r="H165">
        <v>1</v>
      </c>
      <c r="I165" t="s">
        <v>54</v>
      </c>
      <c r="J165" s="29">
        <v>44805</v>
      </c>
      <c r="K165" s="48">
        <f>'Detailed Summary'!BK979</f>
        <v>183588</v>
      </c>
      <c r="M165">
        <v>1</v>
      </c>
      <c r="N165" s="227" t="s">
        <v>58</v>
      </c>
      <c r="O165" s="29">
        <v>44837</v>
      </c>
      <c r="P165" s="48">
        <f>'Detailed Summary'!BK1011</f>
        <v>169022</v>
      </c>
      <c r="R165">
        <v>1</v>
      </c>
      <c r="S165" s="227" t="s">
        <v>59</v>
      </c>
      <c r="T165" s="29">
        <v>44866</v>
      </c>
      <c r="U165" s="48">
        <f>'Detailed Summary'!BK1040</f>
        <v>178145</v>
      </c>
      <c r="W165">
        <v>1</v>
      </c>
      <c r="X165" s="227" t="s">
        <v>54</v>
      </c>
      <c r="Y165" s="29">
        <v>44896</v>
      </c>
      <c r="Z165" s="48">
        <f>'Detailed Summary'!BK1070</f>
        <v>190413</v>
      </c>
    </row>
    <row r="166" spans="4:26" x14ac:dyDescent="0.2">
      <c r="D166" s="29"/>
      <c r="H166">
        <v>2</v>
      </c>
      <c r="I166" t="s">
        <v>55</v>
      </c>
      <c r="J166" s="29">
        <v>44806</v>
      </c>
      <c r="K166" s="48">
        <f>'Detailed Summary'!BK980</f>
        <v>187855</v>
      </c>
      <c r="M166">
        <v>2</v>
      </c>
      <c r="N166" s="227" t="s">
        <v>59</v>
      </c>
      <c r="O166" s="29">
        <f>O165+1</f>
        <v>44838</v>
      </c>
      <c r="P166" s="48">
        <f>'Detailed Summary'!BK1012</f>
        <v>182774</v>
      </c>
      <c r="R166">
        <v>2</v>
      </c>
      <c r="S166" s="227" t="s">
        <v>53</v>
      </c>
      <c r="T166" s="29">
        <f>T165+1</f>
        <v>44867</v>
      </c>
      <c r="U166" s="48">
        <f>'Detailed Summary'!BK1041</f>
        <v>185633</v>
      </c>
      <c r="W166">
        <v>2</v>
      </c>
      <c r="X166" s="227" t="s">
        <v>55</v>
      </c>
      <c r="Y166" s="29">
        <f>Y165+1</f>
        <v>44897</v>
      </c>
      <c r="Z166" s="48">
        <f>'Detailed Summary'!BK1071</f>
        <v>194027</v>
      </c>
    </row>
    <row r="167" spans="4:26" x14ac:dyDescent="0.2">
      <c r="D167" s="29"/>
      <c r="H167">
        <v>3</v>
      </c>
      <c r="I167" s="227" t="s">
        <v>58</v>
      </c>
      <c r="J167" s="213">
        <v>44809</v>
      </c>
      <c r="K167" s="48">
        <f>'Detailed Summary'!BK983</f>
        <v>95960</v>
      </c>
      <c r="M167">
        <v>3</v>
      </c>
      <c r="N167" s="227" t="s">
        <v>53</v>
      </c>
      <c r="O167" s="29">
        <f t="shared" ref="O167:O169" si="0">O166+1</f>
        <v>44839</v>
      </c>
      <c r="P167" s="48">
        <f>'Detailed Summary'!BK1013</f>
        <v>192081</v>
      </c>
      <c r="R167">
        <v>3</v>
      </c>
      <c r="S167" s="227" t="s">
        <v>54</v>
      </c>
      <c r="T167" s="29">
        <f t="shared" ref="T167:T168" si="1">T166+1</f>
        <v>44868</v>
      </c>
      <c r="U167" s="48">
        <f>'Detailed Summary'!BK1042</f>
        <v>191390</v>
      </c>
      <c r="W167">
        <v>3</v>
      </c>
      <c r="X167" s="227" t="s">
        <v>58</v>
      </c>
      <c r="Y167" s="29">
        <f>Y166+3</f>
        <v>44900</v>
      </c>
      <c r="Z167" s="48">
        <f>'Detailed Summary'!BK1074</f>
        <v>175375</v>
      </c>
    </row>
    <row r="168" spans="4:26" x14ac:dyDescent="0.2">
      <c r="D168" s="29"/>
      <c r="H168">
        <v>4</v>
      </c>
      <c r="I168" s="227" t="s">
        <v>59</v>
      </c>
      <c r="J168" s="213">
        <v>44810</v>
      </c>
      <c r="K168" s="48">
        <f>'Detailed Summary'!BK984</f>
        <v>181668</v>
      </c>
      <c r="M168">
        <v>4</v>
      </c>
      <c r="N168" s="227" t="s">
        <v>54</v>
      </c>
      <c r="O168" s="29">
        <f t="shared" si="0"/>
        <v>44840</v>
      </c>
      <c r="P168" s="48">
        <f>'Detailed Summary'!BK1014</f>
        <v>200414</v>
      </c>
      <c r="R168">
        <v>4</v>
      </c>
      <c r="S168" s="227" t="s">
        <v>55</v>
      </c>
      <c r="T168" s="29">
        <f t="shared" si="1"/>
        <v>44869</v>
      </c>
      <c r="U168" s="48">
        <f>'Detailed Summary'!BK1043</f>
        <v>182663</v>
      </c>
      <c r="W168">
        <v>4</v>
      </c>
      <c r="X168" s="227" t="s">
        <v>59</v>
      </c>
      <c r="Y168" s="29">
        <f t="shared" ref="Y168" si="2">Y167+1</f>
        <v>44901</v>
      </c>
      <c r="Z168" s="48">
        <f>'Detailed Summary'!BK1075</f>
        <v>191994</v>
      </c>
    </row>
    <row r="169" spans="4:26" x14ac:dyDescent="0.2">
      <c r="D169" s="29"/>
      <c r="H169">
        <v>5</v>
      </c>
      <c r="I169" s="227" t="s">
        <v>53</v>
      </c>
      <c r="J169" s="213">
        <v>44811</v>
      </c>
      <c r="K169" s="48">
        <f>'Detailed Summary'!BK985</f>
        <v>174638</v>
      </c>
      <c r="M169">
        <v>5</v>
      </c>
      <c r="N169" s="227" t="s">
        <v>55</v>
      </c>
      <c r="O169" s="29">
        <f t="shared" si="0"/>
        <v>44841</v>
      </c>
      <c r="P169" s="48">
        <f>'Detailed Summary'!BK1015</f>
        <v>198616</v>
      </c>
      <c r="R169">
        <v>5</v>
      </c>
      <c r="S169" s="227" t="s">
        <v>58</v>
      </c>
      <c r="T169" s="29">
        <f>T168+3</f>
        <v>44872</v>
      </c>
      <c r="U169" s="48">
        <f>'Detailed Summary'!BK1046</f>
        <v>171889</v>
      </c>
      <c r="W169">
        <v>5</v>
      </c>
      <c r="X169" s="227" t="s">
        <v>53</v>
      </c>
      <c r="Y169" s="29">
        <f>Y168+1</f>
        <v>44902</v>
      </c>
      <c r="Z169" s="48">
        <f>'Detailed Summary'!BK1076</f>
        <v>199519</v>
      </c>
    </row>
    <row r="170" spans="4:26" x14ac:dyDescent="0.2">
      <c r="D170" s="29"/>
      <c r="H170">
        <v>6</v>
      </c>
      <c r="I170" s="227" t="s">
        <v>54</v>
      </c>
      <c r="J170" s="213">
        <v>44812</v>
      </c>
      <c r="K170" s="48">
        <f>'Detailed Summary'!BK986</f>
        <v>188052</v>
      </c>
      <c r="M170">
        <v>6</v>
      </c>
      <c r="N170" s="227" t="s">
        <v>58</v>
      </c>
      <c r="O170" s="213">
        <f>O169+3</f>
        <v>44844</v>
      </c>
      <c r="P170" s="48">
        <f>'Detailed Summary'!BK1018</f>
        <v>165572</v>
      </c>
      <c r="R170">
        <v>6</v>
      </c>
      <c r="S170" s="227" t="s">
        <v>59</v>
      </c>
      <c r="T170" s="213">
        <f>T169+1</f>
        <v>44873</v>
      </c>
      <c r="U170" s="48">
        <f>'Detailed Summary'!BK1047</f>
        <v>178797</v>
      </c>
      <c r="W170">
        <v>6</v>
      </c>
      <c r="X170" s="227" t="s">
        <v>54</v>
      </c>
      <c r="Y170" s="213">
        <f>Y169+1</f>
        <v>44903</v>
      </c>
      <c r="Z170" s="48">
        <f>'Detailed Summary'!BK1077</f>
        <v>196925</v>
      </c>
    </row>
    <row r="171" spans="4:26" x14ac:dyDescent="0.2">
      <c r="D171" s="29"/>
      <c r="H171">
        <v>7</v>
      </c>
      <c r="I171" s="227" t="s">
        <v>55</v>
      </c>
      <c r="J171" s="213">
        <v>44813</v>
      </c>
      <c r="K171" s="48">
        <f>'Detailed Summary'!BK987</f>
        <v>194735</v>
      </c>
      <c r="M171">
        <v>7</v>
      </c>
      <c r="N171" s="227" t="s">
        <v>59</v>
      </c>
      <c r="O171" s="213">
        <f>O170+1</f>
        <v>44845</v>
      </c>
      <c r="P171" s="48">
        <f>'Detailed Summary'!BK1019</f>
        <v>182764</v>
      </c>
      <c r="R171">
        <v>7</v>
      </c>
      <c r="S171" s="227" t="s">
        <v>53</v>
      </c>
      <c r="T171" s="213">
        <f>T170+1</f>
        <v>44874</v>
      </c>
      <c r="U171" s="48">
        <f>'Detailed Summary'!BK1048</f>
        <v>193562</v>
      </c>
      <c r="W171">
        <v>7</v>
      </c>
      <c r="X171" s="227" t="s">
        <v>55</v>
      </c>
      <c r="Y171" s="213">
        <f>Y170+1</f>
        <v>44904</v>
      </c>
      <c r="Z171" s="48">
        <f>'Detailed Summary'!BK1078</f>
        <v>206599</v>
      </c>
    </row>
    <row r="172" spans="4:26" x14ac:dyDescent="0.2">
      <c r="D172" s="29"/>
      <c r="H172">
        <v>8</v>
      </c>
      <c r="I172" s="227" t="s">
        <v>58</v>
      </c>
      <c r="J172" s="213">
        <v>44816</v>
      </c>
      <c r="K172" s="48">
        <f>'Detailed Summary'!BK990</f>
        <v>166309</v>
      </c>
      <c r="M172">
        <v>8</v>
      </c>
      <c r="N172" s="227" t="s">
        <v>53</v>
      </c>
      <c r="O172" s="213">
        <f t="shared" ref="O172:O174" si="3">O171+1</f>
        <v>44846</v>
      </c>
      <c r="P172" s="48">
        <f>'Detailed Summary'!BK1020</f>
        <v>182942</v>
      </c>
      <c r="R172">
        <v>8</v>
      </c>
      <c r="S172" s="227" t="s">
        <v>54</v>
      </c>
      <c r="T172" s="213">
        <f t="shared" ref="T172:T173" si="4">T171+1</f>
        <v>44875</v>
      </c>
      <c r="U172" s="48">
        <f>'Detailed Summary'!BK1049</f>
        <v>200294</v>
      </c>
      <c r="W172">
        <v>8</v>
      </c>
      <c r="X172" s="227" t="s">
        <v>58</v>
      </c>
      <c r="Y172" s="213">
        <f>Y171+3</f>
        <v>44907</v>
      </c>
      <c r="Z172" s="48">
        <f>'Detailed Summary'!BK1081</f>
        <v>174663</v>
      </c>
    </row>
    <row r="173" spans="4:26" x14ac:dyDescent="0.2">
      <c r="D173" s="29"/>
      <c r="H173">
        <v>9</v>
      </c>
      <c r="I173" s="227" t="s">
        <v>59</v>
      </c>
      <c r="J173" s="213">
        <v>44817</v>
      </c>
      <c r="K173" s="48">
        <f>'Detailed Summary'!BK991</f>
        <v>177780</v>
      </c>
      <c r="M173">
        <v>9</v>
      </c>
      <c r="N173" s="227" t="s">
        <v>54</v>
      </c>
      <c r="O173" s="213">
        <f t="shared" si="3"/>
        <v>44847</v>
      </c>
      <c r="P173" s="48">
        <f>'Detailed Summary'!BK1021</f>
        <v>201698</v>
      </c>
      <c r="R173">
        <v>9</v>
      </c>
      <c r="S173" s="227" t="s">
        <v>55</v>
      </c>
      <c r="T173" s="213">
        <f t="shared" si="4"/>
        <v>44876</v>
      </c>
      <c r="U173" s="48">
        <f>'Detailed Summary'!BK1050</f>
        <v>176780</v>
      </c>
      <c r="W173">
        <v>9</v>
      </c>
      <c r="X173" s="227" t="s">
        <v>59</v>
      </c>
      <c r="Y173" s="213">
        <f t="shared" ref="Y173" si="5">Y172+1</f>
        <v>44908</v>
      </c>
      <c r="Z173" s="48">
        <f>'Detailed Summary'!BK1082</f>
        <v>184984</v>
      </c>
    </row>
    <row r="174" spans="4:26" x14ac:dyDescent="0.2">
      <c r="D174" s="29"/>
      <c r="H174">
        <v>10</v>
      </c>
      <c r="I174" s="227" t="s">
        <v>53</v>
      </c>
      <c r="J174" s="213">
        <v>44818</v>
      </c>
      <c r="K174" s="48">
        <f>'Detailed Summary'!BK992</f>
        <v>182859</v>
      </c>
      <c r="M174">
        <v>10</v>
      </c>
      <c r="N174" s="227" t="s">
        <v>55</v>
      </c>
      <c r="O174" s="213">
        <f t="shared" si="3"/>
        <v>44848</v>
      </c>
      <c r="P174" s="48">
        <f>'Detailed Summary'!BK1022</f>
        <v>207579</v>
      </c>
      <c r="R174">
        <v>10</v>
      </c>
      <c r="S174" s="227" t="s">
        <v>58</v>
      </c>
      <c r="T174" s="213">
        <f>T173+3</f>
        <v>44879</v>
      </c>
      <c r="U174" s="48">
        <f>'Detailed Summary'!BK1053</f>
        <v>164866</v>
      </c>
      <c r="W174">
        <v>10</v>
      </c>
      <c r="X174" s="227" t="s">
        <v>53</v>
      </c>
      <c r="Y174" s="213">
        <f>Y173+1</f>
        <v>44909</v>
      </c>
      <c r="Z174" s="48">
        <f>'Detailed Summary'!BK1083</f>
        <v>203956</v>
      </c>
    </row>
    <row r="175" spans="4:26" x14ac:dyDescent="0.2">
      <c r="D175" s="29"/>
      <c r="H175">
        <v>11</v>
      </c>
      <c r="I175" s="227" t="s">
        <v>54</v>
      </c>
      <c r="J175" s="213">
        <v>44819</v>
      </c>
      <c r="K175" s="48">
        <f>'Detailed Summary'!BK993</f>
        <v>187173</v>
      </c>
      <c r="M175">
        <v>11</v>
      </c>
      <c r="N175" s="227" t="s">
        <v>58</v>
      </c>
      <c r="O175" s="213">
        <f>O174+3</f>
        <v>44851</v>
      </c>
      <c r="P175" s="48">
        <f>'Detailed Summary'!BK1025</f>
        <v>166085</v>
      </c>
      <c r="R175">
        <v>11</v>
      </c>
      <c r="S175" s="227" t="s">
        <v>59</v>
      </c>
      <c r="T175" s="213">
        <f>T174+1</f>
        <v>44880</v>
      </c>
      <c r="U175" s="48">
        <f>'Detailed Summary'!BK1054</f>
        <v>187182</v>
      </c>
      <c r="W175">
        <v>11</v>
      </c>
      <c r="X175" s="227" t="s">
        <v>54</v>
      </c>
      <c r="Y175" s="213">
        <f>Y174+1</f>
        <v>44910</v>
      </c>
      <c r="Z175" s="48">
        <f>'Detailed Summary'!BK1084</f>
        <v>205188</v>
      </c>
    </row>
    <row r="176" spans="4:26" x14ac:dyDescent="0.2">
      <c r="D176" s="29"/>
      <c r="H176">
        <v>12</v>
      </c>
      <c r="I176" s="227" t="s">
        <v>55</v>
      </c>
      <c r="J176" s="213">
        <v>44820</v>
      </c>
      <c r="K176" s="48">
        <f>'Detailed Summary'!BK994</f>
        <v>191636</v>
      </c>
      <c r="M176">
        <v>12</v>
      </c>
      <c r="N176" s="227" t="s">
        <v>59</v>
      </c>
      <c r="O176" s="213">
        <f>O175+1</f>
        <v>44852</v>
      </c>
      <c r="P176" s="48">
        <f>'Detailed Summary'!BK1026</f>
        <v>190399</v>
      </c>
      <c r="R176">
        <v>12</v>
      </c>
      <c r="S176" s="227" t="s">
        <v>53</v>
      </c>
      <c r="T176" s="213">
        <f>T175+1</f>
        <v>44881</v>
      </c>
      <c r="U176" s="48">
        <f>'Detailed Summary'!BK1055</f>
        <v>196684</v>
      </c>
      <c r="W176">
        <v>12</v>
      </c>
      <c r="X176" s="227" t="s">
        <v>55</v>
      </c>
      <c r="Y176" s="213">
        <f>Y175+1</f>
        <v>44911</v>
      </c>
      <c r="Z176" s="48">
        <f>'Detailed Summary'!BK1085</f>
        <v>205496</v>
      </c>
    </row>
    <row r="177" spans="4:26" x14ac:dyDescent="0.2">
      <c r="D177" s="29"/>
      <c r="H177">
        <v>13</v>
      </c>
      <c r="I177" s="227" t="s">
        <v>58</v>
      </c>
      <c r="J177" s="213">
        <v>44823</v>
      </c>
      <c r="K177" s="48">
        <f>'Detailed Summary'!BK997</f>
        <v>149606</v>
      </c>
      <c r="M177">
        <v>13</v>
      </c>
      <c r="N177" s="227" t="s">
        <v>53</v>
      </c>
      <c r="O177" s="213">
        <f t="shared" ref="O177:O179" si="6">O176+1</f>
        <v>44853</v>
      </c>
      <c r="P177" s="48">
        <f>'Detailed Summary'!BK1027</f>
        <v>198557</v>
      </c>
      <c r="R177">
        <v>13</v>
      </c>
      <c r="S177" s="227" t="s">
        <v>54</v>
      </c>
      <c r="T177" s="213">
        <f t="shared" ref="T177:T178" si="7">T176+1</f>
        <v>44882</v>
      </c>
      <c r="U177" s="48">
        <f>'Detailed Summary'!BK1056</f>
        <v>193368</v>
      </c>
      <c r="W177">
        <v>13</v>
      </c>
      <c r="X177" s="227" t="s">
        <v>58</v>
      </c>
      <c r="Y177" s="213">
        <f>Y176+3</f>
        <v>44914</v>
      </c>
      <c r="Z177" s="48">
        <f>'Detailed Summary'!BK1088</f>
        <v>145575</v>
      </c>
    </row>
    <row r="178" spans="4:26" x14ac:dyDescent="0.2">
      <c r="D178" s="29"/>
      <c r="H178">
        <v>14</v>
      </c>
      <c r="I178" s="227" t="s">
        <v>59</v>
      </c>
      <c r="J178" s="213">
        <v>44824</v>
      </c>
      <c r="K178" s="48">
        <f>'Detailed Summary'!BK998</f>
        <v>178419</v>
      </c>
      <c r="M178">
        <v>14</v>
      </c>
      <c r="N178" s="227" t="s">
        <v>54</v>
      </c>
      <c r="O178" s="213">
        <f t="shared" si="6"/>
        <v>44854</v>
      </c>
      <c r="P178" s="48">
        <f>'Detailed Summary'!BK1028</f>
        <v>214490</v>
      </c>
      <c r="R178">
        <v>14</v>
      </c>
      <c r="S178" s="227" t="s">
        <v>55</v>
      </c>
      <c r="T178" s="213">
        <f t="shared" si="7"/>
        <v>44883</v>
      </c>
      <c r="U178" s="48">
        <f>'Detailed Summary'!BK1057</f>
        <v>207422</v>
      </c>
      <c r="W178">
        <v>14</v>
      </c>
      <c r="X178" s="227" t="s">
        <v>59</v>
      </c>
      <c r="Y178" s="213">
        <f t="shared" ref="Y178" si="8">Y177+1</f>
        <v>44915</v>
      </c>
      <c r="Z178" s="48">
        <f>'Detailed Summary'!BK1089</f>
        <v>172777</v>
      </c>
    </row>
    <row r="179" spans="4:26" x14ac:dyDescent="0.2">
      <c r="D179" s="29"/>
      <c r="H179">
        <v>15</v>
      </c>
      <c r="I179" s="227" t="s">
        <v>53</v>
      </c>
      <c r="J179" s="213">
        <v>44825</v>
      </c>
      <c r="K179" s="48">
        <f>'Detailed Summary'!BK999</f>
        <v>187875</v>
      </c>
      <c r="M179">
        <v>15</v>
      </c>
      <c r="N179" s="227" t="s">
        <v>55</v>
      </c>
      <c r="O179" s="213">
        <f t="shared" si="6"/>
        <v>44855</v>
      </c>
      <c r="P179" s="48">
        <f>'Detailed Summary'!BK1029</f>
        <v>222279</v>
      </c>
      <c r="R179">
        <v>15</v>
      </c>
      <c r="S179" s="227" t="s">
        <v>58</v>
      </c>
      <c r="T179" s="213">
        <f>T178+3</f>
        <v>44886</v>
      </c>
      <c r="U179" s="48">
        <f>'Detailed Summary'!BK1060</f>
        <v>153126</v>
      </c>
      <c r="W179">
        <v>15</v>
      </c>
      <c r="X179" s="227" t="s">
        <v>53</v>
      </c>
      <c r="Y179" s="213">
        <f>Y178+1</f>
        <v>44916</v>
      </c>
      <c r="Z179" s="48">
        <f>'Detailed Summary'!BK1090</f>
        <v>177389</v>
      </c>
    </row>
    <row r="180" spans="4:26" x14ac:dyDescent="0.2">
      <c r="D180" s="29"/>
      <c r="H180">
        <v>16</v>
      </c>
      <c r="I180" s="227" t="s">
        <v>54</v>
      </c>
      <c r="J180" s="213">
        <v>44826</v>
      </c>
      <c r="K180" s="48">
        <f>'Detailed Summary'!BK1000</f>
        <v>195338</v>
      </c>
      <c r="M180">
        <v>16</v>
      </c>
      <c r="N180" s="227" t="s">
        <v>58</v>
      </c>
      <c r="O180" s="213">
        <f>O179+3</f>
        <v>44858</v>
      </c>
      <c r="P180" s="48">
        <f>'Detailed Summary'!BK1032</f>
        <v>171404</v>
      </c>
      <c r="R180">
        <v>16</v>
      </c>
      <c r="S180" s="227" t="s">
        <v>59</v>
      </c>
      <c r="T180" s="213">
        <f>T179+1</f>
        <v>44887</v>
      </c>
      <c r="U180" s="48">
        <f>'Detailed Summary'!BK1061</f>
        <v>164573</v>
      </c>
      <c r="W180">
        <v>16</v>
      </c>
      <c r="X180" s="227" t="s">
        <v>54</v>
      </c>
      <c r="Y180" s="213">
        <f>Y179+1</f>
        <v>44917</v>
      </c>
      <c r="Z180" s="48">
        <f>'Detailed Summary'!BK1091</f>
        <v>153056</v>
      </c>
    </row>
    <row r="181" spans="4:26" x14ac:dyDescent="0.2">
      <c r="D181" s="29"/>
      <c r="H181">
        <v>17</v>
      </c>
      <c r="I181" s="227" t="s">
        <v>55</v>
      </c>
      <c r="J181" s="213">
        <v>44827</v>
      </c>
      <c r="K181" s="48">
        <f>'Detailed Summary'!BK1001</f>
        <v>199985</v>
      </c>
      <c r="M181">
        <v>17</v>
      </c>
      <c r="N181" s="227" t="s">
        <v>59</v>
      </c>
      <c r="O181" s="213">
        <f>O180+1</f>
        <v>44859</v>
      </c>
      <c r="P181" s="48">
        <f>'Detailed Summary'!BK1033</f>
        <v>194525</v>
      </c>
      <c r="R181">
        <v>17</v>
      </c>
      <c r="S181" s="227" t="s">
        <v>53</v>
      </c>
      <c r="T181" s="213">
        <f>T180+1</f>
        <v>44888</v>
      </c>
      <c r="U181" s="48">
        <f>'Detailed Summary'!BK1062</f>
        <v>162781</v>
      </c>
      <c r="W181">
        <v>17</v>
      </c>
      <c r="X181" s="227" t="s">
        <v>55</v>
      </c>
      <c r="Y181" s="213">
        <f>Y180+1</f>
        <v>44918</v>
      </c>
      <c r="Z181" s="48">
        <f>'Detailed Summary'!BK1092</f>
        <v>110338</v>
      </c>
    </row>
    <row r="182" spans="4:26" x14ac:dyDescent="0.2">
      <c r="H182">
        <v>18</v>
      </c>
      <c r="I182" s="227" t="s">
        <v>58</v>
      </c>
      <c r="J182" s="213">
        <v>44830</v>
      </c>
      <c r="K182" s="48">
        <f>'Detailed Summary'!BK1004</f>
        <v>170003</v>
      </c>
      <c r="M182">
        <v>18</v>
      </c>
      <c r="N182" s="227" t="s">
        <v>53</v>
      </c>
      <c r="O182" s="213">
        <f t="shared" ref="O182:O184" si="9">O181+1</f>
        <v>44860</v>
      </c>
      <c r="P182" s="48">
        <f>'Detailed Summary'!BK1034</f>
        <v>201139</v>
      </c>
      <c r="R182">
        <v>18</v>
      </c>
      <c r="S182" s="227" t="s">
        <v>54</v>
      </c>
      <c r="T182" s="213">
        <f t="shared" ref="T182:T183" si="10">T181+1</f>
        <v>44889</v>
      </c>
      <c r="U182" s="48">
        <f>'Detailed Summary'!BK1063</f>
        <v>73940</v>
      </c>
      <c r="W182">
        <v>18</v>
      </c>
      <c r="X182" s="227" t="s">
        <v>58</v>
      </c>
      <c r="Y182" s="213">
        <f>Y181+3</f>
        <v>44921</v>
      </c>
      <c r="Z182" s="48">
        <f>'Detailed Summary'!BK1095</f>
        <v>91336</v>
      </c>
    </row>
    <row r="183" spans="4:26" x14ac:dyDescent="0.2">
      <c r="H183">
        <v>19</v>
      </c>
      <c r="I183" s="227" t="s">
        <v>59</v>
      </c>
      <c r="J183" s="213">
        <v>44831</v>
      </c>
      <c r="K183" s="48">
        <f>'Detailed Summary'!BK1005</f>
        <v>185960</v>
      </c>
      <c r="M183">
        <v>19</v>
      </c>
      <c r="N183" s="227" t="s">
        <v>54</v>
      </c>
      <c r="O183" s="213">
        <f t="shared" si="9"/>
        <v>44861</v>
      </c>
      <c r="P183" s="48">
        <f>'Detailed Summary'!BK1035</f>
        <v>203137</v>
      </c>
      <c r="R183">
        <v>19</v>
      </c>
      <c r="S183" s="227" t="s">
        <v>55</v>
      </c>
      <c r="T183" s="213">
        <f t="shared" si="10"/>
        <v>44890</v>
      </c>
      <c r="U183" s="48">
        <f>'Detailed Summary'!BK1064</f>
        <v>100443</v>
      </c>
      <c r="W183">
        <v>19</v>
      </c>
      <c r="X183" s="227" t="s">
        <v>59</v>
      </c>
      <c r="Y183" s="213">
        <f t="shared" ref="Y183" si="11">Y182+1</f>
        <v>44922</v>
      </c>
      <c r="Z183" s="48">
        <f>'Detailed Summary'!BK1096</f>
        <v>130765</v>
      </c>
    </row>
    <row r="184" spans="4:26" x14ac:dyDescent="0.2">
      <c r="H184">
        <v>20</v>
      </c>
      <c r="I184" s="227" t="s">
        <v>53</v>
      </c>
      <c r="J184" s="213">
        <v>44832</v>
      </c>
      <c r="K184" s="48">
        <f>'Detailed Summary'!BK1006</f>
        <v>187337</v>
      </c>
      <c r="M184">
        <v>20</v>
      </c>
      <c r="N184" s="227" t="s">
        <v>55</v>
      </c>
      <c r="O184" s="213">
        <f t="shared" si="9"/>
        <v>44862</v>
      </c>
      <c r="P184" s="48">
        <f>'Detailed Summary'!BK1036</f>
        <v>173282</v>
      </c>
      <c r="R184">
        <v>20</v>
      </c>
      <c r="S184" s="227" t="s">
        <v>58</v>
      </c>
      <c r="T184" s="213">
        <f>T183+3</f>
        <v>44893</v>
      </c>
      <c r="U184" s="48">
        <f>'Detailed Summary'!BK1067</f>
        <v>167857</v>
      </c>
      <c r="W184">
        <v>20</v>
      </c>
      <c r="X184" s="227" t="s">
        <v>53</v>
      </c>
      <c r="Y184" s="213">
        <f>Y183+1</f>
        <v>44923</v>
      </c>
      <c r="Z184" s="48">
        <f>'Detailed Summary'!BK1097</f>
        <v>151144</v>
      </c>
    </row>
    <row r="185" spans="4:26" x14ac:dyDescent="0.2">
      <c r="H185">
        <v>21</v>
      </c>
      <c r="I185" s="227" t="s">
        <v>54</v>
      </c>
      <c r="J185" s="213">
        <v>44833</v>
      </c>
      <c r="K185" s="48">
        <f>'Detailed Summary'!BK1007</f>
        <v>199062</v>
      </c>
      <c r="M185">
        <v>21</v>
      </c>
      <c r="N185" s="227" t="s">
        <v>58</v>
      </c>
      <c r="O185" s="213">
        <f>O184+3</f>
        <v>44865</v>
      </c>
      <c r="P185" s="48">
        <f>'Detailed Summary'!BK1039</f>
        <v>156186</v>
      </c>
      <c r="R185">
        <v>21</v>
      </c>
      <c r="S185" s="227" t="s">
        <v>59</v>
      </c>
      <c r="T185" s="213">
        <f>T184+1</f>
        <v>44894</v>
      </c>
      <c r="U185" s="48">
        <f>'Detailed Summary'!BK1068</f>
        <v>182589</v>
      </c>
      <c r="W185">
        <v>21</v>
      </c>
      <c r="X185" s="227" t="s">
        <v>54</v>
      </c>
      <c r="Y185" s="213">
        <f>Y184+1</f>
        <v>44924</v>
      </c>
      <c r="Z185" s="48">
        <f>'Detailed Summary'!BK1098</f>
        <v>145955</v>
      </c>
    </row>
    <row r="186" spans="4:26" x14ac:dyDescent="0.2">
      <c r="H186">
        <v>22</v>
      </c>
      <c r="I186" s="227" t="s">
        <v>55</v>
      </c>
      <c r="J186" s="213">
        <v>44834</v>
      </c>
      <c r="K186" s="48">
        <f>'Detailed Summary'!BK1008</f>
        <v>204133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Summary'!BK1069</f>
        <v>194579</v>
      </c>
      <c r="W186">
        <v>22</v>
      </c>
      <c r="X186" s="227" t="s">
        <v>55</v>
      </c>
      <c r="Y186" s="213">
        <f>Y185+1</f>
        <v>44925</v>
      </c>
      <c r="Z186" s="48">
        <f>'Detailed Summary'!BK1099</f>
        <v>151099</v>
      </c>
    </row>
    <row r="187" spans="4:26" x14ac:dyDescent="0.2">
      <c r="J187" s="29"/>
      <c r="K187" s="48"/>
      <c r="O187" s="29"/>
      <c r="P187" s="48"/>
      <c r="T187" s="29"/>
      <c r="U187" s="48"/>
      <c r="Y187" s="29"/>
      <c r="Z187" s="48"/>
    </row>
    <row r="188" spans="4:26" ht="16" thickBot="1" x14ac:dyDescent="0.25">
      <c r="D188" s="29"/>
      <c r="I188" s="46"/>
      <c r="J188" s="46"/>
      <c r="K188" s="142">
        <f>SUM(K165:K187)</f>
        <v>3969971</v>
      </c>
      <c r="N188" s="46"/>
      <c r="O188" s="46"/>
      <c r="P188" s="142">
        <f>SUM(P165:P187)</f>
        <v>3974945</v>
      </c>
      <c r="S188" s="46"/>
      <c r="T188" s="46"/>
      <c r="U188" s="142">
        <f>SUM(U165:U187)</f>
        <v>3808563</v>
      </c>
      <c r="X188" s="46"/>
      <c r="Y188" s="46"/>
      <c r="Z188" s="142">
        <f>SUM(Z165:Z187)</f>
        <v>3758573</v>
      </c>
    </row>
    <row r="189" spans="4:26" ht="17" thickTop="1" thickBot="1" x14ac:dyDescent="0.25">
      <c r="D189" s="29"/>
      <c r="I189" s="61" t="s">
        <v>560</v>
      </c>
      <c r="J189" s="142">
        <f>K188/22</f>
        <v>180453.22727272726</v>
      </c>
      <c r="N189" s="61" t="s">
        <v>563</v>
      </c>
      <c r="O189" s="142">
        <f>P188/21</f>
        <v>189283.09523809524</v>
      </c>
      <c r="S189" s="61" t="s">
        <v>566</v>
      </c>
      <c r="T189" s="142">
        <f>U188/22</f>
        <v>173116.5</v>
      </c>
      <c r="X189" s="61" t="s">
        <v>569</v>
      </c>
      <c r="Y189" s="142">
        <f>Z188/22</f>
        <v>170844.22727272726</v>
      </c>
    </row>
    <row r="190" spans="4:26" ht="16" thickTop="1" x14ac:dyDescent="0.2">
      <c r="D190" s="29"/>
    </row>
    <row r="191" spans="4:26" x14ac:dyDescent="0.2">
      <c r="D191" s="29"/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4:26" x14ac:dyDescent="0.2">
      <c r="D192" s="29"/>
      <c r="H192">
        <v>1</v>
      </c>
      <c r="I192" s="227" t="s">
        <v>58</v>
      </c>
      <c r="J192" s="29">
        <v>44928</v>
      </c>
      <c r="K192" s="48">
        <f>'Detailed Summary'!BK1102</f>
        <v>97315</v>
      </c>
      <c r="M192">
        <v>1</v>
      </c>
      <c r="N192" s="227" t="s">
        <v>53</v>
      </c>
      <c r="O192" s="29">
        <v>44958</v>
      </c>
      <c r="P192" s="48">
        <f>'Detailed Summary'!BK1132</f>
        <v>23401</v>
      </c>
      <c r="R192">
        <v>1</v>
      </c>
      <c r="S192" s="227" t="s">
        <v>53</v>
      </c>
      <c r="T192" s="29">
        <v>44986</v>
      </c>
      <c r="U192" s="48">
        <f>'Detailed Summary'!BK1160</f>
        <v>199522</v>
      </c>
      <c r="W192">
        <v>1</v>
      </c>
      <c r="X192" s="227" t="s">
        <v>58</v>
      </c>
      <c r="Y192" s="29">
        <v>45019</v>
      </c>
      <c r="Z192" s="48">
        <f>'Detailed Summary'!BK1193</f>
        <v>177737</v>
      </c>
    </row>
    <row r="193" spans="4:26" x14ac:dyDescent="0.2">
      <c r="D193" s="29"/>
      <c r="H193">
        <v>2</v>
      </c>
      <c r="I193" s="227" t="s">
        <v>59</v>
      </c>
      <c r="J193" s="29">
        <f>J192+1</f>
        <v>44929</v>
      </c>
      <c r="K193" s="48">
        <f>'Detailed Summary'!BK1103</f>
        <v>156732</v>
      </c>
      <c r="M193">
        <v>2</v>
      </c>
      <c r="N193" s="227" t="s">
        <v>54</v>
      </c>
      <c r="O193" s="29">
        <f>O192+1</f>
        <v>44959</v>
      </c>
      <c r="P193" s="48">
        <f>'Detailed Summary'!BK1133</f>
        <v>91694</v>
      </c>
      <c r="R193">
        <v>2</v>
      </c>
      <c r="S193" s="227" t="s">
        <v>54</v>
      </c>
      <c r="T193" s="29">
        <f>T192+1</f>
        <v>44987</v>
      </c>
      <c r="U193" s="48">
        <f>'Detailed Summary'!BK1161</f>
        <v>205386</v>
      </c>
      <c r="W193">
        <v>2</v>
      </c>
      <c r="X193" s="227" t="s">
        <v>59</v>
      </c>
      <c r="Y193" s="29">
        <f>Y192+1</f>
        <v>45020</v>
      </c>
      <c r="Z193" s="48">
        <f>'Detailed Summary'!BK1194</f>
        <v>195587</v>
      </c>
    </row>
    <row r="194" spans="4:26" x14ac:dyDescent="0.2">
      <c r="D194" s="29"/>
      <c r="H194">
        <v>3</v>
      </c>
      <c r="I194" s="227" t="s">
        <v>53</v>
      </c>
      <c r="J194" s="29">
        <f t="shared" ref="J194:J196" si="12">J193+1</f>
        <v>44930</v>
      </c>
      <c r="K194" s="48">
        <f>'Detailed Summary'!BK1104</f>
        <v>160242</v>
      </c>
      <c r="M194">
        <v>3</v>
      </c>
      <c r="N194" s="227" t="s">
        <v>55</v>
      </c>
      <c r="O194" s="29">
        <f t="shared" ref="O194:O196" si="13">O193+1</f>
        <v>44960</v>
      </c>
      <c r="P194" s="48">
        <f>'Detailed Summary'!BK1134</f>
        <v>173810</v>
      </c>
      <c r="R194">
        <v>3</v>
      </c>
      <c r="S194" s="227" t="s">
        <v>55</v>
      </c>
      <c r="T194" s="29">
        <f t="shared" ref="T194:T196" si="14">T193+1</f>
        <v>44988</v>
      </c>
      <c r="U194" s="48">
        <f>'Detailed Summary'!BK1162</f>
        <v>213304</v>
      </c>
      <c r="W194">
        <v>3</v>
      </c>
      <c r="X194" s="227" t="s">
        <v>53</v>
      </c>
      <c r="Y194" s="29">
        <f t="shared" ref="Y194:Y196" si="15">Y193+1</f>
        <v>45021</v>
      </c>
      <c r="Z194" s="48">
        <f>'Detailed Summary'!BK1195</f>
        <v>198237</v>
      </c>
    </row>
    <row r="195" spans="4:26" x14ac:dyDescent="0.2">
      <c r="D195" s="29"/>
      <c r="H195">
        <v>4</v>
      </c>
      <c r="I195" s="227" t="s">
        <v>54</v>
      </c>
      <c r="J195" s="29">
        <f t="shared" si="12"/>
        <v>44931</v>
      </c>
      <c r="K195" s="48">
        <f>'Detailed Summary'!BK1105</f>
        <v>162978</v>
      </c>
      <c r="M195">
        <v>4</v>
      </c>
      <c r="N195" s="227" t="s">
        <v>58</v>
      </c>
      <c r="O195" s="29">
        <f>O194+3</f>
        <v>44963</v>
      </c>
      <c r="P195" s="48">
        <f>'Detailed Summary'!BK1137</f>
        <v>178900</v>
      </c>
      <c r="R195">
        <v>4</v>
      </c>
      <c r="S195" s="227" t="s">
        <v>58</v>
      </c>
      <c r="T195" s="29">
        <f>T194+3</f>
        <v>44991</v>
      </c>
      <c r="U195" s="48">
        <f>'Detailed Summary'!BK1165</f>
        <v>178553</v>
      </c>
      <c r="W195">
        <v>4</v>
      </c>
      <c r="X195" s="227" t="s">
        <v>54</v>
      </c>
      <c r="Y195" s="29">
        <f>Y194+1</f>
        <v>45022</v>
      </c>
      <c r="Z195" s="48">
        <f>'Detailed Summary'!BK1196</f>
        <v>178545</v>
      </c>
    </row>
    <row r="196" spans="4:26" x14ac:dyDescent="0.2">
      <c r="D196" s="29"/>
      <c r="H196">
        <v>5</v>
      </c>
      <c r="I196" s="227" t="s">
        <v>55</v>
      </c>
      <c r="J196" s="29">
        <f t="shared" si="12"/>
        <v>44932</v>
      </c>
      <c r="K196" s="48">
        <f>'Detailed Summary'!BK1106</f>
        <v>168341</v>
      </c>
      <c r="M196">
        <v>5</v>
      </c>
      <c r="N196" s="227" t="s">
        <v>59</v>
      </c>
      <c r="O196" s="29">
        <f t="shared" si="13"/>
        <v>44964</v>
      </c>
      <c r="P196" s="48">
        <f>'Detailed Summary'!BK1138</f>
        <v>183474</v>
      </c>
      <c r="R196">
        <v>5</v>
      </c>
      <c r="S196" s="227" t="s">
        <v>59</v>
      </c>
      <c r="T196" s="29">
        <f t="shared" si="14"/>
        <v>44992</v>
      </c>
      <c r="U196" s="48">
        <f>'Detailed Summary'!BK1166</f>
        <v>188867</v>
      </c>
      <c r="W196">
        <v>5</v>
      </c>
      <c r="X196" s="227" t="s">
        <v>55</v>
      </c>
      <c r="Y196" s="29">
        <f t="shared" si="15"/>
        <v>45023</v>
      </c>
      <c r="Z196" s="48">
        <f>'Detailed Summary'!BK1197</f>
        <v>161540</v>
      </c>
    </row>
    <row r="197" spans="4:26" x14ac:dyDescent="0.2">
      <c r="D197" s="29"/>
      <c r="H197">
        <v>6</v>
      </c>
      <c r="I197" s="227" t="s">
        <v>58</v>
      </c>
      <c r="J197" s="213">
        <f>J196+3</f>
        <v>44935</v>
      </c>
      <c r="K197" s="48">
        <f>'Detailed Summary'!BK1109</f>
        <v>160508</v>
      </c>
      <c r="M197">
        <v>6</v>
      </c>
      <c r="N197" s="227" t="s">
        <v>53</v>
      </c>
      <c r="O197" s="213">
        <f>O196+1</f>
        <v>44965</v>
      </c>
      <c r="P197" s="48">
        <f>'Detailed Summary'!BK1139</f>
        <v>179381</v>
      </c>
      <c r="R197">
        <v>6</v>
      </c>
      <c r="S197" s="227" t="s">
        <v>53</v>
      </c>
      <c r="T197" s="213">
        <f>T196+1</f>
        <v>44993</v>
      </c>
      <c r="U197" s="48">
        <f>'Detailed Summary'!BK1167</f>
        <v>197016</v>
      </c>
      <c r="W197">
        <v>6</v>
      </c>
      <c r="X197" s="227" t="s">
        <v>58</v>
      </c>
      <c r="Y197" s="213">
        <f>Y196+3</f>
        <v>45026</v>
      </c>
      <c r="Z197" s="48">
        <f>'Detailed Summary'!BK1200</f>
        <v>173064</v>
      </c>
    </row>
    <row r="198" spans="4:26" x14ac:dyDescent="0.2">
      <c r="D198" s="29"/>
      <c r="H198">
        <v>7</v>
      </c>
      <c r="I198" s="227" t="s">
        <v>59</v>
      </c>
      <c r="J198" s="213">
        <f>J197+1</f>
        <v>44936</v>
      </c>
      <c r="K198" s="48">
        <f>'Detailed Summary'!BK1110</f>
        <v>182465</v>
      </c>
      <c r="M198">
        <v>7</v>
      </c>
      <c r="N198" s="227" t="s">
        <v>54</v>
      </c>
      <c r="O198" s="213">
        <f>O197+1</f>
        <v>44966</v>
      </c>
      <c r="P198" s="48">
        <f>'Detailed Summary'!BK1140</f>
        <v>195743</v>
      </c>
      <c r="R198">
        <v>7</v>
      </c>
      <c r="S198" s="227" t="s">
        <v>54</v>
      </c>
      <c r="T198" s="213">
        <f>T197+1</f>
        <v>44994</v>
      </c>
      <c r="U198" s="48">
        <f>'Detailed Summary'!BK1168</f>
        <v>206817</v>
      </c>
      <c r="W198">
        <v>7</v>
      </c>
      <c r="X198" s="227" t="s">
        <v>59</v>
      </c>
      <c r="Y198" s="213">
        <f>Y197+1</f>
        <v>45027</v>
      </c>
      <c r="Z198" s="48">
        <f>'Detailed Summary'!BK1201</f>
        <v>196721</v>
      </c>
    </row>
    <row r="199" spans="4:26" x14ac:dyDescent="0.2">
      <c r="D199" s="29"/>
      <c r="H199">
        <v>8</v>
      </c>
      <c r="I199" s="227" t="s">
        <v>53</v>
      </c>
      <c r="J199" s="213">
        <f t="shared" ref="J199:J201" si="16">J198+1</f>
        <v>44937</v>
      </c>
      <c r="K199" s="48">
        <f>'Detailed Summary'!BK1111</f>
        <v>180119</v>
      </c>
      <c r="M199">
        <v>8</v>
      </c>
      <c r="N199" s="227" t="s">
        <v>55</v>
      </c>
      <c r="O199" s="213">
        <f t="shared" ref="O199:O201" si="17">O198+1</f>
        <v>44967</v>
      </c>
      <c r="P199" s="48">
        <f>'Detailed Summary'!BK1141</f>
        <v>198595</v>
      </c>
      <c r="R199">
        <v>8</v>
      </c>
      <c r="S199" s="227" t="s">
        <v>55</v>
      </c>
      <c r="T199" s="213">
        <f t="shared" ref="T199:T201" si="18">T198+1</f>
        <v>44995</v>
      </c>
      <c r="U199" s="48">
        <f>'Detailed Summary'!BK1169</f>
        <v>215760</v>
      </c>
      <c r="W199">
        <v>8</v>
      </c>
      <c r="X199" s="227" t="s">
        <v>53</v>
      </c>
      <c r="Y199" s="213">
        <f t="shared" ref="Y199:Y201" si="19">Y198+1</f>
        <v>45028</v>
      </c>
      <c r="Z199" s="48">
        <f>'Detailed Summary'!BK1202</f>
        <v>203734</v>
      </c>
    </row>
    <row r="200" spans="4:26" x14ac:dyDescent="0.2">
      <c r="D200" s="29"/>
      <c r="H200">
        <v>9</v>
      </c>
      <c r="I200" s="227" t="s">
        <v>54</v>
      </c>
      <c r="J200" s="213">
        <f t="shared" si="16"/>
        <v>44938</v>
      </c>
      <c r="K200" s="48">
        <f>'Detailed Summary'!BK1112</f>
        <v>194774</v>
      </c>
      <c r="M200">
        <v>9</v>
      </c>
      <c r="N200" s="227" t="s">
        <v>58</v>
      </c>
      <c r="O200" s="213">
        <f>O199+3</f>
        <v>44970</v>
      </c>
      <c r="P200" s="48">
        <f>'Detailed Summary'!BK1144</f>
        <v>167239</v>
      </c>
      <c r="R200">
        <v>9</v>
      </c>
      <c r="S200" s="227" t="s">
        <v>58</v>
      </c>
      <c r="T200" s="213">
        <f>T199+3</f>
        <v>44998</v>
      </c>
      <c r="U200" s="48">
        <f>'Detailed Summary'!BK1172</f>
        <v>172614</v>
      </c>
      <c r="W200">
        <v>9</v>
      </c>
      <c r="X200" s="227" t="s">
        <v>54</v>
      </c>
      <c r="Y200" s="213">
        <f>Y199+1</f>
        <v>45029</v>
      </c>
      <c r="Z200" s="48">
        <f>'Detailed Summary'!BK1203</f>
        <v>214042</v>
      </c>
    </row>
    <row r="201" spans="4:26" x14ac:dyDescent="0.2">
      <c r="D201" s="29"/>
      <c r="H201">
        <v>10</v>
      </c>
      <c r="I201" s="227" t="s">
        <v>55</v>
      </c>
      <c r="J201" s="213">
        <f t="shared" si="16"/>
        <v>44939</v>
      </c>
      <c r="K201" s="48">
        <f>'Detailed Summary'!BK1113</f>
        <v>190571</v>
      </c>
      <c r="M201">
        <v>10</v>
      </c>
      <c r="N201" s="227" t="s">
        <v>59</v>
      </c>
      <c r="O201" s="213">
        <f t="shared" si="17"/>
        <v>44971</v>
      </c>
      <c r="P201" s="48">
        <f>'Detailed Summary'!BK1145</f>
        <v>191138</v>
      </c>
      <c r="R201">
        <v>10</v>
      </c>
      <c r="S201" s="227" t="s">
        <v>59</v>
      </c>
      <c r="T201" s="213">
        <f t="shared" si="18"/>
        <v>44999</v>
      </c>
      <c r="U201" s="48">
        <f>'Detailed Summary'!BK1173</f>
        <v>183735</v>
      </c>
      <c r="W201">
        <v>10</v>
      </c>
      <c r="X201" s="227" t="s">
        <v>55</v>
      </c>
      <c r="Y201" s="213">
        <f t="shared" si="19"/>
        <v>45030</v>
      </c>
      <c r="Z201" s="48">
        <f>'Detailed Summary'!BK1204</f>
        <v>213663</v>
      </c>
    </row>
    <row r="202" spans="4:26" x14ac:dyDescent="0.2">
      <c r="D202" s="29"/>
      <c r="H202">
        <v>11</v>
      </c>
      <c r="I202" s="227" t="s">
        <v>58</v>
      </c>
      <c r="J202" s="213">
        <f>J201+3</f>
        <v>44942</v>
      </c>
      <c r="K202" s="48">
        <f>'Detailed Summary'!BK1116</f>
        <v>150115</v>
      </c>
      <c r="M202">
        <v>11</v>
      </c>
      <c r="N202" s="227" t="s">
        <v>53</v>
      </c>
      <c r="O202" s="213">
        <f>O201+1</f>
        <v>44972</v>
      </c>
      <c r="P202" s="48">
        <f>'Detailed Summary'!BK1146</f>
        <v>190665</v>
      </c>
      <c r="R202">
        <v>11</v>
      </c>
      <c r="S202" s="227" t="s">
        <v>53</v>
      </c>
      <c r="T202" s="213">
        <f>T201+1</f>
        <v>45000</v>
      </c>
      <c r="U202" s="48">
        <f>'Detailed Summary'!BK1174</f>
        <v>192209</v>
      </c>
      <c r="W202">
        <v>11</v>
      </c>
      <c r="X202" s="227" t="s">
        <v>58</v>
      </c>
      <c r="Y202" s="213">
        <f>Y201+3</f>
        <v>45033</v>
      </c>
      <c r="Z202" s="48">
        <f>'Detailed Summary'!BK1207</f>
        <v>178931</v>
      </c>
    </row>
    <row r="203" spans="4:26" x14ac:dyDescent="0.2">
      <c r="D203" s="29"/>
      <c r="H203">
        <v>12</v>
      </c>
      <c r="I203" s="227" t="s">
        <v>59</v>
      </c>
      <c r="J203" s="213">
        <f>J202+1</f>
        <v>44943</v>
      </c>
      <c r="K203" s="48">
        <f>'Detailed Summary'!BK1117</f>
        <v>185005</v>
      </c>
      <c r="M203">
        <v>12</v>
      </c>
      <c r="N203" s="227" t="s">
        <v>54</v>
      </c>
      <c r="O203" s="213">
        <f>O202+1</f>
        <v>44973</v>
      </c>
      <c r="P203" s="48">
        <f>'Detailed Summary'!BK1147</f>
        <v>194944</v>
      </c>
      <c r="R203">
        <v>12</v>
      </c>
      <c r="S203" s="227" t="s">
        <v>54</v>
      </c>
      <c r="T203" s="213">
        <f>T202+1</f>
        <v>45001</v>
      </c>
      <c r="U203" s="48">
        <f>'Detailed Summary'!BK1175</f>
        <v>177116</v>
      </c>
      <c r="W203">
        <v>12</v>
      </c>
      <c r="X203" s="227" t="s">
        <v>59</v>
      </c>
      <c r="Y203" s="213">
        <f>Y202+1</f>
        <v>45034</v>
      </c>
      <c r="Z203" s="48">
        <f>'Detailed Summary'!BK1208</f>
        <v>192331</v>
      </c>
    </row>
    <row r="204" spans="4:26" x14ac:dyDescent="0.2">
      <c r="D204" s="29"/>
      <c r="H204">
        <v>13</v>
      </c>
      <c r="I204" s="227" t="s">
        <v>53</v>
      </c>
      <c r="J204" s="213">
        <f t="shared" ref="J204:J206" si="20">J203+1</f>
        <v>44944</v>
      </c>
      <c r="K204" s="48">
        <f>'Detailed Summary'!BK1118</f>
        <v>158539</v>
      </c>
      <c r="M204">
        <v>13</v>
      </c>
      <c r="N204" s="227" t="s">
        <v>55</v>
      </c>
      <c r="O204" s="213">
        <f t="shared" ref="O204:O206" si="21">O203+1</f>
        <v>44974</v>
      </c>
      <c r="P204" s="48">
        <f>'Detailed Summary'!BK1148</f>
        <v>199028</v>
      </c>
      <c r="R204">
        <v>13</v>
      </c>
      <c r="S204" s="227" t="s">
        <v>55</v>
      </c>
      <c r="T204" s="213">
        <f t="shared" ref="T204:T206" si="22">T203+1</f>
        <v>45002</v>
      </c>
      <c r="U204" s="48">
        <f>'Detailed Summary'!BK1176</f>
        <v>186315</v>
      </c>
      <c r="W204">
        <v>13</v>
      </c>
      <c r="X204" s="227" t="s">
        <v>53</v>
      </c>
      <c r="Y204" s="213">
        <f t="shared" ref="Y204:Y206" si="23">Y203+1</f>
        <v>45035</v>
      </c>
      <c r="Z204" s="48">
        <f>'Detailed Summary'!BK1209</f>
        <v>200300</v>
      </c>
    </row>
    <row r="205" spans="4:26" x14ac:dyDescent="0.2">
      <c r="D205" s="29"/>
      <c r="H205">
        <v>14</v>
      </c>
      <c r="I205" s="227" t="s">
        <v>54</v>
      </c>
      <c r="J205" s="213">
        <f t="shared" si="20"/>
        <v>44945</v>
      </c>
      <c r="K205" s="48">
        <f>'Detailed Summary'!BK1119</f>
        <v>182037</v>
      </c>
      <c r="M205">
        <v>14</v>
      </c>
      <c r="N205" s="227" t="s">
        <v>58</v>
      </c>
      <c r="O205" s="213">
        <f>O204+3</f>
        <v>44977</v>
      </c>
      <c r="P205" s="48">
        <f>'Detailed Summary'!BK1151</f>
        <v>159786</v>
      </c>
      <c r="R205">
        <v>14</v>
      </c>
      <c r="S205" s="227" t="s">
        <v>58</v>
      </c>
      <c r="T205" s="213">
        <f>T204+3</f>
        <v>45005</v>
      </c>
      <c r="U205" s="48">
        <f>'Detailed Summary'!BK1179</f>
        <v>179514</v>
      </c>
      <c r="W205">
        <v>14</v>
      </c>
      <c r="X205" s="227" t="s">
        <v>54</v>
      </c>
      <c r="Y205" s="213">
        <f>Y204+1</f>
        <v>45036</v>
      </c>
      <c r="Z205" s="48">
        <f>'Detailed Summary'!BK1210</f>
        <v>202738</v>
      </c>
    </row>
    <row r="206" spans="4:26" x14ac:dyDescent="0.2">
      <c r="D206" s="29"/>
      <c r="H206">
        <v>15</v>
      </c>
      <c r="I206" s="227" t="s">
        <v>55</v>
      </c>
      <c r="J206" s="213">
        <f t="shared" si="20"/>
        <v>44946</v>
      </c>
      <c r="K206" s="48">
        <f>'Detailed Summary'!BK1120</f>
        <v>168152</v>
      </c>
      <c r="M206">
        <v>15</v>
      </c>
      <c r="N206" s="227" t="s">
        <v>59</v>
      </c>
      <c r="O206" s="213">
        <f t="shared" si="21"/>
        <v>44978</v>
      </c>
      <c r="P206" s="48">
        <f>'Detailed Summary'!BK1152</f>
        <v>192002</v>
      </c>
      <c r="R206">
        <v>15</v>
      </c>
      <c r="S206" s="227" t="s">
        <v>59</v>
      </c>
      <c r="T206" s="213">
        <f t="shared" si="22"/>
        <v>45006</v>
      </c>
      <c r="U206" s="48">
        <f>'Detailed Summary'!BK1180</f>
        <v>191404</v>
      </c>
      <c r="W206">
        <v>15</v>
      </c>
      <c r="X206" s="227" t="s">
        <v>55</v>
      </c>
      <c r="Y206" s="213">
        <f t="shared" si="23"/>
        <v>45037</v>
      </c>
      <c r="Z206" s="48">
        <f>'Detailed Summary'!BK1211</f>
        <v>210098</v>
      </c>
    </row>
    <row r="207" spans="4:26" x14ac:dyDescent="0.2">
      <c r="D207" s="29"/>
      <c r="H207">
        <v>16</v>
      </c>
      <c r="I207" s="227" t="s">
        <v>58</v>
      </c>
      <c r="J207" s="213">
        <f>J206+3</f>
        <v>44949</v>
      </c>
      <c r="K207" s="48">
        <f>'Detailed Summary'!BK1123</f>
        <v>164522</v>
      </c>
      <c r="M207">
        <v>16</v>
      </c>
      <c r="N207" s="227" t="s">
        <v>53</v>
      </c>
      <c r="O207" s="213">
        <f>O206+1</f>
        <v>44979</v>
      </c>
      <c r="P207" s="48">
        <f>'Detailed Summary'!BK1153</f>
        <v>205034</v>
      </c>
      <c r="R207">
        <v>16</v>
      </c>
      <c r="S207" s="227" t="s">
        <v>53</v>
      </c>
      <c r="T207" s="213">
        <f>T206+1</f>
        <v>45007</v>
      </c>
      <c r="U207" s="48">
        <f>'Detailed Summary'!BK1181</f>
        <v>195826</v>
      </c>
      <c r="W207">
        <v>16</v>
      </c>
      <c r="X207" s="227" t="s">
        <v>58</v>
      </c>
      <c r="Y207" s="213">
        <f>Y206+3</f>
        <v>45040</v>
      </c>
      <c r="Z207" s="48">
        <f>'Detailed Summary'!BK1214</f>
        <v>181133</v>
      </c>
    </row>
    <row r="208" spans="4:26" x14ac:dyDescent="0.2">
      <c r="D208" s="29"/>
      <c r="H208">
        <v>17</v>
      </c>
      <c r="I208" s="227" t="s">
        <v>59</v>
      </c>
      <c r="J208" s="213">
        <f>J207+1</f>
        <v>44950</v>
      </c>
      <c r="K208" s="48">
        <f>'Detailed Summary'!BK1124</f>
        <v>153945</v>
      </c>
      <c r="M208">
        <v>17</v>
      </c>
      <c r="N208" s="227" t="s">
        <v>54</v>
      </c>
      <c r="O208" s="213">
        <f>O207+1</f>
        <v>44980</v>
      </c>
      <c r="P208" s="48">
        <f>'Detailed Summary'!BK1154</f>
        <v>207040</v>
      </c>
      <c r="R208">
        <v>17</v>
      </c>
      <c r="S208" s="227" t="s">
        <v>54</v>
      </c>
      <c r="T208" s="213">
        <f>T207+1</f>
        <v>45008</v>
      </c>
      <c r="U208" s="48">
        <f>'Detailed Summary'!BK1182</f>
        <v>204713</v>
      </c>
      <c r="W208">
        <v>17</v>
      </c>
      <c r="X208" s="227" t="s">
        <v>59</v>
      </c>
      <c r="Y208" s="213">
        <f>Y207+1</f>
        <v>45041</v>
      </c>
      <c r="Z208" s="48">
        <f>'Detailed Summary'!BK1215</f>
        <v>187679</v>
      </c>
    </row>
    <row r="209" spans="4:26" x14ac:dyDescent="0.2">
      <c r="D209" s="29"/>
      <c r="H209">
        <v>18</v>
      </c>
      <c r="I209" s="227" t="s">
        <v>53</v>
      </c>
      <c r="J209" s="213">
        <f t="shared" ref="J209:J211" si="24">J208+1</f>
        <v>44951</v>
      </c>
      <c r="K209" s="48">
        <f>'Detailed Summary'!BK1125</f>
        <v>181388</v>
      </c>
      <c r="M209">
        <v>18</v>
      </c>
      <c r="N209" s="227" t="s">
        <v>55</v>
      </c>
      <c r="O209" s="213">
        <f t="shared" ref="O209:O211" si="25">O208+1</f>
        <v>44981</v>
      </c>
      <c r="P209" s="48">
        <f>'Detailed Summary'!BK1155</f>
        <v>209727</v>
      </c>
      <c r="R209">
        <v>18</v>
      </c>
      <c r="S209" s="227" t="s">
        <v>55</v>
      </c>
      <c r="T209" s="213">
        <f t="shared" ref="T209:T214" si="26">T208+1</f>
        <v>45009</v>
      </c>
      <c r="U209" s="48">
        <f>'Detailed Summary'!BK1183</f>
        <v>207389</v>
      </c>
      <c r="W209">
        <v>18</v>
      </c>
      <c r="X209" s="227" t="s">
        <v>53</v>
      </c>
      <c r="Y209" s="213">
        <f t="shared" ref="Y209:Y211" si="27">Y208+1</f>
        <v>45042</v>
      </c>
      <c r="Z209" s="48">
        <f>'Detailed Summary'!BK1216</f>
        <v>192423</v>
      </c>
    </row>
    <row r="210" spans="4:26" x14ac:dyDescent="0.2">
      <c r="H210">
        <v>19</v>
      </c>
      <c r="I210" s="227" t="s">
        <v>54</v>
      </c>
      <c r="J210" s="213">
        <f t="shared" si="24"/>
        <v>44952</v>
      </c>
      <c r="K210" s="48">
        <f>'Detailed Summary'!BK1126</f>
        <v>191757</v>
      </c>
      <c r="M210">
        <v>19</v>
      </c>
      <c r="N210" s="227" t="s">
        <v>58</v>
      </c>
      <c r="O210" s="213">
        <f>O209+3</f>
        <v>44984</v>
      </c>
      <c r="P210" s="48">
        <f>'Detailed Summary'!BK1158</f>
        <v>164098</v>
      </c>
      <c r="R210">
        <v>19</v>
      </c>
      <c r="S210" s="227" t="s">
        <v>58</v>
      </c>
      <c r="T210" s="213">
        <f>T209+3</f>
        <v>45012</v>
      </c>
      <c r="U210" s="48">
        <f>'Detailed Summary'!BK1186</f>
        <v>182203</v>
      </c>
      <c r="W210">
        <v>19</v>
      </c>
      <c r="X210" s="227" t="s">
        <v>54</v>
      </c>
      <c r="Y210" s="213">
        <f>Y209+1</f>
        <v>45043</v>
      </c>
      <c r="Z210" s="48">
        <f>'Detailed Summary'!BK1217</f>
        <v>203925</v>
      </c>
    </row>
    <row r="211" spans="4:26" x14ac:dyDescent="0.2">
      <c r="H211">
        <v>20</v>
      </c>
      <c r="I211" s="227" t="s">
        <v>55</v>
      </c>
      <c r="J211" s="213">
        <f t="shared" si="24"/>
        <v>44953</v>
      </c>
      <c r="K211" s="48">
        <f>'Detailed Summary'!BK1127</f>
        <v>188765</v>
      </c>
      <c r="M211">
        <v>20</v>
      </c>
      <c r="N211" s="227" t="s">
        <v>59</v>
      </c>
      <c r="O211" s="213">
        <f t="shared" si="25"/>
        <v>44985</v>
      </c>
      <c r="P211" s="48">
        <f>'Detailed Summary'!BK1159</f>
        <v>183532</v>
      </c>
      <c r="R211">
        <v>20</v>
      </c>
      <c r="S211" s="227" t="s">
        <v>59</v>
      </c>
      <c r="T211" s="213">
        <f t="shared" si="26"/>
        <v>45013</v>
      </c>
      <c r="U211" s="48">
        <f>'Detailed Summary'!BK1187</f>
        <v>197223</v>
      </c>
      <c r="W211">
        <v>20</v>
      </c>
      <c r="X211" s="227" t="s">
        <v>55</v>
      </c>
      <c r="Y211" s="213">
        <f t="shared" si="27"/>
        <v>45044</v>
      </c>
      <c r="Z211" s="48">
        <f>'Detailed Summary'!BK1218</f>
        <v>202625</v>
      </c>
    </row>
    <row r="212" spans="4:26" x14ac:dyDescent="0.2">
      <c r="H212">
        <v>21</v>
      </c>
      <c r="I212" s="227" t="s">
        <v>54</v>
      </c>
      <c r="J212" s="213">
        <f>J211+3</f>
        <v>44956</v>
      </c>
      <c r="K212" s="48">
        <f>'Detailed Summary'!BK1130</f>
        <v>146062</v>
      </c>
      <c r="N212" s="227"/>
      <c r="O212" s="213"/>
      <c r="P212" s="48"/>
      <c r="R212">
        <v>21</v>
      </c>
      <c r="S212" s="227" t="s">
        <v>53</v>
      </c>
      <c r="T212" s="213">
        <f t="shared" si="26"/>
        <v>45014</v>
      </c>
      <c r="U212" s="48">
        <f>'Detailed Summary'!BK1188</f>
        <v>198897</v>
      </c>
      <c r="X212" s="227"/>
      <c r="Y212" s="213"/>
      <c r="Z212" s="48"/>
    </row>
    <row r="213" spans="4:26" x14ac:dyDescent="0.2">
      <c r="H213">
        <v>22</v>
      </c>
      <c r="I213" s="227" t="s">
        <v>55</v>
      </c>
      <c r="J213" s="213">
        <f>J212+1</f>
        <v>44957</v>
      </c>
      <c r="K213" s="48">
        <f>'Detailed Summary'!BK1131</f>
        <v>40285</v>
      </c>
      <c r="N213" s="227"/>
      <c r="O213" s="213"/>
      <c r="P213" s="48"/>
      <c r="R213">
        <v>22</v>
      </c>
      <c r="S213" s="227" t="s">
        <v>54</v>
      </c>
      <c r="T213" s="213">
        <f t="shared" si="26"/>
        <v>45015</v>
      </c>
      <c r="U213" s="48">
        <f>'Detailed Summary'!BK1189</f>
        <v>206357</v>
      </c>
      <c r="X213" s="227"/>
      <c r="Y213" s="213"/>
      <c r="Z213" s="48"/>
    </row>
    <row r="214" spans="4:26" x14ac:dyDescent="0.2">
      <c r="J214" s="29"/>
      <c r="K214" s="48"/>
      <c r="O214" s="29"/>
      <c r="P214" s="48"/>
      <c r="R214">
        <v>23</v>
      </c>
      <c r="S214" s="227" t="s">
        <v>55</v>
      </c>
      <c r="T214" s="213">
        <f t="shared" si="26"/>
        <v>45016</v>
      </c>
      <c r="U214" s="48">
        <f>'Detailed Summary'!BK1190</f>
        <v>215166</v>
      </c>
      <c r="X214" s="227"/>
      <c r="Y214" s="213"/>
      <c r="Z214" s="48"/>
    </row>
    <row r="215" spans="4:26" ht="16" thickBot="1" x14ac:dyDescent="0.25">
      <c r="I215" s="46"/>
      <c r="J215" s="46"/>
      <c r="K215" s="142">
        <f>SUM(K192:K214)</f>
        <v>3564617</v>
      </c>
      <c r="N215" s="46"/>
      <c r="O215" s="46"/>
      <c r="P215" s="142">
        <f>SUM(P192:P214)</f>
        <v>3489231</v>
      </c>
      <c r="S215" s="46"/>
      <c r="T215" s="46"/>
      <c r="U215" s="142">
        <f>SUM(U192:U214)</f>
        <v>4495906</v>
      </c>
      <c r="X215" s="46"/>
      <c r="Y215" s="46"/>
      <c r="Z215" s="142">
        <f>SUM(Z192:Z214)</f>
        <v>3865053</v>
      </c>
    </row>
    <row r="216" spans="4:26" ht="17" thickTop="1" thickBot="1" x14ac:dyDescent="0.25">
      <c r="I216" s="61" t="s">
        <v>572</v>
      </c>
      <c r="J216" s="142">
        <f>K215/22</f>
        <v>162028.04545454544</v>
      </c>
      <c r="N216" s="61" t="s">
        <v>575</v>
      </c>
      <c r="O216" s="142">
        <f>P215/20</f>
        <v>174461.55</v>
      </c>
      <c r="S216" s="61" t="s">
        <v>578</v>
      </c>
      <c r="T216" s="142">
        <f>U215/23</f>
        <v>195474.17391304349</v>
      </c>
      <c r="X216" s="61" t="s">
        <v>581</v>
      </c>
      <c r="Y216" s="142">
        <f>Z215/23</f>
        <v>168045.78260869565</v>
      </c>
    </row>
    <row r="217" spans="4:26" ht="16" thickTop="1" x14ac:dyDescent="0.2"/>
    <row r="220" spans="4:26" x14ac:dyDescent="0.2">
      <c r="D220" s="29"/>
    </row>
    <row r="221" spans="4:26" x14ac:dyDescent="0.2">
      <c r="D221" s="29"/>
    </row>
    <row r="222" spans="4:26" x14ac:dyDescent="0.2">
      <c r="D222" s="29"/>
    </row>
    <row r="223" spans="4:26" x14ac:dyDescent="0.2">
      <c r="D223" s="29"/>
    </row>
    <row r="224" spans="4:26" x14ac:dyDescent="0.2">
      <c r="D224" s="29"/>
    </row>
    <row r="225" spans="4:4" x14ac:dyDescent="0.2">
      <c r="D225" s="29"/>
    </row>
    <row r="226" spans="4:4" x14ac:dyDescent="0.2">
      <c r="D226" s="29"/>
    </row>
    <row r="227" spans="4:4" x14ac:dyDescent="0.2">
      <c r="D227" s="29"/>
    </row>
    <row r="228" spans="4:4" x14ac:dyDescent="0.2">
      <c r="D228" s="29"/>
    </row>
    <row r="229" spans="4:4" x14ac:dyDescent="0.2">
      <c r="D229" s="29"/>
    </row>
    <row r="230" spans="4:4" x14ac:dyDescent="0.2">
      <c r="D230" s="29"/>
    </row>
    <row r="231" spans="4:4" x14ac:dyDescent="0.2">
      <c r="D231" s="29"/>
    </row>
    <row r="232" spans="4:4" x14ac:dyDescent="0.2">
      <c r="D232" s="29"/>
    </row>
    <row r="233" spans="4:4" x14ac:dyDescent="0.2">
      <c r="D233" s="29"/>
    </row>
    <row r="234" spans="4:4" x14ac:dyDescent="0.2">
      <c r="D234" s="29"/>
    </row>
    <row r="235" spans="4:4" x14ac:dyDescent="0.2">
      <c r="D235" s="29"/>
    </row>
    <row r="236" spans="4:4" x14ac:dyDescent="0.2">
      <c r="D236" s="29"/>
    </row>
    <row r="237" spans="4:4" x14ac:dyDescent="0.2">
      <c r="D237" s="29"/>
    </row>
    <row r="238" spans="4:4" x14ac:dyDescent="0.2">
      <c r="D238" s="29"/>
    </row>
    <row r="239" spans="4:4" x14ac:dyDescent="0.2">
      <c r="D239" s="29"/>
    </row>
    <row r="240" spans="4:4" x14ac:dyDescent="0.2">
      <c r="D240" s="29"/>
    </row>
    <row r="241" spans="4:4" x14ac:dyDescent="0.2">
      <c r="D241" s="29"/>
    </row>
    <row r="252" spans="4:4" x14ac:dyDescent="0.2">
      <c r="D252" s="29"/>
    </row>
    <row r="253" spans="4:4" x14ac:dyDescent="0.2">
      <c r="D253" s="29"/>
    </row>
    <row r="254" spans="4:4" x14ac:dyDescent="0.2">
      <c r="D254" s="29"/>
    </row>
    <row r="255" spans="4:4" x14ac:dyDescent="0.2">
      <c r="D255" s="29"/>
    </row>
    <row r="256" spans="4:4" x14ac:dyDescent="0.2">
      <c r="D256" s="29"/>
    </row>
    <row r="257" spans="4:4" x14ac:dyDescent="0.2">
      <c r="D257" s="29"/>
    </row>
    <row r="258" spans="4:4" x14ac:dyDescent="0.2">
      <c r="D258" s="29"/>
    </row>
    <row r="259" spans="4:4" x14ac:dyDescent="0.2">
      <c r="D259" s="29"/>
    </row>
    <row r="260" spans="4:4" x14ac:dyDescent="0.2">
      <c r="D260" s="29"/>
    </row>
    <row r="261" spans="4:4" x14ac:dyDescent="0.2">
      <c r="D261" s="29"/>
    </row>
    <row r="262" spans="4:4" x14ac:dyDescent="0.2">
      <c r="D262" s="29"/>
    </row>
    <row r="263" spans="4:4" x14ac:dyDescent="0.2">
      <c r="D263" s="29"/>
    </row>
    <row r="264" spans="4:4" x14ac:dyDescent="0.2">
      <c r="D264" s="29"/>
    </row>
    <row r="265" spans="4:4" x14ac:dyDescent="0.2">
      <c r="D265" s="29"/>
    </row>
    <row r="266" spans="4:4" x14ac:dyDescent="0.2">
      <c r="D266" s="29"/>
    </row>
    <row r="267" spans="4:4" x14ac:dyDescent="0.2">
      <c r="D267" s="29"/>
    </row>
    <row r="268" spans="4:4" x14ac:dyDescent="0.2">
      <c r="D268" s="29"/>
    </row>
    <row r="269" spans="4:4" x14ac:dyDescent="0.2">
      <c r="D269" s="29"/>
    </row>
    <row r="270" spans="4:4" x14ac:dyDescent="0.2">
      <c r="D270" s="29"/>
    </row>
    <row r="271" spans="4:4" x14ac:dyDescent="0.2">
      <c r="D271" s="29"/>
    </row>
    <row r="272" spans="4:4" x14ac:dyDescent="0.2">
      <c r="D272" s="29"/>
    </row>
    <row r="273" spans="4:4" x14ac:dyDescent="0.2">
      <c r="D273" s="29"/>
    </row>
    <row r="284" spans="4:4" x14ac:dyDescent="0.2">
      <c r="D284" s="29"/>
    </row>
    <row r="285" spans="4:4" x14ac:dyDescent="0.2">
      <c r="D285" s="29"/>
    </row>
    <row r="286" spans="4:4" x14ac:dyDescent="0.2">
      <c r="D286" s="29"/>
    </row>
    <row r="287" spans="4:4" x14ac:dyDescent="0.2">
      <c r="D287" s="29"/>
    </row>
    <row r="288" spans="4:4" x14ac:dyDescent="0.2">
      <c r="D288" s="29"/>
    </row>
    <row r="289" spans="4:4" x14ac:dyDescent="0.2">
      <c r="D289" s="29"/>
    </row>
    <row r="290" spans="4:4" x14ac:dyDescent="0.2">
      <c r="D290" s="29"/>
    </row>
    <row r="291" spans="4:4" x14ac:dyDescent="0.2">
      <c r="D291" s="29"/>
    </row>
    <row r="292" spans="4:4" x14ac:dyDescent="0.2">
      <c r="D292" s="29"/>
    </row>
    <row r="293" spans="4:4" x14ac:dyDescent="0.2">
      <c r="D293" s="29"/>
    </row>
    <row r="294" spans="4:4" x14ac:dyDescent="0.2">
      <c r="D294" s="29"/>
    </row>
    <row r="295" spans="4:4" x14ac:dyDescent="0.2">
      <c r="D295" s="29"/>
    </row>
    <row r="296" spans="4:4" x14ac:dyDescent="0.2">
      <c r="D296" s="29"/>
    </row>
    <row r="297" spans="4:4" x14ac:dyDescent="0.2">
      <c r="D297" s="29"/>
    </row>
    <row r="298" spans="4:4" x14ac:dyDescent="0.2">
      <c r="D298" s="29"/>
    </row>
    <row r="299" spans="4:4" x14ac:dyDescent="0.2">
      <c r="D299" s="29"/>
    </row>
    <row r="300" spans="4:4" x14ac:dyDescent="0.2">
      <c r="D300" s="29"/>
    </row>
    <row r="301" spans="4:4" x14ac:dyDescent="0.2">
      <c r="D301" s="29"/>
    </row>
    <row r="302" spans="4:4" x14ac:dyDescent="0.2">
      <c r="D302" s="29"/>
    </row>
    <row r="303" spans="4:4" x14ac:dyDescent="0.2">
      <c r="D303" s="29"/>
    </row>
    <row r="304" spans="4:4" x14ac:dyDescent="0.2">
      <c r="D304" s="29"/>
    </row>
    <row r="311" spans="4:4" x14ac:dyDescent="0.2">
      <c r="D311" s="29"/>
    </row>
    <row r="312" spans="4:4" x14ac:dyDescent="0.2">
      <c r="D312" s="29"/>
    </row>
    <row r="313" spans="4:4" x14ac:dyDescent="0.2">
      <c r="D313" s="29"/>
    </row>
    <row r="314" spans="4:4" x14ac:dyDescent="0.2">
      <c r="D314" s="29"/>
    </row>
    <row r="315" spans="4:4" x14ac:dyDescent="0.2">
      <c r="D315" s="29"/>
    </row>
    <row r="316" spans="4:4" x14ac:dyDescent="0.2">
      <c r="D316" s="29"/>
    </row>
    <row r="317" spans="4:4" x14ac:dyDescent="0.2">
      <c r="D317" s="29"/>
    </row>
    <row r="318" spans="4:4" x14ac:dyDescent="0.2">
      <c r="D318" s="29"/>
    </row>
    <row r="319" spans="4:4" x14ac:dyDescent="0.2">
      <c r="D319" s="29"/>
    </row>
    <row r="320" spans="4:4" x14ac:dyDescent="0.2">
      <c r="D320" s="29"/>
    </row>
    <row r="321" spans="4:4" x14ac:dyDescent="0.2">
      <c r="D321" s="29"/>
    </row>
    <row r="322" spans="4:4" x14ac:dyDescent="0.2">
      <c r="D322" s="29"/>
    </row>
    <row r="323" spans="4:4" x14ac:dyDescent="0.2">
      <c r="D323" s="29"/>
    </row>
    <row r="324" spans="4:4" x14ac:dyDescent="0.2">
      <c r="D324" s="29"/>
    </row>
    <row r="325" spans="4:4" x14ac:dyDescent="0.2">
      <c r="D325" s="29"/>
    </row>
    <row r="326" spans="4:4" x14ac:dyDescent="0.2">
      <c r="D326" s="29"/>
    </row>
    <row r="327" spans="4:4" x14ac:dyDescent="0.2">
      <c r="D327" s="29"/>
    </row>
    <row r="328" spans="4:4" x14ac:dyDescent="0.2">
      <c r="D328" s="29"/>
    </row>
    <row r="329" spans="4:4" x14ac:dyDescent="0.2">
      <c r="D329" s="29"/>
    </row>
    <row r="330" spans="4:4" x14ac:dyDescent="0.2">
      <c r="D330" s="29"/>
    </row>
    <row r="331" spans="4:4" x14ac:dyDescent="0.2">
      <c r="D331" s="29"/>
    </row>
    <row r="332" spans="4:4" x14ac:dyDescent="0.2">
      <c r="D332" s="29"/>
    </row>
    <row r="343" spans="3:4" x14ac:dyDescent="0.2">
      <c r="C343" t="s">
        <v>53</v>
      </c>
      <c r="D343" s="29">
        <v>44531</v>
      </c>
    </row>
    <row r="344" spans="3:4" x14ac:dyDescent="0.2">
      <c r="C344" t="s">
        <v>54</v>
      </c>
      <c r="D344" s="29">
        <v>44532</v>
      </c>
    </row>
    <row r="345" spans="3:4" x14ac:dyDescent="0.2">
      <c r="C345" t="s">
        <v>55</v>
      </c>
      <c r="D345" s="29">
        <v>44533</v>
      </c>
    </row>
    <row r="346" spans="3:4" x14ac:dyDescent="0.2">
      <c r="C346" t="s">
        <v>58</v>
      </c>
      <c r="D346" s="29">
        <v>44536</v>
      </c>
    </row>
    <row r="347" spans="3:4" x14ac:dyDescent="0.2">
      <c r="C347" t="s">
        <v>59</v>
      </c>
      <c r="D347" s="29">
        <v>44537</v>
      </c>
    </row>
    <row r="348" spans="3:4" x14ac:dyDescent="0.2">
      <c r="C348" t="s">
        <v>53</v>
      </c>
      <c r="D348" s="29">
        <v>44538</v>
      </c>
    </row>
    <row r="349" spans="3:4" x14ac:dyDescent="0.2">
      <c r="C349" t="s">
        <v>54</v>
      </c>
      <c r="D349" s="29">
        <v>44539</v>
      </c>
    </row>
    <row r="350" spans="3:4" x14ac:dyDescent="0.2">
      <c r="C350" t="s">
        <v>55</v>
      </c>
      <c r="D350" s="29">
        <v>44540</v>
      </c>
    </row>
    <row r="351" spans="3:4" x14ac:dyDescent="0.2">
      <c r="C351" t="s">
        <v>58</v>
      </c>
      <c r="D351" s="29">
        <v>44543</v>
      </c>
    </row>
    <row r="352" spans="3:4" x14ac:dyDescent="0.2">
      <c r="C352" t="s">
        <v>59</v>
      </c>
      <c r="D352" s="29">
        <v>44544</v>
      </c>
    </row>
    <row r="353" spans="3:4" x14ac:dyDescent="0.2">
      <c r="C353" t="s">
        <v>53</v>
      </c>
      <c r="D353" s="29">
        <v>44545</v>
      </c>
    </row>
    <row r="354" spans="3:4" x14ac:dyDescent="0.2">
      <c r="C354" t="s">
        <v>54</v>
      </c>
      <c r="D354" s="29">
        <v>44546</v>
      </c>
    </row>
    <row r="355" spans="3:4" x14ac:dyDescent="0.2">
      <c r="C355" t="s">
        <v>55</v>
      </c>
      <c r="D355" s="29">
        <v>44547</v>
      </c>
    </row>
    <row r="356" spans="3:4" x14ac:dyDescent="0.2">
      <c r="C356" t="s">
        <v>58</v>
      </c>
      <c r="D356" s="29">
        <v>44550</v>
      </c>
    </row>
    <row r="357" spans="3:4" x14ac:dyDescent="0.2">
      <c r="C357" t="s">
        <v>59</v>
      </c>
      <c r="D357" s="29">
        <v>44551</v>
      </c>
    </row>
    <row r="358" spans="3:4" x14ac:dyDescent="0.2">
      <c r="C358" t="s">
        <v>53</v>
      </c>
      <c r="D358" s="29">
        <v>44552</v>
      </c>
    </row>
    <row r="359" spans="3:4" x14ac:dyDescent="0.2">
      <c r="C359" t="s">
        <v>54</v>
      </c>
      <c r="D359" s="29">
        <v>44553</v>
      </c>
    </row>
    <row r="360" spans="3:4" x14ac:dyDescent="0.2">
      <c r="C360" t="s">
        <v>55</v>
      </c>
      <c r="D360" s="29">
        <v>44554</v>
      </c>
    </row>
    <row r="361" spans="3:4" x14ac:dyDescent="0.2">
      <c r="C361" t="s">
        <v>58</v>
      </c>
      <c r="D361" s="29">
        <v>44557</v>
      </c>
    </row>
    <row r="362" spans="3:4" x14ac:dyDescent="0.2">
      <c r="C362" t="s">
        <v>59</v>
      </c>
      <c r="D362" s="29">
        <v>44558</v>
      </c>
    </row>
    <row r="363" spans="3:4" x14ac:dyDescent="0.2">
      <c r="C363" t="s">
        <v>53</v>
      </c>
      <c r="D363" s="29">
        <v>44559</v>
      </c>
    </row>
    <row r="364" spans="3:4" x14ac:dyDescent="0.2">
      <c r="C364" t="s">
        <v>54</v>
      </c>
      <c r="D364" s="29">
        <v>44560</v>
      </c>
    </row>
    <row r="365" spans="3:4" x14ac:dyDescent="0.2">
      <c r="C365" t="s">
        <v>55</v>
      </c>
      <c r="D365" s="29">
        <v>44561</v>
      </c>
    </row>
  </sheetData>
  <sheetProtection algorithmName="SHA-512" hashValue="mhn+v6++6zb6EzMEFq5LCDCU/0DaDnJtR0y3XwvBN9FIMOKFKq1SVn7LJq0otmsnyZr+oPn2071QY4uzSRPXJQ==" saltValue="SbV934nsK7NLULnBvphAWQ==" spinCount="100000" sheet="1" objects="1" scenarios="1"/>
  <mergeCells count="28">
    <mergeCell ref="I191:K191"/>
    <mergeCell ref="I164:K164"/>
    <mergeCell ref="X137:Z137"/>
    <mergeCell ref="I137:K137"/>
    <mergeCell ref="I110:K110"/>
    <mergeCell ref="N191:P191"/>
    <mergeCell ref="S191:U191"/>
    <mergeCell ref="X191:Z191"/>
    <mergeCell ref="I83:K83"/>
    <mergeCell ref="N83:P83"/>
    <mergeCell ref="S83:U83"/>
    <mergeCell ref="N137:P137"/>
    <mergeCell ref="S137:U137"/>
    <mergeCell ref="X83:Z83"/>
    <mergeCell ref="N110:P110"/>
    <mergeCell ref="S110:U110"/>
    <mergeCell ref="X110:Z110"/>
    <mergeCell ref="N164:P164"/>
    <mergeCell ref="S164:U164"/>
    <mergeCell ref="X164:Z164"/>
    <mergeCell ref="I28:K28"/>
    <mergeCell ref="N28:P28"/>
    <mergeCell ref="S28:U28"/>
    <mergeCell ref="X28:Z28"/>
    <mergeCell ref="I56:K56"/>
    <mergeCell ref="N56:P56"/>
    <mergeCell ref="S56:U56"/>
    <mergeCell ref="X56:Z5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3:Z365"/>
  <sheetViews>
    <sheetView topLeftCell="C189" workbookViewId="0">
      <selection activeCell="Z208" sqref="Z208:Z211"/>
    </sheetView>
  </sheetViews>
  <sheetFormatPr baseColWidth="10" defaultColWidth="8.83203125" defaultRowHeight="15" x14ac:dyDescent="0.2"/>
  <cols>
    <col min="4" max="4" width="12.5" customWidth="1"/>
    <col min="5" max="5" width="10.1640625" customWidth="1"/>
    <col min="7" max="7" width="10" customWidth="1"/>
    <col min="8" max="8" width="8.5" customWidth="1"/>
    <col min="9" max="9" width="15.1640625" customWidth="1"/>
    <col min="10" max="10" width="12.1640625" customWidth="1"/>
    <col min="11" max="11" width="10.5" bestFit="1" customWidth="1"/>
    <col min="14" max="15" width="11.83203125" customWidth="1"/>
    <col min="16" max="16" width="11.5" customWidth="1"/>
    <col min="19" max="19" width="14.1640625" customWidth="1"/>
    <col min="20" max="20" width="12" customWidth="1"/>
    <col min="21" max="21" width="10.5" bestFit="1" customWidth="1"/>
    <col min="24" max="24" width="13.5" customWidth="1"/>
    <col min="25" max="25" width="11.5" customWidth="1"/>
    <col min="26" max="26" width="11.83203125" customWidth="1"/>
  </cols>
  <sheetData>
    <row r="3" spans="3:7" x14ac:dyDescent="0.2">
      <c r="D3" s="15">
        <v>2019</v>
      </c>
      <c r="E3" s="15">
        <v>2020</v>
      </c>
      <c r="F3" s="15">
        <v>2021</v>
      </c>
      <c r="G3" s="15">
        <v>2022</v>
      </c>
    </row>
    <row r="4" spans="3:7" x14ac:dyDescent="0.2">
      <c r="C4" s="138" t="s">
        <v>432</v>
      </c>
      <c r="E4" s="30">
        <v>12352.285714285714</v>
      </c>
      <c r="F4" s="30">
        <f>J51</f>
        <v>12685.9</v>
      </c>
      <c r="G4" s="34">
        <f>J134</f>
        <v>16391.190476190477</v>
      </c>
    </row>
    <row r="5" spans="3:7" x14ac:dyDescent="0.2">
      <c r="C5" s="138" t="s">
        <v>433</v>
      </c>
      <c r="E5" s="30">
        <v>13850.833333333334</v>
      </c>
      <c r="F5" s="30">
        <f>O50</f>
        <v>9985.25</v>
      </c>
      <c r="G5" s="34">
        <f>O134</f>
        <v>17496.75</v>
      </c>
    </row>
    <row r="6" spans="3:7" x14ac:dyDescent="0.2">
      <c r="C6" s="68" t="s">
        <v>434</v>
      </c>
      <c r="E6" s="30">
        <v>9860.4090909090901</v>
      </c>
      <c r="F6" s="30">
        <f>T53</f>
        <v>15411.04347826087</v>
      </c>
      <c r="G6" s="34">
        <f>T135</f>
        <v>19831.782608695652</v>
      </c>
    </row>
    <row r="7" spans="3:7" x14ac:dyDescent="0.2">
      <c r="C7" s="68" t="s">
        <v>435</v>
      </c>
      <c r="E7" s="30">
        <v>6016.318181818182</v>
      </c>
      <c r="F7" s="30">
        <f>Y52</f>
        <v>16271.772727272728</v>
      </c>
      <c r="G7" s="34">
        <f>Y135</f>
        <v>20723.523809523809</v>
      </c>
    </row>
    <row r="8" spans="3:7" x14ac:dyDescent="0.2">
      <c r="C8" s="15" t="s">
        <v>284</v>
      </c>
      <c r="E8" s="30">
        <v>8357.7000000000007</v>
      </c>
      <c r="F8" s="30">
        <f>J79</f>
        <v>16530.333333333332</v>
      </c>
      <c r="G8" s="34">
        <f>J162</f>
        <v>20218.772727272728</v>
      </c>
    </row>
    <row r="9" spans="3:7" x14ac:dyDescent="0.2">
      <c r="C9" s="15" t="s">
        <v>285</v>
      </c>
      <c r="D9" s="34">
        <v>9835.25</v>
      </c>
      <c r="E9" s="30">
        <v>10385.59090909091</v>
      </c>
      <c r="F9" s="30">
        <f>O80</f>
        <v>17590.863636363636</v>
      </c>
      <c r="G9" s="34">
        <f>O162</f>
        <v>20156.409090909092</v>
      </c>
    </row>
    <row r="10" spans="3:7" x14ac:dyDescent="0.2">
      <c r="C10" s="15" t="s">
        <v>274</v>
      </c>
      <c r="D10" s="34">
        <v>10248.681818181818</v>
      </c>
      <c r="E10" s="30">
        <v>10811.727272727272</v>
      </c>
      <c r="F10" s="30">
        <f>T80</f>
        <v>17659.952380952382</v>
      </c>
    </row>
    <row r="11" spans="3:7" x14ac:dyDescent="0.2">
      <c r="C11" s="15" t="s">
        <v>440</v>
      </c>
      <c r="D11" s="34">
        <v>11828.5</v>
      </c>
      <c r="E11" s="30">
        <v>12175.809523809523</v>
      </c>
      <c r="F11" s="30">
        <f>Y80</f>
        <v>17635.31818181818</v>
      </c>
    </row>
    <row r="12" spans="3:7" x14ac:dyDescent="0.2">
      <c r="C12" s="15" t="s">
        <v>443</v>
      </c>
      <c r="D12" s="34">
        <v>12489.5</v>
      </c>
      <c r="E12" s="30">
        <v>12309.523809523809</v>
      </c>
      <c r="F12" s="30">
        <f>J107</f>
        <v>18749.904761904763</v>
      </c>
    </row>
    <row r="13" spans="3:7" x14ac:dyDescent="0.2">
      <c r="C13" s="68" t="s">
        <v>444</v>
      </c>
      <c r="D13" s="34">
        <v>12391.304347826086</v>
      </c>
      <c r="E13" s="30">
        <v>13578.318181818182</v>
      </c>
      <c r="F13" s="30">
        <f>O106</f>
        <v>19531.380952380954</v>
      </c>
    </row>
    <row r="14" spans="3:7" x14ac:dyDescent="0.2">
      <c r="C14" s="15" t="s">
        <v>445</v>
      </c>
      <c r="D14" s="34">
        <v>12757.263157894737</v>
      </c>
      <c r="E14" s="30">
        <v>13675.684210526315</v>
      </c>
      <c r="F14" s="165">
        <f>T107</f>
        <v>18838.545454545456</v>
      </c>
      <c r="G14" s="46"/>
    </row>
    <row r="15" spans="3:7" x14ac:dyDescent="0.2">
      <c r="C15" s="15" t="s">
        <v>446</v>
      </c>
      <c r="D15" s="34">
        <v>12280</v>
      </c>
      <c r="E15" s="30">
        <v>12917</v>
      </c>
      <c r="F15" s="208">
        <f>Y108</f>
        <v>18530.608695652172</v>
      </c>
    </row>
    <row r="16" spans="3:7" x14ac:dyDescent="0.2">
      <c r="D16" s="29"/>
    </row>
    <row r="17" spans="4:26" x14ac:dyDescent="0.2">
      <c r="D17" s="29"/>
    </row>
    <row r="18" spans="4:26" x14ac:dyDescent="0.2">
      <c r="D18" s="29"/>
      <c r="E18" s="46" t="s">
        <v>523</v>
      </c>
      <c r="G18" s="48">
        <v>14131</v>
      </c>
    </row>
    <row r="19" spans="4:26" x14ac:dyDescent="0.2">
      <c r="D19" s="29"/>
      <c r="E19" s="46" t="s">
        <v>524</v>
      </c>
      <c r="G19" s="48">
        <v>15891</v>
      </c>
    </row>
    <row r="20" spans="4:26" x14ac:dyDescent="0.2">
      <c r="D20" s="29"/>
    </row>
    <row r="21" spans="4:26" x14ac:dyDescent="0.2">
      <c r="D21" s="29"/>
    </row>
    <row r="22" spans="4:26" x14ac:dyDescent="0.2">
      <c r="D22" s="29"/>
    </row>
    <row r="23" spans="4:26" x14ac:dyDescent="0.2">
      <c r="D23" s="29"/>
    </row>
    <row r="24" spans="4:26" x14ac:dyDescent="0.2">
      <c r="D24" s="29"/>
    </row>
    <row r="25" spans="4:26" x14ac:dyDescent="0.2">
      <c r="D25" s="29"/>
    </row>
    <row r="26" spans="4:26" x14ac:dyDescent="0.2">
      <c r="D26" s="29"/>
    </row>
    <row r="27" spans="4:26" x14ac:dyDescent="0.2">
      <c r="D27" s="29"/>
    </row>
    <row r="28" spans="4:26" x14ac:dyDescent="0.2">
      <c r="D28" s="29"/>
      <c r="I28" s="256" t="s">
        <v>72</v>
      </c>
      <c r="J28" s="257"/>
      <c r="K28" s="257"/>
      <c r="N28" s="256" t="s">
        <v>73</v>
      </c>
      <c r="O28" s="257"/>
      <c r="P28" s="257"/>
      <c r="S28" s="256" t="s">
        <v>74</v>
      </c>
      <c r="T28" s="257"/>
      <c r="U28" s="257"/>
      <c r="X28" s="256" t="s">
        <v>75</v>
      </c>
      <c r="Y28" s="257"/>
      <c r="Z28" s="257"/>
    </row>
    <row r="29" spans="4:26" x14ac:dyDescent="0.2">
      <c r="D29" s="29"/>
      <c r="H29">
        <v>1</v>
      </c>
      <c r="I29" t="s">
        <v>58</v>
      </c>
      <c r="J29" s="29">
        <v>44200</v>
      </c>
      <c r="K29" s="48">
        <f>'Detailed Summary'!BO374</f>
        <v>11348</v>
      </c>
      <c r="M29">
        <v>1</v>
      </c>
      <c r="N29" t="s">
        <v>58</v>
      </c>
      <c r="O29" s="29">
        <v>44228</v>
      </c>
      <c r="P29" s="48">
        <f>'Detailed Summary'!BO402</f>
        <v>12799</v>
      </c>
      <c r="R29">
        <v>1</v>
      </c>
      <c r="S29" t="s">
        <v>58</v>
      </c>
      <c r="T29" s="29">
        <v>44256</v>
      </c>
      <c r="U29" s="48">
        <f>'Detailed Summary'!BO430</f>
        <v>13013</v>
      </c>
      <c r="W29">
        <v>1</v>
      </c>
      <c r="X29" t="s">
        <v>54</v>
      </c>
      <c r="Y29" s="29">
        <v>44287</v>
      </c>
      <c r="Z29" s="48">
        <f>'Detailed Summary'!BO461</f>
        <v>17354</v>
      </c>
    </row>
    <row r="30" spans="4:26" x14ac:dyDescent="0.2">
      <c r="D30" s="29"/>
      <c r="H30">
        <v>2</v>
      </c>
      <c r="I30" t="s">
        <v>59</v>
      </c>
      <c r="J30" s="29">
        <v>44201</v>
      </c>
      <c r="K30" s="48">
        <f>'Detailed Summary'!BO375</f>
        <v>12144</v>
      </c>
      <c r="M30">
        <v>2</v>
      </c>
      <c r="N30" t="s">
        <v>59</v>
      </c>
      <c r="O30" s="29">
        <v>44229</v>
      </c>
      <c r="P30" s="48">
        <f>'Detailed Summary'!BO403</f>
        <v>13734</v>
      </c>
      <c r="R30">
        <v>2</v>
      </c>
      <c r="S30" t="s">
        <v>59</v>
      </c>
      <c r="T30" s="29">
        <v>44257</v>
      </c>
      <c r="U30" s="48">
        <f>'Detailed Summary'!BO431</f>
        <v>14420</v>
      </c>
      <c r="W30">
        <v>2</v>
      </c>
      <c r="X30" t="s">
        <v>55</v>
      </c>
      <c r="Y30" s="29">
        <v>44288</v>
      </c>
      <c r="Z30" s="48">
        <f>'Detailed Summary'!BO462</f>
        <v>16910</v>
      </c>
    </row>
    <row r="31" spans="4:26" x14ac:dyDescent="0.2">
      <c r="D31" s="29"/>
      <c r="H31">
        <v>3</v>
      </c>
      <c r="I31" t="s">
        <v>53</v>
      </c>
      <c r="J31" s="29">
        <v>44202</v>
      </c>
      <c r="K31" s="48">
        <f>'Detailed Summary'!BO376</f>
        <v>12206</v>
      </c>
      <c r="M31">
        <v>3</v>
      </c>
      <c r="N31" t="s">
        <v>53</v>
      </c>
      <c r="O31" s="29">
        <v>44230</v>
      </c>
      <c r="P31" s="48">
        <f>'Detailed Summary'!BO404</f>
        <v>13789</v>
      </c>
      <c r="R31">
        <v>3</v>
      </c>
      <c r="S31" t="s">
        <v>53</v>
      </c>
      <c r="T31" s="29">
        <v>44258</v>
      </c>
      <c r="U31" s="48">
        <f>'Detailed Summary'!BO432</f>
        <v>14709</v>
      </c>
      <c r="W31">
        <v>3</v>
      </c>
      <c r="X31" t="s">
        <v>58</v>
      </c>
      <c r="Y31" s="29">
        <v>44291</v>
      </c>
      <c r="Z31" s="48">
        <f>'Detailed Summary'!BO465</f>
        <v>14460</v>
      </c>
    </row>
    <row r="32" spans="4:26" x14ac:dyDescent="0.2">
      <c r="H32">
        <v>4</v>
      </c>
      <c r="I32" t="s">
        <v>54</v>
      </c>
      <c r="J32" s="29">
        <v>44203</v>
      </c>
      <c r="K32" s="48">
        <f>'Detailed Summary'!BO377</f>
        <v>12884</v>
      </c>
      <c r="M32">
        <v>4</v>
      </c>
      <c r="N32" t="s">
        <v>54</v>
      </c>
      <c r="O32" s="29">
        <v>44231</v>
      </c>
      <c r="P32" s="48">
        <f>'Detailed Summary'!BO405</f>
        <v>13988</v>
      </c>
      <c r="R32">
        <v>4</v>
      </c>
      <c r="S32" t="s">
        <v>54</v>
      </c>
      <c r="T32" s="29">
        <v>44259</v>
      </c>
      <c r="U32" s="48">
        <f>'Detailed Summary'!BO433</f>
        <v>15421</v>
      </c>
      <c r="W32">
        <v>4</v>
      </c>
      <c r="X32" t="s">
        <v>59</v>
      </c>
      <c r="Y32" s="29">
        <v>44292</v>
      </c>
      <c r="Z32" s="48">
        <f>'Detailed Summary'!BO466</f>
        <v>16396</v>
      </c>
    </row>
    <row r="33" spans="4:26" x14ac:dyDescent="0.2">
      <c r="H33">
        <v>5</v>
      </c>
      <c r="I33" t="s">
        <v>55</v>
      </c>
      <c r="J33" s="29">
        <v>44204</v>
      </c>
      <c r="K33" s="48">
        <f>'Detailed Summary'!BO378</f>
        <v>13664</v>
      </c>
      <c r="M33">
        <v>5</v>
      </c>
      <c r="N33" t="s">
        <v>55</v>
      </c>
      <c r="O33" s="29">
        <v>44232</v>
      </c>
      <c r="P33" s="48">
        <f>'Detailed Summary'!BO406</f>
        <v>14308</v>
      </c>
      <c r="R33">
        <v>5</v>
      </c>
      <c r="S33" t="s">
        <v>55</v>
      </c>
      <c r="T33" s="29">
        <v>44260</v>
      </c>
      <c r="U33" s="48">
        <f>'Detailed Summary'!BO434</f>
        <v>16755</v>
      </c>
      <c r="W33">
        <v>5</v>
      </c>
      <c r="X33" t="s">
        <v>53</v>
      </c>
      <c r="Y33" s="29">
        <v>44293</v>
      </c>
      <c r="Z33" s="48">
        <f>'Detailed Summary'!BO467</f>
        <v>16737</v>
      </c>
    </row>
    <row r="34" spans="4:26" x14ac:dyDescent="0.2">
      <c r="H34">
        <v>6</v>
      </c>
      <c r="I34" t="s">
        <v>58</v>
      </c>
      <c r="J34" s="29">
        <v>44207</v>
      </c>
      <c r="K34" s="48">
        <f>'Detailed Summary'!BO381</f>
        <v>9202</v>
      </c>
      <c r="M34">
        <v>6</v>
      </c>
      <c r="N34" t="s">
        <v>58</v>
      </c>
      <c r="O34" s="29">
        <v>44235</v>
      </c>
      <c r="P34" s="48">
        <f>'Detailed Summary'!BO409</f>
        <v>12690</v>
      </c>
      <c r="R34">
        <v>6</v>
      </c>
      <c r="S34" t="s">
        <v>58</v>
      </c>
      <c r="T34" s="29">
        <v>44263</v>
      </c>
      <c r="U34" s="48">
        <f>'Detailed Summary'!BO437</f>
        <v>13924</v>
      </c>
      <c r="W34">
        <v>6</v>
      </c>
      <c r="X34" t="s">
        <v>54</v>
      </c>
      <c r="Y34" s="29">
        <v>44294</v>
      </c>
      <c r="Z34" s="48">
        <f>'Detailed Summary'!BO468</f>
        <v>17389</v>
      </c>
    </row>
    <row r="35" spans="4:26" x14ac:dyDescent="0.2">
      <c r="H35">
        <v>7</v>
      </c>
      <c r="I35" t="s">
        <v>59</v>
      </c>
      <c r="J35" s="29">
        <v>44208</v>
      </c>
      <c r="K35" s="48">
        <f>'Detailed Summary'!BO382</f>
        <v>13051</v>
      </c>
      <c r="M35">
        <v>7</v>
      </c>
      <c r="N35" t="s">
        <v>59</v>
      </c>
      <c r="O35" s="29">
        <v>44236</v>
      </c>
      <c r="P35" s="48">
        <f>'Detailed Summary'!BO410</f>
        <v>13745</v>
      </c>
      <c r="R35">
        <v>7</v>
      </c>
      <c r="S35" t="s">
        <v>59</v>
      </c>
      <c r="T35" s="29">
        <v>44264</v>
      </c>
      <c r="U35" s="48">
        <f>'Detailed Summary'!BO438</f>
        <v>15113</v>
      </c>
      <c r="W35">
        <v>7</v>
      </c>
      <c r="X35" t="s">
        <v>55</v>
      </c>
      <c r="Y35" s="29">
        <v>44295</v>
      </c>
      <c r="Z35" s="48">
        <f>'Detailed Summary'!BO469</f>
        <v>17830</v>
      </c>
    </row>
    <row r="36" spans="4:26" x14ac:dyDescent="0.2">
      <c r="D36" s="29"/>
      <c r="H36">
        <v>8</v>
      </c>
      <c r="I36" t="s">
        <v>53</v>
      </c>
      <c r="J36" s="29">
        <v>44209</v>
      </c>
      <c r="K36" s="48">
        <f>'Detailed Summary'!BO383</f>
        <v>12959</v>
      </c>
      <c r="M36">
        <v>8</v>
      </c>
      <c r="N36" t="s">
        <v>53</v>
      </c>
      <c r="O36" s="29">
        <v>44237</v>
      </c>
      <c r="P36" s="48">
        <f>'Detailed Summary'!BO411</f>
        <v>13654</v>
      </c>
      <c r="R36">
        <v>8</v>
      </c>
      <c r="S36" t="s">
        <v>53</v>
      </c>
      <c r="T36" s="29">
        <v>44265</v>
      </c>
      <c r="U36" s="48">
        <f>'Detailed Summary'!BO439</f>
        <v>15764</v>
      </c>
      <c r="W36">
        <v>8</v>
      </c>
      <c r="X36" t="s">
        <v>58</v>
      </c>
      <c r="Y36" s="29">
        <v>44298</v>
      </c>
      <c r="Z36" s="48">
        <f>'Detailed Summary'!BO472</f>
        <v>15204</v>
      </c>
    </row>
    <row r="37" spans="4:26" x14ac:dyDescent="0.2">
      <c r="D37" s="29"/>
      <c r="H37">
        <v>9</v>
      </c>
      <c r="I37" t="s">
        <v>54</v>
      </c>
      <c r="J37" s="29">
        <v>44210</v>
      </c>
      <c r="K37" s="48">
        <f>'Detailed Summary'!BO384</f>
        <v>13670</v>
      </c>
      <c r="M37">
        <v>9</v>
      </c>
      <c r="N37" t="s">
        <v>54</v>
      </c>
      <c r="O37" s="29">
        <v>44238</v>
      </c>
      <c r="P37" s="48">
        <f>'Detailed Summary'!BO412</f>
        <v>9105</v>
      </c>
      <c r="R37">
        <v>9</v>
      </c>
      <c r="S37" t="s">
        <v>54</v>
      </c>
      <c r="T37" s="29">
        <v>44266</v>
      </c>
      <c r="U37" s="48">
        <f>'Detailed Summary'!BO440</f>
        <v>16009</v>
      </c>
      <c r="W37">
        <v>9</v>
      </c>
      <c r="X37" t="s">
        <v>59</v>
      </c>
      <c r="Y37" s="29">
        <v>44299</v>
      </c>
      <c r="Z37" s="48">
        <f>'Detailed Summary'!BO473</f>
        <v>16129</v>
      </c>
    </row>
    <row r="38" spans="4:26" x14ac:dyDescent="0.2">
      <c r="D38" s="29"/>
      <c r="H38">
        <v>10</v>
      </c>
      <c r="I38" t="s">
        <v>55</v>
      </c>
      <c r="J38" s="29">
        <v>44211</v>
      </c>
      <c r="K38" s="48">
        <f>'Detailed Summary'!BO385</f>
        <v>13931</v>
      </c>
      <c r="M38">
        <v>10</v>
      </c>
      <c r="N38" t="s">
        <v>55</v>
      </c>
      <c r="O38" s="29">
        <v>44239</v>
      </c>
      <c r="P38" s="48">
        <f>'Detailed Summary'!BO413</f>
        <v>7914</v>
      </c>
      <c r="R38">
        <v>10</v>
      </c>
      <c r="S38" t="s">
        <v>55</v>
      </c>
      <c r="T38" s="29">
        <v>44267</v>
      </c>
      <c r="U38" s="48">
        <f>'Detailed Summary'!BO441</f>
        <v>17216</v>
      </c>
      <c r="W38">
        <v>10</v>
      </c>
      <c r="X38" t="s">
        <v>53</v>
      </c>
      <c r="Y38" s="29">
        <v>44300</v>
      </c>
      <c r="Z38" s="48">
        <f>'Detailed Summary'!BO474</f>
        <v>16472</v>
      </c>
    </row>
    <row r="39" spans="4:26" x14ac:dyDescent="0.2">
      <c r="D39" s="29"/>
      <c r="H39">
        <v>11</v>
      </c>
      <c r="I39" t="s">
        <v>58</v>
      </c>
      <c r="J39" s="29">
        <v>44214</v>
      </c>
      <c r="K39" s="48">
        <f>'Detailed Summary'!BO388</f>
        <v>12144</v>
      </c>
      <c r="M39">
        <v>11</v>
      </c>
      <c r="N39" t="s">
        <v>58</v>
      </c>
      <c r="O39" s="29">
        <v>44242</v>
      </c>
      <c r="P39" s="48">
        <f>'Detailed Summary'!BO416</f>
        <v>0</v>
      </c>
      <c r="R39">
        <v>11</v>
      </c>
      <c r="S39" t="s">
        <v>58</v>
      </c>
      <c r="T39" s="29">
        <v>44270</v>
      </c>
      <c r="U39" s="48">
        <f>'Detailed Summary'!BO444</f>
        <v>13486</v>
      </c>
      <c r="W39">
        <v>11</v>
      </c>
      <c r="X39" t="s">
        <v>54</v>
      </c>
      <c r="Y39" s="29">
        <v>44301</v>
      </c>
      <c r="Z39" s="48">
        <f>'Detailed Summary'!BO475</f>
        <v>16499</v>
      </c>
    </row>
    <row r="40" spans="4:26" x14ac:dyDescent="0.2">
      <c r="D40" s="29"/>
      <c r="H40">
        <v>12</v>
      </c>
      <c r="I40" t="s">
        <v>59</v>
      </c>
      <c r="J40" s="29">
        <v>44215</v>
      </c>
      <c r="K40" s="48">
        <f>'Detailed Summary'!BO389</f>
        <v>11987</v>
      </c>
      <c r="M40">
        <v>12</v>
      </c>
      <c r="N40" t="s">
        <v>59</v>
      </c>
      <c r="O40" s="29">
        <v>44243</v>
      </c>
      <c r="P40" s="48">
        <f>'Detailed Summary'!BO417</f>
        <v>0</v>
      </c>
      <c r="R40">
        <v>12</v>
      </c>
      <c r="S40" t="s">
        <v>59</v>
      </c>
      <c r="T40" s="29">
        <v>44271</v>
      </c>
      <c r="U40" s="48">
        <f>'Detailed Summary'!BO445</f>
        <v>14728</v>
      </c>
      <c r="W40">
        <v>12</v>
      </c>
      <c r="X40" t="s">
        <v>55</v>
      </c>
      <c r="Y40" s="29">
        <v>44302</v>
      </c>
      <c r="Z40" s="48">
        <f>'Detailed Summary'!BO476</f>
        <v>16978</v>
      </c>
    </row>
    <row r="41" spans="4:26" x14ac:dyDescent="0.2">
      <c r="D41" s="29"/>
      <c r="H41">
        <v>13</v>
      </c>
      <c r="I41" t="s">
        <v>53</v>
      </c>
      <c r="J41" s="29">
        <v>44216</v>
      </c>
      <c r="K41" s="48">
        <f>'Detailed Summary'!BO390</f>
        <v>11853</v>
      </c>
      <c r="M41">
        <v>13</v>
      </c>
      <c r="N41" t="s">
        <v>53</v>
      </c>
      <c r="O41" s="29">
        <v>44244</v>
      </c>
      <c r="P41" s="48">
        <f>'Detailed Summary'!BO418</f>
        <v>0</v>
      </c>
      <c r="R41">
        <v>13</v>
      </c>
      <c r="S41" t="s">
        <v>53</v>
      </c>
      <c r="T41" s="29">
        <v>44272</v>
      </c>
      <c r="U41" s="48">
        <f>'Detailed Summary'!BO446</f>
        <v>14800</v>
      </c>
      <c r="W41">
        <v>13</v>
      </c>
      <c r="X41" t="s">
        <v>58</v>
      </c>
      <c r="Y41" s="29">
        <v>44305</v>
      </c>
      <c r="Z41" s="48">
        <f>'Detailed Summary'!BO479</f>
        <v>14983</v>
      </c>
    </row>
    <row r="42" spans="4:26" x14ac:dyDescent="0.2">
      <c r="D42" s="29"/>
      <c r="H42">
        <v>14</v>
      </c>
      <c r="I42" t="s">
        <v>54</v>
      </c>
      <c r="J42" s="29">
        <v>44217</v>
      </c>
      <c r="K42" s="48">
        <f>'Detailed Summary'!BO391</f>
        <v>12477</v>
      </c>
      <c r="M42">
        <v>14</v>
      </c>
      <c r="N42" t="s">
        <v>54</v>
      </c>
      <c r="O42" s="29">
        <v>44245</v>
      </c>
      <c r="P42" s="48">
        <f>'Detailed Summary'!BO419</f>
        <v>269</v>
      </c>
      <c r="R42">
        <v>14</v>
      </c>
      <c r="S42" t="s">
        <v>54</v>
      </c>
      <c r="T42" s="29">
        <v>44273</v>
      </c>
      <c r="U42" s="48">
        <f>'Detailed Summary'!BO447</f>
        <v>16198</v>
      </c>
      <c r="W42">
        <v>14</v>
      </c>
      <c r="X42" t="s">
        <v>59</v>
      </c>
      <c r="Y42" s="29">
        <v>44306</v>
      </c>
      <c r="Z42" s="48">
        <f>'Detailed Summary'!BO480</f>
        <v>16467</v>
      </c>
    </row>
    <row r="43" spans="4:26" x14ac:dyDescent="0.2">
      <c r="D43" s="29"/>
      <c r="H43">
        <v>15</v>
      </c>
      <c r="I43" t="s">
        <v>55</v>
      </c>
      <c r="J43" s="29">
        <v>44218</v>
      </c>
      <c r="K43" s="48">
        <f>'Detailed Summary'!BO392</f>
        <v>13835</v>
      </c>
      <c r="M43">
        <v>15</v>
      </c>
      <c r="N43" t="s">
        <v>55</v>
      </c>
      <c r="O43" s="29">
        <v>44246</v>
      </c>
      <c r="P43" s="48">
        <f>'Detailed Summary'!BO420</f>
        <v>1414</v>
      </c>
      <c r="R43">
        <v>15</v>
      </c>
      <c r="S43" t="s">
        <v>55</v>
      </c>
      <c r="T43" s="29">
        <v>44274</v>
      </c>
      <c r="U43" s="48">
        <f>'Detailed Summary'!BO448</f>
        <v>15660</v>
      </c>
      <c r="W43">
        <v>15</v>
      </c>
      <c r="X43" t="s">
        <v>53</v>
      </c>
      <c r="Y43" s="29">
        <v>44307</v>
      </c>
      <c r="Z43" s="48">
        <f>'Detailed Summary'!BO481</f>
        <v>15758</v>
      </c>
    </row>
    <row r="44" spans="4:26" x14ac:dyDescent="0.2">
      <c r="D44" s="29"/>
      <c r="H44">
        <v>16</v>
      </c>
      <c r="I44" t="s">
        <v>58</v>
      </c>
      <c r="J44" s="29">
        <v>44221</v>
      </c>
      <c r="K44" s="48">
        <f>'Detailed Summary'!BO395</f>
        <v>12025</v>
      </c>
      <c r="M44">
        <v>16</v>
      </c>
      <c r="N44" t="s">
        <v>58</v>
      </c>
      <c r="O44" s="29">
        <v>44249</v>
      </c>
      <c r="P44" s="48">
        <f>'Detailed Summary'!BO423</f>
        <v>13252</v>
      </c>
      <c r="R44">
        <v>16</v>
      </c>
      <c r="S44" t="s">
        <v>58</v>
      </c>
      <c r="T44" s="29">
        <v>44277</v>
      </c>
      <c r="U44" s="48">
        <f>'Detailed Summary'!BO451</f>
        <v>14323</v>
      </c>
      <c r="W44">
        <v>16</v>
      </c>
      <c r="X44" t="s">
        <v>54</v>
      </c>
      <c r="Y44" s="29">
        <v>44308</v>
      </c>
      <c r="Z44" s="48">
        <f>'Detailed Summary'!BO482</f>
        <v>16445</v>
      </c>
    </row>
    <row r="45" spans="4:26" x14ac:dyDescent="0.2">
      <c r="D45" s="29"/>
      <c r="H45">
        <v>17</v>
      </c>
      <c r="I45" t="s">
        <v>59</v>
      </c>
      <c r="J45" s="29">
        <v>44222</v>
      </c>
      <c r="K45" s="48">
        <f>'Detailed Summary'!BO396</f>
        <v>13229</v>
      </c>
      <c r="M45">
        <v>17</v>
      </c>
      <c r="N45" t="s">
        <v>59</v>
      </c>
      <c r="O45" s="29">
        <v>44250</v>
      </c>
      <c r="P45" s="48">
        <f>'Detailed Summary'!BO424</f>
        <v>15229</v>
      </c>
      <c r="R45">
        <v>17</v>
      </c>
      <c r="S45" t="s">
        <v>59</v>
      </c>
      <c r="T45" s="29">
        <v>44278</v>
      </c>
      <c r="U45" s="48">
        <f>'Detailed Summary'!BO452</f>
        <v>15482</v>
      </c>
      <c r="W45">
        <v>17</v>
      </c>
      <c r="X45" t="s">
        <v>55</v>
      </c>
      <c r="Y45" s="29">
        <v>44309</v>
      </c>
      <c r="Z45" s="48">
        <f>'Detailed Summary'!BO483</f>
        <v>15462</v>
      </c>
    </row>
    <row r="46" spans="4:26" x14ac:dyDescent="0.2">
      <c r="D46" s="29"/>
      <c r="H46">
        <v>18</v>
      </c>
      <c r="I46" t="s">
        <v>53</v>
      </c>
      <c r="J46" s="29">
        <v>44223</v>
      </c>
      <c r="K46" s="48">
        <f>'Detailed Summary'!BO397</f>
        <v>13383</v>
      </c>
      <c r="M46">
        <v>18</v>
      </c>
      <c r="N46" t="s">
        <v>53</v>
      </c>
      <c r="O46" s="29">
        <v>44251</v>
      </c>
      <c r="P46" s="48">
        <f>'Detailed Summary'!BO425</f>
        <v>14876</v>
      </c>
      <c r="R46">
        <v>18</v>
      </c>
      <c r="S46" t="s">
        <v>53</v>
      </c>
      <c r="T46" s="29">
        <v>44279</v>
      </c>
      <c r="U46" s="48">
        <f>'Detailed Summary'!BO453</f>
        <v>15598</v>
      </c>
      <c r="W46">
        <v>18</v>
      </c>
      <c r="X46" t="s">
        <v>58</v>
      </c>
      <c r="Y46" s="29">
        <v>44312</v>
      </c>
      <c r="Z46" s="48">
        <f>'Detailed Summary'!BO486</f>
        <v>15610</v>
      </c>
    </row>
    <row r="47" spans="4:26" x14ac:dyDescent="0.2">
      <c r="D47" s="29"/>
      <c r="H47">
        <v>19</v>
      </c>
      <c r="I47" t="s">
        <v>54</v>
      </c>
      <c r="J47" s="29">
        <v>44224</v>
      </c>
      <c r="K47" s="48">
        <f>'Detailed Summary'!BO398</f>
        <v>12981</v>
      </c>
      <c r="M47">
        <v>19</v>
      </c>
      <c r="N47" t="s">
        <v>54</v>
      </c>
      <c r="O47" s="29">
        <v>44252</v>
      </c>
      <c r="P47" s="48">
        <f>'Detailed Summary'!BO426</f>
        <v>15163</v>
      </c>
      <c r="R47">
        <v>19</v>
      </c>
      <c r="S47" t="s">
        <v>54</v>
      </c>
      <c r="T47" s="29">
        <v>44280</v>
      </c>
      <c r="U47" s="48">
        <f>'Detailed Summary'!BO454</f>
        <v>16520</v>
      </c>
      <c r="W47">
        <v>19</v>
      </c>
      <c r="X47" t="s">
        <v>59</v>
      </c>
      <c r="Y47" s="29">
        <v>44313</v>
      </c>
      <c r="Z47" s="48">
        <f>'Detailed Summary'!BO487</f>
        <v>16231</v>
      </c>
    </row>
    <row r="48" spans="4:26" x14ac:dyDescent="0.2">
      <c r="D48" s="29"/>
      <c r="H48">
        <v>20</v>
      </c>
      <c r="I48" t="s">
        <v>55</v>
      </c>
      <c r="J48" s="29">
        <v>44225</v>
      </c>
      <c r="K48" s="48">
        <f>'Detailed Summary'!BO399</f>
        <v>14745</v>
      </c>
      <c r="M48">
        <v>20</v>
      </c>
      <c r="N48" t="s">
        <v>55</v>
      </c>
      <c r="O48" s="29">
        <v>44253</v>
      </c>
      <c r="P48" s="48">
        <f>'Detailed Summary'!BO427</f>
        <v>13776</v>
      </c>
      <c r="R48">
        <v>20</v>
      </c>
      <c r="S48" t="s">
        <v>55</v>
      </c>
      <c r="T48" s="29">
        <v>44281</v>
      </c>
      <c r="U48" s="48">
        <f>'Detailed Summary'!BO455</f>
        <v>17590</v>
      </c>
      <c r="W48">
        <v>20</v>
      </c>
      <c r="X48" t="s">
        <v>53</v>
      </c>
      <c r="Y48" s="29">
        <v>44314</v>
      </c>
      <c r="Z48" s="48">
        <f>'Detailed Summary'!BO488</f>
        <v>16568</v>
      </c>
    </row>
    <row r="49" spans="4:26" ht="16" thickBot="1" x14ac:dyDescent="0.25">
      <c r="D49" s="29"/>
      <c r="N49" s="46"/>
      <c r="O49" s="46"/>
      <c r="P49" s="142">
        <f>SUM(P29:P48)</f>
        <v>199705</v>
      </c>
      <c r="R49">
        <v>21</v>
      </c>
      <c r="S49" t="s">
        <v>58</v>
      </c>
      <c r="T49" s="29">
        <v>44284</v>
      </c>
      <c r="U49" s="48">
        <f>'Detailed Summary'!BO458</f>
        <v>14820</v>
      </c>
      <c r="W49">
        <v>21</v>
      </c>
      <c r="X49" t="s">
        <v>54</v>
      </c>
      <c r="Y49" s="29">
        <v>44315</v>
      </c>
      <c r="Z49" s="48">
        <f>'Detailed Summary'!BO489</f>
        <v>15577</v>
      </c>
    </row>
    <row r="50" spans="4:26" ht="17" thickTop="1" thickBot="1" x14ac:dyDescent="0.25">
      <c r="D50" s="29"/>
      <c r="I50" s="46"/>
      <c r="J50" s="46"/>
      <c r="K50" s="142">
        <f>SUM(K29:K48)</f>
        <v>253718</v>
      </c>
      <c r="N50" s="46" t="s">
        <v>86</v>
      </c>
      <c r="O50" s="142">
        <f>P49/20</f>
        <v>9985.25</v>
      </c>
      <c r="R50">
        <v>22</v>
      </c>
      <c r="S50" t="s">
        <v>59</v>
      </c>
      <c r="T50" s="29">
        <v>44285</v>
      </c>
      <c r="U50" s="48">
        <f>'Detailed Summary'!BO459</f>
        <v>16173</v>
      </c>
      <c r="W50">
        <v>22</v>
      </c>
      <c r="X50" t="s">
        <v>55</v>
      </c>
      <c r="Y50" s="29">
        <v>44316</v>
      </c>
      <c r="Z50" s="48">
        <f>'Detailed Summary'!BO490</f>
        <v>16520</v>
      </c>
    </row>
    <row r="51" spans="4:26" ht="17" thickTop="1" thickBot="1" x14ac:dyDescent="0.25">
      <c r="D51" s="29"/>
      <c r="I51" s="61" t="s">
        <v>292</v>
      </c>
      <c r="J51" s="142">
        <f>K50/20</f>
        <v>12685.9</v>
      </c>
      <c r="R51">
        <v>23</v>
      </c>
      <c r="S51" t="s">
        <v>53</v>
      </c>
      <c r="T51" s="29">
        <v>44286</v>
      </c>
      <c r="U51" s="48">
        <f>'Detailed Summary'!BO460</f>
        <v>16732</v>
      </c>
      <c r="X51" s="46"/>
      <c r="Y51" s="46"/>
      <c r="Z51" s="142">
        <f>SUM(Z29:Z50)</f>
        <v>357979</v>
      </c>
    </row>
    <row r="52" spans="4:26" ht="17" thickTop="1" thickBot="1" x14ac:dyDescent="0.25">
      <c r="D52" s="29"/>
      <c r="S52" s="46"/>
      <c r="T52" s="46"/>
      <c r="U52" s="142">
        <f>SUM(U29:U51)</f>
        <v>354454</v>
      </c>
      <c r="X52" s="46" t="s">
        <v>88</v>
      </c>
      <c r="Y52" s="142">
        <f>Z51/22</f>
        <v>16271.772727272728</v>
      </c>
    </row>
    <row r="53" spans="4:26" ht="17" thickTop="1" thickBot="1" x14ac:dyDescent="0.25">
      <c r="D53" s="29"/>
      <c r="S53" s="46" t="s">
        <v>87</v>
      </c>
      <c r="T53" s="142">
        <f>U52/23</f>
        <v>15411.04347826087</v>
      </c>
    </row>
    <row r="54" spans="4:26" ht="16" thickTop="1" x14ac:dyDescent="0.2">
      <c r="D54" s="29"/>
    </row>
    <row r="55" spans="4:26" x14ac:dyDescent="0.2">
      <c r="D55" s="29"/>
    </row>
    <row r="56" spans="4:26" x14ac:dyDescent="0.2">
      <c r="D56" s="29"/>
      <c r="I56" s="256" t="s">
        <v>76</v>
      </c>
      <c r="J56" s="257"/>
      <c r="K56" s="257"/>
      <c r="N56" s="256" t="s">
        <v>77</v>
      </c>
      <c r="O56" s="257"/>
      <c r="P56" s="257"/>
      <c r="S56" s="256" t="s">
        <v>78</v>
      </c>
      <c r="T56" s="257"/>
      <c r="U56" s="257"/>
      <c r="X56" s="256" t="s">
        <v>79</v>
      </c>
      <c r="Y56" s="257"/>
      <c r="Z56" s="257"/>
    </row>
    <row r="57" spans="4:26" x14ac:dyDescent="0.2">
      <c r="D57" s="29"/>
      <c r="H57">
        <v>1</v>
      </c>
      <c r="I57" t="s">
        <v>58</v>
      </c>
      <c r="J57" s="29">
        <v>44319</v>
      </c>
      <c r="K57" s="48">
        <f>'Detailed Summary'!BO493</f>
        <v>15736</v>
      </c>
      <c r="M57">
        <v>1</v>
      </c>
      <c r="N57" t="s">
        <v>59</v>
      </c>
      <c r="O57" s="29">
        <v>44348</v>
      </c>
      <c r="P57" s="48">
        <f>'Detailed Summary'!BO522</f>
        <v>15957</v>
      </c>
      <c r="R57">
        <v>1</v>
      </c>
      <c r="S57" t="s">
        <v>54</v>
      </c>
      <c r="T57" s="29">
        <v>44378</v>
      </c>
      <c r="U57" s="48">
        <f>'Detailed Summary'!BO552</f>
        <v>18478</v>
      </c>
      <c r="W57">
        <v>1</v>
      </c>
      <c r="X57" t="s">
        <v>58</v>
      </c>
      <c r="Y57" s="29">
        <v>44410</v>
      </c>
      <c r="Z57" s="48">
        <f>'Detailed Summary'!BO584</f>
        <v>14806</v>
      </c>
    </row>
    <row r="58" spans="4:26" x14ac:dyDescent="0.2">
      <c r="H58">
        <v>2</v>
      </c>
      <c r="I58" t="s">
        <v>59</v>
      </c>
      <c r="J58" s="29">
        <v>44320</v>
      </c>
      <c r="K58" s="48">
        <f>'Detailed Summary'!BO494</f>
        <v>16293</v>
      </c>
      <c r="M58">
        <v>2</v>
      </c>
      <c r="N58" t="s">
        <v>53</v>
      </c>
      <c r="O58" s="29">
        <v>44349</v>
      </c>
      <c r="P58" s="48">
        <f>'Detailed Summary'!BO523</f>
        <v>17192</v>
      </c>
      <c r="R58">
        <v>2</v>
      </c>
      <c r="S58" t="s">
        <v>55</v>
      </c>
      <c r="T58" s="29">
        <v>44379</v>
      </c>
      <c r="U58" s="48">
        <f>'Detailed Summary'!BO553</f>
        <v>17999</v>
      </c>
      <c r="W58">
        <v>2</v>
      </c>
      <c r="X58" t="s">
        <v>59</v>
      </c>
      <c r="Y58" s="29">
        <v>44411</v>
      </c>
      <c r="Z58" s="48">
        <f>'Detailed Summary'!BO585</f>
        <v>16934</v>
      </c>
    </row>
    <row r="59" spans="4:26" x14ac:dyDescent="0.2">
      <c r="H59">
        <v>3</v>
      </c>
      <c r="I59" t="s">
        <v>53</v>
      </c>
      <c r="J59" s="29">
        <v>44321</v>
      </c>
      <c r="K59" s="48">
        <f>'Detailed Summary'!BO495</f>
        <v>16915</v>
      </c>
      <c r="M59">
        <v>3</v>
      </c>
      <c r="N59" t="s">
        <v>54</v>
      </c>
      <c r="O59" s="29">
        <v>44350</v>
      </c>
      <c r="P59" s="48">
        <f>'Detailed Summary'!BO524</f>
        <v>16903</v>
      </c>
      <c r="R59">
        <v>3</v>
      </c>
      <c r="S59" t="s">
        <v>59</v>
      </c>
      <c r="T59" s="29">
        <v>44383</v>
      </c>
      <c r="U59" s="48">
        <f>'Detailed Summary'!BO557</f>
        <v>16452</v>
      </c>
      <c r="W59">
        <v>3</v>
      </c>
      <c r="X59" t="s">
        <v>53</v>
      </c>
      <c r="Y59" s="29">
        <v>44412</v>
      </c>
      <c r="Z59" s="48">
        <f>'Detailed Summary'!BO586</f>
        <v>18011</v>
      </c>
    </row>
    <row r="60" spans="4:26" x14ac:dyDescent="0.2">
      <c r="H60">
        <v>4</v>
      </c>
      <c r="I60" t="s">
        <v>54</v>
      </c>
      <c r="J60" s="29">
        <v>44322</v>
      </c>
      <c r="K60" s="48">
        <f>'Detailed Summary'!BO496</f>
        <v>17170</v>
      </c>
      <c r="M60">
        <v>4</v>
      </c>
      <c r="N60" t="s">
        <v>55</v>
      </c>
      <c r="O60" s="29">
        <v>44351</v>
      </c>
      <c r="P60" s="48">
        <f>'Detailed Summary'!BO525</f>
        <v>18079</v>
      </c>
      <c r="R60">
        <v>4</v>
      </c>
      <c r="S60" t="s">
        <v>53</v>
      </c>
      <c r="T60" s="29">
        <v>44384</v>
      </c>
      <c r="U60" s="48">
        <f>'Detailed Summary'!BO558</f>
        <v>16990</v>
      </c>
      <c r="W60">
        <v>4</v>
      </c>
      <c r="X60" t="s">
        <v>54</v>
      </c>
      <c r="Y60" s="29">
        <v>44413</v>
      </c>
      <c r="Z60" s="48">
        <f>'Detailed Summary'!BO587</f>
        <v>17546</v>
      </c>
    </row>
    <row r="61" spans="4:26" x14ac:dyDescent="0.2">
      <c r="H61">
        <v>5</v>
      </c>
      <c r="I61" t="s">
        <v>55</v>
      </c>
      <c r="J61" s="29">
        <v>44323</v>
      </c>
      <c r="K61" s="48">
        <f>'Detailed Summary'!BO497</f>
        <v>18437</v>
      </c>
      <c r="M61">
        <v>5</v>
      </c>
      <c r="N61" t="s">
        <v>58</v>
      </c>
      <c r="O61" s="29">
        <v>44354</v>
      </c>
      <c r="P61" s="48">
        <f>'Detailed Summary'!BO528</f>
        <v>16080</v>
      </c>
      <c r="R61">
        <v>5</v>
      </c>
      <c r="S61" t="s">
        <v>54</v>
      </c>
      <c r="T61" s="29">
        <v>44385</v>
      </c>
      <c r="U61" s="48">
        <f>'Detailed Summary'!BO559</f>
        <v>17434</v>
      </c>
      <c r="W61">
        <v>5</v>
      </c>
      <c r="X61" t="s">
        <v>55</v>
      </c>
      <c r="Y61" s="29">
        <v>44414</v>
      </c>
      <c r="Z61" s="48">
        <f>'Detailed Summary'!BO588</f>
        <v>18594</v>
      </c>
    </row>
    <row r="62" spans="4:26" x14ac:dyDescent="0.2">
      <c r="H62">
        <v>6</v>
      </c>
      <c r="I62" t="s">
        <v>58</v>
      </c>
      <c r="J62" s="29">
        <v>44326</v>
      </c>
      <c r="K62" s="48">
        <f>'Detailed Summary'!BO500</f>
        <v>15261</v>
      </c>
      <c r="M62">
        <v>6</v>
      </c>
      <c r="N62" t="s">
        <v>59</v>
      </c>
      <c r="O62" s="29">
        <v>44355</v>
      </c>
      <c r="P62" s="48">
        <f>'Detailed Summary'!BO529</f>
        <v>17044</v>
      </c>
      <c r="R62">
        <v>6</v>
      </c>
      <c r="S62" t="s">
        <v>55</v>
      </c>
      <c r="T62" s="29">
        <v>44386</v>
      </c>
      <c r="U62" s="48">
        <f>'Detailed Summary'!BO560</f>
        <v>17150</v>
      </c>
      <c r="W62">
        <v>6</v>
      </c>
      <c r="X62" t="s">
        <v>58</v>
      </c>
      <c r="Y62" s="29">
        <v>44417</v>
      </c>
      <c r="Z62" s="48">
        <f>'Detailed Summary'!BO591</f>
        <v>16221</v>
      </c>
    </row>
    <row r="63" spans="4:26" x14ac:dyDescent="0.2">
      <c r="H63">
        <v>7</v>
      </c>
      <c r="I63" t="s">
        <v>59</v>
      </c>
      <c r="J63" s="29">
        <v>44327</v>
      </c>
      <c r="K63" s="48">
        <f>'Detailed Summary'!BO501</f>
        <v>15366</v>
      </c>
      <c r="M63">
        <v>7</v>
      </c>
      <c r="N63" t="s">
        <v>53</v>
      </c>
      <c r="O63" s="29">
        <v>44356</v>
      </c>
      <c r="P63" s="48">
        <f>'Detailed Summary'!BO530</f>
        <v>17904</v>
      </c>
      <c r="R63">
        <v>7</v>
      </c>
      <c r="S63" t="s">
        <v>58</v>
      </c>
      <c r="T63" s="29">
        <v>44389</v>
      </c>
      <c r="U63" s="48">
        <f>'Detailed Summary'!BO563</f>
        <v>16098</v>
      </c>
      <c r="W63">
        <v>7</v>
      </c>
      <c r="X63" t="s">
        <v>59</v>
      </c>
      <c r="Y63" s="29">
        <v>44418</v>
      </c>
      <c r="Z63" s="48">
        <f>'Detailed Summary'!BO592</f>
        <v>17295</v>
      </c>
    </row>
    <row r="64" spans="4:26" x14ac:dyDescent="0.2">
      <c r="H64">
        <v>8</v>
      </c>
      <c r="I64" t="s">
        <v>53</v>
      </c>
      <c r="J64" s="29">
        <v>44328</v>
      </c>
      <c r="K64" s="48">
        <f>'Detailed Summary'!BO502</f>
        <v>16785</v>
      </c>
      <c r="M64">
        <v>8</v>
      </c>
      <c r="N64" t="s">
        <v>54</v>
      </c>
      <c r="O64" s="29">
        <v>44357</v>
      </c>
      <c r="P64" s="48">
        <f>'Detailed Summary'!BO531</f>
        <v>18605</v>
      </c>
      <c r="R64">
        <v>8</v>
      </c>
      <c r="S64" t="s">
        <v>59</v>
      </c>
      <c r="T64" s="29">
        <v>44390</v>
      </c>
      <c r="U64" s="48">
        <f>'Detailed Summary'!BO564</f>
        <v>17694</v>
      </c>
      <c r="W64">
        <v>8</v>
      </c>
      <c r="X64" t="s">
        <v>53</v>
      </c>
      <c r="Y64" s="29">
        <v>44419</v>
      </c>
      <c r="Z64" s="48">
        <f>'Detailed Summary'!BO593</f>
        <v>17526</v>
      </c>
    </row>
    <row r="65" spans="4:26" x14ac:dyDescent="0.2">
      <c r="H65">
        <v>9</v>
      </c>
      <c r="I65" t="s">
        <v>54</v>
      </c>
      <c r="J65" s="29">
        <v>44329</v>
      </c>
      <c r="K65" s="48">
        <f>'Detailed Summary'!BO503</f>
        <v>17640</v>
      </c>
      <c r="M65">
        <v>9</v>
      </c>
      <c r="N65" t="s">
        <v>55</v>
      </c>
      <c r="O65" s="29">
        <v>44358</v>
      </c>
      <c r="P65" s="48">
        <f>'Detailed Summary'!BO532</f>
        <v>19055</v>
      </c>
      <c r="R65">
        <v>9</v>
      </c>
      <c r="S65" t="s">
        <v>53</v>
      </c>
      <c r="T65" s="29">
        <v>44391</v>
      </c>
      <c r="U65" s="48">
        <f>'Detailed Summary'!BO565</f>
        <v>18078</v>
      </c>
      <c r="W65">
        <v>9</v>
      </c>
      <c r="X65" t="s">
        <v>54</v>
      </c>
      <c r="Y65" s="29">
        <v>44420</v>
      </c>
      <c r="Z65" s="48">
        <f>'Detailed Summary'!BO594</f>
        <v>18396</v>
      </c>
    </row>
    <row r="66" spans="4:26" x14ac:dyDescent="0.2">
      <c r="H66">
        <v>10</v>
      </c>
      <c r="I66" t="s">
        <v>55</v>
      </c>
      <c r="J66" s="29">
        <v>44330</v>
      </c>
      <c r="K66" s="48">
        <f>'Detailed Summary'!BO504</f>
        <v>19134</v>
      </c>
      <c r="M66">
        <v>10</v>
      </c>
      <c r="N66" t="s">
        <v>58</v>
      </c>
      <c r="O66" s="29">
        <v>44361</v>
      </c>
      <c r="P66" s="48">
        <f>'Detailed Summary'!BO535</f>
        <v>16950</v>
      </c>
      <c r="R66">
        <v>10</v>
      </c>
      <c r="S66" t="s">
        <v>54</v>
      </c>
      <c r="T66" s="29">
        <v>44392</v>
      </c>
      <c r="U66" s="48">
        <f>'Detailed Summary'!BO566</f>
        <v>18852</v>
      </c>
      <c r="W66">
        <v>10</v>
      </c>
      <c r="X66" t="s">
        <v>55</v>
      </c>
      <c r="Y66" s="29">
        <v>44421</v>
      </c>
      <c r="Z66" s="48">
        <f>'Detailed Summary'!BO595</f>
        <v>18970</v>
      </c>
    </row>
    <row r="67" spans="4:26" x14ac:dyDescent="0.2">
      <c r="H67">
        <v>11</v>
      </c>
      <c r="I67" t="s">
        <v>58</v>
      </c>
      <c r="J67" s="29">
        <v>44333</v>
      </c>
      <c r="K67" s="48">
        <f>'Detailed Summary'!BO507</f>
        <v>15527</v>
      </c>
      <c r="M67">
        <v>11</v>
      </c>
      <c r="N67" t="s">
        <v>59</v>
      </c>
      <c r="O67" s="29">
        <v>44362</v>
      </c>
      <c r="P67" s="48">
        <f>'Detailed Summary'!BO536</f>
        <v>17640</v>
      </c>
      <c r="R67">
        <v>11</v>
      </c>
      <c r="S67" t="s">
        <v>55</v>
      </c>
      <c r="T67" s="29">
        <v>44393</v>
      </c>
      <c r="U67" s="48">
        <f>'Detailed Summary'!BO567</f>
        <v>18861</v>
      </c>
      <c r="W67">
        <v>11</v>
      </c>
      <c r="X67" t="s">
        <v>58</v>
      </c>
      <c r="Y67" s="29">
        <v>44424</v>
      </c>
      <c r="Z67" s="48">
        <f>'Detailed Summary'!BO598</f>
        <v>17252</v>
      </c>
    </row>
    <row r="68" spans="4:26" x14ac:dyDescent="0.2">
      <c r="H68">
        <v>12</v>
      </c>
      <c r="I68" t="s">
        <v>59</v>
      </c>
      <c r="J68" s="29">
        <v>44334</v>
      </c>
      <c r="K68" s="48">
        <f>'Detailed Summary'!BO508</f>
        <v>15343</v>
      </c>
      <c r="M68">
        <v>12</v>
      </c>
      <c r="N68" t="s">
        <v>53</v>
      </c>
      <c r="O68" s="29">
        <v>44363</v>
      </c>
      <c r="P68" s="48">
        <f>'Detailed Summary'!BO537</f>
        <v>18032</v>
      </c>
      <c r="R68">
        <v>12</v>
      </c>
      <c r="S68" t="s">
        <v>58</v>
      </c>
      <c r="T68" s="29">
        <v>44396</v>
      </c>
      <c r="U68" s="48">
        <f>'Detailed Summary'!BO570</f>
        <v>16425</v>
      </c>
      <c r="W68">
        <v>12</v>
      </c>
      <c r="X68" t="s">
        <v>59</v>
      </c>
      <c r="Y68" s="29">
        <v>44425</v>
      </c>
      <c r="Z68" s="48">
        <f>'Detailed Summary'!BO599</f>
        <v>17974</v>
      </c>
    </row>
    <row r="69" spans="4:26" x14ac:dyDescent="0.2">
      <c r="H69">
        <v>13</v>
      </c>
      <c r="I69" t="s">
        <v>53</v>
      </c>
      <c r="J69" s="29">
        <v>44335</v>
      </c>
      <c r="K69" s="48">
        <f>'Detailed Summary'!BO509</f>
        <v>15645</v>
      </c>
      <c r="M69">
        <v>13</v>
      </c>
      <c r="N69" t="s">
        <v>54</v>
      </c>
      <c r="O69" s="29">
        <v>44364</v>
      </c>
      <c r="P69" s="48">
        <f>'Detailed Summary'!BO538</f>
        <v>18606</v>
      </c>
      <c r="R69">
        <v>13</v>
      </c>
      <c r="S69" t="s">
        <v>59</v>
      </c>
      <c r="T69" s="29">
        <v>44397</v>
      </c>
      <c r="U69" s="48">
        <f>'Detailed Summary'!BO571</f>
        <v>17323</v>
      </c>
      <c r="W69">
        <v>13</v>
      </c>
      <c r="X69" t="s">
        <v>53</v>
      </c>
      <c r="Y69" s="29">
        <v>44426</v>
      </c>
      <c r="Z69" s="48">
        <f>'Detailed Summary'!BO600</f>
        <v>18284</v>
      </c>
    </row>
    <row r="70" spans="4:26" x14ac:dyDescent="0.2">
      <c r="D70" s="29"/>
      <c r="H70">
        <v>14</v>
      </c>
      <c r="I70" t="s">
        <v>54</v>
      </c>
      <c r="J70" s="29">
        <v>44336</v>
      </c>
      <c r="K70" s="48">
        <f>'Detailed Summary'!BO510</f>
        <v>17214</v>
      </c>
      <c r="M70">
        <v>14</v>
      </c>
      <c r="N70" t="s">
        <v>55</v>
      </c>
      <c r="O70" s="29">
        <v>44365</v>
      </c>
      <c r="P70" s="48">
        <f>'Detailed Summary'!BO539</f>
        <v>18809</v>
      </c>
      <c r="R70">
        <v>14</v>
      </c>
      <c r="S70" t="s">
        <v>53</v>
      </c>
      <c r="T70" s="29">
        <v>44398</v>
      </c>
      <c r="U70" s="48">
        <f>'Detailed Summary'!BO572</f>
        <v>17381</v>
      </c>
      <c r="W70">
        <v>14</v>
      </c>
      <c r="X70" t="s">
        <v>54</v>
      </c>
      <c r="Y70" s="29">
        <v>44427</v>
      </c>
      <c r="Z70" s="48">
        <f>'Detailed Summary'!BO601</f>
        <v>18076</v>
      </c>
    </row>
    <row r="71" spans="4:26" x14ac:dyDescent="0.2">
      <c r="D71" s="29"/>
      <c r="H71">
        <v>15</v>
      </c>
      <c r="I71" t="s">
        <v>55</v>
      </c>
      <c r="J71" s="29">
        <v>44337</v>
      </c>
      <c r="K71" s="48">
        <f>'Detailed Summary'!BO511</f>
        <v>18088</v>
      </c>
      <c r="M71">
        <v>15</v>
      </c>
      <c r="N71" t="s">
        <v>58</v>
      </c>
      <c r="O71" s="29">
        <v>44368</v>
      </c>
      <c r="P71" s="48">
        <f>'Detailed Summary'!BO542</f>
        <v>16157</v>
      </c>
      <c r="R71">
        <v>15</v>
      </c>
      <c r="S71" t="s">
        <v>54</v>
      </c>
      <c r="T71" s="29">
        <v>44399</v>
      </c>
      <c r="U71" s="48">
        <f>'Detailed Summary'!BO573</f>
        <v>18618</v>
      </c>
      <c r="W71">
        <v>15</v>
      </c>
      <c r="X71" t="s">
        <v>55</v>
      </c>
      <c r="Y71" s="29">
        <v>44428</v>
      </c>
      <c r="Z71" s="48">
        <f>'Detailed Summary'!BO602</f>
        <v>18774</v>
      </c>
    </row>
    <row r="72" spans="4:26" x14ac:dyDescent="0.2">
      <c r="D72" s="29"/>
      <c r="H72">
        <v>16</v>
      </c>
      <c r="I72" t="s">
        <v>58</v>
      </c>
      <c r="J72" s="29">
        <v>44340</v>
      </c>
      <c r="K72" s="48">
        <f>'Detailed Summary'!BO514</f>
        <v>15108</v>
      </c>
      <c r="M72">
        <v>16</v>
      </c>
      <c r="N72" t="s">
        <v>59</v>
      </c>
      <c r="O72" s="29">
        <v>44369</v>
      </c>
      <c r="P72" s="48">
        <f>'Detailed Summary'!BO543</f>
        <v>17538</v>
      </c>
      <c r="R72">
        <v>16</v>
      </c>
      <c r="S72" t="s">
        <v>55</v>
      </c>
      <c r="T72" s="29">
        <v>44400</v>
      </c>
      <c r="U72" s="48">
        <f>'Detailed Summary'!BO574</f>
        <v>18500</v>
      </c>
      <c r="W72">
        <v>16</v>
      </c>
      <c r="X72" t="s">
        <v>58</v>
      </c>
      <c r="Y72" s="29">
        <v>44431</v>
      </c>
      <c r="Z72" s="48">
        <f>'Detailed Summary'!BO605</f>
        <v>16809</v>
      </c>
    </row>
    <row r="73" spans="4:26" x14ac:dyDescent="0.2">
      <c r="D73" s="29"/>
      <c r="H73">
        <v>17</v>
      </c>
      <c r="I73" t="s">
        <v>59</v>
      </c>
      <c r="J73" s="29">
        <v>44341</v>
      </c>
      <c r="K73" s="48">
        <f>'Detailed Summary'!BO515</f>
        <v>16642</v>
      </c>
      <c r="M73">
        <v>17</v>
      </c>
      <c r="N73" t="s">
        <v>53</v>
      </c>
      <c r="O73" s="29">
        <v>44370</v>
      </c>
      <c r="P73" s="48">
        <f>'Detailed Summary'!BO544</f>
        <v>18026</v>
      </c>
      <c r="R73">
        <v>17</v>
      </c>
      <c r="S73" t="s">
        <v>58</v>
      </c>
      <c r="T73" s="29">
        <v>44403</v>
      </c>
      <c r="U73" s="48">
        <f>'Detailed Summary'!BO577</f>
        <v>16271</v>
      </c>
      <c r="W73">
        <v>17</v>
      </c>
      <c r="X73" t="s">
        <v>59</v>
      </c>
      <c r="Y73" s="29">
        <v>44432</v>
      </c>
      <c r="Z73" s="48">
        <f>'Detailed Summary'!BO606</f>
        <v>17979</v>
      </c>
    </row>
    <row r="74" spans="4:26" x14ac:dyDescent="0.2">
      <c r="D74" s="29"/>
      <c r="H74">
        <v>18</v>
      </c>
      <c r="I74" t="s">
        <v>53</v>
      </c>
      <c r="J74" s="29">
        <v>44342</v>
      </c>
      <c r="K74" s="48">
        <f>'Detailed Summary'!BO516</f>
        <v>17764</v>
      </c>
      <c r="M74">
        <v>18</v>
      </c>
      <c r="N74" t="s">
        <v>54</v>
      </c>
      <c r="O74" s="29">
        <v>44371</v>
      </c>
      <c r="P74" s="48">
        <f>'Detailed Summary'!BO545</f>
        <v>18738</v>
      </c>
      <c r="R74">
        <v>18</v>
      </c>
      <c r="S74" t="s">
        <v>59</v>
      </c>
      <c r="T74" s="29">
        <v>44404</v>
      </c>
      <c r="U74" s="48">
        <f>'Detailed Summary'!BO578</f>
        <v>17849</v>
      </c>
      <c r="W74">
        <v>18</v>
      </c>
      <c r="X74" t="s">
        <v>53</v>
      </c>
      <c r="Y74" s="29">
        <v>44433</v>
      </c>
      <c r="Z74" s="48">
        <f>'Detailed Summary'!BO607</f>
        <v>18016</v>
      </c>
    </row>
    <row r="75" spans="4:26" x14ac:dyDescent="0.2">
      <c r="D75" s="29"/>
      <c r="H75">
        <v>19</v>
      </c>
      <c r="I75" t="s">
        <v>54</v>
      </c>
      <c r="J75" s="29">
        <v>44343</v>
      </c>
      <c r="K75" s="48">
        <f>'Detailed Summary'!BO517</f>
        <v>18133</v>
      </c>
      <c r="M75">
        <v>19</v>
      </c>
      <c r="N75" t="s">
        <v>55</v>
      </c>
      <c r="O75" s="29">
        <v>44372</v>
      </c>
      <c r="P75" s="48">
        <f>'Detailed Summary'!BO546</f>
        <v>18448</v>
      </c>
      <c r="R75">
        <v>19</v>
      </c>
      <c r="S75" t="s">
        <v>53</v>
      </c>
      <c r="T75" s="29">
        <v>44405</v>
      </c>
      <c r="U75" s="48">
        <f>'Detailed Summary'!BO579</f>
        <v>18057</v>
      </c>
      <c r="W75">
        <v>19</v>
      </c>
      <c r="X75" t="s">
        <v>54</v>
      </c>
      <c r="Y75" s="29">
        <v>44434</v>
      </c>
      <c r="Z75" s="48">
        <f>'Detailed Summary'!BO608</f>
        <v>18323</v>
      </c>
    </row>
    <row r="76" spans="4:26" x14ac:dyDescent="0.2">
      <c r="D76" s="29"/>
      <c r="H76">
        <v>20</v>
      </c>
      <c r="I76" t="s">
        <v>55</v>
      </c>
      <c r="J76" s="29">
        <v>44344</v>
      </c>
      <c r="K76" s="48">
        <f>'Detailed Summary'!BO518</f>
        <v>18989</v>
      </c>
      <c r="M76">
        <v>20</v>
      </c>
      <c r="N76" t="s">
        <v>58</v>
      </c>
      <c r="O76" s="29">
        <v>44375</v>
      </c>
      <c r="P76" s="48">
        <f>'Detailed Summary'!BO549</f>
        <v>15868</v>
      </c>
      <c r="R76">
        <v>20</v>
      </c>
      <c r="S76" t="s">
        <v>54</v>
      </c>
      <c r="T76" s="29">
        <v>44406</v>
      </c>
      <c r="U76" s="48">
        <f>'Detailed Summary'!BO580</f>
        <v>18056</v>
      </c>
      <c r="W76">
        <v>20</v>
      </c>
      <c r="X76" t="s">
        <v>55</v>
      </c>
      <c r="Y76" s="29">
        <v>44435</v>
      </c>
      <c r="Z76" s="48">
        <f>'Detailed Summary'!BO609</f>
        <v>18223</v>
      </c>
    </row>
    <row r="77" spans="4:26" x14ac:dyDescent="0.2">
      <c r="D77" s="29"/>
      <c r="H77">
        <v>21</v>
      </c>
      <c r="I77" t="s">
        <v>58</v>
      </c>
      <c r="J77" s="29">
        <v>44347</v>
      </c>
      <c r="K77" s="69">
        <f>'Detailed Summary'!BO521</f>
        <v>9947</v>
      </c>
      <c r="M77">
        <v>21</v>
      </c>
      <c r="N77" t="s">
        <v>59</v>
      </c>
      <c r="O77" s="29">
        <v>44376</v>
      </c>
      <c r="P77" s="48">
        <f>'Detailed Summary'!BO550</f>
        <v>17110</v>
      </c>
      <c r="R77">
        <v>21</v>
      </c>
      <c r="S77" t="s">
        <v>55</v>
      </c>
      <c r="T77" s="29">
        <v>44407</v>
      </c>
      <c r="U77" s="48">
        <f>'Detailed Summary'!BO581</f>
        <v>18293</v>
      </c>
      <c r="W77">
        <v>21</v>
      </c>
      <c r="X77" t="s">
        <v>58</v>
      </c>
      <c r="Y77" s="29">
        <v>44438</v>
      </c>
      <c r="Z77" s="48">
        <f>'Detailed Summary'!BO612</f>
        <v>16299</v>
      </c>
    </row>
    <row r="78" spans="4:26" ht="16" thickBot="1" x14ac:dyDescent="0.25">
      <c r="D78" s="29"/>
      <c r="I78" s="46"/>
      <c r="J78" s="46"/>
      <c r="K78" s="142">
        <f>SUM(K57:K77)</f>
        <v>347137</v>
      </c>
      <c r="M78">
        <v>22</v>
      </c>
      <c r="N78" t="s">
        <v>53</v>
      </c>
      <c r="O78" s="29">
        <v>44377</v>
      </c>
      <c r="P78" s="48">
        <f>'Detailed Summary'!BO551</f>
        <v>18258</v>
      </c>
      <c r="W78">
        <v>22</v>
      </c>
      <c r="X78" t="s">
        <v>59</v>
      </c>
      <c r="Y78" s="29">
        <v>44439</v>
      </c>
      <c r="Z78" s="48">
        <f>'Detailed Summary'!BO613</f>
        <v>17669</v>
      </c>
    </row>
    <row r="79" spans="4:26" ht="17" thickTop="1" thickBot="1" x14ac:dyDescent="0.25">
      <c r="D79" s="29"/>
      <c r="I79" s="61" t="s">
        <v>293</v>
      </c>
      <c r="J79" s="142">
        <f>K78/21</f>
        <v>16530.333333333332</v>
      </c>
      <c r="N79" s="46"/>
      <c r="O79" s="46"/>
      <c r="P79" s="142">
        <f>SUM(P57:P78)</f>
        <v>386999</v>
      </c>
      <c r="S79" s="46"/>
      <c r="T79" s="46"/>
      <c r="U79" s="142">
        <f>SUM(U57:U77)</f>
        <v>370859</v>
      </c>
      <c r="X79" s="46"/>
      <c r="Y79" s="46"/>
      <c r="Z79" s="142">
        <f>SUM(Z57:Z78)</f>
        <v>387977</v>
      </c>
    </row>
    <row r="80" spans="4:26" ht="17" thickTop="1" thickBot="1" x14ac:dyDescent="0.25">
      <c r="D80" s="29"/>
      <c r="N80" s="61" t="s">
        <v>294</v>
      </c>
      <c r="O80" s="142">
        <f>P79/22</f>
        <v>17590.863636363636</v>
      </c>
      <c r="S80" s="61" t="s">
        <v>295</v>
      </c>
      <c r="T80" s="142">
        <f>U79/21</f>
        <v>17659.952380952382</v>
      </c>
      <c r="X80" s="61" t="s">
        <v>296</v>
      </c>
      <c r="Y80" s="142">
        <f>Z79/22</f>
        <v>17635.31818181818</v>
      </c>
    </row>
    <row r="81" spans="4:26" ht="16" thickTop="1" x14ac:dyDescent="0.2">
      <c r="D81" s="29"/>
    </row>
    <row r="82" spans="4:26" x14ac:dyDescent="0.2">
      <c r="D82" s="29"/>
    </row>
    <row r="83" spans="4:26" x14ac:dyDescent="0.2">
      <c r="D83" s="29"/>
      <c r="I83" s="256" t="s">
        <v>80</v>
      </c>
      <c r="J83" s="257"/>
      <c r="K83" s="257"/>
      <c r="N83" s="256" t="s">
        <v>81</v>
      </c>
      <c r="O83" s="257"/>
      <c r="P83" s="257"/>
      <c r="S83" s="256" t="s">
        <v>82</v>
      </c>
      <c r="T83" s="257"/>
      <c r="U83" s="257"/>
      <c r="X83" s="256" t="s">
        <v>83</v>
      </c>
      <c r="Y83" s="257"/>
      <c r="Z83" s="257"/>
    </row>
    <row r="84" spans="4:26" x14ac:dyDescent="0.2">
      <c r="D84" s="29"/>
      <c r="H84">
        <v>1</v>
      </c>
      <c r="I84" t="s">
        <v>53</v>
      </c>
      <c r="J84" s="29">
        <v>44440</v>
      </c>
      <c r="K84" s="48">
        <f>'Detailed Summary'!BO614</f>
        <v>18115</v>
      </c>
      <c r="M84">
        <v>1</v>
      </c>
      <c r="N84" t="s">
        <v>55</v>
      </c>
      <c r="O84" s="29">
        <v>44470</v>
      </c>
      <c r="P84" s="48">
        <f>'Detailed Summary'!BO644</f>
        <v>19812</v>
      </c>
      <c r="R84">
        <v>1</v>
      </c>
      <c r="S84" t="s">
        <v>58</v>
      </c>
      <c r="T84" s="29">
        <v>44501</v>
      </c>
      <c r="U84" s="48">
        <f>'Detailed Summary'!BO675</f>
        <v>18242</v>
      </c>
      <c r="W84">
        <v>1</v>
      </c>
      <c r="X84" t="s">
        <v>53</v>
      </c>
      <c r="Y84" s="29">
        <v>44531</v>
      </c>
      <c r="Z84" s="48">
        <f>'Detailed Summary'!BO705</f>
        <v>19880</v>
      </c>
    </row>
    <row r="85" spans="4:26" x14ac:dyDescent="0.2">
      <c r="D85" s="29"/>
      <c r="H85">
        <v>2</v>
      </c>
      <c r="I85" t="s">
        <v>54</v>
      </c>
      <c r="J85" s="29">
        <v>44441</v>
      </c>
      <c r="K85" s="48">
        <f>'Detailed Summary'!BO615</f>
        <v>18343</v>
      </c>
      <c r="M85">
        <v>2</v>
      </c>
      <c r="N85" t="s">
        <v>58</v>
      </c>
      <c r="O85" s="29">
        <v>44473</v>
      </c>
      <c r="P85" s="48">
        <f>'Detailed Summary'!BO647</f>
        <v>17791</v>
      </c>
      <c r="R85">
        <v>2</v>
      </c>
      <c r="S85" t="s">
        <v>59</v>
      </c>
      <c r="T85" s="29">
        <v>44502</v>
      </c>
      <c r="U85" s="48">
        <f>'Detailed Summary'!BO676</f>
        <v>19428</v>
      </c>
      <c r="W85">
        <v>2</v>
      </c>
      <c r="X85" t="s">
        <v>54</v>
      </c>
      <c r="Y85" s="29">
        <v>44532</v>
      </c>
      <c r="Z85" s="48">
        <f>'Detailed Summary'!BO706</f>
        <v>20309</v>
      </c>
    </row>
    <row r="86" spans="4:26" x14ac:dyDescent="0.2">
      <c r="D86" s="29"/>
      <c r="H86">
        <v>3</v>
      </c>
      <c r="I86" t="s">
        <v>55</v>
      </c>
      <c r="J86" s="29">
        <v>44442</v>
      </c>
      <c r="K86" s="48">
        <f>'Detailed Summary'!BO616</f>
        <v>19269</v>
      </c>
      <c r="M86">
        <v>3</v>
      </c>
      <c r="N86" t="s">
        <v>59</v>
      </c>
      <c r="O86" s="29">
        <v>44474</v>
      </c>
      <c r="P86" s="48">
        <f>'Detailed Summary'!BO648</f>
        <v>18929</v>
      </c>
      <c r="R86">
        <v>3</v>
      </c>
      <c r="S86" t="s">
        <v>53</v>
      </c>
      <c r="T86" s="29">
        <v>44503</v>
      </c>
      <c r="U86" s="48">
        <f>'Detailed Summary'!BO677</f>
        <v>17321</v>
      </c>
      <c r="W86">
        <v>3</v>
      </c>
      <c r="X86" t="s">
        <v>55</v>
      </c>
      <c r="Y86" s="29">
        <v>44533</v>
      </c>
      <c r="Z86" s="48">
        <f>'Detailed Summary'!BO707</f>
        <v>21121</v>
      </c>
    </row>
    <row r="87" spans="4:26" x14ac:dyDescent="0.2">
      <c r="D87" s="29"/>
      <c r="H87">
        <v>4</v>
      </c>
      <c r="I87" t="s">
        <v>59</v>
      </c>
      <c r="J87" s="29">
        <v>44446</v>
      </c>
      <c r="K87" s="48">
        <f>'Detailed Summary'!BO620</f>
        <v>17759</v>
      </c>
      <c r="M87">
        <v>4</v>
      </c>
      <c r="N87" t="s">
        <v>53</v>
      </c>
      <c r="O87" s="29">
        <v>44475</v>
      </c>
      <c r="P87" s="48">
        <f>'Detailed Summary'!BO649</f>
        <v>19124</v>
      </c>
      <c r="R87">
        <v>4</v>
      </c>
      <c r="S87" t="s">
        <v>54</v>
      </c>
      <c r="T87" s="29">
        <v>44504</v>
      </c>
      <c r="U87" s="48">
        <f>'Detailed Summary'!BO678</f>
        <v>18945</v>
      </c>
      <c r="W87">
        <v>4</v>
      </c>
      <c r="X87" t="s">
        <v>58</v>
      </c>
      <c r="Y87" s="29">
        <v>44536</v>
      </c>
      <c r="Z87" s="48">
        <f>'Detailed Summary'!BO710</f>
        <v>17988</v>
      </c>
    </row>
    <row r="88" spans="4:26" x14ac:dyDescent="0.2">
      <c r="D88" s="29"/>
      <c r="H88">
        <v>5</v>
      </c>
      <c r="I88" t="s">
        <v>53</v>
      </c>
      <c r="J88" s="29">
        <v>44447</v>
      </c>
      <c r="K88" s="48">
        <f>'Detailed Summary'!BO621</f>
        <v>18127</v>
      </c>
      <c r="M88">
        <v>5</v>
      </c>
      <c r="N88" t="s">
        <v>54</v>
      </c>
      <c r="O88" s="29">
        <v>44476</v>
      </c>
      <c r="P88" s="48">
        <f>'Detailed Summary'!BO650</f>
        <v>20100</v>
      </c>
      <c r="R88">
        <v>5</v>
      </c>
      <c r="S88" t="s">
        <v>55</v>
      </c>
      <c r="T88" s="29">
        <v>44505</v>
      </c>
      <c r="U88" s="48">
        <f>'Detailed Summary'!BO679</f>
        <v>21852</v>
      </c>
      <c r="W88">
        <v>5</v>
      </c>
      <c r="X88" t="s">
        <v>59</v>
      </c>
      <c r="Y88" s="29">
        <v>44537</v>
      </c>
      <c r="Z88" s="48">
        <f>'Detailed Summary'!BO711</f>
        <v>19769</v>
      </c>
    </row>
    <row r="89" spans="4:26" x14ac:dyDescent="0.2">
      <c r="D89" s="29"/>
      <c r="H89">
        <v>6</v>
      </c>
      <c r="I89" t="s">
        <v>54</v>
      </c>
      <c r="J89" s="29">
        <v>44448</v>
      </c>
      <c r="K89" s="48">
        <f>'Detailed Summary'!BO622</f>
        <v>18968</v>
      </c>
      <c r="M89">
        <v>6</v>
      </c>
      <c r="N89" t="s">
        <v>55</v>
      </c>
      <c r="O89" s="29">
        <v>44477</v>
      </c>
      <c r="P89" s="48">
        <f>'Detailed Summary'!BO651</f>
        <v>20954</v>
      </c>
      <c r="R89">
        <v>6</v>
      </c>
      <c r="S89" t="s">
        <v>58</v>
      </c>
      <c r="T89" s="29">
        <v>44508</v>
      </c>
      <c r="U89" s="48">
        <f>'Detailed Summary'!BO682</f>
        <v>18775</v>
      </c>
      <c r="W89">
        <v>6</v>
      </c>
      <c r="X89" t="s">
        <v>53</v>
      </c>
      <c r="Y89" s="29">
        <v>44538</v>
      </c>
      <c r="Z89" s="48">
        <f>'Detailed Summary'!BO712</f>
        <v>20467</v>
      </c>
    </row>
    <row r="90" spans="4:26" x14ac:dyDescent="0.2">
      <c r="D90" s="29"/>
      <c r="H90">
        <v>7</v>
      </c>
      <c r="I90" t="s">
        <v>55</v>
      </c>
      <c r="J90" s="29">
        <v>44449</v>
      </c>
      <c r="K90" s="48">
        <f>'Detailed Summary'!BO623</f>
        <v>19681</v>
      </c>
      <c r="M90">
        <v>7</v>
      </c>
      <c r="N90" t="s">
        <v>58</v>
      </c>
      <c r="O90" s="29">
        <v>44480</v>
      </c>
      <c r="P90" s="48">
        <f>'Detailed Summary'!BO654</f>
        <v>17845</v>
      </c>
      <c r="R90">
        <v>7</v>
      </c>
      <c r="S90" t="s">
        <v>59</v>
      </c>
      <c r="T90" s="29">
        <v>44509</v>
      </c>
      <c r="U90" s="48">
        <f>'Detailed Summary'!BO683</f>
        <v>19434</v>
      </c>
      <c r="W90">
        <v>7</v>
      </c>
      <c r="X90" t="s">
        <v>54</v>
      </c>
      <c r="Y90" s="29">
        <v>44539</v>
      </c>
      <c r="Z90" s="48">
        <f>'Detailed Summary'!BO713</f>
        <v>20918</v>
      </c>
    </row>
    <row r="91" spans="4:26" x14ac:dyDescent="0.2">
      <c r="D91" s="29"/>
      <c r="H91">
        <v>8</v>
      </c>
      <c r="I91" t="s">
        <v>58</v>
      </c>
      <c r="J91" s="29">
        <v>44452</v>
      </c>
      <c r="K91" s="48">
        <f>'Detailed Summary'!BO626</f>
        <v>16479</v>
      </c>
      <c r="M91">
        <v>8</v>
      </c>
      <c r="N91" t="s">
        <v>59</v>
      </c>
      <c r="O91" s="29">
        <v>44481</v>
      </c>
      <c r="P91" s="48">
        <f>'Detailed Summary'!BO655</f>
        <v>18496</v>
      </c>
      <c r="R91">
        <v>8</v>
      </c>
      <c r="S91" t="s">
        <v>53</v>
      </c>
      <c r="T91" s="29">
        <v>44510</v>
      </c>
      <c r="U91" s="48">
        <f>'Detailed Summary'!BO684</f>
        <v>19871</v>
      </c>
      <c r="W91">
        <v>8</v>
      </c>
      <c r="X91" t="s">
        <v>55</v>
      </c>
      <c r="Y91" s="29">
        <v>44540</v>
      </c>
      <c r="Z91" s="48">
        <f>'Detailed Summary'!BO714</f>
        <v>22888</v>
      </c>
    </row>
    <row r="92" spans="4:26" x14ac:dyDescent="0.2">
      <c r="D92" s="29"/>
      <c r="H92">
        <v>9</v>
      </c>
      <c r="I92" t="s">
        <v>59</v>
      </c>
      <c r="J92" s="29">
        <v>44453</v>
      </c>
      <c r="K92" s="48">
        <f>'Detailed Summary'!BO627</f>
        <v>18398</v>
      </c>
      <c r="M92">
        <v>9</v>
      </c>
      <c r="N92" t="s">
        <v>53</v>
      </c>
      <c r="O92" s="29">
        <v>44482</v>
      </c>
      <c r="P92" s="48">
        <f>'Detailed Summary'!BO656</f>
        <v>19003</v>
      </c>
      <c r="R92">
        <v>9</v>
      </c>
      <c r="S92" t="s">
        <v>54</v>
      </c>
      <c r="T92" s="29">
        <v>44511</v>
      </c>
      <c r="U92" s="48">
        <f>'Detailed Summary'!BO685</f>
        <v>20084</v>
      </c>
      <c r="W92">
        <v>9</v>
      </c>
      <c r="X92" t="s">
        <v>58</v>
      </c>
      <c r="Y92" s="29">
        <v>44543</v>
      </c>
      <c r="Z92" s="48">
        <f>'Detailed Summary'!BO717</f>
        <v>18519</v>
      </c>
    </row>
    <row r="93" spans="4:26" x14ac:dyDescent="0.2">
      <c r="H93">
        <v>10</v>
      </c>
      <c r="I93" t="s">
        <v>53</v>
      </c>
      <c r="J93" s="29">
        <v>44454</v>
      </c>
      <c r="K93" s="48">
        <f>'Detailed Summary'!BO628</f>
        <v>19023</v>
      </c>
      <c r="M93">
        <v>10</v>
      </c>
      <c r="N93" t="s">
        <v>54</v>
      </c>
      <c r="O93" s="29">
        <v>44483</v>
      </c>
      <c r="P93" s="48">
        <f>'Detailed Summary'!BO657</f>
        <v>17507</v>
      </c>
      <c r="R93">
        <v>10</v>
      </c>
      <c r="S93" t="s">
        <v>55</v>
      </c>
      <c r="T93" s="29">
        <v>44512</v>
      </c>
      <c r="U93" s="48">
        <f>'Detailed Summary'!BO686</f>
        <v>21192</v>
      </c>
      <c r="W93">
        <v>10</v>
      </c>
      <c r="X93" t="s">
        <v>59</v>
      </c>
      <c r="Y93" s="29">
        <v>44544</v>
      </c>
      <c r="Z93" s="48">
        <f>'Detailed Summary'!BO718</f>
        <v>19893</v>
      </c>
    </row>
    <row r="94" spans="4:26" x14ac:dyDescent="0.2">
      <c r="H94">
        <v>11</v>
      </c>
      <c r="I94" t="s">
        <v>54</v>
      </c>
      <c r="J94" s="29">
        <v>44455</v>
      </c>
      <c r="K94" s="48">
        <f>'Detailed Summary'!BO629</f>
        <v>19357</v>
      </c>
      <c r="M94">
        <v>11</v>
      </c>
      <c r="N94" t="s">
        <v>55</v>
      </c>
      <c r="O94" s="29">
        <v>44484</v>
      </c>
      <c r="P94" s="48">
        <f>'Detailed Summary'!BO658</f>
        <v>21273</v>
      </c>
      <c r="R94">
        <v>11</v>
      </c>
      <c r="S94" t="s">
        <v>58</v>
      </c>
      <c r="T94" s="29">
        <v>44515</v>
      </c>
      <c r="U94" s="48">
        <f>'Detailed Summary'!BO689</f>
        <v>18568</v>
      </c>
      <c r="W94">
        <v>11</v>
      </c>
      <c r="X94" t="s">
        <v>53</v>
      </c>
      <c r="Y94" s="29">
        <v>44545</v>
      </c>
      <c r="Z94" s="48">
        <f>'Detailed Summary'!BO719</f>
        <v>20976</v>
      </c>
    </row>
    <row r="95" spans="4:26" x14ac:dyDescent="0.2">
      <c r="H95">
        <v>12</v>
      </c>
      <c r="I95" t="s">
        <v>55</v>
      </c>
      <c r="J95" s="29">
        <v>44456</v>
      </c>
      <c r="K95" s="48">
        <f>'Detailed Summary'!BO630</f>
        <v>20918</v>
      </c>
      <c r="M95">
        <v>12</v>
      </c>
      <c r="N95" t="s">
        <v>58</v>
      </c>
      <c r="O95" s="29">
        <v>44487</v>
      </c>
      <c r="P95" s="48">
        <f>'Detailed Summary'!BO661</f>
        <v>18090</v>
      </c>
      <c r="R95">
        <v>12</v>
      </c>
      <c r="S95" t="s">
        <v>59</v>
      </c>
      <c r="T95" s="29">
        <v>44516</v>
      </c>
      <c r="U95" s="48">
        <f>'Detailed Summary'!BO690</f>
        <v>19409</v>
      </c>
      <c r="W95">
        <v>12</v>
      </c>
      <c r="X95" t="s">
        <v>54</v>
      </c>
      <c r="Y95" s="29">
        <v>44546</v>
      </c>
      <c r="Z95" s="48">
        <f>'Detailed Summary'!BO720</f>
        <v>21450</v>
      </c>
    </row>
    <row r="96" spans="4:26" x14ac:dyDescent="0.2">
      <c r="H96">
        <v>13</v>
      </c>
      <c r="I96" t="s">
        <v>58</v>
      </c>
      <c r="J96" s="29">
        <v>44459</v>
      </c>
      <c r="K96" s="48">
        <f>'Detailed Summary'!BO633</f>
        <v>17106</v>
      </c>
      <c r="M96">
        <v>13</v>
      </c>
      <c r="N96" t="s">
        <v>59</v>
      </c>
      <c r="O96" s="29">
        <v>44488</v>
      </c>
      <c r="P96" s="48">
        <f>'Detailed Summary'!BO662</f>
        <v>19775</v>
      </c>
      <c r="R96">
        <v>13</v>
      </c>
      <c r="S96" t="s">
        <v>53</v>
      </c>
      <c r="T96" s="29">
        <v>44517</v>
      </c>
      <c r="U96" s="48">
        <f>'Detailed Summary'!BO691</f>
        <v>20095</v>
      </c>
      <c r="W96">
        <v>13</v>
      </c>
      <c r="X96" t="s">
        <v>55</v>
      </c>
      <c r="Y96" s="29">
        <v>44547</v>
      </c>
      <c r="Z96" s="48">
        <f>'Detailed Summary'!BO721</f>
        <v>21398</v>
      </c>
    </row>
    <row r="97" spans="4:26" x14ac:dyDescent="0.2">
      <c r="H97">
        <v>14</v>
      </c>
      <c r="I97" t="s">
        <v>59</v>
      </c>
      <c r="J97" s="29">
        <v>44460</v>
      </c>
      <c r="K97" s="48">
        <f>'Detailed Summary'!BO634</f>
        <v>18286</v>
      </c>
      <c r="M97">
        <v>14</v>
      </c>
      <c r="N97" t="s">
        <v>53</v>
      </c>
      <c r="O97" s="29">
        <v>44489</v>
      </c>
      <c r="P97" s="48">
        <f>'Detailed Summary'!BO663</f>
        <v>19843</v>
      </c>
      <c r="R97">
        <v>14</v>
      </c>
      <c r="S97" t="s">
        <v>54</v>
      </c>
      <c r="T97" s="29">
        <v>44518</v>
      </c>
      <c r="U97" s="48">
        <f>'Detailed Summary'!BO692</f>
        <v>20327</v>
      </c>
      <c r="W97">
        <v>14</v>
      </c>
      <c r="X97" t="s">
        <v>58</v>
      </c>
      <c r="Y97" s="29">
        <v>44550</v>
      </c>
      <c r="Z97" s="48">
        <f>'Detailed Summary'!BO724</f>
        <v>18289</v>
      </c>
    </row>
    <row r="98" spans="4:26" x14ac:dyDescent="0.2">
      <c r="H98">
        <v>15</v>
      </c>
      <c r="I98" t="s">
        <v>53</v>
      </c>
      <c r="J98" s="29">
        <v>44461</v>
      </c>
      <c r="K98" s="48">
        <f>'Detailed Summary'!BO635</f>
        <v>19706</v>
      </c>
      <c r="M98">
        <v>15</v>
      </c>
      <c r="N98" t="s">
        <v>54</v>
      </c>
      <c r="O98" s="29">
        <v>44490</v>
      </c>
      <c r="P98" s="48">
        <f>'Detailed Summary'!BO664</f>
        <v>19924</v>
      </c>
      <c r="R98">
        <v>15</v>
      </c>
      <c r="S98" t="s">
        <v>55</v>
      </c>
      <c r="T98" s="29">
        <v>44519</v>
      </c>
      <c r="U98" s="48">
        <f>'Detailed Summary'!BO693</f>
        <v>22513</v>
      </c>
      <c r="W98">
        <v>15</v>
      </c>
      <c r="X98" t="s">
        <v>59</v>
      </c>
      <c r="Y98" s="29">
        <v>44551</v>
      </c>
      <c r="Z98" s="48">
        <f>'Detailed Summary'!BO725</f>
        <v>19942</v>
      </c>
    </row>
    <row r="99" spans="4:26" x14ac:dyDescent="0.2">
      <c r="H99">
        <v>16</v>
      </c>
      <c r="I99" t="s">
        <v>54</v>
      </c>
      <c r="J99" s="29">
        <v>44462</v>
      </c>
      <c r="K99" s="48">
        <f>'Detailed Summary'!BO636</f>
        <v>19151</v>
      </c>
      <c r="M99">
        <v>16</v>
      </c>
      <c r="N99" t="s">
        <v>55</v>
      </c>
      <c r="O99" s="29">
        <v>44491</v>
      </c>
      <c r="P99" s="48">
        <f>'Detailed Summary'!BO665</f>
        <v>22251</v>
      </c>
      <c r="R99">
        <v>16</v>
      </c>
      <c r="S99" t="s">
        <v>58</v>
      </c>
      <c r="T99" s="29">
        <v>44522</v>
      </c>
      <c r="U99" s="48">
        <f>'Detailed Summary'!BO696</f>
        <v>19131</v>
      </c>
      <c r="W99">
        <v>16</v>
      </c>
      <c r="X99" t="s">
        <v>53</v>
      </c>
      <c r="Y99" s="29">
        <v>44552</v>
      </c>
      <c r="Z99" s="48">
        <f>'Detailed Summary'!BO726</f>
        <v>20247</v>
      </c>
    </row>
    <row r="100" spans="4:26" x14ac:dyDescent="0.2">
      <c r="H100">
        <v>17</v>
      </c>
      <c r="I100" t="s">
        <v>55</v>
      </c>
      <c r="J100" s="29">
        <v>44463</v>
      </c>
      <c r="K100" s="48">
        <f>'Detailed Summary'!BO637</f>
        <v>20451</v>
      </c>
      <c r="M100">
        <v>17</v>
      </c>
      <c r="N100" t="s">
        <v>58</v>
      </c>
      <c r="O100" s="29">
        <v>44494</v>
      </c>
      <c r="P100" s="48">
        <f>'Detailed Summary'!BO668</f>
        <v>18972</v>
      </c>
      <c r="R100">
        <v>17</v>
      </c>
      <c r="S100" t="s">
        <v>59</v>
      </c>
      <c r="T100" s="29">
        <v>44523</v>
      </c>
      <c r="U100" s="48">
        <f>'Detailed Summary'!BO697</f>
        <v>20431</v>
      </c>
      <c r="W100">
        <v>17</v>
      </c>
      <c r="X100" t="s">
        <v>54</v>
      </c>
      <c r="Y100" s="29">
        <v>44553</v>
      </c>
      <c r="Z100" s="48">
        <f>'Detailed Summary'!BO727</f>
        <v>17493</v>
      </c>
    </row>
    <row r="101" spans="4:26" x14ac:dyDescent="0.2">
      <c r="D101" s="29"/>
      <c r="H101">
        <v>18</v>
      </c>
      <c r="I101" t="s">
        <v>58</v>
      </c>
      <c r="J101" s="29">
        <v>44466</v>
      </c>
      <c r="K101" s="48">
        <f>'Detailed Summary'!BO640</f>
        <v>17660</v>
      </c>
      <c r="M101">
        <v>18</v>
      </c>
      <c r="N101" t="s">
        <v>59</v>
      </c>
      <c r="O101" s="29">
        <v>44495</v>
      </c>
      <c r="P101" s="48">
        <f>'Detailed Summary'!BO669</f>
        <v>19421</v>
      </c>
      <c r="R101">
        <v>18</v>
      </c>
      <c r="S101" t="s">
        <v>53</v>
      </c>
      <c r="T101" s="29">
        <v>44524</v>
      </c>
      <c r="U101" s="48">
        <f>'Detailed Summary'!BO698</f>
        <v>18508</v>
      </c>
      <c r="W101">
        <v>18</v>
      </c>
      <c r="X101" t="s">
        <v>55</v>
      </c>
      <c r="Y101" s="29">
        <v>44554</v>
      </c>
      <c r="Z101" s="48">
        <f>'Detailed Summary'!BO728</f>
        <v>11559</v>
      </c>
    </row>
    <row r="102" spans="4:26" x14ac:dyDescent="0.2">
      <c r="D102" s="29"/>
      <c r="H102">
        <v>19</v>
      </c>
      <c r="I102" t="s">
        <v>59</v>
      </c>
      <c r="J102" s="29">
        <v>44467</v>
      </c>
      <c r="K102" s="48">
        <f>'Detailed Summary'!BO641</f>
        <v>18641</v>
      </c>
      <c r="M102">
        <v>19</v>
      </c>
      <c r="N102" t="s">
        <v>53</v>
      </c>
      <c r="O102" s="29">
        <v>44496</v>
      </c>
      <c r="P102" s="48">
        <f>'Detailed Summary'!BO670</f>
        <v>19273</v>
      </c>
      <c r="R102">
        <v>19</v>
      </c>
      <c r="S102" t="s">
        <v>54</v>
      </c>
      <c r="T102" s="29">
        <v>44525</v>
      </c>
      <c r="U102" s="48">
        <f>'Detailed Summary'!BO699</f>
        <v>10006</v>
      </c>
      <c r="W102">
        <v>19</v>
      </c>
      <c r="X102" t="s">
        <v>58</v>
      </c>
      <c r="Y102" s="29">
        <v>44557</v>
      </c>
      <c r="Z102" s="48">
        <f>'Detailed Summary'!BO731</f>
        <v>14082</v>
      </c>
    </row>
    <row r="103" spans="4:26" x14ac:dyDescent="0.2">
      <c r="D103" s="29"/>
      <c r="H103">
        <v>20</v>
      </c>
      <c r="I103" t="s">
        <v>53</v>
      </c>
      <c r="J103" s="29">
        <v>44468</v>
      </c>
      <c r="K103" s="48">
        <f>'Detailed Summary'!BO642</f>
        <v>18479</v>
      </c>
      <c r="M103">
        <v>20</v>
      </c>
      <c r="N103" t="s">
        <v>54</v>
      </c>
      <c r="O103" s="29">
        <v>44497</v>
      </c>
      <c r="P103" s="48">
        <f>'Detailed Summary'!BO671</f>
        <v>20310</v>
      </c>
      <c r="R103">
        <v>20</v>
      </c>
      <c r="S103" t="s">
        <v>55</v>
      </c>
      <c r="T103" s="29">
        <v>44526</v>
      </c>
      <c r="U103" s="48">
        <f>'Detailed Summary'!BO700</f>
        <v>12237</v>
      </c>
      <c r="W103">
        <v>20</v>
      </c>
      <c r="X103" t="s">
        <v>59</v>
      </c>
      <c r="Y103" s="29">
        <v>44558</v>
      </c>
      <c r="Z103" s="48">
        <f>'Detailed Summary'!BO732</f>
        <v>14747</v>
      </c>
    </row>
    <row r="104" spans="4:26" x14ac:dyDescent="0.2">
      <c r="D104" s="29"/>
      <c r="H104">
        <v>21</v>
      </c>
      <c r="I104" t="s">
        <v>54</v>
      </c>
      <c r="J104" s="29">
        <v>44469</v>
      </c>
      <c r="K104" s="48">
        <f>'Detailed Summary'!BO643</f>
        <v>19831</v>
      </c>
      <c r="M104">
        <v>21</v>
      </c>
      <c r="N104" t="s">
        <v>55</v>
      </c>
      <c r="O104" s="29">
        <v>44498</v>
      </c>
      <c r="P104" s="48">
        <f>'Detailed Summary'!BO672</f>
        <v>21466</v>
      </c>
      <c r="R104">
        <v>21</v>
      </c>
      <c r="S104" t="s">
        <v>58</v>
      </c>
      <c r="T104" s="29">
        <v>44529</v>
      </c>
      <c r="U104" s="48">
        <f>'Detailed Summary'!BO703</f>
        <v>18501</v>
      </c>
      <c r="W104">
        <v>21</v>
      </c>
      <c r="X104" t="s">
        <v>53</v>
      </c>
      <c r="Y104" s="29">
        <v>44559</v>
      </c>
      <c r="Z104" s="48">
        <f>'Detailed Summary'!BO733</f>
        <v>15766</v>
      </c>
    </row>
    <row r="105" spans="4:26" ht="16" thickBot="1" x14ac:dyDescent="0.25">
      <c r="D105" s="29"/>
      <c r="N105" s="46"/>
      <c r="O105" s="46"/>
      <c r="P105" s="142">
        <f>SUM(P84:P104)</f>
        <v>410159</v>
      </c>
      <c r="R105">
        <v>22</v>
      </c>
      <c r="S105" t="s">
        <v>59</v>
      </c>
      <c r="T105" s="29">
        <v>44530</v>
      </c>
      <c r="U105" s="48">
        <f>'Detailed Summary'!BO704</f>
        <v>19578</v>
      </c>
      <c r="W105">
        <v>22</v>
      </c>
      <c r="X105" t="s">
        <v>54</v>
      </c>
      <c r="Y105" s="29">
        <v>44560</v>
      </c>
      <c r="Z105" s="48">
        <f>'Detailed Summary'!BO734</f>
        <v>16377</v>
      </c>
    </row>
    <row r="106" spans="4:26" ht="17" thickTop="1" thickBot="1" x14ac:dyDescent="0.25">
      <c r="D106" s="29"/>
      <c r="I106" s="46"/>
      <c r="J106" s="46"/>
      <c r="K106" s="142">
        <f>SUM(K84:K104)</f>
        <v>393748</v>
      </c>
      <c r="N106" s="61" t="s">
        <v>298</v>
      </c>
      <c r="O106" s="142">
        <f>P105/21</f>
        <v>19531.380952380954</v>
      </c>
      <c r="S106" s="46"/>
      <c r="T106" s="46"/>
      <c r="U106" s="142">
        <f>SUM(U84:U105)</f>
        <v>414448</v>
      </c>
      <c r="W106">
        <v>23</v>
      </c>
      <c r="X106" t="s">
        <v>55</v>
      </c>
      <c r="Y106" s="29">
        <v>44561</v>
      </c>
      <c r="Z106" s="48">
        <f>'Detailed Summary'!BO735</f>
        <v>12126</v>
      </c>
    </row>
    <row r="107" spans="4:26" ht="17" thickTop="1" thickBot="1" x14ac:dyDescent="0.25">
      <c r="D107" s="29"/>
      <c r="I107" s="61" t="s">
        <v>297</v>
      </c>
      <c r="J107" s="142">
        <f>K106/21</f>
        <v>18749.904761904763</v>
      </c>
      <c r="S107" s="61" t="s">
        <v>299</v>
      </c>
      <c r="T107" s="142">
        <f>U106/22</f>
        <v>18838.545454545456</v>
      </c>
      <c r="X107" s="46"/>
      <c r="Y107" s="46"/>
      <c r="Z107" s="142">
        <f>SUM(Z84:Z106)</f>
        <v>426204</v>
      </c>
    </row>
    <row r="108" spans="4:26" ht="17" thickTop="1" thickBot="1" x14ac:dyDescent="0.25">
      <c r="D108" s="29"/>
      <c r="X108" s="61" t="s">
        <v>300</v>
      </c>
      <c r="Y108" s="207">
        <f>Z107/23</f>
        <v>18530.608695652172</v>
      </c>
    </row>
    <row r="109" spans="4:26" ht="16" thickTop="1" x14ac:dyDescent="0.2">
      <c r="D109" s="29"/>
    </row>
    <row r="110" spans="4:26" x14ac:dyDescent="0.2">
      <c r="D110" s="29"/>
      <c r="I110" s="256" t="s">
        <v>534</v>
      </c>
      <c r="J110" s="257"/>
      <c r="K110" s="257"/>
      <c r="N110" s="256" t="s">
        <v>537</v>
      </c>
      <c r="O110" s="257"/>
      <c r="P110" s="257"/>
      <c r="S110" s="256" t="s">
        <v>540</v>
      </c>
      <c r="T110" s="257"/>
      <c r="U110" s="257"/>
      <c r="X110" s="256" t="s">
        <v>544</v>
      </c>
      <c r="Y110" s="257"/>
      <c r="Z110" s="257"/>
    </row>
    <row r="111" spans="4:26" x14ac:dyDescent="0.2">
      <c r="D111" s="29"/>
      <c r="H111">
        <v>1</v>
      </c>
      <c r="I111" t="s">
        <v>58</v>
      </c>
      <c r="J111" s="29">
        <v>44564</v>
      </c>
      <c r="K111" s="48">
        <f>'Detailed Summary'!BO738</f>
        <v>14131</v>
      </c>
      <c r="M111">
        <v>1</v>
      </c>
      <c r="N111" t="s">
        <v>59</v>
      </c>
      <c r="O111" s="29">
        <v>44593</v>
      </c>
      <c r="P111" s="48">
        <f>'Detailed Summary'!BO767</f>
        <v>19307</v>
      </c>
      <c r="R111">
        <v>1</v>
      </c>
      <c r="S111" t="s">
        <v>59</v>
      </c>
      <c r="T111" s="29">
        <v>44621</v>
      </c>
      <c r="U111" s="48">
        <f>'Detailed Summary'!BO795</f>
        <v>20517</v>
      </c>
      <c r="W111">
        <v>1</v>
      </c>
      <c r="X111" t="s">
        <v>55</v>
      </c>
      <c r="Y111" s="29">
        <v>44652</v>
      </c>
      <c r="Z111" s="48">
        <f>'Detailed Summary'!BO826</f>
        <v>22193</v>
      </c>
    </row>
    <row r="112" spans="4:26" x14ac:dyDescent="0.2">
      <c r="D112" s="29"/>
      <c r="H112">
        <v>2</v>
      </c>
      <c r="I112" t="s">
        <v>59</v>
      </c>
      <c r="J112" s="29">
        <v>44565</v>
      </c>
      <c r="K112" s="48">
        <f>'Detailed Summary'!BO739</f>
        <v>16195</v>
      </c>
      <c r="M112">
        <v>2</v>
      </c>
      <c r="N112" t="s">
        <v>53</v>
      </c>
      <c r="O112" s="29">
        <v>44594</v>
      </c>
      <c r="P112" s="48">
        <f>'Detailed Summary'!BO768</f>
        <v>18580</v>
      </c>
      <c r="R112">
        <v>2</v>
      </c>
      <c r="S112" t="s">
        <v>53</v>
      </c>
      <c r="T112" s="29">
        <v>44622</v>
      </c>
      <c r="U112" s="48">
        <f>'Detailed Summary'!BO796</f>
        <v>19552</v>
      </c>
      <c r="W112">
        <v>2</v>
      </c>
      <c r="X112" t="s">
        <v>58</v>
      </c>
      <c r="Y112" s="29">
        <v>44655</v>
      </c>
      <c r="Z112" s="48">
        <f>'Detailed Summary'!BO829</f>
        <v>19691</v>
      </c>
    </row>
    <row r="113" spans="4:26" x14ac:dyDescent="0.2">
      <c r="D113" s="29"/>
      <c r="H113">
        <v>3</v>
      </c>
      <c r="I113" t="s">
        <v>53</v>
      </c>
      <c r="J113" s="29">
        <v>44566</v>
      </c>
      <c r="K113" s="48">
        <f>'Detailed Summary'!BO740</f>
        <v>16328</v>
      </c>
      <c r="M113">
        <v>3</v>
      </c>
      <c r="N113" t="s">
        <v>54</v>
      </c>
      <c r="O113" s="29">
        <v>44595</v>
      </c>
      <c r="P113" s="48">
        <f>'Detailed Summary'!BO769</f>
        <v>1075</v>
      </c>
      <c r="R113">
        <v>3</v>
      </c>
      <c r="S113" t="s">
        <v>54</v>
      </c>
      <c r="T113" s="29">
        <v>44623</v>
      </c>
      <c r="U113" s="48">
        <f>'Detailed Summary'!BO797</f>
        <v>21140</v>
      </c>
      <c r="W113">
        <v>3</v>
      </c>
      <c r="X113" t="s">
        <v>59</v>
      </c>
      <c r="Y113" s="29">
        <v>44656</v>
      </c>
      <c r="Z113" s="48">
        <f>'Detailed Summary'!BO830</f>
        <v>20640</v>
      </c>
    </row>
    <row r="114" spans="4:26" x14ac:dyDescent="0.2">
      <c r="D114" s="29"/>
      <c r="H114">
        <v>4</v>
      </c>
      <c r="I114" t="s">
        <v>54</v>
      </c>
      <c r="J114" s="29">
        <v>44567</v>
      </c>
      <c r="K114" s="48">
        <f>'Detailed Summary'!BO741</f>
        <v>16297</v>
      </c>
      <c r="M114">
        <v>4</v>
      </c>
      <c r="N114" t="s">
        <v>55</v>
      </c>
      <c r="O114" s="29">
        <v>44596</v>
      </c>
      <c r="P114" s="48">
        <f>'Detailed Summary'!BO770</f>
        <v>6487</v>
      </c>
      <c r="R114">
        <v>4</v>
      </c>
      <c r="S114" t="s">
        <v>55</v>
      </c>
      <c r="T114" s="29">
        <v>44624</v>
      </c>
      <c r="U114" s="48">
        <f>'Detailed Summary'!BO798</f>
        <v>21667</v>
      </c>
      <c r="W114">
        <v>4</v>
      </c>
      <c r="X114" t="s">
        <v>53</v>
      </c>
      <c r="Y114" s="29">
        <v>44657</v>
      </c>
      <c r="Z114" s="48">
        <f>'Detailed Summary'!BO831</f>
        <v>20328</v>
      </c>
    </row>
    <row r="115" spans="4:26" x14ac:dyDescent="0.2">
      <c r="D115" s="29"/>
      <c r="H115">
        <v>5</v>
      </c>
      <c r="I115" t="s">
        <v>55</v>
      </c>
      <c r="J115" s="29">
        <v>44568</v>
      </c>
      <c r="K115" s="48">
        <f>'Detailed Summary'!BO742</f>
        <v>16204</v>
      </c>
      <c r="M115">
        <v>5</v>
      </c>
      <c r="N115" t="s">
        <v>58</v>
      </c>
      <c r="O115" s="29">
        <v>44599</v>
      </c>
      <c r="P115" s="48">
        <f>'Detailed Summary'!BO773</f>
        <v>18200</v>
      </c>
      <c r="R115">
        <v>5</v>
      </c>
      <c r="S115" t="s">
        <v>58</v>
      </c>
      <c r="T115" s="29">
        <v>44627</v>
      </c>
      <c r="U115" s="48">
        <f>'Detailed Summary'!BO801</f>
        <v>18581</v>
      </c>
      <c r="W115">
        <v>5</v>
      </c>
      <c r="X115" t="s">
        <v>54</v>
      </c>
      <c r="Y115" s="29">
        <v>44658</v>
      </c>
      <c r="Z115" s="48">
        <f>'Detailed Summary'!BO832</f>
        <v>21261</v>
      </c>
    </row>
    <row r="116" spans="4:26" x14ac:dyDescent="0.2">
      <c r="D116" s="29"/>
      <c r="H116">
        <v>6</v>
      </c>
      <c r="I116" t="s">
        <v>58</v>
      </c>
      <c r="J116" s="29">
        <v>44571</v>
      </c>
      <c r="K116" s="48">
        <f>'Detailed Summary'!BO745</f>
        <v>15364</v>
      </c>
      <c r="M116">
        <v>6</v>
      </c>
      <c r="N116" t="s">
        <v>59</v>
      </c>
      <c r="O116" s="29">
        <v>44600</v>
      </c>
      <c r="P116" s="48">
        <f>'Detailed Summary'!BO774</f>
        <v>19210</v>
      </c>
      <c r="R116">
        <v>6</v>
      </c>
      <c r="S116" t="s">
        <v>59</v>
      </c>
      <c r="T116" s="29">
        <v>44628</v>
      </c>
      <c r="U116" s="48">
        <f>'Detailed Summary'!BO802</f>
        <v>19380</v>
      </c>
      <c r="W116">
        <v>6</v>
      </c>
      <c r="X116" t="s">
        <v>55</v>
      </c>
      <c r="Y116" s="29">
        <v>44659</v>
      </c>
      <c r="Z116" s="48">
        <f>'Detailed Summary'!BO833</f>
        <v>22111</v>
      </c>
    </row>
    <row r="117" spans="4:26" x14ac:dyDescent="0.2">
      <c r="D117" s="29"/>
      <c r="H117">
        <v>7</v>
      </c>
      <c r="I117" t="s">
        <v>59</v>
      </c>
      <c r="J117" s="29">
        <v>44572</v>
      </c>
      <c r="K117" s="48">
        <f>'Detailed Summary'!BO746</f>
        <v>16400</v>
      </c>
      <c r="M117">
        <v>7</v>
      </c>
      <c r="N117" t="s">
        <v>53</v>
      </c>
      <c r="O117" s="29">
        <v>44601</v>
      </c>
      <c r="P117" s="48">
        <f>'Detailed Summary'!BO775</f>
        <v>20385</v>
      </c>
      <c r="R117">
        <v>7</v>
      </c>
      <c r="S117" t="s">
        <v>53</v>
      </c>
      <c r="T117" s="29">
        <v>44629</v>
      </c>
      <c r="U117" s="48">
        <f>'Detailed Summary'!BO803</f>
        <v>20710</v>
      </c>
      <c r="W117">
        <v>7</v>
      </c>
      <c r="X117" t="s">
        <v>58</v>
      </c>
      <c r="Y117" s="29">
        <v>44662</v>
      </c>
      <c r="Z117" s="48">
        <f>'Detailed Summary'!BO836</f>
        <v>18978</v>
      </c>
    </row>
    <row r="118" spans="4:26" x14ac:dyDescent="0.2">
      <c r="D118" s="29"/>
      <c r="H118">
        <v>8</v>
      </c>
      <c r="I118" t="s">
        <v>53</v>
      </c>
      <c r="J118" s="29">
        <v>44573</v>
      </c>
      <c r="K118" s="48">
        <f>'Detailed Summary'!BO747</f>
        <v>16676</v>
      </c>
      <c r="M118">
        <v>8</v>
      </c>
      <c r="N118" t="s">
        <v>54</v>
      </c>
      <c r="O118" s="29">
        <v>44602</v>
      </c>
      <c r="P118" s="48">
        <f>'Detailed Summary'!BO776</f>
        <v>20235</v>
      </c>
      <c r="R118">
        <v>8</v>
      </c>
      <c r="S118" t="s">
        <v>54</v>
      </c>
      <c r="T118" s="29">
        <v>44630</v>
      </c>
      <c r="U118" s="48">
        <f>'Detailed Summary'!BO804</f>
        <v>21322</v>
      </c>
      <c r="W118">
        <v>8</v>
      </c>
      <c r="X118" t="s">
        <v>59</v>
      </c>
      <c r="Y118" s="29">
        <v>44663</v>
      </c>
      <c r="Z118" s="48">
        <f>'Detailed Summary'!BO837</f>
        <v>19697</v>
      </c>
    </row>
    <row r="119" spans="4:26" x14ac:dyDescent="0.2">
      <c r="D119" s="29"/>
      <c r="H119">
        <v>9</v>
      </c>
      <c r="I119" t="s">
        <v>54</v>
      </c>
      <c r="J119" s="29">
        <v>44574</v>
      </c>
      <c r="K119" s="48">
        <f>'Detailed Summary'!BO748</f>
        <v>17218</v>
      </c>
      <c r="M119">
        <v>9</v>
      </c>
      <c r="N119" t="s">
        <v>55</v>
      </c>
      <c r="O119" s="29">
        <v>44603</v>
      </c>
      <c r="P119" s="48">
        <f>'Detailed Summary'!BO777</f>
        <v>21177</v>
      </c>
      <c r="R119">
        <v>9</v>
      </c>
      <c r="S119" t="s">
        <v>55</v>
      </c>
      <c r="T119" s="29">
        <v>44631</v>
      </c>
      <c r="U119" s="48">
        <f>'Detailed Summary'!BO805</f>
        <v>19827</v>
      </c>
      <c r="W119">
        <v>9</v>
      </c>
      <c r="X119" t="s">
        <v>53</v>
      </c>
      <c r="Y119" s="29">
        <v>44664</v>
      </c>
      <c r="Z119" s="48">
        <f>'Detailed Summary'!BO838</f>
        <v>20890</v>
      </c>
    </row>
    <row r="120" spans="4:26" x14ac:dyDescent="0.2">
      <c r="D120" s="29"/>
      <c r="H120">
        <v>10</v>
      </c>
      <c r="I120" t="s">
        <v>55</v>
      </c>
      <c r="J120" s="29">
        <v>44575</v>
      </c>
      <c r="K120" s="48">
        <f>'Detailed Summary'!BO749</f>
        <v>17788</v>
      </c>
      <c r="M120">
        <v>10</v>
      </c>
      <c r="N120" t="s">
        <v>58</v>
      </c>
      <c r="O120" s="29">
        <v>44606</v>
      </c>
      <c r="P120" s="48">
        <f>'Detailed Summary'!BO780</f>
        <v>18635</v>
      </c>
      <c r="R120">
        <v>10</v>
      </c>
      <c r="S120" t="s">
        <v>58</v>
      </c>
      <c r="T120" s="29">
        <v>44632</v>
      </c>
      <c r="U120" s="48">
        <f>'Detailed Summary'!BO808</f>
        <v>16854</v>
      </c>
      <c r="W120">
        <v>10</v>
      </c>
      <c r="X120" t="s">
        <v>54</v>
      </c>
      <c r="Y120" s="29">
        <v>44665</v>
      </c>
      <c r="Z120" s="48">
        <f>'Detailed Summary'!BO839</f>
        <v>22110</v>
      </c>
    </row>
    <row r="121" spans="4:26" x14ac:dyDescent="0.2">
      <c r="D121" s="29"/>
      <c r="H121">
        <v>11</v>
      </c>
      <c r="I121" t="s">
        <v>58</v>
      </c>
      <c r="J121" s="29">
        <v>44578</v>
      </c>
      <c r="K121" s="48">
        <f>'Detailed Summary'!BO752</f>
        <v>14725</v>
      </c>
      <c r="M121">
        <v>11</v>
      </c>
      <c r="N121" t="s">
        <v>59</v>
      </c>
      <c r="O121" s="29">
        <v>44607</v>
      </c>
      <c r="P121" s="48">
        <f>'Detailed Summary'!BO781</f>
        <v>19289</v>
      </c>
      <c r="R121">
        <v>11</v>
      </c>
      <c r="S121" t="s">
        <v>59</v>
      </c>
      <c r="T121" s="29">
        <v>44635</v>
      </c>
      <c r="U121" s="48">
        <f>'Detailed Summary'!BO809</f>
        <v>18514</v>
      </c>
      <c r="W121">
        <v>11</v>
      </c>
      <c r="X121" t="s">
        <v>55</v>
      </c>
      <c r="Y121" s="29">
        <v>44666</v>
      </c>
      <c r="Z121" s="48">
        <f>'Detailed Summary'!BO840</f>
        <v>20260</v>
      </c>
    </row>
    <row r="122" spans="4:26" x14ac:dyDescent="0.2">
      <c r="D122" s="29"/>
      <c r="H122">
        <v>12</v>
      </c>
      <c r="I122" t="s">
        <v>59</v>
      </c>
      <c r="J122" s="29">
        <v>44579</v>
      </c>
      <c r="K122" s="48">
        <f>'Detailed Summary'!BO753</f>
        <v>16668</v>
      </c>
      <c r="M122">
        <v>12</v>
      </c>
      <c r="N122" t="s">
        <v>53</v>
      </c>
      <c r="O122" s="29">
        <v>44608</v>
      </c>
      <c r="P122" s="48">
        <f>'Detailed Summary'!BO782</f>
        <v>19395</v>
      </c>
      <c r="R122">
        <v>12</v>
      </c>
      <c r="S122" t="s">
        <v>53</v>
      </c>
      <c r="T122" s="29">
        <v>44636</v>
      </c>
      <c r="U122" s="48">
        <f>'Detailed Summary'!BO810</f>
        <v>18899</v>
      </c>
      <c r="W122">
        <v>12</v>
      </c>
      <c r="X122" t="s">
        <v>58</v>
      </c>
      <c r="Y122" s="29">
        <v>44669</v>
      </c>
      <c r="Z122" s="48">
        <f>'Detailed Summary'!BO843</f>
        <v>19561</v>
      </c>
    </row>
    <row r="123" spans="4:26" x14ac:dyDescent="0.2">
      <c r="H123">
        <v>13</v>
      </c>
      <c r="I123" t="s">
        <v>53</v>
      </c>
      <c r="J123" s="29">
        <v>44580</v>
      </c>
      <c r="K123" s="48">
        <f>'Detailed Summary'!BO754</f>
        <v>17669</v>
      </c>
      <c r="M123">
        <v>13</v>
      </c>
      <c r="N123" t="s">
        <v>54</v>
      </c>
      <c r="O123" s="29">
        <v>44609</v>
      </c>
      <c r="P123" s="48">
        <f>'Detailed Summary'!BO783</f>
        <v>19997</v>
      </c>
      <c r="R123">
        <v>13</v>
      </c>
      <c r="S123" t="s">
        <v>54</v>
      </c>
      <c r="T123" s="29">
        <v>44637</v>
      </c>
      <c r="U123" s="48">
        <f>'Detailed Summary'!BO811</f>
        <v>18838</v>
      </c>
      <c r="W123">
        <v>13</v>
      </c>
      <c r="X123" t="s">
        <v>59</v>
      </c>
      <c r="Y123" s="29">
        <v>44670</v>
      </c>
      <c r="Z123" s="48">
        <f>'Detailed Summary'!BO844</f>
        <v>20161</v>
      </c>
    </row>
    <row r="124" spans="4:26" x14ac:dyDescent="0.2">
      <c r="H124">
        <v>14</v>
      </c>
      <c r="I124" t="s">
        <v>54</v>
      </c>
      <c r="J124" s="29">
        <v>44581</v>
      </c>
      <c r="K124" s="48">
        <f>'Detailed Summary'!BO755</f>
        <v>13048</v>
      </c>
      <c r="M124">
        <v>14</v>
      </c>
      <c r="N124" t="s">
        <v>55</v>
      </c>
      <c r="O124" s="29">
        <v>44610</v>
      </c>
      <c r="P124" s="48">
        <f>'Detailed Summary'!BO784</f>
        <v>21067</v>
      </c>
      <c r="R124">
        <v>14</v>
      </c>
      <c r="S124" t="s">
        <v>55</v>
      </c>
      <c r="T124" s="29">
        <v>44638</v>
      </c>
      <c r="U124" s="48">
        <f>'Detailed Summary'!BO812</f>
        <v>19027</v>
      </c>
      <c r="W124">
        <v>14</v>
      </c>
      <c r="X124" t="s">
        <v>53</v>
      </c>
      <c r="Y124" s="29">
        <v>44671</v>
      </c>
      <c r="Z124" s="48">
        <f>'Detailed Summary'!BO845</f>
        <v>21348</v>
      </c>
    </row>
    <row r="125" spans="4:26" x14ac:dyDescent="0.2">
      <c r="H125">
        <v>15</v>
      </c>
      <c r="I125" t="s">
        <v>55</v>
      </c>
      <c r="J125" s="29">
        <v>44582</v>
      </c>
      <c r="K125" s="48">
        <f>'Detailed Summary'!BO756</f>
        <v>16195</v>
      </c>
      <c r="M125">
        <v>15</v>
      </c>
      <c r="N125" t="s">
        <v>58</v>
      </c>
      <c r="O125" s="29">
        <v>44613</v>
      </c>
      <c r="P125" s="48">
        <f>'Detailed Summary'!BO787</f>
        <v>18240</v>
      </c>
      <c r="R125">
        <v>15</v>
      </c>
      <c r="S125" t="s">
        <v>58</v>
      </c>
      <c r="T125" s="29">
        <v>44641</v>
      </c>
      <c r="U125" s="48">
        <f>'Detailed Summary'!BO815</f>
        <v>15809</v>
      </c>
      <c r="W125">
        <v>15</v>
      </c>
      <c r="X125" t="s">
        <v>54</v>
      </c>
      <c r="Y125" s="29">
        <v>44672</v>
      </c>
      <c r="Z125" s="48">
        <f>'Detailed Summary'!BO846</f>
        <v>21050</v>
      </c>
    </row>
    <row r="126" spans="4:26" x14ac:dyDescent="0.2">
      <c r="H126">
        <v>16</v>
      </c>
      <c r="I126" t="s">
        <v>58</v>
      </c>
      <c r="J126" s="29">
        <v>44585</v>
      </c>
      <c r="K126" s="48">
        <f>'Detailed Summary'!BO759</f>
        <v>15071</v>
      </c>
      <c r="M126">
        <v>16</v>
      </c>
      <c r="N126" t="s">
        <v>59</v>
      </c>
      <c r="O126" s="29">
        <v>44614</v>
      </c>
      <c r="P126" s="48">
        <f>'Detailed Summary'!BO788</f>
        <v>19770</v>
      </c>
      <c r="R126">
        <v>16</v>
      </c>
      <c r="S126" t="s">
        <v>59</v>
      </c>
      <c r="T126" s="29">
        <v>44642</v>
      </c>
      <c r="U126" s="48">
        <f>'Detailed Summary'!BO816</f>
        <v>19697</v>
      </c>
      <c r="W126">
        <v>16</v>
      </c>
      <c r="X126" t="s">
        <v>55</v>
      </c>
      <c r="Y126" s="29">
        <v>44673</v>
      </c>
      <c r="Z126" s="48">
        <f>'Detailed Summary'!BO847</f>
        <v>22264</v>
      </c>
    </row>
    <row r="127" spans="4:26" x14ac:dyDescent="0.2">
      <c r="H127">
        <v>17</v>
      </c>
      <c r="I127" t="s">
        <v>59</v>
      </c>
      <c r="J127" s="29">
        <v>44586</v>
      </c>
      <c r="K127" s="48">
        <f>'Detailed Summary'!BO760</f>
        <v>17542</v>
      </c>
      <c r="M127">
        <v>17</v>
      </c>
      <c r="N127" t="s">
        <v>53</v>
      </c>
      <c r="O127" s="29">
        <v>44615</v>
      </c>
      <c r="P127" s="48">
        <f>'Detailed Summary'!BO789</f>
        <v>17863</v>
      </c>
      <c r="R127">
        <v>17</v>
      </c>
      <c r="S127" t="s">
        <v>53</v>
      </c>
      <c r="T127" s="29">
        <v>44643</v>
      </c>
      <c r="U127" s="48">
        <f>'Detailed Summary'!BO817</f>
        <v>20738</v>
      </c>
      <c r="W127">
        <v>17</v>
      </c>
      <c r="X127" t="s">
        <v>58</v>
      </c>
      <c r="Y127" s="29">
        <v>44676</v>
      </c>
      <c r="Z127" s="48">
        <f>'Detailed Summary'!BO850</f>
        <v>17676</v>
      </c>
    </row>
    <row r="128" spans="4:26" x14ac:dyDescent="0.2">
      <c r="H128">
        <v>18</v>
      </c>
      <c r="I128" t="s">
        <v>53</v>
      </c>
      <c r="J128" s="29">
        <v>44587</v>
      </c>
      <c r="K128" s="48">
        <f>'Detailed Summary'!BO761</f>
        <v>18203</v>
      </c>
      <c r="M128">
        <v>18</v>
      </c>
      <c r="N128" t="s">
        <v>54</v>
      </c>
      <c r="O128" s="29">
        <v>44616</v>
      </c>
      <c r="P128" s="48">
        <f>'Detailed Summary'!BO790</f>
        <v>12997</v>
      </c>
      <c r="R128">
        <v>18</v>
      </c>
      <c r="S128" t="s">
        <v>54</v>
      </c>
      <c r="T128" s="29">
        <v>44644</v>
      </c>
      <c r="U128" s="48">
        <f>'Detailed Summary'!BO818</f>
        <v>21586</v>
      </c>
      <c r="W128">
        <v>18</v>
      </c>
      <c r="X128" t="s">
        <v>59</v>
      </c>
      <c r="Y128" s="29">
        <v>44677</v>
      </c>
      <c r="Z128" s="48">
        <f>'Detailed Summary'!BO851</f>
        <v>19437</v>
      </c>
    </row>
    <row r="129" spans="4:26" x14ac:dyDescent="0.2">
      <c r="D129" s="29"/>
      <c r="H129">
        <v>19</v>
      </c>
      <c r="I129" t="s">
        <v>54</v>
      </c>
      <c r="J129" s="29">
        <v>44588</v>
      </c>
      <c r="K129" s="48">
        <f>'Detailed Summary'!BO762</f>
        <v>18182</v>
      </c>
      <c r="M129">
        <v>19</v>
      </c>
      <c r="N129" t="s">
        <v>55</v>
      </c>
      <c r="O129" s="29">
        <v>44617</v>
      </c>
      <c r="P129" s="48">
        <f>'Detailed Summary'!BO791</f>
        <v>18845</v>
      </c>
      <c r="R129">
        <v>19</v>
      </c>
      <c r="S129" t="s">
        <v>55</v>
      </c>
      <c r="T129" s="29">
        <v>44645</v>
      </c>
      <c r="U129" s="48">
        <f>'Detailed Summary'!BO819</f>
        <v>22183</v>
      </c>
      <c r="W129">
        <v>19</v>
      </c>
      <c r="X129" t="s">
        <v>53</v>
      </c>
      <c r="Y129" s="29">
        <v>44678</v>
      </c>
      <c r="Z129" s="48">
        <f>'Detailed Summary'!BO852</f>
        <v>21115</v>
      </c>
    </row>
    <row r="130" spans="4:26" x14ac:dyDescent="0.2">
      <c r="D130" s="29"/>
      <c r="H130">
        <v>20</v>
      </c>
      <c r="I130" t="s">
        <v>55</v>
      </c>
      <c r="J130" s="29">
        <v>44589</v>
      </c>
      <c r="K130" s="48">
        <f>'Detailed Summary'!BO763</f>
        <v>19030</v>
      </c>
      <c r="M130">
        <v>20</v>
      </c>
      <c r="N130" t="s">
        <v>58</v>
      </c>
      <c r="O130" s="29">
        <v>44620</v>
      </c>
      <c r="P130" s="48">
        <f>'Detailed Summary'!BO794</f>
        <v>19181</v>
      </c>
      <c r="R130">
        <v>20</v>
      </c>
      <c r="S130" t="s">
        <v>58</v>
      </c>
      <c r="T130" s="29">
        <v>44648</v>
      </c>
      <c r="U130" s="48">
        <f>'Detailed Summary'!BO822</f>
        <v>19122</v>
      </c>
      <c r="W130">
        <v>20</v>
      </c>
      <c r="X130" t="s">
        <v>54</v>
      </c>
      <c r="Y130" s="29">
        <v>44679</v>
      </c>
      <c r="Z130" s="48">
        <f>'Detailed Summary'!BO853</f>
        <v>22459</v>
      </c>
    </row>
    <row r="131" spans="4:26" x14ac:dyDescent="0.2">
      <c r="D131" s="29"/>
      <c r="H131">
        <v>21</v>
      </c>
      <c r="I131" t="s">
        <v>58</v>
      </c>
      <c r="J131" s="29">
        <v>44592</v>
      </c>
      <c r="K131" s="48">
        <f>'Detailed Summary'!BO766</f>
        <v>15281</v>
      </c>
      <c r="O131" s="29"/>
      <c r="P131" s="48"/>
      <c r="R131">
        <v>21</v>
      </c>
      <c r="S131" t="s">
        <v>59</v>
      </c>
      <c r="T131" s="29">
        <v>44649</v>
      </c>
      <c r="U131" s="48">
        <f>'Detailed Summary'!BO823</f>
        <v>20242</v>
      </c>
      <c r="W131">
        <v>21</v>
      </c>
      <c r="X131" t="s">
        <v>55</v>
      </c>
      <c r="Y131" s="29">
        <v>44680</v>
      </c>
      <c r="Z131" s="48">
        <f>'Detailed Summary'!BO854</f>
        <v>21964</v>
      </c>
    </row>
    <row r="132" spans="4:26" x14ac:dyDescent="0.2">
      <c r="D132" s="29"/>
      <c r="R132">
        <v>22</v>
      </c>
      <c r="S132" t="s">
        <v>53</v>
      </c>
      <c r="T132" s="29">
        <v>44650</v>
      </c>
      <c r="U132" s="48">
        <f>'Detailed Summary'!BO824</f>
        <v>20487</v>
      </c>
      <c r="Y132" s="29"/>
      <c r="Z132" s="48"/>
    </row>
    <row r="133" spans="4:26" ht="16" thickBot="1" x14ac:dyDescent="0.25">
      <c r="D133" s="29"/>
      <c r="I133" s="46"/>
      <c r="J133" s="46"/>
      <c r="K133" s="142">
        <f>SUM(K111:K131)</f>
        <v>344215</v>
      </c>
      <c r="N133" s="46"/>
      <c r="O133" s="46"/>
      <c r="P133" s="142">
        <f>SUM(P111:P131)</f>
        <v>349935</v>
      </c>
      <c r="R133">
        <v>23</v>
      </c>
      <c r="S133" t="s">
        <v>54</v>
      </c>
      <c r="T133" s="29">
        <v>44651</v>
      </c>
      <c r="U133" s="48">
        <f>'Detailed Summary'!BO825</f>
        <v>21439</v>
      </c>
      <c r="Y133" s="29"/>
      <c r="Z133" s="48"/>
    </row>
    <row r="134" spans="4:26" ht="17" thickTop="1" thickBot="1" x14ac:dyDescent="0.25">
      <c r="D134" s="29"/>
      <c r="I134" s="61" t="s">
        <v>535</v>
      </c>
      <c r="J134" s="142">
        <f>K133/21</f>
        <v>16391.190476190477</v>
      </c>
      <c r="N134" s="61" t="s">
        <v>538</v>
      </c>
      <c r="O134" s="142">
        <f>P133/20</f>
        <v>17496.75</v>
      </c>
      <c r="S134" s="46"/>
      <c r="T134" s="46"/>
      <c r="U134" s="142">
        <f>SUM(U111:U133)</f>
        <v>456131</v>
      </c>
      <c r="X134" s="46"/>
      <c r="Y134" s="46"/>
      <c r="Z134" s="142">
        <f>SUM(Z111:Z133)</f>
        <v>435194</v>
      </c>
    </row>
    <row r="135" spans="4:26" ht="17" thickTop="1" thickBot="1" x14ac:dyDescent="0.25">
      <c r="D135" s="29"/>
      <c r="S135" s="61" t="s">
        <v>541</v>
      </c>
      <c r="T135" s="142">
        <f>U134/23</f>
        <v>19831.782608695652</v>
      </c>
      <c r="X135" s="61" t="s">
        <v>545</v>
      </c>
      <c r="Y135" s="142">
        <f>Z134/21</f>
        <v>20723.523809523809</v>
      </c>
    </row>
    <row r="136" spans="4:26" ht="16" thickTop="1" x14ac:dyDescent="0.2">
      <c r="D136" s="29"/>
    </row>
    <row r="137" spans="4:26" x14ac:dyDescent="0.2">
      <c r="D137" s="29"/>
      <c r="I137" s="256" t="s">
        <v>547</v>
      </c>
      <c r="J137" s="257"/>
      <c r="K137" s="257"/>
      <c r="N137" s="256" t="s">
        <v>549</v>
      </c>
      <c r="O137" s="257"/>
      <c r="P137" s="257"/>
      <c r="S137" s="256" t="s">
        <v>554</v>
      </c>
      <c r="T137" s="257"/>
      <c r="U137" s="257"/>
      <c r="X137" s="256" t="s">
        <v>556</v>
      </c>
      <c r="Y137" s="256"/>
      <c r="Z137" s="256"/>
    </row>
    <row r="138" spans="4:26" x14ac:dyDescent="0.2">
      <c r="D138" s="29"/>
      <c r="H138">
        <v>1</v>
      </c>
      <c r="I138" t="s">
        <v>58</v>
      </c>
      <c r="J138" s="29">
        <v>44683</v>
      </c>
      <c r="K138" s="48">
        <f>'Detailed Summary'!BO857</f>
        <v>19485</v>
      </c>
      <c r="M138">
        <v>1</v>
      </c>
      <c r="N138" t="s">
        <v>53</v>
      </c>
      <c r="O138" s="29">
        <v>44713</v>
      </c>
      <c r="P138" s="48">
        <f>'Detailed Summary'!BO887</f>
        <v>21078</v>
      </c>
      <c r="R138">
        <v>1</v>
      </c>
      <c r="S138" t="s">
        <v>55</v>
      </c>
      <c r="T138" s="29">
        <v>44743</v>
      </c>
      <c r="U138" s="48">
        <f>'Detailed Summary'!BO917</f>
        <v>20748</v>
      </c>
      <c r="W138">
        <v>1</v>
      </c>
      <c r="X138" t="s">
        <v>58</v>
      </c>
      <c r="Y138" s="29">
        <v>44774</v>
      </c>
      <c r="Z138" s="48">
        <f>'Detailed Summary'!BO948</f>
        <v>17808</v>
      </c>
    </row>
    <row r="139" spans="4:26" x14ac:dyDescent="0.2">
      <c r="D139" s="29"/>
      <c r="H139">
        <v>2</v>
      </c>
      <c r="I139" t="s">
        <v>59</v>
      </c>
      <c r="J139" s="29">
        <v>44684</v>
      </c>
      <c r="K139" s="48">
        <f>'Detailed Summary'!BO858</f>
        <v>20164</v>
      </c>
      <c r="M139">
        <v>2</v>
      </c>
      <c r="N139" t="s">
        <v>54</v>
      </c>
      <c r="O139" s="29">
        <v>43984</v>
      </c>
      <c r="P139" s="48">
        <f>'Detailed Summary'!BO888</f>
        <v>21876</v>
      </c>
      <c r="R139">
        <v>2</v>
      </c>
      <c r="S139" t="s">
        <v>58</v>
      </c>
      <c r="T139" s="29">
        <v>44746</v>
      </c>
      <c r="U139" s="48">
        <f>'Detailed Summary'!BO920</f>
        <v>8837</v>
      </c>
      <c r="W139">
        <v>2</v>
      </c>
      <c r="X139" t="s">
        <v>59</v>
      </c>
      <c r="Y139" s="29">
        <v>44775</v>
      </c>
      <c r="Z139" s="48">
        <f>'Detailed Summary'!BO949</f>
        <v>20319</v>
      </c>
    </row>
    <row r="140" spans="4:26" x14ac:dyDescent="0.2">
      <c r="D140" s="29"/>
      <c r="H140">
        <v>3</v>
      </c>
      <c r="I140" t="s">
        <v>53</v>
      </c>
      <c r="J140" s="29">
        <v>44685</v>
      </c>
      <c r="K140" s="48">
        <f>'Detailed Summary'!BO859</f>
        <v>20889</v>
      </c>
      <c r="M140">
        <v>3</v>
      </c>
      <c r="N140" t="s">
        <v>55</v>
      </c>
      <c r="O140" s="29">
        <v>44715</v>
      </c>
      <c r="P140" s="48">
        <f>'Detailed Summary'!BO889</f>
        <v>21054</v>
      </c>
      <c r="R140">
        <v>3</v>
      </c>
      <c r="S140" t="s">
        <v>59</v>
      </c>
      <c r="T140" s="29">
        <v>44747</v>
      </c>
      <c r="U140" s="48">
        <f>'Detailed Summary'!BO921</f>
        <v>18198</v>
      </c>
      <c r="W140">
        <v>3</v>
      </c>
      <c r="X140" t="s">
        <v>53</v>
      </c>
      <c r="Y140" s="29">
        <v>44776</v>
      </c>
      <c r="Z140" s="48">
        <f>'Detailed Summary'!BO950</f>
        <v>18269</v>
      </c>
    </row>
    <row r="141" spans="4:26" x14ac:dyDescent="0.2">
      <c r="D141" s="29"/>
      <c r="H141">
        <v>4</v>
      </c>
      <c r="I141" t="s">
        <v>54</v>
      </c>
      <c r="J141" s="29">
        <v>44686</v>
      </c>
      <c r="K141" s="48">
        <f>'Detailed Summary'!BO860</f>
        <v>19943</v>
      </c>
      <c r="M141">
        <v>4</v>
      </c>
      <c r="N141" t="s">
        <v>58</v>
      </c>
      <c r="O141" s="29">
        <v>44718</v>
      </c>
      <c r="P141" s="48">
        <f>'Detailed Summary'!BO892</f>
        <v>18610</v>
      </c>
      <c r="R141">
        <v>4</v>
      </c>
      <c r="S141" t="s">
        <v>53</v>
      </c>
      <c r="T141" s="29">
        <v>44748</v>
      </c>
      <c r="U141" s="48">
        <f>'Detailed Summary'!BO922</f>
        <v>19731</v>
      </c>
      <c r="W141">
        <v>4</v>
      </c>
      <c r="X141" t="s">
        <v>54</v>
      </c>
      <c r="Y141" s="29">
        <v>44777</v>
      </c>
      <c r="Z141" s="48">
        <f>'Detailed Summary'!BO951</f>
        <v>20495</v>
      </c>
    </row>
    <row r="142" spans="4:26" x14ac:dyDescent="0.2">
      <c r="D142" s="29"/>
      <c r="H142">
        <v>5</v>
      </c>
      <c r="I142" t="s">
        <v>55</v>
      </c>
      <c r="J142" s="29">
        <v>44687</v>
      </c>
      <c r="K142" s="48">
        <f>'Detailed Summary'!BO861</f>
        <v>21948</v>
      </c>
      <c r="M142">
        <v>5</v>
      </c>
      <c r="N142" t="s">
        <v>59</v>
      </c>
      <c r="O142" s="29">
        <v>44719</v>
      </c>
      <c r="P142" s="48">
        <f>'Detailed Summary'!BO893</f>
        <v>17245</v>
      </c>
      <c r="R142">
        <v>5</v>
      </c>
      <c r="S142" t="s">
        <v>54</v>
      </c>
      <c r="T142" s="29">
        <v>44749</v>
      </c>
      <c r="U142" s="48">
        <f>'Detailed Summary'!BO923</f>
        <v>19758</v>
      </c>
      <c r="W142">
        <v>5</v>
      </c>
      <c r="X142" t="s">
        <v>55</v>
      </c>
      <c r="Y142" s="29">
        <v>44778</v>
      </c>
      <c r="Z142" s="48">
        <f>'Detailed Summary'!BO952</f>
        <v>19523</v>
      </c>
    </row>
    <row r="143" spans="4:26" x14ac:dyDescent="0.2">
      <c r="D143" s="29"/>
      <c r="H143">
        <v>6</v>
      </c>
      <c r="I143" t="s">
        <v>58</v>
      </c>
      <c r="J143" s="29">
        <v>44690</v>
      </c>
      <c r="K143" s="48">
        <f>'Detailed Summary'!BO864</f>
        <v>19015</v>
      </c>
      <c r="M143">
        <v>6</v>
      </c>
      <c r="N143" t="s">
        <v>53</v>
      </c>
      <c r="O143" s="29">
        <v>44720</v>
      </c>
      <c r="P143" s="48">
        <f>'Detailed Summary'!BO894</f>
        <v>20552</v>
      </c>
      <c r="R143">
        <v>6</v>
      </c>
      <c r="S143" t="s">
        <v>55</v>
      </c>
      <c r="T143" s="29">
        <v>44750</v>
      </c>
      <c r="U143" s="48">
        <f>'Detailed Summary'!BO924</f>
        <v>20131</v>
      </c>
      <c r="W143">
        <v>6</v>
      </c>
      <c r="X143" t="s">
        <v>58</v>
      </c>
      <c r="Y143" s="29">
        <v>44781</v>
      </c>
      <c r="Z143" s="48">
        <f>'Detailed Summary'!BO955</f>
        <v>18842</v>
      </c>
    </row>
    <row r="144" spans="4:26" x14ac:dyDescent="0.2">
      <c r="D144" s="29"/>
      <c r="H144">
        <v>7</v>
      </c>
      <c r="I144" t="s">
        <v>59</v>
      </c>
      <c r="J144" s="29">
        <v>44691</v>
      </c>
      <c r="K144" s="48">
        <f>'Detailed Summary'!BO865</f>
        <v>20173</v>
      </c>
      <c r="M144">
        <v>7</v>
      </c>
      <c r="N144" t="s">
        <v>54</v>
      </c>
      <c r="O144" s="29">
        <v>44721</v>
      </c>
      <c r="P144" s="48">
        <f>'Detailed Summary'!BO895</f>
        <v>21006</v>
      </c>
      <c r="R144">
        <v>7</v>
      </c>
      <c r="S144" t="s">
        <v>58</v>
      </c>
      <c r="T144" s="29">
        <v>44753</v>
      </c>
      <c r="U144" s="48">
        <f>'Detailed Summary'!BO927</f>
        <v>18515</v>
      </c>
      <c r="W144">
        <v>7</v>
      </c>
      <c r="X144" t="s">
        <v>59</v>
      </c>
      <c r="Y144" s="29">
        <v>44782</v>
      </c>
      <c r="Z144" s="48">
        <f>'Detailed Summary'!BO956</f>
        <v>19791</v>
      </c>
    </row>
    <row r="145" spans="4:26" x14ac:dyDescent="0.2">
      <c r="D145" s="29"/>
      <c r="H145">
        <v>8</v>
      </c>
      <c r="I145" t="s">
        <v>53</v>
      </c>
      <c r="J145" s="29">
        <v>44692</v>
      </c>
      <c r="K145" s="48">
        <f>'Detailed Summary'!BO866</f>
        <v>20885</v>
      </c>
      <c r="M145">
        <v>8</v>
      </c>
      <c r="N145" t="s">
        <v>55</v>
      </c>
      <c r="O145" s="29">
        <v>44722</v>
      </c>
      <c r="P145" s="48">
        <f>'Detailed Summary'!BO896</f>
        <v>21246</v>
      </c>
      <c r="R145">
        <v>8</v>
      </c>
      <c r="S145" t="s">
        <v>59</v>
      </c>
      <c r="T145" s="29">
        <v>44754</v>
      </c>
      <c r="U145" s="48">
        <f>'Detailed Summary'!BO928</f>
        <v>19682</v>
      </c>
      <c r="W145">
        <v>8</v>
      </c>
      <c r="X145" t="s">
        <v>53</v>
      </c>
      <c r="Y145" s="29">
        <v>44783</v>
      </c>
      <c r="Z145" s="48">
        <f>'Detailed Summary'!BO957</f>
        <v>20060</v>
      </c>
    </row>
    <row r="146" spans="4:26" x14ac:dyDescent="0.2">
      <c r="D146" s="29"/>
      <c r="H146">
        <v>9</v>
      </c>
      <c r="I146" t="s">
        <v>54</v>
      </c>
      <c r="J146" s="29">
        <v>44693</v>
      </c>
      <c r="K146" s="48">
        <f>'Detailed Summary'!BO867</f>
        <v>21873</v>
      </c>
      <c r="M146">
        <v>9</v>
      </c>
      <c r="N146" t="s">
        <v>58</v>
      </c>
      <c r="O146" s="29">
        <v>44725</v>
      </c>
      <c r="P146" s="48">
        <f>'Detailed Summary'!BO899</f>
        <v>18491</v>
      </c>
      <c r="R146">
        <v>9</v>
      </c>
      <c r="S146" t="s">
        <v>53</v>
      </c>
      <c r="T146" s="29">
        <v>44755</v>
      </c>
      <c r="U146" s="48">
        <f>'Detailed Summary'!BO929</f>
        <v>20318</v>
      </c>
      <c r="W146">
        <v>9</v>
      </c>
      <c r="X146" t="s">
        <v>54</v>
      </c>
      <c r="Y146" s="29">
        <v>44784</v>
      </c>
      <c r="Z146" s="48">
        <f>'Detailed Summary'!BO958</f>
        <v>20918</v>
      </c>
    </row>
    <row r="147" spans="4:26" x14ac:dyDescent="0.2">
      <c r="D147" s="29"/>
      <c r="H147">
        <v>10</v>
      </c>
      <c r="I147" t="s">
        <v>55</v>
      </c>
      <c r="J147" s="29">
        <v>44694</v>
      </c>
      <c r="K147" s="48">
        <f>'Detailed Summary'!BO868</f>
        <v>22498</v>
      </c>
      <c r="M147">
        <v>10</v>
      </c>
      <c r="N147" t="s">
        <v>59</v>
      </c>
      <c r="O147" s="29">
        <v>44726</v>
      </c>
      <c r="P147" s="48">
        <f>'Detailed Summary'!BO900</f>
        <v>20512</v>
      </c>
      <c r="R147">
        <v>10</v>
      </c>
      <c r="S147" t="s">
        <v>54</v>
      </c>
      <c r="T147" s="29">
        <v>44756</v>
      </c>
      <c r="U147" s="48">
        <f>'Detailed Summary'!BO930</f>
        <v>20681</v>
      </c>
      <c r="W147">
        <v>10</v>
      </c>
      <c r="X147" t="s">
        <v>55</v>
      </c>
      <c r="Y147" s="29">
        <v>44785</v>
      </c>
      <c r="Z147" s="48">
        <f>'Detailed Summary'!BO959</f>
        <v>20806</v>
      </c>
    </row>
    <row r="148" spans="4:26" x14ac:dyDescent="0.2">
      <c r="D148" s="29"/>
      <c r="H148">
        <v>11</v>
      </c>
      <c r="I148" t="s">
        <v>58</v>
      </c>
      <c r="J148" s="29">
        <v>44697</v>
      </c>
      <c r="K148" s="48">
        <f>'Detailed Summary'!BO871</f>
        <v>19574</v>
      </c>
      <c r="M148">
        <v>11</v>
      </c>
      <c r="N148" t="s">
        <v>53</v>
      </c>
      <c r="O148" s="29">
        <v>44727</v>
      </c>
      <c r="P148" s="48">
        <f>'Detailed Summary'!BO901</f>
        <v>21144</v>
      </c>
      <c r="R148">
        <v>11</v>
      </c>
      <c r="S148" t="s">
        <v>55</v>
      </c>
      <c r="T148" s="29">
        <v>44757</v>
      </c>
      <c r="U148" s="48">
        <f>'Detailed Summary'!BO931</f>
        <v>20162</v>
      </c>
      <c r="W148">
        <v>11</v>
      </c>
      <c r="X148" t="s">
        <v>58</v>
      </c>
      <c r="Y148" s="29">
        <v>44788</v>
      </c>
      <c r="Z148" s="48">
        <f>'Detailed Summary'!BO962</f>
        <v>19658</v>
      </c>
    </row>
    <row r="149" spans="4:26" x14ac:dyDescent="0.2">
      <c r="D149" s="29"/>
      <c r="H149">
        <v>12</v>
      </c>
      <c r="I149" t="s">
        <v>59</v>
      </c>
      <c r="J149" s="29">
        <v>44698</v>
      </c>
      <c r="K149" s="48">
        <f>'Detailed Summary'!BO872</f>
        <v>20533</v>
      </c>
      <c r="M149">
        <v>12</v>
      </c>
      <c r="N149" t="s">
        <v>54</v>
      </c>
      <c r="O149" s="29">
        <v>44728</v>
      </c>
      <c r="P149" s="48">
        <f>'Detailed Summary'!BO902</f>
        <v>21327</v>
      </c>
      <c r="R149">
        <v>12</v>
      </c>
      <c r="S149" t="s">
        <v>58</v>
      </c>
      <c r="T149" s="29">
        <v>44760</v>
      </c>
      <c r="U149" s="48">
        <f>'Detailed Summary'!BO934</f>
        <v>18102</v>
      </c>
      <c r="W149">
        <v>12</v>
      </c>
      <c r="X149" t="s">
        <v>59</v>
      </c>
      <c r="Y149" s="29">
        <v>44789</v>
      </c>
      <c r="Z149" s="48">
        <f>'Detailed Summary'!BO963</f>
        <v>20470</v>
      </c>
    </row>
    <row r="150" spans="4:26" x14ac:dyDescent="0.2">
      <c r="H150">
        <v>13</v>
      </c>
      <c r="I150" t="s">
        <v>53</v>
      </c>
      <c r="J150" s="29">
        <v>44699</v>
      </c>
      <c r="K150" s="48">
        <f>'Detailed Summary'!BO873</f>
        <v>21198</v>
      </c>
      <c r="M150">
        <v>13</v>
      </c>
      <c r="N150" t="s">
        <v>55</v>
      </c>
      <c r="O150" s="29">
        <v>44729</v>
      </c>
      <c r="P150" s="48">
        <f>'Detailed Summary'!BO903</f>
        <v>21263</v>
      </c>
      <c r="R150">
        <v>13</v>
      </c>
      <c r="S150" t="s">
        <v>59</v>
      </c>
      <c r="T150" s="29">
        <v>44761</v>
      </c>
      <c r="U150" s="48">
        <f>'Detailed Summary'!BO935</f>
        <v>19659</v>
      </c>
      <c r="W150">
        <v>13</v>
      </c>
      <c r="X150" t="s">
        <v>53</v>
      </c>
      <c r="Y150" s="29">
        <v>44790</v>
      </c>
      <c r="Z150" s="48">
        <f>'Detailed Summary'!BO964</f>
        <v>12982</v>
      </c>
    </row>
    <row r="151" spans="4:26" x14ac:dyDescent="0.2">
      <c r="H151">
        <v>14</v>
      </c>
      <c r="I151" t="s">
        <v>54</v>
      </c>
      <c r="J151" s="29">
        <v>44700</v>
      </c>
      <c r="K151" s="48">
        <f>'Detailed Summary'!BO874</f>
        <v>20960</v>
      </c>
      <c r="M151">
        <v>14</v>
      </c>
      <c r="N151" t="s">
        <v>58</v>
      </c>
      <c r="O151" s="29">
        <v>44732</v>
      </c>
      <c r="P151" s="48">
        <f>'Detailed Summary'!BO906</f>
        <v>19241</v>
      </c>
      <c r="R151">
        <v>14</v>
      </c>
      <c r="S151" t="s">
        <v>53</v>
      </c>
      <c r="T151" s="29">
        <v>44762</v>
      </c>
      <c r="U151" s="48">
        <f>'Detailed Summary'!BO936</f>
        <v>20684</v>
      </c>
      <c r="W151">
        <v>14</v>
      </c>
      <c r="X151" t="s">
        <v>54</v>
      </c>
      <c r="Y151" s="29">
        <v>44791</v>
      </c>
      <c r="Z151" s="48">
        <f>'Detailed Summary'!BO965</f>
        <v>20952</v>
      </c>
    </row>
    <row r="152" spans="4:26" x14ac:dyDescent="0.2">
      <c r="H152">
        <v>15</v>
      </c>
      <c r="I152" t="s">
        <v>55</v>
      </c>
      <c r="J152" s="29">
        <v>44701</v>
      </c>
      <c r="K152" s="48">
        <f>'Detailed Summary'!BO875</f>
        <v>22312</v>
      </c>
      <c r="M152">
        <v>15</v>
      </c>
      <c r="N152" t="s">
        <v>59</v>
      </c>
      <c r="O152" s="29">
        <v>44733</v>
      </c>
      <c r="P152" s="48">
        <f>'Detailed Summary'!BO907</f>
        <v>19954</v>
      </c>
      <c r="R152">
        <v>15</v>
      </c>
      <c r="S152" t="s">
        <v>54</v>
      </c>
      <c r="T152" s="29">
        <v>44763</v>
      </c>
      <c r="U152" s="48">
        <f>'Detailed Summary'!BO937</f>
        <v>19795</v>
      </c>
      <c r="W152">
        <v>15</v>
      </c>
      <c r="X152" t="s">
        <v>55</v>
      </c>
      <c r="Y152" s="29">
        <v>44792</v>
      </c>
      <c r="Z152" s="48">
        <f>'Detailed Summary'!BO966</f>
        <v>21748</v>
      </c>
    </row>
    <row r="153" spans="4:26" x14ac:dyDescent="0.2">
      <c r="H153">
        <v>16</v>
      </c>
      <c r="I153" t="s">
        <v>58</v>
      </c>
      <c r="J153" s="29">
        <v>44704</v>
      </c>
      <c r="K153" s="48">
        <f>'Detailed Summary'!BO878</f>
        <v>18434</v>
      </c>
      <c r="M153">
        <v>16</v>
      </c>
      <c r="N153" t="s">
        <v>53</v>
      </c>
      <c r="O153" s="29">
        <v>44734</v>
      </c>
      <c r="P153" s="48">
        <f>'Detailed Summary'!BO908</f>
        <v>20677</v>
      </c>
      <c r="R153">
        <v>16</v>
      </c>
      <c r="S153" t="s">
        <v>55</v>
      </c>
      <c r="T153" s="29">
        <v>44764</v>
      </c>
      <c r="U153" s="48">
        <f>'Detailed Summary'!BO938</f>
        <v>20400</v>
      </c>
      <c r="W153">
        <v>16</v>
      </c>
      <c r="X153" t="s">
        <v>58</v>
      </c>
      <c r="Y153" s="29">
        <v>44795</v>
      </c>
      <c r="Z153" s="48">
        <f>'Detailed Summary'!BO969</f>
        <v>18848</v>
      </c>
    </row>
    <row r="154" spans="4:26" x14ac:dyDescent="0.2">
      <c r="H154">
        <v>17</v>
      </c>
      <c r="I154" t="s">
        <v>59</v>
      </c>
      <c r="J154" s="29">
        <v>44705</v>
      </c>
      <c r="K154" s="48">
        <f>'Detailed Summary'!BO879</f>
        <v>20398</v>
      </c>
      <c r="M154">
        <v>17</v>
      </c>
      <c r="N154" t="s">
        <v>54</v>
      </c>
      <c r="O154" s="29">
        <v>44735</v>
      </c>
      <c r="P154" s="48">
        <f>'Detailed Summary'!BO909</f>
        <v>20885</v>
      </c>
      <c r="R154">
        <v>17</v>
      </c>
      <c r="S154" t="s">
        <v>58</v>
      </c>
      <c r="T154" s="29">
        <v>44767</v>
      </c>
      <c r="U154" s="48">
        <f>'Detailed Summary'!BO941</f>
        <v>18759</v>
      </c>
      <c r="W154">
        <v>17</v>
      </c>
      <c r="X154" t="s">
        <v>59</v>
      </c>
      <c r="Y154" s="29">
        <v>45161</v>
      </c>
      <c r="Z154" s="48">
        <f>'Detailed Summary'!BO970</f>
        <v>19238</v>
      </c>
    </row>
    <row r="155" spans="4:26" x14ac:dyDescent="0.2">
      <c r="H155">
        <v>18</v>
      </c>
      <c r="I155" t="s">
        <v>53</v>
      </c>
      <c r="J155" s="29">
        <v>44706</v>
      </c>
      <c r="K155" s="48">
        <f>'Detailed Summary'!BO880</f>
        <v>20565</v>
      </c>
      <c r="M155">
        <v>18</v>
      </c>
      <c r="N155" t="s">
        <v>55</v>
      </c>
      <c r="O155" s="29">
        <v>44736</v>
      </c>
      <c r="P155" s="48">
        <f>'Detailed Summary'!BO910</f>
        <v>20078</v>
      </c>
      <c r="R155">
        <v>18</v>
      </c>
      <c r="S155" t="s">
        <v>59</v>
      </c>
      <c r="T155" s="29">
        <v>44768</v>
      </c>
      <c r="U155" s="48">
        <f>'Detailed Summary'!BO942</f>
        <v>19532</v>
      </c>
      <c r="W155">
        <v>18</v>
      </c>
      <c r="X155" t="s">
        <v>53</v>
      </c>
      <c r="Y155" s="29">
        <v>45528</v>
      </c>
      <c r="Z155" s="48">
        <f>'Detailed Summary'!BO971</f>
        <v>20674</v>
      </c>
    </row>
    <row r="156" spans="4:26" x14ac:dyDescent="0.2">
      <c r="H156">
        <v>19</v>
      </c>
      <c r="I156" t="s">
        <v>54</v>
      </c>
      <c r="J156" s="29">
        <v>44707</v>
      </c>
      <c r="K156" s="48">
        <f>'Detailed Summary'!BO881</f>
        <v>21138</v>
      </c>
      <c r="M156">
        <v>19</v>
      </c>
      <c r="N156" t="s">
        <v>58</v>
      </c>
      <c r="O156" s="29">
        <v>44739</v>
      </c>
      <c r="P156" s="48">
        <f>'Detailed Summary'!BO913</f>
        <v>17726</v>
      </c>
      <c r="R156">
        <v>19</v>
      </c>
      <c r="S156" t="s">
        <v>53</v>
      </c>
      <c r="T156" s="29">
        <v>44769</v>
      </c>
      <c r="U156" s="48">
        <f>'Detailed Summary'!BO943</f>
        <v>20096</v>
      </c>
      <c r="W156">
        <v>19</v>
      </c>
      <c r="X156" t="s">
        <v>54</v>
      </c>
      <c r="Y156" s="29">
        <v>44798</v>
      </c>
      <c r="Z156" s="48">
        <f>'Detailed Summary'!BO972</f>
        <v>21537</v>
      </c>
    </row>
    <row r="157" spans="4:26" x14ac:dyDescent="0.2">
      <c r="H157">
        <v>20</v>
      </c>
      <c r="I157" t="s">
        <v>55</v>
      </c>
      <c r="J157" s="29">
        <v>44708</v>
      </c>
      <c r="K157" s="48">
        <f>'Detailed Summary'!BO882</f>
        <v>21731</v>
      </c>
      <c r="M157">
        <v>20</v>
      </c>
      <c r="N157" t="s">
        <v>59</v>
      </c>
      <c r="O157" s="29">
        <v>44740</v>
      </c>
      <c r="P157" s="48">
        <f>'Detailed Summary'!BO914</f>
        <v>18977</v>
      </c>
      <c r="R157">
        <v>20</v>
      </c>
      <c r="S157" t="s">
        <v>54</v>
      </c>
      <c r="T157" s="29">
        <v>44770</v>
      </c>
      <c r="U157" s="48">
        <f>'Detailed Summary'!BO944</f>
        <v>21199</v>
      </c>
      <c r="W157">
        <v>20</v>
      </c>
      <c r="X157" t="s">
        <v>55</v>
      </c>
      <c r="Y157" s="29">
        <v>44799</v>
      </c>
      <c r="Z157" s="48">
        <f>'Detailed Summary'!BO973</f>
        <v>21381</v>
      </c>
    </row>
    <row r="158" spans="4:26" x14ac:dyDescent="0.2">
      <c r="H158">
        <v>21</v>
      </c>
      <c r="I158" t="s">
        <v>58</v>
      </c>
      <c r="J158" s="29">
        <v>44711</v>
      </c>
      <c r="K158" s="48">
        <f>'Detailed Summary'!BO885</f>
        <v>11113</v>
      </c>
      <c r="M158">
        <v>21</v>
      </c>
      <c r="N158" t="s">
        <v>53</v>
      </c>
      <c r="O158" s="29">
        <v>44741</v>
      </c>
      <c r="P158" s="48">
        <f>'Detailed Summary'!BO915</f>
        <v>20162</v>
      </c>
      <c r="R158">
        <v>21</v>
      </c>
      <c r="S158" t="s">
        <v>55</v>
      </c>
      <c r="T158" s="29">
        <v>44771</v>
      </c>
      <c r="U158" s="48">
        <f>'Detailed Summary'!BO945</f>
        <v>20530</v>
      </c>
      <c r="W158">
        <v>21</v>
      </c>
      <c r="X158" t="s">
        <v>58</v>
      </c>
      <c r="Y158" s="29">
        <v>44802</v>
      </c>
      <c r="Z158" s="48">
        <f>'Detailed Summary'!BO976</f>
        <v>19663</v>
      </c>
    </row>
    <row r="159" spans="4:26" x14ac:dyDescent="0.2">
      <c r="H159">
        <v>22</v>
      </c>
      <c r="I159" t="s">
        <v>59</v>
      </c>
      <c r="J159" s="29">
        <v>44711</v>
      </c>
      <c r="K159" s="48">
        <f>'Detailed Summary'!BO886</f>
        <v>19984</v>
      </c>
      <c r="M159">
        <v>22</v>
      </c>
      <c r="N159" t="s">
        <v>54</v>
      </c>
      <c r="O159" s="29">
        <v>44742</v>
      </c>
      <c r="P159" s="48">
        <f>'Detailed Summary'!BO916</f>
        <v>20337</v>
      </c>
      <c r="T159" s="29"/>
      <c r="U159" s="48"/>
      <c r="W159">
        <v>22</v>
      </c>
      <c r="X159" t="s">
        <v>59</v>
      </c>
      <c r="Y159" s="29">
        <v>44803</v>
      </c>
      <c r="Z159" s="48">
        <f>'Detailed Summary'!BO977</f>
        <v>19883</v>
      </c>
    </row>
    <row r="160" spans="4:26" x14ac:dyDescent="0.2">
      <c r="D160" s="29"/>
      <c r="J160" s="29"/>
      <c r="K160" s="48"/>
      <c r="O160" s="29"/>
      <c r="P160" s="48"/>
      <c r="T160" s="29"/>
      <c r="U160" s="48"/>
      <c r="W160">
        <v>23</v>
      </c>
      <c r="X160" t="s">
        <v>53</v>
      </c>
      <c r="Y160" s="29">
        <v>44804</v>
      </c>
      <c r="Z160" s="48">
        <f>'Detailed Summary'!BO978</f>
        <v>21275</v>
      </c>
    </row>
    <row r="161" spans="4:26" ht="16" thickBot="1" x14ac:dyDescent="0.25">
      <c r="D161" s="29"/>
      <c r="I161" s="46"/>
      <c r="J161" s="46"/>
      <c r="K161" s="142">
        <f>SUM(K138:K160)</f>
        <v>444813</v>
      </c>
      <c r="N161" s="46"/>
      <c r="O161" s="46"/>
      <c r="P161" s="142">
        <f>SUM(P138:P160)</f>
        <v>443441</v>
      </c>
      <c r="S161" s="46"/>
      <c r="T161" s="46"/>
      <c r="U161" s="142">
        <f>SUM(U138:U160)</f>
        <v>405517</v>
      </c>
      <c r="X161" s="46"/>
      <c r="Y161" s="46"/>
      <c r="Z161" s="142">
        <f>SUM(Z138:Z160)</f>
        <v>455140</v>
      </c>
    </row>
    <row r="162" spans="4:26" ht="17" thickTop="1" thickBot="1" x14ac:dyDescent="0.25">
      <c r="D162" s="29"/>
      <c r="I162" s="61" t="s">
        <v>548</v>
      </c>
      <c r="J162" s="142">
        <f>K161/22</f>
        <v>20218.772727272728</v>
      </c>
      <c r="N162" s="61" t="s">
        <v>550</v>
      </c>
      <c r="O162" s="142">
        <f>P161/22</f>
        <v>20156.409090909092</v>
      </c>
      <c r="S162" s="61" t="s">
        <v>553</v>
      </c>
      <c r="T162" s="142">
        <f>U161/21</f>
        <v>19310.333333333332</v>
      </c>
      <c r="X162" s="61" t="s">
        <v>557</v>
      </c>
      <c r="Y162" s="142">
        <f>Z161/23</f>
        <v>19788.695652173912</v>
      </c>
    </row>
    <row r="163" spans="4:26" ht="16" thickTop="1" x14ac:dyDescent="0.2">
      <c r="D163" s="29"/>
    </row>
    <row r="164" spans="4:26" x14ac:dyDescent="0.2">
      <c r="D164" s="29"/>
      <c r="I164" s="256" t="s">
        <v>559</v>
      </c>
      <c r="J164" s="257"/>
      <c r="K164" s="257"/>
      <c r="N164" s="256" t="s">
        <v>562</v>
      </c>
      <c r="O164" s="257"/>
      <c r="P164" s="257"/>
      <c r="S164" s="256" t="s">
        <v>565</v>
      </c>
      <c r="T164" s="257"/>
      <c r="U164" s="257"/>
      <c r="X164" s="256" t="s">
        <v>568</v>
      </c>
      <c r="Y164" s="257"/>
      <c r="Z164" s="257"/>
    </row>
    <row r="165" spans="4:26" x14ac:dyDescent="0.2">
      <c r="D165" s="29"/>
      <c r="H165">
        <v>1</v>
      </c>
      <c r="I165" t="s">
        <v>54</v>
      </c>
      <c r="J165" s="29">
        <v>44805</v>
      </c>
      <c r="K165" s="48">
        <f>'Detailed Summary'!BO979</f>
        <v>21201</v>
      </c>
      <c r="M165">
        <v>1</v>
      </c>
      <c r="N165" s="227" t="s">
        <v>58</v>
      </c>
      <c r="O165" s="29">
        <v>44837</v>
      </c>
      <c r="P165" s="48">
        <f>'Detailed Summary'!BO1011</f>
        <v>20283</v>
      </c>
      <c r="R165">
        <v>1</v>
      </c>
      <c r="S165" s="227" t="s">
        <v>59</v>
      </c>
      <c r="T165" s="29">
        <v>44866</v>
      </c>
      <c r="U165" s="48">
        <f>'Detailed Summary'!BO1040</f>
        <v>21232</v>
      </c>
      <c r="W165">
        <v>1</v>
      </c>
      <c r="X165" s="227" t="s">
        <v>54</v>
      </c>
      <c r="Y165" s="29">
        <v>44896</v>
      </c>
      <c r="Z165" s="48">
        <f>'Detailed Summary'!BO1070</f>
        <v>22216</v>
      </c>
    </row>
    <row r="166" spans="4:26" x14ac:dyDescent="0.2">
      <c r="D166" s="29"/>
      <c r="H166">
        <v>2</v>
      </c>
      <c r="I166" t="s">
        <v>55</v>
      </c>
      <c r="J166" s="29">
        <v>44806</v>
      </c>
      <c r="K166" s="48">
        <f>'Detailed Summary'!BO980</f>
        <v>22289</v>
      </c>
      <c r="M166">
        <v>2</v>
      </c>
      <c r="N166" s="227" t="s">
        <v>59</v>
      </c>
      <c r="O166" s="29">
        <f>O165+1</f>
        <v>44838</v>
      </c>
      <c r="P166" s="48">
        <f>'Detailed Summary'!BO1012</f>
        <v>21874</v>
      </c>
      <c r="R166">
        <v>2</v>
      </c>
      <c r="S166" s="227" t="s">
        <v>53</v>
      </c>
      <c r="T166" s="29">
        <f>T165+1</f>
        <v>44867</v>
      </c>
      <c r="U166" s="48">
        <f>'Detailed Summary'!BO1041</f>
        <v>22055</v>
      </c>
      <c r="W166">
        <v>2</v>
      </c>
      <c r="X166" s="227" t="s">
        <v>55</v>
      </c>
      <c r="Y166" s="29">
        <f>Y165+1</f>
        <v>44897</v>
      </c>
      <c r="Z166" s="48">
        <f>'Detailed Summary'!BO1071</f>
        <v>22578</v>
      </c>
    </row>
    <row r="167" spans="4:26" x14ac:dyDescent="0.2">
      <c r="D167" s="29"/>
      <c r="H167">
        <v>3</v>
      </c>
      <c r="I167" s="227" t="s">
        <v>58</v>
      </c>
      <c r="J167" s="213">
        <v>44809</v>
      </c>
      <c r="K167" s="48">
        <f>'Detailed Summary'!BO983</f>
        <v>11189</v>
      </c>
      <c r="M167">
        <v>3</v>
      </c>
      <c r="N167" s="227" t="s">
        <v>53</v>
      </c>
      <c r="O167" s="29">
        <f t="shared" ref="O167:O169" si="0">O166+1</f>
        <v>44839</v>
      </c>
      <c r="P167" s="48">
        <f>'Detailed Summary'!BO1013</f>
        <v>23054</v>
      </c>
      <c r="R167">
        <v>3</v>
      </c>
      <c r="S167" s="227" t="s">
        <v>54</v>
      </c>
      <c r="T167" s="29">
        <f t="shared" ref="T167:T168" si="1">T166+1</f>
        <v>44868</v>
      </c>
      <c r="U167" s="48">
        <f>'Detailed Summary'!BO1042</f>
        <v>23036</v>
      </c>
      <c r="W167">
        <v>3</v>
      </c>
      <c r="X167" s="227" t="s">
        <v>58</v>
      </c>
      <c r="Y167" s="29">
        <f>Y166+3</f>
        <v>44900</v>
      </c>
      <c r="Z167" s="48">
        <f>'Detailed Summary'!BO1074</f>
        <v>21021</v>
      </c>
    </row>
    <row r="168" spans="4:26" x14ac:dyDescent="0.2">
      <c r="D168" s="29"/>
      <c r="H168">
        <v>4</v>
      </c>
      <c r="I168" s="227" t="s">
        <v>59</v>
      </c>
      <c r="J168" s="213">
        <v>44810</v>
      </c>
      <c r="K168" s="48">
        <f>'Detailed Summary'!BO984</f>
        <v>21168</v>
      </c>
      <c r="M168">
        <v>4</v>
      </c>
      <c r="N168" s="227" t="s">
        <v>54</v>
      </c>
      <c r="O168" s="29">
        <f t="shared" si="0"/>
        <v>44840</v>
      </c>
      <c r="P168" s="48">
        <f>'Detailed Summary'!BO1014</f>
        <v>22840</v>
      </c>
      <c r="R168">
        <v>4</v>
      </c>
      <c r="S168" s="227" t="s">
        <v>55</v>
      </c>
      <c r="T168" s="29">
        <f t="shared" si="1"/>
        <v>44869</v>
      </c>
      <c r="U168" s="48">
        <f>'Detailed Summary'!BO1043</f>
        <v>22260</v>
      </c>
      <c r="W168">
        <v>4</v>
      </c>
      <c r="X168" s="227" t="s">
        <v>59</v>
      </c>
      <c r="Y168" s="29">
        <f t="shared" ref="Y168" si="2">Y167+1</f>
        <v>44901</v>
      </c>
      <c r="Z168" s="48">
        <f>'Detailed Summary'!BO1075</f>
        <v>21808</v>
      </c>
    </row>
    <row r="169" spans="4:26" x14ac:dyDescent="0.2">
      <c r="D169" s="29"/>
      <c r="H169">
        <v>5</v>
      </c>
      <c r="I169" s="227" t="s">
        <v>53</v>
      </c>
      <c r="J169" s="213">
        <v>44811</v>
      </c>
      <c r="K169" s="48">
        <f>'Detailed Summary'!BO985</f>
        <v>22136</v>
      </c>
      <c r="M169">
        <v>5</v>
      </c>
      <c r="N169" s="227" t="s">
        <v>55</v>
      </c>
      <c r="O169" s="29">
        <f t="shared" si="0"/>
        <v>44841</v>
      </c>
      <c r="P169" s="48">
        <f>'Detailed Summary'!BO1015</f>
        <v>23134</v>
      </c>
      <c r="R169">
        <v>5</v>
      </c>
      <c r="S169" s="227" t="s">
        <v>58</v>
      </c>
      <c r="T169" s="29">
        <f>T168+3</f>
        <v>44872</v>
      </c>
      <c r="U169" s="48">
        <f>'Detailed Summary'!BO1046</f>
        <v>20194</v>
      </c>
      <c r="W169">
        <v>5</v>
      </c>
      <c r="X169" s="227" t="s">
        <v>53</v>
      </c>
      <c r="Y169" s="29">
        <f>Y168+1</f>
        <v>44902</v>
      </c>
      <c r="Z169" s="48">
        <f>'Detailed Summary'!BO1076</f>
        <v>22602</v>
      </c>
    </row>
    <row r="170" spans="4:26" x14ac:dyDescent="0.2">
      <c r="D170" s="29"/>
      <c r="H170">
        <v>6</v>
      </c>
      <c r="I170" s="227" t="s">
        <v>54</v>
      </c>
      <c r="J170" s="213">
        <v>44812</v>
      </c>
      <c r="K170" s="48">
        <f>'Detailed Summary'!BO986</f>
        <v>21888</v>
      </c>
      <c r="M170">
        <v>6</v>
      </c>
      <c r="N170" s="227" t="s">
        <v>58</v>
      </c>
      <c r="O170" s="213">
        <f>O169+3</f>
        <v>44844</v>
      </c>
      <c r="P170" s="48">
        <f>'Detailed Summary'!BO1018</f>
        <v>20716</v>
      </c>
      <c r="R170">
        <v>6</v>
      </c>
      <c r="S170" s="227" t="s">
        <v>59</v>
      </c>
      <c r="T170" s="213">
        <f>T169+1</f>
        <v>44873</v>
      </c>
      <c r="U170" s="48">
        <f>'Detailed Summary'!BO1047</f>
        <v>22379</v>
      </c>
      <c r="W170">
        <v>6</v>
      </c>
      <c r="X170" s="227" t="s">
        <v>54</v>
      </c>
      <c r="Y170" s="213">
        <f>Y169+1</f>
        <v>44903</v>
      </c>
      <c r="Z170" s="48">
        <f>'Detailed Summary'!BO1077</f>
        <v>23444</v>
      </c>
    </row>
    <row r="171" spans="4:26" x14ac:dyDescent="0.2">
      <c r="D171" s="29"/>
      <c r="H171">
        <v>7</v>
      </c>
      <c r="I171" s="227" t="s">
        <v>55</v>
      </c>
      <c r="J171" s="213">
        <v>44813</v>
      </c>
      <c r="K171" s="48">
        <f>'Detailed Summary'!BO987</f>
        <v>23810</v>
      </c>
      <c r="M171">
        <v>7</v>
      </c>
      <c r="N171" s="227" t="s">
        <v>59</v>
      </c>
      <c r="O171" s="213">
        <f>O170+1</f>
        <v>44845</v>
      </c>
      <c r="P171" s="48">
        <f>'Detailed Summary'!BO1019</f>
        <v>21944</v>
      </c>
      <c r="R171">
        <v>7</v>
      </c>
      <c r="S171" s="227" t="s">
        <v>53</v>
      </c>
      <c r="T171" s="213">
        <f>T170+1</f>
        <v>44874</v>
      </c>
      <c r="U171" s="48">
        <f>'Detailed Summary'!BO1048</f>
        <v>23049</v>
      </c>
      <c r="W171">
        <v>7</v>
      </c>
      <c r="X171" s="227" t="s">
        <v>55</v>
      </c>
      <c r="Y171" s="213">
        <f>Y170+1</f>
        <v>44904</v>
      </c>
      <c r="Z171" s="48">
        <f>'Detailed Summary'!BO1078</f>
        <v>23724</v>
      </c>
    </row>
    <row r="172" spans="4:26" x14ac:dyDescent="0.2">
      <c r="D172" s="29"/>
      <c r="H172">
        <v>8</v>
      </c>
      <c r="I172" s="227" t="s">
        <v>58</v>
      </c>
      <c r="J172" s="213">
        <v>44816</v>
      </c>
      <c r="K172" s="48">
        <f>'Detailed Summary'!BO990</f>
        <v>19747</v>
      </c>
      <c r="M172">
        <v>8</v>
      </c>
      <c r="N172" s="227" t="s">
        <v>53</v>
      </c>
      <c r="O172" s="213">
        <f t="shared" ref="O172:O174" si="3">O171+1</f>
        <v>44846</v>
      </c>
      <c r="P172" s="48">
        <f>'Detailed Summary'!BO1020</f>
        <v>22774</v>
      </c>
      <c r="R172">
        <v>8</v>
      </c>
      <c r="S172" s="227" t="s">
        <v>54</v>
      </c>
      <c r="T172" s="213">
        <f t="shared" ref="T172:T173" si="4">T171+1</f>
        <v>44875</v>
      </c>
      <c r="U172" s="48">
        <f>'Detailed Summary'!BO1049</f>
        <v>23065</v>
      </c>
      <c r="W172">
        <v>8</v>
      </c>
      <c r="X172" s="227" t="s">
        <v>58</v>
      </c>
      <c r="Y172" s="213">
        <f>Y171+3</f>
        <v>44907</v>
      </c>
      <c r="Z172" s="48">
        <f>'Detailed Summary'!BO1081</f>
        <v>20616</v>
      </c>
    </row>
    <row r="173" spans="4:26" x14ac:dyDescent="0.2">
      <c r="D173" s="29"/>
      <c r="H173">
        <v>9</v>
      </c>
      <c r="I173" s="227" t="s">
        <v>59</v>
      </c>
      <c r="J173" s="213">
        <v>44817</v>
      </c>
      <c r="K173" s="48">
        <f>'Detailed Summary'!BO991</f>
        <v>21290</v>
      </c>
      <c r="M173">
        <v>9</v>
      </c>
      <c r="N173" s="227" t="s">
        <v>54</v>
      </c>
      <c r="O173" s="213">
        <f t="shared" si="3"/>
        <v>44847</v>
      </c>
      <c r="P173" s="48">
        <f>'Detailed Summary'!BO1021</f>
        <v>23177</v>
      </c>
      <c r="R173">
        <v>9</v>
      </c>
      <c r="S173" s="227" t="s">
        <v>55</v>
      </c>
      <c r="T173" s="213">
        <f t="shared" si="4"/>
        <v>44876</v>
      </c>
      <c r="U173" s="48">
        <f>'Detailed Summary'!BO1050</f>
        <v>21054</v>
      </c>
      <c r="W173">
        <v>9</v>
      </c>
      <c r="X173" s="227" t="s">
        <v>59</v>
      </c>
      <c r="Y173" s="213">
        <f t="shared" ref="Y173" si="5">Y172+1</f>
        <v>44908</v>
      </c>
      <c r="Z173" s="48">
        <f>'Detailed Summary'!BO1082</f>
        <v>21282</v>
      </c>
    </row>
    <row r="174" spans="4:26" x14ac:dyDescent="0.2">
      <c r="D174" s="29"/>
      <c r="H174">
        <v>10</v>
      </c>
      <c r="I174" s="227" t="s">
        <v>53</v>
      </c>
      <c r="J174" s="213">
        <v>44818</v>
      </c>
      <c r="K174" s="48">
        <f>'Detailed Summary'!BO992</f>
        <v>22449</v>
      </c>
      <c r="M174">
        <v>10</v>
      </c>
      <c r="N174" s="227" t="s">
        <v>55</v>
      </c>
      <c r="O174" s="213">
        <f t="shared" si="3"/>
        <v>44848</v>
      </c>
      <c r="P174" s="48">
        <f>'Detailed Summary'!BO1022</f>
        <v>23063</v>
      </c>
      <c r="R174">
        <v>10</v>
      </c>
      <c r="S174" s="227" t="s">
        <v>58</v>
      </c>
      <c r="T174" s="213">
        <f>T173+3</f>
        <v>44879</v>
      </c>
      <c r="U174" s="48">
        <f>'Detailed Summary'!BO1053</f>
        <v>19439</v>
      </c>
      <c r="W174">
        <v>10</v>
      </c>
      <c r="X174" s="227" t="s">
        <v>53</v>
      </c>
      <c r="Y174" s="213">
        <f>Y173+1</f>
        <v>44909</v>
      </c>
      <c r="Z174" s="48">
        <f>'Detailed Summary'!BO1083</f>
        <v>22840</v>
      </c>
    </row>
    <row r="175" spans="4:26" x14ac:dyDescent="0.2">
      <c r="D175" s="29"/>
      <c r="H175">
        <v>11</v>
      </c>
      <c r="I175" s="227" t="s">
        <v>54</v>
      </c>
      <c r="J175" s="213">
        <v>44819</v>
      </c>
      <c r="K175" s="48">
        <f>'Detailed Summary'!BO993</f>
        <v>21745</v>
      </c>
      <c r="M175">
        <v>11</v>
      </c>
      <c r="N175" s="227" t="s">
        <v>58</v>
      </c>
      <c r="O175" s="213">
        <f>O174+3</f>
        <v>44851</v>
      </c>
      <c r="P175" s="48">
        <f>'Detailed Summary'!BO1025</f>
        <v>18891</v>
      </c>
      <c r="R175">
        <v>11</v>
      </c>
      <c r="S175" s="227" t="s">
        <v>59</v>
      </c>
      <c r="T175" s="213">
        <f>T174+1</f>
        <v>44880</v>
      </c>
      <c r="U175" s="48">
        <f>'Detailed Summary'!BO1054</f>
        <v>21905</v>
      </c>
      <c r="W175">
        <v>11</v>
      </c>
      <c r="X175" s="227" t="s">
        <v>54</v>
      </c>
      <c r="Y175" s="213">
        <f>Y174+1</f>
        <v>44910</v>
      </c>
      <c r="Z175" s="48">
        <f>'Detailed Summary'!BO1084</f>
        <v>23835</v>
      </c>
    </row>
    <row r="176" spans="4:26" x14ac:dyDescent="0.2">
      <c r="D176" s="29"/>
      <c r="H176">
        <v>12</v>
      </c>
      <c r="I176" s="227" t="s">
        <v>55</v>
      </c>
      <c r="J176" s="213">
        <v>44820</v>
      </c>
      <c r="K176" s="48">
        <f>'Detailed Summary'!BO994</f>
        <v>23489</v>
      </c>
      <c r="M176">
        <v>12</v>
      </c>
      <c r="N176" s="227" t="s">
        <v>59</v>
      </c>
      <c r="O176" s="213">
        <f>O175+1</f>
        <v>44852</v>
      </c>
      <c r="P176" s="48">
        <f>'Detailed Summary'!BO1026</f>
        <v>21184</v>
      </c>
      <c r="R176">
        <v>12</v>
      </c>
      <c r="S176" s="227" t="s">
        <v>53</v>
      </c>
      <c r="T176" s="213">
        <f>T175+1</f>
        <v>44881</v>
      </c>
      <c r="U176" s="48">
        <f>'Detailed Summary'!BO1055</f>
        <v>22815</v>
      </c>
      <c r="W176">
        <v>12</v>
      </c>
      <c r="X176" s="227" t="s">
        <v>55</v>
      </c>
      <c r="Y176" s="213">
        <f>Y175+1</f>
        <v>44911</v>
      </c>
      <c r="Z176" s="48">
        <f>'Detailed Summary'!BO1085</f>
        <v>24997</v>
      </c>
    </row>
    <row r="177" spans="4:26" x14ac:dyDescent="0.2">
      <c r="D177" s="29"/>
      <c r="H177">
        <v>13</v>
      </c>
      <c r="I177" s="227" t="s">
        <v>58</v>
      </c>
      <c r="J177" s="213">
        <v>44823</v>
      </c>
      <c r="K177" s="48">
        <f>'Detailed Summary'!BO997</f>
        <v>20566</v>
      </c>
      <c r="M177">
        <v>13</v>
      </c>
      <c r="N177" s="227" t="s">
        <v>53</v>
      </c>
      <c r="O177" s="213">
        <f t="shared" ref="O177:O179" si="6">O176+1</f>
        <v>44853</v>
      </c>
      <c r="P177" s="48">
        <f>'Detailed Summary'!BO1027</f>
        <v>22094</v>
      </c>
      <c r="R177">
        <v>13</v>
      </c>
      <c r="S177" s="227" t="s">
        <v>54</v>
      </c>
      <c r="T177" s="213">
        <f t="shared" ref="T177:T178" si="7">T176+1</f>
        <v>44882</v>
      </c>
      <c r="U177" s="48">
        <f>'Detailed Summary'!BO1056</f>
        <v>23598</v>
      </c>
      <c r="W177">
        <v>13</v>
      </c>
      <c r="X177" s="227" t="s">
        <v>58</v>
      </c>
      <c r="Y177" s="213">
        <f>Y176+3</f>
        <v>44914</v>
      </c>
      <c r="Z177" s="48">
        <f>'Detailed Summary'!BO1088</f>
        <v>19159</v>
      </c>
    </row>
    <row r="178" spans="4:26" x14ac:dyDescent="0.2">
      <c r="D178" s="29"/>
      <c r="H178">
        <v>14</v>
      </c>
      <c r="I178" s="227" t="s">
        <v>59</v>
      </c>
      <c r="J178" s="213">
        <v>44824</v>
      </c>
      <c r="K178" s="48">
        <f>'Detailed Summary'!BO998</f>
        <v>27220</v>
      </c>
      <c r="M178">
        <v>14</v>
      </c>
      <c r="N178" s="227" t="s">
        <v>54</v>
      </c>
      <c r="O178" s="213">
        <f t="shared" si="6"/>
        <v>44854</v>
      </c>
      <c r="P178" s="48">
        <f>'Detailed Summary'!BO1028</f>
        <v>23233</v>
      </c>
      <c r="R178">
        <v>14</v>
      </c>
      <c r="S178" s="227" t="s">
        <v>55</v>
      </c>
      <c r="T178" s="213">
        <f t="shared" si="7"/>
        <v>44883</v>
      </c>
      <c r="U178" s="48">
        <f>'Detailed Summary'!BO1057</f>
        <v>24460</v>
      </c>
      <c r="W178">
        <v>14</v>
      </c>
      <c r="X178" s="227" t="s">
        <v>59</v>
      </c>
      <c r="Y178" s="213">
        <f t="shared" ref="Y178" si="8">Y177+1</f>
        <v>44915</v>
      </c>
      <c r="Z178" s="48">
        <f>'Detailed Summary'!BO1089</f>
        <v>22469</v>
      </c>
    </row>
    <row r="179" spans="4:26" x14ac:dyDescent="0.2">
      <c r="D179" s="29"/>
      <c r="H179">
        <v>15</v>
      </c>
      <c r="I179" s="227" t="s">
        <v>53</v>
      </c>
      <c r="J179" s="213">
        <v>44825</v>
      </c>
      <c r="K179" s="48">
        <f>'Detailed Summary'!BO999</f>
        <v>22075</v>
      </c>
      <c r="M179">
        <v>15</v>
      </c>
      <c r="N179" s="227" t="s">
        <v>55</v>
      </c>
      <c r="O179" s="213">
        <f t="shared" si="6"/>
        <v>44855</v>
      </c>
      <c r="P179" s="48">
        <f>'Detailed Summary'!BO1029</f>
        <v>25859</v>
      </c>
      <c r="R179">
        <v>15</v>
      </c>
      <c r="S179" s="227" t="s">
        <v>58</v>
      </c>
      <c r="T179" s="213">
        <f>T178+3</f>
        <v>44886</v>
      </c>
      <c r="U179" s="48">
        <f>'Detailed Summary'!BO1060</f>
        <v>19405</v>
      </c>
      <c r="W179">
        <v>15</v>
      </c>
      <c r="X179" s="227" t="s">
        <v>53</v>
      </c>
      <c r="Y179" s="213">
        <f>Y178+1</f>
        <v>44916</v>
      </c>
      <c r="Z179" s="48">
        <f>'Detailed Summary'!BO1090</f>
        <v>22934</v>
      </c>
    </row>
    <row r="180" spans="4:26" x14ac:dyDescent="0.2">
      <c r="D180" s="29"/>
      <c r="H180">
        <v>16</v>
      </c>
      <c r="I180" s="227" t="s">
        <v>54</v>
      </c>
      <c r="J180" s="213">
        <v>44826</v>
      </c>
      <c r="K180" s="48">
        <f>'Detailed Summary'!BO1000</f>
        <v>22910</v>
      </c>
      <c r="M180">
        <v>16</v>
      </c>
      <c r="N180" s="227" t="s">
        <v>58</v>
      </c>
      <c r="O180" s="213">
        <f>O179+3</f>
        <v>44858</v>
      </c>
      <c r="P180" s="48">
        <f>'Detailed Summary'!BO1032</f>
        <v>19663</v>
      </c>
      <c r="R180">
        <v>16</v>
      </c>
      <c r="S180" s="227" t="s">
        <v>59</v>
      </c>
      <c r="T180" s="213">
        <f>T179+1</f>
        <v>44887</v>
      </c>
      <c r="U180" s="48">
        <f>'Detailed Summary'!BO1061</f>
        <v>21359</v>
      </c>
      <c r="W180">
        <v>16</v>
      </c>
      <c r="X180" s="227" t="s">
        <v>54</v>
      </c>
      <c r="Y180" s="213">
        <f>Y179+1</f>
        <v>44917</v>
      </c>
      <c r="Z180" s="48">
        <f>'Detailed Summary'!BO1091</f>
        <v>19589</v>
      </c>
    </row>
    <row r="181" spans="4:26" x14ac:dyDescent="0.2">
      <c r="D181" s="29"/>
      <c r="H181">
        <v>17</v>
      </c>
      <c r="I181" s="227" t="s">
        <v>55</v>
      </c>
      <c r="J181" s="213">
        <v>44827</v>
      </c>
      <c r="K181" s="48">
        <f>'Detailed Summary'!BO1001</f>
        <v>22887</v>
      </c>
      <c r="M181">
        <v>17</v>
      </c>
      <c r="N181" s="227" t="s">
        <v>59</v>
      </c>
      <c r="O181" s="213">
        <f>O180+1</f>
        <v>44859</v>
      </c>
      <c r="P181" s="48">
        <f>'Detailed Summary'!BO1033</f>
        <v>21985</v>
      </c>
      <c r="R181">
        <v>17</v>
      </c>
      <c r="S181" s="227" t="s">
        <v>53</v>
      </c>
      <c r="T181" s="213">
        <f>T180+1</f>
        <v>44888</v>
      </c>
      <c r="U181" s="48">
        <f>'Detailed Summary'!BO1062</f>
        <v>18860</v>
      </c>
      <c r="W181">
        <v>17</v>
      </c>
      <c r="X181" s="227" t="s">
        <v>55</v>
      </c>
      <c r="Y181" s="213">
        <f>Y180+1</f>
        <v>44918</v>
      </c>
      <c r="Z181" s="48">
        <f>'Detailed Summary'!BO1092</f>
        <v>13929</v>
      </c>
    </row>
    <row r="182" spans="4:26" x14ac:dyDescent="0.2">
      <c r="H182">
        <v>18</v>
      </c>
      <c r="I182" s="227" t="s">
        <v>58</v>
      </c>
      <c r="J182" s="213">
        <v>44830</v>
      </c>
      <c r="K182" s="48">
        <f>'Detailed Summary'!BO1004</f>
        <v>20379</v>
      </c>
      <c r="M182">
        <v>18</v>
      </c>
      <c r="N182" s="227" t="s">
        <v>53</v>
      </c>
      <c r="O182" s="213">
        <f t="shared" ref="O182:O184" si="9">O181+1</f>
        <v>44860</v>
      </c>
      <c r="P182" s="48">
        <f>'Detailed Summary'!BO1034</f>
        <v>22573</v>
      </c>
      <c r="R182">
        <v>18</v>
      </c>
      <c r="S182" s="227" t="s">
        <v>54</v>
      </c>
      <c r="T182" s="213">
        <f t="shared" ref="T182:T183" si="10">T181+1</f>
        <v>44889</v>
      </c>
      <c r="U182" s="48">
        <f>'Detailed Summary'!BO1063</f>
        <v>10900</v>
      </c>
      <c r="W182">
        <v>18</v>
      </c>
      <c r="X182" s="227" t="s">
        <v>58</v>
      </c>
      <c r="Y182" s="213">
        <f>Y181+3</f>
        <v>44921</v>
      </c>
      <c r="Z182" s="48">
        <f>'Detailed Summary'!BO1095</f>
        <v>11265</v>
      </c>
    </row>
    <row r="183" spans="4:26" x14ac:dyDescent="0.2">
      <c r="H183">
        <v>19</v>
      </c>
      <c r="I183" s="227" t="s">
        <v>59</v>
      </c>
      <c r="J183" s="213">
        <v>44831</v>
      </c>
      <c r="K183" s="48">
        <f>'Detailed Summary'!BO1005</f>
        <v>22182</v>
      </c>
      <c r="M183">
        <v>19</v>
      </c>
      <c r="N183" s="227" t="s">
        <v>54</v>
      </c>
      <c r="O183" s="213">
        <f t="shared" si="9"/>
        <v>44861</v>
      </c>
      <c r="P183" s="48">
        <f>'Detailed Summary'!BO1035</f>
        <v>24126</v>
      </c>
      <c r="R183">
        <v>19</v>
      </c>
      <c r="S183" s="227" t="s">
        <v>55</v>
      </c>
      <c r="T183" s="213">
        <f t="shared" si="10"/>
        <v>44890</v>
      </c>
      <c r="U183" s="48">
        <f>'Detailed Summary'!BO1064</f>
        <v>12245</v>
      </c>
      <c r="W183">
        <v>19</v>
      </c>
      <c r="X183" s="227" t="s">
        <v>59</v>
      </c>
      <c r="Y183" s="213">
        <f t="shared" ref="Y183" si="11">Y182+1</f>
        <v>44922</v>
      </c>
      <c r="Z183" s="48">
        <f>'Detailed Summary'!BO1096</f>
        <v>16421</v>
      </c>
    </row>
    <row r="184" spans="4:26" x14ac:dyDescent="0.2">
      <c r="H184">
        <v>20</v>
      </c>
      <c r="I184" s="227" t="s">
        <v>53</v>
      </c>
      <c r="J184" s="213">
        <v>44832</v>
      </c>
      <c r="K184" s="48">
        <f>'Detailed Summary'!BO1006</f>
        <v>22658</v>
      </c>
      <c r="M184">
        <v>20</v>
      </c>
      <c r="N184" s="227" t="s">
        <v>55</v>
      </c>
      <c r="O184" s="213">
        <f t="shared" si="9"/>
        <v>44862</v>
      </c>
      <c r="P184" s="48">
        <f>'Detailed Summary'!BO1036</f>
        <v>21328</v>
      </c>
      <c r="R184">
        <v>20</v>
      </c>
      <c r="S184" s="227" t="s">
        <v>58</v>
      </c>
      <c r="T184" s="213">
        <f>T183+3</f>
        <v>44893</v>
      </c>
      <c r="U184" s="48">
        <f>'Detailed Summary'!BO1067</f>
        <v>20372</v>
      </c>
      <c r="W184">
        <v>20</v>
      </c>
      <c r="X184" s="227" t="s">
        <v>53</v>
      </c>
      <c r="Y184" s="213">
        <f>Y183+1</f>
        <v>44923</v>
      </c>
      <c r="Z184" s="48">
        <f>'Detailed Summary'!BO1097</f>
        <v>18259</v>
      </c>
    </row>
    <row r="185" spans="4:26" x14ac:dyDescent="0.2">
      <c r="H185">
        <v>21</v>
      </c>
      <c r="I185" s="227" t="s">
        <v>54</v>
      </c>
      <c r="J185" s="213">
        <v>44833</v>
      </c>
      <c r="K185" s="48">
        <f>'Detailed Summary'!BO1007</f>
        <v>22692</v>
      </c>
      <c r="M185">
        <v>21</v>
      </c>
      <c r="N185" s="227" t="s">
        <v>58</v>
      </c>
      <c r="O185" s="213">
        <f>O184+3</f>
        <v>44865</v>
      </c>
      <c r="P185" s="48">
        <f>'Detailed Summary'!BO1039</f>
        <v>20534</v>
      </c>
      <c r="R185">
        <v>21</v>
      </c>
      <c r="S185" s="227" t="s">
        <v>59</v>
      </c>
      <c r="T185" s="213">
        <f>T184+1</f>
        <v>44894</v>
      </c>
      <c r="U185" s="48">
        <f>'Detailed Summary'!BO1068</f>
        <v>21456</v>
      </c>
      <c r="W185">
        <v>21</v>
      </c>
      <c r="X185" s="227" t="s">
        <v>54</v>
      </c>
      <c r="Y185" s="213">
        <f>Y184+1</f>
        <v>44924</v>
      </c>
      <c r="Z185" s="48">
        <f>'Detailed Summary'!BO1098</f>
        <v>17959</v>
      </c>
    </row>
    <row r="186" spans="4:26" x14ac:dyDescent="0.2">
      <c r="H186">
        <v>22</v>
      </c>
      <c r="I186" s="227" t="s">
        <v>55</v>
      </c>
      <c r="J186" s="213">
        <v>44834</v>
      </c>
      <c r="K186" s="48">
        <f>'Detailed Summary'!BO1008</f>
        <v>24155</v>
      </c>
      <c r="N186" s="227"/>
      <c r="O186" s="213"/>
      <c r="P186" s="48">
        <f>'Detailed Summary'!BV1008</f>
        <v>0</v>
      </c>
      <c r="R186">
        <v>22</v>
      </c>
      <c r="S186" s="227" t="s">
        <v>53</v>
      </c>
      <c r="T186" s="213">
        <f>T185+1</f>
        <v>44895</v>
      </c>
      <c r="U186" s="48">
        <f>'Detailed Summary'!BO1069</f>
        <v>21789</v>
      </c>
      <c r="W186">
        <v>22</v>
      </c>
      <c r="X186" s="227" t="s">
        <v>55</v>
      </c>
      <c r="Y186" s="213">
        <f>Y185+1</f>
        <v>44925</v>
      </c>
      <c r="Z186" s="48">
        <f>'Detailed Summary'!BO1099</f>
        <v>19457</v>
      </c>
    </row>
    <row r="187" spans="4:26" x14ac:dyDescent="0.2">
      <c r="J187" s="29"/>
      <c r="K187" s="48"/>
      <c r="O187" s="29"/>
      <c r="P187" s="48"/>
      <c r="T187" s="29"/>
      <c r="U187" s="48"/>
      <c r="Y187" s="29"/>
      <c r="Z187" s="48"/>
    </row>
    <row r="188" spans="4:26" ht="16" thickBot="1" x14ac:dyDescent="0.25">
      <c r="I188" s="46"/>
      <c r="J188" s="46"/>
      <c r="K188" s="142">
        <f>SUM(K165:K187)</f>
        <v>480125</v>
      </c>
      <c r="N188" s="46"/>
      <c r="O188" s="46"/>
      <c r="P188" s="142">
        <f>SUM(P165:P187)</f>
        <v>464329</v>
      </c>
      <c r="S188" s="46"/>
      <c r="T188" s="46"/>
      <c r="U188" s="142">
        <f>SUM(U165:U187)</f>
        <v>456927</v>
      </c>
      <c r="X188" s="46"/>
      <c r="Y188" s="46"/>
      <c r="Z188" s="142">
        <f>SUM(Z165:Z187)</f>
        <v>452404</v>
      </c>
    </row>
    <row r="189" spans="4:26" ht="17" thickTop="1" thickBot="1" x14ac:dyDescent="0.25">
      <c r="I189" s="61" t="s">
        <v>560</v>
      </c>
      <c r="J189" s="142">
        <f>K188/22</f>
        <v>21823.863636363636</v>
      </c>
      <c r="N189" s="61" t="s">
        <v>563</v>
      </c>
      <c r="O189" s="142">
        <f>P188/21</f>
        <v>22110.904761904763</v>
      </c>
      <c r="S189" s="61" t="s">
        <v>566</v>
      </c>
      <c r="T189" s="142">
        <f>U188/22</f>
        <v>20769.409090909092</v>
      </c>
      <c r="X189" s="61" t="s">
        <v>569</v>
      </c>
      <c r="Y189" s="142">
        <f>Z188/22</f>
        <v>20563.81818181818</v>
      </c>
    </row>
    <row r="190" spans="4:26" ht="16" thickTop="1" x14ac:dyDescent="0.2">
      <c r="D190" s="29"/>
    </row>
    <row r="191" spans="4:26" x14ac:dyDescent="0.2">
      <c r="D191" s="29"/>
      <c r="I191" s="256" t="s">
        <v>571</v>
      </c>
      <c r="J191" s="257"/>
      <c r="K191" s="257"/>
      <c r="N191" s="256" t="s">
        <v>574</v>
      </c>
      <c r="O191" s="257"/>
      <c r="P191" s="257"/>
      <c r="S191" s="256" t="s">
        <v>577</v>
      </c>
      <c r="T191" s="257"/>
      <c r="U191" s="257"/>
      <c r="X191" s="256" t="s">
        <v>580</v>
      </c>
      <c r="Y191" s="257"/>
      <c r="Z191" s="257"/>
    </row>
    <row r="192" spans="4:26" x14ac:dyDescent="0.2">
      <c r="D192" s="29"/>
      <c r="H192">
        <v>1</v>
      </c>
      <c r="I192" s="227" t="s">
        <v>58</v>
      </c>
      <c r="J192" s="29">
        <v>44928</v>
      </c>
      <c r="K192" s="48">
        <f>'Detailed Summary'!BO1102</f>
        <v>13086</v>
      </c>
      <c r="M192">
        <v>1</v>
      </c>
      <c r="N192" s="227" t="s">
        <v>53</v>
      </c>
      <c r="O192" s="29">
        <v>44958</v>
      </c>
      <c r="P192" s="48">
        <f>'Detailed Summary'!BO1132</f>
        <v>923</v>
      </c>
      <c r="R192">
        <v>1</v>
      </c>
      <c r="S192" s="227" t="s">
        <v>53</v>
      </c>
      <c r="T192" s="29">
        <v>44986</v>
      </c>
      <c r="U192" s="48">
        <f>'Detailed Summary'!BO1160</f>
        <v>23219</v>
      </c>
      <c r="W192">
        <v>1</v>
      </c>
      <c r="X192" s="227" t="s">
        <v>58</v>
      </c>
      <c r="Y192" s="29">
        <v>45019</v>
      </c>
      <c r="Z192" s="48">
        <f>'Detailed Summary'!BO1193</f>
        <v>22019</v>
      </c>
    </row>
    <row r="193" spans="4:26" x14ac:dyDescent="0.2">
      <c r="D193" s="29"/>
      <c r="H193">
        <v>2</v>
      </c>
      <c r="I193" s="227" t="s">
        <v>59</v>
      </c>
      <c r="J193" s="29">
        <f>J192+1</f>
        <v>44929</v>
      </c>
      <c r="K193" s="48">
        <f>'Detailed Summary'!BO1103</f>
        <v>19889</v>
      </c>
      <c r="M193">
        <v>2</v>
      </c>
      <c r="N193" s="227" t="s">
        <v>54</v>
      </c>
      <c r="O193" s="29">
        <f>O192+1</f>
        <v>44959</v>
      </c>
      <c r="P193" s="48">
        <f>'Detailed Summary'!BO1133</f>
        <v>10500</v>
      </c>
      <c r="R193">
        <v>2</v>
      </c>
      <c r="S193" s="227" t="s">
        <v>54</v>
      </c>
      <c r="T193" s="29">
        <f>T192+1</f>
        <v>44987</v>
      </c>
      <c r="U193" s="48">
        <f>'Detailed Summary'!BO1161</f>
        <v>22088</v>
      </c>
      <c r="W193">
        <v>2</v>
      </c>
      <c r="X193" s="227" t="s">
        <v>59</v>
      </c>
      <c r="Y193" s="29">
        <f>Y192+1</f>
        <v>45020</v>
      </c>
      <c r="Z193" s="48">
        <f>'Detailed Summary'!BO1194</f>
        <v>23259</v>
      </c>
    </row>
    <row r="194" spans="4:26" x14ac:dyDescent="0.2">
      <c r="D194" s="29"/>
      <c r="H194">
        <v>3</v>
      </c>
      <c r="I194" s="227" t="s">
        <v>53</v>
      </c>
      <c r="J194" s="29">
        <f t="shared" ref="J194:J196" si="12">J193+1</f>
        <v>44930</v>
      </c>
      <c r="K194" s="48">
        <f>'Detailed Summary'!BO1104</f>
        <v>20166</v>
      </c>
      <c r="M194">
        <v>3</v>
      </c>
      <c r="N194" s="227" t="s">
        <v>55</v>
      </c>
      <c r="O194" s="29">
        <f t="shared" ref="O194:O196" si="13">O193+1</f>
        <v>44960</v>
      </c>
      <c r="P194" s="48">
        <f>'Detailed Summary'!BO1134</f>
        <v>21499</v>
      </c>
      <c r="R194">
        <v>3</v>
      </c>
      <c r="S194" s="227" t="s">
        <v>55</v>
      </c>
      <c r="T194" s="29">
        <f t="shared" ref="T194:T196" si="14">T193+1</f>
        <v>44988</v>
      </c>
      <c r="U194" s="48">
        <f>'Detailed Summary'!BO1162</f>
        <v>24040</v>
      </c>
      <c r="W194">
        <v>3</v>
      </c>
      <c r="X194" s="227" t="s">
        <v>53</v>
      </c>
      <c r="Y194" s="29">
        <f t="shared" ref="Y194:Y196" si="15">Y193+1</f>
        <v>45021</v>
      </c>
      <c r="Z194" s="48">
        <f>'Detailed Summary'!BO1195</f>
        <v>23655</v>
      </c>
    </row>
    <row r="195" spans="4:26" x14ac:dyDescent="0.2">
      <c r="D195" s="29"/>
      <c r="H195">
        <v>4</v>
      </c>
      <c r="I195" s="227" t="s">
        <v>54</v>
      </c>
      <c r="J195" s="29">
        <f t="shared" si="12"/>
        <v>44931</v>
      </c>
      <c r="K195" s="48">
        <f>'Detailed Summary'!BO1105</f>
        <v>20612</v>
      </c>
      <c r="M195">
        <v>4</v>
      </c>
      <c r="N195" s="227" t="s">
        <v>58</v>
      </c>
      <c r="O195" s="29">
        <f>O194+3</f>
        <v>44963</v>
      </c>
      <c r="P195" s="48">
        <f>'Detailed Summary'!BO1137</f>
        <v>21988</v>
      </c>
      <c r="R195">
        <v>4</v>
      </c>
      <c r="S195" s="227" t="s">
        <v>58</v>
      </c>
      <c r="T195" s="29">
        <f>T194+3</f>
        <v>44991</v>
      </c>
      <c r="U195" s="48">
        <f>'Detailed Summary'!BO1165</f>
        <v>21219</v>
      </c>
      <c r="W195">
        <v>4</v>
      </c>
      <c r="X195" s="227" t="s">
        <v>54</v>
      </c>
      <c r="Y195" s="29">
        <f>Y194+1</f>
        <v>45022</v>
      </c>
      <c r="Z195" s="48">
        <f>'Detailed Summary'!BO1196</f>
        <v>21024</v>
      </c>
    </row>
    <row r="196" spans="4:26" x14ac:dyDescent="0.2">
      <c r="D196" s="29"/>
      <c r="H196">
        <v>5</v>
      </c>
      <c r="I196" s="227" t="s">
        <v>55</v>
      </c>
      <c r="J196" s="29">
        <f t="shared" si="12"/>
        <v>44932</v>
      </c>
      <c r="K196" s="48">
        <f>'Detailed Summary'!BO1106</f>
        <v>22114</v>
      </c>
      <c r="M196">
        <v>5</v>
      </c>
      <c r="N196" s="227" t="s">
        <v>59</v>
      </c>
      <c r="O196" s="29">
        <f t="shared" si="13"/>
        <v>44964</v>
      </c>
      <c r="P196" s="48">
        <f>'Detailed Summary'!BO1138</f>
        <v>21910</v>
      </c>
      <c r="R196">
        <v>5</v>
      </c>
      <c r="S196" s="227" t="s">
        <v>59</v>
      </c>
      <c r="T196" s="29">
        <f t="shared" si="14"/>
        <v>44992</v>
      </c>
      <c r="U196" s="48">
        <f>'Detailed Summary'!BO1166</f>
        <v>23056</v>
      </c>
      <c r="W196">
        <v>5</v>
      </c>
      <c r="X196" s="227" t="s">
        <v>55</v>
      </c>
      <c r="Y196" s="29">
        <f t="shared" si="15"/>
        <v>45023</v>
      </c>
      <c r="Z196" s="48">
        <f>'Detailed Summary'!BO1197</f>
        <v>19089</v>
      </c>
    </row>
    <row r="197" spans="4:26" x14ac:dyDescent="0.2">
      <c r="D197" s="29"/>
      <c r="H197">
        <v>6</v>
      </c>
      <c r="I197" s="227" t="s">
        <v>58</v>
      </c>
      <c r="J197" s="213">
        <f>J196+3</f>
        <v>44935</v>
      </c>
      <c r="K197" s="48">
        <f>'Detailed Summary'!BO1109</f>
        <v>19945</v>
      </c>
      <c r="M197">
        <v>6</v>
      </c>
      <c r="N197" s="227" t="s">
        <v>53</v>
      </c>
      <c r="O197" s="213">
        <f>O196+1</f>
        <v>44965</v>
      </c>
      <c r="P197" s="48">
        <f>'Detailed Summary'!BO1139</f>
        <v>21523</v>
      </c>
      <c r="R197">
        <v>6</v>
      </c>
      <c r="S197" s="227" t="s">
        <v>53</v>
      </c>
      <c r="T197" s="213">
        <f>T196+1</f>
        <v>44993</v>
      </c>
      <c r="U197" s="48">
        <f>'Detailed Summary'!BO1167</f>
        <v>23997</v>
      </c>
      <c r="W197">
        <v>6</v>
      </c>
      <c r="X197" s="227" t="s">
        <v>58</v>
      </c>
      <c r="Y197" s="213">
        <f>Y196+3</f>
        <v>45026</v>
      </c>
      <c r="Z197" s="48">
        <f>'Detailed Summary'!BO1200</f>
        <v>22225</v>
      </c>
    </row>
    <row r="198" spans="4:26" x14ac:dyDescent="0.2">
      <c r="D198" s="29"/>
      <c r="H198">
        <v>7</v>
      </c>
      <c r="I198" s="227" t="s">
        <v>59</v>
      </c>
      <c r="J198" s="213">
        <f>J197+1</f>
        <v>44936</v>
      </c>
      <c r="K198" s="48">
        <f>'Detailed Summary'!BO1110</f>
        <v>21291</v>
      </c>
      <c r="M198">
        <v>7</v>
      </c>
      <c r="N198" s="227" t="s">
        <v>54</v>
      </c>
      <c r="O198" s="213">
        <f>O197+1</f>
        <v>44966</v>
      </c>
      <c r="P198" s="48">
        <f>'Detailed Summary'!BO1140</f>
        <v>25761</v>
      </c>
      <c r="R198">
        <v>7</v>
      </c>
      <c r="S198" s="227" t="s">
        <v>54</v>
      </c>
      <c r="T198" s="213">
        <f>T197+1</f>
        <v>44994</v>
      </c>
      <c r="U198" s="48">
        <f>'Detailed Summary'!BO1168</f>
        <v>24629</v>
      </c>
      <c r="W198">
        <v>7</v>
      </c>
      <c r="X198" s="227" t="s">
        <v>59</v>
      </c>
      <c r="Y198" s="213">
        <f>Y197+1</f>
        <v>45027</v>
      </c>
      <c r="Z198" s="48">
        <f>'Detailed Summary'!BO1201</f>
        <v>23423</v>
      </c>
    </row>
    <row r="199" spans="4:26" x14ac:dyDescent="0.2">
      <c r="D199" s="29"/>
      <c r="H199">
        <v>8</v>
      </c>
      <c r="I199" s="227" t="s">
        <v>53</v>
      </c>
      <c r="J199" s="213">
        <f t="shared" ref="J199:J201" si="16">J198+1</f>
        <v>44937</v>
      </c>
      <c r="K199" s="48">
        <f>'Detailed Summary'!BO1111</f>
        <v>21272</v>
      </c>
      <c r="M199">
        <v>8</v>
      </c>
      <c r="N199" s="227" t="s">
        <v>55</v>
      </c>
      <c r="O199" s="213">
        <f t="shared" ref="O199:O201" si="17">O198+1</f>
        <v>44967</v>
      </c>
      <c r="P199" s="48">
        <f>'Detailed Summary'!BO1141</f>
        <v>23613</v>
      </c>
      <c r="R199">
        <v>8</v>
      </c>
      <c r="S199" s="227" t="s">
        <v>55</v>
      </c>
      <c r="T199" s="213">
        <f t="shared" ref="T199:T201" si="18">T198+1</f>
        <v>44995</v>
      </c>
      <c r="U199" s="48">
        <f>'Detailed Summary'!BO1169</f>
        <v>24742</v>
      </c>
      <c r="W199">
        <v>8</v>
      </c>
      <c r="X199" s="227" t="s">
        <v>53</v>
      </c>
      <c r="Y199" s="213">
        <f t="shared" ref="Y199:Y201" si="19">Y198+1</f>
        <v>45028</v>
      </c>
      <c r="Z199" s="48">
        <f>'Detailed Summary'!BO1202</f>
        <v>24093</v>
      </c>
    </row>
    <row r="200" spans="4:26" x14ac:dyDescent="0.2">
      <c r="D200" s="29"/>
      <c r="H200">
        <v>9</v>
      </c>
      <c r="I200" s="227" t="s">
        <v>54</v>
      </c>
      <c r="J200" s="213">
        <f t="shared" si="16"/>
        <v>44938</v>
      </c>
      <c r="K200" s="48">
        <f>'Detailed Summary'!BO1112</f>
        <v>21345</v>
      </c>
      <c r="M200">
        <v>9</v>
      </c>
      <c r="N200" s="227" t="s">
        <v>58</v>
      </c>
      <c r="O200" s="213">
        <f>O199+3</f>
        <v>44970</v>
      </c>
      <c r="P200" s="48">
        <f>'Detailed Summary'!BO1144</f>
        <v>20838</v>
      </c>
      <c r="R200">
        <v>9</v>
      </c>
      <c r="S200" s="227" t="s">
        <v>58</v>
      </c>
      <c r="T200" s="213">
        <f>T199+3</f>
        <v>44998</v>
      </c>
      <c r="U200" s="48">
        <f>'Detailed Summary'!BO1172</f>
        <v>19840</v>
      </c>
      <c r="W200">
        <v>9</v>
      </c>
      <c r="X200" s="227" t="s">
        <v>54</v>
      </c>
      <c r="Y200" s="213">
        <f>Y199+1</f>
        <v>45029</v>
      </c>
      <c r="Z200" s="48">
        <f>'Detailed Summary'!BO1203</f>
        <v>24743</v>
      </c>
    </row>
    <row r="201" spans="4:26" x14ac:dyDescent="0.2">
      <c r="D201" s="29"/>
      <c r="H201">
        <v>10</v>
      </c>
      <c r="I201" s="227" t="s">
        <v>55</v>
      </c>
      <c r="J201" s="213">
        <f t="shared" si="16"/>
        <v>44939</v>
      </c>
      <c r="K201" s="48">
        <f>'Detailed Summary'!BO1113</f>
        <v>21823</v>
      </c>
      <c r="M201">
        <v>10</v>
      </c>
      <c r="N201" s="227" t="s">
        <v>59</v>
      </c>
      <c r="O201" s="213">
        <f t="shared" si="17"/>
        <v>44971</v>
      </c>
      <c r="P201" s="48">
        <f>'Detailed Summary'!BO1145</f>
        <v>23437</v>
      </c>
      <c r="R201">
        <v>10</v>
      </c>
      <c r="S201" s="227" t="s">
        <v>59</v>
      </c>
      <c r="T201" s="213">
        <f t="shared" si="18"/>
        <v>44999</v>
      </c>
      <c r="U201" s="48">
        <f>'Detailed Summary'!BO1173</f>
        <v>20992</v>
      </c>
      <c r="W201">
        <v>10</v>
      </c>
      <c r="X201" s="227" t="s">
        <v>55</v>
      </c>
      <c r="Y201" s="213">
        <f t="shared" si="19"/>
        <v>45030</v>
      </c>
      <c r="Z201" s="48">
        <f>'Detailed Summary'!BO1204</f>
        <v>24893</v>
      </c>
    </row>
    <row r="202" spans="4:26" x14ac:dyDescent="0.2">
      <c r="D202" s="29"/>
      <c r="H202">
        <v>11</v>
      </c>
      <c r="I202" s="227" t="s">
        <v>58</v>
      </c>
      <c r="J202" s="213">
        <f>J201+3</f>
        <v>44942</v>
      </c>
      <c r="K202" s="48">
        <f>'Detailed Summary'!BO1116</f>
        <v>19100</v>
      </c>
      <c r="M202">
        <v>11</v>
      </c>
      <c r="N202" s="227" t="s">
        <v>53</v>
      </c>
      <c r="O202" s="213">
        <f>O201+1</f>
        <v>44972</v>
      </c>
      <c r="P202" s="48">
        <f>'Detailed Summary'!BO1146</f>
        <v>23453</v>
      </c>
      <c r="R202">
        <v>11</v>
      </c>
      <c r="S202" s="227" t="s">
        <v>53</v>
      </c>
      <c r="T202" s="213">
        <f>T201+1</f>
        <v>45000</v>
      </c>
      <c r="U202" s="48">
        <f>'Detailed Summary'!BO1174</f>
        <v>21937</v>
      </c>
      <c r="W202">
        <v>11</v>
      </c>
      <c r="X202" s="227" t="s">
        <v>58</v>
      </c>
      <c r="Y202" s="213">
        <f>Y201+3</f>
        <v>45033</v>
      </c>
      <c r="Z202" s="48">
        <f>'Detailed Summary'!BO1207</f>
        <v>22607</v>
      </c>
    </row>
    <row r="203" spans="4:26" x14ac:dyDescent="0.2">
      <c r="D203" s="29"/>
      <c r="H203">
        <v>12</v>
      </c>
      <c r="I203" s="227" t="s">
        <v>59</v>
      </c>
      <c r="J203" s="213">
        <f>J202+1</f>
        <v>44943</v>
      </c>
      <c r="K203" s="48">
        <f>'Detailed Summary'!BO1117</f>
        <v>21774</v>
      </c>
      <c r="M203">
        <v>12</v>
      </c>
      <c r="N203" s="227" t="s">
        <v>54</v>
      </c>
      <c r="O203" s="213">
        <f>O202+1</f>
        <v>44973</v>
      </c>
      <c r="P203" s="48">
        <f>'Detailed Summary'!BO1147</f>
        <v>22896</v>
      </c>
      <c r="R203">
        <v>12</v>
      </c>
      <c r="S203" s="227" t="s">
        <v>54</v>
      </c>
      <c r="T203" s="213">
        <f>T202+1</f>
        <v>45001</v>
      </c>
      <c r="U203" s="48">
        <f>'Detailed Summary'!BO1175</f>
        <v>20701</v>
      </c>
      <c r="W203">
        <v>12</v>
      </c>
      <c r="X203" s="227" t="s">
        <v>59</v>
      </c>
      <c r="Y203" s="213">
        <f>Y202+1</f>
        <v>45034</v>
      </c>
      <c r="Z203" s="48">
        <f>'Detailed Summary'!BO1208</f>
        <v>23745</v>
      </c>
    </row>
    <row r="204" spans="4:26" x14ac:dyDescent="0.2">
      <c r="D204" s="29"/>
      <c r="H204">
        <v>13</v>
      </c>
      <c r="I204" s="227" t="s">
        <v>53</v>
      </c>
      <c r="J204" s="213">
        <f t="shared" ref="J204:J206" si="20">J203+1</f>
        <v>44944</v>
      </c>
      <c r="K204" s="48">
        <f>'Detailed Summary'!BO1118</f>
        <v>21734</v>
      </c>
      <c r="M204">
        <v>13</v>
      </c>
      <c r="N204" s="227" t="s">
        <v>55</v>
      </c>
      <c r="O204" s="213">
        <f t="shared" ref="O204:O206" si="21">O203+1</f>
        <v>44974</v>
      </c>
      <c r="P204" s="48">
        <f>'Detailed Summary'!BO1148</f>
        <v>23976</v>
      </c>
      <c r="R204">
        <v>13</v>
      </c>
      <c r="S204" s="227" t="s">
        <v>55</v>
      </c>
      <c r="T204" s="213">
        <f t="shared" ref="T204:T206" si="22">T203+1</f>
        <v>45002</v>
      </c>
      <c r="U204" s="48">
        <f>'Detailed Summary'!BO1176</f>
        <v>20389</v>
      </c>
      <c r="W204">
        <v>13</v>
      </c>
      <c r="X204" s="227" t="s">
        <v>53</v>
      </c>
      <c r="Y204" s="213">
        <f t="shared" ref="Y204:Y206" si="23">Y203+1</f>
        <v>45035</v>
      </c>
      <c r="Z204" s="48">
        <f>'Detailed Summary'!BO1209</f>
        <v>24722</v>
      </c>
    </row>
    <row r="205" spans="4:26" x14ac:dyDescent="0.2">
      <c r="D205" s="29"/>
      <c r="H205">
        <v>14</v>
      </c>
      <c r="I205" s="227" t="s">
        <v>54</v>
      </c>
      <c r="J205" s="213">
        <f t="shared" si="20"/>
        <v>44945</v>
      </c>
      <c r="K205" s="48">
        <f>'Detailed Summary'!BO1119</f>
        <v>22190</v>
      </c>
      <c r="M205">
        <v>14</v>
      </c>
      <c r="N205" s="227" t="s">
        <v>58</v>
      </c>
      <c r="O205" s="213">
        <f>O204+3</f>
        <v>44977</v>
      </c>
      <c r="P205" s="48">
        <f>'Detailed Summary'!BO1151</f>
        <v>19685</v>
      </c>
      <c r="R205">
        <v>14</v>
      </c>
      <c r="S205" s="227" t="s">
        <v>58</v>
      </c>
      <c r="T205" s="213">
        <f>T204+3</f>
        <v>45005</v>
      </c>
      <c r="U205" s="48">
        <f>'Detailed Summary'!BO1179</f>
        <v>20819</v>
      </c>
      <c r="W205">
        <v>14</v>
      </c>
      <c r="X205" s="227" t="s">
        <v>54</v>
      </c>
      <c r="Y205" s="213">
        <f>Y204+1</f>
        <v>45036</v>
      </c>
      <c r="Z205" s="48">
        <f>'Detailed Summary'!BO1210</f>
        <v>23556</v>
      </c>
    </row>
    <row r="206" spans="4:26" x14ac:dyDescent="0.2">
      <c r="D206" s="29"/>
      <c r="H206">
        <v>15</v>
      </c>
      <c r="I206" s="227" t="s">
        <v>55</v>
      </c>
      <c r="J206" s="213">
        <f t="shared" si="20"/>
        <v>44946</v>
      </c>
      <c r="K206" s="48">
        <f>'Detailed Summary'!BO1120</f>
        <v>20644</v>
      </c>
      <c r="M206">
        <v>15</v>
      </c>
      <c r="N206" s="227" t="s">
        <v>59</v>
      </c>
      <c r="O206" s="213">
        <f t="shared" si="21"/>
        <v>44978</v>
      </c>
      <c r="P206" s="48">
        <f>'Detailed Summary'!BO1152</f>
        <v>22740</v>
      </c>
      <c r="R206">
        <v>15</v>
      </c>
      <c r="S206" s="227" t="s">
        <v>59</v>
      </c>
      <c r="T206" s="213">
        <f t="shared" si="22"/>
        <v>45006</v>
      </c>
      <c r="U206" s="48">
        <f>'Detailed Summary'!BO1180</f>
        <v>22264</v>
      </c>
      <c r="W206">
        <v>15</v>
      </c>
      <c r="X206" s="227" t="s">
        <v>55</v>
      </c>
      <c r="Y206" s="213">
        <f t="shared" si="23"/>
        <v>45037</v>
      </c>
      <c r="Z206" s="48">
        <f>'Detailed Summary'!BO1211</f>
        <v>24566</v>
      </c>
    </row>
    <row r="207" spans="4:26" x14ac:dyDescent="0.2">
      <c r="D207" s="29"/>
      <c r="H207">
        <v>16</v>
      </c>
      <c r="I207" s="227" t="s">
        <v>58</v>
      </c>
      <c r="J207" s="213">
        <f>J206+3</f>
        <v>44949</v>
      </c>
      <c r="K207" s="48">
        <f>'Detailed Summary'!BO1123</f>
        <v>20960</v>
      </c>
      <c r="M207">
        <v>16</v>
      </c>
      <c r="N207" s="227" t="s">
        <v>53</v>
      </c>
      <c r="O207" s="213">
        <f>O206+1</f>
        <v>44979</v>
      </c>
      <c r="P207" s="48">
        <f>'Detailed Summary'!BO1153</f>
        <v>23177</v>
      </c>
      <c r="R207">
        <v>16</v>
      </c>
      <c r="S207" s="227" t="s">
        <v>53</v>
      </c>
      <c r="T207" s="213">
        <f>T206+1</f>
        <v>45007</v>
      </c>
      <c r="U207" s="48">
        <f>'Detailed Summary'!BO1181</f>
        <v>23239</v>
      </c>
      <c r="W207">
        <v>16</v>
      </c>
      <c r="X207" s="227" t="s">
        <v>58</v>
      </c>
      <c r="Y207" s="213">
        <f>Y206+3</f>
        <v>45040</v>
      </c>
      <c r="Z207" s="48">
        <f>'Detailed Summary'!BO1214</f>
        <v>22300</v>
      </c>
    </row>
    <row r="208" spans="4:26" x14ac:dyDescent="0.2">
      <c r="D208" s="29"/>
      <c r="H208">
        <v>17</v>
      </c>
      <c r="I208" s="227" t="s">
        <v>59</v>
      </c>
      <c r="J208" s="213">
        <f>J207+1</f>
        <v>44950</v>
      </c>
      <c r="K208" s="48">
        <f>'Detailed Summary'!BO1124</f>
        <v>20324</v>
      </c>
      <c r="M208">
        <v>17</v>
      </c>
      <c r="N208" s="227" t="s">
        <v>54</v>
      </c>
      <c r="O208" s="213">
        <f>O207+1</f>
        <v>44980</v>
      </c>
      <c r="P208" s="48">
        <f>'Detailed Summary'!BO1154</f>
        <v>23748</v>
      </c>
      <c r="R208">
        <v>17</v>
      </c>
      <c r="S208" s="227" t="s">
        <v>54</v>
      </c>
      <c r="T208" s="213">
        <f>T207+1</f>
        <v>45008</v>
      </c>
      <c r="U208" s="48">
        <f>'Detailed Summary'!BO1182</f>
        <v>24622</v>
      </c>
      <c r="W208">
        <v>17</v>
      </c>
      <c r="X208" s="227" t="s">
        <v>59</v>
      </c>
      <c r="Y208" s="213">
        <f>Y207+1</f>
        <v>45041</v>
      </c>
      <c r="Z208" s="48">
        <f>'Detailed Summary'!BO1215</f>
        <v>22867</v>
      </c>
    </row>
    <row r="209" spans="4:26" x14ac:dyDescent="0.2">
      <c r="D209" s="29"/>
      <c r="H209">
        <v>18</v>
      </c>
      <c r="I209" s="227" t="s">
        <v>53</v>
      </c>
      <c r="J209" s="213">
        <f t="shared" ref="J209:J211" si="24">J208+1</f>
        <v>44951</v>
      </c>
      <c r="K209" s="48">
        <f>'Detailed Summary'!BO1125</f>
        <v>21980</v>
      </c>
      <c r="M209">
        <v>18</v>
      </c>
      <c r="N209" s="227" t="s">
        <v>55</v>
      </c>
      <c r="O209" s="213">
        <f t="shared" ref="O209:O211" si="25">O208+1</f>
        <v>44981</v>
      </c>
      <c r="P209" s="48">
        <f>'Detailed Summary'!BO1155</f>
        <v>23538</v>
      </c>
      <c r="R209">
        <v>18</v>
      </c>
      <c r="S209" s="227" t="s">
        <v>55</v>
      </c>
      <c r="T209" s="213">
        <f t="shared" ref="T209:T214" si="26">T208+1</f>
        <v>45009</v>
      </c>
      <c r="U209" s="48">
        <f>'Detailed Summary'!BO1183</f>
        <v>24827</v>
      </c>
      <c r="W209">
        <v>18</v>
      </c>
      <c r="X209" s="227" t="s">
        <v>53</v>
      </c>
      <c r="Y209" s="213">
        <f t="shared" ref="Y209:Y211" si="27">Y208+1</f>
        <v>45042</v>
      </c>
      <c r="Z209" s="48">
        <f>'Detailed Summary'!BO1216</f>
        <v>23748</v>
      </c>
    </row>
    <row r="210" spans="4:26" x14ac:dyDescent="0.2">
      <c r="D210" s="29"/>
      <c r="H210">
        <v>19</v>
      </c>
      <c r="I210" s="227" t="s">
        <v>54</v>
      </c>
      <c r="J210" s="213">
        <f t="shared" si="24"/>
        <v>44952</v>
      </c>
      <c r="K210" s="48">
        <f>'Detailed Summary'!BO1126</f>
        <v>22383</v>
      </c>
      <c r="M210">
        <v>19</v>
      </c>
      <c r="N210" s="227" t="s">
        <v>58</v>
      </c>
      <c r="O210" s="213">
        <f>O209+3</f>
        <v>44984</v>
      </c>
      <c r="P210" s="48">
        <f>'Detailed Summary'!BO1158</f>
        <v>21571</v>
      </c>
      <c r="R210">
        <v>19</v>
      </c>
      <c r="S210" s="227" t="s">
        <v>58</v>
      </c>
      <c r="T210" s="213">
        <f>T209+3</f>
        <v>45012</v>
      </c>
      <c r="U210" s="48">
        <f>'Detailed Summary'!BO1186</f>
        <v>21886</v>
      </c>
      <c r="W210">
        <v>19</v>
      </c>
      <c r="X210" s="227" t="s">
        <v>54</v>
      </c>
      <c r="Y210" s="213">
        <f>Y209+1</f>
        <v>45043</v>
      </c>
      <c r="Z210" s="48">
        <f>'Detailed Summary'!BO1217</f>
        <v>23998</v>
      </c>
    </row>
    <row r="211" spans="4:26" x14ac:dyDescent="0.2">
      <c r="D211" s="29"/>
      <c r="H211">
        <v>20</v>
      </c>
      <c r="I211" s="227" t="s">
        <v>55</v>
      </c>
      <c r="J211" s="213">
        <f t="shared" si="24"/>
        <v>44953</v>
      </c>
      <c r="K211" s="48">
        <f>'Detailed Summary'!BO1127</f>
        <v>23019</v>
      </c>
      <c r="M211">
        <v>20</v>
      </c>
      <c r="N211" s="227" t="s">
        <v>59</v>
      </c>
      <c r="O211" s="213">
        <f t="shared" si="25"/>
        <v>44985</v>
      </c>
      <c r="P211" s="48">
        <f>'Detailed Summary'!BO1159</f>
        <v>23301</v>
      </c>
      <c r="R211">
        <v>20</v>
      </c>
      <c r="S211" s="227" t="s">
        <v>59</v>
      </c>
      <c r="T211" s="213">
        <f t="shared" si="26"/>
        <v>45013</v>
      </c>
      <c r="U211" s="48">
        <f>'Detailed Summary'!BO1187</f>
        <v>23200</v>
      </c>
      <c r="W211">
        <v>20</v>
      </c>
      <c r="X211" s="227" t="s">
        <v>55</v>
      </c>
      <c r="Y211" s="213">
        <f t="shared" si="27"/>
        <v>45044</v>
      </c>
      <c r="Z211" s="48">
        <f>'Detailed Summary'!BO1218</f>
        <v>23907</v>
      </c>
    </row>
    <row r="212" spans="4:26" x14ac:dyDescent="0.2">
      <c r="H212">
        <v>21</v>
      </c>
      <c r="I212" s="227" t="s">
        <v>54</v>
      </c>
      <c r="J212" s="213">
        <f>J211+3</f>
        <v>44956</v>
      </c>
      <c r="K212" s="48">
        <f>'Detailed Summary'!BO1130</f>
        <v>17652</v>
      </c>
      <c r="N212" s="227"/>
      <c r="O212" s="213"/>
      <c r="P212" s="48"/>
      <c r="R212">
        <v>21</v>
      </c>
      <c r="S212" s="227" t="s">
        <v>53</v>
      </c>
      <c r="T212" s="213">
        <f t="shared" si="26"/>
        <v>45014</v>
      </c>
      <c r="U212" s="48">
        <f>'Detailed Summary'!BO1188</f>
        <v>24119</v>
      </c>
      <c r="X212" s="227"/>
      <c r="Y212" s="213"/>
      <c r="Z212" s="48"/>
    </row>
    <row r="213" spans="4:26" x14ac:dyDescent="0.2">
      <c r="H213">
        <v>22</v>
      </c>
      <c r="I213" s="227" t="s">
        <v>55</v>
      </c>
      <c r="J213" s="213">
        <f>J212+1</f>
        <v>44957</v>
      </c>
      <c r="K213" s="48">
        <f>'Detailed Summary'!BO1131</f>
        <v>1523</v>
      </c>
      <c r="N213" s="227"/>
      <c r="O213" s="213"/>
      <c r="P213" s="48"/>
      <c r="R213">
        <v>22</v>
      </c>
      <c r="S213" s="227" t="s">
        <v>54</v>
      </c>
      <c r="T213" s="213">
        <f t="shared" si="26"/>
        <v>45015</v>
      </c>
      <c r="U213" s="48">
        <f>'Detailed Summary'!BO1189</f>
        <v>23083</v>
      </c>
      <c r="X213" s="227"/>
      <c r="Y213" s="213"/>
      <c r="Z213" s="48"/>
    </row>
    <row r="214" spans="4:26" x14ac:dyDescent="0.2">
      <c r="J214" s="29"/>
      <c r="K214" s="48"/>
      <c r="O214" s="29"/>
      <c r="P214" s="48"/>
      <c r="R214">
        <v>23</v>
      </c>
      <c r="S214" s="227" t="s">
        <v>55</v>
      </c>
      <c r="T214" s="213">
        <f t="shared" si="26"/>
        <v>45016</v>
      </c>
      <c r="U214" s="48">
        <f>'Detailed Summary'!BO1190</f>
        <v>24728</v>
      </c>
      <c r="X214" s="227"/>
      <c r="Y214" s="213"/>
      <c r="Z214" s="48"/>
    </row>
    <row r="215" spans="4:26" ht="16" thickBot="1" x14ac:dyDescent="0.25">
      <c r="I215" s="46"/>
      <c r="J215" s="46"/>
      <c r="K215" s="142">
        <f>SUM(K192:K214)</f>
        <v>434826</v>
      </c>
      <c r="N215" s="46"/>
      <c r="O215" s="46"/>
      <c r="P215" s="142">
        <f>SUM(P192:P214)</f>
        <v>420077</v>
      </c>
      <c r="S215" s="46"/>
      <c r="T215" s="46"/>
      <c r="U215" s="142">
        <f>SUM(U192:U214)</f>
        <v>523636</v>
      </c>
      <c r="X215" s="46"/>
      <c r="Y215" s="46"/>
      <c r="Z215" s="142">
        <f>SUM(Z192:Z214)</f>
        <v>464439</v>
      </c>
    </row>
    <row r="216" spans="4:26" ht="17" thickTop="1" thickBot="1" x14ac:dyDescent="0.25">
      <c r="I216" s="61" t="s">
        <v>572</v>
      </c>
      <c r="J216" s="142">
        <f>K215/22</f>
        <v>19764.81818181818</v>
      </c>
      <c r="N216" s="61" t="s">
        <v>575</v>
      </c>
      <c r="O216" s="142">
        <f>P215/20</f>
        <v>21003.85</v>
      </c>
      <c r="S216" s="61" t="s">
        <v>578</v>
      </c>
      <c r="T216" s="142">
        <f>U215/23</f>
        <v>22766.782608695652</v>
      </c>
      <c r="X216" s="61" t="s">
        <v>581</v>
      </c>
      <c r="Y216" s="142">
        <f>Z215/23</f>
        <v>20193</v>
      </c>
    </row>
    <row r="217" spans="4:26" ht="16" thickTop="1" x14ac:dyDescent="0.2"/>
    <row r="222" spans="4:26" x14ac:dyDescent="0.2">
      <c r="D222" s="29"/>
    </row>
    <row r="223" spans="4:26" x14ac:dyDescent="0.2">
      <c r="D223" s="29"/>
    </row>
    <row r="224" spans="4:26" x14ac:dyDescent="0.2">
      <c r="D224" s="29"/>
    </row>
    <row r="225" spans="4:4" x14ac:dyDescent="0.2">
      <c r="D225" s="29"/>
    </row>
    <row r="226" spans="4:4" x14ac:dyDescent="0.2">
      <c r="D226" s="29"/>
    </row>
    <row r="227" spans="4:4" x14ac:dyDescent="0.2">
      <c r="D227" s="29"/>
    </row>
    <row r="228" spans="4:4" x14ac:dyDescent="0.2">
      <c r="D228" s="29"/>
    </row>
    <row r="229" spans="4:4" x14ac:dyDescent="0.2">
      <c r="D229" s="29"/>
    </row>
    <row r="230" spans="4:4" x14ac:dyDescent="0.2">
      <c r="D230" s="29"/>
    </row>
    <row r="231" spans="4:4" x14ac:dyDescent="0.2">
      <c r="D231" s="29"/>
    </row>
    <row r="232" spans="4:4" x14ac:dyDescent="0.2">
      <c r="D232" s="29"/>
    </row>
    <row r="233" spans="4:4" x14ac:dyDescent="0.2">
      <c r="D233" s="29"/>
    </row>
    <row r="234" spans="4:4" x14ac:dyDescent="0.2">
      <c r="D234" s="29"/>
    </row>
    <row r="235" spans="4:4" x14ac:dyDescent="0.2">
      <c r="D235" s="29"/>
    </row>
    <row r="236" spans="4:4" x14ac:dyDescent="0.2">
      <c r="D236" s="29"/>
    </row>
    <row r="237" spans="4:4" x14ac:dyDescent="0.2">
      <c r="D237" s="29"/>
    </row>
    <row r="238" spans="4:4" x14ac:dyDescent="0.2">
      <c r="D238" s="29"/>
    </row>
    <row r="239" spans="4:4" x14ac:dyDescent="0.2">
      <c r="D239" s="29"/>
    </row>
    <row r="240" spans="4:4" x14ac:dyDescent="0.2">
      <c r="D240" s="29"/>
    </row>
    <row r="241" spans="4:4" x14ac:dyDescent="0.2">
      <c r="D241" s="29"/>
    </row>
    <row r="242" spans="4:4" x14ac:dyDescent="0.2">
      <c r="D242" s="29"/>
    </row>
    <row r="243" spans="4:4" x14ac:dyDescent="0.2">
      <c r="D243" s="29"/>
    </row>
    <row r="250" spans="4:4" x14ac:dyDescent="0.2">
      <c r="D250" s="29"/>
    </row>
    <row r="251" spans="4:4" x14ac:dyDescent="0.2">
      <c r="D251" s="29"/>
    </row>
    <row r="252" spans="4:4" x14ac:dyDescent="0.2">
      <c r="D252" s="29"/>
    </row>
    <row r="253" spans="4:4" x14ac:dyDescent="0.2">
      <c r="D253" s="29"/>
    </row>
    <row r="254" spans="4:4" x14ac:dyDescent="0.2">
      <c r="D254" s="29"/>
    </row>
    <row r="255" spans="4:4" x14ac:dyDescent="0.2">
      <c r="D255" s="29"/>
    </row>
    <row r="256" spans="4:4" x14ac:dyDescent="0.2">
      <c r="D256" s="29"/>
    </row>
    <row r="257" spans="4:4" x14ac:dyDescent="0.2">
      <c r="D257" s="29"/>
    </row>
    <row r="258" spans="4:4" x14ac:dyDescent="0.2">
      <c r="D258" s="29"/>
    </row>
    <row r="259" spans="4:4" x14ac:dyDescent="0.2">
      <c r="D259" s="29"/>
    </row>
    <row r="260" spans="4:4" x14ac:dyDescent="0.2">
      <c r="D260" s="29"/>
    </row>
    <row r="261" spans="4:4" x14ac:dyDescent="0.2">
      <c r="D261" s="29"/>
    </row>
    <row r="262" spans="4:4" x14ac:dyDescent="0.2">
      <c r="D262" s="29"/>
    </row>
    <row r="263" spans="4:4" x14ac:dyDescent="0.2">
      <c r="D263" s="29"/>
    </row>
    <row r="264" spans="4:4" x14ac:dyDescent="0.2">
      <c r="D264" s="29"/>
    </row>
    <row r="265" spans="4:4" x14ac:dyDescent="0.2">
      <c r="D265" s="29"/>
    </row>
    <row r="266" spans="4:4" x14ac:dyDescent="0.2">
      <c r="D266" s="29"/>
    </row>
    <row r="267" spans="4:4" x14ac:dyDescent="0.2">
      <c r="D267" s="29"/>
    </row>
    <row r="268" spans="4:4" x14ac:dyDescent="0.2">
      <c r="D268" s="29"/>
    </row>
    <row r="269" spans="4:4" x14ac:dyDescent="0.2">
      <c r="D269" s="29"/>
    </row>
    <row r="270" spans="4:4" x14ac:dyDescent="0.2">
      <c r="D270" s="29"/>
    </row>
    <row r="271" spans="4:4" x14ac:dyDescent="0.2">
      <c r="D271" s="29"/>
    </row>
    <row r="284" spans="4:4" x14ac:dyDescent="0.2">
      <c r="D284" s="29"/>
    </row>
    <row r="285" spans="4:4" x14ac:dyDescent="0.2">
      <c r="D285" s="29"/>
    </row>
    <row r="286" spans="4:4" x14ac:dyDescent="0.2">
      <c r="D286" s="29"/>
    </row>
    <row r="287" spans="4:4" x14ac:dyDescent="0.2">
      <c r="D287" s="29"/>
    </row>
    <row r="288" spans="4:4" x14ac:dyDescent="0.2">
      <c r="D288" s="29"/>
    </row>
    <row r="289" spans="4:4" x14ac:dyDescent="0.2">
      <c r="D289" s="29"/>
    </row>
    <row r="290" spans="4:4" x14ac:dyDescent="0.2">
      <c r="D290" s="29"/>
    </row>
    <row r="291" spans="4:4" x14ac:dyDescent="0.2">
      <c r="D291" s="29"/>
    </row>
    <row r="292" spans="4:4" x14ac:dyDescent="0.2">
      <c r="D292" s="29"/>
    </row>
    <row r="293" spans="4:4" x14ac:dyDescent="0.2">
      <c r="D293" s="29"/>
    </row>
    <row r="294" spans="4:4" x14ac:dyDescent="0.2">
      <c r="D294" s="29"/>
    </row>
    <row r="295" spans="4:4" x14ac:dyDescent="0.2">
      <c r="D295" s="29"/>
    </row>
    <row r="296" spans="4:4" x14ac:dyDescent="0.2">
      <c r="D296" s="29"/>
    </row>
    <row r="297" spans="4:4" x14ac:dyDescent="0.2">
      <c r="D297" s="29"/>
    </row>
    <row r="298" spans="4:4" x14ac:dyDescent="0.2">
      <c r="D298" s="29"/>
    </row>
    <row r="299" spans="4:4" x14ac:dyDescent="0.2">
      <c r="D299" s="29"/>
    </row>
    <row r="300" spans="4:4" x14ac:dyDescent="0.2">
      <c r="D300" s="29"/>
    </row>
    <row r="301" spans="4:4" x14ac:dyDescent="0.2">
      <c r="D301" s="29"/>
    </row>
    <row r="302" spans="4:4" x14ac:dyDescent="0.2">
      <c r="D302" s="29"/>
    </row>
    <row r="303" spans="4:4" x14ac:dyDescent="0.2">
      <c r="D303" s="29"/>
    </row>
    <row r="304" spans="4:4" x14ac:dyDescent="0.2">
      <c r="D304" s="29"/>
    </row>
    <row r="311" spans="4:4" x14ac:dyDescent="0.2">
      <c r="D311" s="29"/>
    </row>
    <row r="312" spans="4:4" x14ac:dyDescent="0.2">
      <c r="D312" s="29"/>
    </row>
    <row r="313" spans="4:4" x14ac:dyDescent="0.2">
      <c r="D313" s="29"/>
    </row>
    <row r="314" spans="4:4" x14ac:dyDescent="0.2">
      <c r="D314" s="29"/>
    </row>
    <row r="315" spans="4:4" x14ac:dyDescent="0.2">
      <c r="D315" s="29"/>
    </row>
    <row r="316" spans="4:4" x14ac:dyDescent="0.2">
      <c r="D316" s="29"/>
    </row>
    <row r="317" spans="4:4" x14ac:dyDescent="0.2">
      <c r="D317" s="29"/>
    </row>
    <row r="318" spans="4:4" x14ac:dyDescent="0.2">
      <c r="D318" s="29"/>
    </row>
    <row r="319" spans="4:4" x14ac:dyDescent="0.2">
      <c r="D319" s="29"/>
    </row>
    <row r="320" spans="4:4" x14ac:dyDescent="0.2">
      <c r="D320" s="29"/>
    </row>
    <row r="321" spans="4:4" x14ac:dyDescent="0.2">
      <c r="D321" s="29"/>
    </row>
    <row r="322" spans="4:4" x14ac:dyDescent="0.2">
      <c r="D322" s="29"/>
    </row>
    <row r="323" spans="4:4" x14ac:dyDescent="0.2">
      <c r="D323" s="29"/>
    </row>
    <row r="324" spans="4:4" x14ac:dyDescent="0.2">
      <c r="D324" s="29"/>
    </row>
    <row r="325" spans="4:4" x14ac:dyDescent="0.2">
      <c r="D325" s="29"/>
    </row>
    <row r="326" spans="4:4" x14ac:dyDescent="0.2">
      <c r="D326" s="29"/>
    </row>
    <row r="327" spans="4:4" x14ac:dyDescent="0.2">
      <c r="D327" s="29"/>
    </row>
    <row r="328" spans="4:4" x14ac:dyDescent="0.2">
      <c r="D328" s="29"/>
    </row>
    <row r="329" spans="4:4" x14ac:dyDescent="0.2">
      <c r="D329" s="29"/>
    </row>
    <row r="330" spans="4:4" x14ac:dyDescent="0.2">
      <c r="D330" s="29"/>
    </row>
    <row r="331" spans="4:4" x14ac:dyDescent="0.2">
      <c r="D331" s="29"/>
    </row>
    <row r="332" spans="4:4" x14ac:dyDescent="0.2">
      <c r="D332" s="29"/>
    </row>
    <row r="343" spans="4:4" x14ac:dyDescent="0.2">
      <c r="D343" s="29"/>
    </row>
    <row r="344" spans="4:4" x14ac:dyDescent="0.2">
      <c r="D344" s="29"/>
    </row>
    <row r="345" spans="4:4" x14ac:dyDescent="0.2">
      <c r="D345" s="29"/>
    </row>
    <row r="346" spans="4:4" x14ac:dyDescent="0.2">
      <c r="D346" s="29"/>
    </row>
    <row r="347" spans="4:4" x14ac:dyDescent="0.2">
      <c r="D347" s="29"/>
    </row>
    <row r="348" spans="4:4" x14ac:dyDescent="0.2">
      <c r="D348" s="29"/>
    </row>
    <row r="349" spans="4:4" x14ac:dyDescent="0.2">
      <c r="D349" s="29"/>
    </row>
    <row r="350" spans="4:4" x14ac:dyDescent="0.2">
      <c r="D350" s="29"/>
    </row>
    <row r="351" spans="4:4" x14ac:dyDescent="0.2">
      <c r="D351" s="29"/>
    </row>
    <row r="352" spans="4:4" x14ac:dyDescent="0.2">
      <c r="D352" s="29"/>
    </row>
    <row r="353" spans="4:4" x14ac:dyDescent="0.2">
      <c r="D353" s="29"/>
    </row>
    <row r="354" spans="4:4" x14ac:dyDescent="0.2">
      <c r="D354" s="29"/>
    </row>
    <row r="355" spans="4:4" x14ac:dyDescent="0.2">
      <c r="D355" s="29"/>
    </row>
    <row r="356" spans="4:4" x14ac:dyDescent="0.2">
      <c r="D356" s="29"/>
    </row>
    <row r="357" spans="4:4" x14ac:dyDescent="0.2">
      <c r="D357" s="29"/>
    </row>
    <row r="358" spans="4:4" x14ac:dyDescent="0.2">
      <c r="D358" s="29"/>
    </row>
    <row r="359" spans="4:4" x14ac:dyDescent="0.2">
      <c r="D359" s="29"/>
    </row>
    <row r="360" spans="4:4" x14ac:dyDescent="0.2">
      <c r="D360" s="29"/>
    </row>
    <row r="361" spans="4:4" x14ac:dyDescent="0.2">
      <c r="D361" s="29"/>
    </row>
    <row r="362" spans="4:4" x14ac:dyDescent="0.2">
      <c r="D362" s="29"/>
    </row>
    <row r="363" spans="4:4" x14ac:dyDescent="0.2">
      <c r="D363" s="29"/>
    </row>
    <row r="364" spans="4:4" x14ac:dyDescent="0.2">
      <c r="D364" s="29"/>
    </row>
    <row r="365" spans="4:4" x14ac:dyDescent="0.2">
      <c r="D365" s="29"/>
    </row>
  </sheetData>
  <sheetProtection algorithmName="SHA-512" hashValue="+9jfhxJ49cyb8SOeqKDZsYrycesEagVB2oqH/T03XdBcbhTmrDRqFGtO104Wrw7Laxzz4ZO5hiGr1qpOkQb9zw==" saltValue="+uoAP0n3MutlWIiySqfLRw==" spinCount="100000" sheet="1" objects="1" scenarios="1"/>
  <mergeCells count="28">
    <mergeCell ref="X191:Z191"/>
    <mergeCell ref="I83:K83"/>
    <mergeCell ref="N83:P83"/>
    <mergeCell ref="I191:K191"/>
    <mergeCell ref="I164:K164"/>
    <mergeCell ref="S83:U83"/>
    <mergeCell ref="S110:U110"/>
    <mergeCell ref="I137:K137"/>
    <mergeCell ref="N137:P137"/>
    <mergeCell ref="S137:U137"/>
    <mergeCell ref="N191:P191"/>
    <mergeCell ref="S191:U191"/>
    <mergeCell ref="X137:Z137"/>
    <mergeCell ref="N164:P164"/>
    <mergeCell ref="S164:U164"/>
    <mergeCell ref="X164:Z164"/>
    <mergeCell ref="X110:Z110"/>
    <mergeCell ref="X83:Z83"/>
    <mergeCell ref="I110:K110"/>
    <mergeCell ref="N110:P110"/>
    <mergeCell ref="I28:K28"/>
    <mergeCell ref="N28:P28"/>
    <mergeCell ref="S28:U28"/>
    <mergeCell ref="X28:Z28"/>
    <mergeCell ref="I56:K56"/>
    <mergeCell ref="N56:P56"/>
    <mergeCell ref="S56:U56"/>
    <mergeCell ref="X56:Z56"/>
  </mergeCells>
  <pageMargins left="0.7" right="0.7" top="0.75" bottom="0.75" header="0.3" footer="0.3"/>
  <pageSetup orientation="portrait" verticalDpi="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BJ451"/>
  <sheetViews>
    <sheetView topLeftCell="A4" workbookViewId="0">
      <pane xSplit="1" ySplit="2" topLeftCell="W417" activePane="bottomRight" state="frozen"/>
      <selection activeCell="A4" sqref="A4"/>
      <selection pane="topRight" activeCell="B4" sqref="B4"/>
      <selection pane="bottomLeft" activeCell="A6" sqref="A6"/>
      <selection pane="bottomRight" activeCell="AS438" sqref="AS438:AS442"/>
    </sheetView>
  </sheetViews>
  <sheetFormatPr baseColWidth="10" defaultColWidth="8.83203125" defaultRowHeight="15" x14ac:dyDescent="0.2"/>
  <cols>
    <col min="1" max="1" width="2.1640625" customWidth="1"/>
    <col min="3" max="3" width="11.83203125" customWidth="1"/>
    <col min="4" max="4" width="9.83203125" style="212" customWidth="1"/>
    <col min="5" max="5" width="2.1640625" customWidth="1"/>
    <col min="7" max="7" width="10.83203125" customWidth="1"/>
    <col min="8" max="8" width="8.6640625" style="212"/>
    <col min="9" max="9" width="1.5" customWidth="1"/>
    <col min="11" max="11" width="12.1640625" customWidth="1"/>
    <col min="12" max="12" width="8.6640625" style="212"/>
    <col min="13" max="13" width="1.83203125" customWidth="1"/>
    <col min="15" max="15" width="11" bestFit="1" customWidth="1"/>
    <col min="16" max="16" width="9.5" style="212" bestFit="1" customWidth="1"/>
    <col min="17" max="17" width="1.5" customWidth="1"/>
    <col min="19" max="19" width="11.1640625" customWidth="1"/>
    <col min="20" max="20" width="8.6640625" style="212"/>
    <col min="22" max="22" width="11.83203125" customWidth="1"/>
    <col min="23" max="23" width="8.6640625" style="212"/>
    <col min="24" max="24" width="1.1640625" customWidth="1"/>
    <col min="26" max="26" width="12.5" customWidth="1"/>
    <col min="27" max="27" width="10.83203125" style="212" customWidth="1"/>
    <col min="29" max="29" width="12.1640625" customWidth="1"/>
    <col min="30" max="30" width="10.83203125" style="212" customWidth="1"/>
    <col min="31" max="31" width="1.5" customWidth="1"/>
    <col min="32" max="33" width="10.83203125" customWidth="1"/>
    <col min="34" max="34" width="10.83203125" style="212" customWidth="1"/>
    <col min="35" max="36" width="10.83203125" customWidth="1"/>
    <col min="37" max="37" width="10.1640625" style="212" customWidth="1"/>
    <col min="38" max="38" width="2" customWidth="1"/>
    <col min="40" max="40" width="10.83203125" customWidth="1"/>
    <col min="41" max="41" width="11.5" customWidth="1"/>
    <col min="42" max="42" width="1.5" customWidth="1"/>
    <col min="44" max="44" width="11.5" customWidth="1"/>
    <col min="45" max="45" width="12.5" style="69" customWidth="1"/>
    <col min="49" max="49" width="10.83203125" customWidth="1"/>
    <col min="51" max="51" width="3.1640625" customWidth="1"/>
    <col min="53" max="53" width="10.83203125" customWidth="1"/>
    <col min="57" max="57" width="11.1640625" customWidth="1"/>
    <col min="58" max="58" width="9.83203125" customWidth="1"/>
    <col min="59" max="59" width="4.5" customWidth="1"/>
    <col min="61" max="61" width="11.1640625" customWidth="1"/>
  </cols>
  <sheetData>
    <row r="4" spans="2:62" ht="16" thickBot="1" x14ac:dyDescent="0.25">
      <c r="B4" s="258" t="s">
        <v>1</v>
      </c>
      <c r="C4" s="259"/>
      <c r="D4" s="259"/>
      <c r="E4" s="259"/>
      <c r="F4" s="259"/>
      <c r="G4" s="259"/>
      <c r="H4" s="259"/>
      <c r="J4" s="258" t="s">
        <v>2</v>
      </c>
      <c r="K4" s="259"/>
      <c r="L4" s="259"/>
      <c r="M4" s="259"/>
      <c r="N4" s="259"/>
      <c r="O4" s="259"/>
      <c r="P4" s="259"/>
      <c r="R4" s="260" t="s">
        <v>60</v>
      </c>
      <c r="S4" s="261"/>
      <c r="T4" s="261"/>
      <c r="U4" s="261"/>
      <c r="V4" s="261"/>
      <c r="W4" s="261"/>
      <c r="X4" s="8"/>
      <c r="Y4" s="251" t="s">
        <v>3</v>
      </c>
      <c r="Z4" s="251"/>
      <c r="AA4" s="251"/>
      <c r="AB4" s="251"/>
      <c r="AC4" s="251"/>
      <c r="AD4" s="251"/>
      <c r="AE4" s="3"/>
      <c r="AF4" s="251" t="s">
        <v>4</v>
      </c>
      <c r="AG4" s="251"/>
      <c r="AH4" s="251"/>
      <c r="AI4" s="251"/>
      <c r="AJ4" s="251"/>
      <c r="AK4" s="251"/>
      <c r="AL4" s="2"/>
      <c r="AM4" s="260" t="s">
        <v>85</v>
      </c>
      <c r="AN4" s="260"/>
      <c r="AO4" s="260"/>
      <c r="AP4" s="260"/>
      <c r="AQ4" s="260"/>
      <c r="AR4" s="260"/>
      <c r="AS4" s="260"/>
      <c r="AV4" s="46"/>
      <c r="BD4" s="46"/>
      <c r="BE4" s="46"/>
      <c r="BF4" s="46"/>
      <c r="BG4" s="46"/>
      <c r="BH4" s="46"/>
      <c r="BI4" s="46"/>
      <c r="BJ4" s="46"/>
    </row>
    <row r="5" spans="2:62" ht="16" hidden="1" thickBot="1" x14ac:dyDescent="0.25">
      <c r="B5" s="262" t="s">
        <v>1</v>
      </c>
      <c r="C5" s="263"/>
      <c r="D5" s="263"/>
      <c r="E5" s="263"/>
      <c r="F5" s="263"/>
      <c r="G5" s="263"/>
      <c r="H5" s="264"/>
      <c r="J5" s="262" t="s">
        <v>2</v>
      </c>
      <c r="K5" s="263"/>
      <c r="L5" s="263"/>
      <c r="M5" s="263"/>
      <c r="N5" s="263"/>
      <c r="O5" s="263"/>
      <c r="P5" s="264"/>
      <c r="Q5" s="15"/>
      <c r="R5" s="265" t="s">
        <v>60</v>
      </c>
      <c r="S5" s="251"/>
      <c r="T5" s="251"/>
      <c r="U5" s="251"/>
      <c r="V5" s="251"/>
      <c r="W5" s="251"/>
      <c r="X5" s="3"/>
      <c r="Y5" s="15"/>
      <c r="Z5" s="15"/>
      <c r="AA5" s="216"/>
      <c r="AB5" s="15"/>
      <c r="AC5" s="15"/>
      <c r="AD5" s="216"/>
      <c r="AE5" s="3"/>
      <c r="AF5" s="15"/>
      <c r="AG5" s="15"/>
      <c r="AH5" s="216"/>
      <c r="AI5" s="15"/>
      <c r="AJ5" s="15"/>
      <c r="AM5" s="266" t="s">
        <v>48</v>
      </c>
      <c r="AN5" s="258"/>
      <c r="AO5" s="258"/>
      <c r="AP5" s="258"/>
      <c r="AQ5" s="258"/>
      <c r="AR5" s="258"/>
      <c r="AS5" s="267"/>
      <c r="AV5" s="251" t="s">
        <v>84</v>
      </c>
      <c r="AW5" s="251"/>
      <c r="AX5" s="251"/>
      <c r="AY5" s="251"/>
      <c r="AZ5" s="251"/>
      <c r="BA5" s="251"/>
      <c r="BB5" s="251"/>
    </row>
    <row r="6" spans="2:62" x14ac:dyDescent="0.2">
      <c r="B6" t="s">
        <v>56</v>
      </c>
      <c r="C6" s="29">
        <v>42007</v>
      </c>
      <c r="D6" s="232">
        <v>92687</v>
      </c>
      <c r="F6" t="s">
        <v>57</v>
      </c>
      <c r="G6" s="29">
        <v>42008</v>
      </c>
      <c r="H6" s="232">
        <v>71301</v>
      </c>
      <c r="I6" s="2"/>
      <c r="J6" t="s">
        <v>56</v>
      </c>
      <c r="K6" s="29">
        <v>42007</v>
      </c>
      <c r="L6" s="232">
        <v>34364</v>
      </c>
      <c r="N6" t="s">
        <v>57</v>
      </c>
      <c r="O6" s="29">
        <v>42008</v>
      </c>
      <c r="P6" s="232">
        <v>30031</v>
      </c>
      <c r="Q6" s="49"/>
      <c r="R6" s="48"/>
      <c r="S6" s="48"/>
      <c r="T6" s="232"/>
      <c r="U6" s="48"/>
      <c r="V6" s="48"/>
      <c r="W6" s="232"/>
      <c r="X6" s="49"/>
      <c r="Y6" s="48"/>
      <c r="Z6" s="48"/>
      <c r="AA6" s="232"/>
      <c r="AB6" s="48"/>
      <c r="AC6" s="48"/>
      <c r="AD6" s="232"/>
      <c r="AE6" s="49"/>
      <c r="AF6" s="48"/>
      <c r="AG6" s="48"/>
      <c r="AH6" s="232"/>
      <c r="AI6" s="48"/>
      <c r="AJ6" s="48"/>
      <c r="AL6" s="2"/>
      <c r="AM6" t="s">
        <v>56</v>
      </c>
      <c r="AN6" s="29">
        <v>42007</v>
      </c>
      <c r="AO6" s="48">
        <f t="shared" ref="AO6:AO37" si="0">D6+L6</f>
        <v>127051</v>
      </c>
      <c r="AQ6" t="s">
        <v>57</v>
      </c>
      <c r="AR6" s="29">
        <v>42008</v>
      </c>
      <c r="AS6" s="48">
        <f t="shared" ref="AS6:AS37" si="1">H6+P6</f>
        <v>101332</v>
      </c>
    </row>
    <row r="7" spans="2:62" x14ac:dyDescent="0.2">
      <c r="B7" s="18" t="s">
        <v>56</v>
      </c>
      <c r="C7" s="29">
        <v>42014</v>
      </c>
      <c r="D7" s="232">
        <v>66428</v>
      </c>
      <c r="F7" t="s">
        <v>57</v>
      </c>
      <c r="G7" s="50">
        <v>42015</v>
      </c>
      <c r="H7" s="232">
        <v>66613</v>
      </c>
      <c r="I7" s="2"/>
      <c r="J7" s="18" t="s">
        <v>56</v>
      </c>
      <c r="K7" s="29">
        <v>42014</v>
      </c>
      <c r="L7" s="232">
        <v>25346</v>
      </c>
      <c r="N7" t="s">
        <v>57</v>
      </c>
      <c r="O7" s="50">
        <v>42015</v>
      </c>
      <c r="P7" s="232">
        <v>26847</v>
      </c>
      <c r="Q7" s="49"/>
      <c r="R7" s="48"/>
      <c r="S7" s="48"/>
      <c r="T7" s="232"/>
      <c r="U7" s="48"/>
      <c r="V7" s="48"/>
      <c r="W7" s="232"/>
      <c r="X7" s="49"/>
      <c r="Y7" s="48"/>
      <c r="Z7" s="48"/>
      <c r="AA7" s="232"/>
      <c r="AB7" s="48"/>
      <c r="AC7" s="48"/>
      <c r="AD7" s="232"/>
      <c r="AE7" s="49"/>
      <c r="AF7" s="48"/>
      <c r="AG7" s="48"/>
      <c r="AH7" s="232"/>
      <c r="AI7" s="48"/>
      <c r="AJ7" s="48"/>
      <c r="AL7" s="2"/>
      <c r="AM7" s="18" t="s">
        <v>56</v>
      </c>
      <c r="AN7" s="29">
        <v>42014</v>
      </c>
      <c r="AO7" s="48">
        <f t="shared" si="0"/>
        <v>91774</v>
      </c>
      <c r="AQ7" t="s">
        <v>57</v>
      </c>
      <c r="AR7" s="50">
        <v>42015</v>
      </c>
      <c r="AS7" s="48">
        <f t="shared" si="1"/>
        <v>93460</v>
      </c>
    </row>
    <row r="8" spans="2:62" x14ac:dyDescent="0.2">
      <c r="B8" t="s">
        <v>56</v>
      </c>
      <c r="C8" s="51">
        <v>42021</v>
      </c>
      <c r="D8" s="232">
        <v>111184</v>
      </c>
      <c r="F8" t="s">
        <v>57</v>
      </c>
      <c r="G8" s="51">
        <v>42022</v>
      </c>
      <c r="H8" s="232">
        <v>82519</v>
      </c>
      <c r="I8" s="2"/>
      <c r="J8" t="s">
        <v>56</v>
      </c>
      <c r="K8" s="51">
        <v>42021</v>
      </c>
      <c r="L8" s="232">
        <v>43550</v>
      </c>
      <c r="N8" t="s">
        <v>57</v>
      </c>
      <c r="O8" s="51">
        <v>42022</v>
      </c>
      <c r="P8" s="232">
        <v>36728</v>
      </c>
      <c r="Q8" s="49"/>
      <c r="R8" s="48"/>
      <c r="S8" s="48"/>
      <c r="T8" s="232"/>
      <c r="U8" s="48"/>
      <c r="V8" s="48"/>
      <c r="W8" s="232"/>
      <c r="X8" s="49"/>
      <c r="Y8" s="48"/>
      <c r="Z8" s="48"/>
      <c r="AA8" s="232"/>
      <c r="AB8" s="48"/>
      <c r="AC8" s="48"/>
      <c r="AD8" s="232"/>
      <c r="AE8" s="49"/>
      <c r="AF8" s="48"/>
      <c r="AG8" s="48"/>
      <c r="AH8" s="232"/>
      <c r="AI8" s="48"/>
      <c r="AJ8" s="48"/>
      <c r="AL8" s="2"/>
      <c r="AM8" t="s">
        <v>56</v>
      </c>
      <c r="AN8" s="51">
        <v>42021</v>
      </c>
      <c r="AO8" s="48">
        <f t="shared" si="0"/>
        <v>154734</v>
      </c>
      <c r="AQ8" t="s">
        <v>57</v>
      </c>
      <c r="AR8" s="51">
        <v>42022</v>
      </c>
      <c r="AS8" s="48">
        <f t="shared" si="1"/>
        <v>119247</v>
      </c>
    </row>
    <row r="9" spans="2:62" x14ac:dyDescent="0.2">
      <c r="B9" s="18" t="s">
        <v>56</v>
      </c>
      <c r="C9" s="29">
        <v>42028</v>
      </c>
      <c r="D9" s="232">
        <v>107010</v>
      </c>
      <c r="F9" t="s">
        <v>57</v>
      </c>
      <c r="G9" s="29">
        <v>42029</v>
      </c>
      <c r="H9" s="232">
        <v>79384</v>
      </c>
      <c r="I9" s="2"/>
      <c r="J9" s="18" t="s">
        <v>56</v>
      </c>
      <c r="K9" s="29">
        <v>42028</v>
      </c>
      <c r="L9" s="232">
        <v>38155</v>
      </c>
      <c r="N9" t="s">
        <v>57</v>
      </c>
      <c r="O9" s="29">
        <v>42029</v>
      </c>
      <c r="P9" s="232">
        <v>34537</v>
      </c>
      <c r="Q9" s="49"/>
      <c r="R9" s="48"/>
      <c r="S9" s="48"/>
      <c r="T9" s="232"/>
      <c r="U9" s="48"/>
      <c r="V9" s="48"/>
      <c r="W9" s="232"/>
      <c r="X9" s="49"/>
      <c r="Y9" s="48"/>
      <c r="Z9" s="48"/>
      <c r="AA9" s="232"/>
      <c r="AB9" s="48"/>
      <c r="AC9" s="48"/>
      <c r="AD9" s="232"/>
      <c r="AE9" s="49"/>
      <c r="AF9" s="48"/>
      <c r="AG9" s="48"/>
      <c r="AH9" s="232"/>
      <c r="AI9" s="48"/>
      <c r="AJ9" s="48"/>
      <c r="AL9" s="2"/>
      <c r="AM9" s="18" t="s">
        <v>56</v>
      </c>
      <c r="AN9" s="29">
        <v>42028</v>
      </c>
      <c r="AO9" s="48">
        <f t="shared" si="0"/>
        <v>145165</v>
      </c>
      <c r="AQ9" t="s">
        <v>57</v>
      </c>
      <c r="AR9" s="29">
        <v>42029</v>
      </c>
      <c r="AS9" s="48">
        <f t="shared" si="1"/>
        <v>113921</v>
      </c>
    </row>
    <row r="10" spans="2:62" x14ac:dyDescent="0.2">
      <c r="B10" s="18" t="s">
        <v>56</v>
      </c>
      <c r="C10" s="50">
        <v>42035</v>
      </c>
      <c r="D10" s="232">
        <v>101350</v>
      </c>
      <c r="F10" t="s">
        <v>57</v>
      </c>
      <c r="G10" s="29">
        <v>42036</v>
      </c>
      <c r="H10" s="232">
        <v>72214</v>
      </c>
      <c r="I10" s="2"/>
      <c r="J10" s="18" t="s">
        <v>56</v>
      </c>
      <c r="K10" s="50">
        <v>42035</v>
      </c>
      <c r="L10" s="232">
        <v>38852</v>
      </c>
      <c r="N10" t="s">
        <v>57</v>
      </c>
      <c r="O10" s="29">
        <v>42036</v>
      </c>
      <c r="P10" s="232">
        <v>32465</v>
      </c>
      <c r="Q10" s="49"/>
      <c r="R10" s="48"/>
      <c r="S10" s="48"/>
      <c r="T10" s="232"/>
      <c r="U10" s="48"/>
      <c r="V10" s="48"/>
      <c r="W10" s="232"/>
      <c r="X10" s="49"/>
      <c r="Y10" s="48"/>
      <c r="Z10" s="48"/>
      <c r="AA10" s="232"/>
      <c r="AB10" s="48"/>
      <c r="AC10" s="48"/>
      <c r="AD10" s="232"/>
      <c r="AE10" s="49"/>
      <c r="AF10" s="48"/>
      <c r="AG10" s="48"/>
      <c r="AH10" s="232"/>
      <c r="AI10" s="48"/>
      <c r="AJ10" s="48"/>
      <c r="AL10" s="2"/>
      <c r="AM10" s="18" t="s">
        <v>56</v>
      </c>
      <c r="AN10" s="50">
        <v>42035</v>
      </c>
      <c r="AO10" s="48">
        <f t="shared" si="0"/>
        <v>140202</v>
      </c>
      <c r="AQ10" t="s">
        <v>57</v>
      </c>
      <c r="AR10" s="29">
        <v>42036</v>
      </c>
      <c r="AS10" s="48">
        <f t="shared" si="1"/>
        <v>104679</v>
      </c>
    </row>
    <row r="11" spans="2:62" x14ac:dyDescent="0.2">
      <c r="B11" t="s">
        <v>56</v>
      </c>
      <c r="C11" s="50">
        <v>42042</v>
      </c>
      <c r="D11" s="232">
        <v>111607</v>
      </c>
      <c r="F11" s="18" t="s">
        <v>57</v>
      </c>
      <c r="G11" s="29">
        <v>42043</v>
      </c>
      <c r="H11" s="232">
        <v>86254</v>
      </c>
      <c r="I11" s="2"/>
      <c r="J11" t="s">
        <v>56</v>
      </c>
      <c r="K11" s="50">
        <v>42042</v>
      </c>
      <c r="L11" s="232">
        <v>45255</v>
      </c>
      <c r="N11" s="18" t="s">
        <v>57</v>
      </c>
      <c r="O11" s="29">
        <v>42043</v>
      </c>
      <c r="P11" s="232">
        <v>38703</v>
      </c>
      <c r="Q11" s="49"/>
      <c r="R11" s="48"/>
      <c r="S11" s="48"/>
      <c r="T11" s="232"/>
      <c r="U11" s="48"/>
      <c r="V11" s="48"/>
      <c r="W11" s="232"/>
      <c r="X11" s="49"/>
      <c r="Y11" s="48"/>
      <c r="Z11" s="48"/>
      <c r="AA11" s="232"/>
      <c r="AB11" s="48"/>
      <c r="AC11" s="48"/>
      <c r="AD11" s="232"/>
      <c r="AE11" s="49"/>
      <c r="AF11" s="48"/>
      <c r="AG11" s="48"/>
      <c r="AH11" s="232"/>
      <c r="AI11" s="48"/>
      <c r="AJ11" s="48"/>
      <c r="AL11" s="2"/>
      <c r="AM11" t="s">
        <v>56</v>
      </c>
      <c r="AN11" s="50">
        <v>42042</v>
      </c>
      <c r="AO11" s="48">
        <f t="shared" si="0"/>
        <v>156862</v>
      </c>
      <c r="AQ11" s="18" t="s">
        <v>57</v>
      </c>
      <c r="AR11" s="29">
        <v>42043</v>
      </c>
      <c r="AS11" s="48">
        <f t="shared" si="1"/>
        <v>124957</v>
      </c>
    </row>
    <row r="12" spans="2:62" x14ac:dyDescent="0.2">
      <c r="B12" t="s">
        <v>56</v>
      </c>
      <c r="C12" s="29">
        <v>42049</v>
      </c>
      <c r="D12" s="232">
        <v>111347</v>
      </c>
      <c r="F12" t="s">
        <v>57</v>
      </c>
      <c r="G12" s="29">
        <v>42050</v>
      </c>
      <c r="H12" s="232">
        <v>83911</v>
      </c>
      <c r="I12" s="2"/>
      <c r="J12" t="s">
        <v>56</v>
      </c>
      <c r="K12" s="29">
        <v>42049</v>
      </c>
      <c r="L12" s="232">
        <v>45949</v>
      </c>
      <c r="N12" t="s">
        <v>57</v>
      </c>
      <c r="O12" s="29">
        <v>42050</v>
      </c>
      <c r="P12" s="232">
        <v>39005</v>
      </c>
      <c r="Q12" s="49"/>
      <c r="R12" s="48"/>
      <c r="S12" s="48"/>
      <c r="T12" s="232"/>
      <c r="U12" s="48"/>
      <c r="V12" s="48"/>
      <c r="W12" s="232"/>
      <c r="X12" s="49"/>
      <c r="Y12" s="48"/>
      <c r="Z12" s="48"/>
      <c r="AA12" s="232"/>
      <c r="AB12" s="48"/>
      <c r="AC12" s="48"/>
      <c r="AD12" s="232"/>
      <c r="AE12" s="49"/>
      <c r="AF12" s="48"/>
      <c r="AG12" s="48"/>
      <c r="AH12" s="232"/>
      <c r="AI12" s="48"/>
      <c r="AJ12" s="48"/>
      <c r="AL12" s="2"/>
      <c r="AM12" t="s">
        <v>56</v>
      </c>
      <c r="AN12" s="29">
        <v>42049</v>
      </c>
      <c r="AO12" s="48">
        <f t="shared" si="0"/>
        <v>157296</v>
      </c>
      <c r="AQ12" t="s">
        <v>57</v>
      </c>
      <c r="AR12" s="29">
        <v>42050</v>
      </c>
      <c r="AS12" s="48">
        <f t="shared" si="1"/>
        <v>122916</v>
      </c>
    </row>
    <row r="13" spans="2:62" x14ac:dyDescent="0.2">
      <c r="B13" t="s">
        <v>56</v>
      </c>
      <c r="C13" s="29">
        <v>42056</v>
      </c>
      <c r="D13" s="232">
        <v>112091</v>
      </c>
      <c r="F13" t="s">
        <v>57</v>
      </c>
      <c r="G13" s="29">
        <v>42057</v>
      </c>
      <c r="H13" s="232">
        <v>76828</v>
      </c>
      <c r="I13" s="2"/>
      <c r="J13" t="s">
        <v>56</v>
      </c>
      <c r="K13" s="29">
        <v>42056</v>
      </c>
      <c r="L13" s="232">
        <v>46928</v>
      </c>
      <c r="N13" t="s">
        <v>57</v>
      </c>
      <c r="O13" s="29">
        <v>42057</v>
      </c>
      <c r="P13" s="232">
        <v>36114</v>
      </c>
      <c r="Q13" s="49"/>
      <c r="R13" s="48"/>
      <c r="S13" s="48"/>
      <c r="T13" s="232"/>
      <c r="U13" s="48"/>
      <c r="V13" s="48"/>
      <c r="W13" s="232"/>
      <c r="X13" s="49"/>
      <c r="Y13" s="48"/>
      <c r="Z13" s="48"/>
      <c r="AA13" s="232"/>
      <c r="AB13" s="48"/>
      <c r="AC13" s="48"/>
      <c r="AD13" s="232"/>
      <c r="AE13" s="49"/>
      <c r="AF13" s="48"/>
      <c r="AG13" s="48"/>
      <c r="AH13" s="232"/>
      <c r="AI13" s="48"/>
      <c r="AJ13" s="48"/>
      <c r="AL13" s="2"/>
      <c r="AM13" t="s">
        <v>56</v>
      </c>
      <c r="AN13" s="29">
        <v>42056</v>
      </c>
      <c r="AO13" s="48">
        <f t="shared" si="0"/>
        <v>159019</v>
      </c>
      <c r="AQ13" t="s">
        <v>57</v>
      </c>
      <c r="AR13" s="29">
        <v>42057</v>
      </c>
      <c r="AS13" s="48">
        <f t="shared" si="1"/>
        <v>112942</v>
      </c>
    </row>
    <row r="14" spans="2:62" x14ac:dyDescent="0.2">
      <c r="B14" s="18" t="s">
        <v>56</v>
      </c>
      <c r="C14" s="29">
        <v>42063</v>
      </c>
      <c r="D14" s="232">
        <v>60110</v>
      </c>
      <c r="F14" t="s">
        <v>57</v>
      </c>
      <c r="G14" s="50">
        <v>42064</v>
      </c>
      <c r="H14" s="232">
        <v>76057</v>
      </c>
      <c r="I14" s="2"/>
      <c r="J14" s="18" t="s">
        <v>56</v>
      </c>
      <c r="K14" s="29">
        <v>42063</v>
      </c>
      <c r="L14" s="232">
        <v>34310</v>
      </c>
      <c r="N14" t="s">
        <v>57</v>
      </c>
      <c r="O14" s="50">
        <v>42064</v>
      </c>
      <c r="P14" s="232">
        <v>35979</v>
      </c>
      <c r="Q14" s="49"/>
      <c r="R14" s="48"/>
      <c r="S14" s="48"/>
      <c r="T14" s="232"/>
      <c r="U14" s="48"/>
      <c r="V14" s="48"/>
      <c r="W14" s="232"/>
      <c r="X14" s="49"/>
      <c r="Y14" s="48"/>
      <c r="Z14" s="48"/>
      <c r="AA14" s="232"/>
      <c r="AB14" s="48"/>
      <c r="AC14" s="48"/>
      <c r="AD14" s="232"/>
      <c r="AE14" s="49"/>
      <c r="AF14" s="48"/>
      <c r="AG14" s="48"/>
      <c r="AH14" s="232"/>
      <c r="AI14" s="48"/>
      <c r="AJ14" s="48"/>
      <c r="AL14" s="2"/>
      <c r="AM14" s="18" t="s">
        <v>56</v>
      </c>
      <c r="AN14" s="29">
        <v>42063</v>
      </c>
      <c r="AO14" s="48">
        <f t="shared" si="0"/>
        <v>94420</v>
      </c>
      <c r="AQ14" t="s">
        <v>57</v>
      </c>
      <c r="AR14" s="50">
        <v>42064</v>
      </c>
      <c r="AS14" s="48">
        <f t="shared" si="1"/>
        <v>112036</v>
      </c>
    </row>
    <row r="15" spans="2:62" x14ac:dyDescent="0.2">
      <c r="B15" t="s">
        <v>56</v>
      </c>
      <c r="C15" s="50">
        <v>42070</v>
      </c>
      <c r="D15" s="232">
        <v>119067</v>
      </c>
      <c r="F15" t="s">
        <v>57</v>
      </c>
      <c r="G15" s="29">
        <v>42071</v>
      </c>
      <c r="H15" s="232">
        <v>77463</v>
      </c>
      <c r="I15" s="2"/>
      <c r="J15" t="s">
        <v>56</v>
      </c>
      <c r="K15" s="50">
        <v>42070</v>
      </c>
      <c r="L15" s="232">
        <v>48950</v>
      </c>
      <c r="N15" t="s">
        <v>57</v>
      </c>
      <c r="O15" s="29">
        <v>42071</v>
      </c>
      <c r="P15" s="232">
        <v>36708</v>
      </c>
      <c r="Q15" s="49"/>
      <c r="R15" s="48"/>
      <c r="S15" s="48"/>
      <c r="T15" s="232"/>
      <c r="U15" s="48"/>
      <c r="V15" s="48"/>
      <c r="W15" s="232"/>
      <c r="X15" s="49"/>
      <c r="Y15" s="48"/>
      <c r="Z15" s="48"/>
      <c r="AA15" s="232"/>
      <c r="AB15" s="48"/>
      <c r="AC15" s="48"/>
      <c r="AD15" s="232"/>
      <c r="AE15" s="49"/>
      <c r="AF15" s="48"/>
      <c r="AG15" s="48"/>
      <c r="AH15" s="232"/>
      <c r="AI15" s="48"/>
      <c r="AJ15" s="48"/>
      <c r="AL15" s="2"/>
      <c r="AM15" t="s">
        <v>56</v>
      </c>
      <c r="AN15" s="50">
        <v>42070</v>
      </c>
      <c r="AO15" s="48">
        <f t="shared" si="0"/>
        <v>168017</v>
      </c>
      <c r="AQ15" t="s">
        <v>57</v>
      </c>
      <c r="AR15" s="29">
        <v>42071</v>
      </c>
      <c r="AS15" s="48">
        <f t="shared" si="1"/>
        <v>114171</v>
      </c>
    </row>
    <row r="16" spans="2:62" x14ac:dyDescent="0.2">
      <c r="B16" s="18" t="s">
        <v>56</v>
      </c>
      <c r="C16" s="29">
        <v>42077</v>
      </c>
      <c r="D16" s="232">
        <v>115493</v>
      </c>
      <c r="F16" s="18" t="s">
        <v>57</v>
      </c>
      <c r="G16" s="29">
        <v>42078</v>
      </c>
      <c r="H16" s="232">
        <v>86817</v>
      </c>
      <c r="I16" s="2"/>
      <c r="J16" s="18" t="s">
        <v>56</v>
      </c>
      <c r="K16" s="29">
        <v>42077</v>
      </c>
      <c r="L16" s="232">
        <v>51616</v>
      </c>
      <c r="N16" s="18" t="s">
        <v>57</v>
      </c>
      <c r="O16" s="29">
        <v>42078</v>
      </c>
      <c r="P16" s="232">
        <v>45291</v>
      </c>
      <c r="Q16" s="49"/>
      <c r="R16" s="48"/>
      <c r="S16" s="48"/>
      <c r="T16" s="232"/>
      <c r="U16" s="48"/>
      <c r="V16" s="48"/>
      <c r="W16" s="232"/>
      <c r="X16" s="49"/>
      <c r="Y16" s="48"/>
      <c r="Z16" s="48"/>
      <c r="AA16" s="232"/>
      <c r="AB16" s="48"/>
      <c r="AC16" s="48"/>
      <c r="AD16" s="232"/>
      <c r="AE16" s="49"/>
      <c r="AF16" s="48"/>
      <c r="AG16" s="48"/>
      <c r="AH16" s="232"/>
      <c r="AI16" s="48"/>
      <c r="AJ16" s="48"/>
      <c r="AL16" s="2"/>
      <c r="AM16" s="18" t="s">
        <v>56</v>
      </c>
      <c r="AN16" s="29">
        <v>42077</v>
      </c>
      <c r="AO16" s="48">
        <f t="shared" si="0"/>
        <v>167109</v>
      </c>
      <c r="AQ16" s="18" t="s">
        <v>57</v>
      </c>
      <c r="AR16" s="29">
        <v>42078</v>
      </c>
      <c r="AS16" s="48">
        <f t="shared" si="1"/>
        <v>132108</v>
      </c>
    </row>
    <row r="17" spans="2:45" x14ac:dyDescent="0.2">
      <c r="B17" t="s">
        <v>56</v>
      </c>
      <c r="C17" s="50">
        <v>42084</v>
      </c>
      <c r="D17" s="232">
        <v>96145</v>
      </c>
      <c r="F17" t="s">
        <v>57</v>
      </c>
      <c r="G17" s="29">
        <v>42085</v>
      </c>
      <c r="H17" s="232">
        <v>91119</v>
      </c>
      <c r="I17" s="2"/>
      <c r="J17" t="s">
        <v>56</v>
      </c>
      <c r="K17" s="50">
        <v>42084</v>
      </c>
      <c r="L17" s="232">
        <v>45049</v>
      </c>
      <c r="N17" t="s">
        <v>57</v>
      </c>
      <c r="O17" s="29">
        <v>42085</v>
      </c>
      <c r="P17" s="232">
        <v>50269</v>
      </c>
      <c r="Q17" s="49"/>
      <c r="R17" s="48"/>
      <c r="S17" s="48"/>
      <c r="T17" s="232"/>
      <c r="U17" s="48"/>
      <c r="V17" s="48"/>
      <c r="W17" s="232"/>
      <c r="X17" s="49"/>
      <c r="Y17" s="48"/>
      <c r="Z17" s="48"/>
      <c r="AA17" s="232"/>
      <c r="AB17" s="48"/>
      <c r="AC17" s="48"/>
      <c r="AD17" s="232"/>
      <c r="AE17" s="49"/>
      <c r="AF17" s="48"/>
      <c r="AG17" s="48"/>
      <c r="AH17" s="232"/>
      <c r="AI17" s="48"/>
      <c r="AJ17" s="48"/>
      <c r="AL17" s="2"/>
      <c r="AM17" t="s">
        <v>56</v>
      </c>
      <c r="AN17" s="50">
        <v>42084</v>
      </c>
      <c r="AO17" s="48">
        <f t="shared" si="0"/>
        <v>141194</v>
      </c>
      <c r="AQ17" t="s">
        <v>57</v>
      </c>
      <c r="AR17" s="29">
        <v>42085</v>
      </c>
      <c r="AS17" s="48">
        <f t="shared" si="1"/>
        <v>141388</v>
      </c>
    </row>
    <row r="18" spans="2:45" x14ac:dyDescent="0.2">
      <c r="B18" s="18" t="s">
        <v>56</v>
      </c>
      <c r="C18" s="29">
        <v>42091</v>
      </c>
      <c r="D18" s="232">
        <v>127245</v>
      </c>
      <c r="F18" t="s">
        <v>57</v>
      </c>
      <c r="G18" s="50">
        <v>42092</v>
      </c>
      <c r="H18" s="232">
        <v>92485</v>
      </c>
      <c r="I18" s="2"/>
      <c r="J18" s="18" t="s">
        <v>56</v>
      </c>
      <c r="K18" s="29">
        <v>42091</v>
      </c>
      <c r="L18" s="232">
        <v>58714</v>
      </c>
      <c r="N18" t="s">
        <v>57</v>
      </c>
      <c r="O18" s="50">
        <v>42092</v>
      </c>
      <c r="P18" s="232">
        <v>48462</v>
      </c>
      <c r="Q18" s="49"/>
      <c r="R18" s="48"/>
      <c r="S18" s="48"/>
      <c r="T18" s="232"/>
      <c r="U18" s="48"/>
      <c r="V18" s="48"/>
      <c r="W18" s="232"/>
      <c r="X18" s="49"/>
      <c r="Y18" s="48"/>
      <c r="Z18" s="48"/>
      <c r="AA18" s="232"/>
      <c r="AB18" s="48"/>
      <c r="AC18" s="48"/>
      <c r="AD18" s="232"/>
      <c r="AE18" s="49"/>
      <c r="AF18" s="48"/>
      <c r="AG18" s="48"/>
      <c r="AH18" s="232"/>
      <c r="AI18" s="48"/>
      <c r="AJ18" s="48"/>
      <c r="AL18" s="2"/>
      <c r="AM18" s="18" t="s">
        <v>56</v>
      </c>
      <c r="AN18" s="29">
        <v>42091</v>
      </c>
      <c r="AO18" s="48">
        <f t="shared" si="0"/>
        <v>185959</v>
      </c>
      <c r="AQ18" t="s">
        <v>57</v>
      </c>
      <c r="AR18" s="50">
        <v>42092</v>
      </c>
      <c r="AS18" s="48">
        <f t="shared" si="1"/>
        <v>140947</v>
      </c>
    </row>
    <row r="19" spans="2:45" x14ac:dyDescent="0.2">
      <c r="B19" t="s">
        <v>56</v>
      </c>
      <c r="C19" s="29">
        <v>42098</v>
      </c>
      <c r="D19" s="232">
        <v>103790</v>
      </c>
      <c r="F19" t="s">
        <v>57</v>
      </c>
      <c r="G19" s="43">
        <v>42099</v>
      </c>
      <c r="H19" s="232">
        <v>84131</v>
      </c>
      <c r="I19" s="2"/>
      <c r="J19" t="s">
        <v>56</v>
      </c>
      <c r="K19" s="29">
        <v>42098</v>
      </c>
      <c r="L19" s="232">
        <v>45081</v>
      </c>
      <c r="N19" t="s">
        <v>57</v>
      </c>
      <c r="O19" s="43">
        <v>42099</v>
      </c>
      <c r="P19" s="232">
        <v>43674</v>
      </c>
      <c r="Q19" s="49"/>
      <c r="R19" s="48"/>
      <c r="S19" s="48"/>
      <c r="T19" s="232"/>
      <c r="U19" s="48"/>
      <c r="V19" s="48"/>
      <c r="W19" s="232"/>
      <c r="X19" s="49"/>
      <c r="Y19" s="48"/>
      <c r="Z19" s="48"/>
      <c r="AA19" s="232"/>
      <c r="AB19" s="48"/>
      <c r="AC19" s="48"/>
      <c r="AD19" s="232"/>
      <c r="AE19" s="49"/>
      <c r="AF19" s="48"/>
      <c r="AG19" s="48"/>
      <c r="AH19" s="232"/>
      <c r="AI19" s="48"/>
      <c r="AJ19" s="48"/>
      <c r="AL19" s="2"/>
      <c r="AM19" t="s">
        <v>56</v>
      </c>
      <c r="AN19" s="29">
        <v>42098</v>
      </c>
      <c r="AO19" s="48">
        <f t="shared" si="0"/>
        <v>148871</v>
      </c>
      <c r="AQ19" t="s">
        <v>57</v>
      </c>
      <c r="AR19" s="43">
        <v>42099</v>
      </c>
      <c r="AS19" s="48">
        <f t="shared" si="1"/>
        <v>127805</v>
      </c>
    </row>
    <row r="20" spans="2:45" x14ac:dyDescent="0.2">
      <c r="B20" s="18" t="s">
        <v>56</v>
      </c>
      <c r="C20" s="29">
        <v>42105</v>
      </c>
      <c r="D20" s="232">
        <v>119412</v>
      </c>
      <c r="F20" t="s">
        <v>57</v>
      </c>
      <c r="G20" s="29">
        <v>42106</v>
      </c>
      <c r="H20" s="232">
        <v>89187</v>
      </c>
      <c r="I20" s="2"/>
      <c r="J20" s="18" t="s">
        <v>56</v>
      </c>
      <c r="K20" s="29">
        <v>42105</v>
      </c>
      <c r="L20" s="232">
        <v>46176</v>
      </c>
      <c r="N20" t="s">
        <v>57</v>
      </c>
      <c r="O20" s="29">
        <v>42106</v>
      </c>
      <c r="P20" s="232">
        <v>41351</v>
      </c>
      <c r="Q20" s="49"/>
      <c r="R20" s="48"/>
      <c r="S20" s="48"/>
      <c r="T20" s="232"/>
      <c r="U20" s="48"/>
      <c r="V20" s="48"/>
      <c r="W20" s="232"/>
      <c r="X20" s="49"/>
      <c r="Y20" s="48"/>
      <c r="Z20" s="48"/>
      <c r="AA20" s="232"/>
      <c r="AB20" s="48"/>
      <c r="AC20" s="48"/>
      <c r="AD20" s="232"/>
      <c r="AE20" s="49"/>
      <c r="AF20" s="48"/>
      <c r="AG20" s="48"/>
      <c r="AH20" s="232"/>
      <c r="AI20" s="48"/>
      <c r="AJ20" s="48"/>
      <c r="AL20" s="2"/>
      <c r="AM20" s="18" t="s">
        <v>56</v>
      </c>
      <c r="AN20" s="29">
        <v>42105</v>
      </c>
      <c r="AO20" s="48">
        <f t="shared" si="0"/>
        <v>165588</v>
      </c>
      <c r="AQ20" t="s">
        <v>57</v>
      </c>
      <c r="AR20" s="29">
        <v>42106</v>
      </c>
      <c r="AS20" s="48">
        <f t="shared" si="1"/>
        <v>130538</v>
      </c>
    </row>
    <row r="21" spans="2:45" x14ac:dyDescent="0.2">
      <c r="B21" s="18" t="s">
        <v>56</v>
      </c>
      <c r="C21" s="29">
        <v>42112</v>
      </c>
      <c r="D21" s="232">
        <v>117703</v>
      </c>
      <c r="F21" t="s">
        <v>57</v>
      </c>
      <c r="G21" s="29">
        <v>42113</v>
      </c>
      <c r="H21" s="232">
        <v>93574</v>
      </c>
      <c r="I21" s="2"/>
      <c r="J21" s="18" t="s">
        <v>56</v>
      </c>
      <c r="K21" s="29">
        <v>42112</v>
      </c>
      <c r="L21" s="232">
        <v>51943</v>
      </c>
      <c r="N21" t="s">
        <v>57</v>
      </c>
      <c r="O21" s="29">
        <v>42113</v>
      </c>
      <c r="P21" s="232">
        <v>53795</v>
      </c>
      <c r="Q21" s="49"/>
      <c r="R21" s="48"/>
      <c r="S21" s="48"/>
      <c r="T21" s="232"/>
      <c r="U21" s="48"/>
      <c r="V21" s="48"/>
      <c r="W21" s="232"/>
      <c r="X21" s="49"/>
      <c r="Y21" s="48"/>
      <c r="Z21" s="48"/>
      <c r="AA21" s="232"/>
      <c r="AB21" s="48"/>
      <c r="AC21" s="48"/>
      <c r="AD21" s="232"/>
      <c r="AE21" s="49"/>
      <c r="AF21" s="48"/>
      <c r="AG21" s="48"/>
      <c r="AH21" s="232"/>
      <c r="AI21" s="48"/>
      <c r="AJ21" s="48"/>
      <c r="AL21" s="2"/>
      <c r="AM21" s="18" t="s">
        <v>56</v>
      </c>
      <c r="AN21" s="29">
        <v>42112</v>
      </c>
      <c r="AO21" s="48">
        <f t="shared" si="0"/>
        <v>169646</v>
      </c>
      <c r="AQ21" t="s">
        <v>57</v>
      </c>
      <c r="AR21" s="29">
        <v>42113</v>
      </c>
      <c r="AS21" s="48">
        <f t="shared" si="1"/>
        <v>147369</v>
      </c>
    </row>
    <row r="22" spans="2:45" x14ac:dyDescent="0.2">
      <c r="B22" t="s">
        <v>56</v>
      </c>
      <c r="C22" s="29">
        <v>42119</v>
      </c>
      <c r="D22" s="232">
        <v>120729</v>
      </c>
      <c r="F22" t="s">
        <v>57</v>
      </c>
      <c r="G22" s="29">
        <v>42120</v>
      </c>
      <c r="H22" s="232">
        <v>92016</v>
      </c>
      <c r="I22" s="2"/>
      <c r="J22" t="s">
        <v>56</v>
      </c>
      <c r="K22" s="29">
        <v>42119</v>
      </c>
      <c r="L22" s="232">
        <v>49572</v>
      </c>
      <c r="N22" t="s">
        <v>57</v>
      </c>
      <c r="O22" s="29">
        <v>42120</v>
      </c>
      <c r="P22" s="232">
        <v>44262</v>
      </c>
      <c r="Q22" s="49"/>
      <c r="R22" s="48"/>
      <c r="S22" s="48"/>
      <c r="T22" s="232"/>
      <c r="U22" s="48"/>
      <c r="V22" s="48"/>
      <c r="W22" s="232"/>
      <c r="X22" s="49"/>
      <c r="Y22" s="48"/>
      <c r="Z22" s="48"/>
      <c r="AA22" s="232"/>
      <c r="AB22" s="48"/>
      <c r="AC22" s="48"/>
      <c r="AD22" s="232"/>
      <c r="AE22" s="49"/>
      <c r="AF22" s="48"/>
      <c r="AG22" s="48"/>
      <c r="AH22" s="232"/>
      <c r="AI22" s="48"/>
      <c r="AJ22" s="48"/>
      <c r="AL22" s="2"/>
      <c r="AM22" t="s">
        <v>56</v>
      </c>
      <c r="AN22" s="29">
        <v>42119</v>
      </c>
      <c r="AO22" s="48">
        <f t="shared" si="0"/>
        <v>170301</v>
      </c>
      <c r="AQ22" t="s">
        <v>57</v>
      </c>
      <c r="AR22" s="29">
        <v>42120</v>
      </c>
      <c r="AS22" s="48">
        <f t="shared" si="1"/>
        <v>136278</v>
      </c>
    </row>
    <row r="23" spans="2:45" x14ac:dyDescent="0.2">
      <c r="B23" t="s">
        <v>56</v>
      </c>
      <c r="C23" s="51">
        <v>42126</v>
      </c>
      <c r="D23" s="232">
        <v>119088</v>
      </c>
      <c r="F23" t="s">
        <v>57</v>
      </c>
      <c r="G23" s="29">
        <v>42127</v>
      </c>
      <c r="H23" s="232">
        <v>94219</v>
      </c>
      <c r="I23" s="2"/>
      <c r="J23" t="s">
        <v>56</v>
      </c>
      <c r="K23" s="51">
        <v>42126</v>
      </c>
      <c r="L23" s="232">
        <v>51042</v>
      </c>
      <c r="N23" t="s">
        <v>57</v>
      </c>
      <c r="O23" s="29">
        <v>42127</v>
      </c>
      <c r="P23" s="232">
        <v>46251</v>
      </c>
      <c r="Q23" s="49"/>
      <c r="R23" s="48"/>
      <c r="S23" s="48"/>
      <c r="T23" s="232"/>
      <c r="U23" s="48"/>
      <c r="V23" s="48"/>
      <c r="W23" s="232"/>
      <c r="X23" s="49"/>
      <c r="Y23" s="48"/>
      <c r="Z23" s="48"/>
      <c r="AA23" s="232"/>
      <c r="AB23" s="48"/>
      <c r="AC23" s="48"/>
      <c r="AD23" s="232"/>
      <c r="AE23" s="49"/>
      <c r="AF23" s="48"/>
      <c r="AG23" s="48"/>
      <c r="AH23" s="232"/>
      <c r="AI23" s="48"/>
      <c r="AJ23" s="48"/>
      <c r="AL23" s="2"/>
      <c r="AM23" t="s">
        <v>56</v>
      </c>
      <c r="AN23" s="51">
        <v>42126</v>
      </c>
      <c r="AO23" s="48">
        <f t="shared" si="0"/>
        <v>170130</v>
      </c>
      <c r="AQ23" t="s">
        <v>57</v>
      </c>
      <c r="AR23" s="29">
        <v>42127</v>
      </c>
      <c r="AS23" s="48">
        <f t="shared" si="1"/>
        <v>140470</v>
      </c>
    </row>
    <row r="24" spans="2:45" x14ac:dyDescent="0.2">
      <c r="B24" t="s">
        <v>56</v>
      </c>
      <c r="C24" s="29">
        <v>42133</v>
      </c>
      <c r="D24" s="232">
        <v>125981</v>
      </c>
      <c r="F24" t="s">
        <v>57</v>
      </c>
      <c r="G24" s="29">
        <v>42134</v>
      </c>
      <c r="H24" s="232">
        <v>96884</v>
      </c>
      <c r="I24" s="2"/>
      <c r="J24" t="s">
        <v>56</v>
      </c>
      <c r="K24" s="29">
        <v>42133</v>
      </c>
      <c r="L24" s="232">
        <v>47359</v>
      </c>
      <c r="N24" t="s">
        <v>57</v>
      </c>
      <c r="O24" s="29">
        <v>42134</v>
      </c>
      <c r="P24" s="232">
        <v>43707</v>
      </c>
      <c r="Q24" s="49"/>
      <c r="R24" s="48"/>
      <c r="S24" s="48"/>
      <c r="T24" s="232"/>
      <c r="U24" s="48"/>
      <c r="V24" s="48"/>
      <c r="W24" s="232"/>
      <c r="X24" s="49"/>
      <c r="Y24" s="48"/>
      <c r="Z24" s="48"/>
      <c r="AA24" s="232"/>
      <c r="AB24" s="48"/>
      <c r="AC24" s="48"/>
      <c r="AD24" s="232"/>
      <c r="AE24" s="49"/>
      <c r="AF24" s="48"/>
      <c r="AG24" s="48"/>
      <c r="AH24" s="232"/>
      <c r="AI24" s="48"/>
      <c r="AJ24" s="48"/>
      <c r="AL24" s="2"/>
      <c r="AM24" t="s">
        <v>56</v>
      </c>
      <c r="AN24" s="29">
        <v>42133</v>
      </c>
      <c r="AO24" s="48">
        <f t="shared" si="0"/>
        <v>173340</v>
      </c>
      <c r="AQ24" t="s">
        <v>57</v>
      </c>
      <c r="AR24" s="29">
        <v>42134</v>
      </c>
      <c r="AS24" s="48">
        <f t="shared" si="1"/>
        <v>140591</v>
      </c>
    </row>
    <row r="25" spans="2:45" x14ac:dyDescent="0.2">
      <c r="B25" t="s">
        <v>56</v>
      </c>
      <c r="C25" s="29">
        <v>42140</v>
      </c>
      <c r="D25" s="232">
        <v>125135</v>
      </c>
      <c r="F25" t="s">
        <v>57</v>
      </c>
      <c r="G25" s="29">
        <v>42141</v>
      </c>
      <c r="H25" s="232">
        <v>88516</v>
      </c>
      <c r="I25" s="2"/>
      <c r="J25" t="s">
        <v>56</v>
      </c>
      <c r="K25" s="29">
        <v>42140</v>
      </c>
      <c r="L25" s="232">
        <v>49522</v>
      </c>
      <c r="N25" t="s">
        <v>57</v>
      </c>
      <c r="O25" s="29">
        <v>42141</v>
      </c>
      <c r="P25" s="232">
        <v>40135</v>
      </c>
      <c r="Q25" s="49"/>
      <c r="R25" s="48"/>
      <c r="S25" s="48"/>
      <c r="T25" s="232"/>
      <c r="U25" s="48"/>
      <c r="V25" s="48"/>
      <c r="W25" s="232"/>
      <c r="X25" s="49"/>
      <c r="Y25" s="48"/>
      <c r="Z25" s="48"/>
      <c r="AA25" s="232"/>
      <c r="AB25" s="48"/>
      <c r="AC25" s="48"/>
      <c r="AD25" s="232"/>
      <c r="AE25" s="49"/>
      <c r="AF25" s="48"/>
      <c r="AG25" s="48"/>
      <c r="AH25" s="232"/>
      <c r="AI25" s="48"/>
      <c r="AJ25" s="48"/>
      <c r="AL25" s="2"/>
      <c r="AM25" t="s">
        <v>56</v>
      </c>
      <c r="AN25" s="29">
        <v>42140</v>
      </c>
      <c r="AO25" s="48">
        <f t="shared" si="0"/>
        <v>174657</v>
      </c>
      <c r="AQ25" t="s">
        <v>57</v>
      </c>
      <c r="AR25" s="29">
        <v>42141</v>
      </c>
      <c r="AS25" s="48">
        <f t="shared" si="1"/>
        <v>128651</v>
      </c>
    </row>
    <row r="26" spans="2:45" x14ac:dyDescent="0.2">
      <c r="B26" t="s">
        <v>56</v>
      </c>
      <c r="C26" s="29">
        <v>42147</v>
      </c>
      <c r="D26" s="232">
        <v>104386</v>
      </c>
      <c r="F26" t="s">
        <v>57</v>
      </c>
      <c r="G26" s="29">
        <v>42148</v>
      </c>
      <c r="H26" s="232">
        <v>83578</v>
      </c>
      <c r="I26" s="2"/>
      <c r="J26" t="s">
        <v>56</v>
      </c>
      <c r="K26" s="29">
        <v>42147</v>
      </c>
      <c r="L26" s="232">
        <v>46640</v>
      </c>
      <c r="N26" t="s">
        <v>57</v>
      </c>
      <c r="O26" s="29">
        <v>42148</v>
      </c>
      <c r="P26" s="232">
        <v>38893</v>
      </c>
      <c r="Q26" s="49"/>
      <c r="R26" s="48"/>
      <c r="S26" s="48"/>
      <c r="T26" s="232"/>
      <c r="U26" s="48"/>
      <c r="V26" s="48"/>
      <c r="W26" s="232"/>
      <c r="X26" s="49"/>
      <c r="Y26" s="48"/>
      <c r="Z26" s="48"/>
      <c r="AA26" s="232"/>
      <c r="AB26" s="48"/>
      <c r="AC26" s="48"/>
      <c r="AD26" s="232"/>
      <c r="AE26" s="49"/>
      <c r="AF26" s="48"/>
      <c r="AG26" s="48"/>
      <c r="AH26" s="232"/>
      <c r="AI26" s="48"/>
      <c r="AJ26" s="48"/>
      <c r="AL26" s="2"/>
      <c r="AM26" t="s">
        <v>56</v>
      </c>
      <c r="AN26" s="29">
        <v>42147</v>
      </c>
      <c r="AO26" s="48">
        <f t="shared" si="0"/>
        <v>151026</v>
      </c>
      <c r="AQ26" t="s">
        <v>57</v>
      </c>
      <c r="AR26" s="29">
        <v>42148</v>
      </c>
      <c r="AS26" s="48">
        <f t="shared" si="1"/>
        <v>122471</v>
      </c>
    </row>
    <row r="27" spans="2:45" x14ac:dyDescent="0.2">
      <c r="B27" t="s">
        <v>56</v>
      </c>
      <c r="C27" s="29">
        <v>42154</v>
      </c>
      <c r="D27" s="232">
        <v>111428</v>
      </c>
      <c r="F27" t="s">
        <v>57</v>
      </c>
      <c r="G27" s="29">
        <v>42155</v>
      </c>
      <c r="H27" s="232">
        <v>91015</v>
      </c>
      <c r="I27" s="2"/>
      <c r="J27" t="s">
        <v>56</v>
      </c>
      <c r="K27" s="29">
        <v>42154</v>
      </c>
      <c r="L27" s="232">
        <v>43709</v>
      </c>
      <c r="N27" t="s">
        <v>57</v>
      </c>
      <c r="O27" s="29">
        <v>42155</v>
      </c>
      <c r="P27" s="232">
        <v>39675</v>
      </c>
      <c r="Q27" s="49"/>
      <c r="R27" s="48"/>
      <c r="S27" s="48"/>
      <c r="T27" s="232"/>
      <c r="U27" s="48"/>
      <c r="V27" s="48"/>
      <c r="W27" s="232"/>
      <c r="X27" s="49"/>
      <c r="Y27" s="48"/>
      <c r="Z27" s="48"/>
      <c r="AA27" s="232"/>
      <c r="AB27" s="48"/>
      <c r="AC27" s="48"/>
      <c r="AD27" s="232"/>
      <c r="AE27" s="49"/>
      <c r="AF27" s="48"/>
      <c r="AG27" s="48"/>
      <c r="AH27" s="232"/>
      <c r="AI27" s="48"/>
      <c r="AJ27" s="48"/>
      <c r="AL27" s="2"/>
      <c r="AM27" t="s">
        <v>56</v>
      </c>
      <c r="AN27" s="29">
        <v>42154</v>
      </c>
      <c r="AO27" s="48">
        <f t="shared" si="0"/>
        <v>155137</v>
      </c>
      <c r="AQ27" t="s">
        <v>57</v>
      </c>
      <c r="AR27" s="29">
        <v>42155</v>
      </c>
      <c r="AS27" s="48">
        <f t="shared" si="1"/>
        <v>130690</v>
      </c>
    </row>
    <row r="28" spans="2:45" x14ac:dyDescent="0.2">
      <c r="B28" t="s">
        <v>56</v>
      </c>
      <c r="C28" s="51">
        <v>42161</v>
      </c>
      <c r="D28" s="232">
        <v>123138</v>
      </c>
      <c r="F28" t="s">
        <v>57</v>
      </c>
      <c r="G28" s="29">
        <v>42162</v>
      </c>
      <c r="H28" s="232">
        <v>93911</v>
      </c>
      <c r="I28" s="2"/>
      <c r="J28" t="s">
        <v>56</v>
      </c>
      <c r="K28" s="51">
        <v>42161</v>
      </c>
      <c r="L28" s="232">
        <v>51453</v>
      </c>
      <c r="N28" t="s">
        <v>57</v>
      </c>
      <c r="O28" s="29">
        <v>42162</v>
      </c>
      <c r="P28" s="232">
        <v>46699</v>
      </c>
      <c r="Q28" s="49"/>
      <c r="R28" s="48"/>
      <c r="S28" s="48"/>
      <c r="T28" s="232"/>
      <c r="U28" s="48"/>
      <c r="V28" s="48"/>
      <c r="W28" s="232"/>
      <c r="X28" s="49"/>
      <c r="Y28" s="48"/>
      <c r="Z28" s="48"/>
      <c r="AA28" s="232"/>
      <c r="AB28" s="48"/>
      <c r="AC28" s="48"/>
      <c r="AD28" s="232"/>
      <c r="AE28" s="49"/>
      <c r="AF28" s="48"/>
      <c r="AG28" s="48"/>
      <c r="AH28" s="232"/>
      <c r="AI28" s="48"/>
      <c r="AJ28" s="48"/>
      <c r="AL28" s="2"/>
      <c r="AM28" t="s">
        <v>56</v>
      </c>
      <c r="AN28" s="51">
        <v>42161</v>
      </c>
      <c r="AO28" s="48">
        <f t="shared" si="0"/>
        <v>174591</v>
      </c>
      <c r="AQ28" t="s">
        <v>57</v>
      </c>
      <c r="AR28" s="29">
        <v>42162</v>
      </c>
      <c r="AS28" s="48">
        <f t="shared" si="1"/>
        <v>140610</v>
      </c>
    </row>
    <row r="29" spans="2:45" x14ac:dyDescent="0.2">
      <c r="B29" t="s">
        <v>56</v>
      </c>
      <c r="C29" s="29">
        <v>42168</v>
      </c>
      <c r="D29" s="232">
        <v>112246</v>
      </c>
      <c r="F29" t="s">
        <v>57</v>
      </c>
      <c r="G29" s="29">
        <v>42169</v>
      </c>
      <c r="H29" s="232">
        <v>85928</v>
      </c>
      <c r="I29" s="2"/>
      <c r="J29" t="s">
        <v>56</v>
      </c>
      <c r="K29" s="29">
        <v>42168</v>
      </c>
      <c r="L29" s="232">
        <v>53402</v>
      </c>
      <c r="N29" t="s">
        <v>57</v>
      </c>
      <c r="O29" s="29">
        <v>42169</v>
      </c>
      <c r="P29" s="232">
        <v>45270</v>
      </c>
      <c r="Q29" s="49"/>
      <c r="R29" s="48"/>
      <c r="S29" s="48"/>
      <c r="T29" s="232"/>
      <c r="U29" s="48"/>
      <c r="V29" s="48"/>
      <c r="W29" s="232"/>
      <c r="X29" s="49"/>
      <c r="Y29" s="48"/>
      <c r="Z29" s="48"/>
      <c r="AA29" s="232"/>
      <c r="AB29" s="48"/>
      <c r="AC29" s="48"/>
      <c r="AD29" s="232"/>
      <c r="AE29" s="49"/>
      <c r="AF29" s="48"/>
      <c r="AG29" s="48"/>
      <c r="AH29" s="232"/>
      <c r="AI29" s="48"/>
      <c r="AJ29" s="48"/>
      <c r="AL29" s="2"/>
      <c r="AM29" t="s">
        <v>56</v>
      </c>
      <c r="AN29" s="29">
        <v>42168</v>
      </c>
      <c r="AO29" s="48">
        <f t="shared" si="0"/>
        <v>165648</v>
      </c>
      <c r="AQ29" t="s">
        <v>57</v>
      </c>
      <c r="AR29" s="29">
        <v>42169</v>
      </c>
      <c r="AS29" s="48">
        <f t="shared" si="1"/>
        <v>131198</v>
      </c>
    </row>
    <row r="30" spans="2:45" x14ac:dyDescent="0.2">
      <c r="B30" t="s">
        <v>56</v>
      </c>
      <c r="C30" s="29">
        <v>42175</v>
      </c>
      <c r="D30" s="232">
        <v>113190</v>
      </c>
      <c r="F30" t="s">
        <v>57</v>
      </c>
      <c r="G30" s="29">
        <v>42176</v>
      </c>
      <c r="H30" s="232">
        <v>89580</v>
      </c>
      <c r="I30" s="2"/>
      <c r="J30" t="s">
        <v>56</v>
      </c>
      <c r="K30" s="29">
        <v>42175</v>
      </c>
      <c r="L30" s="232">
        <v>48349</v>
      </c>
      <c r="N30" t="s">
        <v>57</v>
      </c>
      <c r="O30" s="29">
        <v>42176</v>
      </c>
      <c r="P30" s="232">
        <v>44512</v>
      </c>
      <c r="Q30" s="49"/>
      <c r="R30" s="48"/>
      <c r="S30" s="48"/>
      <c r="T30" s="232"/>
      <c r="U30" s="48"/>
      <c r="V30" s="48"/>
      <c r="W30" s="232"/>
      <c r="X30" s="49"/>
      <c r="Y30" s="48"/>
      <c r="Z30" s="48"/>
      <c r="AA30" s="232"/>
      <c r="AB30" s="48"/>
      <c r="AC30" s="48"/>
      <c r="AD30" s="232"/>
      <c r="AE30" s="49"/>
      <c r="AF30" s="48"/>
      <c r="AG30" s="48"/>
      <c r="AH30" s="232"/>
      <c r="AI30" s="48"/>
      <c r="AJ30" s="48"/>
      <c r="AL30" s="2"/>
      <c r="AM30" t="s">
        <v>56</v>
      </c>
      <c r="AN30" s="29">
        <v>42175</v>
      </c>
      <c r="AO30" s="48">
        <f t="shared" si="0"/>
        <v>161539</v>
      </c>
      <c r="AQ30" t="s">
        <v>57</v>
      </c>
      <c r="AR30" s="29">
        <v>42176</v>
      </c>
      <c r="AS30" s="48">
        <f t="shared" si="1"/>
        <v>134092</v>
      </c>
    </row>
    <row r="31" spans="2:45" x14ac:dyDescent="0.2">
      <c r="B31" t="s">
        <v>56</v>
      </c>
      <c r="C31" s="29">
        <v>42182</v>
      </c>
      <c r="D31" s="232">
        <v>110635</v>
      </c>
      <c r="F31" t="s">
        <v>57</v>
      </c>
      <c r="G31" s="29">
        <v>42183</v>
      </c>
      <c r="H31" s="232">
        <v>88402</v>
      </c>
      <c r="I31" s="2"/>
      <c r="J31" t="s">
        <v>56</v>
      </c>
      <c r="K31" s="29">
        <v>42182</v>
      </c>
      <c r="L31" s="232">
        <v>48461</v>
      </c>
      <c r="N31" t="s">
        <v>57</v>
      </c>
      <c r="O31" s="29">
        <v>42183</v>
      </c>
      <c r="P31" s="232">
        <v>44501</v>
      </c>
      <c r="Q31" s="49"/>
      <c r="R31" s="48"/>
      <c r="S31" s="48"/>
      <c r="T31" s="232"/>
      <c r="U31" s="48"/>
      <c r="V31" s="48"/>
      <c r="W31" s="232"/>
      <c r="X31" s="49"/>
      <c r="Y31" s="48"/>
      <c r="Z31" s="48"/>
      <c r="AA31" s="232"/>
      <c r="AB31" s="48"/>
      <c r="AC31" s="48"/>
      <c r="AD31" s="232"/>
      <c r="AE31" s="49"/>
      <c r="AF31" s="48"/>
      <c r="AG31" s="48"/>
      <c r="AH31" s="232"/>
      <c r="AI31" s="48"/>
      <c r="AJ31" s="48"/>
      <c r="AL31" s="2"/>
      <c r="AM31" t="s">
        <v>56</v>
      </c>
      <c r="AN31" s="29">
        <v>42182</v>
      </c>
      <c r="AO31" s="48">
        <f t="shared" si="0"/>
        <v>159096</v>
      </c>
      <c r="AQ31" t="s">
        <v>57</v>
      </c>
      <c r="AR31" s="29">
        <v>42183</v>
      </c>
      <c r="AS31" s="48">
        <f t="shared" si="1"/>
        <v>132903</v>
      </c>
    </row>
    <row r="32" spans="2:45" x14ac:dyDescent="0.2">
      <c r="B32" t="s">
        <v>56</v>
      </c>
      <c r="C32" s="29">
        <v>42189</v>
      </c>
      <c r="D32" s="232">
        <v>80401</v>
      </c>
      <c r="F32" t="s">
        <v>57</v>
      </c>
      <c r="G32" s="29">
        <v>42190</v>
      </c>
      <c r="H32" s="232">
        <v>87590</v>
      </c>
      <c r="I32" s="2"/>
      <c r="J32" t="s">
        <v>56</v>
      </c>
      <c r="K32" s="29">
        <v>42189</v>
      </c>
      <c r="L32" s="232">
        <v>36815</v>
      </c>
      <c r="N32" t="s">
        <v>57</v>
      </c>
      <c r="O32" s="29">
        <v>42190</v>
      </c>
      <c r="P32" s="232">
        <v>49097</v>
      </c>
      <c r="Q32" s="49"/>
      <c r="R32" s="48"/>
      <c r="S32" s="48"/>
      <c r="T32" s="232"/>
      <c r="U32" s="48"/>
      <c r="V32" s="48"/>
      <c r="W32" s="232"/>
      <c r="X32" s="49"/>
      <c r="Y32" s="48"/>
      <c r="Z32" s="48"/>
      <c r="AA32" s="232"/>
      <c r="AB32" s="48"/>
      <c r="AC32" s="48"/>
      <c r="AD32" s="232"/>
      <c r="AE32" s="49"/>
      <c r="AF32" s="48"/>
      <c r="AG32" s="48"/>
      <c r="AH32" s="232"/>
      <c r="AI32" s="48"/>
      <c r="AJ32" s="48"/>
      <c r="AL32" s="2"/>
      <c r="AM32" t="s">
        <v>56</v>
      </c>
      <c r="AN32" s="29">
        <v>42189</v>
      </c>
      <c r="AO32" s="48">
        <f t="shared" si="0"/>
        <v>117216</v>
      </c>
      <c r="AQ32" t="s">
        <v>57</v>
      </c>
      <c r="AR32" s="29">
        <v>42190</v>
      </c>
      <c r="AS32" s="48">
        <f t="shared" si="1"/>
        <v>136687</v>
      </c>
    </row>
    <row r="33" spans="2:45" x14ac:dyDescent="0.2">
      <c r="B33" t="s">
        <v>56</v>
      </c>
      <c r="C33" s="29">
        <v>42196</v>
      </c>
      <c r="D33" s="232">
        <v>114877</v>
      </c>
      <c r="F33" t="s">
        <v>57</v>
      </c>
      <c r="G33" s="29">
        <v>42197</v>
      </c>
      <c r="H33" s="232">
        <v>89982</v>
      </c>
      <c r="I33" s="2"/>
      <c r="J33" t="s">
        <v>56</v>
      </c>
      <c r="K33" s="29">
        <v>42196</v>
      </c>
      <c r="L33" s="232">
        <v>47392</v>
      </c>
      <c r="N33" t="s">
        <v>57</v>
      </c>
      <c r="O33" s="29">
        <v>42197</v>
      </c>
      <c r="P33" s="232">
        <v>44444</v>
      </c>
      <c r="Q33" s="49"/>
      <c r="R33" s="48"/>
      <c r="S33" s="48"/>
      <c r="T33" s="232"/>
      <c r="U33" s="48"/>
      <c r="V33" s="48"/>
      <c r="W33" s="232"/>
      <c r="X33" s="49"/>
      <c r="Y33" s="48"/>
      <c r="Z33" s="48"/>
      <c r="AA33" s="232"/>
      <c r="AB33" s="48"/>
      <c r="AC33" s="48"/>
      <c r="AD33" s="232"/>
      <c r="AE33" s="49"/>
      <c r="AF33" s="48"/>
      <c r="AG33" s="48"/>
      <c r="AH33" s="232"/>
      <c r="AI33" s="48"/>
      <c r="AJ33" s="48"/>
      <c r="AL33" s="2"/>
      <c r="AM33" t="s">
        <v>56</v>
      </c>
      <c r="AN33" s="29">
        <v>42196</v>
      </c>
      <c r="AO33" s="48">
        <f t="shared" si="0"/>
        <v>162269</v>
      </c>
      <c r="AQ33" t="s">
        <v>57</v>
      </c>
      <c r="AR33" s="29">
        <v>42197</v>
      </c>
      <c r="AS33" s="48">
        <f t="shared" si="1"/>
        <v>134426</v>
      </c>
    </row>
    <row r="34" spans="2:45" x14ac:dyDescent="0.2">
      <c r="B34" t="s">
        <v>56</v>
      </c>
      <c r="C34" s="29">
        <v>42203</v>
      </c>
      <c r="D34" s="232">
        <v>109041</v>
      </c>
      <c r="F34" t="s">
        <v>57</v>
      </c>
      <c r="G34" s="29">
        <v>42204</v>
      </c>
      <c r="H34" s="232">
        <v>89869</v>
      </c>
      <c r="I34" s="2"/>
      <c r="J34" t="s">
        <v>56</v>
      </c>
      <c r="K34" s="29">
        <v>42203</v>
      </c>
      <c r="L34" s="232">
        <v>48250</v>
      </c>
      <c r="N34" t="s">
        <v>57</v>
      </c>
      <c r="O34" s="29">
        <v>42204</v>
      </c>
      <c r="P34" s="232">
        <v>46191</v>
      </c>
      <c r="Q34" s="49"/>
      <c r="R34" s="48"/>
      <c r="S34" s="48"/>
      <c r="T34" s="232"/>
      <c r="U34" s="48"/>
      <c r="V34" s="48"/>
      <c r="W34" s="232"/>
      <c r="X34" s="49"/>
      <c r="Y34" s="48"/>
      <c r="Z34" s="48"/>
      <c r="AA34" s="232"/>
      <c r="AB34" s="48"/>
      <c r="AC34" s="48"/>
      <c r="AD34" s="232"/>
      <c r="AE34" s="49"/>
      <c r="AF34" s="48"/>
      <c r="AG34" s="48"/>
      <c r="AH34" s="232"/>
      <c r="AI34" s="48"/>
      <c r="AJ34" s="48"/>
      <c r="AL34" s="2"/>
      <c r="AM34" t="s">
        <v>56</v>
      </c>
      <c r="AN34" s="29">
        <v>42203</v>
      </c>
      <c r="AO34" s="48">
        <f t="shared" si="0"/>
        <v>157291</v>
      </c>
      <c r="AQ34" t="s">
        <v>57</v>
      </c>
      <c r="AR34" s="29">
        <v>42204</v>
      </c>
      <c r="AS34" s="48">
        <f t="shared" si="1"/>
        <v>136060</v>
      </c>
    </row>
    <row r="35" spans="2:45" x14ac:dyDescent="0.2">
      <c r="B35" t="s">
        <v>56</v>
      </c>
      <c r="C35" s="29">
        <v>42210</v>
      </c>
      <c r="D35" s="232">
        <v>109623</v>
      </c>
      <c r="F35" t="s">
        <v>57</v>
      </c>
      <c r="G35" s="29">
        <v>42211</v>
      </c>
      <c r="H35" s="232">
        <v>89790</v>
      </c>
      <c r="I35" s="2"/>
      <c r="J35" t="s">
        <v>56</v>
      </c>
      <c r="K35" s="29">
        <v>42210</v>
      </c>
      <c r="L35" s="232">
        <v>50141</v>
      </c>
      <c r="N35" t="s">
        <v>57</v>
      </c>
      <c r="O35" s="29">
        <v>42211</v>
      </c>
      <c r="P35" s="232">
        <v>48362</v>
      </c>
      <c r="Q35" s="49"/>
      <c r="R35" s="48"/>
      <c r="S35" s="48"/>
      <c r="T35" s="232"/>
      <c r="U35" s="48"/>
      <c r="V35" s="48"/>
      <c r="W35" s="232"/>
      <c r="X35" s="49"/>
      <c r="Y35" s="48"/>
      <c r="Z35" s="48"/>
      <c r="AA35" s="232"/>
      <c r="AB35" s="48"/>
      <c r="AC35" s="48"/>
      <c r="AD35" s="232"/>
      <c r="AE35" s="49"/>
      <c r="AF35" s="48"/>
      <c r="AG35" s="48"/>
      <c r="AH35" s="232"/>
      <c r="AI35" s="48"/>
      <c r="AJ35" s="48"/>
      <c r="AL35" s="2"/>
      <c r="AM35" t="s">
        <v>56</v>
      </c>
      <c r="AN35" s="29">
        <v>42210</v>
      </c>
      <c r="AO35" s="48">
        <f t="shared" si="0"/>
        <v>159764</v>
      </c>
      <c r="AQ35" t="s">
        <v>57</v>
      </c>
      <c r="AR35" s="29">
        <v>42211</v>
      </c>
      <c r="AS35" s="48">
        <f t="shared" si="1"/>
        <v>138152</v>
      </c>
    </row>
    <row r="36" spans="2:45" x14ac:dyDescent="0.2">
      <c r="B36" t="s">
        <v>56</v>
      </c>
      <c r="C36" s="29">
        <v>42217</v>
      </c>
      <c r="D36" s="232">
        <v>114458</v>
      </c>
      <c r="F36" t="s">
        <v>57</v>
      </c>
      <c r="G36" s="29">
        <v>42218</v>
      </c>
      <c r="H36" s="232">
        <v>91867</v>
      </c>
      <c r="I36" s="2"/>
      <c r="J36" t="s">
        <v>56</v>
      </c>
      <c r="K36" s="29">
        <v>42217</v>
      </c>
      <c r="L36" s="232">
        <v>47749</v>
      </c>
      <c r="N36" t="s">
        <v>57</v>
      </c>
      <c r="O36" s="29">
        <v>42218</v>
      </c>
      <c r="P36" s="232">
        <v>44726</v>
      </c>
      <c r="Q36" s="49"/>
      <c r="R36" s="48"/>
      <c r="S36" s="48"/>
      <c r="T36" s="232"/>
      <c r="U36" s="48"/>
      <c r="V36" s="48"/>
      <c r="W36" s="232"/>
      <c r="X36" s="49"/>
      <c r="Y36" s="48"/>
      <c r="Z36" s="48"/>
      <c r="AA36" s="232"/>
      <c r="AB36" s="48"/>
      <c r="AC36" s="48"/>
      <c r="AD36" s="232"/>
      <c r="AE36" s="49"/>
      <c r="AF36" s="48"/>
      <c r="AG36" s="48"/>
      <c r="AH36" s="232"/>
      <c r="AI36" s="48"/>
      <c r="AJ36" s="48"/>
      <c r="AL36" s="2"/>
      <c r="AM36" t="s">
        <v>56</v>
      </c>
      <c r="AN36" s="29">
        <v>42217</v>
      </c>
      <c r="AO36" s="48">
        <f t="shared" si="0"/>
        <v>162207</v>
      </c>
      <c r="AQ36" t="s">
        <v>57</v>
      </c>
      <c r="AR36" s="29">
        <v>42218</v>
      </c>
      <c r="AS36" s="48">
        <f t="shared" si="1"/>
        <v>136593</v>
      </c>
    </row>
    <row r="37" spans="2:45" x14ac:dyDescent="0.2">
      <c r="B37" t="s">
        <v>56</v>
      </c>
      <c r="C37" s="29">
        <v>42224</v>
      </c>
      <c r="D37" s="232">
        <v>112883</v>
      </c>
      <c r="F37" t="s">
        <v>57</v>
      </c>
      <c r="G37" s="29">
        <v>42225</v>
      </c>
      <c r="H37" s="232">
        <v>91065</v>
      </c>
      <c r="I37" s="2"/>
      <c r="J37" t="s">
        <v>56</v>
      </c>
      <c r="K37" s="29">
        <v>42224</v>
      </c>
      <c r="L37" s="232">
        <v>46843</v>
      </c>
      <c r="N37" t="s">
        <v>57</v>
      </c>
      <c r="O37" s="29">
        <v>42225</v>
      </c>
      <c r="P37" s="232">
        <v>44264</v>
      </c>
      <c r="Q37" s="49"/>
      <c r="R37" s="48"/>
      <c r="S37" s="48"/>
      <c r="T37" s="232"/>
      <c r="U37" s="48"/>
      <c r="V37" s="48"/>
      <c r="W37" s="232"/>
      <c r="X37" s="49"/>
      <c r="Y37" s="48"/>
      <c r="Z37" s="48"/>
      <c r="AA37" s="232"/>
      <c r="AB37" s="48"/>
      <c r="AC37" s="48"/>
      <c r="AD37" s="232"/>
      <c r="AE37" s="49"/>
      <c r="AF37" s="48"/>
      <c r="AG37" s="48"/>
      <c r="AH37" s="232"/>
      <c r="AI37" s="48"/>
      <c r="AJ37" s="48"/>
      <c r="AL37" s="2"/>
      <c r="AM37" t="s">
        <v>56</v>
      </c>
      <c r="AN37" s="29">
        <v>42224</v>
      </c>
      <c r="AO37" s="48">
        <f t="shared" si="0"/>
        <v>159726</v>
      </c>
      <c r="AQ37" t="s">
        <v>57</v>
      </c>
      <c r="AR37" s="29">
        <v>42225</v>
      </c>
      <c r="AS37" s="48">
        <f t="shared" si="1"/>
        <v>135329</v>
      </c>
    </row>
    <row r="38" spans="2:45" x14ac:dyDescent="0.2">
      <c r="B38" t="s">
        <v>56</v>
      </c>
      <c r="C38" s="29">
        <v>42231</v>
      </c>
      <c r="D38" s="232">
        <v>116545</v>
      </c>
      <c r="F38" t="s">
        <v>57</v>
      </c>
      <c r="G38" s="29">
        <v>42232</v>
      </c>
      <c r="H38" s="232">
        <v>91001</v>
      </c>
      <c r="I38" s="2"/>
      <c r="J38" t="s">
        <v>56</v>
      </c>
      <c r="K38" s="29">
        <v>42231</v>
      </c>
      <c r="L38" s="232">
        <v>50078</v>
      </c>
      <c r="N38" t="s">
        <v>57</v>
      </c>
      <c r="O38" s="29">
        <v>42232</v>
      </c>
      <c r="P38" s="232">
        <v>45378</v>
      </c>
      <c r="Q38" s="49"/>
      <c r="R38" s="48"/>
      <c r="S38" s="48"/>
      <c r="T38" s="232"/>
      <c r="U38" s="48"/>
      <c r="V38" s="48"/>
      <c r="W38" s="232"/>
      <c r="X38" s="49"/>
      <c r="Y38" s="48"/>
      <c r="Z38" s="48"/>
      <c r="AA38" s="232"/>
      <c r="AB38" s="48"/>
      <c r="AC38" s="48"/>
      <c r="AD38" s="232"/>
      <c r="AE38" s="49"/>
      <c r="AF38" s="48"/>
      <c r="AG38" s="48"/>
      <c r="AH38" s="232"/>
      <c r="AI38" s="48"/>
      <c r="AJ38" s="48"/>
      <c r="AL38" s="2"/>
      <c r="AM38" t="s">
        <v>56</v>
      </c>
      <c r="AN38" s="29">
        <v>42231</v>
      </c>
      <c r="AO38" s="48">
        <f t="shared" ref="AO38:AO69" si="2">D38+L38</f>
        <v>166623</v>
      </c>
      <c r="AQ38" t="s">
        <v>57</v>
      </c>
      <c r="AR38" s="29">
        <v>42232</v>
      </c>
      <c r="AS38" s="48">
        <f t="shared" ref="AS38:AS69" si="3">H38+P38</f>
        <v>136379</v>
      </c>
    </row>
    <row r="39" spans="2:45" x14ac:dyDescent="0.2">
      <c r="B39" t="s">
        <v>56</v>
      </c>
      <c r="C39" s="29">
        <v>42238</v>
      </c>
      <c r="D39" s="232">
        <v>116479</v>
      </c>
      <c r="F39" t="s">
        <v>57</v>
      </c>
      <c r="G39" s="29">
        <v>42239</v>
      </c>
      <c r="H39" s="232">
        <v>89493</v>
      </c>
      <c r="I39" s="2"/>
      <c r="J39" t="s">
        <v>56</v>
      </c>
      <c r="K39" s="29">
        <v>42238</v>
      </c>
      <c r="L39" s="232">
        <v>48685</v>
      </c>
      <c r="N39" t="s">
        <v>57</v>
      </c>
      <c r="O39" s="29">
        <v>42239</v>
      </c>
      <c r="P39" s="232">
        <v>48104</v>
      </c>
      <c r="Q39" s="49"/>
      <c r="R39" s="48"/>
      <c r="S39" s="48"/>
      <c r="T39" s="232"/>
      <c r="U39" s="48"/>
      <c r="V39" s="48"/>
      <c r="W39" s="232"/>
      <c r="X39" s="49"/>
      <c r="Y39" s="48"/>
      <c r="Z39" s="48"/>
      <c r="AA39" s="232"/>
      <c r="AB39" s="48"/>
      <c r="AC39" s="48"/>
      <c r="AD39" s="232"/>
      <c r="AE39" s="49"/>
      <c r="AF39" s="48"/>
      <c r="AG39" s="48"/>
      <c r="AH39" s="232"/>
      <c r="AI39" s="48"/>
      <c r="AJ39" s="48"/>
      <c r="AL39" s="2"/>
      <c r="AM39" t="s">
        <v>56</v>
      </c>
      <c r="AN39" s="29">
        <v>42238</v>
      </c>
      <c r="AO39" s="48">
        <f t="shared" si="2"/>
        <v>165164</v>
      </c>
      <c r="AQ39" t="s">
        <v>57</v>
      </c>
      <c r="AR39" s="29">
        <v>42239</v>
      </c>
      <c r="AS39" s="48">
        <f t="shared" si="3"/>
        <v>137597</v>
      </c>
    </row>
    <row r="40" spans="2:45" x14ac:dyDescent="0.2">
      <c r="B40" t="s">
        <v>56</v>
      </c>
      <c r="C40" s="29">
        <v>42245</v>
      </c>
      <c r="D40" s="232">
        <v>112045</v>
      </c>
      <c r="F40" t="s">
        <v>57</v>
      </c>
      <c r="G40" s="29">
        <v>42246</v>
      </c>
      <c r="H40" s="232">
        <v>83071</v>
      </c>
      <c r="I40" s="2"/>
      <c r="J40" t="s">
        <v>56</v>
      </c>
      <c r="K40" s="29">
        <v>42245</v>
      </c>
      <c r="L40" s="232">
        <v>46876</v>
      </c>
      <c r="N40" t="s">
        <v>57</v>
      </c>
      <c r="O40" s="29">
        <v>42246</v>
      </c>
      <c r="P40" s="232">
        <v>40600</v>
      </c>
      <c r="Q40" s="49"/>
      <c r="R40" s="48"/>
      <c r="S40" s="48"/>
      <c r="T40" s="232"/>
      <c r="U40" s="48"/>
      <c r="V40" s="48"/>
      <c r="W40" s="232"/>
      <c r="X40" s="49"/>
      <c r="Y40" s="48"/>
      <c r="Z40" s="48"/>
      <c r="AA40" s="232"/>
      <c r="AB40" s="48"/>
      <c r="AC40" s="48"/>
      <c r="AD40" s="232"/>
      <c r="AE40" s="49"/>
      <c r="AF40" s="48"/>
      <c r="AG40" s="48"/>
      <c r="AH40" s="232"/>
      <c r="AI40" s="48"/>
      <c r="AJ40" s="48"/>
      <c r="AL40" s="2"/>
      <c r="AM40" t="s">
        <v>56</v>
      </c>
      <c r="AN40" s="29">
        <v>42245</v>
      </c>
      <c r="AO40" s="48">
        <f t="shared" si="2"/>
        <v>158921</v>
      </c>
      <c r="AQ40" t="s">
        <v>57</v>
      </c>
      <c r="AR40" s="29">
        <v>42246</v>
      </c>
      <c r="AS40" s="48">
        <f t="shared" si="3"/>
        <v>123671</v>
      </c>
    </row>
    <row r="41" spans="2:45" x14ac:dyDescent="0.2">
      <c r="B41" t="s">
        <v>56</v>
      </c>
      <c r="C41" s="29">
        <v>42252</v>
      </c>
      <c r="D41" s="232">
        <v>108818</v>
      </c>
      <c r="F41" t="s">
        <v>57</v>
      </c>
      <c r="G41" s="29">
        <v>42253</v>
      </c>
      <c r="H41" s="232">
        <v>88163</v>
      </c>
      <c r="I41" s="2"/>
      <c r="J41" t="s">
        <v>56</v>
      </c>
      <c r="K41" s="29">
        <v>42252</v>
      </c>
      <c r="L41" s="232">
        <v>52974</v>
      </c>
      <c r="N41" t="s">
        <v>57</v>
      </c>
      <c r="O41" s="29">
        <v>42253</v>
      </c>
      <c r="P41" s="232">
        <v>44935</v>
      </c>
      <c r="Q41" s="49"/>
      <c r="R41" s="48"/>
      <c r="S41" s="48"/>
      <c r="T41" s="232"/>
      <c r="U41" s="48"/>
      <c r="V41" s="48"/>
      <c r="W41" s="232"/>
      <c r="X41" s="49"/>
      <c r="Y41" s="48"/>
      <c r="Z41" s="48"/>
      <c r="AA41" s="232"/>
      <c r="AB41" s="48"/>
      <c r="AC41" s="48"/>
      <c r="AD41" s="232"/>
      <c r="AE41" s="49"/>
      <c r="AF41" s="48"/>
      <c r="AG41" s="48"/>
      <c r="AH41" s="232"/>
      <c r="AI41" s="48"/>
      <c r="AJ41" s="48"/>
      <c r="AL41" s="2"/>
      <c r="AM41" t="s">
        <v>56</v>
      </c>
      <c r="AN41" s="29">
        <v>42252</v>
      </c>
      <c r="AO41" s="48">
        <f t="shared" si="2"/>
        <v>161792</v>
      </c>
      <c r="AQ41" t="s">
        <v>57</v>
      </c>
      <c r="AR41" s="29">
        <v>42253</v>
      </c>
      <c r="AS41" s="48">
        <f t="shared" si="3"/>
        <v>133098</v>
      </c>
    </row>
    <row r="42" spans="2:45" x14ac:dyDescent="0.2">
      <c r="B42" t="s">
        <v>56</v>
      </c>
      <c r="C42" s="29">
        <v>42259</v>
      </c>
      <c r="D42" s="232">
        <v>112652</v>
      </c>
      <c r="F42" t="s">
        <v>57</v>
      </c>
      <c r="G42" s="29">
        <v>42260</v>
      </c>
      <c r="H42" s="232">
        <v>88604</v>
      </c>
      <c r="I42" s="2"/>
      <c r="J42" t="s">
        <v>56</v>
      </c>
      <c r="K42" s="29">
        <v>42259</v>
      </c>
      <c r="L42" s="232">
        <v>50308</v>
      </c>
      <c r="N42" t="s">
        <v>57</v>
      </c>
      <c r="O42" s="29">
        <v>42260</v>
      </c>
      <c r="P42" s="232">
        <v>44615</v>
      </c>
      <c r="Q42" s="49"/>
      <c r="R42" s="48"/>
      <c r="S42" s="48"/>
      <c r="T42" s="232"/>
      <c r="U42" s="48"/>
      <c r="V42" s="48"/>
      <c r="W42" s="232"/>
      <c r="X42" s="49"/>
      <c r="Y42" s="48"/>
      <c r="Z42" s="48"/>
      <c r="AA42" s="232"/>
      <c r="AB42" s="48"/>
      <c r="AC42" s="48"/>
      <c r="AD42" s="232"/>
      <c r="AE42" s="49"/>
      <c r="AF42" s="48"/>
      <c r="AG42" s="48"/>
      <c r="AH42" s="232"/>
      <c r="AI42" s="48"/>
      <c r="AJ42" s="48"/>
      <c r="AL42" s="2"/>
      <c r="AM42" t="s">
        <v>56</v>
      </c>
      <c r="AN42" s="29">
        <v>42259</v>
      </c>
      <c r="AO42" s="48">
        <f t="shared" si="2"/>
        <v>162960</v>
      </c>
      <c r="AQ42" t="s">
        <v>57</v>
      </c>
      <c r="AR42" s="29">
        <v>42260</v>
      </c>
      <c r="AS42" s="48">
        <f t="shared" si="3"/>
        <v>133219</v>
      </c>
    </row>
    <row r="43" spans="2:45" x14ac:dyDescent="0.2">
      <c r="B43" t="s">
        <v>56</v>
      </c>
      <c r="C43" s="29">
        <v>42266</v>
      </c>
      <c r="D43" s="232">
        <v>118778</v>
      </c>
      <c r="F43" t="s">
        <v>57</v>
      </c>
      <c r="G43" s="29">
        <v>42267</v>
      </c>
      <c r="H43" s="232">
        <v>93079</v>
      </c>
      <c r="I43" s="2"/>
      <c r="J43" t="s">
        <v>56</v>
      </c>
      <c r="K43" s="29">
        <v>42266</v>
      </c>
      <c r="L43" s="232">
        <v>52710</v>
      </c>
      <c r="N43" t="s">
        <v>57</v>
      </c>
      <c r="O43" s="29">
        <v>42267</v>
      </c>
      <c r="P43" s="232">
        <v>47225</v>
      </c>
      <c r="Q43" s="49"/>
      <c r="R43" s="48"/>
      <c r="S43" s="48"/>
      <c r="T43" s="232"/>
      <c r="U43" s="48"/>
      <c r="V43" s="48"/>
      <c r="W43" s="232"/>
      <c r="X43" s="49"/>
      <c r="Y43" s="48"/>
      <c r="Z43" s="48"/>
      <c r="AA43" s="232"/>
      <c r="AB43" s="48"/>
      <c r="AC43" s="48"/>
      <c r="AD43" s="232"/>
      <c r="AE43" s="49"/>
      <c r="AF43" s="48"/>
      <c r="AG43" s="48"/>
      <c r="AH43" s="232"/>
      <c r="AI43" s="48"/>
      <c r="AJ43" s="48"/>
      <c r="AL43" s="2"/>
      <c r="AM43" t="s">
        <v>56</v>
      </c>
      <c r="AN43" s="29">
        <v>42266</v>
      </c>
      <c r="AO43" s="48">
        <f t="shared" si="2"/>
        <v>171488</v>
      </c>
      <c r="AQ43" t="s">
        <v>57</v>
      </c>
      <c r="AR43" s="29">
        <v>42267</v>
      </c>
      <c r="AS43" s="48">
        <f t="shared" si="3"/>
        <v>140304</v>
      </c>
    </row>
    <row r="44" spans="2:45" x14ac:dyDescent="0.2">
      <c r="B44" t="s">
        <v>56</v>
      </c>
      <c r="C44" s="29">
        <v>42273</v>
      </c>
      <c r="D44" s="232">
        <v>116528</v>
      </c>
      <c r="F44" t="s">
        <v>57</v>
      </c>
      <c r="G44" s="29">
        <v>42274</v>
      </c>
      <c r="H44" s="232">
        <v>90947</v>
      </c>
      <c r="I44" s="2"/>
      <c r="J44" t="s">
        <v>56</v>
      </c>
      <c r="K44" s="29">
        <v>42273</v>
      </c>
      <c r="L44" s="232">
        <v>52713</v>
      </c>
      <c r="N44" t="s">
        <v>57</v>
      </c>
      <c r="O44" s="29">
        <v>42274</v>
      </c>
      <c r="P44" s="232">
        <v>36638</v>
      </c>
      <c r="Q44" s="49"/>
      <c r="R44" s="48"/>
      <c r="S44" s="48"/>
      <c r="T44" s="232"/>
      <c r="U44" s="48"/>
      <c r="V44" s="48"/>
      <c r="W44" s="232"/>
      <c r="X44" s="49"/>
      <c r="Y44" s="48"/>
      <c r="Z44" s="48"/>
      <c r="AA44" s="232"/>
      <c r="AB44" s="48"/>
      <c r="AC44" s="48"/>
      <c r="AD44" s="232"/>
      <c r="AE44" s="49"/>
      <c r="AF44" s="48"/>
      <c r="AG44" s="48"/>
      <c r="AH44" s="232"/>
      <c r="AI44" s="48"/>
      <c r="AJ44" s="48"/>
      <c r="AL44" s="2"/>
      <c r="AM44" t="s">
        <v>56</v>
      </c>
      <c r="AN44" s="29">
        <v>42273</v>
      </c>
      <c r="AO44" s="48">
        <f t="shared" si="2"/>
        <v>169241</v>
      </c>
      <c r="AQ44" t="s">
        <v>57</v>
      </c>
      <c r="AR44" s="29">
        <v>42274</v>
      </c>
      <c r="AS44" s="48">
        <f t="shared" si="3"/>
        <v>127585</v>
      </c>
    </row>
    <row r="45" spans="2:45" x14ac:dyDescent="0.2">
      <c r="B45" t="s">
        <v>56</v>
      </c>
      <c r="C45" s="29">
        <v>42280</v>
      </c>
      <c r="D45" s="232">
        <v>112096</v>
      </c>
      <c r="F45" t="s">
        <v>57</v>
      </c>
      <c r="G45" s="29">
        <v>42281</v>
      </c>
      <c r="H45" s="232">
        <v>90662</v>
      </c>
      <c r="I45" s="2"/>
      <c r="J45" t="s">
        <v>56</v>
      </c>
      <c r="K45" s="29">
        <v>42280</v>
      </c>
      <c r="L45" s="232">
        <v>50936</v>
      </c>
      <c r="N45" t="s">
        <v>57</v>
      </c>
      <c r="O45" s="29">
        <v>42281</v>
      </c>
      <c r="P45" s="232">
        <v>46932</v>
      </c>
      <c r="Q45" s="49"/>
      <c r="R45" s="48"/>
      <c r="S45" s="48"/>
      <c r="T45" s="232"/>
      <c r="U45" s="48"/>
      <c r="V45" s="48"/>
      <c r="W45" s="232"/>
      <c r="X45" s="49"/>
      <c r="Y45" s="48"/>
      <c r="Z45" s="48"/>
      <c r="AA45" s="232"/>
      <c r="AB45" s="48"/>
      <c r="AC45" s="48"/>
      <c r="AD45" s="232"/>
      <c r="AE45" s="49"/>
      <c r="AF45" s="48"/>
      <c r="AG45" s="48"/>
      <c r="AH45" s="232"/>
      <c r="AI45" s="48"/>
      <c r="AJ45" s="48"/>
      <c r="AL45" s="2"/>
      <c r="AM45" t="s">
        <v>56</v>
      </c>
      <c r="AN45" s="29">
        <v>42280</v>
      </c>
      <c r="AO45" s="48">
        <f t="shared" si="2"/>
        <v>163032</v>
      </c>
      <c r="AQ45" t="s">
        <v>57</v>
      </c>
      <c r="AR45" s="29">
        <v>42281</v>
      </c>
      <c r="AS45" s="48">
        <f t="shared" si="3"/>
        <v>137594</v>
      </c>
    </row>
    <row r="46" spans="2:45" x14ac:dyDescent="0.2">
      <c r="B46" t="s">
        <v>56</v>
      </c>
      <c r="C46" s="29">
        <v>42287</v>
      </c>
      <c r="D46" s="232">
        <v>114556</v>
      </c>
      <c r="F46" t="s">
        <v>57</v>
      </c>
      <c r="G46" s="29">
        <v>42288</v>
      </c>
      <c r="H46" s="232">
        <v>93603</v>
      </c>
      <c r="I46" s="2"/>
      <c r="J46" t="s">
        <v>56</v>
      </c>
      <c r="K46" s="29">
        <v>42287</v>
      </c>
      <c r="L46" s="232">
        <v>49581</v>
      </c>
      <c r="N46" t="s">
        <v>57</v>
      </c>
      <c r="O46" s="29">
        <v>42288</v>
      </c>
      <c r="P46" s="232">
        <v>47096</v>
      </c>
      <c r="Q46" s="49"/>
      <c r="R46" s="48"/>
      <c r="S46" s="48"/>
      <c r="T46" s="232"/>
      <c r="U46" s="48"/>
      <c r="V46" s="48"/>
      <c r="W46" s="232"/>
      <c r="X46" s="49"/>
      <c r="Y46" s="48"/>
      <c r="Z46" s="48"/>
      <c r="AA46" s="232"/>
      <c r="AB46" s="48"/>
      <c r="AC46" s="48"/>
      <c r="AD46" s="232"/>
      <c r="AE46" s="49"/>
      <c r="AF46" s="48"/>
      <c r="AG46" s="48"/>
      <c r="AH46" s="232"/>
      <c r="AI46" s="48"/>
      <c r="AJ46" s="48"/>
      <c r="AL46" s="2"/>
      <c r="AM46" t="s">
        <v>56</v>
      </c>
      <c r="AN46" s="29">
        <v>42287</v>
      </c>
      <c r="AO46" s="48">
        <f t="shared" si="2"/>
        <v>164137</v>
      </c>
      <c r="AQ46" t="s">
        <v>57</v>
      </c>
      <c r="AR46" s="29">
        <v>42288</v>
      </c>
      <c r="AS46" s="48">
        <f t="shared" si="3"/>
        <v>140699</v>
      </c>
    </row>
    <row r="47" spans="2:45" x14ac:dyDescent="0.2">
      <c r="B47" t="s">
        <v>56</v>
      </c>
      <c r="C47" s="29">
        <v>42294</v>
      </c>
      <c r="D47" s="232">
        <v>120125</v>
      </c>
      <c r="F47" t="s">
        <v>57</v>
      </c>
      <c r="G47" s="29">
        <v>42295</v>
      </c>
      <c r="H47" s="232">
        <v>96700</v>
      </c>
      <c r="I47" s="2"/>
      <c r="J47" t="s">
        <v>56</v>
      </c>
      <c r="K47" s="29">
        <v>42294</v>
      </c>
      <c r="L47" s="232">
        <v>57399</v>
      </c>
      <c r="N47" t="s">
        <v>57</v>
      </c>
      <c r="O47" s="29">
        <v>42295</v>
      </c>
      <c r="P47" s="232">
        <v>49632</v>
      </c>
      <c r="Q47" s="49"/>
      <c r="R47" s="48"/>
      <c r="S47" s="48"/>
      <c r="T47" s="232"/>
      <c r="U47" s="48"/>
      <c r="V47" s="48"/>
      <c r="W47" s="232"/>
      <c r="X47" s="49"/>
      <c r="Y47" s="48"/>
      <c r="Z47" s="48"/>
      <c r="AA47" s="232"/>
      <c r="AB47" s="48"/>
      <c r="AC47" s="48"/>
      <c r="AD47" s="232"/>
      <c r="AE47" s="49"/>
      <c r="AF47" s="48"/>
      <c r="AG47" s="48"/>
      <c r="AH47" s="232"/>
      <c r="AI47" s="48"/>
      <c r="AJ47" s="48"/>
      <c r="AL47" s="2"/>
      <c r="AM47" t="s">
        <v>56</v>
      </c>
      <c r="AN47" s="29">
        <v>42294</v>
      </c>
      <c r="AO47" s="48">
        <f t="shared" si="2"/>
        <v>177524</v>
      </c>
      <c r="AQ47" t="s">
        <v>57</v>
      </c>
      <c r="AR47" s="29">
        <v>42295</v>
      </c>
      <c r="AS47" s="48">
        <f t="shared" si="3"/>
        <v>146332</v>
      </c>
    </row>
    <row r="48" spans="2:45" x14ac:dyDescent="0.2">
      <c r="B48" t="s">
        <v>56</v>
      </c>
      <c r="C48" s="29">
        <v>42301</v>
      </c>
      <c r="D48" s="232">
        <v>84426</v>
      </c>
      <c r="F48" t="s">
        <v>57</v>
      </c>
      <c r="G48" s="29">
        <v>42302</v>
      </c>
      <c r="H48" s="232">
        <v>77114</v>
      </c>
      <c r="I48" s="2"/>
      <c r="J48" t="s">
        <v>56</v>
      </c>
      <c r="K48" s="29">
        <v>42301</v>
      </c>
      <c r="L48" s="232">
        <v>36229</v>
      </c>
      <c r="N48" t="s">
        <v>57</v>
      </c>
      <c r="O48" s="29">
        <v>42302</v>
      </c>
      <c r="P48" s="232">
        <v>39018</v>
      </c>
      <c r="Q48" s="49"/>
      <c r="R48" s="48"/>
      <c r="S48" s="48"/>
      <c r="T48" s="232"/>
      <c r="U48" s="48"/>
      <c r="V48" s="48"/>
      <c r="W48" s="232"/>
      <c r="X48" s="49"/>
      <c r="Y48" s="48"/>
      <c r="Z48" s="48"/>
      <c r="AA48" s="232"/>
      <c r="AB48" s="48"/>
      <c r="AC48" s="48"/>
      <c r="AD48" s="232"/>
      <c r="AE48" s="49"/>
      <c r="AF48" s="48"/>
      <c r="AG48" s="48"/>
      <c r="AH48" s="232"/>
      <c r="AI48" s="48"/>
      <c r="AJ48" s="48"/>
      <c r="AL48" s="2"/>
      <c r="AM48" t="s">
        <v>56</v>
      </c>
      <c r="AN48" s="29">
        <v>42301</v>
      </c>
      <c r="AO48" s="48">
        <f t="shared" si="2"/>
        <v>120655</v>
      </c>
      <c r="AQ48" t="s">
        <v>57</v>
      </c>
      <c r="AR48" s="29">
        <v>42302</v>
      </c>
      <c r="AS48" s="48">
        <f t="shared" si="3"/>
        <v>116132</v>
      </c>
    </row>
    <row r="49" spans="2:45" x14ac:dyDescent="0.2">
      <c r="B49" t="s">
        <v>56</v>
      </c>
      <c r="C49" s="29">
        <v>42308</v>
      </c>
      <c r="D49" s="232">
        <v>108336</v>
      </c>
      <c r="F49" t="s">
        <v>57</v>
      </c>
      <c r="G49" s="29">
        <v>42309</v>
      </c>
      <c r="H49" s="232">
        <v>91751</v>
      </c>
      <c r="I49" s="2"/>
      <c r="J49" t="s">
        <v>56</v>
      </c>
      <c r="K49" s="29">
        <v>42308</v>
      </c>
      <c r="L49" s="232">
        <v>46852</v>
      </c>
      <c r="N49" t="s">
        <v>57</v>
      </c>
      <c r="O49" s="29">
        <v>42309</v>
      </c>
      <c r="P49" s="232">
        <v>43338</v>
      </c>
      <c r="Q49" s="49"/>
      <c r="R49" s="48"/>
      <c r="S49" s="48"/>
      <c r="T49" s="232"/>
      <c r="U49" s="48"/>
      <c r="V49" s="48"/>
      <c r="W49" s="232"/>
      <c r="X49" s="49"/>
      <c r="Y49" s="48"/>
      <c r="Z49" s="48"/>
      <c r="AA49" s="232"/>
      <c r="AB49" s="48"/>
      <c r="AC49" s="48"/>
      <c r="AD49" s="232"/>
      <c r="AE49" s="49"/>
      <c r="AF49" s="48"/>
      <c r="AG49" s="48"/>
      <c r="AH49" s="232"/>
      <c r="AI49" s="48"/>
      <c r="AJ49" s="48"/>
      <c r="AL49" s="2"/>
      <c r="AM49" t="s">
        <v>56</v>
      </c>
      <c r="AN49" s="29">
        <v>42308</v>
      </c>
      <c r="AO49" s="48">
        <f t="shared" si="2"/>
        <v>155188</v>
      </c>
      <c r="AQ49" t="s">
        <v>57</v>
      </c>
      <c r="AR49" s="29">
        <v>42309</v>
      </c>
      <c r="AS49" s="48">
        <f t="shared" si="3"/>
        <v>135089</v>
      </c>
    </row>
    <row r="50" spans="2:45" x14ac:dyDescent="0.2">
      <c r="B50" t="s">
        <v>56</v>
      </c>
      <c r="C50" s="29">
        <v>42315</v>
      </c>
      <c r="D50" s="232">
        <v>114060</v>
      </c>
      <c r="F50" t="s">
        <v>57</v>
      </c>
      <c r="G50" s="29">
        <v>42316</v>
      </c>
      <c r="H50" s="232">
        <v>97114</v>
      </c>
      <c r="I50" s="2"/>
      <c r="J50" t="s">
        <v>56</v>
      </c>
      <c r="K50" s="29">
        <v>42315</v>
      </c>
      <c r="L50" s="232">
        <v>48616</v>
      </c>
      <c r="N50" t="s">
        <v>57</v>
      </c>
      <c r="O50" s="29">
        <v>42316</v>
      </c>
      <c r="P50" s="232">
        <v>50083</v>
      </c>
      <c r="Q50" s="49"/>
      <c r="R50" s="48"/>
      <c r="S50" s="48"/>
      <c r="T50" s="232"/>
      <c r="U50" s="48"/>
      <c r="V50" s="48"/>
      <c r="W50" s="232"/>
      <c r="X50" s="49"/>
      <c r="Y50" s="48"/>
      <c r="Z50" s="48"/>
      <c r="AA50" s="232"/>
      <c r="AB50" s="48"/>
      <c r="AC50" s="48"/>
      <c r="AD50" s="232"/>
      <c r="AE50" s="49"/>
      <c r="AF50" s="48"/>
      <c r="AG50" s="48"/>
      <c r="AH50" s="232"/>
      <c r="AI50" s="48"/>
      <c r="AJ50" s="48"/>
      <c r="AL50" s="2"/>
      <c r="AM50" t="s">
        <v>56</v>
      </c>
      <c r="AN50" s="29">
        <v>42315</v>
      </c>
      <c r="AO50" s="48">
        <f t="shared" si="2"/>
        <v>162676</v>
      </c>
      <c r="AQ50" t="s">
        <v>57</v>
      </c>
      <c r="AR50" s="29">
        <v>42316</v>
      </c>
      <c r="AS50" s="48">
        <f t="shared" si="3"/>
        <v>147197</v>
      </c>
    </row>
    <row r="51" spans="2:45" x14ac:dyDescent="0.2">
      <c r="B51" t="s">
        <v>56</v>
      </c>
      <c r="C51" s="29">
        <v>42322</v>
      </c>
      <c r="D51" s="232">
        <v>118171</v>
      </c>
      <c r="F51" t="s">
        <v>57</v>
      </c>
      <c r="G51" s="29">
        <v>42323</v>
      </c>
      <c r="H51" s="232">
        <v>93341</v>
      </c>
      <c r="I51" s="2"/>
      <c r="J51" t="s">
        <v>56</v>
      </c>
      <c r="K51" s="29">
        <v>42322</v>
      </c>
      <c r="L51" s="232">
        <v>50028</v>
      </c>
      <c r="N51" t="s">
        <v>57</v>
      </c>
      <c r="O51" s="29">
        <v>42323</v>
      </c>
      <c r="P51" s="232">
        <v>45503</v>
      </c>
      <c r="Q51" s="49"/>
      <c r="R51" s="48"/>
      <c r="S51" s="48"/>
      <c r="T51" s="232"/>
      <c r="U51" s="48"/>
      <c r="V51" s="48"/>
      <c r="W51" s="232"/>
      <c r="X51" s="49"/>
      <c r="Y51" s="48"/>
      <c r="Z51" s="48"/>
      <c r="AA51" s="232"/>
      <c r="AB51" s="48"/>
      <c r="AC51" s="48"/>
      <c r="AD51" s="232"/>
      <c r="AE51" s="49"/>
      <c r="AF51" s="48"/>
      <c r="AG51" s="48"/>
      <c r="AH51" s="232"/>
      <c r="AI51" s="48"/>
      <c r="AJ51" s="48"/>
      <c r="AL51" s="2"/>
      <c r="AM51" t="s">
        <v>56</v>
      </c>
      <c r="AN51" s="29">
        <v>42322</v>
      </c>
      <c r="AO51" s="48">
        <f t="shared" si="2"/>
        <v>168199</v>
      </c>
      <c r="AQ51" t="s">
        <v>57</v>
      </c>
      <c r="AR51" s="29">
        <v>42323</v>
      </c>
      <c r="AS51" s="48">
        <f t="shared" si="3"/>
        <v>138844</v>
      </c>
    </row>
    <row r="52" spans="2:45" x14ac:dyDescent="0.2">
      <c r="B52" t="s">
        <v>56</v>
      </c>
      <c r="C52" s="29">
        <v>42329</v>
      </c>
      <c r="D52" s="232">
        <v>117892</v>
      </c>
      <c r="F52" t="s">
        <v>57</v>
      </c>
      <c r="G52" s="29">
        <v>42330</v>
      </c>
      <c r="H52" s="232">
        <v>92319</v>
      </c>
      <c r="I52" s="2"/>
      <c r="J52" t="s">
        <v>56</v>
      </c>
      <c r="K52" s="29">
        <v>42329</v>
      </c>
      <c r="L52" s="232">
        <v>48678</v>
      </c>
      <c r="N52" t="s">
        <v>57</v>
      </c>
      <c r="O52" s="29">
        <v>42330</v>
      </c>
      <c r="P52" s="232">
        <v>43288</v>
      </c>
      <c r="Q52" s="49"/>
      <c r="R52" s="48"/>
      <c r="S52" s="48"/>
      <c r="T52" s="232"/>
      <c r="U52" s="48"/>
      <c r="V52" s="48"/>
      <c r="W52" s="232"/>
      <c r="X52" s="49"/>
      <c r="Y52" s="48"/>
      <c r="Z52" s="48"/>
      <c r="AA52" s="232"/>
      <c r="AB52" s="48"/>
      <c r="AC52" s="48"/>
      <c r="AD52" s="232"/>
      <c r="AE52" s="49"/>
      <c r="AF52" s="48"/>
      <c r="AG52" s="48"/>
      <c r="AH52" s="232"/>
      <c r="AI52" s="48"/>
      <c r="AJ52" s="48"/>
      <c r="AL52" s="2"/>
      <c r="AM52" t="s">
        <v>56</v>
      </c>
      <c r="AN52" s="29">
        <v>42329</v>
      </c>
      <c r="AO52" s="48">
        <f t="shared" si="2"/>
        <v>166570</v>
      </c>
      <c r="AQ52" t="s">
        <v>57</v>
      </c>
      <c r="AR52" s="29">
        <v>42330</v>
      </c>
      <c r="AS52" s="48">
        <f t="shared" si="3"/>
        <v>135607</v>
      </c>
    </row>
    <row r="53" spans="2:45" x14ac:dyDescent="0.2">
      <c r="B53" t="s">
        <v>56</v>
      </c>
      <c r="C53" s="29">
        <v>42336</v>
      </c>
      <c r="D53" s="232">
        <v>89222</v>
      </c>
      <c r="F53" t="s">
        <v>57</v>
      </c>
      <c r="G53" s="29">
        <v>42337</v>
      </c>
      <c r="H53" s="232">
        <v>85849</v>
      </c>
      <c r="I53" s="2"/>
      <c r="J53" t="s">
        <v>56</v>
      </c>
      <c r="K53" s="29">
        <v>42336</v>
      </c>
      <c r="L53" s="232">
        <v>44737</v>
      </c>
      <c r="N53" t="s">
        <v>57</v>
      </c>
      <c r="O53" s="29">
        <v>42337</v>
      </c>
      <c r="P53" s="232">
        <v>47679</v>
      </c>
      <c r="Q53" s="49"/>
      <c r="R53" s="48"/>
      <c r="S53" s="48"/>
      <c r="T53" s="232"/>
      <c r="U53" s="48"/>
      <c r="V53" s="48"/>
      <c r="W53" s="232"/>
      <c r="X53" s="49"/>
      <c r="Y53" s="48"/>
      <c r="Z53" s="48"/>
      <c r="AA53" s="232"/>
      <c r="AB53" s="48"/>
      <c r="AC53" s="48"/>
      <c r="AD53" s="232"/>
      <c r="AE53" s="49"/>
      <c r="AF53" s="48"/>
      <c r="AG53" s="48"/>
      <c r="AH53" s="232"/>
      <c r="AI53" s="48"/>
      <c r="AJ53" s="48"/>
      <c r="AL53" s="2"/>
      <c r="AM53" t="s">
        <v>56</v>
      </c>
      <c r="AN53" s="29">
        <v>42336</v>
      </c>
      <c r="AO53" s="48">
        <f t="shared" si="2"/>
        <v>133959</v>
      </c>
      <c r="AQ53" t="s">
        <v>57</v>
      </c>
      <c r="AR53" s="29">
        <v>42337</v>
      </c>
      <c r="AS53" s="48">
        <f t="shared" si="3"/>
        <v>133528</v>
      </c>
    </row>
    <row r="54" spans="2:45" x14ac:dyDescent="0.2">
      <c r="B54" t="s">
        <v>56</v>
      </c>
      <c r="C54" s="29">
        <v>42343</v>
      </c>
      <c r="D54" s="232">
        <v>121843</v>
      </c>
      <c r="F54" t="s">
        <v>57</v>
      </c>
      <c r="G54" s="29">
        <v>42344</v>
      </c>
      <c r="H54" s="232">
        <v>91894</v>
      </c>
      <c r="I54" s="2"/>
      <c r="J54" t="s">
        <v>56</v>
      </c>
      <c r="K54" s="29">
        <v>42343</v>
      </c>
      <c r="L54" s="232">
        <v>51911</v>
      </c>
      <c r="N54" t="s">
        <v>57</v>
      </c>
      <c r="O54" s="29">
        <v>42344</v>
      </c>
      <c r="P54" s="232">
        <v>44133</v>
      </c>
      <c r="Q54" s="49"/>
      <c r="R54" s="48"/>
      <c r="S54" s="48"/>
      <c r="T54" s="232"/>
      <c r="U54" s="48"/>
      <c r="V54" s="48"/>
      <c r="W54" s="232"/>
      <c r="X54" s="49"/>
      <c r="Y54" s="48"/>
      <c r="Z54" s="48"/>
      <c r="AA54" s="232"/>
      <c r="AB54" s="48"/>
      <c r="AC54" s="48"/>
      <c r="AD54" s="232"/>
      <c r="AE54" s="49"/>
      <c r="AF54" s="48"/>
      <c r="AG54" s="48"/>
      <c r="AH54" s="232"/>
      <c r="AI54" s="48"/>
      <c r="AJ54" s="48"/>
      <c r="AL54" s="2"/>
      <c r="AM54" t="s">
        <v>56</v>
      </c>
      <c r="AN54" s="29">
        <v>42343</v>
      </c>
      <c r="AO54" s="48">
        <f t="shared" si="2"/>
        <v>173754</v>
      </c>
      <c r="AQ54" t="s">
        <v>57</v>
      </c>
      <c r="AR54" s="29">
        <v>42344</v>
      </c>
      <c r="AS54" s="48">
        <f t="shared" si="3"/>
        <v>136027</v>
      </c>
    </row>
    <row r="55" spans="2:45" x14ac:dyDescent="0.2">
      <c r="B55" t="s">
        <v>56</v>
      </c>
      <c r="C55" s="29">
        <v>42350</v>
      </c>
      <c r="D55" s="232">
        <v>127697</v>
      </c>
      <c r="F55" t="s">
        <v>57</v>
      </c>
      <c r="G55" s="29">
        <v>42351</v>
      </c>
      <c r="H55" s="232">
        <v>93599</v>
      </c>
      <c r="I55" s="2"/>
      <c r="J55" t="s">
        <v>56</v>
      </c>
      <c r="K55" s="29">
        <v>42350</v>
      </c>
      <c r="L55" s="232">
        <v>49467</v>
      </c>
      <c r="N55" t="s">
        <v>57</v>
      </c>
      <c r="O55" s="29">
        <v>42351</v>
      </c>
      <c r="P55" s="232">
        <v>42224</v>
      </c>
      <c r="Q55" s="49"/>
      <c r="R55" s="48"/>
      <c r="S55" s="48"/>
      <c r="T55" s="232"/>
      <c r="U55" s="48"/>
      <c r="V55" s="48"/>
      <c r="W55" s="232"/>
      <c r="X55" s="49"/>
      <c r="Y55" s="48"/>
      <c r="Z55" s="48"/>
      <c r="AA55" s="232"/>
      <c r="AB55" s="48"/>
      <c r="AC55" s="48"/>
      <c r="AD55" s="232"/>
      <c r="AE55" s="49"/>
      <c r="AF55" s="48"/>
      <c r="AG55" s="48"/>
      <c r="AH55" s="232"/>
      <c r="AI55" s="48"/>
      <c r="AJ55" s="48"/>
      <c r="AL55" s="2"/>
      <c r="AM55" t="s">
        <v>56</v>
      </c>
      <c r="AN55" s="29">
        <v>42350</v>
      </c>
      <c r="AO55" s="48">
        <f t="shared" si="2"/>
        <v>177164</v>
      </c>
      <c r="AQ55" t="s">
        <v>57</v>
      </c>
      <c r="AR55" s="29">
        <v>42351</v>
      </c>
      <c r="AS55" s="48">
        <f t="shared" si="3"/>
        <v>135823</v>
      </c>
    </row>
    <row r="56" spans="2:45" x14ac:dyDescent="0.2">
      <c r="B56" t="s">
        <v>56</v>
      </c>
      <c r="C56" s="29">
        <v>42357</v>
      </c>
      <c r="D56" s="232">
        <v>127023</v>
      </c>
      <c r="F56" t="s">
        <v>57</v>
      </c>
      <c r="G56" s="29">
        <v>42358</v>
      </c>
      <c r="H56" s="232">
        <v>96437</v>
      </c>
      <c r="I56" s="2"/>
      <c r="J56" t="s">
        <v>56</v>
      </c>
      <c r="K56" s="29">
        <v>42357</v>
      </c>
      <c r="L56" s="232">
        <v>52895</v>
      </c>
      <c r="N56" t="s">
        <v>57</v>
      </c>
      <c r="O56" s="29">
        <v>42358</v>
      </c>
      <c r="P56" s="232">
        <v>42736</v>
      </c>
      <c r="Q56" s="49"/>
      <c r="R56" s="48"/>
      <c r="S56" s="48"/>
      <c r="T56" s="232"/>
      <c r="U56" s="48"/>
      <c r="V56" s="48"/>
      <c r="W56" s="232"/>
      <c r="X56" s="49"/>
      <c r="Y56" s="48"/>
      <c r="Z56" s="48"/>
      <c r="AA56" s="232"/>
      <c r="AB56" s="48"/>
      <c r="AC56" s="48"/>
      <c r="AD56" s="232"/>
      <c r="AE56" s="49"/>
      <c r="AF56" s="48"/>
      <c r="AG56" s="48"/>
      <c r="AH56" s="232"/>
      <c r="AI56" s="48"/>
      <c r="AJ56" s="48"/>
      <c r="AL56" s="2"/>
      <c r="AM56" t="s">
        <v>56</v>
      </c>
      <c r="AN56" s="29">
        <v>42357</v>
      </c>
      <c r="AO56" s="48">
        <f t="shared" si="2"/>
        <v>179918</v>
      </c>
      <c r="AQ56" t="s">
        <v>57</v>
      </c>
      <c r="AR56" s="29">
        <v>42358</v>
      </c>
      <c r="AS56" s="48">
        <f t="shared" si="3"/>
        <v>139173</v>
      </c>
    </row>
    <row r="57" spans="2:45" x14ac:dyDescent="0.2">
      <c r="B57" t="s">
        <v>56</v>
      </c>
      <c r="C57" s="29">
        <v>42364</v>
      </c>
      <c r="D57" s="232">
        <v>96853</v>
      </c>
      <c r="F57" t="s">
        <v>57</v>
      </c>
      <c r="G57" s="29">
        <v>42365</v>
      </c>
      <c r="H57" s="232">
        <v>72505</v>
      </c>
      <c r="I57" s="2"/>
      <c r="J57" t="s">
        <v>56</v>
      </c>
      <c r="K57" s="29">
        <v>42364</v>
      </c>
      <c r="L57" s="232">
        <v>44332</v>
      </c>
      <c r="N57" t="s">
        <v>57</v>
      </c>
      <c r="O57" s="29">
        <v>42365</v>
      </c>
      <c r="P57" s="232">
        <v>35669</v>
      </c>
      <c r="Q57" s="49"/>
      <c r="R57" s="48"/>
      <c r="S57" s="48"/>
      <c r="T57" s="232"/>
      <c r="U57" s="48"/>
      <c r="V57" s="48"/>
      <c r="W57" s="232"/>
      <c r="X57" s="49"/>
      <c r="Y57" s="48"/>
      <c r="Z57" s="48"/>
      <c r="AA57" s="232"/>
      <c r="AB57" s="48"/>
      <c r="AC57" s="48"/>
      <c r="AD57" s="232"/>
      <c r="AE57" s="49"/>
      <c r="AF57" s="48"/>
      <c r="AG57" s="48"/>
      <c r="AH57" s="232"/>
      <c r="AI57" s="48"/>
      <c r="AJ57" s="48"/>
      <c r="AL57" s="2"/>
      <c r="AM57" t="s">
        <v>56</v>
      </c>
      <c r="AN57" s="29">
        <v>42364</v>
      </c>
      <c r="AO57" s="48">
        <f t="shared" si="2"/>
        <v>141185</v>
      </c>
      <c r="AQ57" t="s">
        <v>57</v>
      </c>
      <c r="AR57" s="29">
        <v>42365</v>
      </c>
      <c r="AS57" s="48">
        <f t="shared" si="3"/>
        <v>108174</v>
      </c>
    </row>
    <row r="58" spans="2:45" x14ac:dyDescent="0.2">
      <c r="B58" t="s">
        <v>56</v>
      </c>
      <c r="C58" s="29">
        <v>42371</v>
      </c>
      <c r="D58" s="232">
        <v>97444</v>
      </c>
      <c r="F58" t="s">
        <v>57</v>
      </c>
      <c r="G58" s="29">
        <v>42372</v>
      </c>
      <c r="H58" s="232">
        <v>83440</v>
      </c>
      <c r="I58" s="2"/>
      <c r="J58" t="s">
        <v>56</v>
      </c>
      <c r="K58" s="29">
        <v>42371</v>
      </c>
      <c r="L58" s="232">
        <v>40925</v>
      </c>
      <c r="N58" t="s">
        <v>57</v>
      </c>
      <c r="O58" s="29">
        <v>42372</v>
      </c>
      <c r="P58" s="232">
        <v>37314</v>
      </c>
      <c r="Q58" s="49"/>
      <c r="R58" s="48"/>
      <c r="S58" s="48"/>
      <c r="T58" s="232"/>
      <c r="U58" s="48"/>
      <c r="V58" s="48"/>
      <c r="W58" s="232"/>
      <c r="X58" s="49"/>
      <c r="Y58" s="48"/>
      <c r="Z58" s="48"/>
      <c r="AA58" s="232"/>
      <c r="AB58" s="48"/>
      <c r="AC58" s="48"/>
      <c r="AD58" s="232"/>
      <c r="AE58" s="49"/>
      <c r="AF58" s="48"/>
      <c r="AG58" s="48"/>
      <c r="AH58" s="232"/>
      <c r="AI58" s="48"/>
      <c r="AJ58" s="48"/>
      <c r="AL58" s="2"/>
      <c r="AM58" t="s">
        <v>56</v>
      </c>
      <c r="AN58" s="29">
        <v>42371</v>
      </c>
      <c r="AO58" s="48">
        <f t="shared" si="2"/>
        <v>138369</v>
      </c>
      <c r="AQ58" t="s">
        <v>57</v>
      </c>
      <c r="AR58" s="29">
        <v>42372</v>
      </c>
      <c r="AS58" s="48">
        <f t="shared" si="3"/>
        <v>120754</v>
      </c>
    </row>
    <row r="59" spans="2:45" x14ac:dyDescent="0.2">
      <c r="B59" t="s">
        <v>56</v>
      </c>
      <c r="C59" s="29">
        <v>42378</v>
      </c>
      <c r="D59" s="232">
        <v>113214</v>
      </c>
      <c r="F59" t="s">
        <v>57</v>
      </c>
      <c r="G59" s="29">
        <v>42379</v>
      </c>
      <c r="H59" s="232">
        <v>82229</v>
      </c>
      <c r="I59" s="2"/>
      <c r="J59" t="s">
        <v>56</v>
      </c>
      <c r="K59" s="29">
        <v>42378</v>
      </c>
      <c r="L59" s="232">
        <v>43566</v>
      </c>
      <c r="N59" t="s">
        <v>57</v>
      </c>
      <c r="O59" s="29">
        <v>42379</v>
      </c>
      <c r="P59" s="232">
        <v>36068</v>
      </c>
      <c r="Q59" s="49"/>
      <c r="R59" s="48"/>
      <c r="S59" s="48"/>
      <c r="T59" s="232"/>
      <c r="U59" s="48"/>
      <c r="V59" s="48"/>
      <c r="W59" s="232"/>
      <c r="X59" s="49"/>
      <c r="Y59" s="48"/>
      <c r="Z59" s="48"/>
      <c r="AA59" s="232"/>
      <c r="AB59" s="48"/>
      <c r="AC59" s="48"/>
      <c r="AD59" s="232"/>
      <c r="AE59" s="49"/>
      <c r="AF59" s="48"/>
      <c r="AG59" s="48"/>
      <c r="AH59" s="232"/>
      <c r="AI59" s="48"/>
      <c r="AJ59" s="48"/>
      <c r="AL59" s="2"/>
      <c r="AM59" t="s">
        <v>56</v>
      </c>
      <c r="AN59" s="29">
        <v>42378</v>
      </c>
      <c r="AO59" s="48">
        <f t="shared" si="2"/>
        <v>156780</v>
      </c>
      <c r="AQ59" t="s">
        <v>57</v>
      </c>
      <c r="AR59" s="29">
        <v>42379</v>
      </c>
      <c r="AS59" s="48">
        <f t="shared" si="3"/>
        <v>118297</v>
      </c>
    </row>
    <row r="60" spans="2:45" x14ac:dyDescent="0.2">
      <c r="B60" t="s">
        <v>56</v>
      </c>
      <c r="C60" s="43">
        <v>42385</v>
      </c>
      <c r="D60" s="232">
        <v>118361</v>
      </c>
      <c r="F60" t="s">
        <v>57</v>
      </c>
      <c r="G60" s="43">
        <v>42386</v>
      </c>
      <c r="H60" s="232">
        <v>92547</v>
      </c>
      <c r="I60" s="2"/>
      <c r="J60" t="s">
        <v>56</v>
      </c>
      <c r="K60" s="43">
        <v>42385</v>
      </c>
      <c r="L60" s="232">
        <v>47811</v>
      </c>
      <c r="N60" t="s">
        <v>57</v>
      </c>
      <c r="O60" s="43">
        <v>42386</v>
      </c>
      <c r="P60" s="232">
        <v>41680</v>
      </c>
      <c r="Q60" s="49"/>
      <c r="R60" s="48"/>
      <c r="S60" s="48"/>
      <c r="T60" s="232"/>
      <c r="U60" s="48"/>
      <c r="V60" s="48"/>
      <c r="W60" s="232"/>
      <c r="X60" s="49"/>
      <c r="Y60" s="48"/>
      <c r="Z60" s="48"/>
      <c r="AA60" s="232"/>
      <c r="AB60" s="48"/>
      <c r="AC60" s="48"/>
      <c r="AD60" s="232"/>
      <c r="AE60" s="49"/>
      <c r="AF60" s="48"/>
      <c r="AG60" s="48"/>
      <c r="AH60" s="232"/>
      <c r="AI60" s="48"/>
      <c r="AJ60" s="48"/>
      <c r="AL60" s="2"/>
      <c r="AM60" t="s">
        <v>56</v>
      </c>
      <c r="AN60" s="43">
        <v>42385</v>
      </c>
      <c r="AO60" s="48">
        <f t="shared" si="2"/>
        <v>166172</v>
      </c>
      <c r="AQ60" t="s">
        <v>57</v>
      </c>
      <c r="AR60" s="43">
        <v>42386</v>
      </c>
      <c r="AS60" s="48">
        <f t="shared" si="3"/>
        <v>134227</v>
      </c>
    </row>
    <row r="61" spans="2:45" x14ac:dyDescent="0.2">
      <c r="B61" t="s">
        <v>56</v>
      </c>
      <c r="C61" s="29">
        <v>42392</v>
      </c>
      <c r="D61" s="232">
        <v>119886</v>
      </c>
      <c r="F61" t="s">
        <v>57</v>
      </c>
      <c r="G61" s="29">
        <v>42393</v>
      </c>
      <c r="H61" s="232">
        <v>86850</v>
      </c>
      <c r="I61" s="2"/>
      <c r="J61" t="s">
        <v>56</v>
      </c>
      <c r="K61" s="29">
        <v>42392</v>
      </c>
      <c r="L61" s="232">
        <v>47523</v>
      </c>
      <c r="N61" t="s">
        <v>57</v>
      </c>
      <c r="O61" s="29">
        <v>42393</v>
      </c>
      <c r="P61" s="232">
        <v>39894</v>
      </c>
      <c r="Q61" s="49"/>
      <c r="R61" s="48"/>
      <c r="S61" s="48"/>
      <c r="T61" s="232"/>
      <c r="U61" s="48"/>
      <c r="V61" s="48"/>
      <c r="W61" s="232"/>
      <c r="X61" s="49"/>
      <c r="Y61" s="48"/>
      <c r="Z61" s="48"/>
      <c r="AA61" s="232"/>
      <c r="AB61" s="48"/>
      <c r="AC61" s="48"/>
      <c r="AD61" s="232"/>
      <c r="AE61" s="49"/>
      <c r="AF61" s="48"/>
      <c r="AG61" s="48"/>
      <c r="AH61" s="232"/>
      <c r="AI61" s="48"/>
      <c r="AJ61" s="48"/>
      <c r="AL61" s="2"/>
      <c r="AM61" t="s">
        <v>56</v>
      </c>
      <c r="AN61" s="29">
        <v>42392</v>
      </c>
      <c r="AO61" s="48">
        <f t="shared" si="2"/>
        <v>167409</v>
      </c>
      <c r="AQ61" t="s">
        <v>57</v>
      </c>
      <c r="AR61" s="29">
        <v>42393</v>
      </c>
      <c r="AS61" s="48">
        <f t="shared" si="3"/>
        <v>126744</v>
      </c>
    </row>
    <row r="62" spans="2:45" x14ac:dyDescent="0.2">
      <c r="B62" t="s">
        <v>56</v>
      </c>
      <c r="C62" s="29">
        <v>42399</v>
      </c>
      <c r="D62" s="232">
        <v>122128</v>
      </c>
      <c r="F62" t="s">
        <v>57</v>
      </c>
      <c r="G62" s="43">
        <v>42400</v>
      </c>
      <c r="H62" s="232">
        <v>93531</v>
      </c>
      <c r="I62" s="2"/>
      <c r="J62" t="s">
        <v>56</v>
      </c>
      <c r="K62" s="29">
        <v>42399</v>
      </c>
      <c r="L62" s="232">
        <v>50039</v>
      </c>
      <c r="N62" t="s">
        <v>57</v>
      </c>
      <c r="O62" s="43">
        <v>42400</v>
      </c>
      <c r="P62" s="232">
        <v>43451</v>
      </c>
      <c r="Q62" s="49"/>
      <c r="R62" s="48"/>
      <c r="S62" s="48"/>
      <c r="T62" s="232"/>
      <c r="U62" s="48"/>
      <c r="V62" s="48"/>
      <c r="W62" s="232"/>
      <c r="X62" s="49"/>
      <c r="Y62" s="48"/>
      <c r="Z62" s="48"/>
      <c r="AA62" s="232"/>
      <c r="AB62" s="48"/>
      <c r="AC62" s="48"/>
      <c r="AD62" s="232"/>
      <c r="AE62" s="49"/>
      <c r="AF62" s="48"/>
      <c r="AG62" s="48"/>
      <c r="AH62" s="232"/>
      <c r="AI62" s="48"/>
      <c r="AJ62" s="48"/>
      <c r="AL62" s="2"/>
      <c r="AM62" t="s">
        <v>56</v>
      </c>
      <c r="AN62" s="29">
        <v>42399</v>
      </c>
      <c r="AO62" s="48">
        <f t="shared" si="2"/>
        <v>172167</v>
      </c>
      <c r="AQ62" t="s">
        <v>57</v>
      </c>
      <c r="AR62" s="43">
        <v>42400</v>
      </c>
      <c r="AS62" s="48">
        <f t="shared" si="3"/>
        <v>136982</v>
      </c>
    </row>
    <row r="63" spans="2:45" x14ac:dyDescent="0.2">
      <c r="B63" t="s">
        <v>56</v>
      </c>
      <c r="C63" s="29">
        <v>42406</v>
      </c>
      <c r="D63" s="232">
        <v>124335</v>
      </c>
      <c r="F63" t="s">
        <v>57</v>
      </c>
      <c r="G63" s="29">
        <v>42407</v>
      </c>
      <c r="H63" s="232">
        <v>87292</v>
      </c>
      <c r="I63" s="2"/>
      <c r="J63" t="s">
        <v>56</v>
      </c>
      <c r="K63" s="29">
        <v>42406</v>
      </c>
      <c r="L63" s="232">
        <v>43775</v>
      </c>
      <c r="N63" t="s">
        <v>57</v>
      </c>
      <c r="O63" s="29">
        <v>42407</v>
      </c>
      <c r="P63" s="232">
        <v>40879</v>
      </c>
      <c r="Q63" s="49"/>
      <c r="R63" s="48"/>
      <c r="S63" s="48"/>
      <c r="T63" s="232"/>
      <c r="U63" s="48"/>
      <c r="V63" s="48"/>
      <c r="W63" s="232"/>
      <c r="X63" s="49"/>
      <c r="Y63" s="48"/>
      <c r="Z63" s="48"/>
      <c r="AA63" s="232"/>
      <c r="AB63" s="48"/>
      <c r="AC63" s="48"/>
      <c r="AD63" s="232"/>
      <c r="AE63" s="49"/>
      <c r="AF63" s="48"/>
      <c r="AG63" s="48"/>
      <c r="AH63" s="232"/>
      <c r="AI63" s="48"/>
      <c r="AJ63" s="48"/>
      <c r="AL63" s="2"/>
      <c r="AM63" t="s">
        <v>56</v>
      </c>
      <c r="AN63" s="29">
        <v>42406</v>
      </c>
      <c r="AO63" s="48">
        <f t="shared" si="2"/>
        <v>168110</v>
      </c>
      <c r="AQ63" t="s">
        <v>57</v>
      </c>
      <c r="AR63" s="29">
        <v>42407</v>
      </c>
      <c r="AS63" s="48">
        <f t="shared" si="3"/>
        <v>128171</v>
      </c>
    </row>
    <row r="64" spans="2:45" x14ac:dyDescent="0.2">
      <c r="B64" t="s">
        <v>56</v>
      </c>
      <c r="C64" s="29">
        <v>42413</v>
      </c>
      <c r="D64" s="232">
        <v>130271</v>
      </c>
      <c r="F64" t="s">
        <v>57</v>
      </c>
      <c r="G64" s="29">
        <v>42414</v>
      </c>
      <c r="H64" s="232">
        <v>96338</v>
      </c>
      <c r="I64" s="2"/>
      <c r="J64" t="s">
        <v>56</v>
      </c>
      <c r="K64" s="29">
        <v>42413</v>
      </c>
      <c r="L64" s="232">
        <v>55005</v>
      </c>
      <c r="N64" t="s">
        <v>57</v>
      </c>
      <c r="O64" s="29">
        <v>42414</v>
      </c>
      <c r="P64" s="232">
        <v>47004</v>
      </c>
      <c r="Q64" s="49"/>
      <c r="R64" s="48"/>
      <c r="S64" s="48"/>
      <c r="T64" s="232"/>
      <c r="U64" s="48"/>
      <c r="V64" s="48"/>
      <c r="W64" s="232"/>
      <c r="X64" s="49"/>
      <c r="Y64" s="48"/>
      <c r="Z64" s="48"/>
      <c r="AA64" s="232"/>
      <c r="AB64" s="48"/>
      <c r="AC64" s="48"/>
      <c r="AD64" s="232"/>
      <c r="AE64" s="49"/>
      <c r="AF64" s="48"/>
      <c r="AG64" s="48"/>
      <c r="AH64" s="232"/>
      <c r="AI64" s="48"/>
      <c r="AJ64" s="48"/>
      <c r="AL64" s="2"/>
      <c r="AM64" t="s">
        <v>56</v>
      </c>
      <c r="AN64" s="29">
        <v>42413</v>
      </c>
      <c r="AO64" s="48">
        <f t="shared" si="2"/>
        <v>185276</v>
      </c>
      <c r="AQ64" t="s">
        <v>57</v>
      </c>
      <c r="AR64" s="29">
        <v>42414</v>
      </c>
      <c r="AS64" s="48">
        <f t="shared" si="3"/>
        <v>143342</v>
      </c>
    </row>
    <row r="65" spans="2:45" x14ac:dyDescent="0.2">
      <c r="B65" t="s">
        <v>56</v>
      </c>
      <c r="C65" s="29">
        <v>42420</v>
      </c>
      <c r="D65" s="232">
        <v>126329</v>
      </c>
      <c r="F65" t="s">
        <v>57</v>
      </c>
      <c r="G65" s="29">
        <v>42421</v>
      </c>
      <c r="H65" s="232">
        <v>91253</v>
      </c>
      <c r="I65" s="2"/>
      <c r="J65" t="s">
        <v>56</v>
      </c>
      <c r="K65" s="29">
        <v>42420</v>
      </c>
      <c r="L65" s="232">
        <v>56651</v>
      </c>
      <c r="N65" t="s">
        <v>57</v>
      </c>
      <c r="O65" s="29">
        <v>42421</v>
      </c>
      <c r="P65" s="232">
        <v>47152</v>
      </c>
      <c r="Q65" s="49"/>
      <c r="R65" s="48"/>
      <c r="S65" s="48"/>
      <c r="T65" s="232"/>
      <c r="U65" s="48"/>
      <c r="V65" s="48"/>
      <c r="W65" s="232"/>
      <c r="X65" s="49"/>
      <c r="Y65" s="48"/>
      <c r="Z65" s="48"/>
      <c r="AA65" s="232"/>
      <c r="AB65" s="48"/>
      <c r="AC65" s="48"/>
      <c r="AD65" s="232"/>
      <c r="AE65" s="49"/>
      <c r="AF65" s="48"/>
      <c r="AG65" s="48"/>
      <c r="AH65" s="232"/>
      <c r="AI65" s="48"/>
      <c r="AJ65" s="48"/>
      <c r="AL65" s="2"/>
      <c r="AM65" t="s">
        <v>56</v>
      </c>
      <c r="AN65" s="29">
        <v>42420</v>
      </c>
      <c r="AO65" s="48">
        <f t="shared" si="2"/>
        <v>182980</v>
      </c>
      <c r="AQ65" t="s">
        <v>57</v>
      </c>
      <c r="AR65" s="29">
        <v>42421</v>
      </c>
      <c r="AS65" s="48">
        <f t="shared" si="3"/>
        <v>138405</v>
      </c>
    </row>
    <row r="66" spans="2:45" x14ac:dyDescent="0.2">
      <c r="B66" t="s">
        <v>56</v>
      </c>
      <c r="C66" s="29">
        <v>42427</v>
      </c>
      <c r="D66" s="232">
        <v>132603</v>
      </c>
      <c r="F66" t="s">
        <v>57</v>
      </c>
      <c r="G66" s="29">
        <v>42428</v>
      </c>
      <c r="H66" s="232">
        <v>93549</v>
      </c>
      <c r="I66" s="2"/>
      <c r="J66" t="s">
        <v>56</v>
      </c>
      <c r="K66" s="29">
        <v>42427</v>
      </c>
      <c r="L66" s="232">
        <v>57301</v>
      </c>
      <c r="N66" t="s">
        <v>57</v>
      </c>
      <c r="O66" s="29">
        <v>42428</v>
      </c>
      <c r="P66" s="232">
        <v>49092</v>
      </c>
      <c r="Q66" s="49"/>
      <c r="R66" s="48"/>
      <c r="S66" s="48"/>
      <c r="T66" s="232"/>
      <c r="U66" s="48"/>
      <c r="V66" s="48"/>
      <c r="W66" s="232"/>
      <c r="X66" s="49"/>
      <c r="Y66" s="48"/>
      <c r="Z66" s="48"/>
      <c r="AA66" s="232"/>
      <c r="AB66" s="48"/>
      <c r="AC66" s="48"/>
      <c r="AD66" s="232"/>
      <c r="AE66" s="49"/>
      <c r="AF66" s="48"/>
      <c r="AG66" s="48"/>
      <c r="AH66" s="232"/>
      <c r="AI66" s="48"/>
      <c r="AJ66" s="48"/>
      <c r="AL66" s="2"/>
      <c r="AM66" t="s">
        <v>56</v>
      </c>
      <c r="AN66" s="29">
        <v>42427</v>
      </c>
      <c r="AO66" s="48">
        <f t="shared" si="2"/>
        <v>189904</v>
      </c>
      <c r="AQ66" t="s">
        <v>57</v>
      </c>
      <c r="AR66" s="29">
        <v>42428</v>
      </c>
      <c r="AS66" s="48">
        <f t="shared" si="3"/>
        <v>142641</v>
      </c>
    </row>
    <row r="67" spans="2:45" x14ac:dyDescent="0.2">
      <c r="B67" t="s">
        <v>56</v>
      </c>
      <c r="C67" s="29">
        <v>42434</v>
      </c>
      <c r="D67" s="232">
        <v>132157</v>
      </c>
      <c r="F67" t="s">
        <v>57</v>
      </c>
      <c r="G67" s="29">
        <v>42435</v>
      </c>
      <c r="H67" s="232">
        <v>96644</v>
      </c>
      <c r="I67" s="2"/>
      <c r="J67" t="s">
        <v>56</v>
      </c>
      <c r="K67" s="29">
        <v>42434</v>
      </c>
      <c r="L67" s="232">
        <v>58038</v>
      </c>
      <c r="N67" t="s">
        <v>57</v>
      </c>
      <c r="O67" s="29">
        <v>42435</v>
      </c>
      <c r="P67" s="232">
        <v>49231</v>
      </c>
      <c r="Q67" s="49"/>
      <c r="R67" s="48"/>
      <c r="S67" s="48"/>
      <c r="T67" s="232"/>
      <c r="U67" s="48"/>
      <c r="V67" s="48"/>
      <c r="W67" s="232"/>
      <c r="X67" s="49"/>
      <c r="Y67" s="48"/>
      <c r="Z67" s="48"/>
      <c r="AA67" s="232"/>
      <c r="AB67" s="48"/>
      <c r="AC67" s="48"/>
      <c r="AD67" s="232"/>
      <c r="AE67" s="49"/>
      <c r="AF67" s="48"/>
      <c r="AG67" s="48"/>
      <c r="AH67" s="232"/>
      <c r="AI67" s="48"/>
      <c r="AJ67" s="48"/>
      <c r="AL67" s="2"/>
      <c r="AM67" t="s">
        <v>56</v>
      </c>
      <c r="AN67" s="29">
        <v>42434</v>
      </c>
      <c r="AO67" s="48">
        <f t="shared" si="2"/>
        <v>190195</v>
      </c>
      <c r="AQ67" t="s">
        <v>57</v>
      </c>
      <c r="AR67" s="29">
        <v>42435</v>
      </c>
      <c r="AS67" s="48">
        <f t="shared" si="3"/>
        <v>145875</v>
      </c>
    </row>
    <row r="68" spans="2:45" x14ac:dyDescent="0.2">
      <c r="B68" t="s">
        <v>56</v>
      </c>
      <c r="C68" s="29">
        <v>42441</v>
      </c>
      <c r="D68" s="232">
        <v>118948</v>
      </c>
      <c r="F68" t="s">
        <v>57</v>
      </c>
      <c r="G68" s="29">
        <v>42442</v>
      </c>
      <c r="H68" s="232">
        <v>93467</v>
      </c>
      <c r="I68" s="2"/>
      <c r="J68" t="s">
        <v>56</v>
      </c>
      <c r="K68" s="29">
        <v>42441</v>
      </c>
      <c r="L68" s="232">
        <v>55044</v>
      </c>
      <c r="N68" t="s">
        <v>57</v>
      </c>
      <c r="O68" s="29">
        <v>42442</v>
      </c>
      <c r="P68" s="232">
        <v>49344</v>
      </c>
      <c r="Q68" s="49"/>
      <c r="R68" s="48"/>
      <c r="S68" s="48"/>
      <c r="T68" s="232"/>
      <c r="U68" s="48"/>
      <c r="V68" s="48"/>
      <c r="W68" s="232"/>
      <c r="X68" s="49"/>
      <c r="Y68" s="48"/>
      <c r="Z68" s="48"/>
      <c r="AA68" s="232"/>
      <c r="AB68" s="48"/>
      <c r="AC68" s="48"/>
      <c r="AD68" s="232"/>
      <c r="AE68" s="49"/>
      <c r="AF68" s="48"/>
      <c r="AG68" s="48"/>
      <c r="AH68" s="232"/>
      <c r="AI68" s="48"/>
      <c r="AJ68" s="48"/>
      <c r="AL68" s="2"/>
      <c r="AM68" t="s">
        <v>56</v>
      </c>
      <c r="AN68" s="29">
        <v>42441</v>
      </c>
      <c r="AO68" s="48">
        <f t="shared" si="2"/>
        <v>173992</v>
      </c>
      <c r="AQ68" t="s">
        <v>57</v>
      </c>
      <c r="AR68" s="29">
        <v>42442</v>
      </c>
      <c r="AS68" s="48">
        <f t="shared" si="3"/>
        <v>142811</v>
      </c>
    </row>
    <row r="69" spans="2:45" x14ac:dyDescent="0.2">
      <c r="B69" t="s">
        <v>56</v>
      </c>
      <c r="C69" s="29">
        <v>42448</v>
      </c>
      <c r="D69" s="232">
        <v>121495</v>
      </c>
      <c r="F69" t="s">
        <v>57</v>
      </c>
      <c r="G69" s="29">
        <v>42449</v>
      </c>
      <c r="H69" s="232">
        <v>102941</v>
      </c>
      <c r="I69" s="2"/>
      <c r="J69" t="s">
        <v>56</v>
      </c>
      <c r="K69" s="29">
        <v>42448</v>
      </c>
      <c r="L69" s="232">
        <v>60273</v>
      </c>
      <c r="N69" t="s">
        <v>57</v>
      </c>
      <c r="O69" s="29">
        <v>42449</v>
      </c>
      <c r="P69" s="232">
        <v>62025</v>
      </c>
      <c r="Q69" s="49"/>
      <c r="R69" s="48"/>
      <c r="S69" s="48"/>
      <c r="T69" s="232"/>
      <c r="U69" s="48"/>
      <c r="V69" s="48"/>
      <c r="W69" s="232"/>
      <c r="X69" s="49"/>
      <c r="Y69" s="48"/>
      <c r="Z69" s="48"/>
      <c r="AA69" s="232"/>
      <c r="AB69" s="48"/>
      <c r="AC69" s="48"/>
      <c r="AD69" s="232"/>
      <c r="AE69" s="49"/>
      <c r="AF69" s="48"/>
      <c r="AG69" s="48"/>
      <c r="AH69" s="232"/>
      <c r="AI69" s="48"/>
      <c r="AJ69" s="48"/>
      <c r="AL69" s="2"/>
      <c r="AM69" t="s">
        <v>56</v>
      </c>
      <c r="AN69" s="29">
        <v>42448</v>
      </c>
      <c r="AO69" s="48">
        <f t="shared" si="2"/>
        <v>181768</v>
      </c>
      <c r="AQ69" t="s">
        <v>57</v>
      </c>
      <c r="AR69" s="29">
        <v>42449</v>
      </c>
      <c r="AS69" s="48">
        <f t="shared" si="3"/>
        <v>164966</v>
      </c>
    </row>
    <row r="70" spans="2:45" x14ac:dyDescent="0.2">
      <c r="B70" t="s">
        <v>56</v>
      </c>
      <c r="C70" s="29">
        <v>42455</v>
      </c>
      <c r="D70" s="232">
        <v>122220</v>
      </c>
      <c r="F70" t="s">
        <v>57</v>
      </c>
      <c r="G70" s="29">
        <v>42456</v>
      </c>
      <c r="H70" s="232">
        <v>92349</v>
      </c>
      <c r="I70" s="2"/>
      <c r="J70" t="s">
        <v>56</v>
      </c>
      <c r="K70" s="29">
        <v>42455</v>
      </c>
      <c r="L70" s="232">
        <v>54256</v>
      </c>
      <c r="N70" t="s">
        <v>57</v>
      </c>
      <c r="O70" s="29">
        <v>42456</v>
      </c>
      <c r="P70" s="232">
        <v>52547</v>
      </c>
      <c r="Q70" s="49"/>
      <c r="R70" s="48"/>
      <c r="S70" s="48"/>
      <c r="T70" s="232"/>
      <c r="U70" s="48"/>
      <c r="V70" s="48"/>
      <c r="W70" s="232"/>
      <c r="X70" s="49"/>
      <c r="Y70" s="48"/>
      <c r="Z70" s="48"/>
      <c r="AA70" s="232"/>
      <c r="AB70" s="48"/>
      <c r="AC70" s="48"/>
      <c r="AD70" s="232"/>
      <c r="AE70" s="49"/>
      <c r="AF70" s="48"/>
      <c r="AG70" s="48"/>
      <c r="AH70" s="232"/>
      <c r="AI70" s="48"/>
      <c r="AJ70" s="48"/>
      <c r="AL70" s="2"/>
      <c r="AM70" t="s">
        <v>56</v>
      </c>
      <c r="AN70" s="29">
        <v>42455</v>
      </c>
      <c r="AO70" s="48">
        <f t="shared" ref="AO70:AO101" si="4">D70+L70</f>
        <v>176476</v>
      </c>
      <c r="AQ70" t="s">
        <v>57</v>
      </c>
      <c r="AR70" s="29">
        <v>42456</v>
      </c>
      <c r="AS70" s="48">
        <f t="shared" ref="AS70:AS101" si="5">H70+P70</f>
        <v>144896</v>
      </c>
    </row>
    <row r="71" spans="2:45" x14ac:dyDescent="0.2">
      <c r="B71" t="s">
        <v>56</v>
      </c>
      <c r="C71" s="29">
        <v>42462</v>
      </c>
      <c r="D71" s="232">
        <v>132457</v>
      </c>
      <c r="F71" t="s">
        <v>57</v>
      </c>
      <c r="G71" s="29">
        <v>42463</v>
      </c>
      <c r="H71" s="232">
        <v>104297</v>
      </c>
      <c r="I71" s="2"/>
      <c r="J71" t="s">
        <v>56</v>
      </c>
      <c r="K71" s="29">
        <v>42462</v>
      </c>
      <c r="L71" s="232">
        <v>61465</v>
      </c>
      <c r="N71" t="s">
        <v>57</v>
      </c>
      <c r="O71" s="29">
        <v>42463</v>
      </c>
      <c r="P71" s="232">
        <v>53923</v>
      </c>
      <c r="Q71" s="49"/>
      <c r="R71" s="48"/>
      <c r="S71" s="48"/>
      <c r="T71" s="232"/>
      <c r="U71" s="48"/>
      <c r="V71" s="48"/>
      <c r="W71" s="232"/>
      <c r="X71" s="49"/>
      <c r="Y71" s="48"/>
      <c r="Z71" s="48"/>
      <c r="AA71" s="232"/>
      <c r="AB71" s="48"/>
      <c r="AC71" s="48"/>
      <c r="AD71" s="232"/>
      <c r="AE71" s="49"/>
      <c r="AF71" s="48"/>
      <c r="AG71" s="48"/>
      <c r="AH71" s="232"/>
      <c r="AI71" s="48"/>
      <c r="AJ71" s="48"/>
      <c r="AL71" s="2"/>
      <c r="AM71" t="s">
        <v>56</v>
      </c>
      <c r="AN71" s="29">
        <v>42462</v>
      </c>
      <c r="AO71" s="48">
        <f t="shared" si="4"/>
        <v>193922</v>
      </c>
      <c r="AQ71" t="s">
        <v>57</v>
      </c>
      <c r="AR71" s="29">
        <v>42463</v>
      </c>
      <c r="AS71" s="48">
        <f t="shared" si="5"/>
        <v>158220</v>
      </c>
    </row>
    <row r="72" spans="2:45" x14ac:dyDescent="0.2">
      <c r="B72" t="s">
        <v>56</v>
      </c>
      <c r="C72" s="29">
        <v>42469</v>
      </c>
      <c r="D72" s="232">
        <v>131447</v>
      </c>
      <c r="F72" t="s">
        <v>57</v>
      </c>
      <c r="G72" s="43">
        <v>42470</v>
      </c>
      <c r="H72" s="232">
        <v>101748</v>
      </c>
      <c r="I72" s="2"/>
      <c r="J72" t="s">
        <v>56</v>
      </c>
      <c r="K72" s="29">
        <v>42469</v>
      </c>
      <c r="L72" s="232">
        <v>59898</v>
      </c>
      <c r="N72" t="s">
        <v>57</v>
      </c>
      <c r="O72" s="43">
        <v>42470</v>
      </c>
      <c r="P72" s="232">
        <v>51651</v>
      </c>
      <c r="Q72" s="49"/>
      <c r="R72" s="48"/>
      <c r="S72" s="48"/>
      <c r="T72" s="232"/>
      <c r="U72" s="48"/>
      <c r="V72" s="48"/>
      <c r="W72" s="232"/>
      <c r="X72" s="49"/>
      <c r="Y72" s="48"/>
      <c r="Z72" s="48"/>
      <c r="AA72" s="232"/>
      <c r="AB72" s="48"/>
      <c r="AC72" s="48"/>
      <c r="AD72" s="232"/>
      <c r="AE72" s="49"/>
      <c r="AF72" s="48"/>
      <c r="AG72" s="48"/>
      <c r="AH72" s="232"/>
      <c r="AI72" s="48"/>
      <c r="AJ72" s="48"/>
      <c r="AL72" s="2"/>
      <c r="AM72" t="s">
        <v>56</v>
      </c>
      <c r="AN72" s="29">
        <v>42469</v>
      </c>
      <c r="AO72" s="48">
        <f t="shared" si="4"/>
        <v>191345</v>
      </c>
      <c r="AQ72" t="s">
        <v>57</v>
      </c>
      <c r="AR72" s="43">
        <v>42470</v>
      </c>
      <c r="AS72" s="48">
        <f t="shared" si="5"/>
        <v>153399</v>
      </c>
    </row>
    <row r="73" spans="2:45" x14ac:dyDescent="0.2">
      <c r="B73" t="s">
        <v>56</v>
      </c>
      <c r="C73" s="29">
        <v>42476</v>
      </c>
      <c r="D73" s="232">
        <v>125743</v>
      </c>
      <c r="F73" t="s">
        <v>57</v>
      </c>
      <c r="G73" s="29">
        <v>42477</v>
      </c>
      <c r="H73" s="232">
        <v>79965</v>
      </c>
      <c r="I73" s="2"/>
      <c r="J73" t="s">
        <v>56</v>
      </c>
      <c r="K73" s="29">
        <v>42476</v>
      </c>
      <c r="L73" s="232">
        <v>53531</v>
      </c>
      <c r="N73" t="s">
        <v>57</v>
      </c>
      <c r="O73" s="29">
        <v>42477</v>
      </c>
      <c r="P73" s="232">
        <v>41779</v>
      </c>
      <c r="Q73" s="49"/>
      <c r="R73" s="48"/>
      <c r="S73" s="48"/>
      <c r="T73" s="232"/>
      <c r="U73" s="48"/>
      <c r="V73" s="48"/>
      <c r="W73" s="232"/>
      <c r="X73" s="49"/>
      <c r="Y73" s="48"/>
      <c r="Z73" s="48"/>
      <c r="AA73" s="232"/>
      <c r="AB73" s="48"/>
      <c r="AC73" s="48"/>
      <c r="AD73" s="232"/>
      <c r="AE73" s="49"/>
      <c r="AF73" s="48"/>
      <c r="AG73" s="48"/>
      <c r="AH73" s="232"/>
      <c r="AI73" s="48"/>
      <c r="AJ73" s="48"/>
      <c r="AL73" s="2"/>
      <c r="AM73" t="s">
        <v>56</v>
      </c>
      <c r="AN73" s="29">
        <v>42476</v>
      </c>
      <c r="AO73" s="48">
        <f t="shared" si="4"/>
        <v>179274</v>
      </c>
      <c r="AQ73" t="s">
        <v>57</v>
      </c>
      <c r="AR73" s="29">
        <v>42477</v>
      </c>
      <c r="AS73" s="48">
        <f t="shared" si="5"/>
        <v>121744</v>
      </c>
    </row>
    <row r="74" spans="2:45" x14ac:dyDescent="0.2">
      <c r="B74" t="s">
        <v>56</v>
      </c>
      <c r="C74" s="29">
        <v>42483</v>
      </c>
      <c r="D74" s="232">
        <v>134681</v>
      </c>
      <c r="F74" t="s">
        <v>57</v>
      </c>
      <c r="G74" s="29">
        <v>42484</v>
      </c>
      <c r="H74" s="232">
        <v>100526</v>
      </c>
      <c r="I74" s="2"/>
      <c r="J74" t="s">
        <v>56</v>
      </c>
      <c r="K74" s="29">
        <v>42483</v>
      </c>
      <c r="L74" s="232">
        <v>53113</v>
      </c>
      <c r="N74" t="s">
        <v>57</v>
      </c>
      <c r="O74" s="29">
        <v>42484</v>
      </c>
      <c r="P74" s="232">
        <v>47963</v>
      </c>
      <c r="Q74" s="49"/>
      <c r="R74" s="48"/>
      <c r="S74" s="48"/>
      <c r="T74" s="232"/>
      <c r="U74" s="48"/>
      <c r="V74" s="48"/>
      <c r="W74" s="232"/>
      <c r="X74" s="49"/>
      <c r="Y74" s="48"/>
      <c r="Z74" s="48"/>
      <c r="AA74" s="232"/>
      <c r="AB74" s="48"/>
      <c r="AC74" s="48"/>
      <c r="AD74" s="232"/>
      <c r="AE74" s="49"/>
      <c r="AF74" s="48"/>
      <c r="AG74" s="48"/>
      <c r="AH74" s="232"/>
      <c r="AI74" s="48"/>
      <c r="AJ74" s="48"/>
      <c r="AL74" s="2"/>
      <c r="AM74" t="s">
        <v>56</v>
      </c>
      <c r="AN74" s="29">
        <v>42483</v>
      </c>
      <c r="AO74" s="48">
        <f t="shared" si="4"/>
        <v>187794</v>
      </c>
      <c r="AQ74" t="s">
        <v>57</v>
      </c>
      <c r="AR74" s="29">
        <v>42484</v>
      </c>
      <c r="AS74" s="48">
        <f t="shared" si="5"/>
        <v>148489</v>
      </c>
    </row>
    <row r="75" spans="2:45" x14ac:dyDescent="0.2">
      <c r="B75" t="s">
        <v>56</v>
      </c>
      <c r="C75" s="43">
        <v>42490</v>
      </c>
      <c r="D75" s="232">
        <v>131103</v>
      </c>
      <c r="F75" t="s">
        <v>57</v>
      </c>
      <c r="G75" s="29">
        <v>42491</v>
      </c>
      <c r="H75" s="232">
        <v>101760</v>
      </c>
      <c r="I75" s="2"/>
      <c r="J75" t="s">
        <v>56</v>
      </c>
      <c r="K75" s="43">
        <v>42490</v>
      </c>
      <c r="L75" s="232">
        <v>53263</v>
      </c>
      <c r="N75" t="s">
        <v>57</v>
      </c>
      <c r="O75" s="29">
        <v>42491</v>
      </c>
      <c r="P75" s="232">
        <v>47637</v>
      </c>
      <c r="Q75" s="49"/>
      <c r="R75" s="48"/>
      <c r="S75" s="48"/>
      <c r="T75" s="232"/>
      <c r="U75" s="48"/>
      <c r="V75" s="48"/>
      <c r="W75" s="232"/>
      <c r="X75" s="49"/>
      <c r="Y75" s="48"/>
      <c r="Z75" s="48"/>
      <c r="AA75" s="232"/>
      <c r="AB75" s="48"/>
      <c r="AC75" s="48"/>
      <c r="AD75" s="232"/>
      <c r="AE75" s="49"/>
      <c r="AF75" s="48"/>
      <c r="AG75" s="48"/>
      <c r="AH75" s="232"/>
      <c r="AI75" s="48"/>
      <c r="AJ75" s="48"/>
      <c r="AL75" s="2"/>
      <c r="AM75" t="s">
        <v>56</v>
      </c>
      <c r="AN75" s="43">
        <v>42490</v>
      </c>
      <c r="AO75" s="48">
        <f t="shared" si="4"/>
        <v>184366</v>
      </c>
      <c r="AQ75" t="s">
        <v>57</v>
      </c>
      <c r="AR75" s="29">
        <v>42491</v>
      </c>
      <c r="AS75" s="48">
        <f t="shared" si="5"/>
        <v>149397</v>
      </c>
    </row>
    <row r="76" spans="2:45" x14ac:dyDescent="0.2">
      <c r="B76" t="s">
        <v>56</v>
      </c>
      <c r="C76" s="29">
        <v>42497</v>
      </c>
      <c r="D76" s="232">
        <v>140794</v>
      </c>
      <c r="F76" t="s">
        <v>57</v>
      </c>
      <c r="G76" s="29">
        <v>42498</v>
      </c>
      <c r="H76" s="232">
        <v>102985</v>
      </c>
      <c r="I76" s="2"/>
      <c r="J76" t="s">
        <v>56</v>
      </c>
      <c r="K76" s="29">
        <v>42497</v>
      </c>
      <c r="L76" s="232">
        <v>63150</v>
      </c>
      <c r="N76" t="s">
        <v>57</v>
      </c>
      <c r="O76" s="29">
        <v>42498</v>
      </c>
      <c r="P76" s="232">
        <v>49952</v>
      </c>
      <c r="Q76" s="49"/>
      <c r="R76" s="48"/>
      <c r="S76" s="48"/>
      <c r="T76" s="232"/>
      <c r="U76" s="48"/>
      <c r="V76" s="48"/>
      <c r="W76" s="232"/>
      <c r="X76" s="49"/>
      <c r="Y76" s="48"/>
      <c r="Z76" s="48"/>
      <c r="AA76" s="232"/>
      <c r="AB76" s="48"/>
      <c r="AC76" s="48"/>
      <c r="AD76" s="232"/>
      <c r="AE76" s="49"/>
      <c r="AF76" s="48"/>
      <c r="AG76" s="48"/>
      <c r="AH76" s="232"/>
      <c r="AI76" s="48"/>
      <c r="AJ76" s="48"/>
      <c r="AL76" s="2"/>
      <c r="AM76" t="s">
        <v>56</v>
      </c>
      <c r="AN76" s="29">
        <v>42497</v>
      </c>
      <c r="AO76" s="48">
        <f t="shared" si="4"/>
        <v>203944</v>
      </c>
      <c r="AQ76" t="s">
        <v>57</v>
      </c>
      <c r="AR76" s="29">
        <v>42498</v>
      </c>
      <c r="AS76" s="48">
        <f t="shared" si="5"/>
        <v>152937</v>
      </c>
    </row>
    <row r="77" spans="2:45" x14ac:dyDescent="0.2">
      <c r="B77" t="s">
        <v>56</v>
      </c>
      <c r="C77" s="29">
        <v>42504</v>
      </c>
      <c r="D77" s="232">
        <v>120614</v>
      </c>
      <c r="F77" t="s">
        <v>57</v>
      </c>
      <c r="G77" s="29">
        <v>42505</v>
      </c>
      <c r="H77" s="232">
        <v>93689</v>
      </c>
      <c r="I77" s="2"/>
      <c r="J77" t="s">
        <v>56</v>
      </c>
      <c r="K77" s="29">
        <v>42504</v>
      </c>
      <c r="L77" s="232">
        <v>55396</v>
      </c>
      <c r="N77" t="s">
        <v>57</v>
      </c>
      <c r="O77" s="29">
        <v>42505</v>
      </c>
      <c r="P77" s="232">
        <v>47328</v>
      </c>
      <c r="Q77" s="49"/>
      <c r="R77" s="48"/>
      <c r="S77" s="48"/>
      <c r="T77" s="232"/>
      <c r="U77" s="48"/>
      <c r="V77" s="48"/>
      <c r="W77" s="232"/>
      <c r="X77" s="49"/>
      <c r="Y77" s="48"/>
      <c r="Z77" s="48"/>
      <c r="AA77" s="232"/>
      <c r="AB77" s="48"/>
      <c r="AC77" s="48"/>
      <c r="AD77" s="232"/>
      <c r="AE77" s="49"/>
      <c r="AF77" s="48"/>
      <c r="AG77" s="48"/>
      <c r="AH77" s="232"/>
      <c r="AI77" s="48"/>
      <c r="AJ77" s="48"/>
      <c r="AL77" s="2"/>
      <c r="AM77" t="s">
        <v>56</v>
      </c>
      <c r="AN77" s="29">
        <v>42504</v>
      </c>
      <c r="AO77" s="48">
        <f t="shared" si="4"/>
        <v>176010</v>
      </c>
      <c r="AQ77" t="s">
        <v>57</v>
      </c>
      <c r="AR77" s="29">
        <v>42505</v>
      </c>
      <c r="AS77" s="48">
        <f t="shared" si="5"/>
        <v>141017</v>
      </c>
    </row>
    <row r="78" spans="2:45" x14ac:dyDescent="0.2">
      <c r="B78" t="s">
        <v>56</v>
      </c>
      <c r="C78" s="29">
        <v>42511</v>
      </c>
      <c r="D78" s="232">
        <v>126022</v>
      </c>
      <c r="F78" t="s">
        <v>57</v>
      </c>
      <c r="G78" s="29">
        <v>42512</v>
      </c>
      <c r="H78" s="232">
        <v>96100</v>
      </c>
      <c r="I78" s="2"/>
      <c r="J78" t="s">
        <v>56</v>
      </c>
      <c r="K78" s="29">
        <v>42511</v>
      </c>
      <c r="L78" s="232">
        <v>57058</v>
      </c>
      <c r="N78" t="s">
        <v>57</v>
      </c>
      <c r="O78" s="29">
        <v>42512</v>
      </c>
      <c r="P78" s="232">
        <v>48323</v>
      </c>
      <c r="Q78" s="49"/>
      <c r="R78" s="48"/>
      <c r="S78" s="48"/>
      <c r="T78" s="232"/>
      <c r="U78" s="48"/>
      <c r="V78" s="48"/>
      <c r="W78" s="232"/>
      <c r="X78" s="49"/>
      <c r="Y78" s="48"/>
      <c r="Z78" s="48"/>
      <c r="AA78" s="232"/>
      <c r="AB78" s="48"/>
      <c r="AC78" s="48"/>
      <c r="AD78" s="232"/>
      <c r="AE78" s="49"/>
      <c r="AF78" s="48"/>
      <c r="AG78" s="48"/>
      <c r="AH78" s="232"/>
      <c r="AI78" s="48"/>
      <c r="AJ78" s="48"/>
      <c r="AL78" s="2"/>
      <c r="AM78" t="s">
        <v>56</v>
      </c>
      <c r="AN78" s="29">
        <v>42511</v>
      </c>
      <c r="AO78" s="48">
        <f t="shared" si="4"/>
        <v>183080</v>
      </c>
      <c r="AQ78" t="s">
        <v>57</v>
      </c>
      <c r="AR78" s="29">
        <v>42512</v>
      </c>
      <c r="AS78" s="48">
        <f t="shared" si="5"/>
        <v>144423</v>
      </c>
    </row>
    <row r="79" spans="2:45" x14ac:dyDescent="0.2">
      <c r="B79" t="s">
        <v>56</v>
      </c>
      <c r="C79" s="29">
        <v>42518</v>
      </c>
      <c r="D79" s="232">
        <v>118814</v>
      </c>
      <c r="F79" t="s">
        <v>57</v>
      </c>
      <c r="G79" s="29">
        <v>42519</v>
      </c>
      <c r="H79" s="232">
        <v>93534</v>
      </c>
      <c r="I79" s="2"/>
      <c r="J79" t="s">
        <v>56</v>
      </c>
      <c r="K79" s="29">
        <v>42518</v>
      </c>
      <c r="L79" s="232">
        <v>55326</v>
      </c>
      <c r="N79" t="s">
        <v>57</v>
      </c>
      <c r="O79" s="29">
        <v>42519</v>
      </c>
      <c r="P79" s="232">
        <v>43307</v>
      </c>
      <c r="Q79" s="49"/>
      <c r="R79" s="48"/>
      <c r="S79" s="48"/>
      <c r="T79" s="232"/>
      <c r="U79" s="48"/>
      <c r="V79" s="48"/>
      <c r="W79" s="232"/>
      <c r="X79" s="49"/>
      <c r="Y79" s="48"/>
      <c r="Z79" s="48"/>
      <c r="AA79" s="232"/>
      <c r="AB79" s="48"/>
      <c r="AC79" s="48"/>
      <c r="AD79" s="232"/>
      <c r="AE79" s="49"/>
      <c r="AF79" s="48"/>
      <c r="AG79" s="48"/>
      <c r="AH79" s="232"/>
      <c r="AI79" s="48"/>
      <c r="AJ79" s="48"/>
      <c r="AL79" s="2"/>
      <c r="AM79" t="s">
        <v>56</v>
      </c>
      <c r="AN79" s="29">
        <v>42518</v>
      </c>
      <c r="AO79" s="48">
        <f t="shared" si="4"/>
        <v>174140</v>
      </c>
      <c r="AQ79" t="s">
        <v>57</v>
      </c>
      <c r="AR79" s="29">
        <v>42519</v>
      </c>
      <c r="AS79" s="48">
        <f t="shared" si="5"/>
        <v>136841</v>
      </c>
    </row>
    <row r="80" spans="2:45" x14ac:dyDescent="0.2">
      <c r="B80" t="s">
        <v>56</v>
      </c>
      <c r="C80" s="29">
        <v>42525</v>
      </c>
      <c r="D80" s="232">
        <v>128146</v>
      </c>
      <c r="F80" t="s">
        <v>57</v>
      </c>
      <c r="G80" s="29">
        <v>42526</v>
      </c>
      <c r="H80" s="232">
        <v>95454</v>
      </c>
      <c r="I80" s="2"/>
      <c r="J80" t="s">
        <v>56</v>
      </c>
      <c r="K80" s="29">
        <v>42525</v>
      </c>
      <c r="L80" s="232">
        <v>51752</v>
      </c>
      <c r="N80" t="s">
        <v>57</v>
      </c>
      <c r="O80" s="29">
        <v>42526</v>
      </c>
      <c r="P80" s="232">
        <v>47139</v>
      </c>
      <c r="Q80" s="49"/>
      <c r="R80" s="48"/>
      <c r="S80" s="48"/>
      <c r="T80" s="232"/>
      <c r="U80" s="48"/>
      <c r="V80" s="48"/>
      <c r="W80" s="232"/>
      <c r="X80" s="49"/>
      <c r="Y80" s="48"/>
      <c r="Z80" s="48"/>
      <c r="AA80" s="232"/>
      <c r="AB80" s="48"/>
      <c r="AC80" s="48"/>
      <c r="AD80" s="232"/>
      <c r="AE80" s="49"/>
      <c r="AF80" s="48"/>
      <c r="AG80" s="48"/>
      <c r="AH80" s="232"/>
      <c r="AI80" s="48"/>
      <c r="AJ80" s="48"/>
      <c r="AL80" s="2"/>
      <c r="AM80" t="s">
        <v>56</v>
      </c>
      <c r="AN80" s="29">
        <v>42525</v>
      </c>
      <c r="AO80" s="48">
        <f t="shared" si="4"/>
        <v>179898</v>
      </c>
      <c r="AQ80" t="s">
        <v>57</v>
      </c>
      <c r="AR80" s="29">
        <v>42526</v>
      </c>
      <c r="AS80" s="48">
        <f t="shared" si="5"/>
        <v>142593</v>
      </c>
    </row>
    <row r="81" spans="2:45" x14ac:dyDescent="0.2">
      <c r="B81" t="s">
        <v>56</v>
      </c>
      <c r="C81" s="43">
        <v>42532</v>
      </c>
      <c r="D81" s="232">
        <v>122922</v>
      </c>
      <c r="F81" t="s">
        <v>57</v>
      </c>
      <c r="G81" s="29">
        <v>42533</v>
      </c>
      <c r="H81" s="232">
        <v>96680</v>
      </c>
      <c r="I81" s="2"/>
      <c r="J81" t="s">
        <v>56</v>
      </c>
      <c r="K81" s="43">
        <v>42532</v>
      </c>
      <c r="L81" s="232">
        <v>58725</v>
      </c>
      <c r="N81" t="s">
        <v>57</v>
      </c>
      <c r="O81" s="29">
        <v>42533</v>
      </c>
      <c r="P81" s="232">
        <v>51751</v>
      </c>
      <c r="Q81" s="49"/>
      <c r="R81" s="48"/>
      <c r="S81" s="48"/>
      <c r="T81" s="232"/>
      <c r="U81" s="48"/>
      <c r="V81" s="48"/>
      <c r="W81" s="232"/>
      <c r="X81" s="49"/>
      <c r="Y81" s="48"/>
      <c r="Z81" s="48"/>
      <c r="AA81" s="232"/>
      <c r="AB81" s="48"/>
      <c r="AC81" s="48"/>
      <c r="AD81" s="232"/>
      <c r="AE81" s="49"/>
      <c r="AF81" s="48"/>
      <c r="AG81" s="48"/>
      <c r="AH81" s="232"/>
      <c r="AI81" s="48"/>
      <c r="AJ81" s="48"/>
      <c r="AL81" s="2"/>
      <c r="AM81" t="s">
        <v>56</v>
      </c>
      <c r="AN81" s="43">
        <v>42532</v>
      </c>
      <c r="AO81" s="48">
        <f t="shared" si="4"/>
        <v>181647</v>
      </c>
      <c r="AQ81" t="s">
        <v>57</v>
      </c>
      <c r="AR81" s="29">
        <v>42533</v>
      </c>
      <c r="AS81" s="48">
        <f t="shared" si="5"/>
        <v>148431</v>
      </c>
    </row>
    <row r="82" spans="2:45" x14ac:dyDescent="0.2">
      <c r="B82" t="s">
        <v>56</v>
      </c>
      <c r="C82" s="29">
        <v>42539</v>
      </c>
      <c r="D82" s="232">
        <v>123027</v>
      </c>
      <c r="F82" t="s">
        <v>57</v>
      </c>
      <c r="G82" s="29">
        <v>42540</v>
      </c>
      <c r="H82" s="232">
        <v>100207</v>
      </c>
      <c r="I82" s="2"/>
      <c r="J82" t="s">
        <v>56</v>
      </c>
      <c r="K82" s="29">
        <v>42539</v>
      </c>
      <c r="L82" s="232">
        <v>55665</v>
      </c>
      <c r="N82" t="s">
        <v>57</v>
      </c>
      <c r="O82" s="29">
        <v>42540</v>
      </c>
      <c r="P82" s="232">
        <v>52696</v>
      </c>
      <c r="Q82" s="49"/>
      <c r="R82" s="48"/>
      <c r="S82" s="48"/>
      <c r="T82" s="232"/>
      <c r="U82" s="48"/>
      <c r="V82" s="48"/>
      <c r="W82" s="232"/>
      <c r="X82" s="49"/>
      <c r="Y82" s="48"/>
      <c r="Z82" s="48"/>
      <c r="AA82" s="232"/>
      <c r="AB82" s="48"/>
      <c r="AC82" s="48"/>
      <c r="AD82" s="232"/>
      <c r="AE82" s="49"/>
      <c r="AF82" s="48"/>
      <c r="AG82" s="48"/>
      <c r="AH82" s="232"/>
      <c r="AI82" s="48"/>
      <c r="AJ82" s="48"/>
      <c r="AL82" s="2"/>
      <c r="AM82" t="s">
        <v>56</v>
      </c>
      <c r="AN82" s="29">
        <v>42539</v>
      </c>
      <c r="AO82" s="48">
        <f t="shared" si="4"/>
        <v>178692</v>
      </c>
      <c r="AQ82" t="s">
        <v>57</v>
      </c>
      <c r="AR82" s="29">
        <v>42540</v>
      </c>
      <c r="AS82" s="48">
        <f t="shared" si="5"/>
        <v>152903</v>
      </c>
    </row>
    <row r="83" spans="2:45" x14ac:dyDescent="0.2">
      <c r="B83" t="s">
        <v>56</v>
      </c>
      <c r="C83" s="29">
        <v>42546</v>
      </c>
      <c r="D83" s="232">
        <v>119626</v>
      </c>
      <c r="F83" t="s">
        <v>57</v>
      </c>
      <c r="G83" s="29">
        <v>42547</v>
      </c>
      <c r="H83" s="232">
        <v>93933</v>
      </c>
      <c r="I83" s="2"/>
      <c r="J83" t="s">
        <v>56</v>
      </c>
      <c r="K83" s="29">
        <v>42546</v>
      </c>
      <c r="L83" s="232">
        <v>52886</v>
      </c>
      <c r="N83" t="s">
        <v>57</v>
      </c>
      <c r="O83" s="29">
        <v>42547</v>
      </c>
      <c r="P83" s="232">
        <v>49128</v>
      </c>
      <c r="Q83" s="49"/>
      <c r="R83" s="48"/>
      <c r="S83" s="48"/>
      <c r="T83" s="232"/>
      <c r="U83" s="48"/>
      <c r="V83" s="48"/>
      <c r="W83" s="232"/>
      <c r="X83" s="49"/>
      <c r="Y83" s="48"/>
      <c r="Z83" s="48"/>
      <c r="AA83" s="232"/>
      <c r="AB83" s="48"/>
      <c r="AC83" s="48"/>
      <c r="AD83" s="232"/>
      <c r="AE83" s="49"/>
      <c r="AF83" s="48"/>
      <c r="AG83" s="48"/>
      <c r="AH83" s="232"/>
      <c r="AI83" s="48"/>
      <c r="AJ83" s="48"/>
      <c r="AL83" s="2"/>
      <c r="AM83" t="s">
        <v>56</v>
      </c>
      <c r="AN83" s="29">
        <v>42546</v>
      </c>
      <c r="AO83" s="48">
        <f t="shared" si="4"/>
        <v>172512</v>
      </c>
      <c r="AQ83" t="s">
        <v>57</v>
      </c>
      <c r="AR83" s="29">
        <v>42547</v>
      </c>
      <c r="AS83" s="48">
        <f t="shared" si="5"/>
        <v>143061</v>
      </c>
    </row>
    <row r="84" spans="2:45" x14ac:dyDescent="0.2">
      <c r="B84" t="s">
        <v>56</v>
      </c>
      <c r="C84" s="29">
        <v>42553</v>
      </c>
      <c r="D84" s="232">
        <v>113231</v>
      </c>
      <c r="F84" t="s">
        <v>57</v>
      </c>
      <c r="G84" s="29">
        <v>42554</v>
      </c>
      <c r="H84" s="232">
        <v>96167</v>
      </c>
      <c r="I84" s="2"/>
      <c r="J84" t="s">
        <v>56</v>
      </c>
      <c r="K84" s="29">
        <v>42553</v>
      </c>
      <c r="L84" s="232">
        <v>53625</v>
      </c>
      <c r="N84" t="s">
        <v>57</v>
      </c>
      <c r="O84" s="29">
        <v>42554</v>
      </c>
      <c r="P84" s="232">
        <v>44340</v>
      </c>
      <c r="Q84" s="49"/>
      <c r="R84" s="48"/>
      <c r="S84" s="48"/>
      <c r="T84" s="232"/>
      <c r="U84" s="48"/>
      <c r="V84" s="48"/>
      <c r="W84" s="232"/>
      <c r="X84" s="49"/>
      <c r="Y84" s="48"/>
      <c r="Z84" s="48"/>
      <c r="AA84" s="232"/>
      <c r="AB84" s="48"/>
      <c r="AC84" s="48"/>
      <c r="AD84" s="232"/>
      <c r="AE84" s="49"/>
      <c r="AF84" s="48"/>
      <c r="AG84" s="48"/>
      <c r="AH84" s="232"/>
      <c r="AI84" s="48"/>
      <c r="AJ84" s="48"/>
      <c r="AL84" s="2"/>
      <c r="AM84" t="s">
        <v>56</v>
      </c>
      <c r="AN84" s="29">
        <v>42553</v>
      </c>
      <c r="AO84" s="48">
        <f t="shared" si="4"/>
        <v>166856</v>
      </c>
      <c r="AQ84" t="s">
        <v>57</v>
      </c>
      <c r="AR84" s="29">
        <v>42554</v>
      </c>
      <c r="AS84" s="48">
        <f t="shared" si="5"/>
        <v>140507</v>
      </c>
    </row>
    <row r="85" spans="2:45" x14ac:dyDescent="0.2">
      <c r="B85" t="s">
        <v>56</v>
      </c>
      <c r="C85" s="29">
        <v>42560</v>
      </c>
      <c r="D85" s="232">
        <v>117009</v>
      </c>
      <c r="F85" t="s">
        <v>57</v>
      </c>
      <c r="G85" s="29">
        <v>42561</v>
      </c>
      <c r="H85" s="232">
        <v>92456</v>
      </c>
      <c r="I85" s="2"/>
      <c r="J85" t="s">
        <v>56</v>
      </c>
      <c r="K85" s="29">
        <v>42560</v>
      </c>
      <c r="L85" s="232">
        <v>52737</v>
      </c>
      <c r="N85" t="s">
        <v>57</v>
      </c>
      <c r="O85" s="29">
        <v>42561</v>
      </c>
      <c r="P85" s="232">
        <v>38885</v>
      </c>
      <c r="Q85" s="49"/>
      <c r="R85" s="48"/>
      <c r="S85" s="48"/>
      <c r="T85" s="232"/>
      <c r="U85" s="48"/>
      <c r="V85" s="48"/>
      <c r="W85" s="232"/>
      <c r="X85" s="49"/>
      <c r="Y85" s="48"/>
      <c r="Z85" s="48"/>
      <c r="AA85" s="232"/>
      <c r="AB85" s="48"/>
      <c r="AC85" s="48"/>
      <c r="AD85" s="232"/>
      <c r="AE85" s="49"/>
      <c r="AF85" s="48"/>
      <c r="AG85" s="48"/>
      <c r="AH85" s="232"/>
      <c r="AI85" s="48"/>
      <c r="AJ85" s="48"/>
      <c r="AL85" s="2"/>
      <c r="AM85" t="s">
        <v>56</v>
      </c>
      <c r="AN85" s="29">
        <v>42560</v>
      </c>
      <c r="AO85" s="48">
        <f t="shared" si="4"/>
        <v>169746</v>
      </c>
      <c r="AQ85" t="s">
        <v>57</v>
      </c>
      <c r="AR85" s="29">
        <v>42561</v>
      </c>
      <c r="AS85" s="48">
        <f t="shared" si="5"/>
        <v>131341</v>
      </c>
    </row>
    <row r="86" spans="2:45" x14ac:dyDescent="0.2">
      <c r="B86" t="s">
        <v>56</v>
      </c>
      <c r="C86" s="29">
        <v>42567</v>
      </c>
      <c r="D86" s="232">
        <v>116189</v>
      </c>
      <c r="F86" t="s">
        <v>57</v>
      </c>
      <c r="G86" s="29">
        <v>42568</v>
      </c>
      <c r="H86" s="232">
        <v>94230</v>
      </c>
      <c r="I86" s="2"/>
      <c r="J86" t="s">
        <v>56</v>
      </c>
      <c r="K86" s="29">
        <v>42567</v>
      </c>
      <c r="L86" s="232">
        <v>52170</v>
      </c>
      <c r="N86" t="s">
        <v>57</v>
      </c>
      <c r="O86" s="29">
        <v>42568</v>
      </c>
      <c r="P86" s="232">
        <v>50161</v>
      </c>
      <c r="Q86" s="49"/>
      <c r="R86" s="48"/>
      <c r="S86" s="48"/>
      <c r="T86" s="232"/>
      <c r="U86" s="48"/>
      <c r="V86" s="48"/>
      <c r="W86" s="232"/>
      <c r="X86" s="49"/>
      <c r="Y86" s="48"/>
      <c r="Z86" s="48"/>
      <c r="AA86" s="232"/>
      <c r="AB86" s="48"/>
      <c r="AC86" s="48"/>
      <c r="AD86" s="232"/>
      <c r="AE86" s="49"/>
      <c r="AF86" s="48"/>
      <c r="AG86" s="48"/>
      <c r="AH86" s="232"/>
      <c r="AI86" s="48"/>
      <c r="AJ86" s="48"/>
      <c r="AL86" s="2"/>
      <c r="AM86" t="s">
        <v>56</v>
      </c>
      <c r="AN86" s="29">
        <v>42567</v>
      </c>
      <c r="AO86" s="48">
        <f t="shared" si="4"/>
        <v>168359</v>
      </c>
      <c r="AQ86" t="s">
        <v>57</v>
      </c>
      <c r="AR86" s="29">
        <v>42568</v>
      </c>
      <c r="AS86" s="48">
        <f t="shared" si="5"/>
        <v>144391</v>
      </c>
    </row>
    <row r="87" spans="2:45" x14ac:dyDescent="0.2">
      <c r="B87" t="s">
        <v>56</v>
      </c>
      <c r="C87" s="29">
        <v>42574</v>
      </c>
      <c r="D87" s="232">
        <v>119397</v>
      </c>
      <c r="F87" t="s">
        <v>57</v>
      </c>
      <c r="G87" s="29">
        <v>42575</v>
      </c>
      <c r="H87" s="232">
        <v>97290</v>
      </c>
      <c r="I87" s="2"/>
      <c r="J87" t="s">
        <v>56</v>
      </c>
      <c r="K87" s="29">
        <v>42574</v>
      </c>
      <c r="L87" s="232">
        <v>53519</v>
      </c>
      <c r="N87" t="s">
        <v>57</v>
      </c>
      <c r="O87" s="29">
        <v>42575</v>
      </c>
      <c r="P87" s="232">
        <v>50442</v>
      </c>
      <c r="Q87" s="49"/>
      <c r="R87" s="48"/>
      <c r="S87" s="48"/>
      <c r="T87" s="232"/>
      <c r="U87" s="48"/>
      <c r="V87" s="48"/>
      <c r="W87" s="232"/>
      <c r="X87" s="49"/>
      <c r="Y87" s="48"/>
      <c r="Z87" s="48"/>
      <c r="AA87" s="232"/>
      <c r="AB87" s="48"/>
      <c r="AC87" s="48"/>
      <c r="AD87" s="232"/>
      <c r="AE87" s="49"/>
      <c r="AF87" s="48"/>
      <c r="AG87" s="48"/>
      <c r="AH87" s="232"/>
      <c r="AI87" s="48"/>
      <c r="AJ87" s="48"/>
      <c r="AL87" s="2"/>
      <c r="AM87" t="s">
        <v>56</v>
      </c>
      <c r="AN87" s="29">
        <v>42574</v>
      </c>
      <c r="AO87" s="48">
        <f t="shared" si="4"/>
        <v>172916</v>
      </c>
      <c r="AQ87" t="s">
        <v>57</v>
      </c>
      <c r="AR87" s="29">
        <v>42575</v>
      </c>
      <c r="AS87" s="48">
        <f t="shared" si="5"/>
        <v>147732</v>
      </c>
    </row>
    <row r="88" spans="2:45" x14ac:dyDescent="0.2">
      <c r="B88" t="s">
        <v>56</v>
      </c>
      <c r="C88" s="29">
        <v>42581</v>
      </c>
      <c r="D88" s="232">
        <v>122448</v>
      </c>
      <c r="F88" t="s">
        <v>57</v>
      </c>
      <c r="G88" s="29">
        <v>42582</v>
      </c>
      <c r="H88" s="232">
        <v>98227</v>
      </c>
      <c r="I88" s="2"/>
      <c r="J88" t="s">
        <v>56</v>
      </c>
      <c r="K88" s="29">
        <v>42581</v>
      </c>
      <c r="L88" s="232">
        <v>54100</v>
      </c>
      <c r="N88" t="s">
        <v>57</v>
      </c>
      <c r="O88" s="29">
        <v>42582</v>
      </c>
      <c r="P88" s="232">
        <v>49828</v>
      </c>
      <c r="Q88" s="49"/>
      <c r="R88" s="48"/>
      <c r="S88" s="48"/>
      <c r="T88" s="232"/>
      <c r="U88" s="48"/>
      <c r="V88" s="48"/>
      <c r="W88" s="232"/>
      <c r="X88" s="49"/>
      <c r="Y88" s="48"/>
      <c r="Z88" s="48"/>
      <c r="AA88" s="232"/>
      <c r="AB88" s="48"/>
      <c r="AC88" s="48"/>
      <c r="AD88" s="232"/>
      <c r="AE88" s="49"/>
      <c r="AF88" s="48"/>
      <c r="AG88" s="48"/>
      <c r="AH88" s="232"/>
      <c r="AI88" s="48"/>
      <c r="AJ88" s="48"/>
      <c r="AL88" s="2"/>
      <c r="AM88" t="s">
        <v>56</v>
      </c>
      <c r="AN88" s="29">
        <v>42581</v>
      </c>
      <c r="AO88" s="48">
        <f t="shared" si="4"/>
        <v>176548</v>
      </c>
      <c r="AQ88" t="s">
        <v>57</v>
      </c>
      <c r="AR88" s="29">
        <v>42582</v>
      </c>
      <c r="AS88" s="48">
        <f t="shared" si="5"/>
        <v>148055</v>
      </c>
    </row>
    <row r="89" spans="2:45" x14ac:dyDescent="0.2">
      <c r="B89" t="s">
        <v>56</v>
      </c>
      <c r="C89" s="29">
        <v>42588</v>
      </c>
      <c r="D89" s="232">
        <v>117962</v>
      </c>
      <c r="F89" t="s">
        <v>57</v>
      </c>
      <c r="G89" s="29">
        <v>42589</v>
      </c>
      <c r="H89" s="232">
        <v>94844</v>
      </c>
      <c r="I89" s="2"/>
      <c r="J89" t="s">
        <v>56</v>
      </c>
      <c r="K89" s="29">
        <v>42588</v>
      </c>
      <c r="L89" s="232">
        <v>51999</v>
      </c>
      <c r="N89" t="s">
        <v>57</v>
      </c>
      <c r="O89" s="29">
        <v>42589</v>
      </c>
      <c r="P89" s="232">
        <v>48907</v>
      </c>
      <c r="Q89" s="49"/>
      <c r="R89" s="48"/>
      <c r="S89" s="48"/>
      <c r="T89" s="232"/>
      <c r="U89" s="48"/>
      <c r="V89" s="48"/>
      <c r="W89" s="232"/>
      <c r="X89" s="49"/>
      <c r="Y89" s="48"/>
      <c r="Z89" s="48"/>
      <c r="AA89" s="232"/>
      <c r="AB89" s="48"/>
      <c r="AC89" s="48"/>
      <c r="AD89" s="232"/>
      <c r="AE89" s="49"/>
      <c r="AF89" s="48"/>
      <c r="AG89" s="48"/>
      <c r="AH89" s="232"/>
      <c r="AI89" s="48"/>
      <c r="AJ89" s="48"/>
      <c r="AL89" s="2"/>
      <c r="AM89" t="s">
        <v>56</v>
      </c>
      <c r="AN89" s="29">
        <v>42588</v>
      </c>
      <c r="AO89" s="48">
        <f t="shared" si="4"/>
        <v>169961</v>
      </c>
      <c r="AQ89" t="s">
        <v>57</v>
      </c>
      <c r="AR89" s="29">
        <v>42589</v>
      </c>
      <c r="AS89" s="48">
        <f t="shared" si="5"/>
        <v>143751</v>
      </c>
    </row>
    <row r="90" spans="2:45" x14ac:dyDescent="0.2">
      <c r="B90" t="s">
        <v>56</v>
      </c>
      <c r="C90" s="29">
        <v>42595</v>
      </c>
      <c r="D90" s="232">
        <v>119700</v>
      </c>
      <c r="F90" t="s">
        <v>57</v>
      </c>
      <c r="G90" s="29">
        <v>42596</v>
      </c>
      <c r="H90" s="232">
        <v>91016</v>
      </c>
      <c r="I90" s="2"/>
      <c r="J90" t="s">
        <v>56</v>
      </c>
      <c r="K90" s="29">
        <v>42595</v>
      </c>
      <c r="L90" s="232">
        <v>57064</v>
      </c>
      <c r="N90" t="s">
        <v>57</v>
      </c>
      <c r="O90" s="29">
        <v>42596</v>
      </c>
      <c r="P90" s="232">
        <v>47578</v>
      </c>
      <c r="Q90" s="49"/>
      <c r="R90" s="48"/>
      <c r="S90" s="48"/>
      <c r="T90" s="232"/>
      <c r="U90" s="48"/>
      <c r="V90" s="48"/>
      <c r="W90" s="232"/>
      <c r="X90" s="49"/>
      <c r="Y90" s="48"/>
      <c r="Z90" s="48"/>
      <c r="AA90" s="232"/>
      <c r="AB90" s="48"/>
      <c r="AC90" s="48"/>
      <c r="AD90" s="232"/>
      <c r="AE90" s="49"/>
      <c r="AF90" s="48"/>
      <c r="AG90" s="48"/>
      <c r="AH90" s="232"/>
      <c r="AI90" s="48"/>
      <c r="AJ90" s="48"/>
      <c r="AL90" s="2"/>
      <c r="AM90" t="s">
        <v>56</v>
      </c>
      <c r="AN90" s="29">
        <v>42595</v>
      </c>
      <c r="AO90" s="48">
        <f t="shared" si="4"/>
        <v>176764</v>
      </c>
      <c r="AQ90" t="s">
        <v>57</v>
      </c>
      <c r="AR90" s="29">
        <v>42596</v>
      </c>
      <c r="AS90" s="48">
        <f t="shared" si="5"/>
        <v>138594</v>
      </c>
    </row>
    <row r="91" spans="2:45" x14ac:dyDescent="0.2">
      <c r="B91" t="s">
        <v>56</v>
      </c>
      <c r="C91" s="29">
        <v>42602</v>
      </c>
      <c r="D91" s="232">
        <v>119116</v>
      </c>
      <c r="F91" t="s">
        <v>57</v>
      </c>
      <c r="G91" s="29">
        <v>42603</v>
      </c>
      <c r="H91" s="232">
        <v>88251</v>
      </c>
      <c r="I91" s="2"/>
      <c r="J91" t="s">
        <v>56</v>
      </c>
      <c r="K91" s="29">
        <v>42602</v>
      </c>
      <c r="L91" s="232">
        <v>54225</v>
      </c>
      <c r="N91" t="s">
        <v>57</v>
      </c>
      <c r="O91" s="29">
        <v>42603</v>
      </c>
      <c r="P91" s="232">
        <v>45164</v>
      </c>
      <c r="Q91" s="49"/>
      <c r="R91" s="48"/>
      <c r="S91" s="48"/>
      <c r="T91" s="232"/>
      <c r="U91" s="48"/>
      <c r="V91" s="48"/>
      <c r="W91" s="232"/>
      <c r="X91" s="49"/>
      <c r="Y91" s="48"/>
      <c r="Z91" s="48"/>
      <c r="AA91" s="232"/>
      <c r="AB91" s="48"/>
      <c r="AC91" s="48"/>
      <c r="AD91" s="232"/>
      <c r="AE91" s="49"/>
      <c r="AF91" s="48"/>
      <c r="AG91" s="48"/>
      <c r="AH91" s="232"/>
      <c r="AI91" s="48"/>
      <c r="AJ91" s="48"/>
      <c r="AL91" s="2"/>
      <c r="AM91" t="s">
        <v>56</v>
      </c>
      <c r="AN91" s="29">
        <v>42602</v>
      </c>
      <c r="AO91" s="48">
        <f t="shared" si="4"/>
        <v>173341</v>
      </c>
      <c r="AQ91" t="s">
        <v>57</v>
      </c>
      <c r="AR91" s="29">
        <v>42603</v>
      </c>
      <c r="AS91" s="48">
        <f t="shared" si="5"/>
        <v>133415</v>
      </c>
    </row>
    <row r="92" spans="2:45" x14ac:dyDescent="0.2">
      <c r="B92" t="s">
        <v>56</v>
      </c>
      <c r="C92" s="29">
        <v>42609</v>
      </c>
      <c r="D92" s="232">
        <v>125009</v>
      </c>
      <c r="F92" t="s">
        <v>57</v>
      </c>
      <c r="G92" s="29">
        <v>42610</v>
      </c>
      <c r="H92" s="232">
        <v>90516</v>
      </c>
      <c r="I92" s="2"/>
      <c r="J92" t="s">
        <v>56</v>
      </c>
      <c r="K92" s="29">
        <v>42609</v>
      </c>
      <c r="L92" s="232">
        <v>54154</v>
      </c>
      <c r="N92" t="s">
        <v>57</v>
      </c>
      <c r="O92" s="29">
        <v>42610</v>
      </c>
      <c r="P92" s="232">
        <v>45767</v>
      </c>
      <c r="Q92" s="49"/>
      <c r="R92" s="48"/>
      <c r="S92" s="48"/>
      <c r="T92" s="232"/>
      <c r="U92" s="48"/>
      <c r="V92" s="48"/>
      <c r="W92" s="232"/>
      <c r="X92" s="49"/>
      <c r="Y92" s="48"/>
      <c r="Z92" s="48"/>
      <c r="AA92" s="232"/>
      <c r="AB92" s="48"/>
      <c r="AC92" s="48"/>
      <c r="AD92" s="232"/>
      <c r="AE92" s="49"/>
      <c r="AF92" s="48"/>
      <c r="AG92" s="48"/>
      <c r="AH92" s="232"/>
      <c r="AI92" s="48"/>
      <c r="AJ92" s="48"/>
      <c r="AL92" s="2"/>
      <c r="AM92" t="s">
        <v>56</v>
      </c>
      <c r="AN92" s="29">
        <v>42609</v>
      </c>
      <c r="AO92" s="48">
        <f t="shared" si="4"/>
        <v>179163</v>
      </c>
      <c r="AQ92" t="s">
        <v>57</v>
      </c>
      <c r="AR92" s="29">
        <v>42610</v>
      </c>
      <c r="AS92" s="48">
        <f t="shared" si="5"/>
        <v>136283</v>
      </c>
    </row>
    <row r="93" spans="2:45" x14ac:dyDescent="0.2">
      <c r="B93" t="s">
        <v>56</v>
      </c>
      <c r="C93" s="29">
        <v>42616</v>
      </c>
      <c r="D93" s="232">
        <v>120216</v>
      </c>
      <c r="F93" t="s">
        <v>57</v>
      </c>
      <c r="G93" s="29">
        <v>42617</v>
      </c>
      <c r="H93" s="232">
        <v>96909</v>
      </c>
      <c r="I93" s="2"/>
      <c r="J93" t="s">
        <v>56</v>
      </c>
      <c r="K93" s="29">
        <v>42616</v>
      </c>
      <c r="L93" s="232">
        <v>59420</v>
      </c>
      <c r="N93" t="s">
        <v>57</v>
      </c>
      <c r="O93" s="29">
        <v>42617</v>
      </c>
      <c r="P93" s="232">
        <v>51244</v>
      </c>
      <c r="Q93" s="49"/>
      <c r="R93" s="48"/>
      <c r="S93" s="48"/>
      <c r="T93" s="232"/>
      <c r="U93" s="48"/>
      <c r="V93" s="48"/>
      <c r="W93" s="232"/>
      <c r="X93" s="49"/>
      <c r="Y93" s="48"/>
      <c r="Z93" s="48"/>
      <c r="AA93" s="232"/>
      <c r="AB93" s="48"/>
      <c r="AC93" s="48"/>
      <c r="AD93" s="232"/>
      <c r="AE93" s="49"/>
      <c r="AF93" s="48"/>
      <c r="AG93" s="48"/>
      <c r="AH93" s="232"/>
      <c r="AI93" s="48"/>
      <c r="AJ93" s="48"/>
      <c r="AL93" s="2"/>
      <c r="AM93" t="s">
        <v>56</v>
      </c>
      <c r="AN93" s="29">
        <v>42616</v>
      </c>
      <c r="AO93" s="48">
        <f t="shared" si="4"/>
        <v>179636</v>
      </c>
      <c r="AQ93" t="s">
        <v>57</v>
      </c>
      <c r="AR93" s="29">
        <v>42617</v>
      </c>
      <c r="AS93" s="48">
        <f t="shared" si="5"/>
        <v>148153</v>
      </c>
    </row>
    <row r="94" spans="2:45" x14ac:dyDescent="0.2">
      <c r="B94" t="s">
        <v>56</v>
      </c>
      <c r="C94" s="29">
        <v>42623</v>
      </c>
      <c r="D94" s="232">
        <v>120423</v>
      </c>
      <c r="F94" t="s">
        <v>57</v>
      </c>
      <c r="G94" s="29">
        <v>42624</v>
      </c>
      <c r="H94" s="232">
        <v>92984</v>
      </c>
      <c r="I94" s="2"/>
      <c r="J94" t="s">
        <v>56</v>
      </c>
      <c r="K94" s="29">
        <v>42623</v>
      </c>
      <c r="L94" s="232">
        <v>57755</v>
      </c>
      <c r="N94" t="s">
        <v>57</v>
      </c>
      <c r="O94" s="29">
        <v>42624</v>
      </c>
      <c r="P94" s="232">
        <v>46977</v>
      </c>
      <c r="Q94" s="49"/>
      <c r="R94" s="48"/>
      <c r="S94" s="48"/>
      <c r="T94" s="232"/>
      <c r="U94" s="48"/>
      <c r="V94" s="48"/>
      <c r="W94" s="232"/>
      <c r="X94" s="49"/>
      <c r="Y94" s="48"/>
      <c r="Z94" s="48"/>
      <c r="AA94" s="232"/>
      <c r="AB94" s="48"/>
      <c r="AC94" s="48"/>
      <c r="AD94" s="232"/>
      <c r="AE94" s="49"/>
      <c r="AF94" s="48"/>
      <c r="AG94" s="48"/>
      <c r="AH94" s="232"/>
      <c r="AI94" s="48"/>
      <c r="AJ94" s="48"/>
      <c r="AL94" s="2"/>
      <c r="AM94" t="s">
        <v>56</v>
      </c>
      <c r="AN94" s="29">
        <v>42623</v>
      </c>
      <c r="AO94" s="48">
        <f t="shared" si="4"/>
        <v>178178</v>
      </c>
      <c r="AQ94" t="s">
        <v>57</v>
      </c>
      <c r="AR94" s="29">
        <v>42624</v>
      </c>
      <c r="AS94" s="48">
        <f t="shared" si="5"/>
        <v>139961</v>
      </c>
    </row>
    <row r="95" spans="2:45" x14ac:dyDescent="0.2">
      <c r="B95" t="s">
        <v>56</v>
      </c>
      <c r="C95" s="29">
        <v>42630</v>
      </c>
      <c r="D95" s="232">
        <v>125164</v>
      </c>
      <c r="F95" t="s">
        <v>57</v>
      </c>
      <c r="G95" s="29">
        <v>42631</v>
      </c>
      <c r="H95" s="232">
        <v>93151</v>
      </c>
      <c r="I95" s="2"/>
      <c r="J95" t="s">
        <v>56</v>
      </c>
      <c r="K95" s="29">
        <v>42630</v>
      </c>
      <c r="L95" s="232">
        <v>54205</v>
      </c>
      <c r="N95" t="s">
        <v>57</v>
      </c>
      <c r="O95" s="29">
        <v>42631</v>
      </c>
      <c r="P95" s="232">
        <v>48898</v>
      </c>
      <c r="Q95" s="49"/>
      <c r="R95" s="48"/>
      <c r="S95" s="48"/>
      <c r="T95" s="232"/>
      <c r="U95" s="48"/>
      <c r="V95" s="48"/>
      <c r="W95" s="232"/>
      <c r="X95" s="49"/>
      <c r="Y95" s="48"/>
      <c r="Z95" s="48"/>
      <c r="AA95" s="232"/>
      <c r="AB95" s="48"/>
      <c r="AC95" s="48"/>
      <c r="AD95" s="232"/>
      <c r="AE95" s="49"/>
      <c r="AF95" s="48"/>
      <c r="AG95" s="48"/>
      <c r="AH95" s="232"/>
      <c r="AI95" s="48"/>
      <c r="AJ95" s="48"/>
      <c r="AL95" s="2"/>
      <c r="AM95" t="s">
        <v>56</v>
      </c>
      <c r="AN95" s="29">
        <v>42630</v>
      </c>
      <c r="AO95" s="48">
        <f t="shared" si="4"/>
        <v>179369</v>
      </c>
      <c r="AQ95" t="s">
        <v>57</v>
      </c>
      <c r="AR95" s="29">
        <v>42631</v>
      </c>
      <c r="AS95" s="48">
        <f t="shared" si="5"/>
        <v>142049</v>
      </c>
    </row>
    <row r="96" spans="2:45" x14ac:dyDescent="0.2">
      <c r="B96" t="s">
        <v>56</v>
      </c>
      <c r="C96" s="29">
        <v>42637</v>
      </c>
      <c r="D96" s="232">
        <v>125482</v>
      </c>
      <c r="F96" t="s">
        <v>57</v>
      </c>
      <c r="G96" s="29">
        <v>42638</v>
      </c>
      <c r="H96" s="232">
        <v>91434</v>
      </c>
      <c r="I96" s="2"/>
      <c r="J96" t="s">
        <v>56</v>
      </c>
      <c r="K96" s="29">
        <v>42637</v>
      </c>
      <c r="L96" s="232">
        <v>57719</v>
      </c>
      <c r="N96" t="s">
        <v>57</v>
      </c>
      <c r="O96" s="29">
        <v>42638</v>
      </c>
      <c r="P96" s="232">
        <v>48280</v>
      </c>
      <c r="Q96" s="49"/>
      <c r="R96" s="48"/>
      <c r="S96" s="48"/>
      <c r="T96" s="232"/>
      <c r="U96" s="48"/>
      <c r="V96" s="48"/>
      <c r="W96" s="232"/>
      <c r="X96" s="49"/>
      <c r="Y96" s="48"/>
      <c r="Z96" s="48"/>
      <c r="AA96" s="232"/>
      <c r="AB96" s="48"/>
      <c r="AC96" s="48"/>
      <c r="AD96" s="232"/>
      <c r="AE96" s="49"/>
      <c r="AF96" s="48"/>
      <c r="AG96" s="48"/>
      <c r="AH96" s="232"/>
      <c r="AI96" s="48"/>
      <c r="AJ96" s="48"/>
      <c r="AL96" s="2"/>
      <c r="AM96" t="s">
        <v>56</v>
      </c>
      <c r="AN96" s="29">
        <v>42637</v>
      </c>
      <c r="AO96" s="48">
        <f t="shared" si="4"/>
        <v>183201</v>
      </c>
      <c r="AQ96" t="s">
        <v>57</v>
      </c>
      <c r="AR96" s="29">
        <v>42638</v>
      </c>
      <c r="AS96" s="48">
        <f t="shared" si="5"/>
        <v>139714</v>
      </c>
    </row>
    <row r="97" spans="2:45" x14ac:dyDescent="0.2">
      <c r="B97" t="s">
        <v>56</v>
      </c>
      <c r="C97" s="29">
        <v>42644</v>
      </c>
      <c r="D97" s="232">
        <v>124695</v>
      </c>
      <c r="F97" t="s">
        <v>57</v>
      </c>
      <c r="G97" s="29">
        <v>42645</v>
      </c>
      <c r="H97" s="232">
        <v>101400</v>
      </c>
      <c r="I97" s="2"/>
      <c r="J97" t="s">
        <v>56</v>
      </c>
      <c r="K97" s="29">
        <v>42644</v>
      </c>
      <c r="L97" s="232">
        <v>56429</v>
      </c>
      <c r="N97" t="s">
        <v>57</v>
      </c>
      <c r="O97" s="29">
        <v>42645</v>
      </c>
      <c r="P97" s="232">
        <v>53554</v>
      </c>
      <c r="Q97" s="49"/>
      <c r="R97" s="48"/>
      <c r="S97" s="48"/>
      <c r="T97" s="232"/>
      <c r="U97" s="48"/>
      <c r="V97" s="48"/>
      <c r="W97" s="232"/>
      <c r="X97" s="49"/>
      <c r="Y97" s="48"/>
      <c r="Z97" s="48"/>
      <c r="AA97" s="232"/>
      <c r="AB97" s="48"/>
      <c r="AC97" s="48"/>
      <c r="AD97" s="232"/>
      <c r="AE97" s="49"/>
      <c r="AF97" s="48"/>
      <c r="AG97" s="48"/>
      <c r="AH97" s="232"/>
      <c r="AI97" s="48"/>
      <c r="AJ97" s="48"/>
      <c r="AL97" s="2"/>
      <c r="AM97" t="s">
        <v>56</v>
      </c>
      <c r="AN97" s="29">
        <v>42644</v>
      </c>
      <c r="AO97" s="48">
        <f t="shared" si="4"/>
        <v>181124</v>
      </c>
      <c r="AQ97" t="s">
        <v>57</v>
      </c>
      <c r="AR97" s="29">
        <v>42645</v>
      </c>
      <c r="AS97" s="48">
        <f t="shared" si="5"/>
        <v>154954</v>
      </c>
    </row>
    <row r="98" spans="2:45" x14ac:dyDescent="0.2">
      <c r="B98" t="s">
        <v>56</v>
      </c>
      <c r="C98" s="29">
        <v>42651</v>
      </c>
      <c r="D98" s="232">
        <v>120427</v>
      </c>
      <c r="F98" t="s">
        <v>57</v>
      </c>
      <c r="G98" s="29">
        <v>42652</v>
      </c>
      <c r="H98" s="232">
        <v>95035</v>
      </c>
      <c r="I98" s="2"/>
      <c r="J98" t="s">
        <v>56</v>
      </c>
      <c r="K98" s="29">
        <v>42651</v>
      </c>
      <c r="L98" s="232">
        <v>55880</v>
      </c>
      <c r="N98" t="s">
        <v>57</v>
      </c>
      <c r="O98" s="29">
        <v>42652</v>
      </c>
      <c r="P98" s="232">
        <v>51442</v>
      </c>
      <c r="Q98" s="49"/>
      <c r="R98" s="48"/>
      <c r="S98" s="48"/>
      <c r="T98" s="232"/>
      <c r="U98" s="48"/>
      <c r="V98" s="48"/>
      <c r="W98" s="232"/>
      <c r="X98" s="49"/>
      <c r="Y98" s="48"/>
      <c r="Z98" s="48"/>
      <c r="AA98" s="232"/>
      <c r="AB98" s="48"/>
      <c r="AC98" s="48"/>
      <c r="AD98" s="232"/>
      <c r="AE98" s="49"/>
      <c r="AF98" s="48"/>
      <c r="AG98" s="48"/>
      <c r="AH98" s="232"/>
      <c r="AI98" s="48"/>
      <c r="AJ98" s="48"/>
      <c r="AL98" s="2"/>
      <c r="AM98" t="s">
        <v>56</v>
      </c>
      <c r="AN98" s="29">
        <v>42651</v>
      </c>
      <c r="AO98" s="48">
        <f t="shared" si="4"/>
        <v>176307</v>
      </c>
      <c r="AQ98" t="s">
        <v>57</v>
      </c>
      <c r="AR98" s="29">
        <v>42652</v>
      </c>
      <c r="AS98" s="48">
        <f t="shared" si="5"/>
        <v>146477</v>
      </c>
    </row>
    <row r="99" spans="2:45" x14ac:dyDescent="0.2">
      <c r="B99" t="s">
        <v>56</v>
      </c>
      <c r="C99" s="29">
        <v>42658</v>
      </c>
      <c r="D99" s="232">
        <v>132481</v>
      </c>
      <c r="F99" t="s">
        <v>57</v>
      </c>
      <c r="G99" s="29">
        <v>42659</v>
      </c>
      <c r="H99" s="232">
        <v>100143</v>
      </c>
      <c r="I99" s="2"/>
      <c r="J99" t="s">
        <v>56</v>
      </c>
      <c r="K99" s="29">
        <v>42658</v>
      </c>
      <c r="L99" s="232">
        <v>61027</v>
      </c>
      <c r="N99" t="s">
        <v>57</v>
      </c>
      <c r="O99" s="29">
        <v>42659</v>
      </c>
      <c r="P99" s="232">
        <v>54491</v>
      </c>
      <c r="Q99" s="49"/>
      <c r="R99" s="48"/>
      <c r="S99" s="48"/>
      <c r="T99" s="232"/>
      <c r="U99" s="48"/>
      <c r="V99" s="48"/>
      <c r="W99" s="232"/>
      <c r="X99" s="49"/>
      <c r="Y99" s="48"/>
      <c r="Z99" s="48"/>
      <c r="AA99" s="232"/>
      <c r="AB99" s="48"/>
      <c r="AC99" s="48"/>
      <c r="AD99" s="232"/>
      <c r="AE99" s="49"/>
      <c r="AF99" s="48"/>
      <c r="AG99" s="48"/>
      <c r="AH99" s="232"/>
      <c r="AI99" s="48"/>
      <c r="AJ99" s="48"/>
      <c r="AL99" s="2"/>
      <c r="AM99" t="s">
        <v>56</v>
      </c>
      <c r="AN99" s="29">
        <v>42658</v>
      </c>
      <c r="AO99" s="48">
        <f t="shared" si="4"/>
        <v>193508</v>
      </c>
      <c r="AQ99" t="s">
        <v>57</v>
      </c>
      <c r="AR99" s="29">
        <v>42659</v>
      </c>
      <c r="AS99" s="48">
        <f t="shared" si="5"/>
        <v>154634</v>
      </c>
    </row>
    <row r="100" spans="2:45" x14ac:dyDescent="0.2">
      <c r="B100" t="s">
        <v>56</v>
      </c>
      <c r="C100" s="29">
        <v>42665</v>
      </c>
      <c r="D100" s="232">
        <v>126609</v>
      </c>
      <c r="F100" t="s">
        <v>57</v>
      </c>
      <c r="G100" s="29">
        <v>42666</v>
      </c>
      <c r="H100" s="232">
        <v>100622</v>
      </c>
      <c r="I100" s="2"/>
      <c r="J100" t="s">
        <v>56</v>
      </c>
      <c r="K100" s="29">
        <v>42665</v>
      </c>
      <c r="L100" s="232">
        <v>62741</v>
      </c>
      <c r="N100" t="s">
        <v>57</v>
      </c>
      <c r="O100" s="29">
        <v>42666</v>
      </c>
      <c r="P100" s="232">
        <v>59563</v>
      </c>
      <c r="Q100" s="49"/>
      <c r="R100" s="48"/>
      <c r="S100" s="48"/>
      <c r="T100" s="232"/>
      <c r="U100" s="48"/>
      <c r="V100" s="48"/>
      <c r="W100" s="232"/>
      <c r="X100" s="49"/>
      <c r="Y100" s="48"/>
      <c r="Z100" s="48"/>
      <c r="AA100" s="232"/>
      <c r="AB100" s="48"/>
      <c r="AC100" s="48"/>
      <c r="AD100" s="232"/>
      <c r="AE100" s="49"/>
      <c r="AF100" s="48"/>
      <c r="AG100" s="48"/>
      <c r="AH100" s="232"/>
      <c r="AI100" s="48"/>
      <c r="AJ100" s="48"/>
      <c r="AL100" s="2"/>
      <c r="AM100" t="s">
        <v>56</v>
      </c>
      <c r="AN100" s="29">
        <v>42665</v>
      </c>
      <c r="AO100" s="48">
        <f t="shared" si="4"/>
        <v>189350</v>
      </c>
      <c r="AQ100" t="s">
        <v>57</v>
      </c>
      <c r="AR100" s="29">
        <v>42666</v>
      </c>
      <c r="AS100" s="48">
        <f t="shared" si="5"/>
        <v>160185</v>
      </c>
    </row>
    <row r="101" spans="2:45" x14ac:dyDescent="0.2">
      <c r="B101" t="s">
        <v>56</v>
      </c>
      <c r="C101" s="29">
        <v>42672</v>
      </c>
      <c r="D101" s="232">
        <v>132463</v>
      </c>
      <c r="F101" t="s">
        <v>57</v>
      </c>
      <c r="G101" s="29">
        <v>42673</v>
      </c>
      <c r="H101" s="232">
        <v>98627</v>
      </c>
      <c r="I101" s="2"/>
      <c r="J101" t="s">
        <v>56</v>
      </c>
      <c r="K101" s="29">
        <v>42672</v>
      </c>
      <c r="L101" s="232">
        <v>61923</v>
      </c>
      <c r="N101" t="s">
        <v>57</v>
      </c>
      <c r="O101" s="29">
        <v>42673</v>
      </c>
      <c r="P101" s="232">
        <v>56757</v>
      </c>
      <c r="Q101" s="49"/>
      <c r="R101" s="48"/>
      <c r="S101" s="48"/>
      <c r="T101" s="232"/>
      <c r="U101" s="48"/>
      <c r="V101" s="48"/>
      <c r="W101" s="232"/>
      <c r="X101" s="49"/>
      <c r="Y101" s="48"/>
      <c r="Z101" s="48"/>
      <c r="AA101" s="232"/>
      <c r="AB101" s="48"/>
      <c r="AC101" s="48"/>
      <c r="AD101" s="232"/>
      <c r="AE101" s="49"/>
      <c r="AF101" s="48"/>
      <c r="AG101" s="48"/>
      <c r="AH101" s="232"/>
      <c r="AI101" s="48"/>
      <c r="AJ101" s="48"/>
      <c r="AL101" s="2"/>
      <c r="AM101" t="s">
        <v>56</v>
      </c>
      <c r="AN101" s="29">
        <v>42672</v>
      </c>
      <c r="AO101" s="48">
        <f t="shared" si="4"/>
        <v>194386</v>
      </c>
      <c r="AQ101" t="s">
        <v>57</v>
      </c>
      <c r="AR101" s="29">
        <v>42673</v>
      </c>
      <c r="AS101" s="48">
        <f t="shared" si="5"/>
        <v>155384</v>
      </c>
    </row>
    <row r="102" spans="2:45" x14ac:dyDescent="0.2">
      <c r="B102" t="s">
        <v>56</v>
      </c>
      <c r="C102" s="29">
        <v>42679</v>
      </c>
      <c r="D102" s="232">
        <v>118562</v>
      </c>
      <c r="F102" t="s">
        <v>57</v>
      </c>
      <c r="G102" s="29">
        <v>42680</v>
      </c>
      <c r="H102" s="232">
        <v>96218</v>
      </c>
      <c r="I102" s="2"/>
      <c r="J102" t="s">
        <v>56</v>
      </c>
      <c r="K102" s="29">
        <v>42679</v>
      </c>
      <c r="L102" s="232">
        <v>62410</v>
      </c>
      <c r="N102" t="s">
        <v>57</v>
      </c>
      <c r="O102" s="29">
        <v>42680</v>
      </c>
      <c r="P102" s="232">
        <v>57625</v>
      </c>
      <c r="Q102" s="49"/>
      <c r="R102" s="48"/>
      <c r="S102" s="48"/>
      <c r="T102" s="232"/>
      <c r="U102" s="48"/>
      <c r="V102" s="48"/>
      <c r="W102" s="232"/>
      <c r="X102" s="49"/>
      <c r="Y102" s="48"/>
      <c r="Z102" s="48"/>
      <c r="AA102" s="232"/>
      <c r="AB102" s="48"/>
      <c r="AC102" s="48"/>
      <c r="AD102" s="232"/>
      <c r="AE102" s="49"/>
      <c r="AF102" s="48"/>
      <c r="AG102" s="48"/>
      <c r="AH102" s="232"/>
      <c r="AI102" s="48"/>
      <c r="AJ102" s="48"/>
      <c r="AL102" s="2"/>
      <c r="AM102" t="s">
        <v>56</v>
      </c>
      <c r="AN102" s="29">
        <v>42679</v>
      </c>
      <c r="AO102" s="48">
        <f t="shared" ref="AO102:AO108" si="6">D102+L102</f>
        <v>180972</v>
      </c>
      <c r="AQ102" t="s">
        <v>57</v>
      </c>
      <c r="AR102" s="29">
        <v>42680</v>
      </c>
      <c r="AS102" s="48">
        <f t="shared" ref="AS102:AS108" si="7">H102+P102</f>
        <v>153843</v>
      </c>
    </row>
    <row r="103" spans="2:45" x14ac:dyDescent="0.2">
      <c r="B103" t="s">
        <v>56</v>
      </c>
      <c r="C103" s="29">
        <v>42686</v>
      </c>
      <c r="D103" s="232">
        <v>126028</v>
      </c>
      <c r="F103" t="s">
        <v>57</v>
      </c>
      <c r="G103" s="29">
        <v>42687</v>
      </c>
      <c r="H103" s="232">
        <v>99451</v>
      </c>
      <c r="I103" s="2"/>
      <c r="J103" t="s">
        <v>56</v>
      </c>
      <c r="K103" s="29">
        <v>42686</v>
      </c>
      <c r="L103" s="232">
        <v>59039</v>
      </c>
      <c r="N103" t="s">
        <v>57</v>
      </c>
      <c r="O103" s="29">
        <v>42687</v>
      </c>
      <c r="P103" s="232">
        <v>53042</v>
      </c>
      <c r="Q103" s="49"/>
      <c r="R103" s="48"/>
      <c r="S103" s="48"/>
      <c r="T103" s="232"/>
      <c r="U103" s="48"/>
      <c r="V103" s="48"/>
      <c r="W103" s="232"/>
      <c r="X103" s="49"/>
      <c r="Y103" s="48"/>
      <c r="Z103" s="48"/>
      <c r="AA103" s="232"/>
      <c r="AB103" s="48"/>
      <c r="AC103" s="48"/>
      <c r="AD103" s="232"/>
      <c r="AE103" s="49"/>
      <c r="AF103" s="48"/>
      <c r="AG103" s="48"/>
      <c r="AH103" s="232"/>
      <c r="AI103" s="48"/>
      <c r="AJ103" s="48"/>
      <c r="AL103" s="2"/>
      <c r="AM103" t="s">
        <v>56</v>
      </c>
      <c r="AN103" s="29">
        <v>42686</v>
      </c>
      <c r="AO103" s="48">
        <f t="shared" si="6"/>
        <v>185067</v>
      </c>
      <c r="AQ103" t="s">
        <v>57</v>
      </c>
      <c r="AR103" s="29">
        <v>42687</v>
      </c>
      <c r="AS103" s="48">
        <f t="shared" si="7"/>
        <v>152493</v>
      </c>
    </row>
    <row r="104" spans="2:45" x14ac:dyDescent="0.2">
      <c r="B104" t="s">
        <v>56</v>
      </c>
      <c r="C104" s="29">
        <v>42693</v>
      </c>
      <c r="D104" s="232">
        <v>127829</v>
      </c>
      <c r="F104" t="s">
        <v>57</v>
      </c>
      <c r="G104" s="29">
        <v>42694</v>
      </c>
      <c r="H104" s="232">
        <v>97465</v>
      </c>
      <c r="I104" s="2"/>
      <c r="J104" t="s">
        <v>56</v>
      </c>
      <c r="K104" s="29">
        <v>42693</v>
      </c>
      <c r="L104" s="232">
        <v>60652</v>
      </c>
      <c r="N104" t="s">
        <v>57</v>
      </c>
      <c r="O104" s="29">
        <v>42694</v>
      </c>
      <c r="P104" s="232">
        <v>48489</v>
      </c>
      <c r="Q104" s="49"/>
      <c r="R104" s="48"/>
      <c r="S104" s="48"/>
      <c r="T104" s="232"/>
      <c r="U104" s="48"/>
      <c r="V104" s="48"/>
      <c r="W104" s="232"/>
      <c r="X104" s="49"/>
      <c r="Y104" s="48"/>
      <c r="Z104" s="48"/>
      <c r="AA104" s="232"/>
      <c r="AB104" s="48"/>
      <c r="AC104" s="48"/>
      <c r="AD104" s="232"/>
      <c r="AE104" s="49"/>
      <c r="AF104" s="48"/>
      <c r="AG104" s="48"/>
      <c r="AH104" s="232"/>
      <c r="AI104" s="48"/>
      <c r="AJ104" s="48"/>
      <c r="AL104" s="2"/>
      <c r="AM104" t="s">
        <v>56</v>
      </c>
      <c r="AN104" s="29">
        <v>42693</v>
      </c>
      <c r="AO104" s="48">
        <f t="shared" si="6"/>
        <v>188481</v>
      </c>
      <c r="AQ104" t="s">
        <v>57</v>
      </c>
      <c r="AR104" s="29">
        <v>42694</v>
      </c>
      <c r="AS104" s="48">
        <f t="shared" si="7"/>
        <v>145954</v>
      </c>
    </row>
    <row r="105" spans="2:45" x14ac:dyDescent="0.2">
      <c r="B105" t="s">
        <v>56</v>
      </c>
      <c r="C105" s="29">
        <v>42700</v>
      </c>
      <c r="D105" s="232">
        <v>108270</v>
      </c>
      <c r="F105" t="s">
        <v>57</v>
      </c>
      <c r="G105" s="29">
        <v>42701</v>
      </c>
      <c r="H105" s="232">
        <v>96152</v>
      </c>
      <c r="I105" s="2"/>
      <c r="J105" t="s">
        <v>56</v>
      </c>
      <c r="K105" s="29">
        <v>42700</v>
      </c>
      <c r="L105" s="232">
        <v>54954</v>
      </c>
      <c r="N105" t="s">
        <v>57</v>
      </c>
      <c r="O105" s="29">
        <v>42701</v>
      </c>
      <c r="P105" s="232">
        <v>57286</v>
      </c>
      <c r="Q105" s="49"/>
      <c r="R105" s="48"/>
      <c r="S105" s="48"/>
      <c r="T105" s="232"/>
      <c r="U105" s="48"/>
      <c r="V105" s="48"/>
      <c r="W105" s="232"/>
      <c r="X105" s="49"/>
      <c r="Y105" s="48"/>
      <c r="Z105" s="48"/>
      <c r="AA105" s="232"/>
      <c r="AB105" s="48"/>
      <c r="AC105" s="48"/>
      <c r="AD105" s="232"/>
      <c r="AE105" s="49"/>
      <c r="AF105" s="48"/>
      <c r="AG105" s="48"/>
      <c r="AH105" s="232"/>
      <c r="AI105" s="48"/>
      <c r="AJ105" s="48"/>
      <c r="AL105" s="2"/>
      <c r="AM105" t="s">
        <v>56</v>
      </c>
      <c r="AN105" s="29">
        <v>42700</v>
      </c>
      <c r="AO105" s="48">
        <f t="shared" si="6"/>
        <v>163224</v>
      </c>
      <c r="AQ105" t="s">
        <v>57</v>
      </c>
      <c r="AR105" s="29">
        <v>42701</v>
      </c>
      <c r="AS105" s="48">
        <f t="shared" si="7"/>
        <v>153438</v>
      </c>
    </row>
    <row r="106" spans="2:45" x14ac:dyDescent="0.2">
      <c r="B106" t="s">
        <v>56</v>
      </c>
      <c r="C106" s="29">
        <v>42707</v>
      </c>
      <c r="D106" s="232">
        <v>111309</v>
      </c>
      <c r="F106" t="s">
        <v>57</v>
      </c>
      <c r="G106" s="29">
        <v>42708</v>
      </c>
      <c r="H106" s="232">
        <v>87745</v>
      </c>
      <c r="I106" s="2"/>
      <c r="J106" t="s">
        <v>56</v>
      </c>
      <c r="K106" s="29">
        <v>42707</v>
      </c>
      <c r="L106" s="232">
        <v>47982</v>
      </c>
      <c r="N106" t="s">
        <v>57</v>
      </c>
      <c r="O106" s="29">
        <v>42708</v>
      </c>
      <c r="P106" s="232">
        <v>40873</v>
      </c>
      <c r="Q106" s="49"/>
      <c r="R106" s="48"/>
      <c r="S106" s="48"/>
      <c r="T106" s="232"/>
      <c r="U106" s="48"/>
      <c r="V106" s="48"/>
      <c r="W106" s="232"/>
      <c r="X106" s="49"/>
      <c r="Y106" s="48"/>
      <c r="Z106" s="48"/>
      <c r="AA106" s="232"/>
      <c r="AB106" s="48"/>
      <c r="AC106" s="48"/>
      <c r="AD106" s="232"/>
      <c r="AE106" s="49"/>
      <c r="AF106" s="48"/>
      <c r="AG106" s="48"/>
      <c r="AH106" s="232"/>
      <c r="AI106" s="48"/>
      <c r="AJ106" s="48"/>
      <c r="AL106" s="2"/>
      <c r="AM106" t="s">
        <v>56</v>
      </c>
      <c r="AN106" s="29">
        <v>42707</v>
      </c>
      <c r="AO106" s="48">
        <f t="shared" si="6"/>
        <v>159291</v>
      </c>
      <c r="AQ106" t="s">
        <v>57</v>
      </c>
      <c r="AR106" s="29">
        <v>42708</v>
      </c>
      <c r="AS106" s="48">
        <f t="shared" si="7"/>
        <v>128618</v>
      </c>
    </row>
    <row r="107" spans="2:45" x14ac:dyDescent="0.2">
      <c r="B107" t="s">
        <v>56</v>
      </c>
      <c r="C107" s="29">
        <v>42714</v>
      </c>
      <c r="D107" s="232">
        <v>135279</v>
      </c>
      <c r="F107" t="s">
        <v>57</v>
      </c>
      <c r="G107" s="29">
        <v>42715</v>
      </c>
      <c r="H107" s="232">
        <v>96949</v>
      </c>
      <c r="I107" s="2"/>
      <c r="J107" t="s">
        <v>56</v>
      </c>
      <c r="K107" s="29">
        <v>42714</v>
      </c>
      <c r="L107" s="232">
        <v>59189</v>
      </c>
      <c r="N107" t="s">
        <v>57</v>
      </c>
      <c r="O107" s="29">
        <v>42715</v>
      </c>
      <c r="P107" s="232">
        <v>46054</v>
      </c>
      <c r="Q107" s="49"/>
      <c r="R107" s="48"/>
      <c r="S107" s="48"/>
      <c r="T107" s="232"/>
      <c r="U107" s="48"/>
      <c r="V107" s="48"/>
      <c r="W107" s="232"/>
      <c r="X107" s="49"/>
      <c r="Y107" s="48"/>
      <c r="Z107" s="48"/>
      <c r="AA107" s="232"/>
      <c r="AB107" s="48"/>
      <c r="AC107" s="48"/>
      <c r="AD107" s="232"/>
      <c r="AE107" s="49"/>
      <c r="AF107" s="48"/>
      <c r="AG107" s="48"/>
      <c r="AH107" s="232"/>
      <c r="AI107" s="48"/>
      <c r="AJ107" s="48"/>
      <c r="AL107" s="2"/>
      <c r="AM107" t="s">
        <v>56</v>
      </c>
      <c r="AN107" s="29">
        <v>42714</v>
      </c>
      <c r="AO107" s="48">
        <f t="shared" si="6"/>
        <v>194468</v>
      </c>
      <c r="AQ107" t="s">
        <v>57</v>
      </c>
      <c r="AR107" s="29">
        <v>42715</v>
      </c>
      <c r="AS107" s="48">
        <f t="shared" si="7"/>
        <v>143003</v>
      </c>
    </row>
    <row r="108" spans="2:45" x14ac:dyDescent="0.2">
      <c r="B108" t="s">
        <v>56</v>
      </c>
      <c r="C108" s="29">
        <v>42721</v>
      </c>
      <c r="D108" s="232">
        <v>142852</v>
      </c>
      <c r="F108" t="s">
        <v>57</v>
      </c>
      <c r="G108" s="29">
        <v>42722</v>
      </c>
      <c r="H108" s="232">
        <v>94006</v>
      </c>
      <c r="I108" s="2"/>
      <c r="J108" t="s">
        <v>56</v>
      </c>
      <c r="K108" s="29">
        <v>42721</v>
      </c>
      <c r="L108" s="232">
        <v>58890</v>
      </c>
      <c r="N108" t="s">
        <v>57</v>
      </c>
      <c r="O108" s="29">
        <v>42722</v>
      </c>
      <c r="P108" s="232">
        <v>42927</v>
      </c>
      <c r="Q108" s="49"/>
      <c r="R108" s="48"/>
      <c r="S108" s="48"/>
      <c r="T108" s="232"/>
      <c r="U108" s="48"/>
      <c r="V108" s="48"/>
      <c r="W108" s="232"/>
      <c r="X108" s="49"/>
      <c r="Y108" s="48"/>
      <c r="Z108" s="48"/>
      <c r="AA108" s="232"/>
      <c r="AB108" s="48"/>
      <c r="AC108" s="48"/>
      <c r="AD108" s="232"/>
      <c r="AE108" s="49"/>
      <c r="AF108" s="48"/>
      <c r="AG108" s="48"/>
      <c r="AH108" s="232"/>
      <c r="AI108" s="48"/>
      <c r="AJ108" s="48"/>
      <c r="AL108" s="2"/>
      <c r="AM108" t="s">
        <v>56</v>
      </c>
      <c r="AN108" s="29">
        <v>42721</v>
      </c>
      <c r="AO108" s="48">
        <f t="shared" si="6"/>
        <v>201742</v>
      </c>
      <c r="AQ108" t="s">
        <v>57</v>
      </c>
      <c r="AR108" s="29">
        <v>42722</v>
      </c>
      <c r="AS108" s="48">
        <f t="shared" si="7"/>
        <v>136933</v>
      </c>
    </row>
    <row r="109" spans="2:45" x14ac:dyDescent="0.2">
      <c r="B109" t="s">
        <v>56</v>
      </c>
      <c r="C109" s="29">
        <v>42728</v>
      </c>
      <c r="D109" s="232">
        <v>97373</v>
      </c>
      <c r="F109" t="s">
        <v>57</v>
      </c>
      <c r="G109" s="29">
        <v>42729</v>
      </c>
      <c r="H109" s="232">
        <v>71427</v>
      </c>
      <c r="I109" s="2"/>
      <c r="J109" t="s">
        <v>56</v>
      </c>
      <c r="K109" s="29">
        <v>42728</v>
      </c>
      <c r="L109" s="232">
        <v>44203</v>
      </c>
      <c r="N109" t="s">
        <v>57</v>
      </c>
      <c r="O109" s="29">
        <v>42729</v>
      </c>
      <c r="P109" s="232">
        <v>36320</v>
      </c>
      <c r="Q109" s="49"/>
      <c r="R109" s="48"/>
      <c r="S109" s="48"/>
      <c r="T109" s="232"/>
      <c r="U109" s="48"/>
      <c r="V109" s="48"/>
      <c r="W109" s="232"/>
      <c r="X109" s="49"/>
      <c r="Y109" s="48"/>
      <c r="Z109" s="48"/>
      <c r="AA109" s="232"/>
      <c r="AB109" s="48"/>
      <c r="AC109" s="48"/>
      <c r="AD109" s="232"/>
      <c r="AE109" s="49"/>
      <c r="AF109" s="48"/>
      <c r="AG109" s="48"/>
      <c r="AH109" s="232"/>
      <c r="AI109" s="48"/>
      <c r="AJ109" s="48"/>
      <c r="AL109" s="2"/>
      <c r="AM109" t="s">
        <v>56</v>
      </c>
      <c r="AN109" s="29">
        <v>42728</v>
      </c>
      <c r="AO109" s="48">
        <f t="shared" ref="AO109:AO140" si="8">D109+L109+T109</f>
        <v>141576</v>
      </c>
      <c r="AQ109" t="s">
        <v>57</v>
      </c>
      <c r="AR109" s="29">
        <v>42729</v>
      </c>
      <c r="AS109" s="48">
        <f t="shared" ref="AS109:AS140" si="9">H109+P109+W109</f>
        <v>107747</v>
      </c>
    </row>
    <row r="110" spans="2:45" x14ac:dyDescent="0.2">
      <c r="B110" t="s">
        <v>56</v>
      </c>
      <c r="C110" s="29">
        <v>42735</v>
      </c>
      <c r="D110" s="232">
        <v>103394</v>
      </c>
      <c r="F110" t="s">
        <v>57</v>
      </c>
      <c r="G110" s="29">
        <v>42736</v>
      </c>
      <c r="H110" s="232">
        <f>[2]Summary!BU371</f>
        <v>79947</v>
      </c>
      <c r="I110" s="2"/>
      <c r="J110" t="s">
        <v>56</v>
      </c>
      <c r="K110" s="29">
        <v>42735</v>
      </c>
      <c r="L110" s="232">
        <v>46850</v>
      </c>
      <c r="N110" t="s">
        <v>57</v>
      </c>
      <c r="O110" s="29">
        <v>42736</v>
      </c>
      <c r="P110" s="232">
        <f>[2]Summary!BR371</f>
        <v>40311</v>
      </c>
      <c r="Q110" s="49"/>
      <c r="R110" s="48"/>
      <c r="S110" s="48"/>
      <c r="T110" s="232"/>
      <c r="U110" s="48"/>
      <c r="V110" s="48"/>
      <c r="W110" s="232"/>
      <c r="X110" s="49"/>
      <c r="Y110" s="48"/>
      <c r="Z110" s="48"/>
      <c r="AA110" s="232"/>
      <c r="AB110" s="48"/>
      <c r="AC110" s="48"/>
      <c r="AD110" s="232"/>
      <c r="AE110" s="2"/>
      <c r="AF110" s="48"/>
      <c r="AG110" s="48"/>
      <c r="AH110" s="232"/>
      <c r="AI110" s="48"/>
      <c r="AJ110" s="48"/>
      <c r="AL110" s="2"/>
      <c r="AM110" t="s">
        <v>56</v>
      </c>
      <c r="AN110" s="29">
        <v>42735</v>
      </c>
      <c r="AO110" s="48">
        <f t="shared" si="8"/>
        <v>150244</v>
      </c>
      <c r="AQ110" t="s">
        <v>57</v>
      </c>
      <c r="AR110" s="29">
        <v>42736</v>
      </c>
      <c r="AS110" s="48">
        <f t="shared" si="9"/>
        <v>120258</v>
      </c>
    </row>
    <row r="111" spans="2:45" x14ac:dyDescent="0.2">
      <c r="B111" s="18" t="s">
        <v>56</v>
      </c>
      <c r="C111" s="29">
        <v>42742</v>
      </c>
      <c r="D111" s="232">
        <f>[2]Summary!BU377</f>
        <v>113688</v>
      </c>
      <c r="F111" s="19" t="s">
        <v>57</v>
      </c>
      <c r="G111" s="29">
        <v>42743</v>
      </c>
      <c r="H111" s="232">
        <f>[2]Summary!BU378</f>
        <v>86413</v>
      </c>
      <c r="I111" s="2"/>
      <c r="J111" s="18" t="s">
        <v>56</v>
      </c>
      <c r="K111" s="29">
        <v>42742</v>
      </c>
      <c r="L111" s="232">
        <f>[2]Summary!BR377</f>
        <v>44027</v>
      </c>
      <c r="N111" s="19" t="s">
        <v>57</v>
      </c>
      <c r="O111" s="29">
        <v>42743</v>
      </c>
      <c r="P111" s="232">
        <f>[2]Summary!BR378</f>
        <v>38298</v>
      </c>
      <c r="Q111" s="49"/>
      <c r="R111" s="48"/>
      <c r="S111" s="48"/>
      <c r="T111" s="232"/>
      <c r="U111" s="48"/>
      <c r="V111" s="48"/>
      <c r="W111" s="232"/>
      <c r="X111" s="49"/>
      <c r="Y111" s="48"/>
      <c r="Z111" s="48"/>
      <c r="AA111" s="232"/>
      <c r="AB111" s="48"/>
      <c r="AC111" s="48"/>
      <c r="AD111" s="232"/>
      <c r="AE111" s="2"/>
      <c r="AF111" s="48"/>
      <c r="AG111" s="48"/>
      <c r="AH111" s="232"/>
      <c r="AI111" s="48"/>
      <c r="AJ111" s="48"/>
      <c r="AL111" s="2"/>
      <c r="AM111" s="18" t="s">
        <v>56</v>
      </c>
      <c r="AN111" s="29">
        <v>42742</v>
      </c>
      <c r="AO111" s="48">
        <f t="shared" si="8"/>
        <v>157715</v>
      </c>
      <c r="AQ111" s="19" t="s">
        <v>57</v>
      </c>
      <c r="AR111" s="29">
        <v>42743</v>
      </c>
      <c r="AS111" s="48">
        <f t="shared" si="9"/>
        <v>124711</v>
      </c>
    </row>
    <row r="112" spans="2:45" x14ac:dyDescent="0.2">
      <c r="B112" t="s">
        <v>56</v>
      </c>
      <c r="C112" s="43">
        <v>42749</v>
      </c>
      <c r="D112" s="232">
        <f>[2]Summary!BU384</f>
        <v>120890</v>
      </c>
      <c r="F112" t="s">
        <v>57</v>
      </c>
      <c r="G112" s="43">
        <v>42750</v>
      </c>
      <c r="H112" s="232">
        <f>[2]Summary!BU385</f>
        <v>86581</v>
      </c>
      <c r="I112" s="2"/>
      <c r="J112" t="s">
        <v>56</v>
      </c>
      <c r="K112" s="43">
        <v>42749</v>
      </c>
      <c r="L112" s="232">
        <f>[2]Summary!BR384</f>
        <v>52580</v>
      </c>
      <c r="N112" t="s">
        <v>57</v>
      </c>
      <c r="O112" s="43">
        <v>42750</v>
      </c>
      <c r="P112" s="232">
        <f>[2]Summary!BR385</f>
        <v>42614</v>
      </c>
      <c r="Q112" s="49"/>
      <c r="R112" s="48"/>
      <c r="S112" s="48"/>
      <c r="T112" s="232"/>
      <c r="U112" s="48"/>
      <c r="V112" s="48"/>
      <c r="W112" s="232"/>
      <c r="X112" s="49"/>
      <c r="Y112" s="48"/>
      <c r="Z112" s="48"/>
      <c r="AA112" s="232"/>
      <c r="AB112" s="48"/>
      <c r="AC112" s="48"/>
      <c r="AD112" s="232"/>
      <c r="AE112" s="2"/>
      <c r="AF112" s="48"/>
      <c r="AG112" s="48"/>
      <c r="AH112" s="232"/>
      <c r="AI112" s="48"/>
      <c r="AJ112" s="48"/>
      <c r="AL112" s="2"/>
      <c r="AM112" t="s">
        <v>56</v>
      </c>
      <c r="AN112" s="43">
        <v>42749</v>
      </c>
      <c r="AO112" s="48">
        <f t="shared" si="8"/>
        <v>173470</v>
      </c>
      <c r="AQ112" t="s">
        <v>57</v>
      </c>
      <c r="AR112" s="43">
        <v>42750</v>
      </c>
      <c r="AS112" s="48">
        <f t="shared" si="9"/>
        <v>129195</v>
      </c>
    </row>
    <row r="113" spans="2:45" x14ac:dyDescent="0.2">
      <c r="B113" t="s">
        <v>56</v>
      </c>
      <c r="C113" s="29">
        <v>42756</v>
      </c>
      <c r="D113" s="232">
        <f>[2]Summary!BU391</f>
        <v>123829</v>
      </c>
      <c r="F113" t="s">
        <v>57</v>
      </c>
      <c r="G113" s="29">
        <v>42757</v>
      </c>
      <c r="H113" s="232">
        <f>[2]Summary!BU392</f>
        <v>87421</v>
      </c>
      <c r="I113" s="2"/>
      <c r="J113" t="s">
        <v>56</v>
      </c>
      <c r="K113" s="29">
        <v>42756</v>
      </c>
      <c r="L113" s="232">
        <f>[2]Summary!BR391</f>
        <v>54404</v>
      </c>
      <c r="N113" t="s">
        <v>57</v>
      </c>
      <c r="O113" s="29">
        <v>42757</v>
      </c>
      <c r="P113" s="232">
        <f>[2]Summary!BR392</f>
        <v>43089</v>
      </c>
      <c r="Q113" s="49"/>
      <c r="R113" s="48"/>
      <c r="S113" s="48"/>
      <c r="T113" s="232"/>
      <c r="U113" s="48"/>
      <c r="V113" s="48"/>
      <c r="W113" s="232"/>
      <c r="X113" s="49"/>
      <c r="Y113" s="48"/>
      <c r="Z113" s="48"/>
      <c r="AA113" s="232"/>
      <c r="AB113" s="48"/>
      <c r="AC113" s="48"/>
      <c r="AD113" s="232"/>
      <c r="AE113" s="2"/>
      <c r="AF113" s="48"/>
      <c r="AG113" s="48"/>
      <c r="AH113" s="232"/>
      <c r="AI113" s="48"/>
      <c r="AJ113" s="48"/>
      <c r="AL113" s="2"/>
      <c r="AM113" t="s">
        <v>56</v>
      </c>
      <c r="AN113" s="29">
        <v>42756</v>
      </c>
      <c r="AO113" s="48">
        <f t="shared" si="8"/>
        <v>178233</v>
      </c>
      <c r="AQ113" t="s">
        <v>57</v>
      </c>
      <c r="AR113" s="29">
        <v>42757</v>
      </c>
      <c r="AS113" s="48">
        <f t="shared" si="9"/>
        <v>130510</v>
      </c>
    </row>
    <row r="114" spans="2:45" x14ac:dyDescent="0.2">
      <c r="B114" s="18" t="s">
        <v>56</v>
      </c>
      <c r="C114" s="29">
        <v>42763</v>
      </c>
      <c r="D114" s="232">
        <f>[2]Summary!BU398</f>
        <v>130996</v>
      </c>
      <c r="F114" s="19" t="s">
        <v>57</v>
      </c>
      <c r="G114" s="29">
        <v>42764</v>
      </c>
      <c r="H114" s="232">
        <f>[2]Summary!BU399</f>
        <v>94452</v>
      </c>
      <c r="I114" s="2"/>
      <c r="J114" s="18" t="s">
        <v>56</v>
      </c>
      <c r="K114" s="29">
        <v>42763</v>
      </c>
      <c r="L114" s="232">
        <f>[2]Summary!BR398</f>
        <v>57269</v>
      </c>
      <c r="N114" s="19" t="s">
        <v>57</v>
      </c>
      <c r="O114" s="29">
        <v>42764</v>
      </c>
      <c r="P114" s="232">
        <f>[2]Summary!BR399</f>
        <v>48852</v>
      </c>
      <c r="Q114" s="49"/>
      <c r="R114" s="48"/>
      <c r="S114" s="48"/>
      <c r="T114" s="232"/>
      <c r="U114" s="48"/>
      <c r="V114" s="48"/>
      <c r="W114" s="232"/>
      <c r="X114" s="49"/>
      <c r="Y114" s="48"/>
      <c r="Z114" s="48"/>
      <c r="AA114" s="232"/>
      <c r="AB114" s="48"/>
      <c r="AC114" s="48"/>
      <c r="AD114" s="232"/>
      <c r="AE114" s="2"/>
      <c r="AF114" s="48"/>
      <c r="AG114" s="48"/>
      <c r="AH114" s="232"/>
      <c r="AI114" s="48"/>
      <c r="AJ114" s="48"/>
      <c r="AL114" s="2"/>
      <c r="AM114" s="18" t="s">
        <v>56</v>
      </c>
      <c r="AN114" s="29">
        <v>42763</v>
      </c>
      <c r="AO114" s="48">
        <f t="shared" si="8"/>
        <v>188265</v>
      </c>
      <c r="AQ114" s="19" t="s">
        <v>57</v>
      </c>
      <c r="AR114" s="29">
        <v>42764</v>
      </c>
      <c r="AS114" s="48">
        <f t="shared" si="9"/>
        <v>143304</v>
      </c>
    </row>
    <row r="115" spans="2:45" x14ac:dyDescent="0.2">
      <c r="B115" s="18" t="s">
        <v>56</v>
      </c>
      <c r="C115" s="29">
        <v>42770</v>
      </c>
      <c r="D115" s="232">
        <f>[2]Summary!BU405</f>
        <v>120020</v>
      </c>
      <c r="F115" t="s">
        <v>57</v>
      </c>
      <c r="G115" s="29">
        <v>42771</v>
      </c>
      <c r="H115" s="232">
        <f>[2]Summary!BU406</f>
        <v>86637</v>
      </c>
      <c r="I115" s="2"/>
      <c r="J115" s="18" t="s">
        <v>56</v>
      </c>
      <c r="K115" s="29">
        <v>42770</v>
      </c>
      <c r="L115" s="232">
        <f>[2]Summary!BR405</f>
        <v>51070</v>
      </c>
      <c r="N115" t="s">
        <v>57</v>
      </c>
      <c r="O115" s="29">
        <v>42771</v>
      </c>
      <c r="P115" s="232">
        <f>[2]Summary!BR406</f>
        <v>41489</v>
      </c>
      <c r="Q115" s="49"/>
      <c r="R115" s="48"/>
      <c r="S115" s="48"/>
      <c r="T115" s="232"/>
      <c r="U115" s="48"/>
      <c r="V115" s="48"/>
      <c r="W115" s="232"/>
      <c r="X115" s="49"/>
      <c r="Y115" s="48"/>
      <c r="Z115" s="48"/>
      <c r="AA115" s="232"/>
      <c r="AB115" s="48"/>
      <c r="AC115" s="48"/>
      <c r="AD115" s="232"/>
      <c r="AE115" s="2"/>
      <c r="AF115" s="48"/>
      <c r="AG115" s="48"/>
      <c r="AH115" s="232"/>
      <c r="AI115" s="48"/>
      <c r="AJ115" s="48"/>
      <c r="AL115" s="2"/>
      <c r="AM115" s="18" t="s">
        <v>56</v>
      </c>
      <c r="AN115" s="29">
        <v>42770</v>
      </c>
      <c r="AO115" s="48">
        <f t="shared" si="8"/>
        <v>171090</v>
      </c>
      <c r="AQ115" t="s">
        <v>57</v>
      </c>
      <c r="AR115" s="29">
        <v>42771</v>
      </c>
      <c r="AS115" s="48">
        <f t="shared" si="9"/>
        <v>128126</v>
      </c>
    </row>
    <row r="116" spans="2:45" x14ac:dyDescent="0.2">
      <c r="B116" s="18" t="s">
        <v>56</v>
      </c>
      <c r="C116" s="29">
        <v>42777</v>
      </c>
      <c r="D116" s="232">
        <f>[2]Summary!BU412</f>
        <v>129138</v>
      </c>
      <c r="F116" t="s">
        <v>57</v>
      </c>
      <c r="G116" s="43">
        <v>42778</v>
      </c>
      <c r="H116" s="232">
        <f>[2]Summary!BU413</f>
        <v>99386</v>
      </c>
      <c r="I116" s="2"/>
      <c r="J116" s="18" t="s">
        <v>56</v>
      </c>
      <c r="K116" s="29">
        <v>42777</v>
      </c>
      <c r="L116" s="232">
        <f>[2]Summary!BR412</f>
        <v>56942</v>
      </c>
      <c r="N116" t="s">
        <v>57</v>
      </c>
      <c r="O116" s="43">
        <v>42778</v>
      </c>
      <c r="P116" s="232">
        <f>[2]Summary!BR413</f>
        <v>48109</v>
      </c>
      <c r="Q116" s="49"/>
      <c r="R116" s="48"/>
      <c r="S116" s="48"/>
      <c r="T116" s="232"/>
      <c r="U116" s="48"/>
      <c r="V116" s="48"/>
      <c r="W116" s="232"/>
      <c r="X116" s="49"/>
      <c r="Y116" s="48"/>
      <c r="Z116" s="48"/>
      <c r="AA116" s="232"/>
      <c r="AB116" s="48"/>
      <c r="AC116" s="48"/>
      <c r="AD116" s="232"/>
      <c r="AE116" s="2"/>
      <c r="AF116" s="48"/>
      <c r="AG116" s="48"/>
      <c r="AH116" s="232"/>
      <c r="AI116" s="48"/>
      <c r="AJ116" s="48"/>
      <c r="AL116" s="2"/>
      <c r="AM116" s="18" t="s">
        <v>56</v>
      </c>
      <c r="AN116" s="29">
        <v>42777</v>
      </c>
      <c r="AO116" s="48">
        <f t="shared" si="8"/>
        <v>186080</v>
      </c>
      <c r="AQ116" t="s">
        <v>57</v>
      </c>
      <c r="AR116" s="43">
        <v>42778</v>
      </c>
      <c r="AS116" s="48">
        <f t="shared" si="9"/>
        <v>147495</v>
      </c>
    </row>
    <row r="117" spans="2:45" x14ac:dyDescent="0.2">
      <c r="B117" s="18" t="s">
        <v>56</v>
      </c>
      <c r="C117" s="29">
        <v>42784</v>
      </c>
      <c r="D117" s="232">
        <f>[2]Summary!BU419</f>
        <v>135570</v>
      </c>
      <c r="F117" s="18" t="s">
        <v>57</v>
      </c>
      <c r="G117" s="29">
        <v>42785</v>
      </c>
      <c r="H117" s="232">
        <f>[2]Summary!BU420</f>
        <v>96457</v>
      </c>
      <c r="I117" s="2"/>
      <c r="J117" s="18" t="s">
        <v>56</v>
      </c>
      <c r="K117" s="29">
        <v>42784</v>
      </c>
      <c r="L117" s="232">
        <f>[2]Summary!BR419</f>
        <v>60317</v>
      </c>
      <c r="N117" s="18" t="s">
        <v>57</v>
      </c>
      <c r="O117" s="29">
        <v>42785</v>
      </c>
      <c r="P117" s="232">
        <f>[2]Summary!BR420</f>
        <v>49736</v>
      </c>
      <c r="Q117" s="49"/>
      <c r="R117" s="48"/>
      <c r="S117" s="48"/>
      <c r="T117" s="232"/>
      <c r="U117" s="48"/>
      <c r="V117" s="48"/>
      <c r="W117" s="232"/>
      <c r="X117" s="49"/>
      <c r="Y117" s="48"/>
      <c r="Z117" s="48"/>
      <c r="AA117" s="232"/>
      <c r="AB117" s="48"/>
      <c r="AC117" s="48"/>
      <c r="AD117" s="232"/>
      <c r="AE117" s="2"/>
      <c r="AF117" s="48"/>
      <c r="AG117" s="48"/>
      <c r="AH117" s="232"/>
      <c r="AI117" s="48"/>
      <c r="AJ117" s="48"/>
      <c r="AL117" s="2"/>
      <c r="AM117" s="18" t="s">
        <v>56</v>
      </c>
      <c r="AN117" s="29">
        <v>42784</v>
      </c>
      <c r="AO117" s="48">
        <f t="shared" si="8"/>
        <v>195887</v>
      </c>
      <c r="AQ117" s="18" t="s">
        <v>57</v>
      </c>
      <c r="AR117" s="29">
        <v>42785</v>
      </c>
      <c r="AS117" s="48">
        <f t="shared" si="9"/>
        <v>146193</v>
      </c>
    </row>
    <row r="118" spans="2:45" x14ac:dyDescent="0.2">
      <c r="B118" t="s">
        <v>56</v>
      </c>
      <c r="C118" s="29">
        <v>42791</v>
      </c>
      <c r="D118" s="232">
        <f>[2]Summary!BU426</f>
        <v>138587</v>
      </c>
      <c r="F118" s="19" t="s">
        <v>57</v>
      </c>
      <c r="G118" s="29">
        <v>42792</v>
      </c>
      <c r="H118" s="232">
        <f>[2]Summary!BU427</f>
        <v>97872</v>
      </c>
      <c r="I118" s="2"/>
      <c r="J118" t="s">
        <v>56</v>
      </c>
      <c r="K118" s="29">
        <v>42791</v>
      </c>
      <c r="L118" s="232">
        <f>[2]Summary!BR426</f>
        <v>63000</v>
      </c>
      <c r="N118" s="19" t="s">
        <v>57</v>
      </c>
      <c r="O118" s="29">
        <v>42792</v>
      </c>
      <c r="P118" s="232">
        <f>[2]Summary!BR427</f>
        <v>51016</v>
      </c>
      <c r="Q118" s="49"/>
      <c r="R118" s="48"/>
      <c r="S118" s="48"/>
      <c r="T118" s="232"/>
      <c r="U118" s="48"/>
      <c r="V118" s="48"/>
      <c r="W118" s="232"/>
      <c r="X118" s="49"/>
      <c r="Y118" s="48"/>
      <c r="Z118" s="48"/>
      <c r="AA118" s="232"/>
      <c r="AB118" s="48"/>
      <c r="AC118" s="48"/>
      <c r="AD118" s="232"/>
      <c r="AE118" s="2"/>
      <c r="AF118" s="48"/>
      <c r="AG118" s="48"/>
      <c r="AH118" s="232"/>
      <c r="AI118" s="48"/>
      <c r="AJ118" s="48"/>
      <c r="AL118" s="2"/>
      <c r="AM118" t="s">
        <v>56</v>
      </c>
      <c r="AN118" s="29">
        <v>42791</v>
      </c>
      <c r="AO118" s="48">
        <f t="shared" si="8"/>
        <v>201587</v>
      </c>
      <c r="AQ118" s="19" t="s">
        <v>57</v>
      </c>
      <c r="AR118" s="29">
        <v>42792</v>
      </c>
      <c r="AS118" s="48">
        <f t="shared" si="9"/>
        <v>148888</v>
      </c>
    </row>
    <row r="119" spans="2:45" x14ac:dyDescent="0.2">
      <c r="B119" s="18" t="s">
        <v>56</v>
      </c>
      <c r="C119" s="29">
        <v>42798</v>
      </c>
      <c r="D119" s="232">
        <f>[2]Summary!BU433</f>
        <v>128187</v>
      </c>
      <c r="F119" s="19" t="s">
        <v>57</v>
      </c>
      <c r="G119" s="29">
        <v>42799</v>
      </c>
      <c r="H119" s="232">
        <f>[2]Summary!BU434</f>
        <v>98443</v>
      </c>
      <c r="I119" s="2"/>
      <c r="J119" s="18" t="s">
        <v>56</v>
      </c>
      <c r="K119" s="29">
        <v>42798</v>
      </c>
      <c r="L119" s="234">
        <f>[2]Summary!BR433</f>
        <v>55719</v>
      </c>
      <c r="N119" s="19" t="s">
        <v>57</v>
      </c>
      <c r="O119" s="29">
        <v>42799</v>
      </c>
      <c r="P119" s="234">
        <f>[2]Summary!BR434</f>
        <v>46977</v>
      </c>
      <c r="Q119" s="53"/>
      <c r="R119" s="18" t="s">
        <v>56</v>
      </c>
      <c r="S119" s="29">
        <v>42798</v>
      </c>
      <c r="T119" s="234">
        <f>[2]Summary!BO433</f>
        <v>15953</v>
      </c>
      <c r="U119" s="19" t="s">
        <v>57</v>
      </c>
      <c r="V119" s="29">
        <v>42799</v>
      </c>
      <c r="W119" s="234">
        <f>[2]Summary!BO434</f>
        <v>14822</v>
      </c>
      <c r="X119" s="53"/>
      <c r="Y119" s="52"/>
      <c r="Z119" s="52"/>
      <c r="AA119" s="234"/>
      <c r="AB119" s="52"/>
      <c r="AC119" s="52"/>
      <c r="AD119" s="234"/>
      <c r="AE119" s="2"/>
      <c r="AF119" s="52"/>
      <c r="AG119" s="52"/>
      <c r="AH119" s="234"/>
      <c r="AI119" s="52"/>
      <c r="AJ119" s="52"/>
      <c r="AL119" s="2"/>
      <c r="AM119" s="18" t="s">
        <v>56</v>
      </c>
      <c r="AN119" s="29">
        <v>42798</v>
      </c>
      <c r="AO119" s="48">
        <f t="shared" si="8"/>
        <v>199859</v>
      </c>
      <c r="AQ119" s="19" t="s">
        <v>57</v>
      </c>
      <c r="AR119" s="29">
        <v>42799</v>
      </c>
      <c r="AS119" s="48">
        <f t="shared" si="9"/>
        <v>160242</v>
      </c>
    </row>
    <row r="120" spans="2:45" x14ac:dyDescent="0.2">
      <c r="B120" s="18" t="s">
        <v>56</v>
      </c>
      <c r="C120" s="29">
        <v>42805</v>
      </c>
      <c r="D120" s="232">
        <f>[2]Summary!BU440</f>
        <v>127593</v>
      </c>
      <c r="F120" t="s">
        <v>57</v>
      </c>
      <c r="G120" s="29">
        <v>42806</v>
      </c>
      <c r="H120" s="232">
        <f>[2]Summary!BU441</f>
        <v>95255</v>
      </c>
      <c r="I120" s="2"/>
      <c r="J120" s="18" t="s">
        <v>56</v>
      </c>
      <c r="K120" s="29">
        <v>42805</v>
      </c>
      <c r="L120" s="234">
        <f>[2]Summary!BR440</f>
        <v>59705</v>
      </c>
      <c r="N120" t="s">
        <v>57</v>
      </c>
      <c r="O120" s="29">
        <v>42806</v>
      </c>
      <c r="P120" s="234">
        <f>[2]Summary!BR441</f>
        <v>49981</v>
      </c>
      <c r="Q120" s="53"/>
      <c r="R120" s="18" t="s">
        <v>56</v>
      </c>
      <c r="S120" s="43">
        <v>42805</v>
      </c>
      <c r="T120" s="234">
        <f>[2]Summary!BO440</f>
        <v>17864</v>
      </c>
      <c r="U120" t="s">
        <v>57</v>
      </c>
      <c r="V120" s="43">
        <v>42806</v>
      </c>
      <c r="W120" s="234">
        <f>[2]Summary!BO441</f>
        <v>16055</v>
      </c>
      <c r="X120" s="53"/>
      <c r="Y120" s="52"/>
      <c r="Z120" s="52"/>
      <c r="AA120" s="234"/>
      <c r="AB120" s="52"/>
      <c r="AC120" s="52"/>
      <c r="AD120" s="234"/>
      <c r="AE120" s="2"/>
      <c r="AF120" s="52"/>
      <c r="AG120" s="52"/>
      <c r="AH120" s="234"/>
      <c r="AI120" s="52"/>
      <c r="AJ120" s="52"/>
      <c r="AL120" s="2"/>
      <c r="AM120" s="18" t="s">
        <v>56</v>
      </c>
      <c r="AN120" s="29">
        <v>42805</v>
      </c>
      <c r="AO120" s="48">
        <f t="shared" si="8"/>
        <v>205162</v>
      </c>
      <c r="AQ120" t="s">
        <v>57</v>
      </c>
      <c r="AR120" s="29">
        <v>42806</v>
      </c>
      <c r="AS120" s="48">
        <f t="shared" si="9"/>
        <v>161291</v>
      </c>
    </row>
    <row r="121" spans="2:45" x14ac:dyDescent="0.2">
      <c r="B121" t="s">
        <v>56</v>
      </c>
      <c r="C121" s="43">
        <v>42812</v>
      </c>
      <c r="D121" s="232">
        <f>[2]Summary!BU447</f>
        <v>130806</v>
      </c>
      <c r="F121" t="s">
        <v>57</v>
      </c>
      <c r="G121" s="43">
        <v>42813</v>
      </c>
      <c r="H121" s="232">
        <f>[2]Summary!BU448</f>
        <v>110596</v>
      </c>
      <c r="I121" s="2"/>
      <c r="J121" t="s">
        <v>56</v>
      </c>
      <c r="K121" s="43">
        <v>42812</v>
      </c>
      <c r="L121" s="234">
        <f>[2]Summary!BR447</f>
        <v>68141</v>
      </c>
      <c r="N121" t="s">
        <v>57</v>
      </c>
      <c r="O121" s="43">
        <v>42813</v>
      </c>
      <c r="P121" s="234">
        <f>[2]Summary!BR448</f>
        <v>68325</v>
      </c>
      <c r="Q121" s="53"/>
      <c r="R121" t="s">
        <v>56</v>
      </c>
      <c r="S121" s="43">
        <v>42812</v>
      </c>
      <c r="T121" s="234">
        <f>[2]Summary!BO447</f>
        <v>19300</v>
      </c>
      <c r="U121" t="s">
        <v>57</v>
      </c>
      <c r="V121" s="43">
        <v>42813</v>
      </c>
      <c r="W121" s="234">
        <f>[2]Summary!BO448</f>
        <v>20443</v>
      </c>
      <c r="X121" s="53"/>
      <c r="Y121" s="52"/>
      <c r="Z121" s="52"/>
      <c r="AA121" s="234"/>
      <c r="AB121" s="52"/>
      <c r="AC121" s="52"/>
      <c r="AD121" s="234"/>
      <c r="AE121" s="2"/>
      <c r="AF121" s="52"/>
      <c r="AG121" s="52"/>
      <c r="AH121" s="234"/>
      <c r="AI121" s="52"/>
      <c r="AJ121" s="52"/>
      <c r="AL121" s="2"/>
      <c r="AM121" t="s">
        <v>56</v>
      </c>
      <c r="AN121" s="43">
        <v>42812</v>
      </c>
      <c r="AO121" s="48">
        <f t="shared" si="8"/>
        <v>218247</v>
      </c>
      <c r="AQ121" t="s">
        <v>57</v>
      </c>
      <c r="AR121" s="43">
        <v>42813</v>
      </c>
      <c r="AS121" s="48">
        <f t="shared" si="9"/>
        <v>199364</v>
      </c>
    </row>
    <row r="122" spans="2:45" x14ac:dyDescent="0.2">
      <c r="B122" s="18" t="s">
        <v>56</v>
      </c>
      <c r="C122" s="29">
        <v>42819</v>
      </c>
      <c r="D122" s="232">
        <f>[2]Summary!BU454</f>
        <v>130198</v>
      </c>
      <c r="F122" s="19" t="s">
        <v>57</v>
      </c>
      <c r="G122" s="29">
        <v>42820</v>
      </c>
      <c r="H122" s="232">
        <f>[2]Summary!BU455</f>
        <v>104954</v>
      </c>
      <c r="I122" s="2"/>
      <c r="J122" s="18" t="s">
        <v>56</v>
      </c>
      <c r="K122" s="29">
        <v>42819</v>
      </c>
      <c r="L122" s="234">
        <f>[2]Summary!BR454</f>
        <v>65040</v>
      </c>
      <c r="N122" s="19" t="s">
        <v>57</v>
      </c>
      <c r="O122" s="29">
        <v>42820</v>
      </c>
      <c r="P122" s="234">
        <f>[2]Summary!BR455</f>
        <v>55284</v>
      </c>
      <c r="Q122" s="53"/>
      <c r="R122" s="18" t="s">
        <v>56</v>
      </c>
      <c r="S122" s="29">
        <v>42819</v>
      </c>
      <c r="T122" s="234">
        <f>[2]Summary!BJ454</f>
        <v>11036</v>
      </c>
      <c r="U122" s="19" t="s">
        <v>57</v>
      </c>
      <c r="V122" s="29">
        <v>42820</v>
      </c>
      <c r="W122" s="234">
        <f>[2]Summary!BL455</f>
        <v>8369</v>
      </c>
      <c r="X122" s="53"/>
      <c r="Y122" s="52"/>
      <c r="Z122" s="52"/>
      <c r="AA122" s="234"/>
      <c r="AB122" s="52"/>
      <c r="AC122" s="52"/>
      <c r="AD122" s="234"/>
      <c r="AE122" s="2"/>
      <c r="AF122" s="52"/>
      <c r="AG122" s="52"/>
      <c r="AH122" s="234"/>
      <c r="AI122" s="52"/>
      <c r="AJ122" s="52"/>
      <c r="AL122" s="2"/>
      <c r="AM122" s="18" t="s">
        <v>56</v>
      </c>
      <c r="AN122" s="29">
        <v>42819</v>
      </c>
      <c r="AO122" s="48">
        <f t="shared" si="8"/>
        <v>206274</v>
      </c>
      <c r="AQ122" s="19" t="s">
        <v>57</v>
      </c>
      <c r="AR122" s="29">
        <v>42820</v>
      </c>
      <c r="AS122" s="48">
        <f t="shared" si="9"/>
        <v>168607</v>
      </c>
    </row>
    <row r="123" spans="2:45" x14ac:dyDescent="0.2">
      <c r="B123" t="s">
        <v>56</v>
      </c>
      <c r="C123" s="29">
        <v>42826</v>
      </c>
      <c r="D123" s="232">
        <f>[2]Summary!BU461</f>
        <v>135962</v>
      </c>
      <c r="F123" t="s">
        <v>57</v>
      </c>
      <c r="G123" s="29">
        <v>42827</v>
      </c>
      <c r="H123" s="232">
        <f>[2]Summary!BU462</f>
        <v>88679</v>
      </c>
      <c r="I123" s="2"/>
      <c r="J123" t="s">
        <v>56</v>
      </c>
      <c r="K123" s="29">
        <v>42826</v>
      </c>
      <c r="L123" s="234">
        <f>[2]Summary!BR461</f>
        <v>64693</v>
      </c>
      <c r="N123" t="s">
        <v>57</v>
      </c>
      <c r="O123" s="29">
        <v>42827</v>
      </c>
      <c r="P123" s="234">
        <f>[2]Summary!BR462</f>
        <v>45903</v>
      </c>
      <c r="Q123" s="53"/>
      <c r="R123" t="s">
        <v>56</v>
      </c>
      <c r="S123" s="29">
        <v>42826</v>
      </c>
      <c r="T123" s="234">
        <f>[2]Summary!BO461</f>
        <v>20427</v>
      </c>
      <c r="U123" t="s">
        <v>57</v>
      </c>
      <c r="V123" s="29">
        <v>42827</v>
      </c>
      <c r="W123" s="234">
        <f>[2]Summary!BO462</f>
        <v>15907</v>
      </c>
      <c r="X123" s="53"/>
      <c r="Y123" s="52"/>
      <c r="Z123" s="52"/>
      <c r="AA123" s="234"/>
      <c r="AB123" s="52"/>
      <c r="AC123" s="52"/>
      <c r="AD123" s="234"/>
      <c r="AE123" s="2"/>
      <c r="AF123" s="52"/>
      <c r="AG123" s="52"/>
      <c r="AH123" s="234"/>
      <c r="AI123" s="52"/>
      <c r="AJ123" s="52"/>
      <c r="AL123" s="2"/>
      <c r="AM123" t="s">
        <v>56</v>
      </c>
      <c r="AN123" s="29">
        <v>42826</v>
      </c>
      <c r="AO123" s="48">
        <f t="shared" si="8"/>
        <v>221082</v>
      </c>
      <c r="AQ123" t="s">
        <v>57</v>
      </c>
      <c r="AR123" s="29">
        <v>42827</v>
      </c>
      <c r="AS123" s="48">
        <f t="shared" si="9"/>
        <v>150489</v>
      </c>
    </row>
    <row r="124" spans="2:45" x14ac:dyDescent="0.2">
      <c r="B124" t="s">
        <v>56</v>
      </c>
      <c r="C124" s="29">
        <v>42833</v>
      </c>
      <c r="D124" s="232">
        <f>[2]Summary!BU468</f>
        <v>138047</v>
      </c>
      <c r="F124" t="s">
        <v>57</v>
      </c>
      <c r="G124" s="29">
        <v>42834</v>
      </c>
      <c r="H124" s="232">
        <f>[2]Summary!BU469</f>
        <v>104014</v>
      </c>
      <c r="I124" s="2"/>
      <c r="J124" t="s">
        <v>56</v>
      </c>
      <c r="K124" s="29">
        <v>42833</v>
      </c>
      <c r="L124" s="234">
        <f>[2]Summary!BR468</f>
        <v>69487</v>
      </c>
      <c r="N124" t="s">
        <v>57</v>
      </c>
      <c r="O124" s="29">
        <v>42834</v>
      </c>
      <c r="P124" s="234">
        <f>[2]Summary!BR469</f>
        <v>56531</v>
      </c>
      <c r="Q124" s="53"/>
      <c r="R124" t="s">
        <v>56</v>
      </c>
      <c r="S124" s="43">
        <v>42833</v>
      </c>
      <c r="T124" s="234">
        <f>[2]Summary!BO468</f>
        <v>20665</v>
      </c>
      <c r="U124" t="s">
        <v>57</v>
      </c>
      <c r="V124" s="29">
        <v>42834</v>
      </c>
      <c r="W124" s="234">
        <f>[2]Summary!BO469</f>
        <v>19985</v>
      </c>
      <c r="X124" s="53"/>
      <c r="Y124" s="52"/>
      <c r="Z124" s="52"/>
      <c r="AA124" s="234"/>
      <c r="AB124" s="52"/>
      <c r="AC124" s="52"/>
      <c r="AD124" s="234"/>
      <c r="AE124" s="2"/>
      <c r="AF124" s="52"/>
      <c r="AG124" s="52"/>
      <c r="AH124" s="234"/>
      <c r="AI124" s="52"/>
      <c r="AJ124" s="52"/>
      <c r="AL124" s="2"/>
      <c r="AM124" t="s">
        <v>56</v>
      </c>
      <c r="AN124" s="29">
        <v>42833</v>
      </c>
      <c r="AO124" s="48">
        <f t="shared" si="8"/>
        <v>228199</v>
      </c>
      <c r="AQ124" t="s">
        <v>57</v>
      </c>
      <c r="AR124" s="29">
        <v>42834</v>
      </c>
      <c r="AS124" s="48">
        <f t="shared" si="9"/>
        <v>180530</v>
      </c>
    </row>
    <row r="125" spans="2:45" x14ac:dyDescent="0.2">
      <c r="B125" s="18" t="s">
        <v>56</v>
      </c>
      <c r="C125" s="29">
        <v>42840</v>
      </c>
      <c r="D125" s="232">
        <f>[2]Summary!BU475</f>
        <v>129581</v>
      </c>
      <c r="F125" t="s">
        <v>57</v>
      </c>
      <c r="G125" s="29">
        <v>42841</v>
      </c>
      <c r="H125" s="232">
        <f>[2]Summary!BU476</f>
        <v>99497</v>
      </c>
      <c r="I125" s="2"/>
      <c r="J125" s="18" t="s">
        <v>56</v>
      </c>
      <c r="K125" s="29">
        <v>42840</v>
      </c>
      <c r="L125" s="234">
        <f>[2]Summary!BR475</f>
        <v>60944</v>
      </c>
      <c r="N125" t="s">
        <v>57</v>
      </c>
      <c r="O125" s="29">
        <v>42841</v>
      </c>
      <c r="P125" s="234">
        <f>[2]Summary!BR476</f>
        <v>57857</v>
      </c>
      <c r="Q125" s="53"/>
      <c r="R125" s="18" t="s">
        <v>56</v>
      </c>
      <c r="S125" s="29">
        <v>42840</v>
      </c>
      <c r="T125" s="234">
        <f>[2]Summary!BO475</f>
        <v>18807</v>
      </c>
      <c r="U125" t="s">
        <v>57</v>
      </c>
      <c r="V125" s="43">
        <v>42841</v>
      </c>
      <c r="W125" s="234">
        <f>[2]Summary!BO476</f>
        <v>21442</v>
      </c>
      <c r="X125" s="53"/>
      <c r="Y125" s="52"/>
      <c r="Z125" s="52"/>
      <c r="AA125" s="234"/>
      <c r="AB125" s="52"/>
      <c r="AC125" s="52"/>
      <c r="AD125" s="234"/>
      <c r="AE125" s="2"/>
      <c r="AF125" s="52"/>
      <c r="AG125" s="52"/>
      <c r="AH125" s="234"/>
      <c r="AI125" s="52"/>
      <c r="AJ125" s="52"/>
      <c r="AL125" s="2"/>
      <c r="AM125" s="18" t="s">
        <v>56</v>
      </c>
      <c r="AN125" s="29">
        <v>42840</v>
      </c>
      <c r="AO125" s="48">
        <f t="shared" si="8"/>
        <v>209332</v>
      </c>
      <c r="AQ125" t="s">
        <v>57</v>
      </c>
      <c r="AR125" s="29">
        <v>42841</v>
      </c>
      <c r="AS125" s="48">
        <f t="shared" si="9"/>
        <v>178796</v>
      </c>
    </row>
    <row r="126" spans="2:45" x14ac:dyDescent="0.2">
      <c r="B126" t="s">
        <v>56</v>
      </c>
      <c r="C126" s="29">
        <v>42847</v>
      </c>
      <c r="D126" s="232">
        <f>[2]Summary!BU482</f>
        <v>133931</v>
      </c>
      <c r="F126" t="s">
        <v>57</v>
      </c>
      <c r="G126" s="43">
        <v>42848</v>
      </c>
      <c r="H126" s="232">
        <f>[2]Summary!BU483</f>
        <v>112031</v>
      </c>
      <c r="I126" s="2"/>
      <c r="J126" t="s">
        <v>56</v>
      </c>
      <c r="K126" s="29">
        <v>42847</v>
      </c>
      <c r="L126" s="234">
        <f>[2]Summary!BR482</f>
        <v>69858</v>
      </c>
      <c r="N126" t="s">
        <v>57</v>
      </c>
      <c r="O126" s="43">
        <v>42848</v>
      </c>
      <c r="P126" s="234">
        <f>[2]Summary!BR483</f>
        <v>62326</v>
      </c>
      <c r="Q126" s="53"/>
      <c r="R126" t="s">
        <v>56</v>
      </c>
      <c r="S126" s="29">
        <v>42847</v>
      </c>
      <c r="T126" s="234">
        <f>[2]Summary!BO482</f>
        <v>22786</v>
      </c>
      <c r="U126" t="s">
        <v>57</v>
      </c>
      <c r="V126" s="43">
        <v>42848</v>
      </c>
      <c r="W126" s="234">
        <f>[2]Summary!BO483</f>
        <v>22590</v>
      </c>
      <c r="X126" s="53"/>
      <c r="Y126" s="52"/>
      <c r="Z126" s="52"/>
      <c r="AA126" s="234"/>
      <c r="AB126" s="52"/>
      <c r="AC126" s="52"/>
      <c r="AD126" s="234"/>
      <c r="AE126" s="2"/>
      <c r="AF126" s="52"/>
      <c r="AG126" s="52"/>
      <c r="AH126" s="234"/>
      <c r="AI126" s="52"/>
      <c r="AJ126" s="52"/>
      <c r="AL126" s="2"/>
      <c r="AM126" t="s">
        <v>56</v>
      </c>
      <c r="AN126" s="29">
        <v>42847</v>
      </c>
      <c r="AO126" s="48">
        <f t="shared" si="8"/>
        <v>226575</v>
      </c>
      <c r="AQ126" t="s">
        <v>57</v>
      </c>
      <c r="AR126" s="43">
        <v>42848</v>
      </c>
      <c r="AS126" s="48">
        <f t="shared" si="9"/>
        <v>196947</v>
      </c>
    </row>
    <row r="127" spans="2:45" x14ac:dyDescent="0.2">
      <c r="B127" t="s">
        <v>56</v>
      </c>
      <c r="C127" s="29">
        <v>42854</v>
      </c>
      <c r="D127" s="232">
        <f>[2]Summary!BU489</f>
        <v>135700</v>
      </c>
      <c r="F127" t="s">
        <v>57</v>
      </c>
      <c r="G127" s="29">
        <v>42855</v>
      </c>
      <c r="H127" s="232">
        <f>[2]Summary!BU490</f>
        <v>104404</v>
      </c>
      <c r="I127" s="2"/>
      <c r="J127" t="s">
        <v>56</v>
      </c>
      <c r="K127" s="29">
        <v>42854</v>
      </c>
      <c r="L127" s="234">
        <f>[2]Summary!BR489</f>
        <v>62393</v>
      </c>
      <c r="N127" t="s">
        <v>57</v>
      </c>
      <c r="O127" s="29">
        <v>42855</v>
      </c>
      <c r="P127" s="234">
        <f>[2]Summary!BR490</f>
        <v>56375</v>
      </c>
      <c r="Q127" s="53"/>
      <c r="R127" t="s">
        <v>56</v>
      </c>
      <c r="S127" s="29">
        <v>42854</v>
      </c>
      <c r="T127" s="234">
        <f>[2]Summary!BO489</f>
        <v>19638</v>
      </c>
      <c r="U127" t="s">
        <v>57</v>
      </c>
      <c r="V127" s="29">
        <v>42855</v>
      </c>
      <c r="W127" s="234">
        <f>[2]Summary!BO490</f>
        <v>20947</v>
      </c>
      <c r="X127" s="53"/>
      <c r="Y127" s="52"/>
      <c r="Z127" s="52"/>
      <c r="AA127" s="234"/>
      <c r="AB127" s="52"/>
      <c r="AC127" s="52"/>
      <c r="AD127" s="234"/>
      <c r="AE127" s="2"/>
      <c r="AF127" s="52"/>
      <c r="AG127" s="52"/>
      <c r="AH127" s="234"/>
      <c r="AI127" s="52"/>
      <c r="AJ127" s="52"/>
      <c r="AL127" s="2"/>
      <c r="AM127" t="s">
        <v>56</v>
      </c>
      <c r="AN127" s="29">
        <v>42854</v>
      </c>
      <c r="AO127" s="48">
        <f t="shared" si="8"/>
        <v>217731</v>
      </c>
      <c r="AQ127" t="s">
        <v>57</v>
      </c>
      <c r="AR127" s="29">
        <v>42855</v>
      </c>
      <c r="AS127" s="48">
        <f t="shared" si="9"/>
        <v>181726</v>
      </c>
    </row>
    <row r="128" spans="2:45" x14ac:dyDescent="0.2">
      <c r="B128" t="s">
        <v>56</v>
      </c>
      <c r="C128" s="29">
        <v>42861</v>
      </c>
      <c r="D128" s="232">
        <f>[2]Summary!BU496</f>
        <v>136101</v>
      </c>
      <c r="F128" t="s">
        <v>57</v>
      </c>
      <c r="G128" s="29">
        <v>42862</v>
      </c>
      <c r="H128" s="232">
        <f>[2]Summary!BU497</f>
        <v>107211</v>
      </c>
      <c r="I128" s="2"/>
      <c r="J128" t="s">
        <v>56</v>
      </c>
      <c r="K128" s="29">
        <v>42861</v>
      </c>
      <c r="L128" s="234">
        <f>[2]Summary!BR496</f>
        <v>68299</v>
      </c>
      <c r="N128" t="s">
        <v>57</v>
      </c>
      <c r="O128" s="29">
        <v>42862</v>
      </c>
      <c r="P128" s="234">
        <f>[2]Summary!BR497</f>
        <v>56874</v>
      </c>
      <c r="Q128" s="2"/>
      <c r="R128" t="s">
        <v>56</v>
      </c>
      <c r="S128" s="29">
        <v>42861</v>
      </c>
      <c r="T128" s="234">
        <f>[2]Summary!BO496</f>
        <v>23032</v>
      </c>
      <c r="U128" t="s">
        <v>57</v>
      </c>
      <c r="V128" s="29">
        <v>42862</v>
      </c>
      <c r="W128" s="234">
        <f>[2]Summary!BO497</f>
        <v>19802</v>
      </c>
      <c r="X128" s="53"/>
      <c r="Y128" s="52"/>
      <c r="Z128" s="52"/>
      <c r="AA128" s="234"/>
      <c r="AB128" s="52"/>
      <c r="AC128" s="52"/>
      <c r="AD128" s="234"/>
      <c r="AE128" s="2"/>
      <c r="AF128" s="52"/>
      <c r="AG128" s="52"/>
      <c r="AH128" s="234"/>
      <c r="AI128" s="52"/>
      <c r="AJ128" s="52"/>
      <c r="AL128" s="2"/>
      <c r="AM128" t="s">
        <v>56</v>
      </c>
      <c r="AN128" s="29">
        <v>42861</v>
      </c>
      <c r="AO128" s="48">
        <f t="shared" si="8"/>
        <v>227432</v>
      </c>
      <c r="AQ128" t="s">
        <v>57</v>
      </c>
      <c r="AR128" s="29">
        <v>42862</v>
      </c>
      <c r="AS128" s="48">
        <f t="shared" si="9"/>
        <v>183887</v>
      </c>
    </row>
    <row r="129" spans="2:45" x14ac:dyDescent="0.2">
      <c r="B129" t="s">
        <v>56</v>
      </c>
      <c r="C129" s="29">
        <v>42868</v>
      </c>
      <c r="D129" s="232">
        <f>[2]Summary!BU503</f>
        <v>150749</v>
      </c>
      <c r="F129" t="s">
        <v>57</v>
      </c>
      <c r="G129" s="29">
        <v>42869</v>
      </c>
      <c r="H129" s="232">
        <f>[2]Summary!BU504</f>
        <v>113990</v>
      </c>
      <c r="I129" s="2"/>
      <c r="J129" t="s">
        <v>56</v>
      </c>
      <c r="K129" s="29">
        <v>42868</v>
      </c>
      <c r="L129" s="234">
        <f>[2]Summary!BR503</f>
        <v>68569</v>
      </c>
      <c r="N129" t="s">
        <v>57</v>
      </c>
      <c r="O129" s="29">
        <v>42869</v>
      </c>
      <c r="P129" s="234">
        <f>[2]Summary!BR504</f>
        <v>58252</v>
      </c>
      <c r="Q129" s="2"/>
      <c r="R129" t="s">
        <v>56</v>
      </c>
      <c r="S129" s="43">
        <v>42868</v>
      </c>
      <c r="T129" s="234">
        <f>[2]Summary!BO503</f>
        <v>22352</v>
      </c>
      <c r="U129" t="s">
        <v>57</v>
      </c>
      <c r="V129" s="43">
        <v>42869</v>
      </c>
      <c r="W129" s="234">
        <f>[2]Summary!BO504</f>
        <v>21101</v>
      </c>
      <c r="X129" s="53"/>
      <c r="Y129" s="52"/>
      <c r="Z129" s="52"/>
      <c r="AA129" s="234"/>
      <c r="AB129" s="52"/>
      <c r="AC129" s="52"/>
      <c r="AD129" s="234"/>
      <c r="AE129" s="2"/>
      <c r="AF129" s="52"/>
      <c r="AG129" s="52"/>
      <c r="AH129" s="234"/>
      <c r="AI129" s="52"/>
      <c r="AJ129" s="52"/>
      <c r="AL129" s="2"/>
      <c r="AM129" t="s">
        <v>56</v>
      </c>
      <c r="AN129" s="29">
        <v>42868</v>
      </c>
      <c r="AO129" s="48">
        <f t="shared" si="8"/>
        <v>241670</v>
      </c>
      <c r="AQ129" t="s">
        <v>57</v>
      </c>
      <c r="AR129" s="29">
        <v>42869</v>
      </c>
      <c r="AS129" s="48">
        <f t="shared" si="9"/>
        <v>193343</v>
      </c>
    </row>
    <row r="130" spans="2:45" x14ac:dyDescent="0.2">
      <c r="B130" t="s">
        <v>56</v>
      </c>
      <c r="C130" s="29">
        <v>42875</v>
      </c>
      <c r="D130" s="232">
        <f>[2]Summary!BU510</f>
        <v>130414</v>
      </c>
      <c r="F130" t="s">
        <v>57</v>
      </c>
      <c r="G130" s="29">
        <v>42876</v>
      </c>
      <c r="H130" s="232">
        <f>[2]Summary!BU511</f>
        <v>105672</v>
      </c>
      <c r="I130" s="2"/>
      <c r="J130" t="s">
        <v>56</v>
      </c>
      <c r="K130" s="29">
        <v>42875</v>
      </c>
      <c r="L130" s="234">
        <f>[2]Summary!BR510</f>
        <v>59905</v>
      </c>
      <c r="N130" t="s">
        <v>57</v>
      </c>
      <c r="O130" s="29">
        <v>42876</v>
      </c>
      <c r="P130" s="234">
        <f>[2]Summary!BR511</f>
        <v>54748</v>
      </c>
      <c r="Q130" s="2"/>
      <c r="R130" t="s">
        <v>56</v>
      </c>
      <c r="S130" s="29">
        <v>42875</v>
      </c>
      <c r="T130" s="234">
        <f>[2]Summary!BO510</f>
        <v>19730</v>
      </c>
      <c r="U130" t="s">
        <v>57</v>
      </c>
      <c r="V130" s="29">
        <v>42876</v>
      </c>
      <c r="W130" s="234">
        <f>[2]Summary!BO511</f>
        <v>19604</v>
      </c>
      <c r="X130" s="53"/>
      <c r="Y130" s="52"/>
      <c r="Z130" s="52"/>
      <c r="AA130" s="234"/>
      <c r="AB130" s="52"/>
      <c r="AC130" s="52"/>
      <c r="AD130" s="234"/>
      <c r="AE130" s="2"/>
      <c r="AF130" s="52"/>
      <c r="AG130" s="52"/>
      <c r="AH130" s="234"/>
      <c r="AI130" s="52"/>
      <c r="AJ130" s="52"/>
      <c r="AL130" s="2"/>
      <c r="AM130" t="s">
        <v>56</v>
      </c>
      <c r="AN130" s="29">
        <v>42875</v>
      </c>
      <c r="AO130" s="48">
        <f t="shared" si="8"/>
        <v>210049</v>
      </c>
      <c r="AQ130" t="s">
        <v>57</v>
      </c>
      <c r="AR130" s="29">
        <v>42876</v>
      </c>
      <c r="AS130" s="48">
        <f t="shared" si="9"/>
        <v>180024</v>
      </c>
    </row>
    <row r="131" spans="2:45" x14ac:dyDescent="0.2">
      <c r="B131" t="s">
        <v>56</v>
      </c>
      <c r="C131" s="29">
        <v>42882</v>
      </c>
      <c r="D131" s="232">
        <f>[2]Summary!BU517</f>
        <v>126624</v>
      </c>
      <c r="F131" t="s">
        <v>57</v>
      </c>
      <c r="G131" s="29">
        <v>42883</v>
      </c>
      <c r="H131" s="232">
        <f>[2]Summary!BU518</f>
        <v>96007</v>
      </c>
      <c r="I131" s="2"/>
      <c r="J131" t="s">
        <v>56</v>
      </c>
      <c r="K131" s="29">
        <v>42882</v>
      </c>
      <c r="L131" s="234">
        <f>[2]Summary!BR517</f>
        <v>62359</v>
      </c>
      <c r="N131" t="s">
        <v>57</v>
      </c>
      <c r="O131" s="29">
        <v>42883</v>
      </c>
      <c r="P131" s="234">
        <f>[2]Summary!BR518</f>
        <v>49705</v>
      </c>
      <c r="Q131" s="2"/>
      <c r="R131" t="s">
        <v>56</v>
      </c>
      <c r="S131" s="29">
        <v>42882</v>
      </c>
      <c r="T131" s="234">
        <f>[2]Summary!BO517</f>
        <v>20025</v>
      </c>
      <c r="U131" t="s">
        <v>57</v>
      </c>
      <c r="V131" s="29">
        <v>42883</v>
      </c>
      <c r="W131" s="234">
        <f>[2]Summary!BO518</f>
        <v>15992</v>
      </c>
      <c r="X131" s="53"/>
      <c r="Y131" s="52"/>
      <c r="Z131" s="52"/>
      <c r="AA131" s="234"/>
      <c r="AB131" s="52"/>
      <c r="AC131" s="52"/>
      <c r="AD131" s="234"/>
      <c r="AE131" s="2"/>
      <c r="AF131" s="52"/>
      <c r="AG131" s="52"/>
      <c r="AH131" s="234"/>
      <c r="AI131" s="52"/>
      <c r="AJ131" s="52"/>
      <c r="AL131" s="2"/>
      <c r="AM131" t="s">
        <v>56</v>
      </c>
      <c r="AN131" s="29">
        <v>42882</v>
      </c>
      <c r="AO131" s="48">
        <f t="shared" si="8"/>
        <v>209008</v>
      </c>
      <c r="AQ131" t="s">
        <v>57</v>
      </c>
      <c r="AR131" s="29">
        <v>42883</v>
      </c>
      <c r="AS131" s="48">
        <f t="shared" si="9"/>
        <v>161704</v>
      </c>
    </row>
    <row r="132" spans="2:45" x14ac:dyDescent="0.2">
      <c r="B132" t="s">
        <v>56</v>
      </c>
      <c r="C132" s="29">
        <v>42889</v>
      </c>
      <c r="D132" s="232">
        <f>[2]Summary!BU524</f>
        <v>145275</v>
      </c>
      <c r="F132" t="s">
        <v>57</v>
      </c>
      <c r="G132" s="29">
        <v>42890</v>
      </c>
      <c r="H132" s="232">
        <f>[2]Summary!BU525</f>
        <v>101426</v>
      </c>
      <c r="I132" s="2"/>
      <c r="J132" t="s">
        <v>56</v>
      </c>
      <c r="K132" s="29">
        <v>42889</v>
      </c>
      <c r="L132" s="234">
        <f>[2]Summary!BR524</f>
        <v>62872</v>
      </c>
      <c r="N132" t="s">
        <v>57</v>
      </c>
      <c r="O132" s="29">
        <v>42890</v>
      </c>
      <c r="P132" s="234">
        <f>[2]Summary!BR525</f>
        <v>51708</v>
      </c>
      <c r="Q132" s="53"/>
      <c r="R132" t="s">
        <v>56</v>
      </c>
      <c r="S132" s="29">
        <v>42889</v>
      </c>
      <c r="T132" s="234">
        <f>[2]Summary!BO524</f>
        <v>20727</v>
      </c>
      <c r="U132" t="s">
        <v>57</v>
      </c>
      <c r="V132" s="29">
        <v>42890</v>
      </c>
      <c r="W132" s="234">
        <f>[2]Summary!BO525</f>
        <v>18782</v>
      </c>
      <c r="X132" s="53"/>
      <c r="Y132" s="52"/>
      <c r="Z132" s="52"/>
      <c r="AA132" s="234"/>
      <c r="AB132" s="52"/>
      <c r="AC132" s="52"/>
      <c r="AD132" s="234"/>
      <c r="AE132" s="2"/>
      <c r="AF132" s="52"/>
      <c r="AG132" s="52"/>
      <c r="AH132" s="234"/>
      <c r="AI132" s="52"/>
      <c r="AJ132" s="52"/>
      <c r="AL132" s="2"/>
      <c r="AM132" t="s">
        <v>56</v>
      </c>
      <c r="AN132" s="29">
        <v>42889</v>
      </c>
      <c r="AO132" s="48">
        <f t="shared" si="8"/>
        <v>228874</v>
      </c>
      <c r="AQ132" t="s">
        <v>57</v>
      </c>
      <c r="AR132" s="29">
        <v>42890</v>
      </c>
      <c r="AS132" s="48">
        <f t="shared" si="9"/>
        <v>171916</v>
      </c>
    </row>
    <row r="133" spans="2:45" x14ac:dyDescent="0.2">
      <c r="B133" t="s">
        <v>56</v>
      </c>
      <c r="C133" s="29">
        <v>42896</v>
      </c>
      <c r="D133" s="232">
        <f>[2]Summary!BU531</f>
        <v>127047</v>
      </c>
      <c r="F133" t="s">
        <v>57</v>
      </c>
      <c r="G133" s="29">
        <v>42897</v>
      </c>
      <c r="H133" s="232">
        <f>[2]Summary!BU532</f>
        <v>103483</v>
      </c>
      <c r="I133" s="2"/>
      <c r="J133" t="s">
        <v>56</v>
      </c>
      <c r="K133" s="29">
        <v>42896</v>
      </c>
      <c r="L133" s="234">
        <f>[2]Summary!BR531</f>
        <v>67730</v>
      </c>
      <c r="N133" t="s">
        <v>57</v>
      </c>
      <c r="O133" s="29">
        <v>42897</v>
      </c>
      <c r="P133" s="234">
        <f>[2]Summary!BR532</f>
        <v>57970</v>
      </c>
      <c r="Q133" s="53"/>
      <c r="R133" t="s">
        <v>56</v>
      </c>
      <c r="S133" s="29">
        <v>42896</v>
      </c>
      <c r="T133" s="234">
        <f>[2]Summary!BO531</f>
        <v>20476</v>
      </c>
      <c r="U133" t="s">
        <v>57</v>
      </c>
      <c r="V133" s="29">
        <v>42897</v>
      </c>
      <c r="W133" s="234">
        <f>[2]Summary!BO532</f>
        <v>20060</v>
      </c>
      <c r="X133" s="53"/>
      <c r="Y133" s="52"/>
      <c r="Z133" s="52"/>
      <c r="AA133" s="234"/>
      <c r="AB133" s="52"/>
      <c r="AC133" s="52"/>
      <c r="AD133" s="234"/>
      <c r="AE133" s="2"/>
      <c r="AF133" s="52"/>
      <c r="AG133" s="52"/>
      <c r="AH133" s="234"/>
      <c r="AI133" s="52"/>
      <c r="AJ133" s="52"/>
      <c r="AL133" s="2"/>
      <c r="AM133" t="s">
        <v>56</v>
      </c>
      <c r="AN133" s="29">
        <v>42896</v>
      </c>
      <c r="AO133" s="48">
        <f t="shared" si="8"/>
        <v>215253</v>
      </c>
      <c r="AQ133" t="s">
        <v>57</v>
      </c>
      <c r="AR133" s="29">
        <v>42897</v>
      </c>
      <c r="AS133" s="48">
        <f t="shared" si="9"/>
        <v>181513</v>
      </c>
    </row>
    <row r="134" spans="2:45" x14ac:dyDescent="0.2">
      <c r="B134" t="s">
        <v>56</v>
      </c>
      <c r="C134" s="29">
        <v>42903</v>
      </c>
      <c r="D134" s="232">
        <f>[2]Summary!BU538</f>
        <v>131399</v>
      </c>
      <c r="F134" t="s">
        <v>57</v>
      </c>
      <c r="G134" s="29">
        <v>42904</v>
      </c>
      <c r="H134" s="232">
        <f>[2]Summary!BU539</f>
        <v>105719</v>
      </c>
      <c r="I134" s="2"/>
      <c r="J134" t="s">
        <v>56</v>
      </c>
      <c r="K134" s="29">
        <v>42903</v>
      </c>
      <c r="L134" s="234">
        <f>[2]Summary!BR538</f>
        <v>60283</v>
      </c>
      <c r="N134" t="s">
        <v>57</v>
      </c>
      <c r="O134" s="29">
        <v>42904</v>
      </c>
      <c r="P134" s="234">
        <f>[2]Summary!BR539</f>
        <v>56186</v>
      </c>
      <c r="Q134" s="53"/>
      <c r="R134" t="s">
        <v>56</v>
      </c>
      <c r="S134" s="29">
        <v>42903</v>
      </c>
      <c r="T134" s="234">
        <f>[2]Summary!BO538</f>
        <v>22848</v>
      </c>
      <c r="U134" t="s">
        <v>57</v>
      </c>
      <c r="V134" s="29">
        <v>42904</v>
      </c>
      <c r="W134" s="234">
        <f>[2]Summary!BO539</f>
        <v>21641</v>
      </c>
      <c r="X134" s="53"/>
      <c r="Y134" s="52"/>
      <c r="Z134" s="52"/>
      <c r="AA134" s="234"/>
      <c r="AB134" s="52"/>
      <c r="AC134" s="52"/>
      <c r="AD134" s="234"/>
      <c r="AE134" s="2"/>
      <c r="AF134" s="52"/>
      <c r="AG134" s="52"/>
      <c r="AH134" s="234"/>
      <c r="AI134" s="52"/>
      <c r="AJ134" s="52"/>
      <c r="AL134" s="2"/>
      <c r="AM134" t="s">
        <v>56</v>
      </c>
      <c r="AN134" s="29">
        <v>42903</v>
      </c>
      <c r="AO134" s="48">
        <f t="shared" si="8"/>
        <v>214530</v>
      </c>
      <c r="AQ134" t="s">
        <v>57</v>
      </c>
      <c r="AR134" s="29">
        <v>42904</v>
      </c>
      <c r="AS134" s="48">
        <f t="shared" si="9"/>
        <v>183546</v>
      </c>
    </row>
    <row r="135" spans="2:45" x14ac:dyDescent="0.2">
      <c r="B135" t="s">
        <v>56</v>
      </c>
      <c r="C135" s="29">
        <v>42910</v>
      </c>
      <c r="D135" s="232">
        <f>[2]Summary!BU545</f>
        <v>126397</v>
      </c>
      <c r="F135" t="s">
        <v>57</v>
      </c>
      <c r="G135" s="29">
        <v>42911</v>
      </c>
      <c r="H135" s="232">
        <f>[2]Summary!BU546</f>
        <v>101699</v>
      </c>
      <c r="I135" s="2"/>
      <c r="J135" t="s">
        <v>56</v>
      </c>
      <c r="K135" s="29">
        <v>42910</v>
      </c>
      <c r="L135" s="234">
        <f>[2]Summary!BR545</f>
        <v>55055</v>
      </c>
      <c r="N135" t="s">
        <v>57</v>
      </c>
      <c r="O135" s="29">
        <v>42911</v>
      </c>
      <c r="P135" s="234">
        <f>[2]Summary!BR546</f>
        <v>51730</v>
      </c>
      <c r="Q135" s="53"/>
      <c r="R135" t="s">
        <v>56</v>
      </c>
      <c r="S135" s="43">
        <v>42910</v>
      </c>
      <c r="T135" s="234">
        <f>[2]Summary!BO545</f>
        <v>18317</v>
      </c>
      <c r="U135" t="s">
        <v>57</v>
      </c>
      <c r="V135" s="29">
        <v>42911</v>
      </c>
      <c r="W135" s="234">
        <f>[2]Summary!BO546</f>
        <v>18405</v>
      </c>
      <c r="X135" s="53"/>
      <c r="Y135" s="52"/>
      <c r="Z135" s="52"/>
      <c r="AA135" s="234"/>
      <c r="AB135" s="52"/>
      <c r="AC135" s="52"/>
      <c r="AD135" s="234"/>
      <c r="AE135" s="2"/>
      <c r="AF135" s="52"/>
      <c r="AG135" s="52"/>
      <c r="AH135" s="234"/>
      <c r="AI135" s="52"/>
      <c r="AJ135" s="52"/>
      <c r="AL135" s="2"/>
      <c r="AM135" t="s">
        <v>56</v>
      </c>
      <c r="AN135" s="29">
        <v>42910</v>
      </c>
      <c r="AO135" s="48">
        <f t="shared" si="8"/>
        <v>199769</v>
      </c>
      <c r="AQ135" t="s">
        <v>57</v>
      </c>
      <c r="AR135" s="29">
        <v>42911</v>
      </c>
      <c r="AS135" s="48">
        <f t="shared" si="9"/>
        <v>171834</v>
      </c>
    </row>
    <row r="136" spans="2:45" x14ac:dyDescent="0.2">
      <c r="B136" t="s">
        <v>56</v>
      </c>
      <c r="C136" s="29">
        <v>42917</v>
      </c>
      <c r="D136" s="232">
        <f>[2]Summary!BU552</f>
        <v>124777</v>
      </c>
      <c r="F136" t="s">
        <v>57</v>
      </c>
      <c r="G136" s="29">
        <v>42918</v>
      </c>
      <c r="H136" s="232">
        <f>[2]Summary!BU553</f>
        <v>96455</v>
      </c>
      <c r="I136" s="2"/>
      <c r="J136" t="s">
        <v>56</v>
      </c>
      <c r="K136" s="29">
        <v>42917</v>
      </c>
      <c r="L136" s="234">
        <f>[2]Summary!BR552</f>
        <v>62476</v>
      </c>
      <c r="N136" t="s">
        <v>57</v>
      </c>
      <c r="O136" s="29">
        <v>42918</v>
      </c>
      <c r="P136" s="234">
        <f>[2]Summary!BR553</f>
        <v>49586</v>
      </c>
      <c r="Q136" s="2"/>
      <c r="R136" t="s">
        <v>56</v>
      </c>
      <c r="S136" s="29">
        <v>42917</v>
      </c>
      <c r="T136" s="234">
        <f>[2]Summary!BO552</f>
        <v>21825</v>
      </c>
      <c r="U136" t="s">
        <v>57</v>
      </c>
      <c r="V136" s="29">
        <v>42918</v>
      </c>
      <c r="W136" s="234">
        <f>[2]Summary!BO553</f>
        <v>17403</v>
      </c>
      <c r="X136" s="53"/>
      <c r="Y136" s="52"/>
      <c r="Z136" s="52"/>
      <c r="AA136" s="234"/>
      <c r="AB136" s="52"/>
      <c r="AC136" s="52"/>
      <c r="AD136" s="234"/>
      <c r="AE136" s="2"/>
      <c r="AF136" s="52"/>
      <c r="AG136" s="52"/>
      <c r="AH136" s="234"/>
      <c r="AI136" s="52"/>
      <c r="AJ136" s="52"/>
      <c r="AL136" s="2"/>
      <c r="AM136" t="s">
        <v>56</v>
      </c>
      <c r="AN136" s="29">
        <v>42917</v>
      </c>
      <c r="AO136" s="48">
        <f t="shared" si="8"/>
        <v>209078</v>
      </c>
      <c r="AQ136" t="s">
        <v>57</v>
      </c>
      <c r="AR136" s="29">
        <v>42918</v>
      </c>
      <c r="AS136" s="48">
        <f t="shared" si="9"/>
        <v>163444</v>
      </c>
    </row>
    <row r="137" spans="2:45" x14ac:dyDescent="0.2">
      <c r="B137" t="s">
        <v>56</v>
      </c>
      <c r="C137" s="29">
        <v>42924</v>
      </c>
      <c r="D137" s="232">
        <f>[2]Summary!BU559</f>
        <v>125014</v>
      </c>
      <c r="F137" t="s">
        <v>57</v>
      </c>
      <c r="G137" s="29">
        <v>42925</v>
      </c>
      <c r="H137" s="232">
        <f>[2]Summary!BU560</f>
        <v>98758</v>
      </c>
      <c r="I137" s="2"/>
      <c r="J137" t="s">
        <v>56</v>
      </c>
      <c r="K137" s="29">
        <v>42924</v>
      </c>
      <c r="L137" s="234">
        <f>[2]Summary!BR559</f>
        <v>57559</v>
      </c>
      <c r="N137" t="s">
        <v>57</v>
      </c>
      <c r="O137" s="29">
        <v>42925</v>
      </c>
      <c r="P137" s="234">
        <f>[2]Summary!BR560</f>
        <v>52283</v>
      </c>
      <c r="Q137" s="2"/>
      <c r="R137" t="s">
        <v>56</v>
      </c>
      <c r="S137" s="29">
        <v>42924</v>
      </c>
      <c r="T137" s="234">
        <f>[2]Summary!BO559</f>
        <v>18994</v>
      </c>
      <c r="U137" t="s">
        <v>57</v>
      </c>
      <c r="V137" s="29">
        <v>42925</v>
      </c>
      <c r="W137" s="234">
        <f>[2]Summary!BO560</f>
        <v>18307</v>
      </c>
      <c r="X137" s="53"/>
      <c r="Y137" s="52"/>
      <c r="Z137" s="52"/>
      <c r="AA137" s="234"/>
      <c r="AB137" s="52"/>
      <c r="AC137" s="52"/>
      <c r="AD137" s="234"/>
      <c r="AE137" s="2"/>
      <c r="AF137" s="52"/>
      <c r="AG137" s="52"/>
      <c r="AH137" s="234"/>
      <c r="AI137" s="52"/>
      <c r="AJ137" s="52"/>
      <c r="AL137" s="2"/>
      <c r="AM137" t="s">
        <v>56</v>
      </c>
      <c r="AN137" s="29">
        <v>42924</v>
      </c>
      <c r="AO137" s="48">
        <f t="shared" si="8"/>
        <v>201567</v>
      </c>
      <c r="AQ137" t="s">
        <v>57</v>
      </c>
      <c r="AR137" s="29">
        <v>42925</v>
      </c>
      <c r="AS137" s="48">
        <f t="shared" si="9"/>
        <v>169348</v>
      </c>
    </row>
    <row r="138" spans="2:45" x14ac:dyDescent="0.2">
      <c r="B138" t="s">
        <v>56</v>
      </c>
      <c r="C138" s="29">
        <v>42931</v>
      </c>
      <c r="D138" s="232">
        <f>[2]Summary!BU566</f>
        <v>123584</v>
      </c>
      <c r="F138" t="s">
        <v>57</v>
      </c>
      <c r="G138" s="29">
        <v>42932</v>
      </c>
      <c r="H138" s="232">
        <f>[2]Summary!BU567</f>
        <v>100290</v>
      </c>
      <c r="I138" s="2"/>
      <c r="J138" t="s">
        <v>56</v>
      </c>
      <c r="K138" s="29">
        <v>42931</v>
      </c>
      <c r="L138" s="234">
        <f>[2]Summary!BR566</f>
        <v>59465</v>
      </c>
      <c r="N138" t="s">
        <v>57</v>
      </c>
      <c r="O138" s="29">
        <v>42932</v>
      </c>
      <c r="P138" s="234">
        <f>[2]Summary!BR567</f>
        <v>53847</v>
      </c>
      <c r="Q138" s="2"/>
      <c r="R138" t="s">
        <v>56</v>
      </c>
      <c r="S138" s="29">
        <v>42931</v>
      </c>
      <c r="T138" s="234">
        <f>[2]Summary!BO566</f>
        <v>19073</v>
      </c>
      <c r="U138" t="s">
        <v>57</v>
      </c>
      <c r="V138" s="29">
        <v>42932</v>
      </c>
      <c r="W138" s="234">
        <f>[2]Summary!BO567</f>
        <v>19676</v>
      </c>
      <c r="X138" s="53"/>
      <c r="Y138" s="52"/>
      <c r="Z138" s="52"/>
      <c r="AA138" s="234"/>
      <c r="AB138" s="52"/>
      <c r="AC138" s="52"/>
      <c r="AD138" s="234"/>
      <c r="AE138" s="2"/>
      <c r="AF138" s="52"/>
      <c r="AG138" s="52"/>
      <c r="AH138" s="234"/>
      <c r="AI138" s="52"/>
      <c r="AJ138" s="52"/>
      <c r="AL138" s="2"/>
      <c r="AM138" t="s">
        <v>56</v>
      </c>
      <c r="AN138" s="29">
        <v>42931</v>
      </c>
      <c r="AO138" s="48">
        <f t="shared" si="8"/>
        <v>202122</v>
      </c>
      <c r="AQ138" t="s">
        <v>57</v>
      </c>
      <c r="AR138" s="29">
        <v>42932</v>
      </c>
      <c r="AS138" s="48">
        <f t="shared" si="9"/>
        <v>173813</v>
      </c>
    </row>
    <row r="139" spans="2:45" x14ac:dyDescent="0.2">
      <c r="B139" t="s">
        <v>56</v>
      </c>
      <c r="C139" s="29">
        <v>42938</v>
      </c>
      <c r="D139" s="232">
        <f>[2]Summary!BU573</f>
        <v>123535</v>
      </c>
      <c r="F139" t="s">
        <v>57</v>
      </c>
      <c r="G139" s="29">
        <v>42939</v>
      </c>
      <c r="H139" s="232">
        <f>[2]Summary!BU574</f>
        <v>96992</v>
      </c>
      <c r="I139" s="2"/>
      <c r="J139" t="s">
        <v>56</v>
      </c>
      <c r="K139" s="29">
        <v>42938</v>
      </c>
      <c r="L139" s="234">
        <f>[2]Summary!BR573</f>
        <v>61122</v>
      </c>
      <c r="N139" t="s">
        <v>57</v>
      </c>
      <c r="O139" s="29">
        <v>42939</v>
      </c>
      <c r="P139" s="234">
        <f>[2]Summary!BR574</f>
        <v>55667</v>
      </c>
      <c r="Q139" s="2"/>
      <c r="R139" t="s">
        <v>56</v>
      </c>
      <c r="S139" s="29">
        <v>42938</v>
      </c>
      <c r="T139" s="234">
        <f>[2]Summary!BO573</f>
        <v>16134</v>
      </c>
      <c r="U139" t="s">
        <v>57</v>
      </c>
      <c r="V139" s="29">
        <v>42939</v>
      </c>
      <c r="W139" s="234">
        <f>[2]Summary!BO574</f>
        <v>18557</v>
      </c>
      <c r="X139" s="53"/>
      <c r="Y139" s="52"/>
      <c r="Z139" s="52"/>
      <c r="AA139" s="234"/>
      <c r="AB139" s="52"/>
      <c r="AC139" s="52"/>
      <c r="AD139" s="234"/>
      <c r="AE139" s="2"/>
      <c r="AF139" s="52"/>
      <c r="AG139" s="52"/>
      <c r="AH139" s="234"/>
      <c r="AI139" s="52"/>
      <c r="AJ139" s="52"/>
      <c r="AL139" s="2"/>
      <c r="AM139" t="s">
        <v>56</v>
      </c>
      <c r="AN139" s="29">
        <v>42938</v>
      </c>
      <c r="AO139" s="48">
        <f t="shared" si="8"/>
        <v>200791</v>
      </c>
      <c r="AQ139" t="s">
        <v>57</v>
      </c>
      <c r="AR139" s="29">
        <v>42939</v>
      </c>
      <c r="AS139" s="48">
        <f t="shared" si="9"/>
        <v>171216</v>
      </c>
    </row>
    <row r="140" spans="2:45" x14ac:dyDescent="0.2">
      <c r="B140" t="s">
        <v>56</v>
      </c>
      <c r="C140" s="29">
        <v>42945</v>
      </c>
      <c r="D140" s="232">
        <f>[2]Summary!BU580</f>
        <v>128724</v>
      </c>
      <c r="F140" t="s">
        <v>57</v>
      </c>
      <c r="G140" s="29">
        <v>42946</v>
      </c>
      <c r="H140" s="232">
        <f>[2]Summary!BU581</f>
        <v>101862</v>
      </c>
      <c r="I140" s="2"/>
      <c r="J140" t="s">
        <v>56</v>
      </c>
      <c r="K140" s="29">
        <v>42945</v>
      </c>
      <c r="L140" s="234">
        <f>[2]Summary!BR580</f>
        <v>59239</v>
      </c>
      <c r="N140" t="s">
        <v>57</v>
      </c>
      <c r="O140" s="29">
        <v>42946</v>
      </c>
      <c r="P140" s="234">
        <f>[2]Summary!BR581</f>
        <v>55146</v>
      </c>
      <c r="Q140" s="2"/>
      <c r="R140" t="s">
        <v>56</v>
      </c>
      <c r="S140" s="29">
        <v>42945</v>
      </c>
      <c r="T140" s="234">
        <f>[2]Summary!BO580</f>
        <v>18759</v>
      </c>
      <c r="U140" t="s">
        <v>57</v>
      </c>
      <c r="V140" s="29">
        <v>42946</v>
      </c>
      <c r="W140" s="234">
        <f>[2]Summary!BO581</f>
        <v>18617</v>
      </c>
      <c r="X140" s="53"/>
      <c r="Y140" s="52"/>
      <c r="Z140" s="52"/>
      <c r="AA140" s="234"/>
      <c r="AB140" s="52"/>
      <c r="AC140" s="52"/>
      <c r="AD140" s="234"/>
      <c r="AE140" s="2"/>
      <c r="AF140" s="52"/>
      <c r="AG140" s="52"/>
      <c r="AH140" s="234"/>
      <c r="AI140" s="52"/>
      <c r="AJ140" s="52"/>
      <c r="AL140" s="2"/>
      <c r="AM140" t="s">
        <v>56</v>
      </c>
      <c r="AN140" s="29">
        <v>42945</v>
      </c>
      <c r="AO140" s="48">
        <f t="shared" si="8"/>
        <v>206722</v>
      </c>
      <c r="AQ140" t="s">
        <v>57</v>
      </c>
      <c r="AR140" s="29">
        <v>42946</v>
      </c>
      <c r="AS140" s="48">
        <f t="shared" si="9"/>
        <v>175625</v>
      </c>
    </row>
    <row r="141" spans="2:45" x14ac:dyDescent="0.2">
      <c r="B141" t="s">
        <v>56</v>
      </c>
      <c r="C141" s="29">
        <v>42952</v>
      </c>
      <c r="D141" s="232">
        <f>[2]Summary!BU587</f>
        <v>129118</v>
      </c>
      <c r="F141" t="s">
        <v>57</v>
      </c>
      <c r="G141" s="29">
        <v>42953</v>
      </c>
      <c r="H141" s="232">
        <f>[2]Summary!BU588</f>
        <v>99326</v>
      </c>
      <c r="I141" s="2"/>
      <c r="J141" t="s">
        <v>56</v>
      </c>
      <c r="K141" s="29">
        <v>42952</v>
      </c>
      <c r="L141" s="234">
        <f>[2]Summary!BR587</f>
        <v>57595</v>
      </c>
      <c r="N141" t="s">
        <v>57</v>
      </c>
      <c r="O141" s="29">
        <v>42953</v>
      </c>
      <c r="P141" s="234">
        <f>[2]Summary!BR588</f>
        <v>53330</v>
      </c>
      <c r="Q141" s="2"/>
      <c r="R141" t="s">
        <v>56</v>
      </c>
      <c r="S141" s="29">
        <v>42952</v>
      </c>
      <c r="T141" s="234">
        <f>[2]Summary!BO587</f>
        <v>19652</v>
      </c>
      <c r="U141" t="s">
        <v>57</v>
      </c>
      <c r="V141" s="29">
        <v>42953</v>
      </c>
      <c r="W141" s="234">
        <f>[2]Summary!BO588</f>
        <v>18269</v>
      </c>
      <c r="X141" s="53"/>
      <c r="Y141" s="52"/>
      <c r="Z141" s="52"/>
      <c r="AA141" s="234"/>
      <c r="AB141" s="52"/>
      <c r="AC141" s="52"/>
      <c r="AD141" s="234"/>
      <c r="AE141" s="2"/>
      <c r="AF141" s="52"/>
      <c r="AG141" s="52"/>
      <c r="AH141" s="234"/>
      <c r="AI141" s="52"/>
      <c r="AJ141" s="52"/>
      <c r="AL141" s="2"/>
      <c r="AM141" t="s">
        <v>56</v>
      </c>
      <c r="AN141" s="29">
        <v>42952</v>
      </c>
      <c r="AO141" s="48">
        <f t="shared" ref="AO141:AO172" si="10">D141+L141+T141</f>
        <v>206365</v>
      </c>
      <c r="AQ141" t="s">
        <v>57</v>
      </c>
      <c r="AR141" s="29">
        <v>42953</v>
      </c>
      <c r="AS141" s="48">
        <f t="shared" ref="AS141:AS169" si="11">H141+P141+W141</f>
        <v>170925</v>
      </c>
    </row>
    <row r="142" spans="2:45" x14ac:dyDescent="0.2">
      <c r="B142" t="s">
        <v>56</v>
      </c>
      <c r="C142" s="29">
        <v>42959</v>
      </c>
      <c r="D142" s="232">
        <f>[2]Summary!BU594</f>
        <v>129477</v>
      </c>
      <c r="F142" t="s">
        <v>57</v>
      </c>
      <c r="G142" s="29">
        <v>42960</v>
      </c>
      <c r="H142" s="232">
        <f>[2]Summary!BU595</f>
        <v>101528</v>
      </c>
      <c r="I142" s="2"/>
      <c r="J142" t="s">
        <v>56</v>
      </c>
      <c r="K142" s="29">
        <v>42959</v>
      </c>
      <c r="L142" s="234">
        <f>[2]Summary!BR594</f>
        <v>60591</v>
      </c>
      <c r="N142" t="s">
        <v>57</v>
      </c>
      <c r="O142" s="29">
        <v>42960</v>
      </c>
      <c r="P142" s="234">
        <f>[2]Summary!BR595</f>
        <v>53905</v>
      </c>
      <c r="Q142" s="2"/>
      <c r="R142" t="s">
        <v>56</v>
      </c>
      <c r="S142" s="29">
        <v>42959</v>
      </c>
      <c r="T142" s="234">
        <f>[2]Summary!BO594</f>
        <v>20040</v>
      </c>
      <c r="U142" t="s">
        <v>57</v>
      </c>
      <c r="V142" s="29">
        <v>42960</v>
      </c>
      <c r="W142" s="234">
        <f>[2]Summary!BO595</f>
        <v>19094</v>
      </c>
      <c r="X142" s="53"/>
      <c r="Y142" s="52"/>
      <c r="Z142" s="52"/>
      <c r="AA142" s="234"/>
      <c r="AB142" s="52"/>
      <c r="AC142" s="52"/>
      <c r="AD142" s="234"/>
      <c r="AE142" s="2"/>
      <c r="AF142" s="52"/>
      <c r="AG142" s="52"/>
      <c r="AH142" s="234"/>
      <c r="AI142" s="52"/>
      <c r="AJ142" s="52"/>
      <c r="AL142" s="2"/>
      <c r="AM142" t="s">
        <v>56</v>
      </c>
      <c r="AN142" s="29">
        <v>42959</v>
      </c>
      <c r="AO142" s="48">
        <f t="shared" si="10"/>
        <v>210108</v>
      </c>
      <c r="AQ142" t="s">
        <v>57</v>
      </c>
      <c r="AR142" s="29">
        <v>42960</v>
      </c>
      <c r="AS142" s="48">
        <f t="shared" si="11"/>
        <v>174527</v>
      </c>
    </row>
    <row r="143" spans="2:45" x14ac:dyDescent="0.2">
      <c r="B143" t="s">
        <v>56</v>
      </c>
      <c r="C143" s="29">
        <v>42966</v>
      </c>
      <c r="D143" s="232">
        <f>[2]Summary!BU601</f>
        <v>127396</v>
      </c>
      <c r="F143" t="s">
        <v>57</v>
      </c>
      <c r="G143" s="29">
        <v>42967</v>
      </c>
      <c r="H143" s="232">
        <f>[2]Summary!BU602</f>
        <v>100298</v>
      </c>
      <c r="I143" s="2"/>
      <c r="J143" t="s">
        <v>56</v>
      </c>
      <c r="K143" s="29">
        <v>42966</v>
      </c>
      <c r="L143" s="234">
        <f>[2]Summary!BR601</f>
        <v>61273</v>
      </c>
      <c r="N143" t="s">
        <v>57</v>
      </c>
      <c r="O143" s="29">
        <v>42967</v>
      </c>
      <c r="P143" s="234">
        <f>[2]Summary!BR602</f>
        <v>55023</v>
      </c>
      <c r="Q143" s="2"/>
      <c r="R143" t="s">
        <v>56</v>
      </c>
      <c r="S143" s="29">
        <v>42966</v>
      </c>
      <c r="T143" s="234">
        <f>[2]Summary!BO601</f>
        <v>19741</v>
      </c>
      <c r="U143" t="s">
        <v>57</v>
      </c>
      <c r="V143" s="29">
        <v>42967</v>
      </c>
      <c r="W143" s="234">
        <f>[2]Summary!BO602</f>
        <v>18424</v>
      </c>
      <c r="X143" s="53"/>
      <c r="Y143" s="52"/>
      <c r="Z143" s="52"/>
      <c r="AA143" s="234"/>
      <c r="AB143" s="52"/>
      <c r="AC143" s="52"/>
      <c r="AD143" s="234"/>
      <c r="AE143" s="2"/>
      <c r="AF143" s="52"/>
      <c r="AG143" s="52"/>
      <c r="AH143" s="234"/>
      <c r="AI143" s="52"/>
      <c r="AJ143" s="52"/>
      <c r="AL143" s="2"/>
      <c r="AM143" t="s">
        <v>56</v>
      </c>
      <c r="AN143" s="29">
        <v>42966</v>
      </c>
      <c r="AO143" s="48">
        <f t="shared" si="10"/>
        <v>208410</v>
      </c>
      <c r="AQ143" t="s">
        <v>57</v>
      </c>
      <c r="AR143" s="29">
        <v>42967</v>
      </c>
      <c r="AS143" s="48">
        <f t="shared" si="11"/>
        <v>173745</v>
      </c>
    </row>
    <row r="144" spans="2:45" x14ac:dyDescent="0.2">
      <c r="B144" t="s">
        <v>56</v>
      </c>
      <c r="C144" s="29">
        <v>42973</v>
      </c>
      <c r="D144" s="232">
        <f>[2]Summary!BU608</f>
        <v>69351</v>
      </c>
      <c r="F144" t="s">
        <v>57</v>
      </c>
      <c r="G144" s="29">
        <v>42974</v>
      </c>
      <c r="H144" s="232">
        <f>[2]Summary!BU609</f>
        <v>60160</v>
      </c>
      <c r="I144" s="2"/>
      <c r="J144" t="s">
        <v>56</v>
      </c>
      <c r="K144" s="29">
        <v>42973</v>
      </c>
      <c r="L144" s="234">
        <f>[2]Summary!BR608</f>
        <v>25512</v>
      </c>
      <c r="N144" t="s">
        <v>57</v>
      </c>
      <c r="O144" s="29">
        <v>42974</v>
      </c>
      <c r="P144" s="234">
        <f>[2]Summary!BR609</f>
        <v>23184</v>
      </c>
      <c r="Q144" s="2"/>
      <c r="R144" t="s">
        <v>56</v>
      </c>
      <c r="S144" s="29">
        <v>42973</v>
      </c>
      <c r="T144" s="234">
        <f>[2]Summary!BO608</f>
        <v>6455</v>
      </c>
      <c r="U144" t="s">
        <v>57</v>
      </c>
      <c r="V144" s="29">
        <v>42974</v>
      </c>
      <c r="W144" s="234">
        <f>[2]Summary!BO609</f>
        <v>6006</v>
      </c>
      <c r="X144" s="53"/>
      <c r="Y144" s="52"/>
      <c r="Z144" s="52"/>
      <c r="AA144" s="234"/>
      <c r="AB144" s="52"/>
      <c r="AC144" s="52"/>
      <c r="AD144" s="234"/>
      <c r="AE144" s="2"/>
      <c r="AF144" s="52"/>
      <c r="AG144" s="52"/>
      <c r="AH144" s="234"/>
      <c r="AI144" s="52"/>
      <c r="AJ144" s="52"/>
      <c r="AL144" s="2"/>
      <c r="AM144" t="s">
        <v>56</v>
      </c>
      <c r="AN144" s="29">
        <v>42973</v>
      </c>
      <c r="AO144" s="48">
        <f t="shared" si="10"/>
        <v>101318</v>
      </c>
      <c r="AQ144" t="s">
        <v>57</v>
      </c>
      <c r="AR144" s="29">
        <v>42974</v>
      </c>
      <c r="AS144" s="48">
        <f t="shared" si="11"/>
        <v>89350</v>
      </c>
    </row>
    <row r="145" spans="2:45" x14ac:dyDescent="0.2">
      <c r="B145" t="s">
        <v>56</v>
      </c>
      <c r="C145" s="29">
        <v>42980</v>
      </c>
      <c r="D145" s="232">
        <f>[2]Summary!BU615</f>
        <v>116155</v>
      </c>
      <c r="F145" t="s">
        <v>57</v>
      </c>
      <c r="G145" s="29">
        <v>42981</v>
      </c>
      <c r="H145" s="232">
        <f>[2]Summary!BU616</f>
        <v>93931</v>
      </c>
      <c r="I145" s="2"/>
      <c r="J145" t="s">
        <v>56</v>
      </c>
      <c r="K145" s="29">
        <v>42980</v>
      </c>
      <c r="L145" s="234">
        <f>[2]Summary!BR615</f>
        <v>61145</v>
      </c>
      <c r="N145" t="s">
        <v>57</v>
      </c>
      <c r="O145" s="29">
        <v>42981</v>
      </c>
      <c r="P145" s="234">
        <f>[2]Summary!BR616</f>
        <v>50140</v>
      </c>
      <c r="Q145" s="2"/>
      <c r="R145" t="s">
        <v>56</v>
      </c>
      <c r="S145" s="29">
        <v>42980</v>
      </c>
      <c r="T145" s="234">
        <f>[2]Summary!BO615</f>
        <v>20605</v>
      </c>
      <c r="U145" t="s">
        <v>57</v>
      </c>
      <c r="V145" s="29">
        <v>42981</v>
      </c>
      <c r="W145" s="234">
        <f>[2]Summary!BO616</f>
        <v>16479</v>
      </c>
      <c r="X145" s="53"/>
      <c r="Y145" s="52"/>
      <c r="Z145" s="52"/>
      <c r="AA145" s="234"/>
      <c r="AB145" s="52"/>
      <c r="AC145" s="52"/>
      <c r="AD145" s="234"/>
      <c r="AE145" s="2"/>
      <c r="AF145" s="52"/>
      <c r="AG145" s="52"/>
      <c r="AH145" s="234"/>
      <c r="AI145" s="52"/>
      <c r="AJ145" s="52"/>
      <c r="AL145" s="2"/>
      <c r="AM145" t="s">
        <v>56</v>
      </c>
      <c r="AN145" s="29">
        <v>42980</v>
      </c>
      <c r="AO145" s="48">
        <f t="shared" si="10"/>
        <v>197905</v>
      </c>
      <c r="AQ145" t="s">
        <v>57</v>
      </c>
      <c r="AR145" s="29">
        <v>42981</v>
      </c>
      <c r="AS145" s="48">
        <f t="shared" si="11"/>
        <v>160550</v>
      </c>
    </row>
    <row r="146" spans="2:45" x14ac:dyDescent="0.2">
      <c r="B146" t="s">
        <v>56</v>
      </c>
      <c r="C146" s="29">
        <v>42987</v>
      </c>
      <c r="D146" s="232">
        <f>[2]Summary!BU622</f>
        <v>127386</v>
      </c>
      <c r="F146" t="s">
        <v>57</v>
      </c>
      <c r="G146" s="29">
        <v>42988</v>
      </c>
      <c r="H146" s="232">
        <f>[2]Summary!BU623</f>
        <v>99209</v>
      </c>
      <c r="I146" s="2"/>
      <c r="J146" t="s">
        <v>56</v>
      </c>
      <c r="K146" s="29">
        <v>42987</v>
      </c>
      <c r="L146" s="234">
        <f>[2]Summary!BR622</f>
        <v>66433</v>
      </c>
      <c r="N146" t="s">
        <v>57</v>
      </c>
      <c r="O146" s="29">
        <v>42988</v>
      </c>
      <c r="P146" s="234">
        <f>[2]Summary!BR623</f>
        <v>53959</v>
      </c>
      <c r="Q146" s="2"/>
      <c r="R146" t="s">
        <v>56</v>
      </c>
      <c r="S146" s="29">
        <v>42987</v>
      </c>
      <c r="T146" s="234">
        <f>[2]Summary!BO622</f>
        <v>24693</v>
      </c>
      <c r="U146" t="s">
        <v>57</v>
      </c>
      <c r="V146" s="29">
        <v>42988</v>
      </c>
      <c r="W146" s="234">
        <f>[2]Summary!BO623</f>
        <v>20504</v>
      </c>
      <c r="X146" s="53"/>
      <c r="Y146" s="52"/>
      <c r="Z146" s="52"/>
      <c r="AA146" s="234"/>
      <c r="AB146" s="52"/>
      <c r="AC146" s="52"/>
      <c r="AD146" s="234"/>
      <c r="AE146" s="2"/>
      <c r="AF146" s="52"/>
      <c r="AG146" s="52"/>
      <c r="AH146" s="234"/>
      <c r="AI146" s="52"/>
      <c r="AJ146" s="52"/>
      <c r="AL146" s="2"/>
      <c r="AM146" t="s">
        <v>56</v>
      </c>
      <c r="AN146" s="29">
        <v>42987</v>
      </c>
      <c r="AO146" s="48">
        <f t="shared" si="10"/>
        <v>218512</v>
      </c>
      <c r="AQ146" t="s">
        <v>57</v>
      </c>
      <c r="AR146" s="29">
        <v>42988</v>
      </c>
      <c r="AS146" s="48">
        <f t="shared" si="11"/>
        <v>173672</v>
      </c>
    </row>
    <row r="147" spans="2:45" x14ac:dyDescent="0.2">
      <c r="B147" t="s">
        <v>56</v>
      </c>
      <c r="C147" s="29">
        <v>42994</v>
      </c>
      <c r="D147" s="232">
        <f>[2]Summary!BU629</f>
        <v>128721</v>
      </c>
      <c r="F147" t="s">
        <v>57</v>
      </c>
      <c r="G147" s="29">
        <v>42995</v>
      </c>
      <c r="H147" s="232">
        <f>[2]Summary!BU630</f>
        <v>101345</v>
      </c>
      <c r="I147" s="2"/>
      <c r="J147" t="s">
        <v>56</v>
      </c>
      <c r="K147" s="29">
        <v>42994</v>
      </c>
      <c r="L147" s="234">
        <f>[2]Summary!BR629</f>
        <v>62701</v>
      </c>
      <c r="N147" t="s">
        <v>57</v>
      </c>
      <c r="O147" s="29">
        <v>42995</v>
      </c>
      <c r="P147" s="234">
        <f>[2]Summary!BR630</f>
        <v>54440</v>
      </c>
      <c r="Q147" s="2"/>
      <c r="R147" t="s">
        <v>56</v>
      </c>
      <c r="S147" s="29">
        <v>42994</v>
      </c>
      <c r="T147" s="234">
        <f>[2]Summary!BO629</f>
        <v>24238</v>
      </c>
      <c r="U147" t="s">
        <v>57</v>
      </c>
      <c r="V147" s="29">
        <v>42995</v>
      </c>
      <c r="W147" s="234">
        <f>[2]Summary!BO630</f>
        <v>21169</v>
      </c>
      <c r="X147" s="53"/>
      <c r="Y147" s="52"/>
      <c r="Z147" s="52"/>
      <c r="AA147" s="234"/>
      <c r="AB147" s="52"/>
      <c r="AC147" s="52"/>
      <c r="AD147" s="234"/>
      <c r="AE147" s="2"/>
      <c r="AF147" s="52"/>
      <c r="AG147" s="52"/>
      <c r="AH147" s="234"/>
      <c r="AI147" s="52"/>
      <c r="AJ147" s="52"/>
      <c r="AL147" s="2"/>
      <c r="AM147" t="s">
        <v>56</v>
      </c>
      <c r="AN147" s="29">
        <v>42994</v>
      </c>
      <c r="AO147" s="48">
        <f t="shared" si="10"/>
        <v>215660</v>
      </c>
      <c r="AQ147" t="s">
        <v>57</v>
      </c>
      <c r="AR147" s="29">
        <v>42995</v>
      </c>
      <c r="AS147" s="48">
        <f t="shared" si="11"/>
        <v>176954</v>
      </c>
    </row>
    <row r="148" spans="2:45" x14ac:dyDescent="0.2">
      <c r="B148" t="s">
        <v>56</v>
      </c>
      <c r="C148" s="29">
        <v>43001</v>
      </c>
      <c r="D148" s="232">
        <f>[2]Summary!BU636</f>
        <v>133098</v>
      </c>
      <c r="F148" t="s">
        <v>57</v>
      </c>
      <c r="G148" s="29">
        <v>43002</v>
      </c>
      <c r="H148" s="232">
        <f>[2]Summary!BU637</f>
        <v>101036</v>
      </c>
      <c r="I148" s="2"/>
      <c r="J148" t="s">
        <v>56</v>
      </c>
      <c r="K148" s="29">
        <v>43001</v>
      </c>
      <c r="L148" s="234">
        <f>[2]Summary!BR636</f>
        <v>60616</v>
      </c>
      <c r="N148" t="s">
        <v>57</v>
      </c>
      <c r="O148" s="29">
        <v>43002</v>
      </c>
      <c r="P148" s="234">
        <f>[2]Summary!BR637</f>
        <v>54903</v>
      </c>
      <c r="Q148" s="2"/>
      <c r="R148" t="s">
        <v>56</v>
      </c>
      <c r="S148" s="29">
        <v>43001</v>
      </c>
      <c r="T148" s="234">
        <f>[2]Summary!BO636</f>
        <v>22573</v>
      </c>
      <c r="U148" t="s">
        <v>57</v>
      </c>
      <c r="V148" s="29">
        <v>43002</v>
      </c>
      <c r="W148" s="234">
        <f>[2]Summary!BO637</f>
        <v>21518</v>
      </c>
      <c r="X148" s="53"/>
      <c r="Y148" s="52"/>
      <c r="Z148" s="52"/>
      <c r="AA148" s="234"/>
      <c r="AB148" s="52"/>
      <c r="AC148" s="52"/>
      <c r="AD148" s="234"/>
      <c r="AE148" s="2"/>
      <c r="AF148" s="52"/>
      <c r="AG148" s="52"/>
      <c r="AH148" s="234"/>
      <c r="AI148" s="52"/>
      <c r="AJ148" s="52"/>
      <c r="AL148" s="2"/>
      <c r="AM148" t="s">
        <v>56</v>
      </c>
      <c r="AN148" s="29">
        <v>43001</v>
      </c>
      <c r="AO148" s="48">
        <f t="shared" si="10"/>
        <v>216287</v>
      </c>
      <c r="AQ148" t="s">
        <v>57</v>
      </c>
      <c r="AR148" s="29">
        <v>43002</v>
      </c>
      <c r="AS148" s="48">
        <f t="shared" si="11"/>
        <v>177457</v>
      </c>
    </row>
    <row r="149" spans="2:45" x14ac:dyDescent="0.2">
      <c r="B149" t="s">
        <v>56</v>
      </c>
      <c r="C149" s="29">
        <v>43008</v>
      </c>
      <c r="D149" s="232">
        <f>[2]Summary!BU643</f>
        <v>134387</v>
      </c>
      <c r="F149" t="s">
        <v>57</v>
      </c>
      <c r="G149" s="29">
        <v>43009</v>
      </c>
      <c r="H149" s="232">
        <f>[2]Summary!BU644</f>
        <v>103625</v>
      </c>
      <c r="I149" s="2"/>
      <c r="J149" t="s">
        <v>56</v>
      </c>
      <c r="K149" s="29">
        <v>43008</v>
      </c>
      <c r="L149" s="234">
        <f>[2]Summary!BR643</f>
        <v>64109</v>
      </c>
      <c r="N149" t="s">
        <v>57</v>
      </c>
      <c r="O149" s="29">
        <v>43009</v>
      </c>
      <c r="P149" s="234">
        <f>[2]Summary!BR644</f>
        <v>57290</v>
      </c>
      <c r="Q149" s="2"/>
      <c r="R149" t="s">
        <v>56</v>
      </c>
      <c r="S149" s="29">
        <v>43008</v>
      </c>
      <c r="T149" s="234">
        <f>[2]Summary!BO643</f>
        <v>23607</v>
      </c>
      <c r="U149" t="s">
        <v>57</v>
      </c>
      <c r="V149" s="29">
        <v>43009</v>
      </c>
      <c r="W149" s="234">
        <f>[2]Summary!BO644</f>
        <v>22478</v>
      </c>
      <c r="X149" s="53"/>
      <c r="Y149" s="52"/>
      <c r="Z149" s="52"/>
      <c r="AA149" s="234"/>
      <c r="AB149" s="52"/>
      <c r="AC149" s="52"/>
      <c r="AD149" s="234"/>
      <c r="AE149" s="2"/>
      <c r="AF149" s="52"/>
      <c r="AG149" s="52"/>
      <c r="AH149" s="234"/>
      <c r="AI149" s="52"/>
      <c r="AJ149" s="52"/>
      <c r="AL149" s="2"/>
      <c r="AM149" t="s">
        <v>56</v>
      </c>
      <c r="AN149" s="29">
        <v>43008</v>
      </c>
      <c r="AO149" s="48">
        <f t="shared" si="10"/>
        <v>222103</v>
      </c>
      <c r="AQ149" t="s">
        <v>57</v>
      </c>
      <c r="AR149" s="29">
        <v>43009</v>
      </c>
      <c r="AS149" s="48">
        <f t="shared" si="11"/>
        <v>183393</v>
      </c>
    </row>
    <row r="150" spans="2:45" x14ac:dyDescent="0.2">
      <c r="B150" t="s">
        <v>56</v>
      </c>
      <c r="C150" s="29">
        <v>43015</v>
      </c>
      <c r="D150" s="232">
        <f>[2]Summary!BU650</f>
        <v>136141</v>
      </c>
      <c r="F150" t="s">
        <v>57</v>
      </c>
      <c r="G150" s="29">
        <v>43016</v>
      </c>
      <c r="H150" s="232">
        <f>[2]Summary!BU651</f>
        <v>105455</v>
      </c>
      <c r="I150" s="2"/>
      <c r="J150" t="s">
        <v>56</v>
      </c>
      <c r="K150" s="29">
        <v>43015</v>
      </c>
      <c r="L150" s="234">
        <f>[2]Summary!BR650</f>
        <v>65971</v>
      </c>
      <c r="N150" t="s">
        <v>57</v>
      </c>
      <c r="O150" s="29">
        <v>43016</v>
      </c>
      <c r="P150" s="234">
        <f>[2]Summary!BR651</f>
        <v>57642</v>
      </c>
      <c r="Q150" s="2"/>
      <c r="R150" t="s">
        <v>56</v>
      </c>
      <c r="S150" s="29">
        <v>43015</v>
      </c>
      <c r="T150" s="234">
        <f>[2]Summary!BO650</f>
        <v>24483</v>
      </c>
      <c r="U150" t="s">
        <v>57</v>
      </c>
      <c r="V150" s="29">
        <v>43016</v>
      </c>
      <c r="W150" s="234">
        <f>[2]Summary!BO651</f>
        <v>22908</v>
      </c>
      <c r="X150" s="53"/>
      <c r="Y150" s="52"/>
      <c r="Z150" s="52"/>
      <c r="AA150" s="234"/>
      <c r="AB150" s="52"/>
      <c r="AC150" s="52"/>
      <c r="AD150" s="234"/>
      <c r="AE150" s="2"/>
      <c r="AF150" s="52"/>
      <c r="AG150" s="52"/>
      <c r="AH150" s="234"/>
      <c r="AI150" s="52"/>
      <c r="AJ150" s="52"/>
      <c r="AL150" s="2"/>
      <c r="AM150" t="s">
        <v>56</v>
      </c>
      <c r="AN150" s="29">
        <v>43015</v>
      </c>
      <c r="AO150" s="48">
        <f t="shared" si="10"/>
        <v>226595</v>
      </c>
      <c r="AQ150" t="s">
        <v>57</v>
      </c>
      <c r="AR150" s="29">
        <v>43016</v>
      </c>
      <c r="AS150" s="48">
        <f t="shared" si="11"/>
        <v>186005</v>
      </c>
    </row>
    <row r="151" spans="2:45" x14ac:dyDescent="0.2">
      <c r="B151" t="s">
        <v>56</v>
      </c>
      <c r="C151" s="29">
        <v>43022</v>
      </c>
      <c r="D151" s="232">
        <f>[2]Summary!BU657</f>
        <v>128538</v>
      </c>
      <c r="F151" t="s">
        <v>57</v>
      </c>
      <c r="G151" s="29">
        <v>43023</v>
      </c>
      <c r="H151" s="232">
        <f>[2]Summary!BU658</f>
        <v>105417</v>
      </c>
      <c r="I151" s="2"/>
      <c r="J151" t="s">
        <v>56</v>
      </c>
      <c r="K151" s="29">
        <v>43022</v>
      </c>
      <c r="L151" s="234">
        <f>[2]Summary!BR657</f>
        <v>61950</v>
      </c>
      <c r="N151" t="s">
        <v>57</v>
      </c>
      <c r="O151" s="29">
        <v>43023</v>
      </c>
      <c r="P151" s="234">
        <f>[2]Summary!BR658</f>
        <v>57593</v>
      </c>
      <c r="Q151" s="2"/>
      <c r="R151" t="s">
        <v>56</v>
      </c>
      <c r="S151" s="29">
        <v>43022</v>
      </c>
      <c r="T151" s="234">
        <f>[2]Summary!BO657</f>
        <v>22368</v>
      </c>
      <c r="U151" t="s">
        <v>57</v>
      </c>
      <c r="V151" s="29">
        <v>43023</v>
      </c>
      <c r="W151" s="234">
        <f>[2]Summary!BO658</f>
        <v>22320</v>
      </c>
      <c r="X151" s="53"/>
      <c r="Y151" s="52"/>
      <c r="Z151" s="52"/>
      <c r="AA151" s="234"/>
      <c r="AB151" s="52"/>
      <c r="AC151" s="52"/>
      <c r="AD151" s="234"/>
      <c r="AE151" s="2"/>
      <c r="AF151" s="52"/>
      <c r="AG151" s="52"/>
      <c r="AH151" s="234"/>
      <c r="AI151" s="52"/>
      <c r="AJ151" s="52"/>
      <c r="AL151" s="2"/>
      <c r="AM151" t="s">
        <v>56</v>
      </c>
      <c r="AN151" s="29">
        <v>43022</v>
      </c>
      <c r="AO151" s="48">
        <f t="shared" si="10"/>
        <v>212856</v>
      </c>
      <c r="AQ151" t="s">
        <v>57</v>
      </c>
      <c r="AR151" s="29">
        <v>43023</v>
      </c>
      <c r="AS151" s="48">
        <f t="shared" si="11"/>
        <v>185330</v>
      </c>
    </row>
    <row r="152" spans="2:45" x14ac:dyDescent="0.2">
      <c r="B152" t="s">
        <v>56</v>
      </c>
      <c r="C152" s="29">
        <v>43029</v>
      </c>
      <c r="D152" s="232">
        <f>[2]Summary!BU664</f>
        <v>140406</v>
      </c>
      <c r="F152" t="s">
        <v>57</v>
      </c>
      <c r="G152" s="29">
        <v>43030</v>
      </c>
      <c r="H152" s="232">
        <f>[2]Summary!BU665</f>
        <v>105199</v>
      </c>
      <c r="I152" s="2"/>
      <c r="J152" t="s">
        <v>56</v>
      </c>
      <c r="K152" s="29">
        <v>43029</v>
      </c>
      <c r="L152" s="234">
        <f>[2]Summary!BR664</f>
        <v>72140</v>
      </c>
      <c r="N152" t="s">
        <v>57</v>
      </c>
      <c r="O152" s="29">
        <v>43030</v>
      </c>
      <c r="P152" s="234">
        <f>[2]Summary!BR665</f>
        <v>63613</v>
      </c>
      <c r="Q152" s="2"/>
      <c r="R152" t="s">
        <v>56</v>
      </c>
      <c r="S152" s="29">
        <v>43029</v>
      </c>
      <c r="T152" s="234">
        <f>[2]Summary!BO664</f>
        <v>32561</v>
      </c>
      <c r="U152" t="s">
        <v>57</v>
      </c>
      <c r="V152" s="29">
        <v>43030</v>
      </c>
      <c r="W152" s="234">
        <f>[2]Summary!BO665</f>
        <v>29213</v>
      </c>
      <c r="X152" s="53"/>
      <c r="Y152" s="52"/>
      <c r="Z152" s="52"/>
      <c r="AA152" s="234"/>
      <c r="AB152" s="52"/>
      <c r="AC152" s="52"/>
      <c r="AD152" s="234"/>
      <c r="AE152" s="2"/>
      <c r="AF152" s="52"/>
      <c r="AG152" s="52"/>
      <c r="AH152" s="234"/>
      <c r="AI152" s="52"/>
      <c r="AJ152" s="52"/>
      <c r="AL152" s="2"/>
      <c r="AM152" t="s">
        <v>56</v>
      </c>
      <c r="AN152" s="29">
        <v>43029</v>
      </c>
      <c r="AO152" s="48">
        <f t="shared" si="10"/>
        <v>245107</v>
      </c>
      <c r="AQ152" t="s">
        <v>57</v>
      </c>
      <c r="AR152" s="29">
        <v>43030</v>
      </c>
      <c r="AS152" s="48">
        <f t="shared" si="11"/>
        <v>198025</v>
      </c>
    </row>
    <row r="153" spans="2:45" x14ac:dyDescent="0.2">
      <c r="B153" t="s">
        <v>56</v>
      </c>
      <c r="C153" s="29">
        <v>43036</v>
      </c>
      <c r="D153" s="232">
        <f>[2]Summary!BU671</f>
        <v>141875</v>
      </c>
      <c r="F153" t="s">
        <v>57</v>
      </c>
      <c r="G153" s="29">
        <v>43037</v>
      </c>
      <c r="H153" s="232">
        <f>[2]Summary!BU672</f>
        <v>103912</v>
      </c>
      <c r="I153" s="2"/>
      <c r="J153" t="s">
        <v>56</v>
      </c>
      <c r="K153" s="29">
        <v>43036</v>
      </c>
      <c r="L153" s="234">
        <f>[2]Summary!BR671</f>
        <v>66356</v>
      </c>
      <c r="N153" t="s">
        <v>57</v>
      </c>
      <c r="O153" s="29">
        <v>43037</v>
      </c>
      <c r="P153" s="234">
        <f>[2]Summary!BR672</f>
        <v>58955</v>
      </c>
      <c r="Q153" s="2"/>
      <c r="R153" t="s">
        <v>56</v>
      </c>
      <c r="S153" s="29">
        <v>43036</v>
      </c>
      <c r="T153" s="234">
        <f>[2]Summary!BO671</f>
        <v>24462</v>
      </c>
      <c r="U153" t="s">
        <v>57</v>
      </c>
      <c r="V153" s="29">
        <v>43037</v>
      </c>
      <c r="W153" s="234">
        <f>[2]Summary!BO672</f>
        <v>22540</v>
      </c>
      <c r="X153" s="53"/>
      <c r="Y153" s="52"/>
      <c r="Z153" s="52"/>
      <c r="AA153" s="234"/>
      <c r="AB153" s="52"/>
      <c r="AC153" s="52"/>
      <c r="AD153" s="234"/>
      <c r="AE153" s="2"/>
      <c r="AF153" s="52"/>
      <c r="AG153" s="52"/>
      <c r="AH153" s="234"/>
      <c r="AI153" s="52"/>
      <c r="AJ153" s="52"/>
      <c r="AL153" s="2"/>
      <c r="AM153" t="s">
        <v>56</v>
      </c>
      <c r="AN153" s="29">
        <v>43036</v>
      </c>
      <c r="AO153" s="48">
        <f t="shared" si="10"/>
        <v>232693</v>
      </c>
      <c r="AQ153" t="s">
        <v>57</v>
      </c>
      <c r="AR153" s="29">
        <v>43037</v>
      </c>
      <c r="AS153" s="48">
        <f t="shared" si="11"/>
        <v>185407</v>
      </c>
    </row>
    <row r="154" spans="2:45" x14ac:dyDescent="0.2">
      <c r="B154" t="s">
        <v>56</v>
      </c>
      <c r="C154" s="29">
        <v>43043</v>
      </c>
      <c r="D154" s="232">
        <f>[2]Summary!BU678</f>
        <v>137573</v>
      </c>
      <c r="F154" t="s">
        <v>57</v>
      </c>
      <c r="G154" s="29">
        <v>43044</v>
      </c>
      <c r="H154" s="232">
        <f>[2]Summary!BU679</f>
        <v>106905</v>
      </c>
      <c r="I154" s="2"/>
      <c r="J154" t="s">
        <v>56</v>
      </c>
      <c r="K154" s="29">
        <v>43043</v>
      </c>
      <c r="L154" s="234">
        <f>[2]Summary!BR678</f>
        <v>65271</v>
      </c>
      <c r="N154" t="s">
        <v>57</v>
      </c>
      <c r="O154" s="29">
        <v>43044</v>
      </c>
      <c r="P154" s="234">
        <f>[2]Summary!BR679</f>
        <v>56604</v>
      </c>
      <c r="Q154" s="2"/>
      <c r="R154" t="s">
        <v>56</v>
      </c>
      <c r="S154" s="29">
        <v>43043</v>
      </c>
      <c r="T154" s="234">
        <f>[2]Summary!BO678</f>
        <v>22798</v>
      </c>
      <c r="U154" t="s">
        <v>57</v>
      </c>
      <c r="V154" s="29">
        <v>43044</v>
      </c>
      <c r="W154" s="234">
        <f>[2]Summary!BO679</f>
        <v>22282</v>
      </c>
      <c r="X154" s="53"/>
      <c r="Y154" s="52"/>
      <c r="Z154" s="52"/>
      <c r="AA154" s="234"/>
      <c r="AB154" s="52"/>
      <c r="AC154" s="52"/>
      <c r="AD154" s="234"/>
      <c r="AE154" s="2"/>
      <c r="AF154" s="52"/>
      <c r="AG154" s="52"/>
      <c r="AH154" s="234"/>
      <c r="AI154" s="52"/>
      <c r="AJ154" s="52"/>
      <c r="AL154" s="2"/>
      <c r="AM154" t="s">
        <v>56</v>
      </c>
      <c r="AN154" s="29">
        <v>43043</v>
      </c>
      <c r="AO154" s="48">
        <f t="shared" si="10"/>
        <v>225642</v>
      </c>
      <c r="AQ154" t="s">
        <v>57</v>
      </c>
      <c r="AR154" s="29">
        <v>43044</v>
      </c>
      <c r="AS154" s="48">
        <f t="shared" si="11"/>
        <v>185791</v>
      </c>
    </row>
    <row r="155" spans="2:45" x14ac:dyDescent="0.2">
      <c r="B155" t="s">
        <v>56</v>
      </c>
      <c r="C155" s="29">
        <v>43050</v>
      </c>
      <c r="D155" s="232">
        <f>[2]Summary!BU685</f>
        <v>135982</v>
      </c>
      <c r="F155" t="s">
        <v>57</v>
      </c>
      <c r="G155" s="29">
        <v>43051</v>
      </c>
      <c r="H155" s="232">
        <f>[2]Summary!BU686</f>
        <v>102977</v>
      </c>
      <c r="I155" s="2"/>
      <c r="J155" t="s">
        <v>56</v>
      </c>
      <c r="K155" s="29">
        <v>43050</v>
      </c>
      <c r="L155" s="234">
        <f>[2]Summary!BR685</f>
        <v>63838</v>
      </c>
      <c r="N155" t="s">
        <v>57</v>
      </c>
      <c r="O155" s="29">
        <v>43051</v>
      </c>
      <c r="P155" s="234">
        <f>[2]Summary!BR686</f>
        <v>56605</v>
      </c>
      <c r="Q155" s="2"/>
      <c r="R155" t="s">
        <v>56</v>
      </c>
      <c r="S155" s="29">
        <v>43050</v>
      </c>
      <c r="T155" s="234">
        <f>[2]Summary!BO685</f>
        <v>23076</v>
      </c>
      <c r="U155" t="s">
        <v>57</v>
      </c>
      <c r="V155" s="29">
        <v>43051</v>
      </c>
      <c r="W155" s="234">
        <f>[2]Summary!BO686</f>
        <v>22588</v>
      </c>
      <c r="X155" s="53"/>
      <c r="Y155" s="52"/>
      <c r="Z155" s="52"/>
      <c r="AA155" s="234"/>
      <c r="AB155" s="52"/>
      <c r="AC155" s="52"/>
      <c r="AD155" s="234"/>
      <c r="AE155" s="2"/>
      <c r="AF155" s="52"/>
      <c r="AG155" s="52"/>
      <c r="AH155" s="234"/>
      <c r="AI155" s="52"/>
      <c r="AJ155" s="52"/>
      <c r="AL155" s="2"/>
      <c r="AM155" t="s">
        <v>56</v>
      </c>
      <c r="AN155" s="29">
        <v>43050</v>
      </c>
      <c r="AO155" s="48">
        <f t="shared" si="10"/>
        <v>222896</v>
      </c>
      <c r="AQ155" t="s">
        <v>57</v>
      </c>
      <c r="AR155" s="29">
        <v>43051</v>
      </c>
      <c r="AS155" s="48">
        <f t="shared" si="11"/>
        <v>182170</v>
      </c>
    </row>
    <row r="156" spans="2:45" x14ac:dyDescent="0.2">
      <c r="B156" t="s">
        <v>56</v>
      </c>
      <c r="C156" s="29">
        <v>43057</v>
      </c>
      <c r="D156" s="232">
        <f>[2]Summary!BU692</f>
        <v>135046</v>
      </c>
      <c r="F156" t="s">
        <v>57</v>
      </c>
      <c r="G156" s="29">
        <v>43058</v>
      </c>
      <c r="H156" s="232">
        <f>[2]Summary!BU693</f>
        <v>103894</v>
      </c>
      <c r="I156" s="2"/>
      <c r="J156" t="s">
        <v>56</v>
      </c>
      <c r="K156" s="29">
        <v>43057</v>
      </c>
      <c r="L156" s="234">
        <f>[2]Summary!BR692</f>
        <v>63413</v>
      </c>
      <c r="N156" t="s">
        <v>57</v>
      </c>
      <c r="O156" s="29">
        <v>43058</v>
      </c>
      <c r="P156" s="234">
        <f>[2]Summary!BR693</f>
        <v>53688</v>
      </c>
      <c r="Q156" s="2"/>
      <c r="R156" t="s">
        <v>56</v>
      </c>
      <c r="S156" s="29">
        <v>43057</v>
      </c>
      <c r="T156" s="234">
        <f>[2]Summary!BO692</f>
        <v>24188</v>
      </c>
      <c r="U156" t="s">
        <v>57</v>
      </c>
      <c r="V156" s="29">
        <v>43058</v>
      </c>
      <c r="W156" s="234">
        <f>[2]Summary!BO693</f>
        <v>21745</v>
      </c>
      <c r="X156" s="53"/>
      <c r="Y156" s="52"/>
      <c r="Z156" s="52"/>
      <c r="AA156" s="234"/>
      <c r="AB156" s="52"/>
      <c r="AC156" s="52"/>
      <c r="AD156" s="234"/>
      <c r="AE156" s="2"/>
      <c r="AF156" s="52"/>
      <c r="AG156" s="52"/>
      <c r="AH156" s="234"/>
      <c r="AI156" s="52"/>
      <c r="AJ156" s="52"/>
      <c r="AL156" s="2"/>
      <c r="AM156" t="s">
        <v>56</v>
      </c>
      <c r="AN156" s="29">
        <v>43057</v>
      </c>
      <c r="AO156" s="48">
        <f t="shared" si="10"/>
        <v>222647</v>
      </c>
      <c r="AQ156" t="s">
        <v>57</v>
      </c>
      <c r="AR156" s="29">
        <v>43058</v>
      </c>
      <c r="AS156" s="48">
        <f t="shared" si="11"/>
        <v>179327</v>
      </c>
    </row>
    <row r="157" spans="2:45" x14ac:dyDescent="0.2">
      <c r="B157" t="s">
        <v>56</v>
      </c>
      <c r="C157" s="29">
        <v>43064</v>
      </c>
      <c r="D157" s="232">
        <f>[2]Summary!BU699</f>
        <v>116484</v>
      </c>
      <c r="F157" t="s">
        <v>57</v>
      </c>
      <c r="G157" s="29">
        <v>43065</v>
      </c>
      <c r="H157" s="232">
        <f>[2]Summary!BU700</f>
        <v>103845</v>
      </c>
      <c r="I157" s="2"/>
      <c r="J157" t="s">
        <v>56</v>
      </c>
      <c r="K157" s="29">
        <v>43064</v>
      </c>
      <c r="L157" s="234">
        <f>[2]Summary!BR699</f>
        <v>61882</v>
      </c>
      <c r="N157" t="s">
        <v>57</v>
      </c>
      <c r="O157" s="29">
        <v>43065</v>
      </c>
      <c r="P157" s="234">
        <f>[2]Summary!BR700</f>
        <v>61141</v>
      </c>
      <c r="Q157" s="2"/>
      <c r="R157" t="s">
        <v>56</v>
      </c>
      <c r="S157" s="29">
        <v>43064</v>
      </c>
      <c r="T157" s="234">
        <f>[2]Summary!BO699</f>
        <v>23630</v>
      </c>
      <c r="U157" t="s">
        <v>57</v>
      </c>
      <c r="V157" s="29">
        <v>43065</v>
      </c>
      <c r="W157" s="234">
        <f>[2]Summary!BO700</f>
        <v>23774</v>
      </c>
      <c r="X157" s="53"/>
      <c r="Y157" s="52"/>
      <c r="Z157" s="52"/>
      <c r="AA157" s="234"/>
      <c r="AB157" s="52"/>
      <c r="AC157" s="52"/>
      <c r="AD157" s="234"/>
      <c r="AE157" s="2"/>
      <c r="AF157" s="52"/>
      <c r="AG157" s="52"/>
      <c r="AH157" s="234"/>
      <c r="AI157" s="52"/>
      <c r="AJ157" s="52"/>
      <c r="AL157" s="2"/>
      <c r="AM157" t="s">
        <v>56</v>
      </c>
      <c r="AN157" s="29">
        <v>43064</v>
      </c>
      <c r="AO157" s="48">
        <f t="shared" si="10"/>
        <v>201996</v>
      </c>
      <c r="AQ157" t="s">
        <v>57</v>
      </c>
      <c r="AR157" s="29">
        <v>43065</v>
      </c>
      <c r="AS157" s="48">
        <f t="shared" si="11"/>
        <v>188760</v>
      </c>
    </row>
    <row r="158" spans="2:45" x14ac:dyDescent="0.2">
      <c r="B158" t="s">
        <v>56</v>
      </c>
      <c r="C158" s="29">
        <v>43071</v>
      </c>
      <c r="D158" s="232">
        <f>[2]Summary!BU706</f>
        <v>139423</v>
      </c>
      <c r="F158" t="s">
        <v>57</v>
      </c>
      <c r="G158" s="29">
        <v>43072</v>
      </c>
      <c r="H158" s="232">
        <f>[2]Summary!BU707</f>
        <v>101625</v>
      </c>
      <c r="I158" s="2"/>
      <c r="J158" t="s">
        <v>56</v>
      </c>
      <c r="K158" s="29">
        <v>43071</v>
      </c>
      <c r="L158" s="234">
        <f>[2]Summary!BR706</f>
        <v>63042</v>
      </c>
      <c r="N158" t="s">
        <v>57</v>
      </c>
      <c r="O158" s="29">
        <v>43072</v>
      </c>
      <c r="P158" s="234">
        <f>[2]Summary!BR707</f>
        <v>51588</v>
      </c>
      <c r="Q158" s="2"/>
      <c r="R158" t="s">
        <v>56</v>
      </c>
      <c r="S158" s="29">
        <v>43071</v>
      </c>
      <c r="T158" s="234">
        <f>[2]Summary!BO706</f>
        <v>20882</v>
      </c>
      <c r="U158" t="s">
        <v>57</v>
      </c>
      <c r="V158" s="29">
        <v>43072</v>
      </c>
      <c r="W158" s="234">
        <f>[2]Summary!BO707</f>
        <v>19071</v>
      </c>
      <c r="X158" s="53"/>
      <c r="Y158" s="52"/>
      <c r="Z158" s="52"/>
      <c r="AA158" s="234"/>
      <c r="AB158" s="52"/>
      <c r="AC158" s="52"/>
      <c r="AD158" s="234"/>
      <c r="AE158" s="2"/>
      <c r="AF158" s="52"/>
      <c r="AG158" s="52"/>
      <c r="AH158" s="234"/>
      <c r="AI158" s="52"/>
      <c r="AJ158" s="52"/>
      <c r="AL158" s="2"/>
      <c r="AM158" t="s">
        <v>56</v>
      </c>
      <c r="AN158" s="29">
        <v>43071</v>
      </c>
      <c r="AO158" s="48">
        <f t="shared" si="10"/>
        <v>223347</v>
      </c>
      <c r="AQ158" t="s">
        <v>57</v>
      </c>
      <c r="AR158" s="29">
        <v>43072</v>
      </c>
      <c r="AS158" s="48">
        <f t="shared" si="11"/>
        <v>172284</v>
      </c>
    </row>
    <row r="159" spans="2:45" x14ac:dyDescent="0.2">
      <c r="B159" t="s">
        <v>56</v>
      </c>
      <c r="C159" s="29">
        <v>43078</v>
      </c>
      <c r="D159" s="232">
        <f>[2]Summary!BU713</f>
        <v>141730</v>
      </c>
      <c r="F159" t="s">
        <v>57</v>
      </c>
      <c r="G159" s="29">
        <v>43079</v>
      </c>
      <c r="H159" s="232">
        <f>[2]Summary!BU714</f>
        <v>103820</v>
      </c>
      <c r="I159" s="2"/>
      <c r="J159" t="s">
        <v>56</v>
      </c>
      <c r="K159" s="29">
        <v>43078</v>
      </c>
      <c r="L159" s="234">
        <f>[2]Summary!BR713</f>
        <v>61022</v>
      </c>
      <c r="N159" t="s">
        <v>57</v>
      </c>
      <c r="O159" s="29">
        <v>43079</v>
      </c>
      <c r="P159" s="234">
        <f>[2]Summary!BR714</f>
        <v>50110</v>
      </c>
      <c r="Q159" s="2"/>
      <c r="R159" t="s">
        <v>56</v>
      </c>
      <c r="S159" s="29">
        <v>43078</v>
      </c>
      <c r="T159" s="234">
        <f>[2]Summary!BO713</f>
        <v>20890</v>
      </c>
      <c r="U159" t="s">
        <v>57</v>
      </c>
      <c r="V159" s="29">
        <v>43079</v>
      </c>
      <c r="W159" s="234">
        <f>[2]Summary!BO714</f>
        <v>18612</v>
      </c>
      <c r="X159" s="53"/>
      <c r="Y159" s="52"/>
      <c r="Z159" s="52"/>
      <c r="AA159" s="234"/>
      <c r="AB159" s="52"/>
      <c r="AC159" s="52"/>
      <c r="AD159" s="234"/>
      <c r="AE159" s="2"/>
      <c r="AF159" s="52"/>
      <c r="AG159" s="52"/>
      <c r="AH159" s="234"/>
      <c r="AI159" s="52"/>
      <c r="AJ159" s="52"/>
      <c r="AL159" s="2"/>
      <c r="AM159" t="s">
        <v>56</v>
      </c>
      <c r="AN159" s="29">
        <v>43078</v>
      </c>
      <c r="AO159" s="48">
        <f t="shared" si="10"/>
        <v>223642</v>
      </c>
      <c r="AQ159" t="s">
        <v>57</v>
      </c>
      <c r="AR159" s="29">
        <v>43079</v>
      </c>
      <c r="AS159" s="48">
        <f t="shared" si="11"/>
        <v>172542</v>
      </c>
    </row>
    <row r="160" spans="2:45" x14ac:dyDescent="0.2">
      <c r="B160" t="s">
        <v>56</v>
      </c>
      <c r="C160" s="29">
        <v>43085</v>
      </c>
      <c r="D160" s="232">
        <f>[2]Summary!BU720</f>
        <v>139905</v>
      </c>
      <c r="F160" t="s">
        <v>57</v>
      </c>
      <c r="G160" s="29">
        <v>43086</v>
      </c>
      <c r="H160" s="232">
        <f>[2]Summary!BU721</f>
        <v>110532</v>
      </c>
      <c r="I160" s="2"/>
      <c r="J160" t="s">
        <v>56</v>
      </c>
      <c r="K160" s="29">
        <v>43085</v>
      </c>
      <c r="L160" s="234">
        <f>[2]Summary!BR720</f>
        <v>59558</v>
      </c>
      <c r="N160" t="s">
        <v>57</v>
      </c>
      <c r="O160" s="29">
        <v>43086</v>
      </c>
      <c r="P160" s="234">
        <f>[2]Summary!BR721</f>
        <v>51008</v>
      </c>
      <c r="Q160" s="2"/>
      <c r="R160" t="s">
        <v>56</v>
      </c>
      <c r="S160" s="29">
        <v>43085</v>
      </c>
      <c r="T160" s="234">
        <f>[2]Summary!BO720</f>
        <v>22538</v>
      </c>
      <c r="U160" t="s">
        <v>57</v>
      </c>
      <c r="V160" s="29">
        <v>43086</v>
      </c>
      <c r="W160" s="234">
        <f>[2]Summary!BO721</f>
        <v>20051</v>
      </c>
      <c r="X160" s="53"/>
      <c r="Y160" s="52"/>
      <c r="Z160" s="52"/>
      <c r="AA160" s="234"/>
      <c r="AB160" s="52"/>
      <c r="AC160" s="52"/>
      <c r="AD160" s="234"/>
      <c r="AE160" s="2"/>
      <c r="AF160" s="52"/>
      <c r="AG160" s="52"/>
      <c r="AH160" s="234"/>
      <c r="AI160" s="52"/>
      <c r="AJ160" s="52"/>
      <c r="AL160" s="2"/>
      <c r="AM160" t="s">
        <v>56</v>
      </c>
      <c r="AN160" s="29">
        <v>43085</v>
      </c>
      <c r="AO160" s="48">
        <f t="shared" si="10"/>
        <v>222001</v>
      </c>
      <c r="AQ160" t="s">
        <v>57</v>
      </c>
      <c r="AR160" s="29">
        <v>43086</v>
      </c>
      <c r="AS160" s="48">
        <f t="shared" si="11"/>
        <v>181591</v>
      </c>
    </row>
    <row r="161" spans="2:45" x14ac:dyDescent="0.2">
      <c r="B161" t="s">
        <v>56</v>
      </c>
      <c r="C161" s="29">
        <v>43092</v>
      </c>
      <c r="D161" s="232">
        <f>[2]Summary!BU727</f>
        <v>126016</v>
      </c>
      <c r="F161" t="s">
        <v>57</v>
      </c>
      <c r="G161" s="29">
        <v>43093</v>
      </c>
      <c r="H161" s="232">
        <f>[2]Summary!BU728</f>
        <v>94883</v>
      </c>
      <c r="I161" s="2"/>
      <c r="J161" t="s">
        <v>56</v>
      </c>
      <c r="K161" s="29">
        <v>43092</v>
      </c>
      <c r="L161" s="234">
        <f>[2]Summary!BR727</f>
        <v>57473</v>
      </c>
      <c r="N161" t="s">
        <v>57</v>
      </c>
      <c r="O161" s="29">
        <v>43093</v>
      </c>
      <c r="P161" s="234">
        <f>[2]Summary!BR728</f>
        <v>44383</v>
      </c>
      <c r="Q161" s="2"/>
      <c r="R161" t="s">
        <v>56</v>
      </c>
      <c r="S161" s="29">
        <v>43092</v>
      </c>
      <c r="T161" s="234">
        <f>[2]Summary!BO727</f>
        <v>22672</v>
      </c>
      <c r="U161" t="s">
        <v>57</v>
      </c>
      <c r="V161" s="29">
        <v>43093</v>
      </c>
      <c r="W161" s="234">
        <f>[2]Summary!BO728</f>
        <v>16599</v>
      </c>
      <c r="X161" s="53"/>
      <c r="Y161" s="52"/>
      <c r="Z161" s="52"/>
      <c r="AA161" s="234"/>
      <c r="AB161" s="52"/>
      <c r="AC161" s="52"/>
      <c r="AD161" s="234"/>
      <c r="AE161" s="2"/>
      <c r="AF161" s="52"/>
      <c r="AG161" s="52"/>
      <c r="AH161" s="234"/>
      <c r="AI161" s="52"/>
      <c r="AJ161" s="52"/>
      <c r="AL161" s="2"/>
      <c r="AM161" t="s">
        <v>56</v>
      </c>
      <c r="AN161" s="29">
        <v>43092</v>
      </c>
      <c r="AO161" s="48">
        <f t="shared" si="10"/>
        <v>206161</v>
      </c>
      <c r="AQ161" t="s">
        <v>57</v>
      </c>
      <c r="AR161" s="29">
        <v>43093</v>
      </c>
      <c r="AS161" s="48">
        <f t="shared" si="11"/>
        <v>155865</v>
      </c>
    </row>
    <row r="162" spans="2:45" x14ac:dyDescent="0.2">
      <c r="B162" t="s">
        <v>56</v>
      </c>
      <c r="C162" s="29">
        <v>43099</v>
      </c>
      <c r="D162" s="232">
        <f>[2]Summary!BU734</f>
        <v>119889</v>
      </c>
      <c r="F162" t="s">
        <v>57</v>
      </c>
      <c r="G162" s="29">
        <v>43100</v>
      </c>
      <c r="H162" s="232">
        <f>[2]Summary!BU735</f>
        <v>79449</v>
      </c>
      <c r="I162" s="2"/>
      <c r="J162" t="s">
        <v>56</v>
      </c>
      <c r="K162" s="29">
        <v>43099</v>
      </c>
      <c r="L162" s="234">
        <f>[2]Summary!BR734</f>
        <v>54362</v>
      </c>
      <c r="N162" t="s">
        <v>57</v>
      </c>
      <c r="O162" s="29">
        <v>43100</v>
      </c>
      <c r="P162" s="234">
        <f>[2]Summary!BR735</f>
        <v>39902</v>
      </c>
      <c r="Q162" s="2"/>
      <c r="R162" t="s">
        <v>56</v>
      </c>
      <c r="S162" s="29">
        <v>43099</v>
      </c>
      <c r="T162" s="234">
        <f>[2]Summary!BO734</f>
        <v>21170</v>
      </c>
      <c r="U162" t="s">
        <v>57</v>
      </c>
      <c r="V162" s="29">
        <v>43100</v>
      </c>
      <c r="W162" s="234">
        <f>[2]Summary!BO735</f>
        <v>14819</v>
      </c>
      <c r="X162" s="53"/>
      <c r="Y162" s="52"/>
      <c r="Z162" s="52"/>
      <c r="AA162" s="234"/>
      <c r="AB162" s="52"/>
      <c r="AC162" s="52"/>
      <c r="AD162" s="234"/>
      <c r="AE162" s="2"/>
      <c r="AF162" s="52"/>
      <c r="AG162" s="52"/>
      <c r="AH162" s="234"/>
      <c r="AI162" s="52"/>
      <c r="AJ162" s="52"/>
      <c r="AL162" s="2"/>
      <c r="AM162" t="s">
        <v>56</v>
      </c>
      <c r="AN162" s="29">
        <v>43099</v>
      </c>
      <c r="AO162" s="48">
        <f t="shared" si="10"/>
        <v>195421</v>
      </c>
      <c r="AQ162" t="s">
        <v>57</v>
      </c>
      <c r="AR162" s="29">
        <v>43100</v>
      </c>
      <c r="AS162" s="48">
        <f t="shared" si="11"/>
        <v>134170</v>
      </c>
    </row>
    <row r="163" spans="2:45" x14ac:dyDescent="0.2">
      <c r="B163" t="s">
        <v>56</v>
      </c>
      <c r="C163" s="54">
        <v>43106</v>
      </c>
      <c r="D163" s="232">
        <f>[3]Summary!BU406</f>
        <v>124168</v>
      </c>
      <c r="F163" t="s">
        <v>57</v>
      </c>
      <c r="G163" s="29">
        <v>43107</v>
      </c>
      <c r="H163" s="232">
        <f>[3]Summary!BU407</f>
        <v>91488</v>
      </c>
      <c r="I163" s="2"/>
      <c r="J163" t="s">
        <v>56</v>
      </c>
      <c r="K163" s="54">
        <v>43106</v>
      </c>
      <c r="L163" s="234">
        <f>[3]Summary!BR406</f>
        <v>52538</v>
      </c>
      <c r="N163" t="s">
        <v>57</v>
      </c>
      <c r="O163" s="29">
        <v>43107</v>
      </c>
      <c r="P163" s="234">
        <f>[3]Summary!BR407</f>
        <v>43433</v>
      </c>
      <c r="Q163" s="2"/>
      <c r="R163" t="s">
        <v>56</v>
      </c>
      <c r="S163" s="54">
        <v>43106</v>
      </c>
      <c r="T163" s="234">
        <f>[3]Summary!BO406</f>
        <v>18588</v>
      </c>
      <c r="U163" t="s">
        <v>57</v>
      </c>
      <c r="V163" s="29">
        <v>43107</v>
      </c>
      <c r="W163" s="234">
        <f>[3]Summary!BO407</f>
        <v>16630</v>
      </c>
      <c r="X163" s="53"/>
      <c r="Y163" s="52"/>
      <c r="Z163" s="52"/>
      <c r="AA163" s="234"/>
      <c r="AB163" s="52"/>
      <c r="AC163" s="52"/>
      <c r="AD163" s="234"/>
      <c r="AE163" s="2"/>
      <c r="AF163" s="52"/>
      <c r="AG163" s="52"/>
      <c r="AH163" s="234"/>
      <c r="AI163" s="52"/>
      <c r="AJ163" s="52"/>
      <c r="AL163" s="2"/>
      <c r="AM163" t="s">
        <v>56</v>
      </c>
      <c r="AN163" s="54">
        <v>43106</v>
      </c>
      <c r="AO163" s="48">
        <f t="shared" si="10"/>
        <v>195294</v>
      </c>
      <c r="AQ163" t="s">
        <v>57</v>
      </c>
      <c r="AR163" s="29">
        <v>43107</v>
      </c>
      <c r="AS163" s="48">
        <f t="shared" si="11"/>
        <v>151551</v>
      </c>
    </row>
    <row r="164" spans="2:45" x14ac:dyDescent="0.2">
      <c r="B164" t="s">
        <v>56</v>
      </c>
      <c r="C164" s="29">
        <v>43113</v>
      </c>
      <c r="D164" s="232">
        <f>[3]Summary!BU413</f>
        <v>125634</v>
      </c>
      <c r="F164" t="s">
        <v>57</v>
      </c>
      <c r="G164" s="29">
        <v>43114</v>
      </c>
      <c r="H164" s="232">
        <f>[3]Summary!BU414</f>
        <v>97170</v>
      </c>
      <c r="I164" s="2"/>
      <c r="J164" t="s">
        <v>56</v>
      </c>
      <c r="K164" s="29">
        <v>43113</v>
      </c>
      <c r="L164" s="234">
        <f>[3]Summary!BR413</f>
        <v>55764</v>
      </c>
      <c r="N164" t="s">
        <v>57</v>
      </c>
      <c r="O164" s="29">
        <v>43114</v>
      </c>
      <c r="P164" s="234">
        <f>[3]Summary!BR414</f>
        <v>47201</v>
      </c>
      <c r="Q164" s="2"/>
      <c r="R164" t="s">
        <v>56</v>
      </c>
      <c r="S164" s="29">
        <v>43113</v>
      </c>
      <c r="T164" s="234">
        <f>[3]Summary!BO413</f>
        <v>20166</v>
      </c>
      <c r="U164" t="s">
        <v>57</v>
      </c>
      <c r="V164" s="29">
        <v>43114</v>
      </c>
      <c r="W164" s="234">
        <f>[3]Summary!BO414</f>
        <v>17906</v>
      </c>
      <c r="X164" s="53"/>
      <c r="Y164" s="52"/>
      <c r="Z164" s="52"/>
      <c r="AA164" s="234"/>
      <c r="AB164" s="52"/>
      <c r="AC164" s="52"/>
      <c r="AD164" s="234"/>
      <c r="AE164" s="2"/>
      <c r="AF164" s="52"/>
      <c r="AG164" s="52"/>
      <c r="AH164" s="234"/>
      <c r="AI164" s="52"/>
      <c r="AJ164" s="52"/>
      <c r="AL164" s="2"/>
      <c r="AM164" t="s">
        <v>56</v>
      </c>
      <c r="AN164" s="29">
        <v>43113</v>
      </c>
      <c r="AO164" s="48">
        <f t="shared" si="10"/>
        <v>201564</v>
      </c>
      <c r="AQ164" t="s">
        <v>57</v>
      </c>
      <c r="AR164" s="29">
        <v>43114</v>
      </c>
      <c r="AS164" s="48">
        <f t="shared" si="11"/>
        <v>162277</v>
      </c>
    </row>
    <row r="165" spans="2:45" x14ac:dyDescent="0.2">
      <c r="B165" t="s">
        <v>56</v>
      </c>
      <c r="C165" s="55">
        <v>43120</v>
      </c>
      <c r="D165" s="232">
        <f>[3]Summary!BU420</f>
        <v>134766</v>
      </c>
      <c r="F165" t="s">
        <v>57</v>
      </c>
      <c r="G165" s="43">
        <v>43121</v>
      </c>
      <c r="H165" s="232">
        <f>[3]Summary!BU421</f>
        <v>94583</v>
      </c>
      <c r="I165" s="2"/>
      <c r="J165" t="s">
        <v>56</v>
      </c>
      <c r="K165" s="55">
        <v>43120</v>
      </c>
      <c r="L165" s="234">
        <f>[3]Summary!BR420</f>
        <v>58375</v>
      </c>
      <c r="N165" t="s">
        <v>57</v>
      </c>
      <c r="O165" s="43">
        <v>43121</v>
      </c>
      <c r="P165" s="234">
        <f>[3]Summary!BR421</f>
        <v>44301</v>
      </c>
      <c r="Q165" s="2"/>
      <c r="R165" t="s">
        <v>56</v>
      </c>
      <c r="S165" s="55">
        <v>43120</v>
      </c>
      <c r="T165" s="234">
        <f>[3]Summary!BO420</f>
        <v>18705</v>
      </c>
      <c r="U165" t="s">
        <v>57</v>
      </c>
      <c r="V165" s="43">
        <v>43121</v>
      </c>
      <c r="W165" s="234">
        <f>[3]Summary!BO421</f>
        <v>15993</v>
      </c>
      <c r="X165" s="53"/>
      <c r="Y165" s="52"/>
      <c r="Z165" s="52"/>
      <c r="AA165" s="234"/>
      <c r="AB165" s="52"/>
      <c r="AC165" s="52"/>
      <c r="AD165" s="234"/>
      <c r="AE165" s="2"/>
      <c r="AF165" s="52"/>
      <c r="AG165" s="52"/>
      <c r="AH165" s="234"/>
      <c r="AI165" s="52"/>
      <c r="AJ165" s="52"/>
      <c r="AL165" s="2"/>
      <c r="AM165" t="s">
        <v>56</v>
      </c>
      <c r="AN165" s="55">
        <v>43120</v>
      </c>
      <c r="AO165" s="48">
        <f t="shared" si="10"/>
        <v>211846</v>
      </c>
      <c r="AQ165" t="s">
        <v>57</v>
      </c>
      <c r="AR165" s="43">
        <v>43121</v>
      </c>
      <c r="AS165" s="48">
        <f t="shared" si="11"/>
        <v>154877</v>
      </c>
    </row>
    <row r="166" spans="2:45" x14ac:dyDescent="0.2">
      <c r="B166" t="s">
        <v>56</v>
      </c>
      <c r="C166" s="54">
        <v>43127</v>
      </c>
      <c r="D166" s="232">
        <f>[3]Summary!BU427</f>
        <v>129517</v>
      </c>
      <c r="F166" t="s">
        <v>57</v>
      </c>
      <c r="G166" s="29">
        <v>43128</v>
      </c>
      <c r="H166" s="232">
        <f>[3]Summary!BU428</f>
        <v>98362</v>
      </c>
      <c r="I166" s="2"/>
      <c r="J166" t="s">
        <v>56</v>
      </c>
      <c r="K166" s="54">
        <v>43127</v>
      </c>
      <c r="L166" s="234">
        <f>[3]Summary!BR427</f>
        <v>57862</v>
      </c>
      <c r="N166" t="s">
        <v>57</v>
      </c>
      <c r="O166" s="29">
        <v>43128</v>
      </c>
      <c r="P166" s="234">
        <f>[3]Summary!BR428</f>
        <v>51297</v>
      </c>
      <c r="Q166" s="2"/>
      <c r="R166" t="s">
        <v>56</v>
      </c>
      <c r="S166" s="54">
        <v>43127</v>
      </c>
      <c r="T166" s="234">
        <f>[3]Summary!BO427</f>
        <v>17797</v>
      </c>
      <c r="U166" t="s">
        <v>57</v>
      </c>
      <c r="V166" s="29">
        <v>43128</v>
      </c>
      <c r="W166" s="234">
        <f>[3]Summary!BO428</f>
        <v>17497</v>
      </c>
      <c r="X166" s="53"/>
      <c r="Y166" s="52"/>
      <c r="Z166" s="52"/>
      <c r="AA166" s="234"/>
      <c r="AB166" s="52"/>
      <c r="AC166" s="52"/>
      <c r="AD166" s="234"/>
      <c r="AE166" s="2"/>
      <c r="AF166" s="52"/>
      <c r="AG166" s="52"/>
      <c r="AH166" s="234"/>
      <c r="AI166" s="52"/>
      <c r="AJ166" s="52"/>
      <c r="AL166" s="2"/>
      <c r="AM166" t="s">
        <v>56</v>
      </c>
      <c r="AN166" s="54">
        <v>43127</v>
      </c>
      <c r="AO166" s="48">
        <f t="shared" si="10"/>
        <v>205176</v>
      </c>
      <c r="AQ166" t="s">
        <v>57</v>
      </c>
      <c r="AR166" s="29">
        <v>43128</v>
      </c>
      <c r="AS166" s="48">
        <f t="shared" si="11"/>
        <v>167156</v>
      </c>
    </row>
    <row r="167" spans="2:45" x14ac:dyDescent="0.2">
      <c r="B167" t="s">
        <v>56</v>
      </c>
      <c r="C167" s="54">
        <v>43134</v>
      </c>
      <c r="D167" s="232">
        <f>[3]Summary!BU434</f>
        <v>132910</v>
      </c>
      <c r="F167" t="s">
        <v>57</v>
      </c>
      <c r="G167" s="29">
        <v>43135</v>
      </c>
      <c r="H167" s="232">
        <f>[3]Summary!BU435</f>
        <v>95712</v>
      </c>
      <c r="I167" s="2"/>
      <c r="J167" t="s">
        <v>56</v>
      </c>
      <c r="K167" s="54">
        <v>43134</v>
      </c>
      <c r="L167" s="234">
        <f>[3]Summary!BR434</f>
        <v>56934</v>
      </c>
      <c r="N167" t="s">
        <v>57</v>
      </c>
      <c r="O167" s="29">
        <v>43135</v>
      </c>
      <c r="P167" s="234">
        <f>[3]Summary!BR435</f>
        <v>48185</v>
      </c>
      <c r="Q167" s="2"/>
      <c r="R167" t="s">
        <v>56</v>
      </c>
      <c r="S167" s="54">
        <v>43134</v>
      </c>
      <c r="T167" s="234">
        <f>[3]Summary!BO434</f>
        <v>18479</v>
      </c>
      <c r="U167" t="s">
        <v>57</v>
      </c>
      <c r="V167" s="29">
        <v>43135</v>
      </c>
      <c r="W167" s="234">
        <f>[3]Summary!BO435</f>
        <v>16308</v>
      </c>
      <c r="X167" s="53"/>
      <c r="Y167" s="52"/>
      <c r="Z167" s="52"/>
      <c r="AA167" s="234"/>
      <c r="AB167" s="52"/>
      <c r="AC167" s="52"/>
      <c r="AD167" s="234"/>
      <c r="AE167" s="2"/>
      <c r="AF167" s="52"/>
      <c r="AG167" s="52"/>
      <c r="AH167" s="234"/>
      <c r="AI167" s="52"/>
      <c r="AJ167" s="52"/>
      <c r="AL167" s="2"/>
      <c r="AM167" t="s">
        <v>56</v>
      </c>
      <c r="AN167" s="54">
        <v>43134</v>
      </c>
      <c r="AO167" s="48">
        <f t="shared" si="10"/>
        <v>208323</v>
      </c>
      <c r="AQ167" t="s">
        <v>57</v>
      </c>
      <c r="AR167" s="29">
        <v>43135</v>
      </c>
      <c r="AS167" s="48">
        <f t="shared" si="11"/>
        <v>160205</v>
      </c>
    </row>
    <row r="168" spans="2:45" x14ac:dyDescent="0.2">
      <c r="B168" t="s">
        <v>56</v>
      </c>
      <c r="C168" s="54">
        <v>43141</v>
      </c>
      <c r="D168" s="232">
        <f>[3]Summary!BU441</f>
        <v>133447</v>
      </c>
      <c r="F168" t="s">
        <v>57</v>
      </c>
      <c r="G168" s="29">
        <v>43142</v>
      </c>
      <c r="H168" s="232">
        <f>[3]Summary!BU442</f>
        <v>85749</v>
      </c>
      <c r="I168" s="2"/>
      <c r="J168" t="s">
        <v>56</v>
      </c>
      <c r="K168" s="54">
        <v>43141</v>
      </c>
      <c r="L168" s="234">
        <f>[3]Summary!BR441</f>
        <v>60009</v>
      </c>
      <c r="N168" t="s">
        <v>57</v>
      </c>
      <c r="O168" s="29">
        <v>43142</v>
      </c>
      <c r="P168" s="234">
        <f>[3]Summary!BR442</f>
        <v>45239</v>
      </c>
      <c r="Q168" s="2"/>
      <c r="R168" t="s">
        <v>56</v>
      </c>
      <c r="S168" s="54">
        <v>43141</v>
      </c>
      <c r="T168" s="234">
        <f>[3]Summary!BO441</f>
        <v>19099</v>
      </c>
      <c r="U168" t="s">
        <v>57</v>
      </c>
      <c r="V168" s="29">
        <v>43142</v>
      </c>
      <c r="W168" s="234">
        <f>[3]Summary!BO442</f>
        <v>16765</v>
      </c>
      <c r="X168" s="53"/>
      <c r="Y168" s="52"/>
      <c r="Z168" s="52"/>
      <c r="AA168" s="234"/>
      <c r="AB168" s="52"/>
      <c r="AC168" s="52"/>
      <c r="AD168" s="234"/>
      <c r="AE168" s="2"/>
      <c r="AF168" s="52"/>
      <c r="AG168" s="52"/>
      <c r="AH168" s="234"/>
      <c r="AI168" s="52"/>
      <c r="AJ168" s="52"/>
      <c r="AL168" s="2"/>
      <c r="AM168" t="s">
        <v>56</v>
      </c>
      <c r="AN168" s="54">
        <v>43141</v>
      </c>
      <c r="AO168" s="48">
        <f t="shared" si="10"/>
        <v>212555</v>
      </c>
      <c r="AQ168" t="s">
        <v>57</v>
      </c>
      <c r="AR168" s="29">
        <v>43142</v>
      </c>
      <c r="AS168" s="48">
        <f t="shared" si="11"/>
        <v>147753</v>
      </c>
    </row>
    <row r="169" spans="2:45" x14ac:dyDescent="0.2">
      <c r="B169" t="s">
        <v>56</v>
      </c>
      <c r="C169" s="43">
        <v>43148</v>
      </c>
      <c r="D169" s="232">
        <f>[3]Summary!BU448</f>
        <v>140345</v>
      </c>
      <c r="F169" t="s">
        <v>57</v>
      </c>
      <c r="G169" s="43">
        <v>43149</v>
      </c>
      <c r="H169" s="232">
        <f>[3]Summary!BU449</f>
        <v>109331</v>
      </c>
      <c r="I169" s="2"/>
      <c r="J169" t="s">
        <v>56</v>
      </c>
      <c r="K169" s="43">
        <v>43148</v>
      </c>
      <c r="L169" s="234">
        <f>[3]Summary!BR448</f>
        <v>61412</v>
      </c>
      <c r="N169" t="s">
        <v>57</v>
      </c>
      <c r="O169" s="43">
        <v>43149</v>
      </c>
      <c r="P169" s="234">
        <f>[3]Summary!BR449</f>
        <v>53148</v>
      </c>
      <c r="Q169" s="2"/>
      <c r="R169" t="s">
        <v>56</v>
      </c>
      <c r="S169" s="43">
        <v>43148</v>
      </c>
      <c r="T169" s="234">
        <f>[3]Summary!BO448</f>
        <v>20213</v>
      </c>
      <c r="U169" t="s">
        <v>57</v>
      </c>
      <c r="V169" s="43">
        <v>43149</v>
      </c>
      <c r="W169" s="234">
        <f>[3]Summary!BO449</f>
        <v>18844</v>
      </c>
      <c r="X169" s="53"/>
      <c r="Y169" s="52"/>
      <c r="Z169" s="52"/>
      <c r="AA169" s="234"/>
      <c r="AB169" s="52"/>
      <c r="AC169" s="52"/>
      <c r="AD169" s="234"/>
      <c r="AE169" s="2"/>
      <c r="AF169" s="52"/>
      <c r="AG169" s="52"/>
      <c r="AH169" s="234"/>
      <c r="AI169" s="52"/>
      <c r="AJ169" s="52"/>
      <c r="AL169" s="2"/>
      <c r="AM169" t="s">
        <v>56</v>
      </c>
      <c r="AN169" s="43">
        <v>43148</v>
      </c>
      <c r="AO169" s="48">
        <f t="shared" si="10"/>
        <v>221970</v>
      </c>
      <c r="AQ169" t="s">
        <v>57</v>
      </c>
      <c r="AR169" s="43">
        <v>43149</v>
      </c>
      <c r="AS169" s="48">
        <f t="shared" si="11"/>
        <v>181323</v>
      </c>
    </row>
    <row r="170" spans="2:45" x14ac:dyDescent="0.2">
      <c r="B170" t="s">
        <v>56</v>
      </c>
      <c r="C170" s="54">
        <v>43155</v>
      </c>
      <c r="D170" s="232">
        <f>[3]Summary!BU455</f>
        <v>140296</v>
      </c>
      <c r="F170" t="s">
        <v>57</v>
      </c>
      <c r="G170" s="29">
        <v>43156</v>
      </c>
      <c r="H170" s="232">
        <f>[3]Summary!BU456</f>
        <v>107601</v>
      </c>
      <c r="I170" s="2"/>
      <c r="J170" t="s">
        <v>56</v>
      </c>
      <c r="K170" s="54">
        <v>43155</v>
      </c>
      <c r="L170" s="234">
        <f>[3]Summary!BR455</f>
        <v>58197</v>
      </c>
      <c r="N170" t="s">
        <v>57</v>
      </c>
      <c r="O170" s="29">
        <v>43156</v>
      </c>
      <c r="P170" s="234">
        <f>[3]Summary!BR456</f>
        <v>51538</v>
      </c>
      <c r="Q170" s="2"/>
      <c r="R170" t="s">
        <v>56</v>
      </c>
      <c r="S170" s="54">
        <v>43155</v>
      </c>
      <c r="T170" s="234">
        <f>[3]Summary!BO455</f>
        <v>19748</v>
      </c>
      <c r="U170" t="s">
        <v>57</v>
      </c>
      <c r="V170" s="29">
        <v>43156</v>
      </c>
      <c r="W170" s="234">
        <f>[3]Summary!BO456</f>
        <v>18593</v>
      </c>
      <c r="X170" s="53"/>
      <c r="Y170" s="52"/>
      <c r="Z170" s="52"/>
      <c r="AA170" s="234"/>
      <c r="AB170" s="52"/>
      <c r="AC170" s="52"/>
      <c r="AD170" s="234"/>
      <c r="AE170" s="2"/>
      <c r="AF170" s="52"/>
      <c r="AG170" s="52"/>
      <c r="AH170" s="234"/>
      <c r="AI170" s="52"/>
      <c r="AJ170" s="52"/>
      <c r="AL170" s="2"/>
      <c r="AM170" t="s">
        <v>56</v>
      </c>
      <c r="AN170" s="54">
        <v>43155</v>
      </c>
      <c r="AO170" s="48">
        <f t="shared" si="10"/>
        <v>218241</v>
      </c>
      <c r="AQ170" t="s">
        <v>57</v>
      </c>
      <c r="AR170" s="29">
        <v>43156</v>
      </c>
      <c r="AS170" s="48">
        <f t="shared" ref="AS170:AS201" si="12">H170+P170+W170+AD170+AK170</f>
        <v>177732</v>
      </c>
    </row>
    <row r="171" spans="2:45" x14ac:dyDescent="0.2">
      <c r="B171" t="s">
        <v>56</v>
      </c>
      <c r="C171" s="54">
        <v>43162</v>
      </c>
      <c r="D171" s="232">
        <f>[3]Summary!BU462</f>
        <v>145531</v>
      </c>
      <c r="F171" t="s">
        <v>57</v>
      </c>
      <c r="G171" s="55">
        <v>43163</v>
      </c>
      <c r="H171" s="232">
        <f>[3]Summary!BU463</f>
        <v>105910</v>
      </c>
      <c r="I171" s="2"/>
      <c r="J171" t="s">
        <v>56</v>
      </c>
      <c r="K171" s="54">
        <v>43162</v>
      </c>
      <c r="L171" s="234">
        <f>[3]Summary!BR462</f>
        <v>67461</v>
      </c>
      <c r="N171" t="s">
        <v>57</v>
      </c>
      <c r="O171" s="55">
        <v>43163</v>
      </c>
      <c r="P171" s="234">
        <f>[3]Summary!BR463</f>
        <v>54782</v>
      </c>
      <c r="Q171" s="2"/>
      <c r="R171" t="s">
        <v>56</v>
      </c>
      <c r="S171" s="54">
        <v>43162</v>
      </c>
      <c r="T171" s="234">
        <f>[3]Summary!BO462</f>
        <v>22514</v>
      </c>
      <c r="U171" t="s">
        <v>57</v>
      </c>
      <c r="V171" s="55">
        <v>43163</v>
      </c>
      <c r="W171" s="234">
        <f>[3]Summary!BO463</f>
        <v>19427</v>
      </c>
      <c r="X171" s="53"/>
      <c r="Y171" s="52"/>
      <c r="Z171" s="52"/>
      <c r="AA171" s="234"/>
      <c r="AB171" s="52"/>
      <c r="AC171" s="52"/>
      <c r="AD171" s="234"/>
      <c r="AE171" s="2"/>
      <c r="AF171" s="52"/>
      <c r="AG171" s="52"/>
      <c r="AH171" s="234"/>
      <c r="AI171" s="52"/>
      <c r="AJ171" s="52"/>
      <c r="AL171" s="2"/>
      <c r="AM171" t="s">
        <v>56</v>
      </c>
      <c r="AN171" s="54">
        <v>43162</v>
      </c>
      <c r="AO171" s="48">
        <f t="shared" si="10"/>
        <v>235506</v>
      </c>
      <c r="AQ171" t="s">
        <v>57</v>
      </c>
      <c r="AR171" s="55">
        <v>43163</v>
      </c>
      <c r="AS171" s="48">
        <f t="shared" si="12"/>
        <v>180119</v>
      </c>
    </row>
    <row r="172" spans="2:45" x14ac:dyDescent="0.2">
      <c r="B172" t="s">
        <v>56</v>
      </c>
      <c r="C172" s="55">
        <v>43169</v>
      </c>
      <c r="D172" s="232">
        <f>[3]Summary!BU469</f>
        <v>142582</v>
      </c>
      <c r="F172" t="s">
        <v>57</v>
      </c>
      <c r="G172" s="29">
        <v>43170</v>
      </c>
      <c r="H172" s="232">
        <f>[3]Summary!BU470</f>
        <v>101693</v>
      </c>
      <c r="I172" s="2"/>
      <c r="J172" t="s">
        <v>56</v>
      </c>
      <c r="K172" s="55">
        <v>43169</v>
      </c>
      <c r="L172" s="234">
        <f>[3]Summary!BR469</f>
        <v>70577</v>
      </c>
      <c r="N172" t="s">
        <v>57</v>
      </c>
      <c r="O172" s="29">
        <v>43170</v>
      </c>
      <c r="P172" s="234">
        <f>[3]Summary!BR470</f>
        <v>56071</v>
      </c>
      <c r="Q172" s="2"/>
      <c r="R172" t="s">
        <v>56</v>
      </c>
      <c r="S172" s="55">
        <v>43169</v>
      </c>
      <c r="T172" s="234">
        <f>[3]Summary!BO469</f>
        <v>24936</v>
      </c>
      <c r="U172" t="s">
        <v>57</v>
      </c>
      <c r="V172" s="29">
        <v>43170</v>
      </c>
      <c r="W172" s="234">
        <f>[3]Summary!BO470</f>
        <v>20892</v>
      </c>
      <c r="X172" s="53"/>
      <c r="Y172" s="52"/>
      <c r="Z172" s="52"/>
      <c r="AA172" s="234"/>
      <c r="AB172" s="52"/>
      <c r="AC172" s="52"/>
      <c r="AD172" s="234"/>
      <c r="AE172" s="2"/>
      <c r="AF172" s="52"/>
      <c r="AG172" s="52"/>
      <c r="AH172" s="234"/>
      <c r="AI172" s="52"/>
      <c r="AJ172" s="52"/>
      <c r="AL172" s="2"/>
      <c r="AM172" t="s">
        <v>56</v>
      </c>
      <c r="AN172" s="55">
        <v>43169</v>
      </c>
      <c r="AO172" s="48">
        <f t="shared" si="10"/>
        <v>238095</v>
      </c>
      <c r="AQ172" t="s">
        <v>57</v>
      </c>
      <c r="AR172" s="29">
        <v>43170</v>
      </c>
      <c r="AS172" s="48">
        <f t="shared" si="12"/>
        <v>178656</v>
      </c>
    </row>
    <row r="173" spans="2:45" x14ac:dyDescent="0.2">
      <c r="B173" t="s">
        <v>56</v>
      </c>
      <c r="C173" s="54">
        <v>43176</v>
      </c>
      <c r="D173" s="232">
        <f>[3]Summary!BU476</f>
        <v>134792</v>
      </c>
      <c r="F173" t="s">
        <v>57</v>
      </c>
      <c r="G173" s="29">
        <v>43177</v>
      </c>
      <c r="H173" s="232">
        <f>[3]Summary!BU477</f>
        <v>110195</v>
      </c>
      <c r="I173" s="2"/>
      <c r="J173" t="s">
        <v>56</v>
      </c>
      <c r="K173" s="54">
        <v>43176</v>
      </c>
      <c r="L173" s="234">
        <f>[3]Summary!BR476</f>
        <v>69070</v>
      </c>
      <c r="N173" t="s">
        <v>57</v>
      </c>
      <c r="O173" s="29">
        <v>43177</v>
      </c>
      <c r="P173" s="234">
        <f>[3]Summary!BR477</f>
        <v>65736</v>
      </c>
      <c r="Q173" s="2"/>
      <c r="R173" t="s">
        <v>56</v>
      </c>
      <c r="S173" s="54">
        <v>43176</v>
      </c>
      <c r="T173" s="234">
        <f>[3]Summary!BO476</f>
        <v>23895</v>
      </c>
      <c r="U173" t="s">
        <v>57</v>
      </c>
      <c r="V173" s="29">
        <v>43177</v>
      </c>
      <c r="W173" s="234">
        <f>[3]Summary!BO477</f>
        <v>24231</v>
      </c>
      <c r="X173" s="53"/>
      <c r="Y173" s="52"/>
      <c r="Z173" s="52"/>
      <c r="AA173" s="234"/>
      <c r="AB173" s="52"/>
      <c r="AC173" s="52"/>
      <c r="AD173" s="234"/>
      <c r="AE173" s="2"/>
      <c r="AF173" s="52"/>
      <c r="AG173" s="52"/>
      <c r="AH173" s="234"/>
      <c r="AI173" s="52"/>
      <c r="AJ173" s="52"/>
      <c r="AL173" s="2"/>
      <c r="AM173" t="s">
        <v>56</v>
      </c>
      <c r="AN173" s="54">
        <v>43176</v>
      </c>
      <c r="AO173" s="48">
        <f t="shared" ref="AO173:AO204" si="13">D173+L173+T173</f>
        <v>227757</v>
      </c>
      <c r="AQ173" t="s">
        <v>57</v>
      </c>
      <c r="AR173" s="29">
        <v>43177</v>
      </c>
      <c r="AS173" s="48">
        <f t="shared" si="12"/>
        <v>200162</v>
      </c>
    </row>
    <row r="174" spans="2:45" x14ac:dyDescent="0.2">
      <c r="B174" t="s">
        <v>56</v>
      </c>
      <c r="C174" s="55">
        <v>43183</v>
      </c>
      <c r="D174" s="232">
        <f>[3]Summary!BU483</f>
        <v>149701</v>
      </c>
      <c r="F174" t="s">
        <v>57</v>
      </c>
      <c r="G174" s="29">
        <v>43184</v>
      </c>
      <c r="H174" s="232">
        <f>[3]Summary!BU484</f>
        <v>106971</v>
      </c>
      <c r="I174" s="2"/>
      <c r="J174" t="s">
        <v>56</v>
      </c>
      <c r="K174" s="55">
        <v>43183</v>
      </c>
      <c r="L174" s="234">
        <f>[3]Summary!BR483</f>
        <v>68885</v>
      </c>
      <c r="N174" t="s">
        <v>57</v>
      </c>
      <c r="O174" s="29">
        <v>43184</v>
      </c>
      <c r="P174" s="234">
        <f>[3]Summary!BR484</f>
        <v>55664</v>
      </c>
      <c r="Q174" s="2"/>
      <c r="R174" t="s">
        <v>56</v>
      </c>
      <c r="S174" s="55">
        <v>43183</v>
      </c>
      <c r="T174" s="234">
        <f>[3]Summary!BO483</f>
        <v>22529</v>
      </c>
      <c r="U174" t="s">
        <v>57</v>
      </c>
      <c r="V174" s="29">
        <v>43184</v>
      </c>
      <c r="W174" s="234">
        <f>[3]Summary!BO484</f>
        <v>21140</v>
      </c>
      <c r="X174" s="53"/>
      <c r="Y174" s="52"/>
      <c r="Z174" s="52"/>
      <c r="AA174" s="234"/>
      <c r="AB174" s="52"/>
      <c r="AC174" s="52"/>
      <c r="AD174" s="234"/>
      <c r="AE174" s="2"/>
      <c r="AF174" s="52"/>
      <c r="AG174" s="52"/>
      <c r="AH174" s="234"/>
      <c r="AI174" s="52"/>
      <c r="AJ174" s="52"/>
      <c r="AL174" s="2"/>
      <c r="AM174" t="s">
        <v>56</v>
      </c>
      <c r="AN174" s="55">
        <v>43183</v>
      </c>
      <c r="AO174" s="48">
        <f t="shared" si="13"/>
        <v>241115</v>
      </c>
      <c r="AQ174" t="s">
        <v>57</v>
      </c>
      <c r="AR174" s="29">
        <v>43184</v>
      </c>
      <c r="AS174" s="48">
        <f t="shared" si="12"/>
        <v>183775</v>
      </c>
    </row>
    <row r="175" spans="2:45" x14ac:dyDescent="0.2">
      <c r="B175" t="s">
        <v>56</v>
      </c>
      <c r="C175" s="29">
        <v>43190</v>
      </c>
      <c r="D175" s="232">
        <f>[3]Summary!BU490</f>
        <v>135537</v>
      </c>
      <c r="F175" t="s">
        <v>57</v>
      </c>
      <c r="G175" s="29">
        <v>43191</v>
      </c>
      <c r="H175" s="232">
        <f>[3]Summary!BU491</f>
        <v>104635</v>
      </c>
      <c r="I175" s="2"/>
      <c r="J175" t="s">
        <v>56</v>
      </c>
      <c r="K175" s="29">
        <v>43190</v>
      </c>
      <c r="L175" s="234">
        <f>[3]Summary!BR490</f>
        <v>63103</v>
      </c>
      <c r="N175" t="s">
        <v>57</v>
      </c>
      <c r="O175" s="29">
        <v>43191</v>
      </c>
      <c r="P175" s="234">
        <f>[3]Summary!BR491</f>
        <v>60506</v>
      </c>
      <c r="Q175" s="2"/>
      <c r="R175" t="s">
        <v>56</v>
      </c>
      <c r="S175" s="29">
        <v>43190</v>
      </c>
      <c r="T175" s="234">
        <f>[3]Summary!BO490</f>
        <v>22651</v>
      </c>
      <c r="U175" t="s">
        <v>57</v>
      </c>
      <c r="V175" s="29">
        <v>43191</v>
      </c>
      <c r="W175" s="234">
        <f>[3]Summary!BO491</f>
        <v>23657</v>
      </c>
      <c r="X175" s="53"/>
      <c r="Y175" s="52"/>
      <c r="Z175" s="52"/>
      <c r="AA175" s="234"/>
      <c r="AB175" s="52"/>
      <c r="AC175" s="52"/>
      <c r="AD175" s="234"/>
      <c r="AE175" s="2"/>
      <c r="AF175" s="52"/>
      <c r="AG175" s="52"/>
      <c r="AH175" s="234"/>
      <c r="AI175" s="52"/>
      <c r="AJ175" s="52"/>
      <c r="AL175" s="2"/>
      <c r="AM175" t="s">
        <v>56</v>
      </c>
      <c r="AN175" s="29">
        <v>43190</v>
      </c>
      <c r="AO175" s="48">
        <f t="shared" si="13"/>
        <v>221291</v>
      </c>
      <c r="AQ175" t="s">
        <v>57</v>
      </c>
      <c r="AR175" s="29">
        <v>43191</v>
      </c>
      <c r="AS175" s="48">
        <f t="shared" si="12"/>
        <v>188798</v>
      </c>
    </row>
    <row r="176" spans="2:45" x14ac:dyDescent="0.2">
      <c r="B176" t="s">
        <v>56</v>
      </c>
      <c r="C176" s="54">
        <v>43197</v>
      </c>
      <c r="D176" s="232">
        <f>[3]Summary!BU497</f>
        <v>139756</v>
      </c>
      <c r="F176" t="s">
        <v>57</v>
      </c>
      <c r="G176" s="29">
        <v>43198</v>
      </c>
      <c r="H176" s="232">
        <f>[3]Summary!BU498</f>
        <v>109320</v>
      </c>
      <c r="I176" s="2"/>
      <c r="J176" t="s">
        <v>56</v>
      </c>
      <c r="K176" s="54">
        <v>43197</v>
      </c>
      <c r="L176" s="234">
        <f>[3]Summary!BR497</f>
        <v>66406</v>
      </c>
      <c r="N176" t="s">
        <v>57</v>
      </c>
      <c r="O176" s="29">
        <v>43198</v>
      </c>
      <c r="P176" s="234">
        <f>[3]Summary!BR498</f>
        <v>55736</v>
      </c>
      <c r="Q176" s="2"/>
      <c r="R176" t="s">
        <v>56</v>
      </c>
      <c r="S176" s="54">
        <v>43197</v>
      </c>
      <c r="T176" s="234">
        <f>[3]Summary!BO497</f>
        <v>21043</v>
      </c>
      <c r="U176" t="s">
        <v>57</v>
      </c>
      <c r="V176" s="29">
        <v>43198</v>
      </c>
      <c r="W176" s="234">
        <f>[3]Summary!BO498</f>
        <v>20888</v>
      </c>
      <c r="X176" s="53"/>
      <c r="Y176" s="52"/>
      <c r="Z176" s="52"/>
      <c r="AA176" s="234"/>
      <c r="AB176" s="52"/>
      <c r="AC176" s="52"/>
      <c r="AD176" s="234"/>
      <c r="AE176" s="2"/>
      <c r="AF176" s="52"/>
      <c r="AG176" s="52"/>
      <c r="AH176" s="234"/>
      <c r="AI176" s="52"/>
      <c r="AJ176" s="52"/>
      <c r="AL176" s="2"/>
      <c r="AM176" t="s">
        <v>56</v>
      </c>
      <c r="AN176" s="54">
        <v>43197</v>
      </c>
      <c r="AO176" s="48">
        <f t="shared" si="13"/>
        <v>227205</v>
      </c>
      <c r="AQ176" t="s">
        <v>57</v>
      </c>
      <c r="AR176" s="29">
        <v>43198</v>
      </c>
      <c r="AS176" s="48">
        <f t="shared" si="12"/>
        <v>185944</v>
      </c>
    </row>
    <row r="177" spans="2:45" x14ac:dyDescent="0.2">
      <c r="B177" t="s">
        <v>56</v>
      </c>
      <c r="C177" s="54">
        <v>43204</v>
      </c>
      <c r="D177" s="232">
        <f>[3]Summary!BU504</f>
        <v>146030</v>
      </c>
      <c r="F177" t="s">
        <v>57</v>
      </c>
      <c r="G177" s="29">
        <v>43205</v>
      </c>
      <c r="H177" s="232">
        <f>[3]Summary!BU505</f>
        <v>113503</v>
      </c>
      <c r="I177" s="2"/>
      <c r="J177" t="s">
        <v>56</v>
      </c>
      <c r="K177" s="54">
        <v>43204</v>
      </c>
      <c r="L177" s="234">
        <f>[3]Summary!BR504</f>
        <v>67863</v>
      </c>
      <c r="N177" t="s">
        <v>57</v>
      </c>
      <c r="O177" s="29">
        <v>43205</v>
      </c>
      <c r="P177" s="234">
        <f>[3]Summary!BR505</f>
        <v>58822</v>
      </c>
      <c r="Q177" s="2"/>
      <c r="R177" t="s">
        <v>56</v>
      </c>
      <c r="S177" s="54">
        <v>43204</v>
      </c>
      <c r="T177" s="234">
        <f>[3]Summary!BO504</f>
        <v>22355</v>
      </c>
      <c r="U177" t="s">
        <v>57</v>
      </c>
      <c r="V177" s="29">
        <v>43205</v>
      </c>
      <c r="W177" s="234">
        <f>[3]Summary!BO505</f>
        <v>21795</v>
      </c>
      <c r="X177" s="53"/>
      <c r="Y177" s="52"/>
      <c r="Z177" s="52"/>
      <c r="AA177" s="234"/>
      <c r="AB177" s="52"/>
      <c r="AC177" s="52"/>
      <c r="AD177" s="234"/>
      <c r="AE177" s="2"/>
      <c r="AF177" s="52"/>
      <c r="AG177" s="52"/>
      <c r="AH177" s="234"/>
      <c r="AI177" s="52"/>
      <c r="AJ177" s="52"/>
      <c r="AL177" s="2"/>
      <c r="AM177" t="s">
        <v>56</v>
      </c>
      <c r="AN177" s="54">
        <v>43204</v>
      </c>
      <c r="AO177" s="48">
        <f t="shared" si="13"/>
        <v>236248</v>
      </c>
      <c r="AQ177" t="s">
        <v>57</v>
      </c>
      <c r="AR177" s="29">
        <v>43205</v>
      </c>
      <c r="AS177" s="48">
        <f t="shared" si="12"/>
        <v>194120</v>
      </c>
    </row>
    <row r="178" spans="2:45" x14ac:dyDescent="0.2">
      <c r="B178" t="s">
        <v>56</v>
      </c>
      <c r="C178" s="29">
        <v>43211</v>
      </c>
      <c r="D178" s="232">
        <f>[3]Summary!BU511</f>
        <v>136054</v>
      </c>
      <c r="F178" t="s">
        <v>57</v>
      </c>
      <c r="G178" s="29">
        <v>43212</v>
      </c>
      <c r="H178" s="232">
        <f>[3]Summary!BU512</f>
        <v>112258</v>
      </c>
      <c r="I178" s="2"/>
      <c r="J178" t="s">
        <v>56</v>
      </c>
      <c r="K178" s="29">
        <v>43211</v>
      </c>
      <c r="L178" s="234">
        <f>[3]Summary!BR511</f>
        <v>65676</v>
      </c>
      <c r="N178" t="s">
        <v>57</v>
      </c>
      <c r="O178" s="29">
        <v>43212</v>
      </c>
      <c r="P178" s="234">
        <f>[3]Summary!BR512</f>
        <v>63219</v>
      </c>
      <c r="Q178" s="2"/>
      <c r="R178" t="s">
        <v>56</v>
      </c>
      <c r="S178" s="29">
        <v>43211</v>
      </c>
      <c r="T178" s="234">
        <f>[3]Summary!BO511</f>
        <v>24119</v>
      </c>
      <c r="U178" t="s">
        <v>57</v>
      </c>
      <c r="V178" s="29">
        <v>43212</v>
      </c>
      <c r="W178" s="234">
        <f>[3]Summary!BO512</f>
        <v>25737</v>
      </c>
      <c r="X178" s="53"/>
      <c r="Y178" s="52"/>
      <c r="Z178" s="52"/>
      <c r="AA178" s="234"/>
      <c r="AB178" s="52"/>
      <c r="AC178" s="52"/>
      <c r="AD178" s="234"/>
      <c r="AE178" s="2"/>
      <c r="AF178" s="52"/>
      <c r="AG178" s="52"/>
      <c r="AH178" s="234"/>
      <c r="AI178" s="52"/>
      <c r="AJ178" s="52"/>
      <c r="AL178" s="2"/>
      <c r="AM178" t="s">
        <v>56</v>
      </c>
      <c r="AN178" s="29">
        <v>43211</v>
      </c>
      <c r="AO178" s="48">
        <f t="shared" si="13"/>
        <v>225849</v>
      </c>
      <c r="AQ178" t="s">
        <v>57</v>
      </c>
      <c r="AR178" s="29">
        <v>43212</v>
      </c>
      <c r="AS178" s="48">
        <f t="shared" si="12"/>
        <v>201214</v>
      </c>
    </row>
    <row r="179" spans="2:45" x14ac:dyDescent="0.2">
      <c r="B179" t="s">
        <v>56</v>
      </c>
      <c r="C179" s="29">
        <v>43218</v>
      </c>
      <c r="D179" s="232">
        <f>[3]Summary!BU518</f>
        <v>145267</v>
      </c>
      <c r="F179" t="s">
        <v>57</v>
      </c>
      <c r="G179" s="29">
        <v>43219</v>
      </c>
      <c r="H179" s="232">
        <f>[3]Summary!BU519</f>
        <v>114241</v>
      </c>
      <c r="I179" s="2"/>
      <c r="J179" t="s">
        <v>56</v>
      </c>
      <c r="K179" s="29">
        <v>43218</v>
      </c>
      <c r="L179" s="234">
        <f>[3]Summary!BR518</f>
        <v>68857</v>
      </c>
      <c r="N179" t="s">
        <v>57</v>
      </c>
      <c r="O179" s="29">
        <v>43219</v>
      </c>
      <c r="P179" s="234">
        <f>[3]Summary!BR519</f>
        <v>60063</v>
      </c>
      <c r="Q179" s="2"/>
      <c r="R179" t="s">
        <v>56</v>
      </c>
      <c r="S179" s="29">
        <v>43218</v>
      </c>
      <c r="T179" s="234">
        <f>[3]Summary!BO518</f>
        <v>23874</v>
      </c>
      <c r="U179" t="s">
        <v>57</v>
      </c>
      <c r="V179" s="29">
        <v>43219</v>
      </c>
      <c r="W179" s="234">
        <f>[3]Summary!BO519</f>
        <v>22973</v>
      </c>
      <c r="X179" s="53"/>
      <c r="Y179" s="52"/>
      <c r="Z179" s="52"/>
      <c r="AA179" s="234"/>
      <c r="AB179" s="52"/>
      <c r="AC179" s="52"/>
      <c r="AD179" s="234"/>
      <c r="AE179" s="2"/>
      <c r="AF179" s="52"/>
      <c r="AG179" s="52"/>
      <c r="AH179" s="234"/>
      <c r="AI179" s="52"/>
      <c r="AJ179" s="52"/>
      <c r="AL179" s="2"/>
      <c r="AM179" t="s">
        <v>56</v>
      </c>
      <c r="AN179" s="29">
        <v>43218</v>
      </c>
      <c r="AO179" s="48">
        <f t="shared" si="13"/>
        <v>237998</v>
      </c>
      <c r="AQ179" t="s">
        <v>57</v>
      </c>
      <c r="AR179" s="29">
        <v>43219</v>
      </c>
      <c r="AS179" s="48">
        <f t="shared" si="12"/>
        <v>197277</v>
      </c>
    </row>
    <row r="180" spans="2:45" x14ac:dyDescent="0.2">
      <c r="B180" t="s">
        <v>56</v>
      </c>
      <c r="C180" s="29">
        <v>43225</v>
      </c>
      <c r="D180" s="232">
        <f>[3]Summary!BU525</f>
        <v>143588</v>
      </c>
      <c r="F180" t="s">
        <v>57</v>
      </c>
      <c r="G180" s="29">
        <v>43226</v>
      </c>
      <c r="H180" s="232">
        <f>[3]Summary!BU526</f>
        <v>110932</v>
      </c>
      <c r="I180" s="2"/>
      <c r="J180" t="s">
        <v>56</v>
      </c>
      <c r="K180" s="29">
        <v>43225</v>
      </c>
      <c r="L180" s="234">
        <f>[3]Summary!BR525</f>
        <v>65979</v>
      </c>
      <c r="N180" t="s">
        <v>57</v>
      </c>
      <c r="O180" s="29">
        <v>43226</v>
      </c>
      <c r="P180" s="234">
        <f>[3]Summary!BR526</f>
        <v>56228</v>
      </c>
      <c r="Q180" s="2"/>
      <c r="R180" t="s">
        <v>56</v>
      </c>
      <c r="S180" s="29">
        <v>43225</v>
      </c>
      <c r="T180" s="234">
        <f>[3]Summary!BO525</f>
        <v>24240</v>
      </c>
      <c r="U180" t="s">
        <v>57</v>
      </c>
      <c r="V180" s="29">
        <v>43226</v>
      </c>
      <c r="W180" s="234">
        <f>[3]Summary!BO526</f>
        <v>21957</v>
      </c>
      <c r="X180" s="53"/>
      <c r="Y180" s="52"/>
      <c r="Z180" s="52"/>
      <c r="AA180" s="234"/>
      <c r="AB180" s="52"/>
      <c r="AC180" s="52"/>
      <c r="AD180" s="234"/>
      <c r="AE180" s="2"/>
      <c r="AF180" s="52"/>
      <c r="AG180" s="52"/>
      <c r="AH180" s="234"/>
      <c r="AI180" s="52"/>
      <c r="AJ180" s="52"/>
      <c r="AL180" s="2"/>
      <c r="AM180" t="s">
        <v>56</v>
      </c>
      <c r="AN180" s="29">
        <v>43225</v>
      </c>
      <c r="AO180" s="48">
        <f t="shared" si="13"/>
        <v>233807</v>
      </c>
      <c r="AQ180" t="s">
        <v>57</v>
      </c>
      <c r="AR180" s="29">
        <v>43226</v>
      </c>
      <c r="AS180" s="48">
        <f t="shared" si="12"/>
        <v>189117</v>
      </c>
    </row>
    <row r="181" spans="2:45" x14ac:dyDescent="0.2">
      <c r="B181" t="s">
        <v>56</v>
      </c>
      <c r="C181" s="29">
        <v>43232</v>
      </c>
      <c r="D181" s="232">
        <f>[3]Summary!BU532</f>
        <v>149067</v>
      </c>
      <c r="F181" t="s">
        <v>57</v>
      </c>
      <c r="G181" s="29">
        <v>43233</v>
      </c>
      <c r="H181" s="232">
        <f>[3]Summary!BU533</f>
        <v>117824</v>
      </c>
      <c r="I181" s="2"/>
      <c r="J181" t="s">
        <v>56</v>
      </c>
      <c r="K181" s="29">
        <v>43232</v>
      </c>
      <c r="L181" s="234">
        <f>[3]Summary!BR532</f>
        <v>70359</v>
      </c>
      <c r="N181" t="s">
        <v>57</v>
      </c>
      <c r="O181" s="29">
        <v>43233</v>
      </c>
      <c r="P181" s="234">
        <f>[3]Summary!BR533</f>
        <v>58461</v>
      </c>
      <c r="Q181" s="2"/>
      <c r="R181" t="s">
        <v>56</v>
      </c>
      <c r="S181" s="29">
        <v>43232</v>
      </c>
      <c r="T181" s="234">
        <f>[3]Summary!BO532</f>
        <v>25712</v>
      </c>
      <c r="U181" t="s">
        <v>57</v>
      </c>
      <c r="V181" s="29">
        <v>43233</v>
      </c>
      <c r="W181" s="234">
        <f>[3]Summary!BO533</f>
        <v>23745</v>
      </c>
      <c r="X181" s="53"/>
      <c r="Y181" s="52"/>
      <c r="Z181" s="52"/>
      <c r="AA181" s="234"/>
      <c r="AB181" s="52"/>
      <c r="AC181" s="52"/>
      <c r="AD181" s="234"/>
      <c r="AE181" s="2"/>
      <c r="AF181" s="52"/>
      <c r="AG181" s="52"/>
      <c r="AH181" s="234"/>
      <c r="AI181" s="52"/>
      <c r="AJ181" s="52"/>
      <c r="AL181" s="2"/>
      <c r="AM181" t="s">
        <v>56</v>
      </c>
      <c r="AN181" s="29">
        <v>43232</v>
      </c>
      <c r="AO181" s="48">
        <f t="shared" si="13"/>
        <v>245138</v>
      </c>
      <c r="AP181" s="48"/>
      <c r="AQ181" t="s">
        <v>57</v>
      </c>
      <c r="AR181" s="29">
        <v>43233</v>
      </c>
      <c r="AS181" s="48">
        <f t="shared" si="12"/>
        <v>200030</v>
      </c>
    </row>
    <row r="182" spans="2:45" x14ac:dyDescent="0.2">
      <c r="B182" t="s">
        <v>56</v>
      </c>
      <c r="C182" s="29">
        <v>43239</v>
      </c>
      <c r="D182" s="232">
        <f>[3]Summary!BU539</f>
        <v>150834</v>
      </c>
      <c r="F182" t="s">
        <v>57</v>
      </c>
      <c r="G182" s="29">
        <v>43240</v>
      </c>
      <c r="H182" s="232">
        <f>[3]Summary!BU540</f>
        <v>108547</v>
      </c>
      <c r="I182" s="2"/>
      <c r="J182" t="s">
        <v>56</v>
      </c>
      <c r="K182" s="29">
        <v>43239</v>
      </c>
      <c r="L182" s="234">
        <f>[3]Summary!BR539</f>
        <v>68103</v>
      </c>
      <c r="N182" t="s">
        <v>57</v>
      </c>
      <c r="O182" s="29">
        <v>43240</v>
      </c>
      <c r="P182" s="234">
        <f>[3]Summary!BR540</f>
        <v>54713</v>
      </c>
      <c r="Q182" s="2"/>
      <c r="R182" t="s">
        <v>56</v>
      </c>
      <c r="S182" s="29">
        <v>43239</v>
      </c>
      <c r="T182" s="234">
        <f>[3]Summary!BO539</f>
        <v>24346</v>
      </c>
      <c r="U182" t="s">
        <v>57</v>
      </c>
      <c r="V182" s="29">
        <v>43240</v>
      </c>
      <c r="W182" s="234">
        <f>[3]Summary!BO540</f>
        <v>21363</v>
      </c>
      <c r="X182" s="53"/>
      <c r="Y182" s="52"/>
      <c r="Z182" s="52"/>
      <c r="AA182" s="234"/>
      <c r="AB182" s="52"/>
      <c r="AC182" s="52"/>
      <c r="AD182" s="234"/>
      <c r="AE182" s="2"/>
      <c r="AF182" s="52"/>
      <c r="AG182" s="52"/>
      <c r="AH182" s="234"/>
      <c r="AI182" s="52"/>
      <c r="AJ182" s="52"/>
      <c r="AL182" s="2"/>
      <c r="AM182" t="s">
        <v>56</v>
      </c>
      <c r="AN182" s="29">
        <v>43239</v>
      </c>
      <c r="AO182" s="48">
        <f t="shared" si="13"/>
        <v>243283</v>
      </c>
      <c r="AP182" s="48"/>
      <c r="AQ182" t="s">
        <v>57</v>
      </c>
      <c r="AR182" s="29">
        <v>43240</v>
      </c>
      <c r="AS182" s="48">
        <f t="shared" si="12"/>
        <v>184623</v>
      </c>
    </row>
    <row r="183" spans="2:45" x14ac:dyDescent="0.2">
      <c r="B183" t="s">
        <v>56</v>
      </c>
      <c r="C183" s="43">
        <v>43246</v>
      </c>
      <c r="D183" s="232">
        <f>[3]Summary!BU546</f>
        <v>149137</v>
      </c>
      <c r="F183" t="s">
        <v>57</v>
      </c>
      <c r="G183" s="29">
        <v>43247</v>
      </c>
      <c r="H183" s="232">
        <f>[3]Summary!BU547</f>
        <v>106262</v>
      </c>
      <c r="I183" s="2"/>
      <c r="J183" t="s">
        <v>56</v>
      </c>
      <c r="K183" s="43">
        <v>43246</v>
      </c>
      <c r="L183" s="234">
        <f>[3]Summary!BR546</f>
        <v>65709</v>
      </c>
      <c r="N183" t="s">
        <v>57</v>
      </c>
      <c r="O183" s="29">
        <v>43247</v>
      </c>
      <c r="P183" s="234">
        <f>[3]Summary!BR547</f>
        <v>51348</v>
      </c>
      <c r="Q183" s="2"/>
      <c r="R183" t="s">
        <v>56</v>
      </c>
      <c r="S183" s="43">
        <v>43246</v>
      </c>
      <c r="T183" s="234">
        <f>[3]Summary!BO546</f>
        <v>23113</v>
      </c>
      <c r="U183" t="s">
        <v>57</v>
      </c>
      <c r="V183" s="29">
        <v>43247</v>
      </c>
      <c r="W183" s="234">
        <f>[3]Summary!BO547</f>
        <v>19125</v>
      </c>
      <c r="X183" s="53"/>
      <c r="Y183" s="52"/>
      <c r="Z183" s="52"/>
      <c r="AA183" s="234"/>
      <c r="AB183" s="52"/>
      <c r="AC183" s="52"/>
      <c r="AD183" s="234"/>
      <c r="AE183" s="2"/>
      <c r="AF183" s="52"/>
      <c r="AG183" s="52"/>
      <c r="AH183" s="234"/>
      <c r="AI183" s="52"/>
      <c r="AJ183" s="52"/>
      <c r="AL183" s="2"/>
      <c r="AM183" t="s">
        <v>56</v>
      </c>
      <c r="AN183" s="43">
        <v>43246</v>
      </c>
      <c r="AO183" s="48">
        <f t="shared" si="13"/>
        <v>237959</v>
      </c>
      <c r="AP183" s="48"/>
      <c r="AQ183" t="s">
        <v>57</v>
      </c>
      <c r="AR183" s="29">
        <v>43247</v>
      </c>
      <c r="AS183" s="48">
        <f t="shared" si="12"/>
        <v>176735</v>
      </c>
    </row>
    <row r="184" spans="2:45" x14ac:dyDescent="0.2">
      <c r="B184" t="s">
        <v>56</v>
      </c>
      <c r="C184" s="29">
        <v>43253</v>
      </c>
      <c r="D184" s="232">
        <f>[3]Summary!BU553</f>
        <v>143325</v>
      </c>
      <c r="F184" t="s">
        <v>57</v>
      </c>
      <c r="G184" s="29">
        <v>43254</v>
      </c>
      <c r="H184" s="232">
        <f>[3]Summary!BU554</f>
        <v>109599</v>
      </c>
      <c r="I184" s="2"/>
      <c r="J184" t="s">
        <v>56</v>
      </c>
      <c r="K184" s="29">
        <v>43253</v>
      </c>
      <c r="L184" s="234">
        <f>[3]Summary!BR553</f>
        <v>62435</v>
      </c>
      <c r="N184" t="s">
        <v>57</v>
      </c>
      <c r="O184" s="29">
        <v>43254</v>
      </c>
      <c r="P184" s="234">
        <f>[3]Summary!BR554</f>
        <v>54988</v>
      </c>
      <c r="Q184" s="2"/>
      <c r="R184" t="s">
        <v>56</v>
      </c>
      <c r="S184" s="29">
        <v>43253</v>
      </c>
      <c r="T184" s="234">
        <f>[3]Summary!BO553</f>
        <v>22826</v>
      </c>
      <c r="U184" t="s">
        <v>57</v>
      </c>
      <c r="V184" s="29">
        <v>43254</v>
      </c>
      <c r="W184" s="234">
        <f>[3]Summary!BO554</f>
        <v>21640</v>
      </c>
      <c r="X184" s="53"/>
      <c r="Y184" s="52"/>
      <c r="Z184" s="52"/>
      <c r="AA184" s="234"/>
      <c r="AB184" s="52"/>
      <c r="AC184" s="52"/>
      <c r="AD184" s="234"/>
      <c r="AE184" s="2"/>
      <c r="AF184" s="52"/>
      <c r="AG184" s="52"/>
      <c r="AH184" s="234"/>
      <c r="AI184" s="52"/>
      <c r="AJ184" s="52"/>
      <c r="AL184" s="2"/>
      <c r="AM184" t="s">
        <v>56</v>
      </c>
      <c r="AN184" s="29">
        <v>43253</v>
      </c>
      <c r="AO184" s="48">
        <f t="shared" si="13"/>
        <v>228586</v>
      </c>
      <c r="AP184" s="48"/>
      <c r="AQ184" t="s">
        <v>57</v>
      </c>
      <c r="AR184" s="29">
        <v>43254</v>
      </c>
      <c r="AS184" s="48">
        <f t="shared" si="12"/>
        <v>186227</v>
      </c>
    </row>
    <row r="185" spans="2:45" x14ac:dyDescent="0.2">
      <c r="B185" t="s">
        <v>56</v>
      </c>
      <c r="C185" s="43">
        <v>43260</v>
      </c>
      <c r="D185" s="232">
        <f>[3]Summary!BU560</f>
        <v>146676</v>
      </c>
      <c r="F185" t="s">
        <v>57</v>
      </c>
      <c r="G185" s="29">
        <v>43261</v>
      </c>
      <c r="H185" s="232">
        <f>[3]Summary!BU561</f>
        <v>110577</v>
      </c>
      <c r="I185" s="2"/>
      <c r="J185" t="s">
        <v>56</v>
      </c>
      <c r="K185" s="43">
        <v>43260</v>
      </c>
      <c r="L185" s="234">
        <f>[3]Summary!BR560</f>
        <v>67549</v>
      </c>
      <c r="N185" t="s">
        <v>57</v>
      </c>
      <c r="O185" s="29">
        <v>43261</v>
      </c>
      <c r="P185" s="234">
        <f>[3]Summary!BR561</f>
        <v>59936</v>
      </c>
      <c r="Q185" s="2"/>
      <c r="R185" t="s">
        <v>56</v>
      </c>
      <c r="S185" s="43">
        <v>43260</v>
      </c>
      <c r="T185" s="234">
        <f>[3]Summary!BO560</f>
        <v>22794</v>
      </c>
      <c r="U185" t="s">
        <v>57</v>
      </c>
      <c r="V185" s="29">
        <v>43261</v>
      </c>
      <c r="W185" s="234">
        <f>[3]Summary!BO561</f>
        <v>21742</v>
      </c>
      <c r="X185" s="53"/>
      <c r="Y185" s="52"/>
      <c r="Z185" s="52"/>
      <c r="AA185" s="234"/>
      <c r="AB185" s="52"/>
      <c r="AC185" s="52"/>
      <c r="AD185" s="234"/>
      <c r="AE185" s="2"/>
      <c r="AF185" s="52"/>
      <c r="AG185" s="52"/>
      <c r="AH185" s="234"/>
      <c r="AI185" s="52"/>
      <c r="AJ185" s="52"/>
      <c r="AL185" s="2"/>
      <c r="AM185" t="s">
        <v>56</v>
      </c>
      <c r="AN185" s="43">
        <v>43260</v>
      </c>
      <c r="AO185" s="48">
        <f t="shared" si="13"/>
        <v>237019</v>
      </c>
      <c r="AP185" s="48"/>
      <c r="AQ185" t="s">
        <v>57</v>
      </c>
      <c r="AR185" s="29">
        <v>43261</v>
      </c>
      <c r="AS185" s="48">
        <f t="shared" si="12"/>
        <v>192255</v>
      </c>
    </row>
    <row r="186" spans="2:45" x14ac:dyDescent="0.2">
      <c r="B186" t="s">
        <v>56</v>
      </c>
      <c r="C186" s="29">
        <v>43267</v>
      </c>
      <c r="D186" s="232">
        <f>[3]Summary!BU567</f>
        <v>142609</v>
      </c>
      <c r="F186" t="s">
        <v>57</v>
      </c>
      <c r="G186" s="29">
        <v>43268</v>
      </c>
      <c r="H186" s="232">
        <f>[3]Summary!BU568</f>
        <v>112450</v>
      </c>
      <c r="I186" s="2"/>
      <c r="J186" t="s">
        <v>56</v>
      </c>
      <c r="K186" s="29">
        <v>43267</v>
      </c>
      <c r="L186" s="234">
        <f>[3]Summary!BR567</f>
        <v>63337</v>
      </c>
      <c r="N186" t="s">
        <v>57</v>
      </c>
      <c r="O186" s="29">
        <v>43268</v>
      </c>
      <c r="P186" s="234">
        <f>[3]Summary!BR568</f>
        <v>56132</v>
      </c>
      <c r="Q186" s="2"/>
      <c r="R186" t="s">
        <v>56</v>
      </c>
      <c r="S186" s="29">
        <v>43267</v>
      </c>
      <c r="T186" s="234">
        <f>[3]Summary!BO567</f>
        <v>23342</v>
      </c>
      <c r="U186" t="s">
        <v>57</v>
      </c>
      <c r="V186" s="29">
        <v>43268</v>
      </c>
      <c r="W186" s="234">
        <f>[3]Summary!BO568</f>
        <v>22274</v>
      </c>
      <c r="X186" s="53"/>
      <c r="Y186" s="52"/>
      <c r="Z186" s="52"/>
      <c r="AA186" s="234"/>
      <c r="AB186" s="52"/>
      <c r="AC186" s="52"/>
      <c r="AD186" s="234"/>
      <c r="AE186" s="2"/>
      <c r="AF186" s="52"/>
      <c r="AG186" s="52"/>
      <c r="AH186" s="234"/>
      <c r="AI186" s="52"/>
      <c r="AJ186" s="52"/>
      <c r="AL186" s="2"/>
      <c r="AM186" t="s">
        <v>56</v>
      </c>
      <c r="AN186" s="29">
        <v>43267</v>
      </c>
      <c r="AO186" s="48">
        <f t="shared" si="13"/>
        <v>229288</v>
      </c>
      <c r="AP186" s="48"/>
      <c r="AQ186" t="s">
        <v>57</v>
      </c>
      <c r="AR186" s="29">
        <v>43268</v>
      </c>
      <c r="AS186" s="48">
        <f t="shared" si="12"/>
        <v>190856</v>
      </c>
    </row>
    <row r="187" spans="2:45" x14ac:dyDescent="0.2">
      <c r="B187" t="s">
        <v>56</v>
      </c>
      <c r="C187" s="29">
        <v>43274</v>
      </c>
      <c r="D187" s="232">
        <f>[3]Summary!BU574</f>
        <v>135112</v>
      </c>
      <c r="F187" t="s">
        <v>57</v>
      </c>
      <c r="G187" s="29">
        <v>43275</v>
      </c>
      <c r="H187" s="232">
        <f>[3]Summary!BU575</f>
        <v>106082</v>
      </c>
      <c r="I187" s="2"/>
      <c r="J187" t="s">
        <v>56</v>
      </c>
      <c r="K187" s="29">
        <v>43274</v>
      </c>
      <c r="L187" s="234">
        <f>[3]Summary!BR574</f>
        <v>60821</v>
      </c>
      <c r="N187" t="s">
        <v>57</v>
      </c>
      <c r="O187" s="29">
        <v>43275</v>
      </c>
      <c r="P187" s="234">
        <f>[3]Summary!BR575</f>
        <v>54693</v>
      </c>
      <c r="Q187" s="2"/>
      <c r="R187" t="s">
        <v>56</v>
      </c>
      <c r="S187" s="29">
        <v>43274</v>
      </c>
      <c r="T187" s="234">
        <f>[3]Summary!BO574</f>
        <v>22354</v>
      </c>
      <c r="U187" t="s">
        <v>57</v>
      </c>
      <c r="V187" s="29">
        <v>43275</v>
      </c>
      <c r="W187" s="234">
        <f>[3]Summary!BO575</f>
        <v>21598</v>
      </c>
      <c r="X187" s="53"/>
      <c r="Y187" s="52"/>
      <c r="Z187" s="52"/>
      <c r="AA187" s="234"/>
      <c r="AB187" s="52"/>
      <c r="AC187" s="52"/>
      <c r="AD187" s="234"/>
      <c r="AE187" s="2"/>
      <c r="AF187" s="52"/>
      <c r="AG187" s="52"/>
      <c r="AH187" s="234"/>
      <c r="AI187" s="52"/>
      <c r="AJ187" s="52"/>
      <c r="AL187" s="2"/>
      <c r="AM187" t="s">
        <v>56</v>
      </c>
      <c r="AN187" s="29">
        <v>43274</v>
      </c>
      <c r="AO187" s="48">
        <f t="shared" si="13"/>
        <v>218287</v>
      </c>
      <c r="AP187" s="48"/>
      <c r="AQ187" t="s">
        <v>57</v>
      </c>
      <c r="AR187" s="29">
        <v>43275</v>
      </c>
      <c r="AS187" s="48">
        <f t="shared" si="12"/>
        <v>182373</v>
      </c>
    </row>
    <row r="188" spans="2:45" x14ac:dyDescent="0.2">
      <c r="B188" t="s">
        <v>56</v>
      </c>
      <c r="C188" s="29">
        <v>43281</v>
      </c>
      <c r="D188" s="232">
        <f>[3]Summary!BU581</f>
        <v>131531</v>
      </c>
      <c r="F188" t="s">
        <v>57</v>
      </c>
      <c r="G188" s="29">
        <v>43282</v>
      </c>
      <c r="H188" s="232">
        <f>[3]Summary!BU582</f>
        <v>103122</v>
      </c>
      <c r="I188" s="2"/>
      <c r="J188" t="s">
        <v>56</v>
      </c>
      <c r="K188" s="29">
        <v>43281</v>
      </c>
      <c r="L188" s="234">
        <f>[3]Summary!BR581</f>
        <v>61931</v>
      </c>
      <c r="N188" t="s">
        <v>57</v>
      </c>
      <c r="O188" s="29">
        <v>43282</v>
      </c>
      <c r="P188" s="234">
        <f>[3]Summary!BR582</f>
        <v>54108</v>
      </c>
      <c r="Q188" s="2"/>
      <c r="R188" t="s">
        <v>56</v>
      </c>
      <c r="S188" s="29">
        <v>43281</v>
      </c>
      <c r="T188" s="234">
        <f>[3]Summary!BO581</f>
        <v>23548</v>
      </c>
      <c r="U188" t="s">
        <v>57</v>
      </c>
      <c r="V188" s="29">
        <v>43282</v>
      </c>
      <c r="W188" s="234">
        <f>[3]Summary!BO582</f>
        <v>20358</v>
      </c>
      <c r="X188" s="53"/>
      <c r="Y188" s="52"/>
      <c r="Z188" s="52"/>
      <c r="AA188" s="234"/>
      <c r="AB188" s="52"/>
      <c r="AC188" s="52"/>
      <c r="AD188" s="234"/>
      <c r="AE188" s="2"/>
      <c r="AF188" s="52"/>
      <c r="AG188" s="52"/>
      <c r="AH188" s="234"/>
      <c r="AI188" s="52"/>
      <c r="AJ188" s="52"/>
      <c r="AL188" s="2"/>
      <c r="AM188" t="s">
        <v>56</v>
      </c>
      <c r="AN188" s="29">
        <v>43281</v>
      </c>
      <c r="AO188" s="48">
        <f t="shared" si="13"/>
        <v>217010</v>
      </c>
      <c r="AP188" s="48"/>
      <c r="AQ188" t="s">
        <v>57</v>
      </c>
      <c r="AR188" s="29">
        <v>43282</v>
      </c>
      <c r="AS188" s="48">
        <f t="shared" si="12"/>
        <v>177588</v>
      </c>
    </row>
    <row r="189" spans="2:45" x14ac:dyDescent="0.2">
      <c r="B189" t="s">
        <v>56</v>
      </c>
      <c r="C189" s="29">
        <v>43288</v>
      </c>
      <c r="D189" s="232">
        <f>[3]Summary!BU588</f>
        <v>123731</v>
      </c>
      <c r="F189" t="s">
        <v>57</v>
      </c>
      <c r="G189" s="29">
        <v>43289</v>
      </c>
      <c r="H189" s="232">
        <f>[3]Summary!BU589</f>
        <v>105028</v>
      </c>
      <c r="I189" s="2"/>
      <c r="J189" t="s">
        <v>56</v>
      </c>
      <c r="K189" s="29">
        <v>43288</v>
      </c>
      <c r="L189" s="234">
        <f>[3]Summary!BR588</f>
        <v>57200</v>
      </c>
      <c r="N189" t="s">
        <v>57</v>
      </c>
      <c r="O189" s="29">
        <v>43289</v>
      </c>
      <c r="P189" s="234">
        <f>[3]Summary!BR589</f>
        <v>54135</v>
      </c>
      <c r="Q189" s="2"/>
      <c r="R189" t="s">
        <v>56</v>
      </c>
      <c r="S189" s="29">
        <v>43288</v>
      </c>
      <c r="T189" s="234">
        <f>[3]Summary!BO588</f>
        <v>20640</v>
      </c>
      <c r="U189" t="s">
        <v>57</v>
      </c>
      <c r="V189" s="29">
        <v>43289</v>
      </c>
      <c r="W189" s="234">
        <f>[3]Summary!BO589</f>
        <v>21097</v>
      </c>
      <c r="X189" s="53"/>
      <c r="Y189" s="52"/>
      <c r="Z189" s="52"/>
      <c r="AA189" s="234"/>
      <c r="AB189" s="52"/>
      <c r="AC189" s="52"/>
      <c r="AD189" s="234"/>
      <c r="AE189" s="2"/>
      <c r="AF189" s="52"/>
      <c r="AG189" s="52"/>
      <c r="AH189" s="234"/>
      <c r="AI189" s="52"/>
      <c r="AJ189" s="52"/>
      <c r="AL189" s="2"/>
      <c r="AM189" t="s">
        <v>56</v>
      </c>
      <c r="AN189" s="29">
        <v>43288</v>
      </c>
      <c r="AO189" s="48">
        <f t="shared" si="13"/>
        <v>201571</v>
      </c>
      <c r="AP189" s="48"/>
      <c r="AQ189" t="s">
        <v>57</v>
      </c>
      <c r="AR189" s="29">
        <v>43289</v>
      </c>
      <c r="AS189" s="48">
        <f t="shared" si="12"/>
        <v>180260</v>
      </c>
    </row>
    <row r="190" spans="2:45" x14ac:dyDescent="0.2">
      <c r="B190" t="s">
        <v>56</v>
      </c>
      <c r="C190" s="29">
        <v>43295</v>
      </c>
      <c r="D190" s="232">
        <f>[3]Summary!BU595</f>
        <v>133070</v>
      </c>
      <c r="F190" t="s">
        <v>57</v>
      </c>
      <c r="G190" s="29">
        <v>43296</v>
      </c>
      <c r="H190" s="232">
        <f>[3]Summary!BU596</f>
        <v>105196</v>
      </c>
      <c r="I190" s="2"/>
      <c r="J190" t="s">
        <v>56</v>
      </c>
      <c r="K190" s="29">
        <v>43295</v>
      </c>
      <c r="L190" s="234">
        <f>[3]Summary!BR595</f>
        <v>63401</v>
      </c>
      <c r="N190" t="s">
        <v>57</v>
      </c>
      <c r="O190" s="29">
        <v>43296</v>
      </c>
      <c r="P190" s="234">
        <f>[3]Summary!BR596</f>
        <v>56009</v>
      </c>
      <c r="Q190" s="2"/>
      <c r="R190" t="s">
        <v>56</v>
      </c>
      <c r="S190" s="29">
        <v>43295</v>
      </c>
      <c r="T190" s="234">
        <f>[3]Summary!BO595</f>
        <v>22696</v>
      </c>
      <c r="U190" t="s">
        <v>57</v>
      </c>
      <c r="V190" s="29">
        <v>43296</v>
      </c>
      <c r="W190" s="234">
        <f>[3]Summary!BO596</f>
        <v>21548</v>
      </c>
      <c r="X190" s="53"/>
      <c r="Y190" s="52"/>
      <c r="Z190" s="52"/>
      <c r="AA190" s="234"/>
      <c r="AB190" s="52"/>
      <c r="AC190" s="52"/>
      <c r="AD190" s="234"/>
      <c r="AE190" s="2"/>
      <c r="AF190" s="52"/>
      <c r="AG190" s="52"/>
      <c r="AH190" s="234"/>
      <c r="AI190" s="52"/>
      <c r="AJ190" s="52"/>
      <c r="AL190" s="2"/>
      <c r="AM190" t="s">
        <v>56</v>
      </c>
      <c r="AN190" s="29">
        <v>43295</v>
      </c>
      <c r="AO190" s="48">
        <f t="shared" si="13"/>
        <v>219167</v>
      </c>
      <c r="AQ190" t="s">
        <v>57</v>
      </c>
      <c r="AR190" s="29">
        <v>43296</v>
      </c>
      <c r="AS190" s="48">
        <f t="shared" si="12"/>
        <v>182753</v>
      </c>
    </row>
    <row r="191" spans="2:45" x14ac:dyDescent="0.2">
      <c r="B191" t="s">
        <v>56</v>
      </c>
      <c r="C191" s="29">
        <v>43302</v>
      </c>
      <c r="D191" s="232">
        <f>[3]Summary!BU602</f>
        <v>132524</v>
      </c>
      <c r="F191" t="s">
        <v>57</v>
      </c>
      <c r="G191" s="29">
        <v>43303</v>
      </c>
      <c r="H191" s="232">
        <f>[3]Summary!BU603</f>
        <v>105148</v>
      </c>
      <c r="I191" s="2"/>
      <c r="J191" t="s">
        <v>56</v>
      </c>
      <c r="K191" s="29">
        <v>43302</v>
      </c>
      <c r="L191" s="234">
        <f>[3]Summary!BR602</f>
        <v>63323</v>
      </c>
      <c r="N191" t="s">
        <v>57</v>
      </c>
      <c r="O191" s="29">
        <v>43303</v>
      </c>
      <c r="P191" s="234">
        <f>[3]Summary!BR603</f>
        <v>56698</v>
      </c>
      <c r="Q191" s="2"/>
      <c r="R191" t="s">
        <v>56</v>
      </c>
      <c r="S191" s="29">
        <v>43302</v>
      </c>
      <c r="T191" s="234">
        <f>[3]Summary!BO602</f>
        <v>22904</v>
      </c>
      <c r="U191" t="s">
        <v>57</v>
      </c>
      <c r="V191" s="29">
        <v>43303</v>
      </c>
      <c r="W191" s="234">
        <f>[3]Summary!BO603</f>
        <v>21716</v>
      </c>
      <c r="X191" s="53"/>
      <c r="Y191" s="52"/>
      <c r="Z191" s="52"/>
      <c r="AA191" s="234"/>
      <c r="AB191" s="52"/>
      <c r="AC191" s="52"/>
      <c r="AD191" s="234"/>
      <c r="AE191" s="2"/>
      <c r="AF191" s="52"/>
      <c r="AG191" s="52"/>
      <c r="AH191" s="234"/>
      <c r="AI191" s="52"/>
      <c r="AJ191" s="52"/>
      <c r="AL191" s="2"/>
      <c r="AM191" t="s">
        <v>56</v>
      </c>
      <c r="AN191" s="29">
        <v>43302</v>
      </c>
      <c r="AO191" s="48">
        <f t="shared" si="13"/>
        <v>218751</v>
      </c>
      <c r="AQ191" t="s">
        <v>57</v>
      </c>
      <c r="AR191" s="29">
        <v>43303</v>
      </c>
      <c r="AS191" s="48">
        <f t="shared" si="12"/>
        <v>183562</v>
      </c>
    </row>
    <row r="192" spans="2:45" x14ac:dyDescent="0.2">
      <c r="B192" t="s">
        <v>56</v>
      </c>
      <c r="C192" s="29">
        <v>43309</v>
      </c>
      <c r="D192" s="232">
        <f>[3]Summary!BU609</f>
        <v>133188</v>
      </c>
      <c r="F192" t="s">
        <v>57</v>
      </c>
      <c r="G192" s="29">
        <v>43310</v>
      </c>
      <c r="H192" s="232">
        <f>[3]Summary!BU610</f>
        <v>106677</v>
      </c>
      <c r="I192" s="2"/>
      <c r="J192" t="s">
        <v>56</v>
      </c>
      <c r="K192" s="29">
        <v>43309</v>
      </c>
      <c r="L192" s="234">
        <f>[3]Summary!BR609</f>
        <v>62872</v>
      </c>
      <c r="N192" t="s">
        <v>57</v>
      </c>
      <c r="O192" s="29">
        <v>43310</v>
      </c>
      <c r="P192" s="234">
        <f>[3]Summary!BR610</f>
        <v>58446</v>
      </c>
      <c r="Q192" s="2"/>
      <c r="R192" t="s">
        <v>56</v>
      </c>
      <c r="S192" s="29">
        <v>43309</v>
      </c>
      <c r="T192" s="234">
        <f>[3]Summary!BO609</f>
        <v>23130</v>
      </c>
      <c r="U192" t="s">
        <v>57</v>
      </c>
      <c r="V192" s="29">
        <v>43310</v>
      </c>
      <c r="W192" s="234">
        <f>[3]Summary!BO610</f>
        <v>22361</v>
      </c>
      <c r="X192" s="53"/>
      <c r="Y192" s="52"/>
      <c r="Z192" s="52"/>
      <c r="AA192" s="234"/>
      <c r="AB192" s="52"/>
      <c r="AC192" s="52"/>
      <c r="AD192" s="234"/>
      <c r="AE192" s="2"/>
      <c r="AF192" s="52"/>
      <c r="AG192" s="52"/>
      <c r="AH192" s="234"/>
      <c r="AI192" s="52"/>
      <c r="AJ192" s="52"/>
      <c r="AL192" s="2"/>
      <c r="AM192" t="s">
        <v>56</v>
      </c>
      <c r="AN192" s="29">
        <v>43309</v>
      </c>
      <c r="AO192" s="48">
        <f t="shared" si="13"/>
        <v>219190</v>
      </c>
      <c r="AQ192" t="s">
        <v>57</v>
      </c>
      <c r="AR192" s="29">
        <v>43310</v>
      </c>
      <c r="AS192" s="48">
        <f t="shared" si="12"/>
        <v>187484</v>
      </c>
    </row>
    <row r="193" spans="2:45" x14ac:dyDescent="0.2">
      <c r="B193" t="s">
        <v>56</v>
      </c>
      <c r="C193" s="29">
        <v>43316</v>
      </c>
      <c r="D193" s="232">
        <f>[3]Summary!BU616</f>
        <v>132503</v>
      </c>
      <c r="F193" t="s">
        <v>57</v>
      </c>
      <c r="G193" s="29">
        <v>43317</v>
      </c>
      <c r="H193" s="232">
        <f>[3]Summary!BU617</f>
        <v>104878</v>
      </c>
      <c r="I193" s="2"/>
      <c r="J193" t="s">
        <v>56</v>
      </c>
      <c r="K193" s="29">
        <v>43316</v>
      </c>
      <c r="L193" s="234">
        <f>[3]Summary!BR616</f>
        <v>62092</v>
      </c>
      <c r="N193" t="s">
        <v>57</v>
      </c>
      <c r="O193" s="29">
        <v>43317</v>
      </c>
      <c r="P193" s="234">
        <f>[3]Summary!BR617</f>
        <v>56859</v>
      </c>
      <c r="Q193" s="2"/>
      <c r="R193" t="s">
        <v>56</v>
      </c>
      <c r="S193" s="29">
        <v>43316</v>
      </c>
      <c r="T193" s="234">
        <f>[3]Summary!BO616</f>
        <v>23708</v>
      </c>
      <c r="U193" t="s">
        <v>57</v>
      </c>
      <c r="V193" s="29">
        <v>43317</v>
      </c>
      <c r="W193" s="234">
        <f>[3]Summary!BO617</f>
        <v>22187</v>
      </c>
      <c r="X193" s="53"/>
      <c r="Y193" s="52"/>
      <c r="Z193" s="52"/>
      <c r="AA193" s="234"/>
      <c r="AB193" s="52"/>
      <c r="AC193" s="52"/>
      <c r="AD193" s="234"/>
      <c r="AE193" s="2"/>
      <c r="AF193" s="52"/>
      <c r="AG193" s="52"/>
      <c r="AH193" s="234"/>
      <c r="AI193" s="52"/>
      <c r="AJ193" s="52"/>
      <c r="AL193" s="2"/>
      <c r="AM193" t="s">
        <v>56</v>
      </c>
      <c r="AN193" s="29">
        <v>43316</v>
      </c>
      <c r="AO193" s="48">
        <f t="shared" si="13"/>
        <v>218303</v>
      </c>
      <c r="AQ193" t="s">
        <v>57</v>
      </c>
      <c r="AR193" s="29">
        <v>43317</v>
      </c>
      <c r="AS193" s="48">
        <f t="shared" si="12"/>
        <v>183924</v>
      </c>
    </row>
    <row r="194" spans="2:45" x14ac:dyDescent="0.2">
      <c r="B194" t="s">
        <v>56</v>
      </c>
      <c r="C194" s="29">
        <v>43323</v>
      </c>
      <c r="D194" s="232">
        <f>[3]Summary!BU623</f>
        <v>133844</v>
      </c>
      <c r="F194" t="s">
        <v>57</v>
      </c>
      <c r="G194" s="29">
        <v>43324</v>
      </c>
      <c r="H194" s="232">
        <f>[3]Summary!BU624</f>
        <v>103751</v>
      </c>
      <c r="I194" s="2"/>
      <c r="J194" t="s">
        <v>56</v>
      </c>
      <c r="K194" s="29">
        <v>43323</v>
      </c>
      <c r="L194" s="234">
        <f>[3]Summary!BR623</f>
        <v>60797</v>
      </c>
      <c r="N194" t="s">
        <v>57</v>
      </c>
      <c r="O194" s="29">
        <v>43324</v>
      </c>
      <c r="P194" s="234">
        <f>[3]Summary!BR624</f>
        <v>52563</v>
      </c>
      <c r="Q194" s="2"/>
      <c r="R194" t="s">
        <v>56</v>
      </c>
      <c r="S194" s="29">
        <v>43323</v>
      </c>
      <c r="T194" s="234">
        <f>[3]Summary!BO623</f>
        <v>23140</v>
      </c>
      <c r="U194" t="s">
        <v>57</v>
      </c>
      <c r="V194" s="29">
        <v>43324</v>
      </c>
      <c r="W194" s="234">
        <f>[3]Summary!BO624</f>
        <v>21424</v>
      </c>
      <c r="X194" s="53"/>
      <c r="Y194" s="52"/>
      <c r="Z194" s="52"/>
      <c r="AA194" s="234"/>
      <c r="AB194" s="52"/>
      <c r="AC194" s="52"/>
      <c r="AD194" s="234"/>
      <c r="AE194" s="2"/>
      <c r="AF194" s="52"/>
      <c r="AG194" s="52"/>
      <c r="AH194" s="234"/>
      <c r="AI194" s="52"/>
      <c r="AJ194" s="52"/>
      <c r="AL194" s="2"/>
      <c r="AM194" t="s">
        <v>56</v>
      </c>
      <c r="AN194" s="29">
        <v>43323</v>
      </c>
      <c r="AO194" s="48">
        <f t="shared" si="13"/>
        <v>217781</v>
      </c>
      <c r="AQ194" t="s">
        <v>57</v>
      </c>
      <c r="AR194" s="29">
        <v>43324</v>
      </c>
      <c r="AS194" s="48">
        <f t="shared" si="12"/>
        <v>177738</v>
      </c>
    </row>
    <row r="195" spans="2:45" x14ac:dyDescent="0.2">
      <c r="B195" t="s">
        <v>56</v>
      </c>
      <c r="C195" s="29">
        <v>43330</v>
      </c>
      <c r="D195" s="232">
        <f>[3]Summary!BU630</f>
        <v>135423</v>
      </c>
      <c r="F195" t="s">
        <v>57</v>
      </c>
      <c r="G195" s="29">
        <v>43331</v>
      </c>
      <c r="H195" s="232">
        <f>[3]Summary!BU631</f>
        <v>106158</v>
      </c>
      <c r="I195" s="2"/>
      <c r="J195" t="s">
        <v>56</v>
      </c>
      <c r="K195" s="29">
        <v>43330</v>
      </c>
      <c r="L195" s="234">
        <f>[3]Summary!BR630</f>
        <v>64043</v>
      </c>
      <c r="N195" t="s">
        <v>57</v>
      </c>
      <c r="O195" s="29">
        <v>43331</v>
      </c>
      <c r="P195" s="234">
        <f>[3]Summary!BR631</f>
        <v>57499</v>
      </c>
      <c r="Q195" s="2"/>
      <c r="R195" t="s">
        <v>56</v>
      </c>
      <c r="S195" s="29">
        <v>43330</v>
      </c>
      <c r="T195" s="234">
        <f>[3]Summary!BO630</f>
        <v>24300</v>
      </c>
      <c r="U195" t="s">
        <v>57</v>
      </c>
      <c r="V195" s="29">
        <v>43331</v>
      </c>
      <c r="W195" s="234">
        <f>[3]Summary!BO631</f>
        <v>23367</v>
      </c>
      <c r="X195" s="53"/>
      <c r="Y195" s="52"/>
      <c r="Z195" s="52"/>
      <c r="AA195" s="234"/>
      <c r="AB195" s="52"/>
      <c r="AC195" s="52"/>
      <c r="AD195" s="234"/>
      <c r="AE195" s="2"/>
      <c r="AF195" s="52"/>
      <c r="AG195" s="52"/>
      <c r="AH195" s="234"/>
      <c r="AI195" s="52"/>
      <c r="AJ195" s="52"/>
      <c r="AL195" s="2"/>
      <c r="AM195" t="s">
        <v>56</v>
      </c>
      <c r="AN195" s="29">
        <v>43330</v>
      </c>
      <c r="AO195" s="48">
        <f t="shared" si="13"/>
        <v>223766</v>
      </c>
      <c r="AQ195" t="s">
        <v>57</v>
      </c>
      <c r="AR195" s="29">
        <v>43331</v>
      </c>
      <c r="AS195" s="48">
        <f t="shared" si="12"/>
        <v>187024</v>
      </c>
    </row>
    <row r="196" spans="2:45" x14ac:dyDescent="0.2">
      <c r="B196" t="s">
        <v>56</v>
      </c>
      <c r="C196" s="29">
        <v>43337</v>
      </c>
      <c r="D196" s="232">
        <f>[3]Summary!BU637</f>
        <v>141235</v>
      </c>
      <c r="F196" t="s">
        <v>57</v>
      </c>
      <c r="G196" s="29">
        <v>43338</v>
      </c>
      <c r="H196" s="232">
        <f>[3]Summary!BU638</f>
        <v>101626</v>
      </c>
      <c r="I196" s="2"/>
      <c r="J196" t="s">
        <v>56</v>
      </c>
      <c r="K196" s="29">
        <v>43337</v>
      </c>
      <c r="L196" s="234">
        <f>[3]Summary!BR637</f>
        <v>69094</v>
      </c>
      <c r="N196" t="s">
        <v>57</v>
      </c>
      <c r="O196" s="29">
        <v>43338</v>
      </c>
      <c r="P196" s="234">
        <f>[3]Summary!BR638</f>
        <v>55746</v>
      </c>
      <c r="Q196" s="2"/>
      <c r="R196" t="s">
        <v>56</v>
      </c>
      <c r="S196" s="29">
        <v>43337</v>
      </c>
      <c r="T196" s="234">
        <f>[3]Summary!BO637</f>
        <v>21432</v>
      </c>
      <c r="U196" t="s">
        <v>57</v>
      </c>
      <c r="V196" s="29">
        <v>43338</v>
      </c>
      <c r="W196" s="234">
        <f>[3]Summary!BO638</f>
        <v>21045</v>
      </c>
      <c r="X196" s="53"/>
      <c r="Y196" s="52"/>
      <c r="Z196" s="52"/>
      <c r="AA196" s="234"/>
      <c r="AB196" s="52"/>
      <c r="AC196" s="52"/>
      <c r="AD196" s="234"/>
      <c r="AE196" s="2"/>
      <c r="AF196" s="52"/>
      <c r="AG196" s="52"/>
      <c r="AH196" s="234"/>
      <c r="AI196" s="52"/>
      <c r="AJ196" s="52"/>
      <c r="AL196" s="2"/>
      <c r="AM196" t="s">
        <v>56</v>
      </c>
      <c r="AN196" s="29">
        <v>43337</v>
      </c>
      <c r="AO196" s="48">
        <f t="shared" si="13"/>
        <v>231761</v>
      </c>
      <c r="AQ196" t="s">
        <v>57</v>
      </c>
      <c r="AR196" s="29">
        <v>43338</v>
      </c>
      <c r="AS196" s="48">
        <f t="shared" si="12"/>
        <v>178417</v>
      </c>
    </row>
    <row r="197" spans="2:45" x14ac:dyDescent="0.2">
      <c r="B197" t="s">
        <v>56</v>
      </c>
      <c r="C197" s="29">
        <v>43344</v>
      </c>
      <c r="D197" s="232">
        <f>[3]Summary!BU644</f>
        <v>133064</v>
      </c>
      <c r="F197" t="s">
        <v>57</v>
      </c>
      <c r="G197" s="29">
        <v>43345</v>
      </c>
      <c r="H197" s="232">
        <f>[3]Summary!BU645</f>
        <v>108575</v>
      </c>
      <c r="I197" s="2"/>
      <c r="J197" t="s">
        <v>56</v>
      </c>
      <c r="K197" s="29">
        <v>43344</v>
      </c>
      <c r="L197" s="234">
        <f>[3]Summary!BR644</f>
        <v>64168</v>
      </c>
      <c r="N197" t="s">
        <v>57</v>
      </c>
      <c r="O197" s="29">
        <v>43345</v>
      </c>
      <c r="P197" s="234">
        <f>[3]Summary!BR645</f>
        <v>54803</v>
      </c>
      <c r="Q197" s="2"/>
      <c r="R197" t="s">
        <v>56</v>
      </c>
      <c r="S197" s="29">
        <v>43344</v>
      </c>
      <c r="T197" s="234">
        <f>[3]Summary!BO644</f>
        <v>23380</v>
      </c>
      <c r="U197" t="s">
        <v>57</v>
      </c>
      <c r="V197" s="29">
        <v>43345</v>
      </c>
      <c r="W197" s="234">
        <f>[3]Summary!BO645</f>
        <v>18895</v>
      </c>
      <c r="X197" s="53"/>
      <c r="Y197" s="52"/>
      <c r="Z197" s="52"/>
      <c r="AA197" s="234"/>
      <c r="AB197" s="52"/>
      <c r="AC197" s="52"/>
      <c r="AD197" s="234"/>
      <c r="AE197" s="2"/>
      <c r="AF197" s="52"/>
      <c r="AG197" s="52"/>
      <c r="AH197" s="234"/>
      <c r="AI197" s="52"/>
      <c r="AJ197" s="52"/>
      <c r="AL197" s="2"/>
      <c r="AM197" t="s">
        <v>56</v>
      </c>
      <c r="AN197" s="29">
        <v>43344</v>
      </c>
      <c r="AO197" s="48">
        <f t="shared" si="13"/>
        <v>220612</v>
      </c>
      <c r="AQ197" t="s">
        <v>57</v>
      </c>
      <c r="AR197" s="29">
        <v>43345</v>
      </c>
      <c r="AS197" s="48">
        <f t="shared" si="12"/>
        <v>182273</v>
      </c>
    </row>
    <row r="198" spans="2:45" x14ac:dyDescent="0.2">
      <c r="B198" t="s">
        <v>56</v>
      </c>
      <c r="C198" s="29">
        <v>43351</v>
      </c>
      <c r="D198" s="232">
        <f>[3]Summary!BU651</f>
        <v>128425</v>
      </c>
      <c r="F198" t="s">
        <v>57</v>
      </c>
      <c r="G198" s="29">
        <v>43352</v>
      </c>
      <c r="H198" s="232">
        <f>[3]Summary!BU652</f>
        <v>90166</v>
      </c>
      <c r="I198" s="2"/>
      <c r="J198" t="s">
        <v>56</v>
      </c>
      <c r="K198" s="29">
        <v>43351</v>
      </c>
      <c r="L198" s="234">
        <f>[3]Summary!BR651</f>
        <v>61507</v>
      </c>
      <c r="N198" t="s">
        <v>57</v>
      </c>
      <c r="O198" s="29">
        <v>43352</v>
      </c>
      <c r="P198" s="234">
        <f>[3]Summary!BR652</f>
        <v>48005</v>
      </c>
      <c r="Q198" s="2"/>
      <c r="R198" t="s">
        <v>56</v>
      </c>
      <c r="S198" s="29">
        <v>43351</v>
      </c>
      <c r="T198" s="234">
        <f>[3]Summary!BO651</f>
        <v>21037</v>
      </c>
      <c r="U198" t="s">
        <v>57</v>
      </c>
      <c r="V198" s="29">
        <v>43352</v>
      </c>
      <c r="W198" s="234">
        <f>[3]Summary!BO652</f>
        <v>15576</v>
      </c>
      <c r="X198" s="53"/>
      <c r="Y198" s="52"/>
      <c r="Z198" s="52"/>
      <c r="AA198" s="234"/>
      <c r="AB198" s="52"/>
      <c r="AC198" s="52"/>
      <c r="AD198" s="234"/>
      <c r="AE198" s="2"/>
      <c r="AF198" s="52"/>
      <c r="AG198" s="52"/>
      <c r="AH198" s="234"/>
      <c r="AI198" s="52"/>
      <c r="AJ198" s="52"/>
      <c r="AL198" s="2"/>
      <c r="AM198" t="s">
        <v>56</v>
      </c>
      <c r="AN198" s="29">
        <v>43351</v>
      </c>
      <c r="AO198" s="48">
        <f t="shared" si="13"/>
        <v>210969</v>
      </c>
      <c r="AQ198" t="s">
        <v>57</v>
      </c>
      <c r="AR198" s="29">
        <v>43352</v>
      </c>
      <c r="AS198" s="48">
        <f t="shared" si="12"/>
        <v>153747</v>
      </c>
    </row>
    <row r="199" spans="2:45" x14ac:dyDescent="0.2">
      <c r="B199" t="s">
        <v>56</v>
      </c>
      <c r="C199" s="29">
        <v>43358</v>
      </c>
      <c r="D199" s="232">
        <f>[3]Summary!BU658</f>
        <v>126066</v>
      </c>
      <c r="F199" t="s">
        <v>57</v>
      </c>
      <c r="G199" s="29">
        <v>43359</v>
      </c>
      <c r="H199" s="232">
        <f>[3]Summary!BU659</f>
        <v>102877</v>
      </c>
      <c r="I199" s="2"/>
      <c r="J199" t="s">
        <v>56</v>
      </c>
      <c r="K199" s="29">
        <v>43358</v>
      </c>
      <c r="L199" s="234">
        <f>[3]Summary!BR658</f>
        <v>57435</v>
      </c>
      <c r="N199" t="s">
        <v>57</v>
      </c>
      <c r="O199" s="29">
        <v>43359</v>
      </c>
      <c r="P199" s="234">
        <f>[3]Summary!BR659</f>
        <v>55069</v>
      </c>
      <c r="Q199" s="2"/>
      <c r="R199" t="s">
        <v>56</v>
      </c>
      <c r="S199" s="29">
        <v>43358</v>
      </c>
      <c r="T199" s="234">
        <f>[3]Summary!BO658</f>
        <v>20949</v>
      </c>
      <c r="U199" t="s">
        <v>57</v>
      </c>
      <c r="V199" s="29">
        <v>43359</v>
      </c>
      <c r="W199" s="234">
        <f>[3]Summary!BO659</f>
        <v>21549</v>
      </c>
      <c r="X199" s="53"/>
      <c r="Y199" s="52"/>
      <c r="Z199" s="52"/>
      <c r="AA199" s="234"/>
      <c r="AB199" s="52"/>
      <c r="AC199" s="52"/>
      <c r="AD199" s="234"/>
      <c r="AE199" s="2"/>
      <c r="AF199" s="52"/>
      <c r="AG199" s="52"/>
      <c r="AH199" s="234"/>
      <c r="AI199" s="52"/>
      <c r="AJ199" s="52"/>
      <c r="AL199" s="2"/>
      <c r="AM199" t="s">
        <v>56</v>
      </c>
      <c r="AN199" s="29">
        <v>43358</v>
      </c>
      <c r="AO199" s="48">
        <f t="shared" si="13"/>
        <v>204450</v>
      </c>
      <c r="AQ199" t="s">
        <v>57</v>
      </c>
      <c r="AR199" s="29">
        <v>43359</v>
      </c>
      <c r="AS199" s="48">
        <f t="shared" si="12"/>
        <v>179495</v>
      </c>
    </row>
    <row r="200" spans="2:45" x14ac:dyDescent="0.2">
      <c r="B200" t="s">
        <v>56</v>
      </c>
      <c r="C200" s="29">
        <v>43365</v>
      </c>
      <c r="D200" s="232">
        <f>[3]Summary!BU665</f>
        <v>130548</v>
      </c>
      <c r="F200" t="s">
        <v>57</v>
      </c>
      <c r="G200" s="29">
        <v>43366</v>
      </c>
      <c r="H200" s="232">
        <f>[3]Summary!BU666</f>
        <v>107000</v>
      </c>
      <c r="I200" s="2"/>
      <c r="J200" t="s">
        <v>56</v>
      </c>
      <c r="K200" s="29">
        <v>43365</v>
      </c>
      <c r="L200" s="234">
        <f>[3]Summary!BR665</f>
        <v>60365</v>
      </c>
      <c r="N200" t="s">
        <v>57</v>
      </c>
      <c r="O200" s="29">
        <v>43366</v>
      </c>
      <c r="P200" s="234">
        <f>[3]Summary!BR666</f>
        <v>55738</v>
      </c>
      <c r="Q200" s="2"/>
      <c r="R200" t="s">
        <v>56</v>
      </c>
      <c r="S200" s="29">
        <v>43365</v>
      </c>
      <c r="T200" s="234">
        <f>[3]Summary!BO665</f>
        <v>21763</v>
      </c>
      <c r="U200" t="s">
        <v>57</v>
      </c>
      <c r="V200" s="29">
        <v>43366</v>
      </c>
      <c r="W200" s="234">
        <f>[3]Summary!BO666</f>
        <v>22101</v>
      </c>
      <c r="X200" s="53"/>
      <c r="Y200" s="52"/>
      <c r="Z200" s="52"/>
      <c r="AA200" s="234"/>
      <c r="AB200" s="52"/>
      <c r="AC200" s="52"/>
      <c r="AD200" s="234"/>
      <c r="AE200" s="2"/>
      <c r="AF200" s="52"/>
      <c r="AG200" s="52"/>
      <c r="AH200" s="234"/>
      <c r="AI200" s="52"/>
      <c r="AJ200" s="52"/>
      <c r="AL200" s="2"/>
      <c r="AM200" t="s">
        <v>56</v>
      </c>
      <c r="AN200" s="29">
        <v>43365</v>
      </c>
      <c r="AO200" s="48">
        <f t="shared" si="13"/>
        <v>212676</v>
      </c>
      <c r="AQ200" t="s">
        <v>57</v>
      </c>
      <c r="AR200" s="29">
        <v>43366</v>
      </c>
      <c r="AS200" s="48">
        <f t="shared" si="12"/>
        <v>184839</v>
      </c>
    </row>
    <row r="201" spans="2:45" x14ac:dyDescent="0.2">
      <c r="B201" t="s">
        <v>56</v>
      </c>
      <c r="C201" s="29">
        <v>43372</v>
      </c>
      <c r="D201" s="232">
        <f>[3]Summary!BU672</f>
        <v>137696</v>
      </c>
      <c r="E201" s="48"/>
      <c r="F201" t="s">
        <v>57</v>
      </c>
      <c r="G201" s="29">
        <v>43373</v>
      </c>
      <c r="H201" s="232">
        <f>[3]Summary!BU673</f>
        <v>109784</v>
      </c>
      <c r="I201" s="2"/>
      <c r="J201" t="s">
        <v>56</v>
      </c>
      <c r="K201" s="29">
        <v>43372</v>
      </c>
      <c r="L201" s="234">
        <f>[3]Summary!BR672</f>
        <v>62572</v>
      </c>
      <c r="N201" t="s">
        <v>57</v>
      </c>
      <c r="O201" s="29">
        <v>43373</v>
      </c>
      <c r="P201" s="234">
        <f>[3]Summary!BR673</f>
        <v>55224</v>
      </c>
      <c r="Q201" s="2"/>
      <c r="R201" t="s">
        <v>56</v>
      </c>
      <c r="S201" s="29">
        <v>43372</v>
      </c>
      <c r="T201" s="234">
        <f>[3]Summary!BO672</f>
        <v>23549</v>
      </c>
      <c r="U201" t="s">
        <v>57</v>
      </c>
      <c r="V201" s="29">
        <v>43373</v>
      </c>
      <c r="W201" s="234">
        <f>[3]Summary!BO673</f>
        <v>23517</v>
      </c>
      <c r="X201" s="53"/>
      <c r="Y201" s="52"/>
      <c r="Z201" s="52"/>
      <c r="AA201" s="234"/>
      <c r="AB201" s="52"/>
      <c r="AC201" s="52"/>
      <c r="AD201" s="234"/>
      <c r="AE201" s="2"/>
      <c r="AF201" s="52"/>
      <c r="AG201" s="52"/>
      <c r="AH201" s="234"/>
      <c r="AI201" s="52"/>
      <c r="AJ201" s="52"/>
      <c r="AL201" s="2"/>
      <c r="AM201" t="s">
        <v>56</v>
      </c>
      <c r="AN201" s="29">
        <v>43372</v>
      </c>
      <c r="AO201" s="48">
        <f t="shared" si="13"/>
        <v>223817</v>
      </c>
      <c r="AQ201" t="s">
        <v>57</v>
      </c>
      <c r="AR201" s="29">
        <v>43373</v>
      </c>
      <c r="AS201" s="48">
        <f t="shared" si="12"/>
        <v>188525</v>
      </c>
    </row>
    <row r="202" spans="2:45" x14ac:dyDescent="0.2">
      <c r="B202" t="s">
        <v>56</v>
      </c>
      <c r="C202" s="29">
        <v>43379</v>
      </c>
      <c r="D202" s="232">
        <f>[3]Summary!BU679</f>
        <v>135512</v>
      </c>
      <c r="E202" s="48"/>
      <c r="F202" t="s">
        <v>57</v>
      </c>
      <c r="G202" s="29">
        <v>43380</v>
      </c>
      <c r="H202" s="232">
        <f>[3]Summary!BU680</f>
        <v>104491</v>
      </c>
      <c r="I202" s="2"/>
      <c r="J202" t="s">
        <v>56</v>
      </c>
      <c r="K202" s="29">
        <v>43379</v>
      </c>
      <c r="L202" s="234">
        <f>[3]Summary!BR679</f>
        <v>63003</v>
      </c>
      <c r="N202" t="s">
        <v>57</v>
      </c>
      <c r="O202" s="29">
        <v>43380</v>
      </c>
      <c r="P202" s="234">
        <f>[3]Summary!BR680</f>
        <v>57234</v>
      </c>
      <c r="Q202" s="2"/>
      <c r="R202" t="s">
        <v>56</v>
      </c>
      <c r="S202" s="29">
        <v>43379</v>
      </c>
      <c r="T202" s="234">
        <f>[3]Summary!BO679</f>
        <v>22189</v>
      </c>
      <c r="U202" t="s">
        <v>57</v>
      </c>
      <c r="V202" s="29">
        <v>43380</v>
      </c>
      <c r="W202" s="234">
        <f>[3]Summary!BO680</f>
        <v>21946</v>
      </c>
      <c r="X202" s="53"/>
      <c r="Y202" s="52"/>
      <c r="Z202" s="52"/>
      <c r="AA202" s="234"/>
      <c r="AB202" s="52"/>
      <c r="AC202" s="52"/>
      <c r="AD202" s="234"/>
      <c r="AE202" s="2"/>
      <c r="AF202" s="52"/>
      <c r="AG202" s="52"/>
      <c r="AH202" s="234"/>
      <c r="AI202" s="52"/>
      <c r="AJ202" s="52"/>
      <c r="AL202" s="2"/>
      <c r="AM202" t="s">
        <v>56</v>
      </c>
      <c r="AN202" s="29">
        <v>43379</v>
      </c>
      <c r="AO202" s="48">
        <f t="shared" si="13"/>
        <v>220704</v>
      </c>
      <c r="AQ202" t="s">
        <v>57</v>
      </c>
      <c r="AR202" s="29">
        <v>43380</v>
      </c>
      <c r="AS202" s="48">
        <f t="shared" ref="AS202:AS233" si="14">H202+P202+W202+AD202+AK202</f>
        <v>183671</v>
      </c>
    </row>
    <row r="203" spans="2:45" x14ac:dyDescent="0.2">
      <c r="B203" t="s">
        <v>56</v>
      </c>
      <c r="C203" s="29">
        <v>43386</v>
      </c>
      <c r="D203" s="232">
        <f>[3]Summary!BU686</f>
        <v>136121</v>
      </c>
      <c r="E203" s="48"/>
      <c r="F203" t="s">
        <v>57</v>
      </c>
      <c r="G203" s="29">
        <v>43387</v>
      </c>
      <c r="H203" s="232">
        <f>[3]Summary!BU687</f>
        <v>109780</v>
      </c>
      <c r="I203" s="2"/>
      <c r="J203" t="s">
        <v>56</v>
      </c>
      <c r="K203" s="29">
        <v>43386</v>
      </c>
      <c r="L203" s="234">
        <f>[3]Summary!BR686</f>
        <v>65879</v>
      </c>
      <c r="N203" t="s">
        <v>57</v>
      </c>
      <c r="O203" s="29">
        <v>43387</v>
      </c>
      <c r="P203" s="234">
        <f>[3]Summary!BR687</f>
        <v>56631</v>
      </c>
      <c r="Q203" s="2"/>
      <c r="R203" t="s">
        <v>56</v>
      </c>
      <c r="S203" s="29">
        <v>43386</v>
      </c>
      <c r="T203" s="234">
        <f>[3]Summary!BO686</f>
        <v>24749</v>
      </c>
      <c r="U203" t="s">
        <v>57</v>
      </c>
      <c r="V203" s="29">
        <v>43387</v>
      </c>
      <c r="W203" s="234">
        <f>[3]Summary!BO687</f>
        <v>23791</v>
      </c>
      <c r="X203" s="53"/>
      <c r="Y203" s="52"/>
      <c r="Z203" s="52"/>
      <c r="AA203" s="234"/>
      <c r="AB203" s="52"/>
      <c r="AC203" s="52"/>
      <c r="AD203" s="234"/>
      <c r="AE203" s="2"/>
      <c r="AF203" s="52"/>
      <c r="AG203" s="52"/>
      <c r="AH203" s="234"/>
      <c r="AI203" s="52"/>
      <c r="AJ203" s="52"/>
      <c r="AL203" s="2"/>
      <c r="AM203" t="s">
        <v>56</v>
      </c>
      <c r="AN203" s="29">
        <v>43386</v>
      </c>
      <c r="AO203" s="48">
        <f t="shared" si="13"/>
        <v>226749</v>
      </c>
      <c r="AQ203" t="s">
        <v>57</v>
      </c>
      <c r="AR203" s="29">
        <v>43387</v>
      </c>
      <c r="AS203" s="48">
        <f t="shared" si="14"/>
        <v>190202</v>
      </c>
    </row>
    <row r="204" spans="2:45" x14ac:dyDescent="0.2">
      <c r="B204" t="s">
        <v>56</v>
      </c>
      <c r="C204" s="29">
        <v>43393</v>
      </c>
      <c r="D204" s="232">
        <f>[3]Summary!BU693</f>
        <v>141442</v>
      </c>
      <c r="E204" s="48"/>
      <c r="F204" t="s">
        <v>57</v>
      </c>
      <c r="G204" s="29">
        <v>43394</v>
      </c>
      <c r="H204" s="232">
        <f>[3]Summary!BU694</f>
        <v>115347</v>
      </c>
      <c r="I204" s="2"/>
      <c r="J204" t="s">
        <v>56</v>
      </c>
      <c r="K204" s="29">
        <v>43393</v>
      </c>
      <c r="L204" s="234">
        <f>[3]Summary!BR693</f>
        <v>64281</v>
      </c>
      <c r="N204" t="s">
        <v>57</v>
      </c>
      <c r="O204" s="29">
        <v>43394</v>
      </c>
      <c r="P204" s="234">
        <f>[3]Summary!BR694</f>
        <v>62973</v>
      </c>
      <c r="Q204" s="2"/>
      <c r="R204" t="s">
        <v>56</v>
      </c>
      <c r="S204" s="29">
        <v>43393</v>
      </c>
      <c r="T204" s="234">
        <f>[3]Summary!BO693</f>
        <v>28685</v>
      </c>
      <c r="U204" t="s">
        <v>57</v>
      </c>
      <c r="V204" s="29">
        <v>43394</v>
      </c>
      <c r="W204" s="234">
        <f>[3]Summary!BO694</f>
        <v>30780</v>
      </c>
      <c r="X204" s="53"/>
      <c r="Y204" s="52"/>
      <c r="Z204" s="52"/>
      <c r="AA204" s="234"/>
      <c r="AB204" s="52"/>
      <c r="AC204" s="52"/>
      <c r="AD204" s="234"/>
      <c r="AE204" s="2"/>
      <c r="AF204" s="52"/>
      <c r="AG204" s="52"/>
      <c r="AH204" s="234"/>
      <c r="AI204" s="52"/>
      <c r="AJ204" s="52"/>
      <c r="AL204" s="2"/>
      <c r="AM204" t="s">
        <v>56</v>
      </c>
      <c r="AN204" s="29">
        <v>43393</v>
      </c>
      <c r="AO204" s="48">
        <f t="shared" si="13"/>
        <v>234408</v>
      </c>
      <c r="AQ204" t="s">
        <v>57</v>
      </c>
      <c r="AR204" s="29">
        <v>43394</v>
      </c>
      <c r="AS204" s="48">
        <f t="shared" si="14"/>
        <v>209100</v>
      </c>
    </row>
    <row r="205" spans="2:45" x14ac:dyDescent="0.2">
      <c r="B205" t="s">
        <v>56</v>
      </c>
      <c r="C205" s="29">
        <v>43400</v>
      </c>
      <c r="D205" s="232">
        <f>[3]Summary!BU700</f>
        <v>152496</v>
      </c>
      <c r="E205" s="48"/>
      <c r="F205" t="s">
        <v>57</v>
      </c>
      <c r="G205" s="29">
        <v>43401</v>
      </c>
      <c r="H205" s="232">
        <f>[3]Summary!BU701</f>
        <v>116292</v>
      </c>
      <c r="I205" s="2"/>
      <c r="J205" t="s">
        <v>56</v>
      </c>
      <c r="K205" s="29">
        <v>43400</v>
      </c>
      <c r="L205" s="234">
        <f>[3]Summary!BR700</f>
        <v>68775</v>
      </c>
      <c r="N205" t="s">
        <v>57</v>
      </c>
      <c r="O205" s="29">
        <v>43401</v>
      </c>
      <c r="P205" s="234">
        <f>[3]Summary!BR701</f>
        <v>63218</v>
      </c>
      <c r="Q205" s="2"/>
      <c r="R205" t="s">
        <v>56</v>
      </c>
      <c r="S205" s="29">
        <v>43400</v>
      </c>
      <c r="T205" s="234">
        <f>[3]Summary!BO700</f>
        <v>24197</v>
      </c>
      <c r="U205" t="s">
        <v>57</v>
      </c>
      <c r="V205" s="29">
        <v>43401</v>
      </c>
      <c r="W205" s="234">
        <f>[3]Summary!BO701</f>
        <v>24049</v>
      </c>
      <c r="X205" s="53"/>
      <c r="Y205" s="52"/>
      <c r="Z205" s="52"/>
      <c r="AA205" s="234"/>
      <c r="AB205" s="52"/>
      <c r="AC205" s="52"/>
      <c r="AD205" s="234"/>
      <c r="AE205" s="2"/>
      <c r="AF205" s="52"/>
      <c r="AG205" s="52"/>
      <c r="AH205" s="234"/>
      <c r="AI205" s="52"/>
      <c r="AJ205" s="52"/>
      <c r="AL205" s="2"/>
      <c r="AM205" t="s">
        <v>56</v>
      </c>
      <c r="AN205" s="29">
        <v>43400</v>
      </c>
      <c r="AO205" s="48">
        <f t="shared" ref="AO205:AO235" si="15">D205+L205+T205</f>
        <v>245468</v>
      </c>
      <c r="AQ205" t="s">
        <v>57</v>
      </c>
      <c r="AR205" s="29">
        <v>43401</v>
      </c>
      <c r="AS205" s="48">
        <f t="shared" si="14"/>
        <v>203559</v>
      </c>
    </row>
    <row r="206" spans="2:45" x14ac:dyDescent="0.2">
      <c r="B206" t="s">
        <v>56</v>
      </c>
      <c r="C206" s="29">
        <v>43407</v>
      </c>
      <c r="D206" s="232">
        <f>[3]Summary!BU707</f>
        <v>144915</v>
      </c>
      <c r="E206" s="48"/>
      <c r="F206" t="s">
        <v>57</v>
      </c>
      <c r="G206" s="29">
        <v>43408</v>
      </c>
      <c r="H206" s="232">
        <f>[3]Summary!BU708</f>
        <v>115882</v>
      </c>
      <c r="I206" s="2"/>
      <c r="J206" t="s">
        <v>56</v>
      </c>
      <c r="K206" s="29">
        <v>43407</v>
      </c>
      <c r="L206" s="234">
        <f>[3]Summary!BR707</f>
        <v>72325</v>
      </c>
      <c r="N206" t="s">
        <v>57</v>
      </c>
      <c r="O206" s="29">
        <v>43408</v>
      </c>
      <c r="P206" s="234">
        <f>[3]Summary!BR708</f>
        <v>60904</v>
      </c>
      <c r="Q206" s="2"/>
      <c r="R206" t="s">
        <v>56</v>
      </c>
      <c r="S206" s="29">
        <v>43407</v>
      </c>
      <c r="T206" s="234">
        <f>[3]Summary!BO707</f>
        <v>25281</v>
      </c>
      <c r="U206" t="s">
        <v>57</v>
      </c>
      <c r="V206" s="29">
        <v>43408</v>
      </c>
      <c r="W206" s="234">
        <f>[3]Summary!BO708</f>
        <v>24517</v>
      </c>
      <c r="X206" s="53"/>
      <c r="Y206" s="52"/>
      <c r="Z206" s="52"/>
      <c r="AA206" s="234"/>
      <c r="AB206" s="52"/>
      <c r="AC206" s="52"/>
      <c r="AD206" s="234"/>
      <c r="AE206" s="2"/>
      <c r="AF206" s="52"/>
      <c r="AG206" s="52"/>
      <c r="AH206" s="234"/>
      <c r="AI206" s="52"/>
      <c r="AJ206" s="52"/>
      <c r="AL206" s="2"/>
      <c r="AM206" t="s">
        <v>56</v>
      </c>
      <c r="AN206" s="29">
        <v>43407</v>
      </c>
      <c r="AO206" s="48">
        <f t="shared" si="15"/>
        <v>242521</v>
      </c>
      <c r="AQ206" t="s">
        <v>57</v>
      </c>
      <c r="AR206" s="29">
        <v>43408</v>
      </c>
      <c r="AS206" s="48">
        <f t="shared" si="14"/>
        <v>201303</v>
      </c>
    </row>
    <row r="207" spans="2:45" x14ac:dyDescent="0.2">
      <c r="B207" t="s">
        <v>56</v>
      </c>
      <c r="C207" s="29">
        <v>43414</v>
      </c>
      <c r="D207" s="232">
        <f>[3]Summary!BU714</f>
        <v>142741</v>
      </c>
      <c r="E207" s="48"/>
      <c r="F207" t="s">
        <v>57</v>
      </c>
      <c r="G207" s="29">
        <v>43415</v>
      </c>
      <c r="H207" s="232">
        <f>[3]Summary!BU715</f>
        <v>105872</v>
      </c>
      <c r="I207" s="2"/>
      <c r="J207" t="s">
        <v>56</v>
      </c>
      <c r="K207" s="29">
        <v>43414</v>
      </c>
      <c r="L207" s="234">
        <f>[3]Summary!BR714</f>
        <v>63678</v>
      </c>
      <c r="N207" t="s">
        <v>57</v>
      </c>
      <c r="O207" s="29">
        <v>43415</v>
      </c>
      <c r="P207" s="234">
        <f>[3]Summary!BR715</f>
        <v>55158</v>
      </c>
      <c r="Q207" s="2"/>
      <c r="R207" t="s">
        <v>56</v>
      </c>
      <c r="S207" s="29">
        <v>43414</v>
      </c>
      <c r="T207" s="234">
        <f>[3]Summary!BO714</f>
        <v>22623</v>
      </c>
      <c r="U207" t="s">
        <v>57</v>
      </c>
      <c r="V207" s="29">
        <v>43415</v>
      </c>
      <c r="W207" s="234">
        <f>[3]Summary!BO715</f>
        <v>20882</v>
      </c>
      <c r="X207" s="53"/>
      <c r="Y207" s="52"/>
      <c r="Z207" s="52"/>
      <c r="AA207" s="234"/>
      <c r="AB207" s="52"/>
      <c r="AC207" s="52"/>
      <c r="AD207" s="234"/>
      <c r="AE207" s="2"/>
      <c r="AF207" s="52"/>
      <c r="AG207" s="52"/>
      <c r="AH207" s="234"/>
      <c r="AI207" s="52"/>
      <c r="AJ207" s="52"/>
      <c r="AL207" s="2"/>
      <c r="AM207" t="s">
        <v>56</v>
      </c>
      <c r="AN207" s="29">
        <v>43414</v>
      </c>
      <c r="AO207" s="48">
        <f t="shared" si="15"/>
        <v>229042</v>
      </c>
      <c r="AQ207" t="s">
        <v>57</v>
      </c>
      <c r="AR207" s="29">
        <v>43415</v>
      </c>
      <c r="AS207" s="48">
        <f t="shared" si="14"/>
        <v>181912</v>
      </c>
    </row>
    <row r="208" spans="2:45" x14ac:dyDescent="0.2">
      <c r="B208" t="s">
        <v>56</v>
      </c>
      <c r="C208" s="29">
        <v>43421</v>
      </c>
      <c r="D208" s="232">
        <f>[3]Summary!BU721</f>
        <v>147538</v>
      </c>
      <c r="E208" s="48"/>
      <c r="F208" t="s">
        <v>57</v>
      </c>
      <c r="G208" s="29">
        <v>43422</v>
      </c>
      <c r="H208" s="232">
        <f>[3]Summary!BU722</f>
        <v>109945</v>
      </c>
      <c r="I208" s="2"/>
      <c r="J208" t="s">
        <v>56</v>
      </c>
      <c r="K208" s="29">
        <v>43421</v>
      </c>
      <c r="L208" s="234">
        <f>[3]Summary!BR721</f>
        <v>70858</v>
      </c>
      <c r="N208" t="s">
        <v>57</v>
      </c>
      <c r="O208" s="29">
        <v>43422</v>
      </c>
      <c r="P208" s="234">
        <f>[3]Summary!BR722</f>
        <v>55853</v>
      </c>
      <c r="Q208" s="2"/>
      <c r="R208" t="s">
        <v>56</v>
      </c>
      <c r="S208" s="29">
        <v>43421</v>
      </c>
      <c r="T208" s="234">
        <f>[3]Summary!BO721</f>
        <v>25197</v>
      </c>
      <c r="U208" t="s">
        <v>57</v>
      </c>
      <c r="V208" s="29">
        <v>43422</v>
      </c>
      <c r="W208" s="234">
        <f>[3]Summary!BO722</f>
        <v>21321</v>
      </c>
      <c r="X208" s="53"/>
      <c r="Y208" s="52"/>
      <c r="Z208" s="52"/>
      <c r="AA208" s="234"/>
      <c r="AB208" s="52"/>
      <c r="AC208" s="52"/>
      <c r="AD208" s="234"/>
      <c r="AE208" s="2"/>
      <c r="AF208" s="52"/>
      <c r="AG208" s="52"/>
      <c r="AH208" s="234"/>
      <c r="AI208" s="52"/>
      <c r="AJ208" s="52"/>
      <c r="AL208" s="2"/>
      <c r="AM208" t="s">
        <v>56</v>
      </c>
      <c r="AN208" s="29">
        <v>43421</v>
      </c>
      <c r="AO208" s="48">
        <f t="shared" si="15"/>
        <v>243593</v>
      </c>
      <c r="AQ208" t="s">
        <v>57</v>
      </c>
      <c r="AR208" s="29">
        <v>43422</v>
      </c>
      <c r="AS208" s="48">
        <f t="shared" si="14"/>
        <v>187119</v>
      </c>
    </row>
    <row r="209" spans="2:45" x14ac:dyDescent="0.2">
      <c r="B209" t="s">
        <v>56</v>
      </c>
      <c r="C209" s="29">
        <v>43428</v>
      </c>
      <c r="D209" s="232">
        <f>[3]Summary!BU728</f>
        <v>124318</v>
      </c>
      <c r="E209" s="48"/>
      <c r="F209" t="s">
        <v>57</v>
      </c>
      <c r="G209" s="29">
        <v>43429</v>
      </c>
      <c r="H209" s="232">
        <f>[3]Summary!BU729</f>
        <v>106080</v>
      </c>
      <c r="I209" s="2"/>
      <c r="J209" t="s">
        <v>56</v>
      </c>
      <c r="K209" s="29">
        <v>43428</v>
      </c>
      <c r="L209" s="234">
        <f>[3]Summary!BR728</f>
        <v>63157</v>
      </c>
      <c r="N209" t="s">
        <v>57</v>
      </c>
      <c r="O209" s="29">
        <v>43429</v>
      </c>
      <c r="P209" s="234">
        <f>[3]Summary!BR729</f>
        <v>62189</v>
      </c>
      <c r="Q209" s="2"/>
      <c r="R209" t="s">
        <v>56</v>
      </c>
      <c r="S209" s="29">
        <v>43428</v>
      </c>
      <c r="T209" s="234">
        <f>[3]Summary!BO728</f>
        <v>24346</v>
      </c>
      <c r="U209" t="s">
        <v>57</v>
      </c>
      <c r="V209" s="29">
        <v>43429</v>
      </c>
      <c r="W209" s="234">
        <f>[3]Summary!BO729</f>
        <v>25284</v>
      </c>
      <c r="X209" s="53"/>
      <c r="Y209" s="52"/>
      <c r="Z209" s="52"/>
      <c r="AA209" s="234"/>
      <c r="AB209" s="52"/>
      <c r="AC209" s="52"/>
      <c r="AD209" s="234"/>
      <c r="AE209" s="2"/>
      <c r="AF209" s="52"/>
      <c r="AG209" s="52"/>
      <c r="AH209" s="234"/>
      <c r="AI209" s="52"/>
      <c r="AJ209" s="52"/>
      <c r="AL209" s="2"/>
      <c r="AM209" t="s">
        <v>56</v>
      </c>
      <c r="AN209" s="29">
        <v>43428</v>
      </c>
      <c r="AO209" s="48">
        <f t="shared" si="15"/>
        <v>211821</v>
      </c>
      <c r="AQ209" t="s">
        <v>57</v>
      </c>
      <c r="AR209" s="29">
        <v>43429</v>
      </c>
      <c r="AS209" s="48">
        <f t="shared" si="14"/>
        <v>193553</v>
      </c>
    </row>
    <row r="210" spans="2:45" x14ac:dyDescent="0.2">
      <c r="B210" t="s">
        <v>56</v>
      </c>
      <c r="C210" s="29">
        <v>43435</v>
      </c>
      <c r="D210" s="232">
        <v>145163</v>
      </c>
      <c r="E210" s="48"/>
      <c r="F210" t="s">
        <v>57</v>
      </c>
      <c r="G210" s="29">
        <v>43436</v>
      </c>
      <c r="H210" s="232">
        <v>112700</v>
      </c>
      <c r="I210" s="2"/>
      <c r="J210" t="s">
        <v>56</v>
      </c>
      <c r="K210" s="29">
        <v>43435</v>
      </c>
      <c r="L210" s="234">
        <v>65320</v>
      </c>
      <c r="N210" t="s">
        <v>57</v>
      </c>
      <c r="O210" s="29">
        <v>43436</v>
      </c>
      <c r="P210" s="234">
        <v>57255</v>
      </c>
      <c r="Q210" s="2"/>
      <c r="R210" t="s">
        <v>56</v>
      </c>
      <c r="S210" s="29">
        <v>43435</v>
      </c>
      <c r="T210" s="234">
        <v>21246</v>
      </c>
      <c r="U210" t="s">
        <v>57</v>
      </c>
      <c r="V210" s="29">
        <v>43436</v>
      </c>
      <c r="W210" s="234">
        <v>20245</v>
      </c>
      <c r="X210" s="53"/>
      <c r="Y210" s="52"/>
      <c r="Z210" s="52"/>
      <c r="AA210" s="234"/>
      <c r="AB210" s="52"/>
      <c r="AC210" s="52"/>
      <c r="AD210" s="234"/>
      <c r="AE210" s="2"/>
      <c r="AF210" s="52"/>
      <c r="AG210" s="52"/>
      <c r="AH210" s="234"/>
      <c r="AI210" s="52"/>
      <c r="AJ210" s="52"/>
      <c r="AL210" s="2"/>
      <c r="AM210" t="s">
        <v>56</v>
      </c>
      <c r="AN210" s="29">
        <v>43435</v>
      </c>
      <c r="AO210" s="48">
        <f t="shared" si="15"/>
        <v>231729</v>
      </c>
      <c r="AQ210" t="s">
        <v>57</v>
      </c>
      <c r="AR210" s="29">
        <v>43436</v>
      </c>
      <c r="AS210" s="48">
        <f t="shared" si="14"/>
        <v>190200</v>
      </c>
    </row>
    <row r="211" spans="2:45" x14ac:dyDescent="0.2">
      <c r="B211" t="s">
        <v>56</v>
      </c>
      <c r="C211" s="29">
        <v>43442</v>
      </c>
      <c r="D211" s="232">
        <v>142369</v>
      </c>
      <c r="E211" s="48"/>
      <c r="F211" t="s">
        <v>57</v>
      </c>
      <c r="G211" s="29">
        <v>43443</v>
      </c>
      <c r="H211" s="232">
        <v>112827</v>
      </c>
      <c r="I211" s="2"/>
      <c r="J211" t="s">
        <v>56</v>
      </c>
      <c r="K211" s="29">
        <v>43442</v>
      </c>
      <c r="L211" s="234">
        <v>57773</v>
      </c>
      <c r="N211" t="s">
        <v>57</v>
      </c>
      <c r="O211" s="29">
        <v>43443</v>
      </c>
      <c r="P211" s="234">
        <v>52383</v>
      </c>
      <c r="Q211" s="2"/>
      <c r="R211" t="s">
        <v>56</v>
      </c>
      <c r="S211" s="29">
        <v>43442</v>
      </c>
      <c r="T211" s="234">
        <v>20351</v>
      </c>
      <c r="U211" t="s">
        <v>57</v>
      </c>
      <c r="V211" s="29">
        <v>43443</v>
      </c>
      <c r="W211" s="234">
        <v>19398</v>
      </c>
      <c r="X211" s="53"/>
      <c r="Y211" s="52"/>
      <c r="Z211" s="52"/>
      <c r="AA211" s="234"/>
      <c r="AB211" s="52"/>
      <c r="AC211" s="52"/>
      <c r="AD211" s="234"/>
      <c r="AE211" s="2"/>
      <c r="AF211" s="52"/>
      <c r="AG211" s="52"/>
      <c r="AH211" s="234"/>
      <c r="AI211" s="52"/>
      <c r="AJ211" s="52"/>
      <c r="AL211" s="2"/>
      <c r="AM211" t="s">
        <v>56</v>
      </c>
      <c r="AN211" s="29">
        <v>43442</v>
      </c>
      <c r="AO211" s="48">
        <f t="shared" si="15"/>
        <v>220493</v>
      </c>
      <c r="AQ211" t="s">
        <v>57</v>
      </c>
      <c r="AR211" s="29">
        <v>43443</v>
      </c>
      <c r="AS211" s="48">
        <f t="shared" si="14"/>
        <v>184608</v>
      </c>
    </row>
    <row r="212" spans="2:45" x14ac:dyDescent="0.2">
      <c r="B212" t="s">
        <v>56</v>
      </c>
      <c r="C212" s="29">
        <v>43449</v>
      </c>
      <c r="D212" s="232">
        <f>[3]Summary!BU749</f>
        <v>160349</v>
      </c>
      <c r="E212" s="48"/>
      <c r="F212" t="s">
        <v>57</v>
      </c>
      <c r="G212" s="29">
        <v>43450</v>
      </c>
      <c r="H212" s="232">
        <f>[3]Summary!BU750</f>
        <v>124054</v>
      </c>
      <c r="I212" s="2"/>
      <c r="J212" t="s">
        <v>56</v>
      </c>
      <c r="K212" s="29">
        <v>43449</v>
      </c>
      <c r="L212" s="234">
        <f>[3]Summary!BR749</f>
        <v>66511</v>
      </c>
      <c r="N212" t="s">
        <v>57</v>
      </c>
      <c r="O212" s="29">
        <v>43450</v>
      </c>
      <c r="P212" s="234">
        <f>[3]Summary!BR750</f>
        <v>54111</v>
      </c>
      <c r="Q212" s="2"/>
      <c r="R212" t="s">
        <v>56</v>
      </c>
      <c r="S212" s="29">
        <v>43449</v>
      </c>
      <c r="T212" s="234">
        <f>[3]Summary!BO749</f>
        <v>25024</v>
      </c>
      <c r="U212" t="s">
        <v>57</v>
      </c>
      <c r="V212" s="29">
        <v>43450</v>
      </c>
      <c r="W212" s="234">
        <f>[3]Summary!BO750</f>
        <v>21760</v>
      </c>
      <c r="X212" s="53"/>
      <c r="Y212" s="52"/>
      <c r="Z212" s="52"/>
      <c r="AA212" s="234"/>
      <c r="AB212" s="52"/>
      <c r="AC212" s="52"/>
      <c r="AD212" s="234"/>
      <c r="AE212" s="2"/>
      <c r="AF212" s="52"/>
      <c r="AG212" s="52"/>
      <c r="AH212" s="234"/>
      <c r="AI212" s="52"/>
      <c r="AJ212" s="52"/>
      <c r="AL212" s="2"/>
      <c r="AM212" t="s">
        <v>56</v>
      </c>
      <c r="AN212" s="29">
        <v>43449</v>
      </c>
      <c r="AO212" s="48">
        <f t="shared" si="15"/>
        <v>251884</v>
      </c>
      <c r="AQ212" t="s">
        <v>57</v>
      </c>
      <c r="AR212" s="29">
        <v>43450</v>
      </c>
      <c r="AS212" s="48">
        <f t="shared" si="14"/>
        <v>199925</v>
      </c>
    </row>
    <row r="213" spans="2:45" x14ac:dyDescent="0.2">
      <c r="B213" t="s">
        <v>56</v>
      </c>
      <c r="C213" s="29">
        <v>43456</v>
      </c>
      <c r="D213" s="232">
        <f>[3]Summary!BU756</f>
        <v>147028</v>
      </c>
      <c r="E213" s="48"/>
      <c r="F213" t="s">
        <v>57</v>
      </c>
      <c r="G213" s="29">
        <v>43457</v>
      </c>
      <c r="H213" s="232">
        <f>[3]Summary!BU757</f>
        <v>113863</v>
      </c>
      <c r="I213" s="2"/>
      <c r="J213" t="s">
        <v>56</v>
      </c>
      <c r="K213" s="29">
        <v>43456</v>
      </c>
      <c r="L213" s="234">
        <f>[3]Summary!BR756</f>
        <v>64857</v>
      </c>
      <c r="N213" t="s">
        <v>57</v>
      </c>
      <c r="O213" s="29">
        <v>43457</v>
      </c>
      <c r="P213" s="234">
        <f>[3]Summary!BR757</f>
        <v>53862</v>
      </c>
      <c r="Q213" s="2"/>
      <c r="R213" t="s">
        <v>56</v>
      </c>
      <c r="S213" s="29">
        <v>43456</v>
      </c>
      <c r="T213" s="234">
        <f>[3]Summary!BO756</f>
        <v>25596</v>
      </c>
      <c r="U213" t="s">
        <v>57</v>
      </c>
      <c r="V213" s="29">
        <v>43457</v>
      </c>
      <c r="W213" s="234">
        <f>[3]Summary!BO757</f>
        <v>21663</v>
      </c>
      <c r="X213" s="53"/>
      <c r="Y213" s="52"/>
      <c r="Z213" s="52"/>
      <c r="AA213" s="234"/>
      <c r="AB213" s="52"/>
      <c r="AC213" s="52"/>
      <c r="AD213" s="234"/>
      <c r="AE213" s="2"/>
      <c r="AF213" s="52"/>
      <c r="AG213" s="52"/>
      <c r="AH213" s="234"/>
      <c r="AI213" s="52"/>
      <c r="AJ213" s="52"/>
      <c r="AL213" s="2"/>
      <c r="AM213" t="s">
        <v>56</v>
      </c>
      <c r="AN213" s="29">
        <v>43456</v>
      </c>
      <c r="AO213" s="48">
        <f t="shared" si="15"/>
        <v>237481</v>
      </c>
      <c r="AQ213" t="s">
        <v>57</v>
      </c>
      <c r="AR213" s="29">
        <v>43457</v>
      </c>
      <c r="AS213" s="48">
        <f t="shared" si="14"/>
        <v>189388</v>
      </c>
    </row>
    <row r="214" spans="2:45" x14ac:dyDescent="0.2">
      <c r="B214" t="s">
        <v>56</v>
      </c>
      <c r="C214" s="29">
        <v>43463</v>
      </c>
      <c r="D214" s="232">
        <f>[3]Summary!BU763</f>
        <v>121428</v>
      </c>
      <c r="E214" s="48"/>
      <c r="F214" t="s">
        <v>57</v>
      </c>
      <c r="G214" s="29">
        <v>43464</v>
      </c>
      <c r="H214" s="232">
        <f>[3]Summary!BU764</f>
        <v>92179</v>
      </c>
      <c r="I214" s="2"/>
      <c r="J214" t="s">
        <v>56</v>
      </c>
      <c r="K214" s="29">
        <v>43463</v>
      </c>
      <c r="L214" s="234">
        <f>[3]Summary!BR763</f>
        <v>54420</v>
      </c>
      <c r="N214" t="s">
        <v>57</v>
      </c>
      <c r="O214" s="29">
        <v>43464</v>
      </c>
      <c r="P214" s="234">
        <f>[3]Summary!BR764</f>
        <v>43966</v>
      </c>
      <c r="Q214" s="2"/>
      <c r="R214" t="s">
        <v>56</v>
      </c>
      <c r="S214" s="29">
        <v>43463</v>
      </c>
      <c r="T214" s="234">
        <f>[3]Summary!BO763</f>
        <v>21171</v>
      </c>
      <c r="U214" t="s">
        <v>57</v>
      </c>
      <c r="V214" s="29">
        <v>43464</v>
      </c>
      <c r="W214" s="234">
        <f>[3]Summary!BO764</f>
        <v>18131</v>
      </c>
      <c r="X214" s="53"/>
      <c r="Y214" s="52"/>
      <c r="Z214" s="52"/>
      <c r="AA214" s="234"/>
      <c r="AB214" s="52"/>
      <c r="AC214" s="52"/>
      <c r="AD214" s="234"/>
      <c r="AE214" s="2"/>
      <c r="AF214" s="52"/>
      <c r="AG214" s="52"/>
      <c r="AH214" s="234"/>
      <c r="AI214" s="52"/>
      <c r="AJ214" s="52"/>
      <c r="AL214" s="2"/>
      <c r="AM214" t="s">
        <v>56</v>
      </c>
      <c r="AN214" s="29">
        <v>43463</v>
      </c>
      <c r="AO214" s="48">
        <f t="shared" si="15"/>
        <v>197019</v>
      </c>
      <c r="AQ214" t="s">
        <v>57</v>
      </c>
      <c r="AR214" s="29">
        <v>43464</v>
      </c>
      <c r="AS214" s="48">
        <f t="shared" si="14"/>
        <v>154276</v>
      </c>
    </row>
    <row r="215" spans="2:45" x14ac:dyDescent="0.2">
      <c r="B215" t="s">
        <v>56</v>
      </c>
      <c r="C215" s="29">
        <v>43470</v>
      </c>
      <c r="D215" s="232">
        <f>[4]summary!CJ770</f>
        <v>134062</v>
      </c>
      <c r="F215" t="s">
        <v>57</v>
      </c>
      <c r="G215" s="29">
        <v>43471</v>
      </c>
      <c r="H215" s="232">
        <f>[4]summary!CJ771</f>
        <v>98712</v>
      </c>
      <c r="I215" s="2"/>
      <c r="J215" t="s">
        <v>56</v>
      </c>
      <c r="K215" s="29">
        <v>43470</v>
      </c>
      <c r="L215" s="235">
        <f>[4]summary!CG770</f>
        <v>55787</v>
      </c>
      <c r="N215" t="s">
        <v>57</v>
      </c>
      <c r="O215" s="29">
        <v>43471</v>
      </c>
      <c r="P215" s="235">
        <f>[4]summary!CG771</f>
        <v>46499</v>
      </c>
      <c r="Q215" s="2"/>
      <c r="R215" t="s">
        <v>56</v>
      </c>
      <c r="S215" s="29">
        <v>43470</v>
      </c>
      <c r="T215" s="234">
        <f>[4]summary!CD770</f>
        <v>20035</v>
      </c>
      <c r="U215" t="s">
        <v>57</v>
      </c>
      <c r="V215" s="29">
        <v>43471</v>
      </c>
      <c r="W215" s="234">
        <f>[4]summary!CD771</f>
        <v>18070</v>
      </c>
      <c r="X215" s="53"/>
      <c r="Y215" s="52"/>
      <c r="Z215" s="52"/>
      <c r="AA215" s="234"/>
      <c r="AB215" s="52"/>
      <c r="AC215" s="52"/>
      <c r="AD215" s="234"/>
      <c r="AE215" s="2"/>
      <c r="AF215" s="52"/>
      <c r="AG215" s="52"/>
      <c r="AH215" s="234"/>
      <c r="AI215" s="52"/>
      <c r="AJ215" s="52"/>
      <c r="AL215" s="2"/>
      <c r="AM215" t="s">
        <v>56</v>
      </c>
      <c r="AN215" s="29">
        <v>43470</v>
      </c>
      <c r="AO215" s="48">
        <f t="shared" si="15"/>
        <v>209884</v>
      </c>
      <c r="AQ215" t="s">
        <v>57</v>
      </c>
      <c r="AR215" s="29">
        <v>43471</v>
      </c>
      <c r="AS215" s="48">
        <f t="shared" si="14"/>
        <v>163281</v>
      </c>
    </row>
    <row r="216" spans="2:45" x14ac:dyDescent="0.2">
      <c r="B216" t="s">
        <v>56</v>
      </c>
      <c r="C216" s="29">
        <v>43477</v>
      </c>
      <c r="D216" s="232">
        <f>[4]summary!CJ777</f>
        <v>140366</v>
      </c>
      <c r="F216" t="s">
        <v>57</v>
      </c>
      <c r="G216" s="29">
        <v>43478</v>
      </c>
      <c r="H216" s="232">
        <f>[4]summary!CJ778</f>
        <v>99675</v>
      </c>
      <c r="I216" s="2"/>
      <c r="J216" t="s">
        <v>56</v>
      </c>
      <c r="K216" s="29">
        <v>43477</v>
      </c>
      <c r="L216" s="235">
        <f>[4]summary!CG777</f>
        <v>60083</v>
      </c>
      <c r="N216" t="s">
        <v>57</v>
      </c>
      <c r="O216" s="29">
        <v>43478</v>
      </c>
      <c r="P216" s="235">
        <f>[4]summary!CG778</f>
        <v>47711</v>
      </c>
      <c r="Q216" s="2"/>
      <c r="R216" t="s">
        <v>56</v>
      </c>
      <c r="S216" s="29">
        <v>43477</v>
      </c>
      <c r="T216" s="234">
        <f>[4]summary!CD777</f>
        <v>19531</v>
      </c>
      <c r="U216" t="s">
        <v>57</v>
      </c>
      <c r="V216" s="29">
        <v>43478</v>
      </c>
      <c r="W216" s="234">
        <f>[4]summary!CD778</f>
        <v>17766</v>
      </c>
      <c r="X216" s="53"/>
      <c r="Y216" s="52"/>
      <c r="Z216" s="52"/>
      <c r="AA216" s="234"/>
      <c r="AB216" s="52"/>
      <c r="AC216" s="52"/>
      <c r="AD216" s="234"/>
      <c r="AE216" s="2"/>
      <c r="AF216" s="52"/>
      <c r="AG216" s="52"/>
      <c r="AH216" s="234"/>
      <c r="AI216" s="52"/>
      <c r="AJ216" s="52"/>
      <c r="AL216" s="2"/>
      <c r="AM216" t="s">
        <v>56</v>
      </c>
      <c r="AN216" s="29">
        <v>43477</v>
      </c>
      <c r="AO216" s="48">
        <f t="shared" si="15"/>
        <v>219980</v>
      </c>
      <c r="AQ216" t="s">
        <v>57</v>
      </c>
      <c r="AR216" s="29">
        <v>43478</v>
      </c>
      <c r="AS216" s="48">
        <f t="shared" si="14"/>
        <v>165152</v>
      </c>
    </row>
    <row r="217" spans="2:45" x14ac:dyDescent="0.2">
      <c r="B217" t="s">
        <v>56</v>
      </c>
      <c r="C217" s="29">
        <v>43484</v>
      </c>
      <c r="D217" s="232">
        <f>[4]summary!CJ784</f>
        <v>136493</v>
      </c>
      <c r="F217" t="s">
        <v>57</v>
      </c>
      <c r="G217" s="29">
        <v>43485</v>
      </c>
      <c r="H217" s="232">
        <f>[4]summary!CJ785</f>
        <v>104558</v>
      </c>
      <c r="I217" s="2"/>
      <c r="J217" t="s">
        <v>56</v>
      </c>
      <c r="K217" s="29">
        <v>43484</v>
      </c>
      <c r="L217" s="235">
        <f>[4]summary!CG784</f>
        <v>59094</v>
      </c>
      <c r="N217" t="s">
        <v>57</v>
      </c>
      <c r="O217" s="29">
        <v>43485</v>
      </c>
      <c r="P217" s="235">
        <f>[4]summary!CG785</f>
        <v>50194</v>
      </c>
      <c r="Q217" s="2"/>
      <c r="R217" t="s">
        <v>56</v>
      </c>
      <c r="S217" s="29">
        <v>43484</v>
      </c>
      <c r="T217" s="234">
        <f>[4]summary!CD784</f>
        <v>20378</v>
      </c>
      <c r="U217" t="s">
        <v>57</v>
      </c>
      <c r="V217" s="29">
        <v>43485</v>
      </c>
      <c r="W217" s="234">
        <f>[4]summary!CD785</f>
        <v>19398</v>
      </c>
      <c r="X217" s="53"/>
      <c r="Y217" s="52"/>
      <c r="Z217" s="52"/>
      <c r="AA217" s="234"/>
      <c r="AB217" s="52"/>
      <c r="AC217" s="52"/>
      <c r="AD217" s="234"/>
      <c r="AE217" s="2"/>
      <c r="AF217" s="52"/>
      <c r="AG217" s="52"/>
      <c r="AH217" s="234"/>
      <c r="AI217" s="52"/>
      <c r="AJ217" s="52"/>
      <c r="AL217" s="2"/>
      <c r="AM217" t="s">
        <v>56</v>
      </c>
      <c r="AN217" s="29">
        <v>43484</v>
      </c>
      <c r="AO217" s="48">
        <f t="shared" si="15"/>
        <v>215965</v>
      </c>
      <c r="AQ217" t="s">
        <v>57</v>
      </c>
      <c r="AR217" s="29">
        <v>43485</v>
      </c>
      <c r="AS217" s="48">
        <f t="shared" si="14"/>
        <v>174150</v>
      </c>
    </row>
    <row r="218" spans="2:45" x14ac:dyDescent="0.2">
      <c r="B218" t="s">
        <v>56</v>
      </c>
      <c r="C218" s="29">
        <v>43491</v>
      </c>
      <c r="D218" s="232">
        <f>[4]summary!CJ791</f>
        <v>136713</v>
      </c>
      <c r="F218" t="s">
        <v>57</v>
      </c>
      <c r="G218" s="29">
        <v>43492</v>
      </c>
      <c r="H218" s="232">
        <f>[4]summary!CJ792</f>
        <v>105242</v>
      </c>
      <c r="I218" s="2"/>
      <c r="J218" t="s">
        <v>56</v>
      </c>
      <c r="K218" s="29">
        <v>43491</v>
      </c>
      <c r="L218" s="235">
        <f>[4]summary!CG791</f>
        <v>60324</v>
      </c>
      <c r="N218" t="s">
        <v>57</v>
      </c>
      <c r="O218" s="29">
        <v>43492</v>
      </c>
      <c r="P218" s="235">
        <f>[4]summary!CG792</f>
        <v>52608</v>
      </c>
      <c r="Q218" s="2"/>
      <c r="R218" t="s">
        <v>56</v>
      </c>
      <c r="S218" s="29">
        <v>43491</v>
      </c>
      <c r="T218" s="234">
        <f>[4]summary!CD791</f>
        <v>20433</v>
      </c>
      <c r="U218" t="s">
        <v>57</v>
      </c>
      <c r="V218" s="29">
        <v>43492</v>
      </c>
      <c r="W218" s="234">
        <f>[4]summary!CD792</f>
        <v>19459</v>
      </c>
      <c r="X218" s="53"/>
      <c r="Y218" s="52"/>
      <c r="Z218" s="52"/>
      <c r="AA218" s="234"/>
      <c r="AB218" s="52"/>
      <c r="AC218" s="52"/>
      <c r="AD218" s="234"/>
      <c r="AE218" s="2"/>
      <c r="AF218" s="52"/>
      <c r="AG218" s="52"/>
      <c r="AH218" s="234"/>
      <c r="AI218" s="52"/>
      <c r="AJ218" s="52"/>
      <c r="AL218" s="2"/>
      <c r="AM218" t="s">
        <v>56</v>
      </c>
      <c r="AN218" s="29">
        <v>43491</v>
      </c>
      <c r="AO218" s="48">
        <f t="shared" si="15"/>
        <v>217470</v>
      </c>
      <c r="AQ218" t="s">
        <v>57</v>
      </c>
      <c r="AR218" s="29">
        <v>43492</v>
      </c>
      <c r="AS218" s="48">
        <f t="shared" si="14"/>
        <v>177309</v>
      </c>
    </row>
    <row r="219" spans="2:45" x14ac:dyDescent="0.2">
      <c r="B219" t="s">
        <v>56</v>
      </c>
      <c r="C219" s="43">
        <v>43498</v>
      </c>
      <c r="D219" s="232">
        <f>[4]summary!CJ798</f>
        <v>143712</v>
      </c>
      <c r="F219" t="s">
        <v>57</v>
      </c>
      <c r="G219" s="29">
        <v>43499</v>
      </c>
      <c r="H219" s="232">
        <f>[4]summary!CJ799</f>
        <v>99739</v>
      </c>
      <c r="I219" s="2"/>
      <c r="J219" t="s">
        <v>56</v>
      </c>
      <c r="K219" s="43">
        <v>43498</v>
      </c>
      <c r="L219" s="235">
        <f>[4]summary!CG798</f>
        <v>59663</v>
      </c>
      <c r="N219" t="s">
        <v>57</v>
      </c>
      <c r="O219" s="29">
        <v>43499</v>
      </c>
      <c r="P219" s="235">
        <f>[4]summary!CG799</f>
        <v>49406</v>
      </c>
      <c r="Q219" s="2"/>
      <c r="R219" t="s">
        <v>56</v>
      </c>
      <c r="S219" s="43">
        <v>43498</v>
      </c>
      <c r="T219" s="234">
        <f>[4]summary!CD798</f>
        <v>20373</v>
      </c>
      <c r="U219" t="s">
        <v>57</v>
      </c>
      <c r="V219" s="29">
        <v>43499</v>
      </c>
      <c r="W219" s="234">
        <f>[4]summary!CD799</f>
        <v>17539</v>
      </c>
      <c r="X219" s="53"/>
      <c r="Y219" s="52"/>
      <c r="Z219" s="52"/>
      <c r="AA219" s="234"/>
      <c r="AB219" s="52"/>
      <c r="AC219" s="52"/>
      <c r="AD219" s="234"/>
      <c r="AE219" s="2"/>
      <c r="AF219" s="52"/>
      <c r="AG219" s="52"/>
      <c r="AH219" s="234"/>
      <c r="AI219" s="52"/>
      <c r="AJ219" s="52"/>
      <c r="AL219" s="2"/>
      <c r="AM219" t="s">
        <v>56</v>
      </c>
      <c r="AN219" s="43">
        <v>43498</v>
      </c>
      <c r="AO219" s="48">
        <f t="shared" si="15"/>
        <v>223748</v>
      </c>
      <c r="AQ219" t="s">
        <v>57</v>
      </c>
      <c r="AR219" s="29">
        <v>43499</v>
      </c>
      <c r="AS219" s="48">
        <f t="shared" si="14"/>
        <v>166684</v>
      </c>
    </row>
    <row r="220" spans="2:45" x14ac:dyDescent="0.2">
      <c r="B220" t="s">
        <v>56</v>
      </c>
      <c r="C220" s="43">
        <v>43505</v>
      </c>
      <c r="D220" s="232">
        <f>[4]summary!CJ805</f>
        <v>105549</v>
      </c>
      <c r="F220" t="s">
        <v>57</v>
      </c>
      <c r="G220" s="29">
        <v>43506</v>
      </c>
      <c r="H220" s="232">
        <f>[4]summary!CJ806</f>
        <v>100680</v>
      </c>
      <c r="I220" s="2"/>
      <c r="J220" t="s">
        <v>56</v>
      </c>
      <c r="K220" s="43">
        <v>43505</v>
      </c>
      <c r="L220" s="235">
        <f>[4]summary!CG805</f>
        <v>57845</v>
      </c>
      <c r="N220" t="s">
        <v>57</v>
      </c>
      <c r="O220" s="29">
        <v>43506</v>
      </c>
      <c r="P220" s="235">
        <f>[4]summary!CG806</f>
        <v>47787</v>
      </c>
      <c r="Q220" s="2"/>
      <c r="R220" t="s">
        <v>56</v>
      </c>
      <c r="S220" s="43">
        <v>43505</v>
      </c>
      <c r="T220" s="234">
        <f>[4]summary!CD805</f>
        <v>18432</v>
      </c>
      <c r="U220" t="s">
        <v>57</v>
      </c>
      <c r="V220" s="29">
        <v>43506</v>
      </c>
      <c r="W220" s="234">
        <f>[4]summary!CD806</f>
        <v>18875</v>
      </c>
      <c r="X220" s="53"/>
      <c r="Y220" s="52"/>
      <c r="Z220" s="52"/>
      <c r="AA220" s="234"/>
      <c r="AB220" s="52"/>
      <c r="AC220" s="52"/>
      <c r="AD220" s="234"/>
      <c r="AE220" s="2"/>
      <c r="AF220" s="52"/>
      <c r="AG220" s="52"/>
      <c r="AH220" s="234"/>
      <c r="AI220" s="52"/>
      <c r="AJ220" s="52"/>
      <c r="AL220" s="2"/>
      <c r="AM220" t="s">
        <v>56</v>
      </c>
      <c r="AN220" s="43">
        <v>43505</v>
      </c>
      <c r="AO220" s="48">
        <f t="shared" si="15"/>
        <v>181826</v>
      </c>
      <c r="AQ220" t="s">
        <v>57</v>
      </c>
      <c r="AR220" s="29">
        <v>43506</v>
      </c>
      <c r="AS220" s="48">
        <f t="shared" si="14"/>
        <v>167342</v>
      </c>
    </row>
    <row r="221" spans="2:45" x14ac:dyDescent="0.2">
      <c r="B221" t="s">
        <v>56</v>
      </c>
      <c r="C221" s="29">
        <v>43512</v>
      </c>
      <c r="D221" s="232">
        <f>[4]summary!CJ812</f>
        <v>147529</v>
      </c>
      <c r="F221" t="s">
        <v>57</v>
      </c>
      <c r="G221" s="29">
        <v>43513</v>
      </c>
      <c r="H221" s="232">
        <f>[4]summary!CJ813</f>
        <v>112022</v>
      </c>
      <c r="I221" s="2"/>
      <c r="J221" t="s">
        <v>56</v>
      </c>
      <c r="K221" s="29">
        <v>43512</v>
      </c>
      <c r="L221" s="235">
        <f>[4]summary!CG812</f>
        <v>64064</v>
      </c>
      <c r="N221" t="s">
        <v>57</v>
      </c>
      <c r="O221" s="29">
        <v>43513</v>
      </c>
      <c r="P221" s="235">
        <f>[4]summary!CG813</f>
        <v>55577</v>
      </c>
      <c r="Q221" s="2"/>
      <c r="R221" t="s">
        <v>56</v>
      </c>
      <c r="S221" s="29">
        <v>43512</v>
      </c>
      <c r="T221" s="234">
        <f>[4]summary!CD812</f>
        <v>23257</v>
      </c>
      <c r="U221" t="s">
        <v>57</v>
      </c>
      <c r="V221" s="29">
        <v>43513</v>
      </c>
      <c r="W221" s="234">
        <f>[4]summary!CD813</f>
        <v>21978</v>
      </c>
      <c r="X221" s="53"/>
      <c r="Y221" s="52"/>
      <c r="Z221" s="52"/>
      <c r="AA221" s="234"/>
      <c r="AB221" s="52"/>
      <c r="AC221" s="52"/>
      <c r="AD221" s="234"/>
      <c r="AE221" s="2"/>
      <c r="AF221" s="52"/>
      <c r="AG221" s="52"/>
      <c r="AH221" s="234"/>
      <c r="AI221" s="52"/>
      <c r="AJ221" s="52"/>
      <c r="AL221" s="2"/>
      <c r="AM221" t="s">
        <v>56</v>
      </c>
      <c r="AN221" s="29">
        <v>43512</v>
      </c>
      <c r="AO221" s="48">
        <f t="shared" si="15"/>
        <v>234850</v>
      </c>
      <c r="AQ221" t="s">
        <v>57</v>
      </c>
      <c r="AR221" s="29">
        <v>43513</v>
      </c>
      <c r="AS221" s="48">
        <f t="shared" si="14"/>
        <v>189577</v>
      </c>
    </row>
    <row r="222" spans="2:45" x14ac:dyDescent="0.2">
      <c r="B222" t="s">
        <v>56</v>
      </c>
      <c r="C222" s="43">
        <v>43519</v>
      </c>
      <c r="D222" s="232">
        <f>[4]summary!CJ819</f>
        <v>154572</v>
      </c>
      <c r="F222" t="s">
        <v>57</v>
      </c>
      <c r="G222" s="29">
        <v>43520</v>
      </c>
      <c r="H222" s="232">
        <f>[4]summary!CJ820</f>
        <v>115291</v>
      </c>
      <c r="I222" s="2"/>
      <c r="J222" t="s">
        <v>56</v>
      </c>
      <c r="K222" s="43">
        <v>43519</v>
      </c>
      <c r="L222" s="235">
        <f>[4]summary!CG819</f>
        <v>65381</v>
      </c>
      <c r="N222" t="s">
        <v>57</v>
      </c>
      <c r="O222" s="29">
        <v>43520</v>
      </c>
      <c r="P222" s="235">
        <f>[4]summary!CG820</f>
        <v>55896</v>
      </c>
      <c r="Q222" s="2"/>
      <c r="R222" t="s">
        <v>56</v>
      </c>
      <c r="S222" s="43">
        <v>43519</v>
      </c>
      <c r="T222" s="234">
        <f>[4]summary!CD819</f>
        <v>22947</v>
      </c>
      <c r="U222" t="s">
        <v>57</v>
      </c>
      <c r="V222" s="29">
        <v>43520</v>
      </c>
      <c r="W222" s="234">
        <f>[4]summary!CD820</f>
        <v>21460</v>
      </c>
      <c r="X222" s="53"/>
      <c r="Y222" s="52"/>
      <c r="Z222" s="52"/>
      <c r="AA222" s="234"/>
      <c r="AB222" s="52"/>
      <c r="AC222" s="52"/>
      <c r="AD222" s="234"/>
      <c r="AE222" s="2"/>
      <c r="AF222" s="52"/>
      <c r="AG222" s="52"/>
      <c r="AH222" s="234"/>
      <c r="AI222" s="52"/>
      <c r="AJ222" s="52"/>
      <c r="AL222" s="2"/>
      <c r="AM222" t="s">
        <v>56</v>
      </c>
      <c r="AN222" s="43">
        <v>43519</v>
      </c>
      <c r="AO222" s="48">
        <f t="shared" si="15"/>
        <v>242900</v>
      </c>
      <c r="AQ222" t="s">
        <v>57</v>
      </c>
      <c r="AR222" s="29">
        <v>43520</v>
      </c>
      <c r="AS222" s="48">
        <f t="shared" si="14"/>
        <v>192647</v>
      </c>
    </row>
    <row r="223" spans="2:45" x14ac:dyDescent="0.2">
      <c r="B223" t="s">
        <v>56</v>
      </c>
      <c r="C223" s="29">
        <v>43526</v>
      </c>
      <c r="D223" s="232">
        <f>[4]summary!CJ826</f>
        <v>149784</v>
      </c>
      <c r="F223" t="s">
        <v>57</v>
      </c>
      <c r="G223" s="43">
        <v>43527</v>
      </c>
      <c r="H223" s="232">
        <f>[4]summary!CJ827</f>
        <v>106727</v>
      </c>
      <c r="I223" s="2"/>
      <c r="J223" t="s">
        <v>56</v>
      </c>
      <c r="K223" s="29">
        <v>43526</v>
      </c>
      <c r="L223" s="235">
        <f>[4]summary!CG826</f>
        <v>66613</v>
      </c>
      <c r="N223" t="s">
        <v>57</v>
      </c>
      <c r="O223" s="43">
        <v>43527</v>
      </c>
      <c r="P223" s="235">
        <f>[4]summary!CG827</f>
        <v>53843</v>
      </c>
      <c r="Q223" s="2"/>
      <c r="R223" t="s">
        <v>56</v>
      </c>
      <c r="S223" s="29">
        <v>43526</v>
      </c>
      <c r="T223" s="234">
        <f>[4]summary!CD826</f>
        <v>23009</v>
      </c>
      <c r="U223" t="s">
        <v>57</v>
      </c>
      <c r="V223" s="43">
        <v>43527</v>
      </c>
      <c r="W223" s="234">
        <f>[4]summary!CD827</f>
        <v>21015</v>
      </c>
      <c r="X223" s="53"/>
      <c r="Y223" s="52"/>
      <c r="Z223" s="52"/>
      <c r="AA223" s="234"/>
      <c r="AB223" s="52"/>
      <c r="AC223" s="52"/>
      <c r="AD223" s="234"/>
      <c r="AE223" s="2"/>
      <c r="AF223" s="52"/>
      <c r="AG223" s="52"/>
      <c r="AH223" s="234"/>
      <c r="AI223" s="52"/>
      <c r="AJ223" s="52"/>
      <c r="AL223" s="2"/>
      <c r="AM223" t="s">
        <v>56</v>
      </c>
      <c r="AN223" s="29">
        <v>43526</v>
      </c>
      <c r="AO223" s="48">
        <f t="shared" si="15"/>
        <v>239406</v>
      </c>
      <c r="AQ223" t="s">
        <v>57</v>
      </c>
      <c r="AR223" s="43">
        <v>43527</v>
      </c>
      <c r="AS223" s="48">
        <f t="shared" si="14"/>
        <v>181585</v>
      </c>
    </row>
    <row r="224" spans="2:45" x14ac:dyDescent="0.2">
      <c r="B224" t="s">
        <v>56</v>
      </c>
      <c r="C224" s="29">
        <v>43533</v>
      </c>
      <c r="D224" s="232">
        <f>[4]summary!CJ833</f>
        <v>155953</v>
      </c>
      <c r="F224" t="s">
        <v>57</v>
      </c>
      <c r="G224" s="29">
        <v>43534</v>
      </c>
      <c r="H224" s="232">
        <f>[4]summary!CJ834</f>
        <v>116582</v>
      </c>
      <c r="I224" s="2"/>
      <c r="J224" t="s">
        <v>56</v>
      </c>
      <c r="K224" s="29">
        <v>43533</v>
      </c>
      <c r="L224" s="235">
        <f>[4]summary!CG833</f>
        <v>71646</v>
      </c>
      <c r="N224" t="s">
        <v>57</v>
      </c>
      <c r="O224" s="29">
        <v>43534</v>
      </c>
      <c r="P224" s="235">
        <f>[4]summary!CG834</f>
        <v>58774</v>
      </c>
      <c r="Q224" s="2"/>
      <c r="R224" t="s">
        <v>56</v>
      </c>
      <c r="S224" s="29">
        <v>43533</v>
      </c>
      <c r="T224" s="234">
        <f>[4]summary!CD833</f>
        <v>25288</v>
      </c>
      <c r="U224" t="s">
        <v>57</v>
      </c>
      <c r="V224" s="29">
        <v>43534</v>
      </c>
      <c r="W224" s="234">
        <f>[4]summary!CD834</f>
        <v>23209</v>
      </c>
      <c r="X224" s="53"/>
      <c r="Y224" s="52"/>
      <c r="Z224" s="52"/>
      <c r="AA224" s="234"/>
      <c r="AB224" s="52"/>
      <c r="AC224" s="52"/>
      <c r="AD224" s="234"/>
      <c r="AE224" s="2"/>
      <c r="AF224" s="52"/>
      <c r="AG224" s="52"/>
      <c r="AH224" s="234"/>
      <c r="AI224" s="52"/>
      <c r="AJ224" s="52"/>
      <c r="AL224" s="2"/>
      <c r="AM224" t="s">
        <v>56</v>
      </c>
      <c r="AN224" s="29">
        <v>43533</v>
      </c>
      <c r="AO224" s="48">
        <f t="shared" si="15"/>
        <v>252887</v>
      </c>
      <c r="AQ224" t="s">
        <v>57</v>
      </c>
      <c r="AR224" s="29">
        <v>43534</v>
      </c>
      <c r="AS224" s="48">
        <f t="shared" si="14"/>
        <v>198565</v>
      </c>
    </row>
    <row r="225" spans="2:62" x14ac:dyDescent="0.2">
      <c r="B225" t="s">
        <v>56</v>
      </c>
      <c r="C225" s="29">
        <v>43540</v>
      </c>
      <c r="D225" s="232">
        <f>[4]summary!CJ840</f>
        <v>141535</v>
      </c>
      <c r="F225" t="s">
        <v>57</v>
      </c>
      <c r="G225" s="29">
        <v>43541</v>
      </c>
      <c r="H225" s="232">
        <f>[4]summary!CJ841</f>
        <v>112138</v>
      </c>
      <c r="I225" s="2"/>
      <c r="J225" t="s">
        <v>56</v>
      </c>
      <c r="K225" s="29">
        <v>43540</v>
      </c>
      <c r="L225" s="235">
        <f>[4]summary!CG840</f>
        <v>73423</v>
      </c>
      <c r="N225" t="s">
        <v>57</v>
      </c>
      <c r="O225" s="29">
        <v>43541</v>
      </c>
      <c r="P225" s="235">
        <f>[4]summary!CG841</f>
        <v>65458</v>
      </c>
      <c r="Q225" s="2"/>
      <c r="R225" t="s">
        <v>56</v>
      </c>
      <c r="S225" s="29">
        <v>43540</v>
      </c>
      <c r="T225" s="234">
        <f>[4]summary!CD840</f>
        <v>26166</v>
      </c>
      <c r="U225" t="s">
        <v>57</v>
      </c>
      <c r="V225" s="29">
        <v>43541</v>
      </c>
      <c r="W225" s="234">
        <f>[4]summary!CD841</f>
        <v>24403</v>
      </c>
      <c r="X225" s="53"/>
      <c r="Y225" s="52"/>
      <c r="Z225" s="52"/>
      <c r="AA225" s="234"/>
      <c r="AB225" s="52"/>
      <c r="AC225" s="52"/>
      <c r="AD225" s="234"/>
      <c r="AE225" s="2"/>
      <c r="AF225" s="52"/>
      <c r="AG225" s="52"/>
      <c r="AH225" s="234"/>
      <c r="AI225" s="52"/>
      <c r="AJ225" s="52"/>
      <c r="AL225" s="2"/>
      <c r="AM225" t="s">
        <v>56</v>
      </c>
      <c r="AN225" s="29">
        <v>43540</v>
      </c>
      <c r="AO225" s="48">
        <f t="shared" si="15"/>
        <v>241124</v>
      </c>
      <c r="AQ225" t="s">
        <v>57</v>
      </c>
      <c r="AR225" s="29">
        <v>43541</v>
      </c>
      <c r="AS225" s="48">
        <f t="shared" si="14"/>
        <v>201999</v>
      </c>
    </row>
    <row r="226" spans="2:62" x14ac:dyDescent="0.2">
      <c r="B226" t="s">
        <v>56</v>
      </c>
      <c r="C226" s="29">
        <v>43547</v>
      </c>
      <c r="D226" s="232">
        <f>[4]summary!CJ847</f>
        <v>138804</v>
      </c>
      <c r="F226" t="s">
        <v>57</v>
      </c>
      <c r="G226" s="29">
        <v>43548</v>
      </c>
      <c r="H226" s="232">
        <f>[4]summary!CJ848</f>
        <v>113747</v>
      </c>
      <c r="I226" s="2"/>
      <c r="J226" t="s">
        <v>56</v>
      </c>
      <c r="K226" s="29">
        <v>43547</v>
      </c>
      <c r="L226" s="235">
        <f>[4]summary!CG847</f>
        <v>68360</v>
      </c>
      <c r="N226" t="s">
        <v>57</v>
      </c>
      <c r="O226" s="29">
        <v>43548</v>
      </c>
      <c r="P226" s="235">
        <f>[4]summary!CG848</f>
        <v>66931</v>
      </c>
      <c r="Q226" s="2"/>
      <c r="R226" t="s">
        <v>56</v>
      </c>
      <c r="S226" s="29">
        <v>43547</v>
      </c>
      <c r="T226" s="234">
        <f>[4]summary!CD847</f>
        <v>23799</v>
      </c>
      <c r="U226" t="s">
        <v>57</v>
      </c>
      <c r="V226" s="29">
        <v>43548</v>
      </c>
      <c r="W226" s="234">
        <f>[4]summary!CD848</f>
        <v>26030</v>
      </c>
      <c r="X226" s="53"/>
      <c r="Y226" s="52"/>
      <c r="Z226" s="52"/>
      <c r="AA226" s="234"/>
      <c r="AB226" s="52"/>
      <c r="AC226" s="52"/>
      <c r="AD226" s="234"/>
      <c r="AE226" s="2"/>
      <c r="AF226" s="52"/>
      <c r="AG226" s="52"/>
      <c r="AH226" s="234"/>
      <c r="AI226" s="52"/>
      <c r="AJ226" s="52"/>
      <c r="AL226" s="2"/>
      <c r="AM226" t="s">
        <v>56</v>
      </c>
      <c r="AN226" s="29">
        <v>43547</v>
      </c>
      <c r="AO226" s="48">
        <f t="shared" si="15"/>
        <v>230963</v>
      </c>
      <c r="AQ226" t="s">
        <v>57</v>
      </c>
      <c r="AR226" s="29">
        <v>43548</v>
      </c>
      <c r="AS226" s="48">
        <f t="shared" si="14"/>
        <v>206708</v>
      </c>
    </row>
    <row r="227" spans="2:62" x14ac:dyDescent="0.2">
      <c r="B227" t="s">
        <v>56</v>
      </c>
      <c r="C227" s="29">
        <v>43554</v>
      </c>
      <c r="D227" s="232">
        <f>[4]summary!CJ854</f>
        <v>148935</v>
      </c>
      <c r="F227" t="s">
        <v>57</v>
      </c>
      <c r="G227" s="29">
        <v>43555</v>
      </c>
      <c r="H227" s="232">
        <f>[4]summary!CJ855</f>
        <v>113007</v>
      </c>
      <c r="I227" s="2"/>
      <c r="J227" t="s">
        <v>56</v>
      </c>
      <c r="K227" s="29">
        <v>43554</v>
      </c>
      <c r="L227" s="235">
        <f>[4]summary!CG854</f>
        <v>70717</v>
      </c>
      <c r="N227" t="s">
        <v>57</v>
      </c>
      <c r="O227" s="29">
        <v>43555</v>
      </c>
      <c r="P227" s="235">
        <f>[4]summary!CG855</f>
        <v>59250</v>
      </c>
      <c r="Q227" s="2"/>
      <c r="R227" t="s">
        <v>56</v>
      </c>
      <c r="S227" s="29">
        <v>43554</v>
      </c>
      <c r="T227" s="234">
        <f>[4]summary!CD854</f>
        <v>24862</v>
      </c>
      <c r="U227" t="s">
        <v>57</v>
      </c>
      <c r="V227" s="29">
        <v>43555</v>
      </c>
      <c r="W227" s="234">
        <f>[4]summary!CD855</f>
        <v>22889</v>
      </c>
      <c r="X227" s="53"/>
      <c r="Y227" s="52"/>
      <c r="Z227" s="52"/>
      <c r="AA227" s="234"/>
      <c r="AB227" s="52"/>
      <c r="AC227" s="52"/>
      <c r="AD227" s="234"/>
      <c r="AE227" s="2"/>
      <c r="AF227" s="52"/>
      <c r="AG227" s="52"/>
      <c r="AH227" s="234"/>
      <c r="AI227" s="52"/>
      <c r="AJ227" s="52"/>
      <c r="AL227" s="2"/>
      <c r="AM227" t="s">
        <v>56</v>
      </c>
      <c r="AN227" s="29">
        <v>43554</v>
      </c>
      <c r="AO227" s="48">
        <f t="shared" si="15"/>
        <v>244514</v>
      </c>
      <c r="AQ227" t="s">
        <v>57</v>
      </c>
      <c r="AR227" s="29">
        <v>43555</v>
      </c>
      <c r="AS227" s="48">
        <f t="shared" si="14"/>
        <v>195146</v>
      </c>
    </row>
    <row r="228" spans="2:62" x14ac:dyDescent="0.2">
      <c r="B228" t="s">
        <v>56</v>
      </c>
      <c r="C228" s="29">
        <v>43561</v>
      </c>
      <c r="D228" s="232">
        <f>[4]summary!CJ861</f>
        <v>129066</v>
      </c>
      <c r="F228" t="s">
        <v>57</v>
      </c>
      <c r="G228" s="29">
        <v>43562</v>
      </c>
      <c r="H228" s="232">
        <f>[4]summary!CJ862</f>
        <v>99478</v>
      </c>
      <c r="I228" s="2"/>
      <c r="J228" t="s">
        <v>56</v>
      </c>
      <c r="K228" s="29">
        <v>43561</v>
      </c>
      <c r="L228" s="235">
        <f>[4]summary!CG861</f>
        <v>58128</v>
      </c>
      <c r="N228" t="s">
        <v>57</v>
      </c>
      <c r="O228" s="29">
        <v>43562</v>
      </c>
      <c r="P228" s="235">
        <f>[4]summary!CG862</f>
        <v>50021</v>
      </c>
      <c r="Q228" s="2"/>
      <c r="R228" t="s">
        <v>56</v>
      </c>
      <c r="S228" s="29">
        <v>43561</v>
      </c>
      <c r="T228" s="234">
        <f>[4]summary!CD861</f>
        <v>21339</v>
      </c>
      <c r="U228" t="s">
        <v>57</v>
      </c>
      <c r="V228" s="29">
        <v>43562</v>
      </c>
      <c r="W228" s="234">
        <f>[4]summary!CD862</f>
        <v>18929</v>
      </c>
      <c r="X228" s="53"/>
      <c r="Y228" s="52"/>
      <c r="Z228" s="52"/>
      <c r="AA228" s="234"/>
      <c r="AB228" s="52"/>
      <c r="AC228" s="52"/>
      <c r="AD228" s="234"/>
      <c r="AE228" s="2"/>
      <c r="AF228" s="52"/>
      <c r="AG228" s="52"/>
      <c r="AH228" s="234"/>
      <c r="AI228" s="52"/>
      <c r="AJ228" s="52"/>
      <c r="AL228" s="2"/>
      <c r="AM228" t="s">
        <v>56</v>
      </c>
      <c r="AN228" s="29">
        <v>43561</v>
      </c>
      <c r="AO228" s="48">
        <f t="shared" si="15"/>
        <v>208533</v>
      </c>
      <c r="AQ228" t="s">
        <v>57</v>
      </c>
      <c r="AR228" s="29">
        <v>43562</v>
      </c>
      <c r="AS228" s="48">
        <f t="shared" si="14"/>
        <v>168428</v>
      </c>
    </row>
    <row r="229" spans="2:62" x14ac:dyDescent="0.2">
      <c r="B229" t="s">
        <v>56</v>
      </c>
      <c r="C229" s="29">
        <v>43568</v>
      </c>
      <c r="D229" s="232">
        <f>[4]summary!CJ868</f>
        <v>143050</v>
      </c>
      <c r="F229" t="s">
        <v>57</v>
      </c>
      <c r="G229" s="29">
        <v>43569</v>
      </c>
      <c r="H229" s="232">
        <f>[4]summary!CJ869</f>
        <v>118507</v>
      </c>
      <c r="I229" s="2"/>
      <c r="J229" t="s">
        <v>56</v>
      </c>
      <c r="K229" s="29">
        <v>43568</v>
      </c>
      <c r="L229" s="235">
        <f>[4]summary!CG868</f>
        <v>69633</v>
      </c>
      <c r="N229" t="s">
        <v>57</v>
      </c>
      <c r="O229" s="29">
        <v>43569</v>
      </c>
      <c r="P229" s="235">
        <f>[4]summary!CG869</f>
        <v>66129</v>
      </c>
      <c r="Q229" s="2"/>
      <c r="R229" t="s">
        <v>56</v>
      </c>
      <c r="S229" s="29">
        <v>43568</v>
      </c>
      <c r="T229" s="234">
        <f>[4]summary!CD868</f>
        <v>24544</v>
      </c>
      <c r="U229" t="s">
        <v>57</v>
      </c>
      <c r="V229" s="29">
        <v>43569</v>
      </c>
      <c r="W229" s="234">
        <f>[4]summary!CD869</f>
        <v>27190</v>
      </c>
      <c r="X229" s="53"/>
      <c r="Y229" s="52"/>
      <c r="Z229" s="52"/>
      <c r="AA229" s="234"/>
      <c r="AB229" s="52"/>
      <c r="AC229" s="52"/>
      <c r="AD229" s="234"/>
      <c r="AE229" s="2"/>
      <c r="AF229" s="52"/>
      <c r="AG229" s="52"/>
      <c r="AH229" s="234"/>
      <c r="AI229" s="52"/>
      <c r="AJ229" s="52"/>
      <c r="AL229" s="2"/>
      <c r="AM229" t="s">
        <v>56</v>
      </c>
      <c r="AN229" s="29">
        <v>43568</v>
      </c>
      <c r="AO229" s="48">
        <f t="shared" si="15"/>
        <v>237227</v>
      </c>
      <c r="AQ229" t="s">
        <v>57</v>
      </c>
      <c r="AR229" s="29">
        <v>43569</v>
      </c>
      <c r="AS229" s="48">
        <f t="shared" si="14"/>
        <v>211826</v>
      </c>
    </row>
    <row r="230" spans="2:62" x14ac:dyDescent="0.2">
      <c r="B230" t="s">
        <v>56</v>
      </c>
      <c r="C230" s="29">
        <v>43575</v>
      </c>
      <c r="D230" s="232">
        <f>[4]summary!CJ875</f>
        <v>138642</v>
      </c>
      <c r="F230" t="s">
        <v>57</v>
      </c>
      <c r="G230" s="29">
        <v>43576</v>
      </c>
      <c r="H230" s="232">
        <f>[4]summary!CJ876</f>
        <v>109795</v>
      </c>
      <c r="I230" s="2"/>
      <c r="J230" t="s">
        <v>56</v>
      </c>
      <c r="K230" s="29">
        <v>43575</v>
      </c>
      <c r="L230" s="235">
        <f>[4]summary!CG875</f>
        <v>66653</v>
      </c>
      <c r="N230" t="s">
        <v>57</v>
      </c>
      <c r="O230" s="29">
        <v>43576</v>
      </c>
      <c r="P230" s="235">
        <f>[4]summary!CG876</f>
        <v>63393</v>
      </c>
      <c r="Q230" s="2"/>
      <c r="R230" t="s">
        <v>56</v>
      </c>
      <c r="S230" s="29">
        <v>43575</v>
      </c>
      <c r="T230" s="234">
        <f>[4]summary!CD875</f>
        <v>23426</v>
      </c>
      <c r="U230" t="s">
        <v>57</v>
      </c>
      <c r="V230" s="29">
        <v>43576</v>
      </c>
      <c r="W230" s="234">
        <f>[4]summary!CD876</f>
        <v>26133</v>
      </c>
      <c r="X230" s="53"/>
      <c r="Y230" s="52"/>
      <c r="Z230" s="52"/>
      <c r="AA230" s="234"/>
      <c r="AB230" s="52"/>
      <c r="AC230" s="52"/>
      <c r="AD230" s="234"/>
      <c r="AE230" s="2"/>
      <c r="AF230" s="52"/>
      <c r="AG230" s="52"/>
      <c r="AH230" s="234"/>
      <c r="AI230" s="52"/>
      <c r="AJ230" s="52"/>
      <c r="AL230" s="2"/>
      <c r="AM230" t="s">
        <v>56</v>
      </c>
      <c r="AN230" s="29">
        <v>43575</v>
      </c>
      <c r="AO230" s="48">
        <f t="shared" si="15"/>
        <v>228721</v>
      </c>
      <c r="AQ230" t="s">
        <v>57</v>
      </c>
      <c r="AR230" s="29">
        <v>43576</v>
      </c>
      <c r="AS230" s="48">
        <f t="shared" si="14"/>
        <v>199321</v>
      </c>
    </row>
    <row r="231" spans="2:62" x14ac:dyDescent="0.2">
      <c r="B231" t="s">
        <v>56</v>
      </c>
      <c r="C231" s="29">
        <v>43582</v>
      </c>
      <c r="D231" s="232">
        <f>[4]summary!CJ882</f>
        <v>151180</v>
      </c>
      <c r="F231" t="s">
        <v>57</v>
      </c>
      <c r="G231" s="29">
        <v>43583</v>
      </c>
      <c r="H231" s="232">
        <f>[4]summary!CJ883</f>
        <v>116480</v>
      </c>
      <c r="I231" s="2"/>
      <c r="J231" t="s">
        <v>56</v>
      </c>
      <c r="K231" s="29">
        <v>43582</v>
      </c>
      <c r="L231" s="235">
        <f>[4]summary!CG882</f>
        <v>72996</v>
      </c>
      <c r="N231" t="s">
        <v>57</v>
      </c>
      <c r="O231" s="29">
        <v>43583</v>
      </c>
      <c r="P231" s="235">
        <f>[4]summary!CG883</f>
        <v>63215</v>
      </c>
      <c r="Q231" s="2"/>
      <c r="R231" t="s">
        <v>56</v>
      </c>
      <c r="S231" s="29">
        <v>43582</v>
      </c>
      <c r="T231" s="234">
        <f>[4]summary!CD882</f>
        <v>25281</v>
      </c>
      <c r="U231" t="s">
        <v>57</v>
      </c>
      <c r="V231" s="29">
        <v>43583</v>
      </c>
      <c r="W231" s="234">
        <f>[4]summary!CD883</f>
        <v>23467</v>
      </c>
      <c r="X231" s="53"/>
      <c r="Y231" s="52"/>
      <c r="Z231" s="52"/>
      <c r="AA231" s="234"/>
      <c r="AB231" s="52"/>
      <c r="AC231" s="52"/>
      <c r="AD231" s="234"/>
      <c r="AE231" s="2"/>
      <c r="AF231" s="52"/>
      <c r="AG231" s="52"/>
      <c r="AH231" s="234"/>
      <c r="AI231" s="52"/>
      <c r="AJ231" s="52"/>
      <c r="AL231" s="2"/>
      <c r="AM231" t="s">
        <v>56</v>
      </c>
      <c r="AN231" s="29">
        <v>43582</v>
      </c>
      <c r="AO231" s="48">
        <f t="shared" si="15"/>
        <v>249457</v>
      </c>
      <c r="AQ231" t="s">
        <v>57</v>
      </c>
      <c r="AR231" s="29">
        <v>43583</v>
      </c>
      <c r="AS231" s="48">
        <f t="shared" si="14"/>
        <v>203162</v>
      </c>
    </row>
    <row r="232" spans="2:62" x14ac:dyDescent="0.2">
      <c r="B232" t="s">
        <v>56</v>
      </c>
      <c r="C232" s="29">
        <v>43589</v>
      </c>
      <c r="D232" s="232">
        <f>[4]summary!CJ889</f>
        <v>153371</v>
      </c>
      <c r="F232" t="s">
        <v>57</v>
      </c>
      <c r="G232" s="43">
        <v>43590</v>
      </c>
      <c r="H232" s="232">
        <f>[4]summary!CJ890</f>
        <v>118057</v>
      </c>
      <c r="I232" s="2"/>
      <c r="J232" t="s">
        <v>56</v>
      </c>
      <c r="K232" s="29">
        <v>43589</v>
      </c>
      <c r="L232" s="235">
        <f>[4]summary!CG889</f>
        <v>66802</v>
      </c>
      <c r="N232" t="s">
        <v>57</v>
      </c>
      <c r="O232" s="43">
        <v>43590</v>
      </c>
      <c r="P232" s="235">
        <f>[4]summary!CG890</f>
        <v>59424</v>
      </c>
      <c r="Q232" s="2"/>
      <c r="R232" t="s">
        <v>56</v>
      </c>
      <c r="S232" s="29">
        <v>43589</v>
      </c>
      <c r="T232" s="234">
        <f>[4]summary!CD889</f>
        <v>23959</v>
      </c>
      <c r="U232" t="s">
        <v>57</v>
      </c>
      <c r="V232" s="43">
        <v>43590</v>
      </c>
      <c r="W232" s="234">
        <f>[4]summary!CD890</f>
        <v>23382</v>
      </c>
      <c r="X232" s="53"/>
      <c r="Y232" s="52"/>
      <c r="Z232" s="52"/>
      <c r="AA232" s="234"/>
      <c r="AB232" s="52"/>
      <c r="AC232" s="52"/>
      <c r="AD232" s="234"/>
      <c r="AE232" s="2"/>
      <c r="AF232" s="52"/>
      <c r="AG232" s="52"/>
      <c r="AH232" s="234"/>
      <c r="AI232" s="52"/>
      <c r="AJ232" s="52"/>
      <c r="AL232" s="2"/>
      <c r="AM232" t="s">
        <v>56</v>
      </c>
      <c r="AN232" s="29">
        <v>43589</v>
      </c>
      <c r="AO232" s="48">
        <f t="shared" si="15"/>
        <v>244132</v>
      </c>
      <c r="AQ232" t="s">
        <v>57</v>
      </c>
      <c r="AR232" s="43">
        <v>43590</v>
      </c>
      <c r="AS232" s="48">
        <f t="shared" si="14"/>
        <v>200863</v>
      </c>
    </row>
    <row r="233" spans="2:62" x14ac:dyDescent="0.2">
      <c r="B233" t="s">
        <v>56</v>
      </c>
      <c r="C233" s="29">
        <v>43596</v>
      </c>
      <c r="D233" s="232">
        <f>[4]summary!CJ896</f>
        <v>155250</v>
      </c>
      <c r="F233" t="s">
        <v>57</v>
      </c>
      <c r="G233" s="29">
        <v>43597</v>
      </c>
      <c r="H233" s="232">
        <f>[4]summary!CJ897</f>
        <v>127653</v>
      </c>
      <c r="I233" s="2"/>
      <c r="J233" t="s">
        <v>56</v>
      </c>
      <c r="K233" s="29">
        <v>43596</v>
      </c>
      <c r="L233" s="235">
        <f>[4]summary!CG896</f>
        <v>60991</v>
      </c>
      <c r="N233" t="s">
        <v>57</v>
      </c>
      <c r="O233" s="29">
        <v>43597</v>
      </c>
      <c r="P233" s="235">
        <f>[4]summary!CG897</f>
        <v>59165</v>
      </c>
      <c r="Q233" s="2"/>
      <c r="R233" t="s">
        <v>56</v>
      </c>
      <c r="S233" s="29">
        <v>43596</v>
      </c>
      <c r="T233" s="234">
        <f>[4]summary!CD896</f>
        <v>22218</v>
      </c>
      <c r="U233" t="s">
        <v>57</v>
      </c>
      <c r="V233" s="29">
        <v>43597</v>
      </c>
      <c r="W233" s="234">
        <f>[4]summary!CD897</f>
        <v>23545</v>
      </c>
      <c r="X233" s="53"/>
      <c r="Y233" s="52"/>
      <c r="Z233" s="52"/>
      <c r="AA233" s="234"/>
      <c r="AB233" s="52"/>
      <c r="AC233" s="52"/>
      <c r="AD233" s="234"/>
      <c r="AE233" s="2"/>
      <c r="AF233" s="52"/>
      <c r="AG233" s="52"/>
      <c r="AH233" s="234"/>
      <c r="AI233" s="52"/>
      <c r="AJ233" s="52"/>
      <c r="AL233" s="2"/>
      <c r="AM233" t="s">
        <v>56</v>
      </c>
      <c r="AN233" s="29">
        <v>43596</v>
      </c>
      <c r="AO233" s="48">
        <f t="shared" si="15"/>
        <v>238459</v>
      </c>
      <c r="AQ233" t="s">
        <v>57</v>
      </c>
      <c r="AR233" s="29">
        <v>43597</v>
      </c>
      <c r="AS233" s="48">
        <f t="shared" si="14"/>
        <v>210363</v>
      </c>
    </row>
    <row r="234" spans="2:62" x14ac:dyDescent="0.2">
      <c r="B234" t="s">
        <v>56</v>
      </c>
      <c r="C234" s="29">
        <v>43603</v>
      </c>
      <c r="D234" s="232">
        <f>[4]summary!CJ903</f>
        <v>149902</v>
      </c>
      <c r="F234" t="s">
        <v>57</v>
      </c>
      <c r="G234" s="29">
        <v>43604</v>
      </c>
      <c r="H234" s="232">
        <f>[4]summary!CJ904</f>
        <v>127181</v>
      </c>
      <c r="I234" s="2"/>
      <c r="J234" t="s">
        <v>56</v>
      </c>
      <c r="K234" s="29">
        <v>43603</v>
      </c>
      <c r="L234" s="235">
        <f>[4]summary!CG903</f>
        <v>62726</v>
      </c>
      <c r="N234" t="s">
        <v>57</v>
      </c>
      <c r="O234" s="29">
        <v>43604</v>
      </c>
      <c r="P234" s="235">
        <f>[4]summary!CG904</f>
        <v>60950</v>
      </c>
      <c r="Q234" s="2"/>
      <c r="R234" t="s">
        <v>56</v>
      </c>
      <c r="S234" s="29">
        <v>43603</v>
      </c>
      <c r="T234" s="234">
        <f>[4]summary!CD903</f>
        <v>22696</v>
      </c>
      <c r="U234" t="s">
        <v>57</v>
      </c>
      <c r="V234" s="29">
        <v>43604</v>
      </c>
      <c r="W234" s="234">
        <f>[4]summary!CD904</f>
        <v>23962</v>
      </c>
      <c r="X234" s="53"/>
      <c r="Y234" s="52"/>
      <c r="Z234" s="52"/>
      <c r="AA234" s="234"/>
      <c r="AB234" s="52"/>
      <c r="AC234" s="52"/>
      <c r="AD234" s="234"/>
      <c r="AE234" s="2"/>
      <c r="AF234" s="52"/>
      <c r="AG234" s="52"/>
      <c r="AH234" s="234"/>
      <c r="AI234" s="52"/>
      <c r="AJ234" s="52"/>
      <c r="AL234" s="2"/>
      <c r="AM234" t="s">
        <v>56</v>
      </c>
      <c r="AN234" s="29">
        <v>43603</v>
      </c>
      <c r="AO234" s="48">
        <f t="shared" si="15"/>
        <v>235324</v>
      </c>
      <c r="AQ234" t="s">
        <v>57</v>
      </c>
      <c r="AR234" s="29">
        <v>43604</v>
      </c>
      <c r="AS234" s="48">
        <f t="shared" ref="AS234:AS265" si="16">H234+P234+W234+AD234+AK234</f>
        <v>212093</v>
      </c>
    </row>
    <row r="235" spans="2:62" x14ac:dyDescent="0.2">
      <c r="B235" t="s">
        <v>56</v>
      </c>
      <c r="C235" s="29">
        <v>43610</v>
      </c>
      <c r="D235" s="232">
        <f>[4]summary!CJ910</f>
        <v>151120</v>
      </c>
      <c r="F235" t="s">
        <v>57</v>
      </c>
      <c r="G235" s="29">
        <v>43611</v>
      </c>
      <c r="H235" s="232">
        <f>[4]summary!CJ911</f>
        <v>112498</v>
      </c>
      <c r="I235" s="2"/>
      <c r="J235" t="s">
        <v>56</v>
      </c>
      <c r="K235" s="29">
        <v>43610</v>
      </c>
      <c r="L235" s="235">
        <f>[4]summary!CG910</f>
        <v>71137</v>
      </c>
      <c r="N235" t="s">
        <v>57</v>
      </c>
      <c r="O235" s="29">
        <v>43611</v>
      </c>
      <c r="P235" s="235">
        <f>[4]summary!CG911</f>
        <v>56328</v>
      </c>
      <c r="Q235" s="2"/>
      <c r="R235" t="s">
        <v>56</v>
      </c>
      <c r="S235" s="29">
        <v>43610</v>
      </c>
      <c r="T235" s="234">
        <f>[4]summary!CD910</f>
        <v>26283</v>
      </c>
      <c r="U235" t="s">
        <v>57</v>
      </c>
      <c r="V235" s="29">
        <v>43611</v>
      </c>
      <c r="W235" s="234">
        <f>[4]summary!CD911</f>
        <v>21878</v>
      </c>
      <c r="X235" s="53"/>
      <c r="Y235" s="52"/>
      <c r="Z235" s="52"/>
      <c r="AA235" s="234"/>
      <c r="AB235" s="52"/>
      <c r="AC235" s="52"/>
      <c r="AD235" s="234"/>
      <c r="AE235" s="2"/>
      <c r="AF235" s="52"/>
      <c r="AG235" s="52"/>
      <c r="AH235" s="234"/>
      <c r="AI235" s="52"/>
      <c r="AJ235" s="52"/>
      <c r="AL235" s="2"/>
      <c r="AM235" t="s">
        <v>56</v>
      </c>
      <c r="AN235" s="29">
        <v>43610</v>
      </c>
      <c r="AO235" s="48">
        <f t="shared" si="15"/>
        <v>248540</v>
      </c>
      <c r="AQ235" t="s">
        <v>57</v>
      </c>
      <c r="AR235" s="29">
        <v>43611</v>
      </c>
      <c r="AS235" s="48">
        <f t="shared" si="16"/>
        <v>190704</v>
      </c>
      <c r="BE235" s="29"/>
      <c r="BF235" s="46"/>
      <c r="BI235" s="29"/>
      <c r="BJ235" s="46"/>
    </row>
    <row r="236" spans="2:62" x14ac:dyDescent="0.2">
      <c r="B236" t="s">
        <v>56</v>
      </c>
      <c r="C236" s="29">
        <v>43617</v>
      </c>
      <c r="D236" s="232">
        <f>[4]summary!CJ917</f>
        <v>161871</v>
      </c>
      <c r="F236" t="s">
        <v>57</v>
      </c>
      <c r="G236" s="29">
        <v>43618</v>
      </c>
      <c r="H236" s="232">
        <f>[4]summary!CJ918</f>
        <v>117146</v>
      </c>
      <c r="I236" s="2"/>
      <c r="J236" t="s">
        <v>56</v>
      </c>
      <c r="K236" s="29">
        <v>43617</v>
      </c>
      <c r="L236" s="235">
        <f>[4]summary!CG917</f>
        <v>73277</v>
      </c>
      <c r="N236" t="s">
        <v>57</v>
      </c>
      <c r="O236" s="29">
        <v>43618</v>
      </c>
      <c r="P236" s="235">
        <f>[4]summary!CG918</f>
        <v>59799</v>
      </c>
      <c r="Q236" s="2"/>
      <c r="R236" t="s">
        <v>56</v>
      </c>
      <c r="S236" s="29">
        <v>43617</v>
      </c>
      <c r="T236" s="234">
        <f>[4]summary!CD917</f>
        <v>25329</v>
      </c>
      <c r="U236" t="s">
        <v>57</v>
      </c>
      <c r="V236" s="29">
        <v>43618</v>
      </c>
      <c r="W236" s="234">
        <f>[4]summary!CD918</f>
        <v>23813</v>
      </c>
      <c r="X236" s="53"/>
      <c r="Y236" s="52"/>
      <c r="Z236" s="52"/>
      <c r="AA236" s="234"/>
      <c r="AB236" s="52"/>
      <c r="AC236" s="52"/>
      <c r="AD236" s="234"/>
      <c r="AE236" s="2"/>
      <c r="AF236" t="s">
        <v>56</v>
      </c>
      <c r="AG236" s="29">
        <v>43617</v>
      </c>
      <c r="AH236" s="232">
        <f>[4]summary!DG917</f>
        <v>3604</v>
      </c>
      <c r="AI236" t="s">
        <v>57</v>
      </c>
      <c r="AJ236" s="29">
        <v>43618</v>
      </c>
      <c r="AK236" s="232">
        <f>[4]summary!DG918</f>
        <v>7521</v>
      </c>
      <c r="AL236" s="2"/>
      <c r="AM236" t="s">
        <v>56</v>
      </c>
      <c r="AN236" s="29">
        <v>43617</v>
      </c>
      <c r="AO236" s="48">
        <f t="shared" ref="AO236:AO267" si="17">D236+L236+T236+AA236+AH236</f>
        <v>264081</v>
      </c>
      <c r="AQ236" t="s">
        <v>57</v>
      </c>
      <c r="AR236" s="29">
        <v>43618</v>
      </c>
      <c r="AS236" s="48">
        <f t="shared" si="16"/>
        <v>208279</v>
      </c>
    </row>
    <row r="237" spans="2:62" x14ac:dyDescent="0.2">
      <c r="B237" t="s">
        <v>56</v>
      </c>
      <c r="C237" s="29">
        <v>43624</v>
      </c>
      <c r="D237" s="232">
        <f>[4]summary!CJ924</f>
        <v>142200</v>
      </c>
      <c r="F237" t="s">
        <v>57</v>
      </c>
      <c r="G237" s="29">
        <v>43625</v>
      </c>
      <c r="H237" s="232">
        <f>[4]summary!CJ925</f>
        <v>113459</v>
      </c>
      <c r="I237" s="2"/>
      <c r="J237" t="s">
        <v>56</v>
      </c>
      <c r="K237" s="29">
        <v>43624</v>
      </c>
      <c r="L237" s="235">
        <f>[4]summary!CG924</f>
        <v>62961</v>
      </c>
      <c r="N237" t="s">
        <v>57</v>
      </c>
      <c r="O237" s="29">
        <v>43625</v>
      </c>
      <c r="P237" s="235">
        <f>[4]summary!CG925</f>
        <v>58442</v>
      </c>
      <c r="Q237" s="2"/>
      <c r="R237" t="s">
        <v>56</v>
      </c>
      <c r="S237" s="29">
        <v>43624</v>
      </c>
      <c r="T237" s="234">
        <f>[4]summary!CD924</f>
        <v>24070</v>
      </c>
      <c r="U237" t="s">
        <v>57</v>
      </c>
      <c r="V237" s="29">
        <v>43625</v>
      </c>
      <c r="W237" s="234">
        <f>[4]summary!CD925</f>
        <v>23519</v>
      </c>
      <c r="X237" s="53"/>
      <c r="Y237" s="52"/>
      <c r="Z237" s="52"/>
      <c r="AA237" s="234"/>
      <c r="AB237" s="52"/>
      <c r="AC237" s="52"/>
      <c r="AD237" s="234"/>
      <c r="AE237" s="2"/>
      <c r="AF237" t="s">
        <v>56</v>
      </c>
      <c r="AG237" s="29">
        <v>43624</v>
      </c>
      <c r="AH237" s="232">
        <f>[4]summary!DG924</f>
        <v>8691</v>
      </c>
      <c r="AI237" t="s">
        <v>57</v>
      </c>
      <c r="AJ237" s="33">
        <v>43625</v>
      </c>
      <c r="AK237" s="232">
        <f>[4]summary!DG925</f>
        <v>7609</v>
      </c>
      <c r="AL237" s="2"/>
      <c r="AM237" t="s">
        <v>56</v>
      </c>
      <c r="AN237" s="29">
        <v>43624</v>
      </c>
      <c r="AO237" s="48">
        <f t="shared" si="17"/>
        <v>237922</v>
      </c>
      <c r="AQ237" t="s">
        <v>57</v>
      </c>
      <c r="AR237" s="29">
        <v>43625</v>
      </c>
      <c r="AS237" s="48">
        <f t="shared" si="16"/>
        <v>203029</v>
      </c>
    </row>
    <row r="238" spans="2:62" x14ac:dyDescent="0.2">
      <c r="B238" t="s">
        <v>56</v>
      </c>
      <c r="C238" s="43">
        <v>43631</v>
      </c>
      <c r="D238" s="232">
        <f>[4]summary!CJ931</f>
        <v>133226</v>
      </c>
      <c r="F238" t="s">
        <v>57</v>
      </c>
      <c r="G238" s="43">
        <v>43632</v>
      </c>
      <c r="H238" s="232">
        <f>[4]summary!CJ932</f>
        <v>107794</v>
      </c>
      <c r="I238" s="2"/>
      <c r="J238" t="s">
        <v>56</v>
      </c>
      <c r="K238" s="43">
        <v>43631</v>
      </c>
      <c r="L238" s="235">
        <f>[4]summary!CG931</f>
        <v>69145</v>
      </c>
      <c r="N238" t="s">
        <v>57</v>
      </c>
      <c r="O238" s="43">
        <v>43632</v>
      </c>
      <c r="P238" s="235">
        <f>[4]summary!CG932</f>
        <v>63153</v>
      </c>
      <c r="Q238" s="2"/>
      <c r="R238" t="s">
        <v>56</v>
      </c>
      <c r="S238" s="43">
        <v>43631</v>
      </c>
      <c r="T238" s="234">
        <f>[4]summary!CD931</f>
        <v>25228</v>
      </c>
      <c r="U238" t="s">
        <v>57</v>
      </c>
      <c r="V238" s="43">
        <v>43632</v>
      </c>
      <c r="W238" s="234">
        <f>[4]summary!CD932</f>
        <v>24778</v>
      </c>
      <c r="X238" s="53"/>
      <c r="Y238" s="52"/>
      <c r="Z238" s="52"/>
      <c r="AA238" s="234"/>
      <c r="AB238" s="52"/>
      <c r="AC238" s="52"/>
      <c r="AD238" s="234"/>
      <c r="AE238" s="2"/>
      <c r="AF238" t="s">
        <v>56</v>
      </c>
      <c r="AG238" s="43">
        <v>43631</v>
      </c>
      <c r="AH238" s="232">
        <f>[4]summary!DG931</f>
        <v>8144</v>
      </c>
      <c r="AI238" t="s">
        <v>57</v>
      </c>
      <c r="AJ238" s="43">
        <v>43632</v>
      </c>
      <c r="AK238" s="232">
        <f>[4]summary!DG932</f>
        <v>7235</v>
      </c>
      <c r="AL238" s="2"/>
      <c r="AM238" t="s">
        <v>56</v>
      </c>
      <c r="AN238" s="43">
        <v>43631</v>
      </c>
      <c r="AO238" s="48">
        <f t="shared" si="17"/>
        <v>235743</v>
      </c>
      <c r="AQ238" t="s">
        <v>57</v>
      </c>
      <c r="AR238" s="43">
        <v>43632</v>
      </c>
      <c r="AS238" s="48">
        <f t="shared" si="16"/>
        <v>202960</v>
      </c>
    </row>
    <row r="239" spans="2:62" x14ac:dyDescent="0.2">
      <c r="B239" t="s">
        <v>56</v>
      </c>
      <c r="C239" s="29">
        <v>43638</v>
      </c>
      <c r="D239" s="232">
        <f>[4]summary!CJ938</f>
        <v>139163</v>
      </c>
      <c r="F239" t="s">
        <v>57</v>
      </c>
      <c r="G239" s="29">
        <v>43639</v>
      </c>
      <c r="H239" s="232">
        <f>[4]summary!CJ939</f>
        <v>102505</v>
      </c>
      <c r="I239" s="2"/>
      <c r="J239" t="s">
        <v>56</v>
      </c>
      <c r="K239" s="29">
        <v>43638</v>
      </c>
      <c r="L239" s="235">
        <f>[4]summary!CG938</f>
        <v>62635</v>
      </c>
      <c r="N239" t="s">
        <v>57</v>
      </c>
      <c r="O239" s="29">
        <v>43639</v>
      </c>
      <c r="P239" s="235">
        <f>[4]summary!CG939</f>
        <v>58041</v>
      </c>
      <c r="Q239" s="2"/>
      <c r="R239" t="s">
        <v>56</v>
      </c>
      <c r="S239" s="29">
        <v>43638</v>
      </c>
      <c r="T239" s="234">
        <f>[4]summary!CD938</f>
        <v>23985</v>
      </c>
      <c r="U239" t="s">
        <v>57</v>
      </c>
      <c r="V239" s="29">
        <v>43639</v>
      </c>
      <c r="W239" s="234">
        <f>[4]summary!CD939</f>
        <v>24190</v>
      </c>
      <c r="X239" s="53"/>
      <c r="Y239" s="52"/>
      <c r="Z239" s="52"/>
      <c r="AA239" s="234"/>
      <c r="AB239" s="52"/>
      <c r="AC239" s="52"/>
      <c r="AD239" s="234"/>
      <c r="AE239" s="2"/>
      <c r="AF239" t="s">
        <v>56</v>
      </c>
      <c r="AG239" s="29">
        <v>43638</v>
      </c>
      <c r="AH239" s="232">
        <f>[4]summary!DG938</f>
        <v>3693</v>
      </c>
      <c r="AI239" t="s">
        <v>57</v>
      </c>
      <c r="AJ239" s="29">
        <v>43639</v>
      </c>
      <c r="AK239" s="232">
        <f>[4]summary!DG939</f>
        <v>3580</v>
      </c>
      <c r="AL239" s="2"/>
      <c r="AM239" t="s">
        <v>56</v>
      </c>
      <c r="AN239" s="29">
        <v>43638</v>
      </c>
      <c r="AO239" s="48">
        <f t="shared" si="17"/>
        <v>229476</v>
      </c>
      <c r="AQ239" t="s">
        <v>57</v>
      </c>
      <c r="AR239" s="29">
        <v>43639</v>
      </c>
      <c r="AS239" s="48">
        <f t="shared" si="16"/>
        <v>188316</v>
      </c>
    </row>
    <row r="240" spans="2:62" x14ac:dyDescent="0.2">
      <c r="B240" t="s">
        <v>56</v>
      </c>
      <c r="C240" s="29">
        <v>43645</v>
      </c>
      <c r="D240" s="232">
        <f>[4]summary!CJ945</f>
        <v>139152</v>
      </c>
      <c r="F240" t="s">
        <v>57</v>
      </c>
      <c r="G240" s="43">
        <v>43646</v>
      </c>
      <c r="H240" s="232">
        <f>[4]summary!CJ946</f>
        <v>111129</v>
      </c>
      <c r="I240" s="2"/>
      <c r="J240" t="s">
        <v>56</v>
      </c>
      <c r="K240" s="29">
        <v>43645</v>
      </c>
      <c r="L240" s="235">
        <f>[4]summary!CG945</f>
        <v>64237</v>
      </c>
      <c r="N240" t="s">
        <v>57</v>
      </c>
      <c r="O240" s="43">
        <v>43646</v>
      </c>
      <c r="P240" s="235">
        <f>[4]summary!CG946</f>
        <v>55149</v>
      </c>
      <c r="Q240" s="2"/>
      <c r="R240" t="s">
        <v>56</v>
      </c>
      <c r="S240" s="29">
        <v>43645</v>
      </c>
      <c r="T240" s="234">
        <f>[4]summary!CD945</f>
        <v>24466</v>
      </c>
      <c r="U240" t="s">
        <v>57</v>
      </c>
      <c r="V240" s="43">
        <v>43646</v>
      </c>
      <c r="W240" s="234">
        <f>[4]summary!CD946</f>
        <v>21761</v>
      </c>
      <c r="X240" s="53"/>
      <c r="Y240" s="52"/>
      <c r="Z240" s="52"/>
      <c r="AA240" s="234"/>
      <c r="AB240" s="52"/>
      <c r="AC240" s="52"/>
      <c r="AD240" s="234"/>
      <c r="AE240" s="2"/>
      <c r="AF240" t="s">
        <v>56</v>
      </c>
      <c r="AG240" s="29">
        <v>43645</v>
      </c>
      <c r="AH240" s="232">
        <f>[4]summary!DG945</f>
        <v>9344</v>
      </c>
      <c r="AI240" t="s">
        <v>57</v>
      </c>
      <c r="AJ240" s="43">
        <v>43646</v>
      </c>
      <c r="AK240" s="232">
        <f>[4]summary!DG946</f>
        <v>7069</v>
      </c>
      <c r="AL240" s="2"/>
      <c r="AM240" t="s">
        <v>56</v>
      </c>
      <c r="AN240" s="29">
        <v>43645</v>
      </c>
      <c r="AO240" s="48">
        <f t="shared" si="17"/>
        <v>237199</v>
      </c>
      <c r="AQ240" t="s">
        <v>57</v>
      </c>
      <c r="AR240" s="43">
        <v>43646</v>
      </c>
      <c r="AS240" s="48">
        <f t="shared" si="16"/>
        <v>195108</v>
      </c>
    </row>
    <row r="241" spans="2:45" x14ac:dyDescent="0.2">
      <c r="B241" t="s">
        <v>56</v>
      </c>
      <c r="C241" s="29">
        <v>43652</v>
      </c>
      <c r="D241" s="232">
        <f>[4]summary!CJ952</f>
        <v>125686</v>
      </c>
      <c r="F241" t="s">
        <v>57</v>
      </c>
      <c r="G241" s="29">
        <v>43653</v>
      </c>
      <c r="H241" s="232">
        <f>[4]summary!CJ953</f>
        <v>108125</v>
      </c>
      <c r="I241" s="2"/>
      <c r="J241" t="s">
        <v>56</v>
      </c>
      <c r="K241" s="29">
        <v>43652</v>
      </c>
      <c r="L241" s="235">
        <f>[4]summary!CG952</f>
        <v>58388</v>
      </c>
      <c r="N241" t="s">
        <v>57</v>
      </c>
      <c r="O241" s="29">
        <v>43653</v>
      </c>
      <c r="P241" s="235">
        <f>[4]summary!CG953</f>
        <v>58949</v>
      </c>
      <c r="Q241" s="2"/>
      <c r="R241" t="s">
        <v>56</v>
      </c>
      <c r="S241" s="29">
        <v>43652</v>
      </c>
      <c r="T241" s="234">
        <f>[4]summary!CD952</f>
        <v>22718</v>
      </c>
      <c r="U241" t="s">
        <v>57</v>
      </c>
      <c r="V241" s="29">
        <v>43653</v>
      </c>
      <c r="W241" s="234">
        <f>[4]summary!CD953</f>
        <v>23876</v>
      </c>
      <c r="X241" s="53"/>
      <c r="Y241" t="s">
        <v>56</v>
      </c>
      <c r="Z241" s="29">
        <v>43652</v>
      </c>
      <c r="AA241" s="212">
        <f>[4]summary!CA952</f>
        <v>0</v>
      </c>
      <c r="AB241" t="s">
        <v>57</v>
      </c>
      <c r="AC241" s="29">
        <v>43653</v>
      </c>
      <c r="AD241" s="212">
        <f>[4]summary!CA953</f>
        <v>0</v>
      </c>
      <c r="AE241" s="2"/>
      <c r="AF241" t="s">
        <v>56</v>
      </c>
      <c r="AG241" s="29">
        <v>43652</v>
      </c>
      <c r="AH241" s="232">
        <f>[4]summary!DG952</f>
        <v>7018</v>
      </c>
      <c r="AI241" t="s">
        <v>57</v>
      </c>
      <c r="AJ241" s="29">
        <v>43653</v>
      </c>
      <c r="AK241" s="232">
        <f>[4]summary!DG953</f>
        <v>5723</v>
      </c>
      <c r="AL241" s="2"/>
      <c r="AM241" t="s">
        <v>56</v>
      </c>
      <c r="AN241" s="29">
        <v>43652</v>
      </c>
      <c r="AO241" s="48">
        <f t="shared" si="17"/>
        <v>213810</v>
      </c>
      <c r="AQ241" t="s">
        <v>57</v>
      </c>
      <c r="AR241" s="29">
        <v>43653</v>
      </c>
      <c r="AS241" s="48">
        <f t="shared" si="16"/>
        <v>196673</v>
      </c>
    </row>
    <row r="242" spans="2:45" x14ac:dyDescent="0.2">
      <c r="B242" t="s">
        <v>56</v>
      </c>
      <c r="C242" s="29">
        <v>43659</v>
      </c>
      <c r="D242" s="232">
        <f>[4]summary!CJ959</f>
        <v>138392</v>
      </c>
      <c r="F242" t="s">
        <v>57</v>
      </c>
      <c r="G242" s="29">
        <v>43660</v>
      </c>
      <c r="H242" s="232">
        <f>[4]summary!CJ960</f>
        <v>109467</v>
      </c>
      <c r="I242" s="2"/>
      <c r="J242" t="s">
        <v>56</v>
      </c>
      <c r="K242" s="29">
        <v>43659</v>
      </c>
      <c r="L242" s="235">
        <f>[4]summary!CG959</f>
        <v>65796</v>
      </c>
      <c r="N242" t="s">
        <v>57</v>
      </c>
      <c r="O242" s="29">
        <v>43660</v>
      </c>
      <c r="P242" s="235">
        <f>[4]summary!CG960</f>
        <v>57790</v>
      </c>
      <c r="Q242" s="2"/>
      <c r="R242" t="s">
        <v>56</v>
      </c>
      <c r="S242" s="29">
        <v>43659</v>
      </c>
      <c r="T242" s="234">
        <f>[4]summary!CD959</f>
        <v>23330</v>
      </c>
      <c r="U242" t="s">
        <v>57</v>
      </c>
      <c r="V242" s="29">
        <v>43660</v>
      </c>
      <c r="W242" s="234">
        <f>[4]summary!CD960</f>
        <v>23053</v>
      </c>
      <c r="X242" s="53"/>
      <c r="Y242" t="s">
        <v>56</v>
      </c>
      <c r="Z242" s="29">
        <v>43659</v>
      </c>
      <c r="AA242" s="212">
        <f>[4]summary!CA959</f>
        <v>0</v>
      </c>
      <c r="AB242" t="s">
        <v>57</v>
      </c>
      <c r="AC242" s="29">
        <v>43660</v>
      </c>
      <c r="AD242" s="212">
        <f>[4]summary!CA960</f>
        <v>0</v>
      </c>
      <c r="AE242" s="2"/>
      <c r="AF242" t="s">
        <v>56</v>
      </c>
      <c r="AG242" s="29">
        <v>43659</v>
      </c>
      <c r="AH242" s="232">
        <f>[4]summary!DG959</f>
        <v>7991</v>
      </c>
      <c r="AI242" t="s">
        <v>57</v>
      </c>
      <c r="AJ242" s="29">
        <v>43660</v>
      </c>
      <c r="AK242" s="232">
        <f>[4]summary!DG960</f>
        <v>6503</v>
      </c>
      <c r="AL242" s="2"/>
      <c r="AM242" t="s">
        <v>56</v>
      </c>
      <c r="AN242" s="29">
        <v>43659</v>
      </c>
      <c r="AO242" s="48">
        <f t="shared" si="17"/>
        <v>235509</v>
      </c>
      <c r="AQ242" t="s">
        <v>57</v>
      </c>
      <c r="AR242" s="29">
        <v>43660</v>
      </c>
      <c r="AS242" s="48">
        <f t="shared" si="16"/>
        <v>196813</v>
      </c>
    </row>
    <row r="243" spans="2:45" x14ac:dyDescent="0.2">
      <c r="B243" t="s">
        <v>56</v>
      </c>
      <c r="C243" s="29">
        <v>43666</v>
      </c>
      <c r="D243" s="232">
        <f>[4]summary!CJ966</f>
        <v>135358</v>
      </c>
      <c r="F243" t="s">
        <v>57</v>
      </c>
      <c r="G243" s="29">
        <v>43667</v>
      </c>
      <c r="H243" s="232">
        <f>[4]summary!CJ967</f>
        <v>108641</v>
      </c>
      <c r="I243" s="2"/>
      <c r="J243" t="s">
        <v>56</v>
      </c>
      <c r="K243" s="29">
        <v>43666</v>
      </c>
      <c r="L243" s="235">
        <f>[4]summary!CG966</f>
        <v>54992</v>
      </c>
      <c r="N243" t="s">
        <v>57</v>
      </c>
      <c r="O243" s="29">
        <v>43667</v>
      </c>
      <c r="P243" s="235">
        <f>[4]summary!CG967</f>
        <v>51467</v>
      </c>
      <c r="Q243" s="2"/>
      <c r="R243" t="s">
        <v>56</v>
      </c>
      <c r="S243" s="29">
        <v>43666</v>
      </c>
      <c r="T243" s="234">
        <f>[4]summary!CD966</f>
        <v>24322</v>
      </c>
      <c r="U243" t="s">
        <v>57</v>
      </c>
      <c r="V243" s="29">
        <v>43667</v>
      </c>
      <c r="W243" s="234">
        <f>[4]summary!CD967</f>
        <v>24205</v>
      </c>
      <c r="X243" s="53"/>
      <c r="Y243" t="s">
        <v>56</v>
      </c>
      <c r="Z243" s="29">
        <v>43666</v>
      </c>
      <c r="AA243" s="212">
        <f>[4]summary!CA966</f>
        <v>0</v>
      </c>
      <c r="AB243" t="s">
        <v>57</v>
      </c>
      <c r="AC243" s="29">
        <v>43667</v>
      </c>
      <c r="AD243" s="212">
        <f>[4]summary!CA967</f>
        <v>0</v>
      </c>
      <c r="AE243" s="2"/>
      <c r="AF243" t="s">
        <v>56</v>
      </c>
      <c r="AG243" s="29">
        <v>43666</v>
      </c>
      <c r="AH243" s="232">
        <f>[4]summary!DG966</f>
        <v>8400</v>
      </c>
      <c r="AI243" t="s">
        <v>57</v>
      </c>
      <c r="AJ243" s="29">
        <v>43667</v>
      </c>
      <c r="AK243" s="232">
        <f>[4]summary!DG967</f>
        <v>6584</v>
      </c>
      <c r="AL243" s="2"/>
      <c r="AM243" t="s">
        <v>56</v>
      </c>
      <c r="AN243" s="29">
        <v>43666</v>
      </c>
      <c r="AO243" s="48">
        <f t="shared" si="17"/>
        <v>223072</v>
      </c>
      <c r="AQ243" t="s">
        <v>57</v>
      </c>
      <c r="AR243" s="29">
        <v>43667</v>
      </c>
      <c r="AS243" s="48">
        <f t="shared" si="16"/>
        <v>190897</v>
      </c>
    </row>
    <row r="244" spans="2:45" x14ac:dyDescent="0.2">
      <c r="B244" t="s">
        <v>56</v>
      </c>
      <c r="C244" s="29">
        <v>43673</v>
      </c>
      <c r="D244" s="232">
        <f>[4]summary!CJ973</f>
        <v>143107</v>
      </c>
      <c r="F244" t="s">
        <v>57</v>
      </c>
      <c r="G244" s="29">
        <v>43674</v>
      </c>
      <c r="H244" s="232">
        <f>[4]summary!CJ974</f>
        <v>111146</v>
      </c>
      <c r="I244" s="2"/>
      <c r="J244" t="s">
        <v>56</v>
      </c>
      <c r="K244" s="29">
        <v>43673</v>
      </c>
      <c r="L244" s="235">
        <f>[4]summary!CG973</f>
        <v>67337</v>
      </c>
      <c r="N244" t="s">
        <v>57</v>
      </c>
      <c r="O244" s="29">
        <v>43674</v>
      </c>
      <c r="P244" s="235">
        <f>[4]summary!CG974</f>
        <v>62626</v>
      </c>
      <c r="Q244" s="2"/>
      <c r="R244" t="s">
        <v>56</v>
      </c>
      <c r="S244" s="29">
        <v>43673</v>
      </c>
      <c r="T244" s="234">
        <f>[4]summary!CD973</f>
        <v>23972</v>
      </c>
      <c r="U244" t="s">
        <v>57</v>
      </c>
      <c r="V244" s="29">
        <v>43674</v>
      </c>
      <c r="W244" s="234">
        <f>[4]summary!CD974</f>
        <v>23337</v>
      </c>
      <c r="X244" s="2"/>
      <c r="Y244" t="s">
        <v>56</v>
      </c>
      <c r="Z244" s="58">
        <v>43673</v>
      </c>
      <c r="AA244" s="212">
        <f>[4]summary!CA973</f>
        <v>0</v>
      </c>
      <c r="AB244" t="s">
        <v>57</v>
      </c>
      <c r="AC244" s="29">
        <v>43674</v>
      </c>
      <c r="AD244" s="212">
        <f>[4]summary!CA974</f>
        <v>0</v>
      </c>
      <c r="AE244" s="2"/>
      <c r="AF244" t="s">
        <v>56</v>
      </c>
      <c r="AG244" s="58">
        <v>43673</v>
      </c>
      <c r="AH244" s="232">
        <f>[4]summary!DG973</f>
        <v>8660</v>
      </c>
      <c r="AI244" t="s">
        <v>57</v>
      </c>
      <c r="AJ244" s="29">
        <v>43674</v>
      </c>
      <c r="AK244" s="232">
        <f>[4]summary!DG974</f>
        <v>7102</v>
      </c>
      <c r="AL244" s="2"/>
      <c r="AM244" t="s">
        <v>56</v>
      </c>
      <c r="AN244" s="29">
        <v>43673</v>
      </c>
      <c r="AO244" s="48">
        <f t="shared" si="17"/>
        <v>243076</v>
      </c>
      <c r="AQ244" t="s">
        <v>57</v>
      </c>
      <c r="AR244" s="29">
        <v>43674</v>
      </c>
      <c r="AS244" s="48">
        <f t="shared" si="16"/>
        <v>204211</v>
      </c>
    </row>
    <row r="245" spans="2:45" x14ac:dyDescent="0.2">
      <c r="B245" t="s">
        <v>56</v>
      </c>
      <c r="C245" s="29">
        <v>43680</v>
      </c>
      <c r="D245" s="232">
        <f>[4]summary!CJ980</f>
        <v>138192</v>
      </c>
      <c r="F245" t="s">
        <v>57</v>
      </c>
      <c r="G245" s="29">
        <v>43681</v>
      </c>
      <c r="H245" s="232">
        <f>[4]summary!CJ981</f>
        <v>113691</v>
      </c>
      <c r="I245" s="2"/>
      <c r="J245" t="s">
        <v>56</v>
      </c>
      <c r="K245" s="29">
        <v>43680</v>
      </c>
      <c r="L245" s="235">
        <f>[4]summary!CG980</f>
        <v>56087</v>
      </c>
      <c r="N245" t="s">
        <v>57</v>
      </c>
      <c r="O245" s="29">
        <v>43681</v>
      </c>
      <c r="P245" s="235">
        <f>[4]summary!CG981</f>
        <v>56111</v>
      </c>
      <c r="Q245" s="2"/>
      <c r="R245" t="s">
        <v>56</v>
      </c>
      <c r="S245" s="29">
        <v>43680</v>
      </c>
      <c r="T245" s="234">
        <f>[4]summary!CD980</f>
        <v>22782</v>
      </c>
      <c r="U245" t="s">
        <v>57</v>
      </c>
      <c r="V245" s="29">
        <v>43681</v>
      </c>
      <c r="W245" s="234">
        <f>[4]summary!CD981</f>
        <v>22983</v>
      </c>
      <c r="X245" s="2"/>
      <c r="Y245" t="s">
        <v>56</v>
      </c>
      <c r="Z245" s="29">
        <v>43680</v>
      </c>
      <c r="AA245" s="234">
        <f>[4]summary!CA980</f>
        <v>21536</v>
      </c>
      <c r="AB245" t="s">
        <v>57</v>
      </c>
      <c r="AC245" s="33">
        <v>43681</v>
      </c>
      <c r="AD245" s="234">
        <f>[4]summary!CA981</f>
        <v>24784</v>
      </c>
      <c r="AE245" s="2"/>
      <c r="AF245" t="s">
        <v>56</v>
      </c>
      <c r="AG245" s="29">
        <v>43680</v>
      </c>
      <c r="AH245" s="232">
        <f>[4]summary!DG980</f>
        <v>8660</v>
      </c>
      <c r="AI245" t="s">
        <v>57</v>
      </c>
      <c r="AJ245" s="33">
        <v>43681</v>
      </c>
      <c r="AK245" s="232">
        <f>[4]summary!DG981</f>
        <v>6646</v>
      </c>
      <c r="AL245" s="2"/>
      <c r="AM245" t="s">
        <v>56</v>
      </c>
      <c r="AN245" s="29">
        <v>43680</v>
      </c>
      <c r="AO245" s="48">
        <f t="shared" si="17"/>
        <v>247257</v>
      </c>
      <c r="AQ245" t="s">
        <v>57</v>
      </c>
      <c r="AR245" s="29">
        <v>43681</v>
      </c>
      <c r="AS245" s="48">
        <f t="shared" si="16"/>
        <v>224215</v>
      </c>
    </row>
    <row r="246" spans="2:45" x14ac:dyDescent="0.2">
      <c r="B246" t="s">
        <v>56</v>
      </c>
      <c r="C246" s="29">
        <v>43687</v>
      </c>
      <c r="D246" s="232">
        <f>[4]summary!CJ987</f>
        <v>148060</v>
      </c>
      <c r="F246" t="s">
        <v>57</v>
      </c>
      <c r="G246" s="29">
        <v>43688</v>
      </c>
      <c r="H246" s="232">
        <f>[4]summary!CJ988</f>
        <v>115414</v>
      </c>
      <c r="I246" s="2"/>
      <c r="J246" t="s">
        <v>56</v>
      </c>
      <c r="K246" s="29">
        <v>43687</v>
      </c>
      <c r="L246" s="235">
        <f>[4]summary!CG987</f>
        <v>66260</v>
      </c>
      <c r="N246" t="s">
        <v>57</v>
      </c>
      <c r="O246" s="29">
        <v>43688</v>
      </c>
      <c r="P246" s="235">
        <f>[4]summary!CG988</f>
        <v>58176</v>
      </c>
      <c r="Q246" s="2"/>
      <c r="R246" t="s">
        <v>56</v>
      </c>
      <c r="S246" s="29">
        <v>43687</v>
      </c>
      <c r="T246" s="234">
        <f>[4]summary!CD987</f>
        <v>24078</v>
      </c>
      <c r="U246" t="s">
        <v>57</v>
      </c>
      <c r="V246" s="29">
        <v>43688</v>
      </c>
      <c r="W246" s="234">
        <f>[4]summary!CD988</f>
        <v>23322</v>
      </c>
      <c r="X246" s="2"/>
      <c r="Y246" t="s">
        <v>56</v>
      </c>
      <c r="Z246" s="33">
        <v>43687</v>
      </c>
      <c r="AA246" s="234">
        <f>[4]summary!CA987</f>
        <v>35204</v>
      </c>
      <c r="AB246" t="s">
        <v>57</v>
      </c>
      <c r="AC246" s="29">
        <v>43688</v>
      </c>
      <c r="AD246" s="234">
        <f>[4]summary!CA988</f>
        <v>30519</v>
      </c>
      <c r="AE246" s="2"/>
      <c r="AF246" t="s">
        <v>56</v>
      </c>
      <c r="AG246" s="33">
        <v>43687</v>
      </c>
      <c r="AH246" s="232">
        <f>[4]summary!DG987</f>
        <v>10573</v>
      </c>
      <c r="AI246" t="s">
        <v>57</v>
      </c>
      <c r="AJ246" s="29">
        <v>43688</v>
      </c>
      <c r="AK246" s="232">
        <f>[4]summary!DG988</f>
        <v>7754</v>
      </c>
      <c r="AL246" s="2"/>
      <c r="AM246" t="s">
        <v>56</v>
      </c>
      <c r="AN246" s="29">
        <v>43687</v>
      </c>
      <c r="AO246" s="48">
        <f t="shared" si="17"/>
        <v>284175</v>
      </c>
      <c r="AQ246" t="s">
        <v>57</v>
      </c>
      <c r="AR246" s="29">
        <v>43688</v>
      </c>
      <c r="AS246" s="48">
        <f t="shared" si="16"/>
        <v>235185</v>
      </c>
    </row>
    <row r="247" spans="2:45" x14ac:dyDescent="0.2">
      <c r="B247" t="s">
        <v>56</v>
      </c>
      <c r="C247" s="29">
        <v>43694</v>
      </c>
      <c r="D247" s="232">
        <f>[4]summary!CJ994</f>
        <v>145918</v>
      </c>
      <c r="F247" t="s">
        <v>57</v>
      </c>
      <c r="G247" s="29">
        <v>43695</v>
      </c>
      <c r="H247" s="232">
        <f>[4]summary!CJ995</f>
        <v>111787</v>
      </c>
      <c r="I247" s="2"/>
      <c r="J247" t="s">
        <v>56</v>
      </c>
      <c r="K247" s="29">
        <v>43694</v>
      </c>
      <c r="L247" s="235">
        <f>[4]summary!CG994</f>
        <v>67058</v>
      </c>
      <c r="N247" t="s">
        <v>57</v>
      </c>
      <c r="O247" s="29">
        <v>43695</v>
      </c>
      <c r="P247" s="235">
        <f>[4]summary!CG995</f>
        <v>59486</v>
      </c>
      <c r="Q247" s="2"/>
      <c r="R247" t="s">
        <v>56</v>
      </c>
      <c r="S247" s="29">
        <v>43694</v>
      </c>
      <c r="T247" s="234">
        <f>[4]summary!CD994</f>
        <v>23614</v>
      </c>
      <c r="U247" t="s">
        <v>57</v>
      </c>
      <c r="V247" s="29">
        <v>43695</v>
      </c>
      <c r="W247" s="234">
        <f>[4]summary!CD995</f>
        <v>22944</v>
      </c>
      <c r="X247" s="2"/>
      <c r="Y247" t="s">
        <v>56</v>
      </c>
      <c r="Z247" s="33">
        <v>43694</v>
      </c>
      <c r="AA247" s="234">
        <f>[4]summary!CA994</f>
        <v>33728</v>
      </c>
      <c r="AB247" t="s">
        <v>57</v>
      </c>
      <c r="AC247" s="29">
        <v>43695</v>
      </c>
      <c r="AD247" s="234">
        <f>[4]summary!CA995</f>
        <v>29339</v>
      </c>
      <c r="AE247" s="2"/>
      <c r="AF247" t="s">
        <v>56</v>
      </c>
      <c r="AG247" s="33">
        <v>43694</v>
      </c>
      <c r="AH247" s="232">
        <f>[4]summary!DG994</f>
        <v>10754</v>
      </c>
      <c r="AI247" t="s">
        <v>57</v>
      </c>
      <c r="AJ247" s="29">
        <v>43695</v>
      </c>
      <c r="AK247" s="232">
        <f>[4]summary!DG995</f>
        <v>9046</v>
      </c>
      <c r="AL247" s="2"/>
      <c r="AM247" t="s">
        <v>56</v>
      </c>
      <c r="AN247" s="29">
        <v>43694</v>
      </c>
      <c r="AO247" s="48">
        <f t="shared" si="17"/>
        <v>281072</v>
      </c>
      <c r="AQ247" t="s">
        <v>57</v>
      </c>
      <c r="AR247" s="29">
        <v>43695</v>
      </c>
      <c r="AS247" s="48">
        <f t="shared" si="16"/>
        <v>232602</v>
      </c>
    </row>
    <row r="248" spans="2:45" x14ac:dyDescent="0.2">
      <c r="B248" t="s">
        <v>56</v>
      </c>
      <c r="C248" s="29">
        <v>43701</v>
      </c>
      <c r="D248" s="232">
        <f>[4]summary!CJ1001</f>
        <v>142018</v>
      </c>
      <c r="F248" t="s">
        <v>57</v>
      </c>
      <c r="G248" s="29">
        <v>43702</v>
      </c>
      <c r="H248" s="232">
        <f>[4]summary!CJ1002</f>
        <v>107278</v>
      </c>
      <c r="I248" s="2"/>
      <c r="J248" t="s">
        <v>56</v>
      </c>
      <c r="K248" s="29">
        <v>43701</v>
      </c>
      <c r="L248" s="235">
        <f>[4]summary!CG1001</f>
        <v>65259</v>
      </c>
      <c r="N248" t="s">
        <v>57</v>
      </c>
      <c r="O248" s="29">
        <v>43702</v>
      </c>
      <c r="P248" s="235">
        <f>[4]summary!CG1002</f>
        <v>55565</v>
      </c>
      <c r="Q248" s="2"/>
      <c r="R248" t="s">
        <v>56</v>
      </c>
      <c r="S248" s="29">
        <v>43701</v>
      </c>
      <c r="T248" s="234">
        <f>[4]summary!CD1001</f>
        <v>23862</v>
      </c>
      <c r="U248" t="s">
        <v>57</v>
      </c>
      <c r="V248" s="29">
        <v>43702</v>
      </c>
      <c r="W248" s="234">
        <f>[4]summary!CD1002</f>
        <v>23009</v>
      </c>
      <c r="X248" s="2"/>
      <c r="Y248" t="s">
        <v>56</v>
      </c>
      <c r="Z248" s="29">
        <v>43701</v>
      </c>
      <c r="AA248" s="234">
        <f>[4]summary!CA1001</f>
        <v>34368</v>
      </c>
      <c r="AB248" t="s">
        <v>57</v>
      </c>
      <c r="AC248" s="29">
        <v>43702</v>
      </c>
      <c r="AD248" s="234">
        <f>[4]summary!CA1002</f>
        <v>29576</v>
      </c>
      <c r="AE248" s="2"/>
      <c r="AF248" t="s">
        <v>56</v>
      </c>
      <c r="AG248" s="29">
        <v>43701</v>
      </c>
      <c r="AH248" s="232">
        <f>[4]summary!DG1001</f>
        <v>11859</v>
      </c>
      <c r="AI248" t="s">
        <v>57</v>
      </c>
      <c r="AJ248" s="29">
        <v>43702</v>
      </c>
      <c r="AK248" s="232">
        <f>[4]summary!DG1002</f>
        <v>8601</v>
      </c>
      <c r="AL248" s="2"/>
      <c r="AM248" t="s">
        <v>56</v>
      </c>
      <c r="AN248" s="29">
        <v>43701</v>
      </c>
      <c r="AO248" s="48">
        <f t="shared" si="17"/>
        <v>277366</v>
      </c>
      <c r="AQ248" t="s">
        <v>57</v>
      </c>
      <c r="AR248" s="29">
        <v>43702</v>
      </c>
      <c r="AS248" s="48">
        <f t="shared" si="16"/>
        <v>224029</v>
      </c>
    </row>
    <row r="249" spans="2:45" x14ac:dyDescent="0.2">
      <c r="B249" t="s">
        <v>56</v>
      </c>
      <c r="C249" s="29">
        <v>43708</v>
      </c>
      <c r="D249" s="232">
        <f>[4]summary!CJ1008</f>
        <v>145750</v>
      </c>
      <c r="F249" t="s">
        <v>57</v>
      </c>
      <c r="G249" s="29">
        <v>43709</v>
      </c>
      <c r="H249" s="232">
        <f>[4]summary!CJ1009</f>
        <v>113710</v>
      </c>
      <c r="I249" s="2"/>
      <c r="J249" t="s">
        <v>56</v>
      </c>
      <c r="K249" s="29">
        <v>43708</v>
      </c>
      <c r="L249" s="235">
        <f>[4]summary!CG1008</f>
        <v>71689</v>
      </c>
      <c r="N249" t="s">
        <v>57</v>
      </c>
      <c r="O249" s="29">
        <v>43709</v>
      </c>
      <c r="P249" s="235">
        <f>[4]summary!CG1009</f>
        <v>56969</v>
      </c>
      <c r="Q249" s="2"/>
      <c r="R249" t="s">
        <v>56</v>
      </c>
      <c r="S249" s="29">
        <v>43708</v>
      </c>
      <c r="T249" s="234">
        <f>[4]summary!CD1008</f>
        <v>25249</v>
      </c>
      <c r="U249" t="s">
        <v>57</v>
      </c>
      <c r="V249" s="29">
        <v>43709</v>
      </c>
      <c r="W249" s="234">
        <f>[4]summary!CD1009</f>
        <v>20538</v>
      </c>
      <c r="X249" s="2"/>
      <c r="Y249" t="s">
        <v>56</v>
      </c>
      <c r="Z249" s="33">
        <v>43708</v>
      </c>
      <c r="AA249" s="234">
        <f>[4]summary!CA1008</f>
        <v>32258</v>
      </c>
      <c r="AB249" t="s">
        <v>57</v>
      </c>
      <c r="AC249" s="33">
        <v>43709</v>
      </c>
      <c r="AD249" s="234">
        <f>[4]summary!CA1009</f>
        <v>22675</v>
      </c>
      <c r="AE249" s="2"/>
      <c r="AF249" t="s">
        <v>56</v>
      </c>
      <c r="AG249" s="33">
        <v>43708</v>
      </c>
      <c r="AH249" s="232">
        <f>[4]summary!DG1008</f>
        <v>10479</v>
      </c>
      <c r="AI249" t="s">
        <v>57</v>
      </c>
      <c r="AJ249" s="33">
        <v>43709</v>
      </c>
      <c r="AK249" s="232">
        <f>[4]summary!DG1009</f>
        <v>8160</v>
      </c>
      <c r="AL249" s="2"/>
      <c r="AM249" t="s">
        <v>56</v>
      </c>
      <c r="AN249" s="29">
        <v>43708</v>
      </c>
      <c r="AO249" s="48">
        <f t="shared" si="17"/>
        <v>285425</v>
      </c>
      <c r="AQ249" t="s">
        <v>57</v>
      </c>
      <c r="AR249" s="29">
        <v>43709</v>
      </c>
      <c r="AS249" s="48">
        <f t="shared" si="16"/>
        <v>222052</v>
      </c>
    </row>
    <row r="250" spans="2:45" x14ac:dyDescent="0.2">
      <c r="B250" t="s">
        <v>56</v>
      </c>
      <c r="C250" s="29">
        <v>43715</v>
      </c>
      <c r="D250" s="232">
        <f>[4]summary!CJ1015</f>
        <v>144358</v>
      </c>
      <c r="F250" t="s">
        <v>57</v>
      </c>
      <c r="G250" s="29">
        <v>43716</v>
      </c>
      <c r="H250" s="232">
        <f>[4]summary!CJ1016</f>
        <v>112763</v>
      </c>
      <c r="I250" s="2"/>
      <c r="J250" t="s">
        <v>56</v>
      </c>
      <c r="K250" s="29">
        <v>43715</v>
      </c>
      <c r="L250" s="235">
        <f>[4]summary!CG1015</f>
        <v>66470</v>
      </c>
      <c r="N250" t="s">
        <v>57</v>
      </c>
      <c r="O250" s="29">
        <v>43716</v>
      </c>
      <c r="P250" s="235">
        <f>[4]summary!CG1016</f>
        <v>60159</v>
      </c>
      <c r="Q250" s="2"/>
      <c r="R250" t="s">
        <v>56</v>
      </c>
      <c r="S250" s="29">
        <v>43715</v>
      </c>
      <c r="T250" s="234">
        <f>[4]summary!CD1015</f>
        <v>24229</v>
      </c>
      <c r="U250" t="s">
        <v>57</v>
      </c>
      <c r="V250" s="29">
        <v>43716</v>
      </c>
      <c r="W250" s="234">
        <f>[4]summary!CD1016</f>
        <v>24421</v>
      </c>
      <c r="X250" s="2"/>
      <c r="Y250" t="s">
        <v>56</v>
      </c>
      <c r="Z250" s="29">
        <v>43715</v>
      </c>
      <c r="AA250" s="234">
        <f>[4]summary!CA1015</f>
        <v>27115</v>
      </c>
      <c r="AB250" t="s">
        <v>57</v>
      </c>
      <c r="AC250" s="29">
        <v>43716</v>
      </c>
      <c r="AD250" s="234">
        <f>[4]summary!CA1016</f>
        <v>23837</v>
      </c>
      <c r="AE250" s="2"/>
      <c r="AF250" t="s">
        <v>56</v>
      </c>
      <c r="AG250" s="29">
        <v>43715</v>
      </c>
      <c r="AH250" s="232">
        <f>[4]summary!DG1015</f>
        <v>11272</v>
      </c>
      <c r="AI250" t="s">
        <v>57</v>
      </c>
      <c r="AJ250" s="29">
        <v>43716</v>
      </c>
      <c r="AK250" s="232">
        <f>[4]summary!DG1016</f>
        <v>7782</v>
      </c>
      <c r="AL250" s="2"/>
      <c r="AM250" t="s">
        <v>56</v>
      </c>
      <c r="AN250" s="29">
        <v>43715</v>
      </c>
      <c r="AO250" s="48">
        <f t="shared" si="17"/>
        <v>273444</v>
      </c>
      <c r="AQ250" t="s">
        <v>57</v>
      </c>
      <c r="AR250" s="29">
        <v>43716</v>
      </c>
      <c r="AS250" s="48">
        <f t="shared" si="16"/>
        <v>228962</v>
      </c>
    </row>
    <row r="251" spans="2:45" x14ac:dyDescent="0.2">
      <c r="B251" t="s">
        <v>56</v>
      </c>
      <c r="C251" s="29">
        <v>43722</v>
      </c>
      <c r="D251" s="232">
        <f>[4]summary!CJ1022</f>
        <v>148857</v>
      </c>
      <c r="F251" t="s">
        <v>57</v>
      </c>
      <c r="G251" s="29">
        <v>43723</v>
      </c>
      <c r="H251" s="232">
        <f>[4]summary!CJ1023</f>
        <v>110866</v>
      </c>
      <c r="I251" s="2"/>
      <c r="J251" t="s">
        <v>56</v>
      </c>
      <c r="K251" s="29">
        <v>43722</v>
      </c>
      <c r="L251" s="235">
        <f>[4]summary!CG1022</f>
        <v>64805</v>
      </c>
      <c r="N251" t="s">
        <v>57</v>
      </c>
      <c r="O251" s="29">
        <v>43723</v>
      </c>
      <c r="P251" s="235">
        <f>[4]summary!CG1023</f>
        <v>56835</v>
      </c>
      <c r="Q251" s="2"/>
      <c r="R251" t="s">
        <v>56</v>
      </c>
      <c r="S251" s="29">
        <v>43722</v>
      </c>
      <c r="T251" s="234">
        <f>[4]summary!CD1022</f>
        <v>23496</v>
      </c>
      <c r="U251" t="s">
        <v>57</v>
      </c>
      <c r="V251" s="29">
        <v>43723</v>
      </c>
      <c r="W251" s="234">
        <f>[4]summary!CD1023</f>
        <v>22933</v>
      </c>
      <c r="X251" s="2"/>
      <c r="Y251" t="s">
        <v>56</v>
      </c>
      <c r="Z251" s="29">
        <v>43722</v>
      </c>
      <c r="AA251" s="234">
        <f>[4]summary!CA1022</f>
        <v>26256</v>
      </c>
      <c r="AB251" t="s">
        <v>57</v>
      </c>
      <c r="AC251" s="29">
        <v>43723</v>
      </c>
      <c r="AD251" s="234">
        <f>[4]summary!CA1023</f>
        <v>22525</v>
      </c>
      <c r="AE251" s="2"/>
      <c r="AF251" t="s">
        <v>56</v>
      </c>
      <c r="AG251" s="29">
        <v>43722</v>
      </c>
      <c r="AH251" s="232">
        <f>[4]summary!DG1022</f>
        <v>10176</v>
      </c>
      <c r="AI251" t="s">
        <v>57</v>
      </c>
      <c r="AJ251" s="29">
        <v>43723</v>
      </c>
      <c r="AK251" s="232">
        <f>[4]summary!DG1023</f>
        <v>7582</v>
      </c>
      <c r="AL251" s="2"/>
      <c r="AM251" t="s">
        <v>56</v>
      </c>
      <c r="AN251" s="29">
        <v>43722</v>
      </c>
      <c r="AO251" s="48">
        <f t="shared" si="17"/>
        <v>273590</v>
      </c>
      <c r="AQ251" t="s">
        <v>57</v>
      </c>
      <c r="AR251" s="29">
        <v>43723</v>
      </c>
      <c r="AS251" s="48">
        <f t="shared" si="16"/>
        <v>220741</v>
      </c>
    </row>
    <row r="252" spans="2:45" x14ac:dyDescent="0.2">
      <c r="B252" t="s">
        <v>56</v>
      </c>
      <c r="C252" s="29">
        <v>43729</v>
      </c>
      <c r="D252" s="232">
        <f>[4]summary!CJ1029</f>
        <v>148394</v>
      </c>
      <c r="F252" t="s">
        <v>57</v>
      </c>
      <c r="G252" s="29">
        <v>43730</v>
      </c>
      <c r="H252" s="232">
        <f>[4]summary!CJ1030</f>
        <v>111870</v>
      </c>
      <c r="I252" s="2"/>
      <c r="J252" t="s">
        <v>56</v>
      </c>
      <c r="K252" s="29">
        <v>43729</v>
      </c>
      <c r="L252" s="235">
        <f>[4]summary!CG1029</f>
        <v>67825</v>
      </c>
      <c r="N252" t="s">
        <v>57</v>
      </c>
      <c r="O252" s="29">
        <v>43730</v>
      </c>
      <c r="P252" s="235">
        <f>[4]summary!CG1030</f>
        <v>58359</v>
      </c>
      <c r="Q252" s="2"/>
      <c r="R252" t="s">
        <v>56</v>
      </c>
      <c r="S252" s="29">
        <v>43729</v>
      </c>
      <c r="T252" s="234">
        <f>[4]summary!CD1029</f>
        <v>24740</v>
      </c>
      <c r="U252" t="s">
        <v>57</v>
      </c>
      <c r="V252" s="29">
        <v>43730</v>
      </c>
      <c r="W252" s="234">
        <f>[4]summary!CD1030</f>
        <v>23929</v>
      </c>
      <c r="X252" s="2"/>
      <c r="Y252" t="s">
        <v>56</v>
      </c>
      <c r="Z252" s="29">
        <v>43729</v>
      </c>
      <c r="AA252" s="234">
        <f>[4]summary!CA1029</f>
        <v>27115</v>
      </c>
      <c r="AB252" t="s">
        <v>57</v>
      </c>
      <c r="AC252" s="29">
        <v>43730</v>
      </c>
      <c r="AD252" s="234">
        <f>[4]summary!CA1030</f>
        <v>24127</v>
      </c>
      <c r="AE252" s="2"/>
      <c r="AF252" t="s">
        <v>56</v>
      </c>
      <c r="AG252" s="29">
        <v>43729</v>
      </c>
      <c r="AH252" s="232">
        <f>[4]summary!DG1029</f>
        <v>10778</v>
      </c>
      <c r="AI252" t="s">
        <v>57</v>
      </c>
      <c r="AJ252" s="29">
        <v>43730</v>
      </c>
      <c r="AK252" s="232">
        <f>[4]summary!DG1030</f>
        <v>8375</v>
      </c>
      <c r="AL252" s="2"/>
      <c r="AM252" t="s">
        <v>56</v>
      </c>
      <c r="AN252" s="29">
        <v>43729</v>
      </c>
      <c r="AO252" s="48">
        <f t="shared" si="17"/>
        <v>278852</v>
      </c>
      <c r="AQ252" t="s">
        <v>57</v>
      </c>
      <c r="AR252" s="29">
        <v>43730</v>
      </c>
      <c r="AS252" s="48">
        <f t="shared" si="16"/>
        <v>226660</v>
      </c>
    </row>
    <row r="253" spans="2:45" x14ac:dyDescent="0.2">
      <c r="B253" t="s">
        <v>56</v>
      </c>
      <c r="C253" s="29">
        <v>43736</v>
      </c>
      <c r="D253" s="232">
        <f>[4]summary!CJ1036</f>
        <v>150989</v>
      </c>
      <c r="F253" t="s">
        <v>57</v>
      </c>
      <c r="G253" s="29">
        <v>43737</v>
      </c>
      <c r="H253" s="232">
        <f>[4]summary!CJ1037</f>
        <v>116497</v>
      </c>
      <c r="I253" s="2"/>
      <c r="J253" t="s">
        <v>56</v>
      </c>
      <c r="K253" s="29">
        <v>43736</v>
      </c>
      <c r="L253" s="235">
        <f>[4]summary!CG1036</f>
        <v>66348</v>
      </c>
      <c r="N253" t="s">
        <v>57</v>
      </c>
      <c r="O253" s="29">
        <v>43737</v>
      </c>
      <c r="P253" s="235">
        <f>[4]summary!CG1037</f>
        <v>58653</v>
      </c>
      <c r="Q253" s="2"/>
      <c r="R253" t="s">
        <v>56</v>
      </c>
      <c r="S253" s="29">
        <v>43736</v>
      </c>
      <c r="T253" s="234">
        <f>[4]summary!CD1036</f>
        <v>23772</v>
      </c>
      <c r="U253" t="s">
        <v>57</v>
      </c>
      <c r="V253" s="29">
        <v>43737</v>
      </c>
      <c r="W253" s="234">
        <f>[4]summary!CD1037</f>
        <v>23212</v>
      </c>
      <c r="X253" s="2"/>
      <c r="Y253" t="s">
        <v>56</v>
      </c>
      <c r="Z253" s="33">
        <v>43736</v>
      </c>
      <c r="AA253" s="234">
        <f>[4]summary!CA1036</f>
        <v>25947</v>
      </c>
      <c r="AB253" t="s">
        <v>57</v>
      </c>
      <c r="AC253" s="29">
        <v>43737</v>
      </c>
      <c r="AD253" s="234">
        <f>[4]summary!CA1037</f>
        <v>23377</v>
      </c>
      <c r="AE253" s="2"/>
      <c r="AF253" t="s">
        <v>56</v>
      </c>
      <c r="AG253" s="33">
        <v>43736</v>
      </c>
      <c r="AH253" s="232">
        <f>[4]summary!DG1036</f>
        <v>11048</v>
      </c>
      <c r="AI253" t="s">
        <v>57</v>
      </c>
      <c r="AJ253" s="29">
        <v>43737</v>
      </c>
      <c r="AK253" s="232">
        <f>[4]summary!DG1037</f>
        <v>8011</v>
      </c>
      <c r="AL253" s="2"/>
      <c r="AM253" t="s">
        <v>56</v>
      </c>
      <c r="AN253" s="29">
        <v>43736</v>
      </c>
      <c r="AO253" s="48">
        <f t="shared" si="17"/>
        <v>278104</v>
      </c>
      <c r="AQ253" t="s">
        <v>57</v>
      </c>
      <c r="AR253" s="29">
        <v>43737</v>
      </c>
      <c r="AS253" s="48">
        <f t="shared" si="16"/>
        <v>229750</v>
      </c>
    </row>
    <row r="254" spans="2:45" x14ac:dyDescent="0.2">
      <c r="B254" t="s">
        <v>56</v>
      </c>
      <c r="C254" s="29">
        <v>43743</v>
      </c>
      <c r="D254" s="232">
        <f>[4]summary!CJ1043</f>
        <v>154792</v>
      </c>
      <c r="F254" t="s">
        <v>57</v>
      </c>
      <c r="G254" s="29">
        <v>43744</v>
      </c>
      <c r="H254" s="232">
        <f>[4]summary!CJ1044</f>
        <v>114285</v>
      </c>
      <c r="I254" s="2"/>
      <c r="J254" t="s">
        <v>56</v>
      </c>
      <c r="K254" s="29">
        <v>43743</v>
      </c>
      <c r="L254" s="235">
        <f>[4]summary!CG1043</f>
        <v>67381</v>
      </c>
      <c r="N254" t="s">
        <v>57</v>
      </c>
      <c r="O254" s="29">
        <v>43744</v>
      </c>
      <c r="P254" s="235">
        <f>[4]summary!CG1044</f>
        <v>58323</v>
      </c>
      <c r="Q254" s="2"/>
      <c r="R254" t="s">
        <v>56</v>
      </c>
      <c r="S254" s="29">
        <v>43743</v>
      </c>
      <c r="T254" s="234">
        <f>[4]summary!CD1043</f>
        <v>23645</v>
      </c>
      <c r="U254" t="s">
        <v>57</v>
      </c>
      <c r="V254" s="29">
        <v>43744</v>
      </c>
      <c r="W254" s="234">
        <f>[4]summary!CD1044</f>
        <v>24523</v>
      </c>
      <c r="X254" s="2"/>
      <c r="Y254" t="s">
        <v>56</v>
      </c>
      <c r="Z254" s="29">
        <v>43743</v>
      </c>
      <c r="AA254" s="234">
        <f>[4]summary!CA1043</f>
        <v>25736</v>
      </c>
      <c r="AB254" t="s">
        <v>57</v>
      </c>
      <c r="AC254" s="29">
        <v>43744</v>
      </c>
      <c r="AD254" s="234">
        <f>[4]summary!CA1044</f>
        <v>22190</v>
      </c>
      <c r="AE254" s="2"/>
      <c r="AF254" t="s">
        <v>56</v>
      </c>
      <c r="AG254" s="29">
        <v>43743</v>
      </c>
      <c r="AH254" s="232">
        <f>[4]summary!DG1043</f>
        <v>10344</v>
      </c>
      <c r="AI254" t="s">
        <v>57</v>
      </c>
      <c r="AJ254" s="29">
        <v>43744</v>
      </c>
      <c r="AK254" s="232">
        <f>[4]summary!DG1044</f>
        <v>8156</v>
      </c>
      <c r="AL254" s="2"/>
      <c r="AM254" t="s">
        <v>56</v>
      </c>
      <c r="AN254" s="29">
        <v>43743</v>
      </c>
      <c r="AO254" s="48">
        <f t="shared" si="17"/>
        <v>281898</v>
      </c>
      <c r="AQ254" t="s">
        <v>57</v>
      </c>
      <c r="AR254" s="29">
        <v>43744</v>
      </c>
      <c r="AS254" s="48">
        <f t="shared" si="16"/>
        <v>227477</v>
      </c>
    </row>
    <row r="255" spans="2:45" x14ac:dyDescent="0.2">
      <c r="B255" t="s">
        <v>56</v>
      </c>
      <c r="C255" s="29">
        <v>43750</v>
      </c>
      <c r="D255" s="232">
        <f>[4]summary!CJ1050</f>
        <v>138674</v>
      </c>
      <c r="F255" t="s">
        <v>57</v>
      </c>
      <c r="G255" s="29">
        <v>43751</v>
      </c>
      <c r="H255" s="232">
        <f>[4]summary!CJ1051</f>
        <v>114230</v>
      </c>
      <c r="I255" s="2"/>
      <c r="J255" t="s">
        <v>56</v>
      </c>
      <c r="K255" s="29">
        <v>43750</v>
      </c>
      <c r="L255" s="235">
        <f>[4]summary!CG1050</f>
        <v>64123</v>
      </c>
      <c r="N255" t="s">
        <v>57</v>
      </c>
      <c r="O255" s="29">
        <v>43751</v>
      </c>
      <c r="P255" s="235">
        <f>[4]summary!CG1051</f>
        <v>59133</v>
      </c>
      <c r="Q255" s="2"/>
      <c r="R255" t="s">
        <v>56</v>
      </c>
      <c r="S255" s="29">
        <v>43750</v>
      </c>
      <c r="T255" s="234">
        <f>[4]summary!CD1050</f>
        <v>23967</v>
      </c>
      <c r="U255" t="s">
        <v>57</v>
      </c>
      <c r="V255" s="29">
        <v>43751</v>
      </c>
      <c r="W255" s="234">
        <f>[4]summary!CD1051</f>
        <v>25330</v>
      </c>
      <c r="X255" s="2"/>
      <c r="Y255" t="s">
        <v>56</v>
      </c>
      <c r="Z255" s="29">
        <v>43750</v>
      </c>
      <c r="AA255" s="234">
        <f>[4]summary!CA1050</f>
        <v>26518</v>
      </c>
      <c r="AB255" t="s">
        <v>57</v>
      </c>
      <c r="AC255" s="29">
        <v>43751</v>
      </c>
      <c r="AD255" s="234">
        <f>[4]summary!CA1051</f>
        <v>24148</v>
      </c>
      <c r="AE255" s="2"/>
      <c r="AF255" t="s">
        <v>56</v>
      </c>
      <c r="AG255" s="29">
        <v>43750</v>
      </c>
      <c r="AH255" s="232">
        <f>[4]summary!DG1050</f>
        <v>9936</v>
      </c>
      <c r="AI255" t="s">
        <v>57</v>
      </c>
      <c r="AJ255" s="29">
        <v>43751</v>
      </c>
      <c r="AK255" s="232">
        <f>[4]summary!DG1051</f>
        <v>7937</v>
      </c>
      <c r="AL255" s="2"/>
      <c r="AM255" t="s">
        <v>56</v>
      </c>
      <c r="AN255" s="29">
        <v>43750</v>
      </c>
      <c r="AO255" s="48">
        <f t="shared" si="17"/>
        <v>263218</v>
      </c>
      <c r="AQ255" t="s">
        <v>57</v>
      </c>
      <c r="AR255" s="29">
        <v>43751</v>
      </c>
      <c r="AS255" s="48">
        <f t="shared" si="16"/>
        <v>230778</v>
      </c>
    </row>
    <row r="256" spans="2:45" x14ac:dyDescent="0.2">
      <c r="B256" t="s">
        <v>56</v>
      </c>
      <c r="C256" s="29">
        <v>43757</v>
      </c>
      <c r="D256" s="232">
        <f>[4]summary!CJ1057</f>
        <v>156668</v>
      </c>
      <c r="F256" t="s">
        <v>57</v>
      </c>
      <c r="G256" s="29">
        <v>43758</v>
      </c>
      <c r="H256" s="232">
        <f>[4]summary!CJ1058</f>
        <v>118842</v>
      </c>
      <c r="I256" s="2"/>
      <c r="J256" t="s">
        <v>56</v>
      </c>
      <c r="K256" s="29">
        <v>43757</v>
      </c>
      <c r="L256" s="235">
        <f>[4]summary!CG1057</f>
        <v>69070</v>
      </c>
      <c r="N256" t="s">
        <v>57</v>
      </c>
      <c r="O256" s="29">
        <v>43758</v>
      </c>
      <c r="P256" s="235">
        <f>[4]summary!CG1058</f>
        <v>61856</v>
      </c>
      <c r="Q256" s="2"/>
      <c r="R256" t="s">
        <v>56</v>
      </c>
      <c r="S256" s="29">
        <v>43757</v>
      </c>
      <c r="T256" s="234">
        <f>[4]summary!CD1057</f>
        <v>26467</v>
      </c>
      <c r="U256" t="s">
        <v>57</v>
      </c>
      <c r="V256" s="29">
        <v>43758</v>
      </c>
      <c r="W256" s="234">
        <f>[4]summary!CD1058</f>
        <v>25528</v>
      </c>
      <c r="X256" s="2"/>
      <c r="Y256" t="s">
        <v>56</v>
      </c>
      <c r="Z256" s="29">
        <v>43757</v>
      </c>
      <c r="AA256" s="234">
        <f>[4]summary!CA1057</f>
        <v>29054</v>
      </c>
      <c r="AB256" t="s">
        <v>57</v>
      </c>
      <c r="AC256" s="29">
        <v>43758</v>
      </c>
      <c r="AD256" s="234">
        <f>[4]summary!CA1058</f>
        <v>24989</v>
      </c>
      <c r="AE256" s="2"/>
      <c r="AF256" t="s">
        <v>56</v>
      </c>
      <c r="AG256" s="29">
        <v>43757</v>
      </c>
      <c r="AH256" s="232">
        <f>[4]summary!DG1057</f>
        <v>11124</v>
      </c>
      <c r="AI256" t="s">
        <v>57</v>
      </c>
      <c r="AJ256" s="29">
        <v>43758</v>
      </c>
      <c r="AK256" s="232">
        <f>[4]summary!DG1058</f>
        <v>8433</v>
      </c>
      <c r="AL256" s="2"/>
      <c r="AM256" t="s">
        <v>56</v>
      </c>
      <c r="AN256" s="29">
        <v>43757</v>
      </c>
      <c r="AO256" s="48">
        <f t="shared" si="17"/>
        <v>292383</v>
      </c>
      <c r="AQ256" t="s">
        <v>57</v>
      </c>
      <c r="AR256" s="29">
        <v>43758</v>
      </c>
      <c r="AS256" s="48">
        <f t="shared" si="16"/>
        <v>239648</v>
      </c>
    </row>
    <row r="257" spans="2:45" x14ac:dyDescent="0.2">
      <c r="B257" t="s">
        <v>56</v>
      </c>
      <c r="C257" s="29">
        <v>43764</v>
      </c>
      <c r="D257" s="232">
        <f>[4]summary!CJ1064</f>
        <v>150944</v>
      </c>
      <c r="F257" t="s">
        <v>57</v>
      </c>
      <c r="G257" s="29">
        <v>43765</v>
      </c>
      <c r="H257" s="232">
        <f>[4]summary!CJ1065</f>
        <v>119005</v>
      </c>
      <c r="I257" s="2"/>
      <c r="J257" t="s">
        <v>56</v>
      </c>
      <c r="K257" s="29">
        <v>43764</v>
      </c>
      <c r="L257" s="235">
        <f>[4]summary!CG1064</f>
        <v>68119</v>
      </c>
      <c r="N257" t="s">
        <v>57</v>
      </c>
      <c r="O257" s="29">
        <v>43765</v>
      </c>
      <c r="P257" s="235">
        <f>[4]summary!CG1065</f>
        <v>60522</v>
      </c>
      <c r="Q257" s="2"/>
      <c r="R257" t="s">
        <v>56</v>
      </c>
      <c r="S257" s="29">
        <v>43764</v>
      </c>
      <c r="T257" s="234">
        <f>[4]summary!CD1064</f>
        <v>25035</v>
      </c>
      <c r="U257" t="s">
        <v>57</v>
      </c>
      <c r="V257" s="29">
        <v>43765</v>
      </c>
      <c r="W257" s="234">
        <f>[4]summary!CD1065</f>
        <v>24367</v>
      </c>
      <c r="X257" s="2"/>
      <c r="Y257" t="s">
        <v>56</v>
      </c>
      <c r="Z257" s="29">
        <v>43764</v>
      </c>
      <c r="AA257" s="234">
        <f>[4]summary!CA1064</f>
        <v>27889</v>
      </c>
      <c r="AB257" t="s">
        <v>57</v>
      </c>
      <c r="AC257" s="29">
        <v>43765</v>
      </c>
      <c r="AD257" s="234">
        <f>[4]summary!CA1065</f>
        <v>23770</v>
      </c>
      <c r="AE257" s="2"/>
      <c r="AF257" t="s">
        <v>56</v>
      </c>
      <c r="AG257" s="29">
        <v>43764</v>
      </c>
      <c r="AH257" s="232">
        <f>[4]summary!DG1064</f>
        <v>10632</v>
      </c>
      <c r="AI257" t="s">
        <v>57</v>
      </c>
      <c r="AJ257" s="29">
        <v>43765</v>
      </c>
      <c r="AK257" s="232">
        <f>[4]summary!DG1065</f>
        <v>8061</v>
      </c>
      <c r="AL257" s="2"/>
      <c r="AM257" t="s">
        <v>56</v>
      </c>
      <c r="AN257" s="29">
        <v>43764</v>
      </c>
      <c r="AO257" s="48">
        <f t="shared" si="17"/>
        <v>282619</v>
      </c>
      <c r="AQ257" t="s">
        <v>57</v>
      </c>
      <c r="AR257" s="29">
        <v>43765</v>
      </c>
      <c r="AS257" s="48">
        <f t="shared" si="16"/>
        <v>235725</v>
      </c>
    </row>
    <row r="258" spans="2:45" x14ac:dyDescent="0.2">
      <c r="B258" t="s">
        <v>56</v>
      </c>
      <c r="C258" s="29">
        <v>43771</v>
      </c>
      <c r="D258" s="232">
        <f>[4]summary!CJ1071</f>
        <v>150014</v>
      </c>
      <c r="F258" t="s">
        <v>57</v>
      </c>
      <c r="G258" s="29">
        <v>43772</v>
      </c>
      <c r="H258" s="232">
        <f>[4]summary!CJ1072</f>
        <v>119437</v>
      </c>
      <c r="I258" s="2"/>
      <c r="J258" t="s">
        <v>56</v>
      </c>
      <c r="K258" s="29">
        <v>43771</v>
      </c>
      <c r="L258" s="235">
        <f>[4]summary!CG1071</f>
        <v>70597</v>
      </c>
      <c r="N258" t="s">
        <v>57</v>
      </c>
      <c r="O258" s="29">
        <v>43772</v>
      </c>
      <c r="P258" s="235">
        <f>[4]summary!CG1072</f>
        <v>66067</v>
      </c>
      <c r="Q258" s="2"/>
      <c r="R258" t="s">
        <v>56</v>
      </c>
      <c r="S258" s="29">
        <v>43771</v>
      </c>
      <c r="T258" s="234">
        <f>[4]summary!CD1071</f>
        <v>31661</v>
      </c>
      <c r="U258" t="s">
        <v>57</v>
      </c>
      <c r="V258" s="29">
        <v>43772</v>
      </c>
      <c r="W258" s="234">
        <f>[4]summary!CD1072</f>
        <v>30615</v>
      </c>
      <c r="X258" s="2"/>
      <c r="Y258" t="s">
        <v>56</v>
      </c>
      <c r="Z258" s="29">
        <v>43771</v>
      </c>
      <c r="AA258" s="234">
        <f>[4]summary!CA1071</f>
        <v>30587</v>
      </c>
      <c r="AB258" t="s">
        <v>57</v>
      </c>
      <c r="AC258" s="29">
        <v>43772</v>
      </c>
      <c r="AD258" s="234">
        <f>[4]summary!CA1072</f>
        <v>28117</v>
      </c>
      <c r="AE258" s="2"/>
      <c r="AF258" t="s">
        <v>56</v>
      </c>
      <c r="AG258" s="29">
        <v>43771</v>
      </c>
      <c r="AH258" s="232">
        <f>[4]summary!DG1071</f>
        <v>10642</v>
      </c>
      <c r="AI258" t="s">
        <v>57</v>
      </c>
      <c r="AJ258" s="29">
        <v>43772</v>
      </c>
      <c r="AK258" s="232">
        <f>[4]summary!DG1072</f>
        <v>9092</v>
      </c>
      <c r="AL258" s="2"/>
      <c r="AM258" t="s">
        <v>56</v>
      </c>
      <c r="AN258" s="29">
        <v>43771</v>
      </c>
      <c r="AO258" s="48">
        <f t="shared" si="17"/>
        <v>293501</v>
      </c>
      <c r="AQ258" t="s">
        <v>57</v>
      </c>
      <c r="AR258" s="29">
        <v>43772</v>
      </c>
      <c r="AS258" s="48">
        <f t="shared" si="16"/>
        <v>253328</v>
      </c>
    </row>
    <row r="259" spans="2:45" x14ac:dyDescent="0.2">
      <c r="B259" t="s">
        <v>56</v>
      </c>
      <c r="C259" s="29">
        <v>43778</v>
      </c>
      <c r="D259" s="232">
        <f>[4]summary!CJ1078</f>
        <v>154718</v>
      </c>
      <c r="F259" t="s">
        <v>57</v>
      </c>
      <c r="G259" s="29">
        <v>43779</v>
      </c>
      <c r="H259" s="232">
        <f>[4]summary!CJ1079</f>
        <v>119802</v>
      </c>
      <c r="I259" s="2"/>
      <c r="J259" t="s">
        <v>56</v>
      </c>
      <c r="K259" s="29">
        <v>43778</v>
      </c>
      <c r="L259" s="235">
        <f>[4]summary!CG1078</f>
        <v>70495</v>
      </c>
      <c r="N259" t="s">
        <v>57</v>
      </c>
      <c r="O259" s="29">
        <v>43779</v>
      </c>
      <c r="P259" s="235">
        <f>[4]summary!CG1079</f>
        <v>62016</v>
      </c>
      <c r="Q259" s="2"/>
      <c r="R259" t="s">
        <v>56</v>
      </c>
      <c r="S259" s="29">
        <v>43778</v>
      </c>
      <c r="T259" s="234">
        <f>[4]summary!CD1078</f>
        <v>26109</v>
      </c>
      <c r="U259" t="s">
        <v>57</v>
      </c>
      <c r="V259" s="29">
        <v>43779</v>
      </c>
      <c r="W259" s="234">
        <f>[4]summary!CD1079</f>
        <v>23859</v>
      </c>
      <c r="X259" s="2"/>
      <c r="Y259" t="s">
        <v>56</v>
      </c>
      <c r="Z259" s="29">
        <v>43778</v>
      </c>
      <c r="AA259" s="234">
        <f>[4]summary!CA1078</f>
        <v>27637</v>
      </c>
      <c r="AB259" t="s">
        <v>57</v>
      </c>
      <c r="AC259" s="29">
        <v>43779</v>
      </c>
      <c r="AD259" s="234">
        <f>[4]summary!CA1079</f>
        <v>23942</v>
      </c>
      <c r="AE259" s="2"/>
      <c r="AF259" t="s">
        <v>56</v>
      </c>
      <c r="AG259" s="29">
        <v>43778</v>
      </c>
      <c r="AH259" s="232">
        <f>[4]summary!DG1078</f>
        <v>11101</v>
      </c>
      <c r="AI259" t="s">
        <v>57</v>
      </c>
      <c r="AJ259" s="29">
        <v>43779</v>
      </c>
      <c r="AK259" s="232">
        <f>[4]summary!DG1079</f>
        <v>9193</v>
      </c>
      <c r="AL259" s="2"/>
      <c r="AM259" t="s">
        <v>56</v>
      </c>
      <c r="AN259" s="29">
        <v>43778</v>
      </c>
      <c r="AO259" s="48">
        <f t="shared" si="17"/>
        <v>290060</v>
      </c>
      <c r="AQ259" t="s">
        <v>57</v>
      </c>
      <c r="AR259" s="29">
        <v>43779</v>
      </c>
      <c r="AS259" s="48">
        <f t="shared" si="16"/>
        <v>238812</v>
      </c>
    </row>
    <row r="260" spans="2:45" x14ac:dyDescent="0.2">
      <c r="B260" t="s">
        <v>56</v>
      </c>
      <c r="C260" s="29">
        <v>43785</v>
      </c>
      <c r="D260" s="232">
        <f>[4]summary!CJ1085</f>
        <v>152559</v>
      </c>
      <c r="F260" t="s">
        <v>57</v>
      </c>
      <c r="G260" s="29">
        <v>43786</v>
      </c>
      <c r="H260" s="232">
        <f>[4]summary!CJ1086</f>
        <v>117127</v>
      </c>
      <c r="I260" s="2"/>
      <c r="J260" t="s">
        <v>56</v>
      </c>
      <c r="K260" s="29">
        <v>43785</v>
      </c>
      <c r="L260" s="235">
        <f>[4]summary!CG1085</f>
        <v>68340</v>
      </c>
      <c r="N260" t="s">
        <v>57</v>
      </c>
      <c r="O260" s="29">
        <v>43786</v>
      </c>
      <c r="P260" s="235">
        <f>[4]summary!CG1086</f>
        <v>57771</v>
      </c>
      <c r="Q260" s="2"/>
      <c r="R260" t="s">
        <v>56</v>
      </c>
      <c r="S260" s="29">
        <v>43785</v>
      </c>
      <c r="T260" s="234">
        <f>[4]summary!CD1085</f>
        <v>23880</v>
      </c>
      <c r="U260" t="s">
        <v>57</v>
      </c>
      <c r="V260" s="29">
        <v>43786</v>
      </c>
      <c r="W260" s="234">
        <f>[4]summary!CD1086</f>
        <v>23272</v>
      </c>
      <c r="X260" s="2"/>
      <c r="Y260" t="s">
        <v>56</v>
      </c>
      <c r="Z260" s="33">
        <v>43785</v>
      </c>
      <c r="AA260" s="234">
        <f>[4]summary!CA1085</f>
        <v>27417</v>
      </c>
      <c r="AB260" t="s">
        <v>57</v>
      </c>
      <c r="AC260" s="29">
        <v>43786</v>
      </c>
      <c r="AD260" s="234">
        <f>[4]summary!CA1086</f>
        <v>23565</v>
      </c>
      <c r="AE260" s="2"/>
      <c r="AF260" t="s">
        <v>56</v>
      </c>
      <c r="AG260" s="33">
        <v>43785</v>
      </c>
      <c r="AH260" s="232">
        <f>[4]summary!DG1085</f>
        <v>10636</v>
      </c>
      <c r="AI260" t="s">
        <v>57</v>
      </c>
      <c r="AJ260" s="29">
        <v>43786</v>
      </c>
      <c r="AK260" s="232">
        <f>[4]summary!DG1086</f>
        <v>7846</v>
      </c>
      <c r="AL260" s="2"/>
      <c r="AM260" t="s">
        <v>56</v>
      </c>
      <c r="AN260" s="29">
        <v>43785</v>
      </c>
      <c r="AO260" s="48">
        <f t="shared" si="17"/>
        <v>282832</v>
      </c>
      <c r="AQ260" t="s">
        <v>57</v>
      </c>
      <c r="AR260" s="29">
        <v>43786</v>
      </c>
      <c r="AS260" s="48">
        <f t="shared" si="16"/>
        <v>229581</v>
      </c>
    </row>
    <row r="261" spans="2:45" x14ac:dyDescent="0.2">
      <c r="B261" t="s">
        <v>56</v>
      </c>
      <c r="C261" s="29">
        <v>43792</v>
      </c>
      <c r="D261" s="232">
        <f>[4]summary!CJ1092</f>
        <v>148641</v>
      </c>
      <c r="F261" t="s">
        <v>57</v>
      </c>
      <c r="G261" s="29">
        <v>43793</v>
      </c>
      <c r="H261" s="232">
        <f>[4]summary!CJ1093</f>
        <v>111771</v>
      </c>
      <c r="I261" s="2"/>
      <c r="J261" t="s">
        <v>56</v>
      </c>
      <c r="K261" s="29">
        <v>43792</v>
      </c>
      <c r="L261" s="235">
        <f>[4]summary!CG1092</f>
        <v>64592</v>
      </c>
      <c r="N261" t="s">
        <v>57</v>
      </c>
      <c r="O261" s="29">
        <v>43793</v>
      </c>
      <c r="P261" s="235">
        <f>[4]summary!CG1093</f>
        <v>54308</v>
      </c>
      <c r="Q261" s="2"/>
      <c r="R261" t="s">
        <v>56</v>
      </c>
      <c r="S261" s="29">
        <v>43792</v>
      </c>
      <c r="T261" s="234">
        <f>[4]summary!CD1092</f>
        <v>24237</v>
      </c>
      <c r="U261" t="s">
        <v>57</v>
      </c>
      <c r="V261" s="29">
        <v>43793</v>
      </c>
      <c r="W261" s="234">
        <f>[4]summary!CD1093</f>
        <v>21506</v>
      </c>
      <c r="X261" s="2"/>
      <c r="Y261" t="s">
        <v>56</v>
      </c>
      <c r="Z261" s="29">
        <v>43792</v>
      </c>
      <c r="AA261" s="234">
        <f>[4]summary!CA1092</f>
        <v>25883</v>
      </c>
      <c r="AB261" t="s">
        <v>57</v>
      </c>
      <c r="AC261" s="29">
        <v>43793</v>
      </c>
      <c r="AD261" s="234">
        <f>[4]summary!CA1093</f>
        <v>20499</v>
      </c>
      <c r="AE261" s="2"/>
      <c r="AF261" t="s">
        <v>56</v>
      </c>
      <c r="AG261" s="29">
        <v>43792</v>
      </c>
      <c r="AH261" s="232">
        <f>[4]summary!DG1092</f>
        <v>10841</v>
      </c>
      <c r="AI261" t="s">
        <v>57</v>
      </c>
      <c r="AJ261" s="29">
        <v>43793</v>
      </c>
      <c r="AK261" s="232">
        <f>[4]summary!DG1093</f>
        <v>7819</v>
      </c>
      <c r="AL261" s="2"/>
      <c r="AM261" t="s">
        <v>56</v>
      </c>
      <c r="AN261" s="29">
        <v>43792</v>
      </c>
      <c r="AO261" s="48">
        <f t="shared" si="17"/>
        <v>274194</v>
      </c>
      <c r="AQ261" t="s">
        <v>57</v>
      </c>
      <c r="AR261" s="29">
        <v>43793</v>
      </c>
      <c r="AS261" s="48">
        <f t="shared" si="16"/>
        <v>215903</v>
      </c>
    </row>
    <row r="262" spans="2:45" x14ac:dyDescent="0.2">
      <c r="B262" t="s">
        <v>56</v>
      </c>
      <c r="C262" s="29">
        <v>43799</v>
      </c>
      <c r="D262" s="232">
        <f>[4]summary!CJ1099</f>
        <v>134440</v>
      </c>
      <c r="F262" t="s">
        <v>57</v>
      </c>
      <c r="G262" s="29">
        <v>43800</v>
      </c>
      <c r="H262" s="232">
        <f>[4]summary!CJ1100</f>
        <v>118758</v>
      </c>
      <c r="I262" s="2"/>
      <c r="J262" t="s">
        <v>56</v>
      </c>
      <c r="K262" s="29">
        <v>43799</v>
      </c>
      <c r="L262" s="235">
        <f>[4]summary!CG1099</f>
        <v>63454</v>
      </c>
      <c r="N262" t="s">
        <v>57</v>
      </c>
      <c r="O262" s="29">
        <v>43800</v>
      </c>
      <c r="P262" s="235">
        <f>[4]summary!CG1100</f>
        <v>64982</v>
      </c>
      <c r="Q262" s="2"/>
      <c r="R262" t="s">
        <v>56</v>
      </c>
      <c r="S262" s="29">
        <v>43799</v>
      </c>
      <c r="T262" s="234">
        <f>[4]summary!CD1099</f>
        <v>25797</v>
      </c>
      <c r="U262" t="s">
        <v>57</v>
      </c>
      <c r="V262" s="29">
        <v>43800</v>
      </c>
      <c r="W262" s="234">
        <f>[4]summary!CD1100</f>
        <v>26937</v>
      </c>
      <c r="X262" s="2"/>
      <c r="Y262" t="s">
        <v>56</v>
      </c>
      <c r="Z262" s="29">
        <v>43799</v>
      </c>
      <c r="AA262" s="234">
        <f>[4]summary!CA1099</f>
        <v>21601</v>
      </c>
      <c r="AB262" t="s">
        <v>57</v>
      </c>
      <c r="AC262" s="29">
        <v>43800</v>
      </c>
      <c r="AD262" s="234">
        <f>[4]summary!CA1100</f>
        <v>22007</v>
      </c>
      <c r="AE262" s="2"/>
      <c r="AF262" t="s">
        <v>56</v>
      </c>
      <c r="AG262" s="29">
        <v>43799</v>
      </c>
      <c r="AH262" s="232">
        <f>[4]summary!DG1099</f>
        <v>8455</v>
      </c>
      <c r="AI262" t="s">
        <v>57</v>
      </c>
      <c r="AJ262" s="29">
        <v>43800</v>
      </c>
      <c r="AK262" s="232">
        <f>[4]summary!DG1100</f>
        <v>7623</v>
      </c>
      <c r="AL262" s="2"/>
      <c r="AM262" t="s">
        <v>56</v>
      </c>
      <c r="AN262" s="29">
        <v>43799</v>
      </c>
      <c r="AO262" s="48">
        <f t="shared" si="17"/>
        <v>253747</v>
      </c>
      <c r="AQ262" t="s">
        <v>57</v>
      </c>
      <c r="AR262" s="29">
        <v>43800</v>
      </c>
      <c r="AS262" s="48">
        <f t="shared" si="16"/>
        <v>240307</v>
      </c>
    </row>
    <row r="263" spans="2:45" x14ac:dyDescent="0.2">
      <c r="B263" t="s">
        <v>56</v>
      </c>
      <c r="C263" s="29">
        <v>43806</v>
      </c>
      <c r="D263" s="232">
        <f>[4]summary!CJ1106</f>
        <v>160434</v>
      </c>
      <c r="F263" t="s">
        <v>57</v>
      </c>
      <c r="G263" s="29">
        <v>43807</v>
      </c>
      <c r="H263" s="232">
        <f>[4]summary!CJ1107</f>
        <v>116495</v>
      </c>
      <c r="I263" s="2"/>
      <c r="J263" t="s">
        <v>56</v>
      </c>
      <c r="K263" s="29">
        <v>43806</v>
      </c>
      <c r="L263" s="235">
        <f>[4]summary!CG1106</f>
        <v>66966</v>
      </c>
      <c r="N263" t="s">
        <v>57</v>
      </c>
      <c r="O263" s="29">
        <v>43807</v>
      </c>
      <c r="P263" s="235">
        <f>[4]summary!CG1107</f>
        <v>54628</v>
      </c>
      <c r="Q263" s="2"/>
      <c r="R263" t="s">
        <v>56</v>
      </c>
      <c r="S263" s="29">
        <v>43806</v>
      </c>
      <c r="T263" s="234">
        <f>[4]summary!CD1106</f>
        <v>23644</v>
      </c>
      <c r="U263" t="s">
        <v>57</v>
      </c>
      <c r="V263" s="29">
        <v>43807</v>
      </c>
      <c r="W263" s="234">
        <f>[4]summary!CD1107</f>
        <v>21388</v>
      </c>
      <c r="X263" s="2"/>
      <c r="Y263" t="s">
        <v>56</v>
      </c>
      <c r="Z263" s="29">
        <v>43806</v>
      </c>
      <c r="AA263" s="234">
        <f>[4]summary!CA1106</f>
        <v>25124</v>
      </c>
      <c r="AB263" t="s">
        <v>57</v>
      </c>
      <c r="AC263" s="29">
        <v>43807</v>
      </c>
      <c r="AD263" s="234">
        <f>[4]summary!CA1107</f>
        <v>20289</v>
      </c>
      <c r="AE263" s="2"/>
      <c r="AF263" t="s">
        <v>56</v>
      </c>
      <c r="AG263" s="29">
        <v>43806</v>
      </c>
      <c r="AH263" s="232">
        <f>[4]summary!DG1106</f>
        <v>11800</v>
      </c>
      <c r="AI263" t="s">
        <v>57</v>
      </c>
      <c r="AJ263" s="29">
        <v>43807</v>
      </c>
      <c r="AK263" s="232">
        <f>[4]summary!DG1107</f>
        <v>8002</v>
      </c>
      <c r="AL263" s="2"/>
      <c r="AM263" t="s">
        <v>56</v>
      </c>
      <c r="AN263" s="29">
        <v>43806</v>
      </c>
      <c r="AO263" s="48">
        <f t="shared" si="17"/>
        <v>287968</v>
      </c>
      <c r="AQ263" t="s">
        <v>57</v>
      </c>
      <c r="AR263" s="29">
        <v>43807</v>
      </c>
      <c r="AS263" s="48">
        <f t="shared" si="16"/>
        <v>220802</v>
      </c>
    </row>
    <row r="264" spans="2:45" x14ac:dyDescent="0.2">
      <c r="B264" t="s">
        <v>56</v>
      </c>
      <c r="C264" s="29">
        <v>43813</v>
      </c>
      <c r="D264" s="232">
        <f>[4]summary!CJ1113</f>
        <v>166970</v>
      </c>
      <c r="F264" t="s">
        <v>57</v>
      </c>
      <c r="G264" s="29">
        <v>43814</v>
      </c>
      <c r="H264" s="232">
        <f>[4]summary!CJ1114</f>
        <v>121960</v>
      </c>
      <c r="I264" s="2"/>
      <c r="J264" t="s">
        <v>56</v>
      </c>
      <c r="K264" s="29">
        <v>43813</v>
      </c>
      <c r="L264" s="235">
        <f>[4]summary!CG1113</f>
        <v>68316</v>
      </c>
      <c r="N264" t="s">
        <v>57</v>
      </c>
      <c r="O264" s="29">
        <v>43814</v>
      </c>
      <c r="P264" s="235">
        <f>[4]summary!CG1114</f>
        <v>55206</v>
      </c>
      <c r="Q264" s="2"/>
      <c r="R264" t="s">
        <v>56</v>
      </c>
      <c r="S264" s="29">
        <v>43813</v>
      </c>
      <c r="T264" s="234">
        <f>[4]summary!CD1113</f>
        <v>25925</v>
      </c>
      <c r="U264" t="s">
        <v>57</v>
      </c>
      <c r="V264" s="29">
        <v>43814</v>
      </c>
      <c r="W264" s="234">
        <f>[4]summary!CD1114</f>
        <v>23221</v>
      </c>
      <c r="X264" s="2"/>
      <c r="Y264" t="s">
        <v>56</v>
      </c>
      <c r="Z264" s="29">
        <v>43813</v>
      </c>
      <c r="AA264" s="234">
        <f>[4]summary!CA1113</f>
        <v>25148</v>
      </c>
      <c r="AB264" t="s">
        <v>57</v>
      </c>
      <c r="AC264" s="29">
        <v>43814</v>
      </c>
      <c r="AD264" s="234">
        <f>[4]summary!CA1114</f>
        <v>21228</v>
      </c>
      <c r="AE264" s="2"/>
      <c r="AF264" t="s">
        <v>56</v>
      </c>
      <c r="AG264" s="29">
        <v>43813</v>
      </c>
      <c r="AH264" s="232">
        <f>[4]summary!DG1113</f>
        <v>12322</v>
      </c>
      <c r="AI264" t="s">
        <v>57</v>
      </c>
      <c r="AJ264" s="29">
        <v>43814</v>
      </c>
      <c r="AK264" s="232">
        <f>[4]summary!DG1114</f>
        <v>8596</v>
      </c>
      <c r="AL264" s="2"/>
      <c r="AM264" t="s">
        <v>56</v>
      </c>
      <c r="AN264" s="29">
        <v>43813</v>
      </c>
      <c r="AO264" s="48">
        <f t="shared" si="17"/>
        <v>298681</v>
      </c>
      <c r="AQ264" t="s">
        <v>57</v>
      </c>
      <c r="AR264" s="29">
        <v>43814</v>
      </c>
      <c r="AS264" s="48">
        <f t="shared" si="16"/>
        <v>230211</v>
      </c>
    </row>
    <row r="265" spans="2:45" x14ac:dyDescent="0.2">
      <c r="B265" t="s">
        <v>56</v>
      </c>
      <c r="C265" s="29">
        <v>43820</v>
      </c>
      <c r="D265" s="232">
        <f>[4]summary!CJ1120</f>
        <v>155266</v>
      </c>
      <c r="F265" t="s">
        <v>57</v>
      </c>
      <c r="G265" s="29">
        <v>43821</v>
      </c>
      <c r="H265" s="232">
        <f>[4]summary!CJ1121</f>
        <v>119878</v>
      </c>
      <c r="I265" s="2"/>
      <c r="J265" t="s">
        <v>56</v>
      </c>
      <c r="K265" s="29">
        <v>43820</v>
      </c>
      <c r="L265" s="235">
        <f>[4]summary!CG1120</f>
        <v>63759</v>
      </c>
      <c r="N265" t="s">
        <v>57</v>
      </c>
      <c r="O265" s="29">
        <v>43821</v>
      </c>
      <c r="P265" s="235">
        <f>[4]summary!CG1121</f>
        <v>53557</v>
      </c>
      <c r="Q265" s="2"/>
      <c r="R265" t="s">
        <v>56</v>
      </c>
      <c r="S265" s="29">
        <v>43820</v>
      </c>
      <c r="T265" s="234">
        <f>[4]summary!CD1120</f>
        <v>26282</v>
      </c>
      <c r="U265" t="s">
        <v>57</v>
      </c>
      <c r="V265" s="29">
        <v>43821</v>
      </c>
      <c r="W265" s="234">
        <f>[4]summary!CD1121</f>
        <v>22504</v>
      </c>
      <c r="X265" s="2"/>
      <c r="Y265" t="s">
        <v>56</v>
      </c>
      <c r="Z265" s="29">
        <v>43820</v>
      </c>
      <c r="AA265" s="234">
        <f>[4]summary!CA1120</f>
        <v>23205</v>
      </c>
      <c r="AB265" t="s">
        <v>57</v>
      </c>
      <c r="AC265" s="29">
        <v>43821</v>
      </c>
      <c r="AD265" s="234">
        <f>[4]summary!CA1121</f>
        <v>18627</v>
      </c>
      <c r="AE265" s="2"/>
      <c r="AF265" t="s">
        <v>56</v>
      </c>
      <c r="AG265" s="29">
        <v>43820</v>
      </c>
      <c r="AH265" s="232">
        <f>[4]summary!DG1120</f>
        <v>10477</v>
      </c>
      <c r="AI265" t="s">
        <v>57</v>
      </c>
      <c r="AJ265" s="29">
        <v>43821</v>
      </c>
      <c r="AK265" s="232">
        <f>[4]summary!DG1121</f>
        <v>7971</v>
      </c>
      <c r="AL265" s="2"/>
      <c r="AM265" t="s">
        <v>56</v>
      </c>
      <c r="AN265" s="29">
        <v>43820</v>
      </c>
      <c r="AO265" s="48">
        <f t="shared" si="17"/>
        <v>278989</v>
      </c>
      <c r="AQ265" t="s">
        <v>57</v>
      </c>
      <c r="AR265" s="29">
        <v>43821</v>
      </c>
      <c r="AS265" s="48">
        <f t="shared" si="16"/>
        <v>222537</v>
      </c>
    </row>
    <row r="266" spans="2:45" x14ac:dyDescent="0.2">
      <c r="B266" t="s">
        <v>56</v>
      </c>
      <c r="C266" s="29">
        <v>43827</v>
      </c>
      <c r="D266" s="232">
        <f>[4]summary!CJ1127</f>
        <v>121069</v>
      </c>
      <c r="F266" t="s">
        <v>57</v>
      </c>
      <c r="G266" s="29">
        <v>43828</v>
      </c>
      <c r="H266" s="232">
        <f>[4]summary!CJ1128</f>
        <v>104244</v>
      </c>
      <c r="I266" s="2"/>
      <c r="J266" t="s">
        <v>56</v>
      </c>
      <c r="K266" s="29">
        <v>43827</v>
      </c>
      <c r="L266" s="235">
        <f>[4]summary!CG1127</f>
        <v>52939</v>
      </c>
      <c r="N266" t="s">
        <v>57</v>
      </c>
      <c r="O266" s="29">
        <v>43828</v>
      </c>
      <c r="P266" s="235">
        <f>[4]summary!CG1128</f>
        <v>48990</v>
      </c>
      <c r="Q266" s="2"/>
      <c r="R266" t="s">
        <v>56</v>
      </c>
      <c r="S266" s="29">
        <v>43827</v>
      </c>
      <c r="T266" s="234">
        <f>[4]summary!CD1127</f>
        <v>21919</v>
      </c>
      <c r="U266" t="s">
        <v>57</v>
      </c>
      <c r="V266" s="29">
        <v>43828</v>
      </c>
      <c r="W266" s="234">
        <f>[4]summary!CD1128</f>
        <v>21233</v>
      </c>
      <c r="X266" s="2"/>
      <c r="Y266" t="s">
        <v>56</v>
      </c>
      <c r="Z266" s="29">
        <v>43827</v>
      </c>
      <c r="AA266" s="234">
        <f>[4]summary!CA1127</f>
        <v>18255</v>
      </c>
      <c r="AB266" t="s">
        <v>57</v>
      </c>
      <c r="AC266" s="29">
        <v>43828</v>
      </c>
      <c r="AD266" s="234">
        <f>[4]summary!CA1128</f>
        <v>17348</v>
      </c>
      <c r="AE266" s="2"/>
      <c r="AF266" t="s">
        <v>56</v>
      </c>
      <c r="AG266" s="29">
        <v>43827</v>
      </c>
      <c r="AH266" s="232">
        <f>[4]summary!DG1127</f>
        <v>7486</v>
      </c>
      <c r="AI266" t="s">
        <v>57</v>
      </c>
      <c r="AJ266" s="29">
        <v>43828</v>
      </c>
      <c r="AK266" s="232">
        <f>[4]summary!DG1128</f>
        <v>7272</v>
      </c>
      <c r="AL266" s="2"/>
      <c r="AM266" t="s">
        <v>56</v>
      </c>
      <c r="AN266" s="29">
        <v>43827</v>
      </c>
      <c r="AO266" s="48">
        <f t="shared" si="17"/>
        <v>221668</v>
      </c>
      <c r="AQ266" t="s">
        <v>57</v>
      </c>
      <c r="AR266" s="29">
        <v>43828</v>
      </c>
      <c r="AS266" s="48">
        <f t="shared" ref="AS266:AS297" si="18">H266+P266+W266+AD266+AK266</f>
        <v>199087</v>
      </c>
    </row>
    <row r="267" spans="2:45" x14ac:dyDescent="0.2">
      <c r="B267" t="s">
        <v>56</v>
      </c>
      <c r="C267" s="32">
        <v>43834</v>
      </c>
      <c r="D267" s="232">
        <f>[5]Summary!EA8</f>
        <v>133892</v>
      </c>
      <c r="F267" t="s">
        <v>57</v>
      </c>
      <c r="G267" s="29">
        <v>43835</v>
      </c>
      <c r="H267" s="232">
        <f>[5]Summary!EA9</f>
        <v>104039</v>
      </c>
      <c r="I267" s="2"/>
      <c r="J267" t="s">
        <v>56</v>
      </c>
      <c r="K267" s="32">
        <v>43834</v>
      </c>
      <c r="L267" s="235">
        <f>[5]Summary!DX8</f>
        <v>55368</v>
      </c>
      <c r="N267" t="s">
        <v>57</v>
      </c>
      <c r="O267" s="29">
        <v>43835</v>
      </c>
      <c r="P267" s="235">
        <f>[5]Summary!DX9</f>
        <v>46750</v>
      </c>
      <c r="Q267" s="2"/>
      <c r="R267" t="s">
        <v>56</v>
      </c>
      <c r="S267" s="32">
        <v>43834</v>
      </c>
      <c r="T267" s="234">
        <f>[5]Summary!DR8</f>
        <v>21497</v>
      </c>
      <c r="U267" t="s">
        <v>57</v>
      </c>
      <c r="V267" s="29">
        <v>43835</v>
      </c>
      <c r="W267" s="234">
        <f>[5]Summary!DR9</f>
        <v>19590</v>
      </c>
      <c r="X267" s="2"/>
      <c r="Y267" t="s">
        <v>56</v>
      </c>
      <c r="Z267" s="32">
        <v>43834</v>
      </c>
      <c r="AA267" s="234">
        <f>[5]Summary!DO8</f>
        <v>19006</v>
      </c>
      <c r="AB267" t="s">
        <v>57</v>
      </c>
      <c r="AC267" s="29">
        <v>43835</v>
      </c>
      <c r="AD267" s="234">
        <f>[5]Summary!DO9</f>
        <v>16748</v>
      </c>
      <c r="AE267" s="59"/>
      <c r="AF267" t="s">
        <v>56</v>
      </c>
      <c r="AG267" s="32">
        <v>43834</v>
      </c>
      <c r="AH267" s="232">
        <f>[5]Summary!DL8</f>
        <v>8728</v>
      </c>
      <c r="AI267" t="s">
        <v>57</v>
      </c>
      <c r="AJ267" s="29">
        <v>43835</v>
      </c>
      <c r="AK267" s="232">
        <f>[5]Summary!DL9</f>
        <v>7122</v>
      </c>
      <c r="AL267" s="2"/>
      <c r="AM267" t="s">
        <v>56</v>
      </c>
      <c r="AN267" s="32">
        <v>43834</v>
      </c>
      <c r="AO267" s="48">
        <f t="shared" si="17"/>
        <v>238491</v>
      </c>
      <c r="AQ267" t="s">
        <v>57</v>
      </c>
      <c r="AR267" s="29">
        <v>43835</v>
      </c>
      <c r="AS267" s="48">
        <f t="shared" si="18"/>
        <v>194249</v>
      </c>
    </row>
    <row r="268" spans="2:45" x14ac:dyDescent="0.2">
      <c r="B268" t="s">
        <v>56</v>
      </c>
      <c r="C268" s="32">
        <v>43841</v>
      </c>
      <c r="D268" s="232">
        <f>[5]Summary!EA15</f>
        <v>145147</v>
      </c>
      <c r="F268" t="s">
        <v>57</v>
      </c>
      <c r="G268" s="29">
        <v>43842</v>
      </c>
      <c r="H268" s="232">
        <f>[5]Summary!EA16</f>
        <v>104799</v>
      </c>
      <c r="I268" s="2"/>
      <c r="J268" t="s">
        <v>56</v>
      </c>
      <c r="K268" s="32">
        <v>43841</v>
      </c>
      <c r="L268" s="235">
        <f>[5]Summary!DX15</f>
        <v>56893</v>
      </c>
      <c r="N268" t="s">
        <v>57</v>
      </c>
      <c r="O268" s="29">
        <v>43842</v>
      </c>
      <c r="P268" s="235">
        <f>[5]Summary!DX16</f>
        <v>48983</v>
      </c>
      <c r="Q268" s="2"/>
      <c r="R268" t="s">
        <v>56</v>
      </c>
      <c r="S268" s="32">
        <v>43841</v>
      </c>
      <c r="T268" s="234">
        <f>[5]Summary!DR15</f>
        <v>20692</v>
      </c>
      <c r="U268" t="s">
        <v>57</v>
      </c>
      <c r="V268" s="29">
        <v>43842</v>
      </c>
      <c r="W268" s="234">
        <f>[5]Summary!DR16</f>
        <v>18993</v>
      </c>
      <c r="X268" s="2"/>
      <c r="Y268" t="s">
        <v>56</v>
      </c>
      <c r="Z268" s="32">
        <v>43841</v>
      </c>
      <c r="AA268" s="234">
        <f>[5]Summary!DO15</f>
        <v>20322</v>
      </c>
      <c r="AB268" t="s">
        <v>57</v>
      </c>
      <c r="AC268" s="29">
        <v>43842</v>
      </c>
      <c r="AD268" s="234">
        <f>[5]Summary!DO16</f>
        <v>17270</v>
      </c>
      <c r="AE268" s="59"/>
      <c r="AF268" t="s">
        <v>56</v>
      </c>
      <c r="AG268" s="32">
        <v>43841</v>
      </c>
      <c r="AH268" s="232">
        <f>[5]Summary!DL15</f>
        <v>9971</v>
      </c>
      <c r="AI268" t="s">
        <v>57</v>
      </c>
      <c r="AJ268" s="29">
        <v>43842</v>
      </c>
      <c r="AK268" s="232">
        <f>[5]Summary!DL16</f>
        <v>7659</v>
      </c>
      <c r="AL268" s="2"/>
      <c r="AM268" t="s">
        <v>56</v>
      </c>
      <c r="AN268" s="32">
        <v>43841</v>
      </c>
      <c r="AO268" s="48">
        <f t="shared" ref="AO268:AO299" si="19">D268+L268+T268+AA268+AH268</f>
        <v>253025</v>
      </c>
      <c r="AQ268" t="s">
        <v>57</v>
      </c>
      <c r="AR268" s="29">
        <v>43842</v>
      </c>
      <c r="AS268" s="48">
        <f t="shared" si="18"/>
        <v>197704</v>
      </c>
    </row>
    <row r="269" spans="2:45" x14ac:dyDescent="0.2">
      <c r="B269" t="s">
        <v>56</v>
      </c>
      <c r="C269" s="29">
        <v>43848</v>
      </c>
      <c r="D269" s="232">
        <f>[5]Summary!EA22</f>
        <v>143035</v>
      </c>
      <c r="F269" t="s">
        <v>57</v>
      </c>
      <c r="G269" s="29">
        <v>43849</v>
      </c>
      <c r="H269" s="232">
        <f>[5]Summary!EA23</f>
        <v>110549</v>
      </c>
      <c r="I269" s="2"/>
      <c r="J269" t="s">
        <v>56</v>
      </c>
      <c r="K269" s="29">
        <v>43848</v>
      </c>
      <c r="L269" s="235">
        <f>[5]Summary!DX22</f>
        <v>64080</v>
      </c>
      <c r="N269" t="s">
        <v>57</v>
      </c>
      <c r="O269" s="29">
        <v>43849</v>
      </c>
      <c r="P269" s="235">
        <f>[5]Summary!DX23</f>
        <v>56185</v>
      </c>
      <c r="Q269" s="2"/>
      <c r="R269" t="s">
        <v>56</v>
      </c>
      <c r="S269" s="29">
        <v>43848</v>
      </c>
      <c r="T269" s="234">
        <f>[5]Summary!DR22</f>
        <v>22169</v>
      </c>
      <c r="U269" t="s">
        <v>57</v>
      </c>
      <c r="V269" s="29">
        <v>43849</v>
      </c>
      <c r="W269" s="234">
        <f>[5]Summary!DR23</f>
        <v>18615</v>
      </c>
      <c r="X269" s="2"/>
      <c r="Y269" t="s">
        <v>56</v>
      </c>
      <c r="Z269" s="29">
        <v>43848</v>
      </c>
      <c r="AA269" s="234">
        <f>[5]Summary!DO22</f>
        <v>21511</v>
      </c>
      <c r="AB269" t="s">
        <v>57</v>
      </c>
      <c r="AC269" s="29">
        <v>43849</v>
      </c>
      <c r="AD269" s="234">
        <f>[5]Summary!DO23</f>
        <v>18429</v>
      </c>
      <c r="AE269" s="59"/>
      <c r="AF269" t="s">
        <v>56</v>
      </c>
      <c r="AG269" s="29">
        <v>43848</v>
      </c>
      <c r="AH269" s="232">
        <f>[5]Summary!DL22</f>
        <v>9645</v>
      </c>
      <c r="AI269" t="s">
        <v>57</v>
      </c>
      <c r="AJ269" s="29">
        <v>43849</v>
      </c>
      <c r="AK269" s="232">
        <f>[5]Summary!DL23</f>
        <v>8598</v>
      </c>
      <c r="AL269" s="2"/>
      <c r="AM269" t="s">
        <v>56</v>
      </c>
      <c r="AN269" s="29">
        <v>43848</v>
      </c>
      <c r="AO269" s="48">
        <f t="shared" si="19"/>
        <v>260440</v>
      </c>
      <c r="AQ269" t="s">
        <v>57</v>
      </c>
      <c r="AR269" s="29">
        <v>43849</v>
      </c>
      <c r="AS269" s="48">
        <f t="shared" si="18"/>
        <v>212376</v>
      </c>
    </row>
    <row r="270" spans="2:45" x14ac:dyDescent="0.2">
      <c r="B270" t="s">
        <v>56</v>
      </c>
      <c r="C270" s="32">
        <v>43855</v>
      </c>
      <c r="D270" s="232">
        <f>[5]Summary!EA29</f>
        <v>149399</v>
      </c>
      <c r="F270" t="s">
        <v>57</v>
      </c>
      <c r="G270" s="29">
        <v>43856</v>
      </c>
      <c r="H270" s="232">
        <f>[5]Summary!EA30</f>
        <v>110794</v>
      </c>
      <c r="I270" s="2"/>
      <c r="J270" t="s">
        <v>56</v>
      </c>
      <c r="K270" s="32">
        <v>43855</v>
      </c>
      <c r="L270" s="235">
        <f>[5]Summary!DX29</f>
        <v>64772</v>
      </c>
      <c r="N270" t="s">
        <v>57</v>
      </c>
      <c r="O270" s="29">
        <v>43856</v>
      </c>
      <c r="P270" s="235">
        <f>[5]Summary!DX30</f>
        <v>55969</v>
      </c>
      <c r="Q270" s="2"/>
      <c r="R270" t="s">
        <v>56</v>
      </c>
      <c r="S270" s="32">
        <v>43855</v>
      </c>
      <c r="T270" s="234">
        <f>[5]Summary!DR29</f>
        <v>21797</v>
      </c>
      <c r="U270" t="s">
        <v>57</v>
      </c>
      <c r="V270" s="29">
        <v>43856</v>
      </c>
      <c r="W270" s="234">
        <f>[5]Summary!DR30</f>
        <v>20349</v>
      </c>
      <c r="X270" s="2"/>
      <c r="Y270" t="s">
        <v>56</v>
      </c>
      <c r="Z270" s="32">
        <v>43855</v>
      </c>
      <c r="AA270" s="234">
        <f>[5]Summary!DO29</f>
        <v>22757</v>
      </c>
      <c r="AB270" t="s">
        <v>57</v>
      </c>
      <c r="AC270" s="29">
        <v>43856</v>
      </c>
      <c r="AD270" s="234">
        <f>[5]Summary!DO30</f>
        <v>18954</v>
      </c>
      <c r="AE270" s="59"/>
      <c r="AF270" t="s">
        <v>56</v>
      </c>
      <c r="AG270" s="32">
        <v>43855</v>
      </c>
      <c r="AH270" s="232">
        <f>[5]Summary!DL29</f>
        <v>10253</v>
      </c>
      <c r="AI270" t="s">
        <v>57</v>
      </c>
      <c r="AJ270" s="29">
        <v>43856</v>
      </c>
      <c r="AK270" s="232">
        <f>[5]Summary!DL30</f>
        <v>8226</v>
      </c>
      <c r="AL270" s="2"/>
      <c r="AM270" t="s">
        <v>56</v>
      </c>
      <c r="AN270" s="32">
        <v>43855</v>
      </c>
      <c r="AO270" s="48">
        <f t="shared" si="19"/>
        <v>268978</v>
      </c>
      <c r="AQ270" t="s">
        <v>57</v>
      </c>
      <c r="AR270" s="29">
        <v>43856</v>
      </c>
      <c r="AS270" s="48">
        <f t="shared" si="18"/>
        <v>214292</v>
      </c>
    </row>
    <row r="271" spans="2:45" x14ac:dyDescent="0.2">
      <c r="B271" t="s">
        <v>56</v>
      </c>
      <c r="C271" s="33">
        <v>43862</v>
      </c>
      <c r="D271" s="232">
        <f>[5]Summary!EA36</f>
        <v>151425</v>
      </c>
      <c r="F271" t="s">
        <v>57</v>
      </c>
      <c r="G271" s="33">
        <v>43863</v>
      </c>
      <c r="H271" s="232">
        <f>[5]Summary!EA37</f>
        <v>108502</v>
      </c>
      <c r="I271" s="2"/>
      <c r="J271" t="s">
        <v>56</v>
      </c>
      <c r="K271" s="33">
        <v>43862</v>
      </c>
      <c r="L271" s="235">
        <f>[5]Summary!DX36</f>
        <v>65543</v>
      </c>
      <c r="N271" t="s">
        <v>57</v>
      </c>
      <c r="O271" s="33">
        <v>43863</v>
      </c>
      <c r="P271" s="235">
        <f>[5]Summary!DX37</f>
        <v>53050</v>
      </c>
      <c r="Q271" s="2"/>
      <c r="R271" t="s">
        <v>56</v>
      </c>
      <c r="S271" s="33">
        <v>43862</v>
      </c>
      <c r="T271" s="234">
        <f>[5]Summary!DR36</f>
        <v>22895</v>
      </c>
      <c r="U271" t="s">
        <v>57</v>
      </c>
      <c r="V271" s="33">
        <v>43863</v>
      </c>
      <c r="W271" s="234">
        <f>[5]Summary!DR37</f>
        <v>19788</v>
      </c>
      <c r="X271" s="2"/>
      <c r="Y271" t="s">
        <v>56</v>
      </c>
      <c r="Z271" s="33">
        <v>43862</v>
      </c>
      <c r="AA271" s="234">
        <f>[5]Summary!DO36</f>
        <v>23841</v>
      </c>
      <c r="AB271" t="s">
        <v>57</v>
      </c>
      <c r="AC271" s="33">
        <v>43863</v>
      </c>
      <c r="AD271" s="234">
        <f>[5]Summary!DO37</f>
        <v>18900</v>
      </c>
      <c r="AE271" s="59"/>
      <c r="AF271" t="s">
        <v>56</v>
      </c>
      <c r="AG271" s="33">
        <v>43862</v>
      </c>
      <c r="AH271" s="232">
        <f>[5]Summary!DL36</f>
        <v>11052</v>
      </c>
      <c r="AI271" t="s">
        <v>57</v>
      </c>
      <c r="AJ271" s="33">
        <v>43863</v>
      </c>
      <c r="AK271" s="232">
        <f>[5]Summary!DL37</f>
        <v>7831</v>
      </c>
      <c r="AL271" s="2"/>
      <c r="AM271" t="s">
        <v>56</v>
      </c>
      <c r="AN271" s="33">
        <v>43862</v>
      </c>
      <c r="AO271" s="48">
        <f t="shared" si="19"/>
        <v>274756</v>
      </c>
      <c r="AQ271" t="s">
        <v>57</v>
      </c>
      <c r="AR271" s="33">
        <v>43863</v>
      </c>
      <c r="AS271" s="48">
        <f t="shared" si="18"/>
        <v>208071</v>
      </c>
    </row>
    <row r="272" spans="2:45" x14ac:dyDescent="0.2">
      <c r="B272" t="s">
        <v>56</v>
      </c>
      <c r="C272" s="33">
        <v>43869</v>
      </c>
      <c r="D272" s="232">
        <f>[5]Summary!EA43</f>
        <v>157763</v>
      </c>
      <c r="F272" t="s">
        <v>57</v>
      </c>
      <c r="G272" s="29">
        <v>43870</v>
      </c>
      <c r="H272" s="232">
        <f>[5]Summary!EA44</f>
        <v>107513</v>
      </c>
      <c r="I272" s="2"/>
      <c r="J272" t="s">
        <v>56</v>
      </c>
      <c r="K272" s="33">
        <v>43869</v>
      </c>
      <c r="L272" s="235">
        <f>[5]Summary!DX43</f>
        <v>69244</v>
      </c>
      <c r="N272" t="s">
        <v>57</v>
      </c>
      <c r="O272" s="29">
        <v>43870</v>
      </c>
      <c r="P272" s="235">
        <f>[5]Summary!DX44</f>
        <v>53752</v>
      </c>
      <c r="Q272" s="2"/>
      <c r="R272" t="s">
        <v>56</v>
      </c>
      <c r="S272" s="33">
        <v>43869</v>
      </c>
      <c r="T272" s="234">
        <f>[5]Summary!DR43</f>
        <v>22478</v>
      </c>
      <c r="U272" t="s">
        <v>57</v>
      </c>
      <c r="V272" s="29">
        <v>43870</v>
      </c>
      <c r="W272" s="234">
        <f>[5]Summary!DR44</f>
        <v>20689</v>
      </c>
      <c r="X272" s="2"/>
      <c r="Y272" t="s">
        <v>56</v>
      </c>
      <c r="Z272" s="33">
        <v>43869</v>
      </c>
      <c r="AA272" s="234">
        <f>[5]Summary!DO43</f>
        <v>22980</v>
      </c>
      <c r="AB272" t="s">
        <v>57</v>
      </c>
      <c r="AC272" s="29">
        <v>43870</v>
      </c>
      <c r="AD272" s="234">
        <f>[5]Summary!DO44</f>
        <v>18241</v>
      </c>
      <c r="AE272" s="59"/>
      <c r="AF272" t="s">
        <v>56</v>
      </c>
      <c r="AG272" s="33">
        <v>43869</v>
      </c>
      <c r="AH272" s="232">
        <f>[5]Summary!DL43</f>
        <v>10698</v>
      </c>
      <c r="AI272" t="s">
        <v>57</v>
      </c>
      <c r="AJ272" s="29">
        <v>43870</v>
      </c>
      <c r="AK272" s="232">
        <f>[5]Summary!DL44</f>
        <v>7397</v>
      </c>
      <c r="AL272" s="2"/>
      <c r="AM272" t="s">
        <v>56</v>
      </c>
      <c r="AN272" s="33">
        <v>43869</v>
      </c>
      <c r="AO272" s="48">
        <f t="shared" si="19"/>
        <v>283163</v>
      </c>
      <c r="AQ272" t="s">
        <v>57</v>
      </c>
      <c r="AR272" s="29">
        <v>43870</v>
      </c>
      <c r="AS272" s="48">
        <f t="shared" si="18"/>
        <v>207592</v>
      </c>
    </row>
    <row r="273" spans="2:45" x14ac:dyDescent="0.2">
      <c r="B273" t="s">
        <v>56</v>
      </c>
      <c r="C273" s="32">
        <v>43876</v>
      </c>
      <c r="D273" s="232">
        <f>[5]Summary!EA50</f>
        <v>152194</v>
      </c>
      <c r="F273" t="s">
        <v>57</v>
      </c>
      <c r="G273" s="29">
        <v>43877</v>
      </c>
      <c r="H273" s="232">
        <f>[5]Summary!EA51</f>
        <v>118310</v>
      </c>
      <c r="I273" s="2"/>
      <c r="J273" t="s">
        <v>56</v>
      </c>
      <c r="K273" s="32">
        <v>43876</v>
      </c>
      <c r="L273" s="235">
        <f>[5]Summary!DX50</f>
        <v>68167</v>
      </c>
      <c r="N273" t="s">
        <v>57</v>
      </c>
      <c r="O273" s="29">
        <v>43877</v>
      </c>
      <c r="P273" s="235">
        <f>[5]Summary!DX51</f>
        <v>60435</v>
      </c>
      <c r="Q273" s="2"/>
      <c r="R273" t="s">
        <v>56</v>
      </c>
      <c r="S273" s="32">
        <v>43876</v>
      </c>
      <c r="T273" s="234">
        <f>[5]Summary!DR50</f>
        <v>22821</v>
      </c>
      <c r="U273" t="s">
        <v>57</v>
      </c>
      <c r="V273" s="29">
        <v>43877</v>
      </c>
      <c r="W273" s="234">
        <f>[5]Summary!DR51</f>
        <v>22188</v>
      </c>
      <c r="X273" s="2"/>
      <c r="Y273" t="s">
        <v>56</v>
      </c>
      <c r="Z273" s="32">
        <v>43876</v>
      </c>
      <c r="AA273" s="234">
        <f>[5]Summary!DO50</f>
        <v>25453</v>
      </c>
      <c r="AB273" t="s">
        <v>57</v>
      </c>
      <c r="AC273" s="29">
        <v>43877</v>
      </c>
      <c r="AD273" s="234">
        <f>[5]Summary!DO51</f>
        <v>21801</v>
      </c>
      <c r="AE273" s="59"/>
      <c r="AF273" t="s">
        <v>56</v>
      </c>
      <c r="AG273" s="32">
        <v>43876</v>
      </c>
      <c r="AH273" s="232">
        <f>[5]Summary!DL50</f>
        <v>11007</v>
      </c>
      <c r="AI273" t="s">
        <v>57</v>
      </c>
      <c r="AJ273" s="29">
        <v>43877</v>
      </c>
      <c r="AK273" s="232">
        <f>[5]Summary!DL51</f>
        <v>9132</v>
      </c>
      <c r="AL273" s="2"/>
      <c r="AM273" t="s">
        <v>56</v>
      </c>
      <c r="AN273" s="32">
        <v>43876</v>
      </c>
      <c r="AO273" s="48">
        <f t="shared" si="19"/>
        <v>279642</v>
      </c>
      <c r="AQ273" t="s">
        <v>57</v>
      </c>
      <c r="AR273" s="29">
        <v>43877</v>
      </c>
      <c r="AS273" s="48">
        <f t="shared" si="18"/>
        <v>231866</v>
      </c>
    </row>
    <row r="274" spans="2:45" x14ac:dyDescent="0.2">
      <c r="B274" t="s">
        <v>56</v>
      </c>
      <c r="C274" s="32">
        <v>43883</v>
      </c>
      <c r="D274" s="232">
        <f>[5]Summary!EA57</f>
        <v>157900</v>
      </c>
      <c r="F274" t="s">
        <v>57</v>
      </c>
      <c r="G274" s="29">
        <v>43884</v>
      </c>
      <c r="H274" s="232">
        <f>[5]Summary!EA58</f>
        <v>119187</v>
      </c>
      <c r="I274" s="2"/>
      <c r="J274" t="s">
        <v>56</v>
      </c>
      <c r="K274" s="32">
        <v>43883</v>
      </c>
      <c r="L274" s="235">
        <f>[5]Summary!DX57</f>
        <v>69453</v>
      </c>
      <c r="N274" t="s">
        <v>57</v>
      </c>
      <c r="O274" s="29">
        <v>43884</v>
      </c>
      <c r="P274" s="235">
        <f>[5]Summary!DX58</f>
        <v>58352</v>
      </c>
      <c r="Q274" s="2"/>
      <c r="R274" t="s">
        <v>56</v>
      </c>
      <c r="S274" s="32">
        <v>43883</v>
      </c>
      <c r="T274" s="234">
        <f>[5]Summary!DR57</f>
        <v>23286</v>
      </c>
      <c r="U274" t="s">
        <v>57</v>
      </c>
      <c r="V274" s="29">
        <v>43884</v>
      </c>
      <c r="W274" s="234">
        <f>[5]Summary!DR58</f>
        <v>22405</v>
      </c>
      <c r="X274" s="2"/>
      <c r="Y274" t="s">
        <v>56</v>
      </c>
      <c r="Z274" s="32">
        <v>43883</v>
      </c>
      <c r="AA274" s="234">
        <f>[5]Summary!DO57</f>
        <v>24532</v>
      </c>
      <c r="AB274" t="s">
        <v>57</v>
      </c>
      <c r="AC274" s="29">
        <v>43884</v>
      </c>
      <c r="AD274" s="234">
        <f>[5]Summary!DO58</f>
        <v>20162</v>
      </c>
      <c r="AE274" s="59"/>
      <c r="AF274" t="s">
        <v>56</v>
      </c>
      <c r="AG274" s="32">
        <v>43883</v>
      </c>
      <c r="AH274" s="232">
        <f>[5]Summary!DL57</f>
        <v>12008</v>
      </c>
      <c r="AI274" t="s">
        <v>57</v>
      </c>
      <c r="AJ274" s="29">
        <v>43884</v>
      </c>
      <c r="AK274" s="232">
        <f>[5]Summary!DL58</f>
        <v>8660</v>
      </c>
      <c r="AL274" s="2"/>
      <c r="AM274" t="s">
        <v>56</v>
      </c>
      <c r="AN274" s="32">
        <v>43883</v>
      </c>
      <c r="AO274" s="48">
        <f t="shared" si="19"/>
        <v>287179</v>
      </c>
      <c r="AQ274" t="s">
        <v>57</v>
      </c>
      <c r="AR274" s="29">
        <v>43884</v>
      </c>
      <c r="AS274" s="48">
        <f t="shared" si="18"/>
        <v>228766</v>
      </c>
    </row>
    <row r="275" spans="2:45" x14ac:dyDescent="0.2">
      <c r="B275" t="s">
        <v>56</v>
      </c>
      <c r="C275" s="32">
        <v>43890</v>
      </c>
      <c r="D275" s="232">
        <f>[5]Summary!EA64</f>
        <v>163752</v>
      </c>
      <c r="F275" t="s">
        <v>57</v>
      </c>
      <c r="G275" s="33">
        <v>43891</v>
      </c>
      <c r="H275" s="232">
        <f>[5]Summary!EA65</f>
        <v>122683</v>
      </c>
      <c r="I275" s="2"/>
      <c r="J275" t="s">
        <v>56</v>
      </c>
      <c r="K275" s="32">
        <v>43890</v>
      </c>
      <c r="L275" s="235">
        <f>[5]Summary!DX64</f>
        <v>76706</v>
      </c>
      <c r="N275" t="s">
        <v>57</v>
      </c>
      <c r="O275" s="33">
        <v>43891</v>
      </c>
      <c r="P275" s="235">
        <f>[5]Summary!DX65</f>
        <v>63741</v>
      </c>
      <c r="Q275" s="2"/>
      <c r="R275" t="s">
        <v>56</v>
      </c>
      <c r="S275" s="32">
        <v>43890</v>
      </c>
      <c r="T275" s="234">
        <f>[5]Summary!DR64</f>
        <v>24768</v>
      </c>
      <c r="U275" t="s">
        <v>57</v>
      </c>
      <c r="V275" s="33">
        <v>43891</v>
      </c>
      <c r="W275" s="234">
        <f>[5]Summary!DR65</f>
        <v>22621</v>
      </c>
      <c r="Y275" t="s">
        <v>56</v>
      </c>
      <c r="Z275" s="32">
        <v>43890</v>
      </c>
      <c r="AA275" s="234">
        <f>[5]Summary!DO64</f>
        <v>30191</v>
      </c>
      <c r="AB275" t="s">
        <v>57</v>
      </c>
      <c r="AC275" s="33">
        <v>43891</v>
      </c>
      <c r="AD275" s="234">
        <f>[5]Summary!DO65</f>
        <v>21774</v>
      </c>
      <c r="AE275" s="59"/>
      <c r="AF275" t="s">
        <v>56</v>
      </c>
      <c r="AG275" s="32">
        <v>43890</v>
      </c>
      <c r="AH275" s="232">
        <f>[5]Summary!DL64</f>
        <v>12862</v>
      </c>
      <c r="AI275" t="s">
        <v>57</v>
      </c>
      <c r="AJ275" s="33">
        <v>43891</v>
      </c>
      <c r="AK275" s="232">
        <f>[5]Summary!DL65</f>
        <v>8679</v>
      </c>
      <c r="AL275" s="2"/>
      <c r="AM275" t="s">
        <v>56</v>
      </c>
      <c r="AN275" s="32">
        <v>43890</v>
      </c>
      <c r="AO275" s="48">
        <f t="shared" si="19"/>
        <v>308279</v>
      </c>
      <c r="AQ275" t="s">
        <v>57</v>
      </c>
      <c r="AR275" s="33">
        <v>43891</v>
      </c>
      <c r="AS275" s="48">
        <f t="shared" si="18"/>
        <v>239498</v>
      </c>
    </row>
    <row r="276" spans="2:45" x14ac:dyDescent="0.2">
      <c r="B276" t="s">
        <v>56</v>
      </c>
      <c r="C276" s="32">
        <v>43897</v>
      </c>
      <c r="D276" s="232">
        <f>[5]Summary!EA71</f>
        <v>161792</v>
      </c>
      <c r="F276" t="s">
        <v>57</v>
      </c>
      <c r="G276" s="29">
        <v>43898</v>
      </c>
      <c r="H276" s="232">
        <f>[5]Summary!EA72</f>
        <v>118779</v>
      </c>
      <c r="I276" s="2"/>
      <c r="J276" t="s">
        <v>56</v>
      </c>
      <c r="K276" s="32">
        <v>43897</v>
      </c>
      <c r="L276" s="235">
        <f>[5]Summary!DX71</f>
        <v>75242</v>
      </c>
      <c r="N276" t="s">
        <v>57</v>
      </c>
      <c r="O276" s="29">
        <v>43898</v>
      </c>
      <c r="P276" s="235">
        <f>[5]Summary!DX72</f>
        <v>64944</v>
      </c>
      <c r="Q276" s="2"/>
      <c r="R276" t="s">
        <v>56</v>
      </c>
      <c r="S276" s="32">
        <v>43897</v>
      </c>
      <c r="T276" s="234">
        <f>[5]Summary!DR71</f>
        <v>25592</v>
      </c>
      <c r="U276" t="s">
        <v>57</v>
      </c>
      <c r="V276" s="29">
        <v>43898</v>
      </c>
      <c r="W276" s="234">
        <f>[5]Summary!DR72</f>
        <v>22935</v>
      </c>
      <c r="X276" s="2"/>
      <c r="Y276" t="s">
        <v>56</v>
      </c>
      <c r="Z276" s="32">
        <v>43897</v>
      </c>
      <c r="AA276" s="234">
        <f>[5]Summary!DO71</f>
        <v>24403</v>
      </c>
      <c r="AB276" t="s">
        <v>57</v>
      </c>
      <c r="AC276" s="29">
        <v>43898</v>
      </c>
      <c r="AD276" s="234">
        <f>[5]Summary!DO72</f>
        <v>21052</v>
      </c>
      <c r="AE276" s="59"/>
      <c r="AF276" t="s">
        <v>56</v>
      </c>
      <c r="AG276" s="32">
        <v>43897</v>
      </c>
      <c r="AH276" s="232">
        <f>[5]Summary!DL71</f>
        <v>11959</v>
      </c>
      <c r="AI276" t="s">
        <v>57</v>
      </c>
      <c r="AJ276" s="29">
        <v>43898</v>
      </c>
      <c r="AK276" s="232">
        <f>[5]Summary!DL72</f>
        <v>9247</v>
      </c>
      <c r="AL276" s="2"/>
      <c r="AM276" t="s">
        <v>56</v>
      </c>
      <c r="AN276" s="32">
        <v>43897</v>
      </c>
      <c r="AO276" s="48">
        <f t="shared" si="19"/>
        <v>298988</v>
      </c>
      <c r="AQ276" t="s">
        <v>57</v>
      </c>
      <c r="AR276" s="29">
        <v>43898</v>
      </c>
      <c r="AS276" s="48">
        <f t="shared" si="18"/>
        <v>236957</v>
      </c>
    </row>
    <row r="277" spans="2:45" x14ac:dyDescent="0.2">
      <c r="B277" t="s">
        <v>56</v>
      </c>
      <c r="C277" s="29">
        <v>43904</v>
      </c>
      <c r="D277" s="232">
        <f>[5]Summary!EA78</f>
        <v>121648</v>
      </c>
      <c r="F277" t="s">
        <v>57</v>
      </c>
      <c r="G277" s="29">
        <v>43905</v>
      </c>
      <c r="H277" s="232">
        <f>[5]Summary!EA79</f>
        <v>83136</v>
      </c>
      <c r="I277" s="2"/>
      <c r="J277" t="s">
        <v>56</v>
      </c>
      <c r="K277" s="29">
        <v>43904</v>
      </c>
      <c r="L277" s="235">
        <f>[5]Summary!DX78</f>
        <v>59489</v>
      </c>
      <c r="N277" t="s">
        <v>57</v>
      </c>
      <c r="O277" s="29">
        <v>43905</v>
      </c>
      <c r="P277" s="235">
        <f>[5]Summary!DX79</f>
        <v>46622</v>
      </c>
      <c r="Q277" s="2"/>
      <c r="R277" t="s">
        <v>56</v>
      </c>
      <c r="S277" s="29">
        <v>43904</v>
      </c>
      <c r="T277" s="234">
        <f>[5]Summary!DR78</f>
        <v>20289</v>
      </c>
      <c r="U277" t="s">
        <v>57</v>
      </c>
      <c r="V277" s="29">
        <v>43905</v>
      </c>
      <c r="W277" s="234">
        <f>[5]Summary!DR79</f>
        <v>17913</v>
      </c>
      <c r="X277" s="2"/>
      <c r="Y277" t="s">
        <v>56</v>
      </c>
      <c r="Z277" s="29">
        <v>43904</v>
      </c>
      <c r="AA277" s="234">
        <f>[5]Summary!DO78</f>
        <v>19491</v>
      </c>
      <c r="AB277" t="s">
        <v>57</v>
      </c>
      <c r="AC277" s="29">
        <v>43905</v>
      </c>
      <c r="AD277" s="234">
        <f>[5]Summary!DO79</f>
        <v>14474</v>
      </c>
      <c r="AE277" s="59"/>
      <c r="AF277" t="s">
        <v>56</v>
      </c>
      <c r="AG277" s="29">
        <v>43904</v>
      </c>
      <c r="AH277" s="232">
        <f>[5]Summary!DL78</f>
        <v>7843</v>
      </c>
      <c r="AI277" t="s">
        <v>57</v>
      </c>
      <c r="AJ277" s="29">
        <v>43905</v>
      </c>
      <c r="AK277" s="232">
        <f>[5]Summary!DL79</f>
        <v>5092</v>
      </c>
      <c r="AL277" s="2"/>
      <c r="AM277" t="s">
        <v>56</v>
      </c>
      <c r="AN277" s="29">
        <v>43904</v>
      </c>
      <c r="AO277" s="48">
        <f t="shared" si="19"/>
        <v>228760</v>
      </c>
      <c r="AQ277" t="s">
        <v>57</v>
      </c>
      <c r="AR277" s="29">
        <v>43905</v>
      </c>
      <c r="AS277" s="48">
        <f t="shared" si="18"/>
        <v>167237</v>
      </c>
    </row>
    <row r="278" spans="2:45" x14ac:dyDescent="0.2">
      <c r="B278" t="s">
        <v>56</v>
      </c>
      <c r="C278" s="32">
        <v>43911</v>
      </c>
      <c r="D278" s="232">
        <f>[5]Summary!EA85</f>
        <v>67434</v>
      </c>
      <c r="F278" t="s">
        <v>57</v>
      </c>
      <c r="G278" s="29">
        <v>43912</v>
      </c>
      <c r="H278" s="232">
        <f>[5]Summary!EA86</f>
        <v>53519</v>
      </c>
      <c r="I278" s="2"/>
      <c r="J278" t="s">
        <v>56</v>
      </c>
      <c r="K278" s="32">
        <v>43911</v>
      </c>
      <c r="L278" s="235">
        <f>[5]Summary!DX85</f>
        <v>33457</v>
      </c>
      <c r="N278" t="s">
        <v>57</v>
      </c>
      <c r="O278" s="29">
        <v>43912</v>
      </c>
      <c r="P278" s="235">
        <f>[5]Summary!DX86</f>
        <v>28507</v>
      </c>
      <c r="Q278" s="2"/>
      <c r="R278" t="s">
        <v>56</v>
      </c>
      <c r="S278" s="32">
        <v>43911</v>
      </c>
      <c r="T278" s="234">
        <f>[5]Summary!DR85</f>
        <v>10781</v>
      </c>
      <c r="U278" t="s">
        <v>57</v>
      </c>
      <c r="V278" s="29">
        <v>43912</v>
      </c>
      <c r="W278" s="234">
        <f>[5]Summary!DR86</f>
        <v>9534</v>
      </c>
      <c r="X278" s="2"/>
      <c r="Y278" t="s">
        <v>56</v>
      </c>
      <c r="Z278" s="32">
        <v>43911</v>
      </c>
      <c r="AA278" s="234">
        <f>[5]Summary!DO85</f>
        <v>10369</v>
      </c>
      <c r="AB278" t="s">
        <v>57</v>
      </c>
      <c r="AC278" s="29">
        <v>43912</v>
      </c>
      <c r="AD278" s="234">
        <f>[5]Summary!DO86</f>
        <v>8551</v>
      </c>
      <c r="AE278" s="59"/>
      <c r="AF278" t="s">
        <v>56</v>
      </c>
      <c r="AG278" s="32">
        <v>43911</v>
      </c>
      <c r="AH278" s="232">
        <f>[5]Summary!DL85</f>
        <v>4283</v>
      </c>
      <c r="AI278" t="s">
        <v>57</v>
      </c>
      <c r="AJ278" s="29">
        <v>43912</v>
      </c>
      <c r="AK278" s="232">
        <f>[5]Summary!DL86</f>
        <v>3308</v>
      </c>
      <c r="AL278" s="2"/>
      <c r="AM278" t="s">
        <v>56</v>
      </c>
      <c r="AN278" s="32">
        <v>43911</v>
      </c>
      <c r="AO278" s="48">
        <f t="shared" si="19"/>
        <v>126324</v>
      </c>
      <c r="AQ278" t="s">
        <v>57</v>
      </c>
      <c r="AR278" s="29">
        <v>43912</v>
      </c>
      <c r="AS278" s="48">
        <f t="shared" si="18"/>
        <v>103419</v>
      </c>
    </row>
    <row r="279" spans="2:45" x14ac:dyDescent="0.2">
      <c r="B279" t="s">
        <v>56</v>
      </c>
      <c r="C279" s="29">
        <v>43918</v>
      </c>
      <c r="D279" s="232">
        <f>[5]Summary!EA92</f>
        <v>60258</v>
      </c>
      <c r="F279" t="s">
        <v>57</v>
      </c>
      <c r="G279" s="33">
        <v>43919</v>
      </c>
      <c r="H279" s="232">
        <f>[5]Summary!EA93</f>
        <v>49394</v>
      </c>
      <c r="I279" s="2"/>
      <c r="J279" t="s">
        <v>56</v>
      </c>
      <c r="K279" s="29">
        <v>43918</v>
      </c>
      <c r="L279" s="235">
        <f>[5]Summary!DX92</f>
        <v>30928</v>
      </c>
      <c r="N279" t="s">
        <v>57</v>
      </c>
      <c r="O279" s="33">
        <v>43919</v>
      </c>
      <c r="P279" s="235">
        <f>[5]Summary!DX93</f>
        <v>25856</v>
      </c>
      <c r="Q279" s="2"/>
      <c r="R279" t="s">
        <v>56</v>
      </c>
      <c r="S279" s="29">
        <v>43918</v>
      </c>
      <c r="T279" s="234">
        <f>[5]Summary!DR92</f>
        <v>8732</v>
      </c>
      <c r="U279" t="s">
        <v>57</v>
      </c>
      <c r="V279" s="33">
        <v>43919</v>
      </c>
      <c r="W279" s="234">
        <f>[5]Summary!DR93</f>
        <v>7990</v>
      </c>
      <c r="X279" s="2"/>
      <c r="Y279" t="s">
        <v>56</v>
      </c>
      <c r="Z279" s="29">
        <v>43918</v>
      </c>
      <c r="AA279" s="234">
        <f>[5]Summary!DO92</f>
        <v>9154</v>
      </c>
      <c r="AB279" t="s">
        <v>57</v>
      </c>
      <c r="AC279" s="33">
        <v>43919</v>
      </c>
      <c r="AD279" s="234">
        <f>[5]Summary!DO93</f>
        <v>7187</v>
      </c>
      <c r="AE279" s="59"/>
      <c r="AF279" t="s">
        <v>56</v>
      </c>
      <c r="AG279" s="29">
        <v>43918</v>
      </c>
      <c r="AH279" s="232">
        <f>[5]Summary!DL92</f>
        <v>3655</v>
      </c>
      <c r="AI279" t="s">
        <v>57</v>
      </c>
      <c r="AJ279" s="33">
        <v>43919</v>
      </c>
      <c r="AK279" s="232">
        <f>[5]Summary!DL93</f>
        <v>3140</v>
      </c>
      <c r="AL279" s="2"/>
      <c r="AM279" t="s">
        <v>56</v>
      </c>
      <c r="AN279" s="29">
        <v>43918</v>
      </c>
      <c r="AO279" s="48">
        <f t="shared" si="19"/>
        <v>112727</v>
      </c>
      <c r="AQ279" t="s">
        <v>57</v>
      </c>
      <c r="AR279" s="33">
        <v>43919</v>
      </c>
      <c r="AS279" s="48">
        <f t="shared" si="18"/>
        <v>93567</v>
      </c>
    </row>
    <row r="280" spans="2:45" x14ac:dyDescent="0.2">
      <c r="B280" t="s">
        <v>56</v>
      </c>
      <c r="C280" s="29">
        <v>43925</v>
      </c>
      <c r="D280" s="232">
        <f>[5]Summary!EA99</f>
        <v>49709</v>
      </c>
      <c r="F280" t="s">
        <v>57</v>
      </c>
      <c r="G280" s="32">
        <v>43926</v>
      </c>
      <c r="H280" s="232">
        <f>[5]Summary!EA100</f>
        <v>44548</v>
      </c>
      <c r="I280" s="2"/>
      <c r="J280" t="s">
        <v>56</v>
      </c>
      <c r="K280" s="29">
        <v>43925</v>
      </c>
      <c r="L280" s="235">
        <f>[5]Summary!DX99</f>
        <v>26666</v>
      </c>
      <c r="N280" t="s">
        <v>57</v>
      </c>
      <c r="O280" s="32">
        <v>43926</v>
      </c>
      <c r="P280" s="235">
        <f>[5]Summary!DX100</f>
        <v>24429</v>
      </c>
      <c r="Q280" s="2"/>
      <c r="R280" t="s">
        <v>56</v>
      </c>
      <c r="S280" s="29">
        <v>43925</v>
      </c>
      <c r="T280" s="234">
        <f>[5]Summary!DR99</f>
        <v>6728</v>
      </c>
      <c r="U280" t="s">
        <v>57</v>
      </c>
      <c r="V280" s="32">
        <v>43926</v>
      </c>
      <c r="W280" s="234">
        <f>[5]Summary!DR100</f>
        <v>6808</v>
      </c>
      <c r="X280" s="2"/>
      <c r="Y280" t="s">
        <v>56</v>
      </c>
      <c r="Z280" s="29">
        <v>43925</v>
      </c>
      <c r="AA280" s="234">
        <f>[5]Summary!DO99</f>
        <v>7489</v>
      </c>
      <c r="AB280" t="s">
        <v>57</v>
      </c>
      <c r="AC280" s="32">
        <v>43926</v>
      </c>
      <c r="AD280" s="234">
        <f>[5]Summary!DO100</f>
        <v>6891</v>
      </c>
      <c r="AE280" s="59"/>
      <c r="AF280" t="s">
        <v>56</v>
      </c>
      <c r="AG280" s="29">
        <v>43925</v>
      </c>
      <c r="AH280" s="232">
        <f>[5]Summary!DL99</f>
        <v>3059</v>
      </c>
      <c r="AI280" t="s">
        <v>57</v>
      </c>
      <c r="AJ280" s="32">
        <v>43926</v>
      </c>
      <c r="AK280" s="232">
        <f>[5]Summary!DL100</f>
        <v>2907</v>
      </c>
      <c r="AL280" s="2"/>
      <c r="AM280" t="s">
        <v>56</v>
      </c>
      <c r="AN280" s="29">
        <v>43925</v>
      </c>
      <c r="AO280" s="48">
        <f t="shared" si="19"/>
        <v>93651</v>
      </c>
      <c r="AQ280" t="s">
        <v>57</v>
      </c>
      <c r="AR280" s="32">
        <v>43926</v>
      </c>
      <c r="AS280" s="48">
        <f t="shared" si="18"/>
        <v>85583</v>
      </c>
    </row>
    <row r="281" spans="2:45" x14ac:dyDescent="0.2">
      <c r="B281" t="s">
        <v>56</v>
      </c>
      <c r="C281" s="29">
        <v>43932</v>
      </c>
      <c r="D281" s="232">
        <f>[5]Summary!EA106</f>
        <v>60120</v>
      </c>
      <c r="F281" t="s">
        <v>57</v>
      </c>
      <c r="G281" s="29">
        <v>43933</v>
      </c>
      <c r="H281" s="232">
        <f>[5]Summary!EA107</f>
        <v>46957</v>
      </c>
      <c r="I281" s="2"/>
      <c r="J281" t="s">
        <v>56</v>
      </c>
      <c r="K281" s="29">
        <v>43932</v>
      </c>
      <c r="L281" s="235">
        <f>[5]Summary!DX106</f>
        <v>30635</v>
      </c>
      <c r="N281" t="s">
        <v>57</v>
      </c>
      <c r="O281" s="29">
        <v>43933</v>
      </c>
      <c r="P281" s="235">
        <f>[5]Summary!DX107</f>
        <v>25224</v>
      </c>
      <c r="Q281" s="2"/>
      <c r="R281" t="s">
        <v>56</v>
      </c>
      <c r="S281" s="29">
        <v>43932</v>
      </c>
      <c r="T281" s="234">
        <f>[5]Summary!DR106</f>
        <v>8150</v>
      </c>
      <c r="U281" t="s">
        <v>57</v>
      </c>
      <c r="V281" s="29">
        <v>43933</v>
      </c>
      <c r="W281" s="234">
        <f>[5]Summary!DR107</f>
        <v>7144</v>
      </c>
      <c r="X281" s="2"/>
      <c r="Y281" t="s">
        <v>56</v>
      </c>
      <c r="Z281" s="29">
        <v>43932</v>
      </c>
      <c r="AA281" s="234">
        <f>[5]Summary!DO106</f>
        <v>8624</v>
      </c>
      <c r="AB281" t="s">
        <v>57</v>
      </c>
      <c r="AC281" s="29">
        <v>43933</v>
      </c>
      <c r="AD281" s="234">
        <f>[5]Summary!DO107</f>
        <v>6802</v>
      </c>
      <c r="AE281" s="59"/>
      <c r="AF281" t="s">
        <v>56</v>
      </c>
      <c r="AG281" s="29">
        <v>43932</v>
      </c>
      <c r="AH281" s="232">
        <f>[5]Summary!DL106</f>
        <v>3875</v>
      </c>
      <c r="AI281" t="s">
        <v>57</v>
      </c>
      <c r="AJ281" s="29">
        <v>43933</v>
      </c>
      <c r="AK281" s="232">
        <f>[5]Summary!DL107</f>
        <v>3153</v>
      </c>
      <c r="AL281" s="2"/>
      <c r="AM281" t="s">
        <v>56</v>
      </c>
      <c r="AN281" s="29">
        <v>43932</v>
      </c>
      <c r="AO281" s="48">
        <f t="shared" si="19"/>
        <v>111404</v>
      </c>
      <c r="AQ281" t="s">
        <v>57</v>
      </c>
      <c r="AR281" s="29">
        <v>43933</v>
      </c>
      <c r="AS281" s="48">
        <f t="shared" si="18"/>
        <v>89280</v>
      </c>
    </row>
    <row r="282" spans="2:45" x14ac:dyDescent="0.2">
      <c r="B282" t="s">
        <v>56</v>
      </c>
      <c r="C282" s="29">
        <v>43939</v>
      </c>
      <c r="D282" s="232">
        <f>[5]Summary!EA113</f>
        <v>68466</v>
      </c>
      <c r="F282" t="s">
        <v>57</v>
      </c>
      <c r="G282" s="29">
        <v>43940</v>
      </c>
      <c r="H282" s="232">
        <f>[5]Summary!EA114</f>
        <v>54132</v>
      </c>
      <c r="I282" s="2"/>
      <c r="J282" t="s">
        <v>56</v>
      </c>
      <c r="K282" s="29">
        <v>43939</v>
      </c>
      <c r="L282" s="235">
        <f>[5]Summary!DX113</f>
        <v>34927</v>
      </c>
      <c r="N282" t="s">
        <v>57</v>
      </c>
      <c r="O282" s="29">
        <v>43940</v>
      </c>
      <c r="P282" s="235">
        <f>[5]Summary!DX114</f>
        <v>26998</v>
      </c>
      <c r="Q282" s="2"/>
      <c r="R282" t="s">
        <v>56</v>
      </c>
      <c r="S282" s="29">
        <v>43939</v>
      </c>
      <c r="T282" s="234">
        <f>[5]Summary!DR113</f>
        <v>8753</v>
      </c>
      <c r="U282" t="s">
        <v>57</v>
      </c>
      <c r="V282" s="29">
        <v>43940</v>
      </c>
      <c r="W282" s="234">
        <f>[5]Summary!DR114</f>
        <v>8118</v>
      </c>
      <c r="X282" s="2"/>
      <c r="Y282" t="s">
        <v>56</v>
      </c>
      <c r="Z282" s="29">
        <v>43939</v>
      </c>
      <c r="AA282" s="234">
        <f>[5]Summary!DO113</f>
        <v>10194</v>
      </c>
      <c r="AB282" t="s">
        <v>57</v>
      </c>
      <c r="AC282" s="29">
        <v>43940</v>
      </c>
      <c r="AD282" s="234">
        <f>[5]Summary!DO114</f>
        <v>7764</v>
      </c>
      <c r="AE282" s="59"/>
      <c r="AF282" t="s">
        <v>56</v>
      </c>
      <c r="AG282" s="29">
        <v>43939</v>
      </c>
      <c r="AH282" s="232">
        <f>[5]Summary!DL113</f>
        <v>4111</v>
      </c>
      <c r="AI282" t="s">
        <v>57</v>
      </c>
      <c r="AJ282" s="29">
        <v>43940</v>
      </c>
      <c r="AK282" s="232">
        <f>[5]Summary!DL114</f>
        <v>3483</v>
      </c>
      <c r="AL282" s="2"/>
      <c r="AM282" t="s">
        <v>56</v>
      </c>
      <c r="AN282" s="29">
        <v>43939</v>
      </c>
      <c r="AO282" s="48">
        <f t="shared" si="19"/>
        <v>126451</v>
      </c>
      <c r="AQ282" t="s">
        <v>57</v>
      </c>
      <c r="AR282" s="29">
        <v>43940</v>
      </c>
      <c r="AS282" s="48">
        <f t="shared" si="18"/>
        <v>100495</v>
      </c>
    </row>
    <row r="283" spans="2:45" x14ac:dyDescent="0.2">
      <c r="B283" t="s">
        <v>56</v>
      </c>
      <c r="C283" s="29">
        <v>43946</v>
      </c>
      <c r="D283" s="232">
        <f>[5]Summary!EA120</f>
        <v>81022</v>
      </c>
      <c r="F283" t="s">
        <v>57</v>
      </c>
      <c r="G283" s="29">
        <v>43947</v>
      </c>
      <c r="H283" s="232">
        <f>[5]Summary!EA121</f>
        <v>62930</v>
      </c>
      <c r="I283" s="2"/>
      <c r="J283" t="s">
        <v>56</v>
      </c>
      <c r="K283" s="29">
        <v>43946</v>
      </c>
      <c r="L283" s="235">
        <f>[5]Summary!DX120</f>
        <v>35162</v>
      </c>
      <c r="N283" t="s">
        <v>57</v>
      </c>
      <c r="O283" s="29">
        <v>43947</v>
      </c>
      <c r="P283" s="235">
        <f>[5]Summary!DX121</f>
        <v>27880</v>
      </c>
      <c r="Q283" s="2"/>
      <c r="R283" t="s">
        <v>56</v>
      </c>
      <c r="S283" s="29">
        <v>43946</v>
      </c>
      <c r="T283" s="234">
        <f>[5]Summary!DR120</f>
        <v>11617</v>
      </c>
      <c r="U283" t="s">
        <v>57</v>
      </c>
      <c r="V283" s="29">
        <v>43947</v>
      </c>
      <c r="W283" s="234">
        <f>[5]Summary!DR121</f>
        <v>10485</v>
      </c>
      <c r="X283" s="2"/>
      <c r="Y283" t="s">
        <v>56</v>
      </c>
      <c r="Z283" s="29">
        <v>43946</v>
      </c>
      <c r="AA283" s="234">
        <f>[5]Summary!DO120</f>
        <v>11817</v>
      </c>
      <c r="AB283" t="s">
        <v>57</v>
      </c>
      <c r="AC283" s="29">
        <v>43947</v>
      </c>
      <c r="AD283" s="234">
        <f>[5]Summary!DO121</f>
        <v>8727</v>
      </c>
      <c r="AE283" s="59"/>
      <c r="AF283" t="s">
        <v>56</v>
      </c>
      <c r="AG283" s="29">
        <v>43946</v>
      </c>
      <c r="AH283" s="232">
        <f>[5]Summary!DL120</f>
        <v>4796</v>
      </c>
      <c r="AI283" t="s">
        <v>57</v>
      </c>
      <c r="AJ283" s="29">
        <v>43947</v>
      </c>
      <c r="AK283" s="232">
        <f>[5]Summary!DL121</f>
        <v>3890</v>
      </c>
      <c r="AL283" s="2"/>
      <c r="AM283" t="s">
        <v>56</v>
      </c>
      <c r="AN283" s="29">
        <v>43946</v>
      </c>
      <c r="AO283" s="48">
        <f t="shared" si="19"/>
        <v>144414</v>
      </c>
      <c r="AQ283" t="s">
        <v>57</v>
      </c>
      <c r="AR283" s="29">
        <v>43947</v>
      </c>
      <c r="AS283" s="48">
        <f t="shared" si="18"/>
        <v>113912</v>
      </c>
    </row>
    <row r="284" spans="2:45" x14ac:dyDescent="0.2">
      <c r="B284" t="s">
        <v>56</v>
      </c>
      <c r="C284" s="29">
        <v>43953</v>
      </c>
      <c r="D284" s="232">
        <f>[5]Summary!EA127</f>
        <v>88822</v>
      </c>
      <c r="F284" t="s">
        <v>57</v>
      </c>
      <c r="G284" s="29">
        <v>43954</v>
      </c>
      <c r="H284" s="232">
        <f>[5]Summary!EA128</f>
        <v>70084</v>
      </c>
      <c r="I284" s="2"/>
      <c r="J284" t="s">
        <v>56</v>
      </c>
      <c r="K284" s="29">
        <v>43953</v>
      </c>
      <c r="L284" s="235">
        <f>[5]Summary!DX127</f>
        <v>44586</v>
      </c>
      <c r="N284" t="s">
        <v>57</v>
      </c>
      <c r="O284" s="29">
        <v>43954</v>
      </c>
      <c r="P284" s="235">
        <f>[5]Summary!DX128</f>
        <v>35823</v>
      </c>
      <c r="Q284" s="2"/>
      <c r="R284" t="s">
        <v>56</v>
      </c>
      <c r="S284" s="29">
        <v>43953</v>
      </c>
      <c r="T284" s="234">
        <f>[5]Summary!DR127</f>
        <v>12642</v>
      </c>
      <c r="U284" t="s">
        <v>57</v>
      </c>
      <c r="V284" s="29">
        <v>43954</v>
      </c>
      <c r="W284" s="234">
        <f>[5]Summary!DR128</f>
        <v>11803</v>
      </c>
      <c r="X284" s="2"/>
      <c r="Y284" t="s">
        <v>56</v>
      </c>
      <c r="Z284" s="29">
        <v>43953</v>
      </c>
      <c r="AA284" s="234">
        <f>[5]Summary!DO127</f>
        <v>12396</v>
      </c>
      <c r="AB284" t="s">
        <v>57</v>
      </c>
      <c r="AC284" s="29">
        <v>43954</v>
      </c>
      <c r="AD284" s="234">
        <f>[5]Summary!DO128</f>
        <v>9662</v>
      </c>
      <c r="AE284" s="2"/>
      <c r="AF284" t="s">
        <v>56</v>
      </c>
      <c r="AG284" s="29">
        <v>43953</v>
      </c>
      <c r="AH284" s="232">
        <f>[5]Summary!DL127</f>
        <v>5587</v>
      </c>
      <c r="AI284" t="s">
        <v>57</v>
      </c>
      <c r="AJ284" s="29">
        <v>43954</v>
      </c>
      <c r="AK284" s="232">
        <f>[5]Summary!DL128</f>
        <v>4462</v>
      </c>
      <c r="AL284" s="2"/>
      <c r="AM284" t="s">
        <v>56</v>
      </c>
      <c r="AN284" s="29">
        <v>43953</v>
      </c>
      <c r="AO284" s="48">
        <f t="shared" si="19"/>
        <v>164033</v>
      </c>
      <c r="AQ284" t="s">
        <v>57</v>
      </c>
      <c r="AR284" s="29">
        <v>43954</v>
      </c>
      <c r="AS284" s="48">
        <f t="shared" si="18"/>
        <v>131834</v>
      </c>
    </row>
    <row r="285" spans="2:45" x14ac:dyDescent="0.2">
      <c r="B285" t="s">
        <v>56</v>
      </c>
      <c r="C285" s="29">
        <v>43960</v>
      </c>
      <c r="D285" s="232">
        <f>[5]Summary!EA134</f>
        <v>101601</v>
      </c>
      <c r="F285" t="s">
        <v>57</v>
      </c>
      <c r="G285" s="29">
        <v>43961</v>
      </c>
      <c r="H285" s="232">
        <f>[5]Summary!EA135</f>
        <v>86470</v>
      </c>
      <c r="I285" s="2"/>
      <c r="J285" t="s">
        <v>56</v>
      </c>
      <c r="K285" s="29">
        <v>43960</v>
      </c>
      <c r="L285" s="235">
        <f>[5]Summary!DX134</f>
        <v>50569</v>
      </c>
      <c r="N285" t="s">
        <v>57</v>
      </c>
      <c r="O285" s="29">
        <v>43961</v>
      </c>
      <c r="P285" s="235">
        <f>[5]Summary!DX135</f>
        <v>45214</v>
      </c>
      <c r="Q285" s="2"/>
      <c r="R285" t="s">
        <v>56</v>
      </c>
      <c r="S285" s="29">
        <v>43960</v>
      </c>
      <c r="T285" s="234">
        <f>[5]Summary!DR134</f>
        <v>15115</v>
      </c>
      <c r="U285" t="s">
        <v>57</v>
      </c>
      <c r="V285" s="29">
        <v>43961</v>
      </c>
      <c r="W285" s="234">
        <f>[5]Summary!DR135</f>
        <v>15464</v>
      </c>
      <c r="X285" s="2"/>
      <c r="Y285" t="s">
        <v>56</v>
      </c>
      <c r="Z285" s="29">
        <v>43960</v>
      </c>
      <c r="AA285" s="234">
        <f>[5]Summary!DO134</f>
        <v>13101</v>
      </c>
      <c r="AB285" t="s">
        <v>57</v>
      </c>
      <c r="AC285" s="29">
        <v>43961</v>
      </c>
      <c r="AD285" s="234">
        <f>[5]Summary!DO135</f>
        <v>12003</v>
      </c>
      <c r="AE285" s="2"/>
      <c r="AF285" t="s">
        <v>56</v>
      </c>
      <c r="AG285" s="29">
        <v>43960</v>
      </c>
      <c r="AH285" s="232">
        <f>[5]Summary!DL134</f>
        <v>6370</v>
      </c>
      <c r="AI285" t="s">
        <v>57</v>
      </c>
      <c r="AJ285" s="29">
        <v>43961</v>
      </c>
      <c r="AK285" s="232">
        <f>[5]Summary!DL135</f>
        <v>5764</v>
      </c>
      <c r="AL285" s="2"/>
      <c r="AM285" t="s">
        <v>56</v>
      </c>
      <c r="AN285" s="29">
        <v>43960</v>
      </c>
      <c r="AO285" s="48">
        <f t="shared" si="19"/>
        <v>186756</v>
      </c>
      <c r="AQ285" t="s">
        <v>57</v>
      </c>
      <c r="AR285" s="29">
        <v>43961</v>
      </c>
      <c r="AS285" s="48">
        <f t="shared" si="18"/>
        <v>164915</v>
      </c>
    </row>
    <row r="286" spans="2:45" x14ac:dyDescent="0.2">
      <c r="B286" t="s">
        <v>56</v>
      </c>
      <c r="C286" s="29">
        <v>43967</v>
      </c>
      <c r="D286" s="232">
        <f>[5]Summary!EA141</f>
        <v>94998</v>
      </c>
      <c r="F286" t="s">
        <v>57</v>
      </c>
      <c r="G286" s="29">
        <v>43968</v>
      </c>
      <c r="H286" s="232">
        <f>[5]Summary!EA142</f>
        <v>80933</v>
      </c>
      <c r="I286" s="2"/>
      <c r="J286" t="s">
        <v>56</v>
      </c>
      <c r="K286" s="29">
        <v>43967</v>
      </c>
      <c r="L286" s="235">
        <f>[5]Summary!DX141</f>
        <v>45301</v>
      </c>
      <c r="N286" t="s">
        <v>57</v>
      </c>
      <c r="O286" s="29">
        <v>43968</v>
      </c>
      <c r="P286" s="235">
        <f>[5]Summary!DX142</f>
        <v>40719</v>
      </c>
      <c r="Q286" s="2"/>
      <c r="R286" t="s">
        <v>56</v>
      </c>
      <c r="S286" s="29">
        <v>43967</v>
      </c>
      <c r="T286" s="234">
        <f>[5]Summary!DR141</f>
        <v>12337</v>
      </c>
      <c r="U286" t="s">
        <v>57</v>
      </c>
      <c r="V286" s="29">
        <v>43968</v>
      </c>
      <c r="W286" s="234">
        <f>[5]Summary!DR142</f>
        <v>13089</v>
      </c>
      <c r="X286" s="2"/>
      <c r="Y286" t="s">
        <v>56</v>
      </c>
      <c r="Z286" s="29">
        <v>43967</v>
      </c>
      <c r="AA286" s="234">
        <f>[5]Summary!DO141</f>
        <v>11886</v>
      </c>
      <c r="AB286" t="s">
        <v>57</v>
      </c>
      <c r="AC286" s="29">
        <v>43968</v>
      </c>
      <c r="AD286" s="234">
        <f>[5]Summary!DO142</f>
        <v>10310</v>
      </c>
      <c r="AE286" s="2"/>
      <c r="AF286" t="s">
        <v>56</v>
      </c>
      <c r="AG286" s="29">
        <v>43967</v>
      </c>
      <c r="AH286" s="232">
        <f>[5]Summary!DL141</f>
        <v>5778</v>
      </c>
      <c r="AI286" t="s">
        <v>57</v>
      </c>
      <c r="AJ286" s="29">
        <v>43968</v>
      </c>
      <c r="AK286" s="232">
        <f>[5]Summary!DL142</f>
        <v>5269</v>
      </c>
      <c r="AL286" s="2"/>
      <c r="AM286" t="s">
        <v>56</v>
      </c>
      <c r="AN286" s="29">
        <v>43967</v>
      </c>
      <c r="AO286" s="48">
        <f t="shared" si="19"/>
        <v>170300</v>
      </c>
      <c r="AQ286" t="s">
        <v>57</v>
      </c>
      <c r="AR286" s="29">
        <v>43968</v>
      </c>
      <c r="AS286" s="48">
        <f t="shared" si="18"/>
        <v>150320</v>
      </c>
    </row>
    <row r="287" spans="2:45" x14ac:dyDescent="0.2">
      <c r="B287" t="s">
        <v>56</v>
      </c>
      <c r="C287" s="29">
        <v>43974</v>
      </c>
      <c r="D287" s="232">
        <f>[5]Summary!EA148</f>
        <v>109477</v>
      </c>
      <c r="F287" t="s">
        <v>57</v>
      </c>
      <c r="G287" s="29">
        <v>43975</v>
      </c>
      <c r="H287" s="232">
        <f>[5]Summary!EA149</f>
        <v>81201</v>
      </c>
      <c r="I287" s="2"/>
      <c r="J287" t="s">
        <v>56</v>
      </c>
      <c r="K287" s="29">
        <v>43974</v>
      </c>
      <c r="L287" s="235">
        <f>[5]Summary!DX148</f>
        <v>56202</v>
      </c>
      <c r="N287" t="s">
        <v>57</v>
      </c>
      <c r="O287" s="29">
        <v>43975</v>
      </c>
      <c r="P287" s="235">
        <f>[5]Summary!DX149</f>
        <v>41577</v>
      </c>
      <c r="Q287" s="2"/>
      <c r="R287" t="s">
        <v>56</v>
      </c>
      <c r="S287" s="29">
        <v>43974</v>
      </c>
      <c r="T287" s="234">
        <f>[5]Summary!DR148</f>
        <v>16297</v>
      </c>
      <c r="U287" t="s">
        <v>57</v>
      </c>
      <c r="V287" s="29">
        <v>43975</v>
      </c>
      <c r="W287" s="234">
        <f>[5]Summary!DR149</f>
        <v>12915</v>
      </c>
      <c r="X287" s="2"/>
      <c r="Y287" t="s">
        <v>56</v>
      </c>
      <c r="Z287" s="29">
        <v>43974</v>
      </c>
      <c r="AA287" s="234">
        <f>[5]Summary!DO148</f>
        <v>14048</v>
      </c>
      <c r="AB287" t="s">
        <v>57</v>
      </c>
      <c r="AC287" s="29">
        <v>43975</v>
      </c>
      <c r="AD287" s="234">
        <f>[5]Summary!DO149</f>
        <v>10301</v>
      </c>
      <c r="AE287" s="2"/>
      <c r="AF287" t="s">
        <v>56</v>
      </c>
      <c r="AG287" s="29">
        <v>43974</v>
      </c>
      <c r="AH287" s="232">
        <f>[5]Summary!DL148</f>
        <v>7166</v>
      </c>
      <c r="AI287" t="s">
        <v>57</v>
      </c>
      <c r="AJ287" s="29">
        <v>43975</v>
      </c>
      <c r="AK287" s="232">
        <f>[5]Summary!DL149</f>
        <v>5529</v>
      </c>
      <c r="AL287" s="2"/>
      <c r="AM287" t="s">
        <v>56</v>
      </c>
      <c r="AN287" s="29">
        <v>43974</v>
      </c>
      <c r="AO287" s="48">
        <f t="shared" si="19"/>
        <v>203190</v>
      </c>
      <c r="AQ287" t="s">
        <v>57</v>
      </c>
      <c r="AR287" s="29">
        <v>43975</v>
      </c>
      <c r="AS287" s="48">
        <f t="shared" si="18"/>
        <v>151523</v>
      </c>
    </row>
    <row r="288" spans="2:45" x14ac:dyDescent="0.2">
      <c r="B288" t="s">
        <v>56</v>
      </c>
      <c r="C288" s="29">
        <v>43981</v>
      </c>
      <c r="D288" s="232">
        <f>[5]Summary!EA155</f>
        <v>108176</v>
      </c>
      <c r="F288" t="s">
        <v>57</v>
      </c>
      <c r="G288" s="29">
        <v>43982</v>
      </c>
      <c r="H288" s="232">
        <f>[5]Summary!EA156</f>
        <v>90208</v>
      </c>
      <c r="I288" s="2"/>
      <c r="J288" t="s">
        <v>56</v>
      </c>
      <c r="K288" s="29">
        <v>43981</v>
      </c>
      <c r="L288" s="235">
        <f>[5]Summary!DX155</f>
        <v>57445</v>
      </c>
      <c r="N288" t="s">
        <v>57</v>
      </c>
      <c r="O288" s="29">
        <v>43982</v>
      </c>
      <c r="P288" s="235">
        <f>[5]Summary!DX156</f>
        <v>49395</v>
      </c>
      <c r="Q288" s="2"/>
      <c r="R288" t="s">
        <v>56</v>
      </c>
      <c r="S288" s="29">
        <v>43981</v>
      </c>
      <c r="T288" s="234">
        <f>[5]Summary!DR155</f>
        <v>17197</v>
      </c>
      <c r="U288" t="s">
        <v>57</v>
      </c>
      <c r="V288" s="29">
        <v>43982</v>
      </c>
      <c r="W288" s="234">
        <f>[5]Summary!DR156</f>
        <v>16645</v>
      </c>
      <c r="X288" s="2"/>
      <c r="Y288" t="s">
        <v>56</v>
      </c>
      <c r="Z288" s="29">
        <v>43981</v>
      </c>
      <c r="AA288" s="234">
        <f>[5]Summary!DO155</f>
        <v>19530</v>
      </c>
      <c r="AB288" t="s">
        <v>57</v>
      </c>
      <c r="AC288" s="29">
        <v>43982</v>
      </c>
      <c r="AD288" s="234">
        <f>[5]Summary!DO156</f>
        <v>15301</v>
      </c>
      <c r="AE288" s="2"/>
      <c r="AF288" t="s">
        <v>56</v>
      </c>
      <c r="AG288" s="29">
        <v>43981</v>
      </c>
      <c r="AH288" s="232">
        <f>[5]Summary!DL155</f>
        <v>8271</v>
      </c>
      <c r="AI288" t="s">
        <v>57</v>
      </c>
      <c r="AJ288" s="29">
        <v>43982</v>
      </c>
      <c r="AK288" s="232">
        <f>[5]Summary!DL156</f>
        <v>6295</v>
      </c>
      <c r="AL288" s="2"/>
      <c r="AM288" t="s">
        <v>56</v>
      </c>
      <c r="AN288" s="29">
        <v>43981</v>
      </c>
      <c r="AO288" s="48">
        <f t="shared" si="19"/>
        <v>210619</v>
      </c>
      <c r="AQ288" t="s">
        <v>57</v>
      </c>
      <c r="AR288" s="29">
        <v>43982</v>
      </c>
      <c r="AS288" s="48">
        <f t="shared" si="18"/>
        <v>177844</v>
      </c>
    </row>
    <row r="289" spans="2:45" x14ac:dyDescent="0.2">
      <c r="B289" t="s">
        <v>56</v>
      </c>
      <c r="C289" s="29">
        <v>43988</v>
      </c>
      <c r="D289" s="232">
        <f>[5]Summary!EA162</f>
        <v>119225</v>
      </c>
      <c r="F289" t="s">
        <v>57</v>
      </c>
      <c r="G289" s="29">
        <v>43989</v>
      </c>
      <c r="H289" s="232">
        <f>[5]Summary!EA163</f>
        <v>95793</v>
      </c>
      <c r="I289" s="2"/>
      <c r="J289" t="s">
        <v>56</v>
      </c>
      <c r="K289" s="29">
        <v>43988</v>
      </c>
      <c r="L289" s="235">
        <f>[5]Summary!DX162</f>
        <v>59734</v>
      </c>
      <c r="N289" t="s">
        <v>57</v>
      </c>
      <c r="O289" s="29">
        <v>43989</v>
      </c>
      <c r="P289" s="235">
        <f>[5]Summary!DX163</f>
        <v>51256</v>
      </c>
      <c r="Q289" s="2"/>
      <c r="R289" t="s">
        <v>56</v>
      </c>
      <c r="S289" s="29">
        <v>43988</v>
      </c>
      <c r="T289" s="234">
        <f>[5]Summary!DR162</f>
        <v>17763</v>
      </c>
      <c r="U289" t="s">
        <v>57</v>
      </c>
      <c r="V289" s="29">
        <v>43989</v>
      </c>
      <c r="W289" s="234">
        <f>[5]Summary!DR163</f>
        <v>17227</v>
      </c>
      <c r="X289" s="2"/>
      <c r="Y289" t="s">
        <v>56</v>
      </c>
      <c r="Z289" s="29">
        <v>43988</v>
      </c>
      <c r="AA289" s="234">
        <f>[5]Summary!DO162</f>
        <v>16150</v>
      </c>
      <c r="AB289" t="s">
        <v>57</v>
      </c>
      <c r="AC289" s="29">
        <v>43989</v>
      </c>
      <c r="AD289" s="234">
        <f>[5]Summary!DO163</f>
        <v>13693</v>
      </c>
      <c r="AE289" s="2"/>
      <c r="AF289" t="s">
        <v>56</v>
      </c>
      <c r="AG289" s="29">
        <v>43988</v>
      </c>
      <c r="AH289" s="232">
        <f>[5]Summary!DL162</f>
        <v>8114</v>
      </c>
      <c r="AI289" t="s">
        <v>57</v>
      </c>
      <c r="AJ289" s="29">
        <v>43989</v>
      </c>
      <c r="AK289" s="232">
        <f>[5]Summary!DL163</f>
        <v>6549</v>
      </c>
      <c r="AL289" s="2"/>
      <c r="AM289" t="s">
        <v>56</v>
      </c>
      <c r="AN289" s="29">
        <v>43988</v>
      </c>
      <c r="AO289" s="48">
        <f t="shared" si="19"/>
        <v>220986</v>
      </c>
      <c r="AQ289" t="s">
        <v>57</v>
      </c>
      <c r="AR289" s="29">
        <v>43989</v>
      </c>
      <c r="AS289" s="48">
        <f t="shared" si="18"/>
        <v>184518</v>
      </c>
    </row>
    <row r="290" spans="2:45" x14ac:dyDescent="0.2">
      <c r="B290" t="s">
        <v>56</v>
      </c>
      <c r="C290" s="29">
        <v>43995</v>
      </c>
      <c r="D290" s="232">
        <f>[5]Summary!EA169</f>
        <v>123979</v>
      </c>
      <c r="F290" t="s">
        <v>57</v>
      </c>
      <c r="G290" s="29">
        <v>43996</v>
      </c>
      <c r="H290" s="232">
        <f>[5]Summary!EA170</f>
        <v>96758</v>
      </c>
      <c r="I290" s="2"/>
      <c r="J290" t="s">
        <v>56</v>
      </c>
      <c r="K290" s="29">
        <v>43995</v>
      </c>
      <c r="L290" s="235">
        <f>[5]Summary!DX169</f>
        <v>60875</v>
      </c>
      <c r="N290" t="s">
        <v>57</v>
      </c>
      <c r="O290" s="29">
        <v>43996</v>
      </c>
      <c r="P290" s="235">
        <f>[5]Summary!DX170</f>
        <v>52967</v>
      </c>
      <c r="Q290" s="2"/>
      <c r="R290" t="s">
        <v>56</v>
      </c>
      <c r="S290" s="29">
        <v>43995</v>
      </c>
      <c r="T290" s="234">
        <f>[5]Summary!DR169</f>
        <v>18539</v>
      </c>
      <c r="U290" t="s">
        <v>57</v>
      </c>
      <c r="V290" s="29">
        <v>43996</v>
      </c>
      <c r="W290" s="234">
        <f>[5]Summary!DR170</f>
        <v>18521</v>
      </c>
      <c r="X290" s="2"/>
      <c r="Y290" t="s">
        <v>56</v>
      </c>
      <c r="Z290" s="29">
        <v>43995</v>
      </c>
      <c r="AA290" s="234">
        <f>[5]Summary!DO169</f>
        <v>16023</v>
      </c>
      <c r="AB290" t="s">
        <v>57</v>
      </c>
      <c r="AC290" s="29">
        <v>43996</v>
      </c>
      <c r="AD290" s="234">
        <f>[5]Summary!DO170</f>
        <v>12409</v>
      </c>
      <c r="AE290" s="2"/>
      <c r="AF290" t="s">
        <v>56</v>
      </c>
      <c r="AG290" s="29">
        <v>43995</v>
      </c>
      <c r="AH290" s="232">
        <f>[5]Summary!DL169</f>
        <v>8484</v>
      </c>
      <c r="AI290" t="s">
        <v>57</v>
      </c>
      <c r="AJ290" s="29">
        <v>43996</v>
      </c>
      <c r="AK290" s="232">
        <f>[5]Summary!DL170</f>
        <v>7334</v>
      </c>
      <c r="AL290" s="2"/>
      <c r="AM290" t="s">
        <v>56</v>
      </c>
      <c r="AN290" s="29">
        <v>43995</v>
      </c>
      <c r="AO290" s="48">
        <f t="shared" si="19"/>
        <v>227900</v>
      </c>
      <c r="AQ290" t="s">
        <v>57</v>
      </c>
      <c r="AR290" s="29">
        <v>43996</v>
      </c>
      <c r="AS290" s="48">
        <f t="shared" si="18"/>
        <v>187989</v>
      </c>
    </row>
    <row r="291" spans="2:45" x14ac:dyDescent="0.2">
      <c r="B291" t="s">
        <v>56</v>
      </c>
      <c r="C291" s="29">
        <v>44002</v>
      </c>
      <c r="D291" s="232">
        <f>[5]Summary!EA176</f>
        <v>124283</v>
      </c>
      <c r="F291" t="s">
        <v>57</v>
      </c>
      <c r="G291" s="29">
        <v>44003</v>
      </c>
      <c r="H291" s="232">
        <f>[5]Summary!EA177</f>
        <v>102997</v>
      </c>
      <c r="I291" s="2"/>
      <c r="J291" t="s">
        <v>56</v>
      </c>
      <c r="K291" s="29">
        <v>44002</v>
      </c>
      <c r="L291" s="235">
        <f>[5]Summary!DX176</f>
        <v>59692</v>
      </c>
      <c r="N291" t="s">
        <v>57</v>
      </c>
      <c r="O291" s="29">
        <v>44003</v>
      </c>
      <c r="P291" s="235">
        <f>[5]Summary!DX177</f>
        <v>54507</v>
      </c>
      <c r="Q291" s="2"/>
      <c r="R291" t="s">
        <v>56</v>
      </c>
      <c r="S291" s="29">
        <v>44002</v>
      </c>
      <c r="T291" s="233">
        <f>[5]Summary!DR176</f>
        <v>18815</v>
      </c>
      <c r="U291" t="s">
        <v>57</v>
      </c>
      <c r="V291" s="29">
        <v>44003</v>
      </c>
      <c r="W291" s="233">
        <f>[5]Summary!DR177</f>
        <v>19166</v>
      </c>
      <c r="X291" s="2"/>
      <c r="Y291" t="s">
        <v>56</v>
      </c>
      <c r="Z291" s="29">
        <v>44002</v>
      </c>
      <c r="AA291" s="234">
        <f>[5]Summary!DO176</f>
        <v>15998</v>
      </c>
      <c r="AB291" t="s">
        <v>57</v>
      </c>
      <c r="AC291" s="29">
        <v>44003</v>
      </c>
      <c r="AD291" s="234">
        <f>[5]Summary!DO177</f>
        <v>13399</v>
      </c>
      <c r="AE291" s="2"/>
      <c r="AF291" t="s">
        <v>56</v>
      </c>
      <c r="AG291" s="29">
        <v>44002</v>
      </c>
      <c r="AH291" s="232">
        <f>[5]Summary!DL176</f>
        <v>8472</v>
      </c>
      <c r="AI291" t="s">
        <v>57</v>
      </c>
      <c r="AJ291" s="29">
        <v>44003</v>
      </c>
      <c r="AK291" s="232">
        <f>[5]Summary!DL177</f>
        <v>7139</v>
      </c>
      <c r="AL291" s="2"/>
      <c r="AM291" t="s">
        <v>56</v>
      </c>
      <c r="AN291" s="29">
        <v>44002</v>
      </c>
      <c r="AO291" s="48">
        <f t="shared" si="19"/>
        <v>227260</v>
      </c>
      <c r="AQ291" t="s">
        <v>57</v>
      </c>
      <c r="AR291" s="29">
        <v>44003</v>
      </c>
      <c r="AS291" s="48">
        <f t="shared" si="18"/>
        <v>197208</v>
      </c>
    </row>
    <row r="292" spans="2:45" x14ac:dyDescent="0.2">
      <c r="B292" t="s">
        <v>56</v>
      </c>
      <c r="C292" s="29">
        <v>44009</v>
      </c>
      <c r="D292" s="232">
        <f>[5]Summary!EA183</f>
        <v>118111</v>
      </c>
      <c r="F292" t="s">
        <v>57</v>
      </c>
      <c r="G292" s="29">
        <v>44010</v>
      </c>
      <c r="H292" s="232">
        <f>[5]Summary!EA184</f>
        <v>88970</v>
      </c>
      <c r="I292" s="2"/>
      <c r="J292" t="s">
        <v>56</v>
      </c>
      <c r="K292" s="29">
        <v>44009</v>
      </c>
      <c r="L292" s="235">
        <f>[5]Summary!DX183</f>
        <v>54945</v>
      </c>
      <c r="N292" t="s">
        <v>57</v>
      </c>
      <c r="O292" s="29">
        <v>44010</v>
      </c>
      <c r="P292" s="235">
        <f>[5]Summary!DX184</f>
        <v>48007</v>
      </c>
      <c r="Q292" s="2"/>
      <c r="R292" t="s">
        <v>56</v>
      </c>
      <c r="S292" s="29">
        <v>44009</v>
      </c>
      <c r="T292" s="233">
        <f>[5]Summary!DR183</f>
        <v>16415</v>
      </c>
      <c r="U292" t="s">
        <v>57</v>
      </c>
      <c r="V292" s="29">
        <v>44010</v>
      </c>
      <c r="W292" s="233">
        <f>[5]Summary!DR184</f>
        <v>15820</v>
      </c>
      <c r="X292" s="2"/>
      <c r="Y292" t="s">
        <v>56</v>
      </c>
      <c r="Z292" s="29">
        <v>44009</v>
      </c>
      <c r="AA292" s="234">
        <f>[5]Summary!DO183</f>
        <v>15061</v>
      </c>
      <c r="AB292" t="s">
        <v>57</v>
      </c>
      <c r="AC292" s="29">
        <v>44010</v>
      </c>
      <c r="AD292" s="234">
        <f>[5]Summary!DO184</f>
        <v>10621</v>
      </c>
      <c r="AE292" s="2"/>
      <c r="AF292" t="s">
        <v>56</v>
      </c>
      <c r="AG292" s="29">
        <v>44009</v>
      </c>
      <c r="AH292" s="232">
        <f>[5]Summary!DL183</f>
        <v>7667</v>
      </c>
      <c r="AI292" t="s">
        <v>57</v>
      </c>
      <c r="AJ292" s="29">
        <v>44010</v>
      </c>
      <c r="AK292" s="232">
        <f>[5]Summary!DL184</f>
        <v>5924</v>
      </c>
      <c r="AL292" s="2"/>
      <c r="AM292" t="s">
        <v>56</v>
      </c>
      <c r="AN292" s="29">
        <v>44009</v>
      </c>
      <c r="AO292" s="48">
        <f t="shared" si="19"/>
        <v>212199</v>
      </c>
      <c r="AQ292" t="s">
        <v>57</v>
      </c>
      <c r="AR292" s="29">
        <v>44010</v>
      </c>
      <c r="AS292" s="48">
        <f t="shared" si="18"/>
        <v>169342</v>
      </c>
    </row>
    <row r="293" spans="2:45" x14ac:dyDescent="0.2">
      <c r="B293" t="s">
        <v>56</v>
      </c>
      <c r="C293" s="29">
        <v>44016</v>
      </c>
      <c r="D293" s="232">
        <f>[5]Summary!EA190</f>
        <v>84258</v>
      </c>
      <c r="F293" t="s">
        <v>57</v>
      </c>
      <c r="G293" s="29">
        <v>44017</v>
      </c>
      <c r="H293" s="232">
        <f>[5]Summary!EA191</f>
        <v>88090</v>
      </c>
      <c r="I293" s="2"/>
      <c r="J293" t="s">
        <v>56</v>
      </c>
      <c r="K293" s="29">
        <v>44016</v>
      </c>
      <c r="L293" s="235">
        <f>[5]Summary!DX190</f>
        <v>45017</v>
      </c>
      <c r="N293" t="s">
        <v>57</v>
      </c>
      <c r="O293" s="29">
        <v>44017</v>
      </c>
      <c r="P293" s="235">
        <f>[5]Summary!DX191</f>
        <v>49044</v>
      </c>
      <c r="Q293" s="2"/>
      <c r="R293" t="s">
        <v>56</v>
      </c>
      <c r="S293" s="29">
        <v>44016</v>
      </c>
      <c r="T293" s="233">
        <f>[5]Summary!DR190</f>
        <v>12823</v>
      </c>
      <c r="U293" t="s">
        <v>57</v>
      </c>
      <c r="V293" s="29">
        <v>44017</v>
      </c>
      <c r="W293" s="233">
        <f>[5]Summary!DR191</f>
        <v>17471</v>
      </c>
      <c r="X293" s="2"/>
      <c r="Y293" t="s">
        <v>56</v>
      </c>
      <c r="Z293" s="29">
        <v>44016</v>
      </c>
      <c r="AA293" s="234">
        <f>[5]Summary!DO190</f>
        <v>11279</v>
      </c>
      <c r="AB293" t="s">
        <v>57</v>
      </c>
      <c r="AC293" s="29">
        <v>44017</v>
      </c>
      <c r="AD293" s="234">
        <f>[5]Summary!DO191</f>
        <v>11372</v>
      </c>
      <c r="AE293" s="2"/>
      <c r="AF293" t="s">
        <v>56</v>
      </c>
      <c r="AG293" s="29">
        <v>44016</v>
      </c>
      <c r="AH293" s="232">
        <f>[5]Summary!DL190</f>
        <v>5795</v>
      </c>
      <c r="AI293" t="s">
        <v>57</v>
      </c>
      <c r="AJ293" s="29">
        <v>44017</v>
      </c>
      <c r="AK293" s="232">
        <f>[5]Summary!DL191</f>
        <v>5790</v>
      </c>
      <c r="AL293" s="2"/>
      <c r="AM293" t="s">
        <v>56</v>
      </c>
      <c r="AN293" s="29">
        <v>44016</v>
      </c>
      <c r="AO293" s="48">
        <f t="shared" si="19"/>
        <v>159172</v>
      </c>
      <c r="AQ293" t="s">
        <v>57</v>
      </c>
      <c r="AR293" s="29">
        <v>44017</v>
      </c>
      <c r="AS293" s="48">
        <f t="shared" si="18"/>
        <v>171767</v>
      </c>
    </row>
    <row r="294" spans="2:45" x14ac:dyDescent="0.2">
      <c r="B294" t="s">
        <v>56</v>
      </c>
      <c r="C294" s="29">
        <v>44023</v>
      </c>
      <c r="D294" s="232">
        <f>[5]Summary!EA197</f>
        <v>117297</v>
      </c>
      <c r="F294" t="s">
        <v>57</v>
      </c>
      <c r="G294" s="29">
        <v>44024</v>
      </c>
      <c r="H294" s="232">
        <f>[5]Summary!EA198</f>
        <v>92023</v>
      </c>
      <c r="I294" s="2"/>
      <c r="J294" t="s">
        <v>56</v>
      </c>
      <c r="K294" s="29">
        <v>44023</v>
      </c>
      <c r="L294" s="235">
        <f>[5]Summary!DX197</f>
        <v>56907</v>
      </c>
      <c r="N294" t="s">
        <v>57</v>
      </c>
      <c r="O294" s="29">
        <v>44024</v>
      </c>
      <c r="P294" s="235">
        <f>[5]Summary!DX198</f>
        <v>47814</v>
      </c>
      <c r="Q294" s="2"/>
      <c r="R294" t="s">
        <v>56</v>
      </c>
      <c r="S294" s="29">
        <v>44023</v>
      </c>
      <c r="T294" s="233">
        <f>[5]Summary!DR197</f>
        <v>16338</v>
      </c>
      <c r="U294" t="s">
        <v>57</v>
      </c>
      <c r="V294" s="29">
        <v>44024</v>
      </c>
      <c r="W294" s="233">
        <f>[5]Summary!DR198</f>
        <v>16181</v>
      </c>
      <c r="X294" s="2"/>
      <c r="Y294" t="s">
        <v>56</v>
      </c>
      <c r="Z294" s="29">
        <v>44023</v>
      </c>
      <c r="AA294" s="234">
        <f>[5]Summary!DO197</f>
        <v>14915</v>
      </c>
      <c r="AB294" t="s">
        <v>57</v>
      </c>
      <c r="AC294" s="29">
        <v>44024</v>
      </c>
      <c r="AD294" s="234">
        <f>[5]Summary!DO198</f>
        <v>11806</v>
      </c>
      <c r="AE294" s="2"/>
      <c r="AF294" t="s">
        <v>56</v>
      </c>
      <c r="AG294" s="29">
        <v>44023</v>
      </c>
      <c r="AH294" s="232">
        <f>[5]Summary!DL197</f>
        <v>7684</v>
      </c>
      <c r="AI294" t="s">
        <v>57</v>
      </c>
      <c r="AJ294" s="29">
        <v>44024</v>
      </c>
      <c r="AK294" s="232">
        <f>[5]Summary!DL198</f>
        <v>5889</v>
      </c>
      <c r="AL294" s="2"/>
      <c r="AM294" t="s">
        <v>56</v>
      </c>
      <c r="AN294" s="29">
        <v>44023</v>
      </c>
      <c r="AO294" s="48">
        <f t="shared" si="19"/>
        <v>213141</v>
      </c>
      <c r="AQ294" t="s">
        <v>57</v>
      </c>
      <c r="AR294" s="29">
        <v>44024</v>
      </c>
      <c r="AS294" s="48">
        <f t="shared" si="18"/>
        <v>173713</v>
      </c>
    </row>
    <row r="295" spans="2:45" x14ac:dyDescent="0.2">
      <c r="B295" t="s">
        <v>56</v>
      </c>
      <c r="C295" s="29">
        <v>44030</v>
      </c>
      <c r="D295" s="232">
        <f>[5]Summary!EA204</f>
        <v>121433</v>
      </c>
      <c r="F295" t="s">
        <v>57</v>
      </c>
      <c r="G295" s="29">
        <v>44031</v>
      </c>
      <c r="H295" s="232">
        <f>[5]Summary!EA205</f>
        <v>94243</v>
      </c>
      <c r="I295" s="2"/>
      <c r="J295" t="s">
        <v>56</v>
      </c>
      <c r="K295" s="29">
        <v>44030</v>
      </c>
      <c r="L295" s="235">
        <f>[5]Summary!DX204</f>
        <v>57632</v>
      </c>
      <c r="N295" t="s">
        <v>57</v>
      </c>
      <c r="O295" s="29">
        <v>44031</v>
      </c>
      <c r="P295" s="235">
        <f>[5]Summary!DX205</f>
        <v>49658</v>
      </c>
      <c r="Q295" s="2"/>
      <c r="R295" t="s">
        <v>56</v>
      </c>
      <c r="S295" s="29">
        <v>44030</v>
      </c>
      <c r="T295" s="233">
        <f>[5]Summary!DR204</f>
        <v>17118</v>
      </c>
      <c r="U295" t="s">
        <v>57</v>
      </c>
      <c r="V295" s="29">
        <v>44031</v>
      </c>
      <c r="W295" s="233">
        <f>[5]Summary!DR205</f>
        <v>17045</v>
      </c>
      <c r="X295" s="2"/>
      <c r="Y295" t="s">
        <v>56</v>
      </c>
      <c r="Z295" s="29">
        <v>44030</v>
      </c>
      <c r="AA295" s="234">
        <f>[5]Summary!DO204</f>
        <v>16283</v>
      </c>
      <c r="AB295" t="s">
        <v>57</v>
      </c>
      <c r="AC295" s="29">
        <v>44031</v>
      </c>
      <c r="AD295" s="234">
        <f>[5]Summary!DO205</f>
        <v>13252</v>
      </c>
      <c r="AE295" s="2"/>
      <c r="AF295" t="s">
        <v>56</v>
      </c>
      <c r="AG295" s="29">
        <v>44030</v>
      </c>
      <c r="AH295" s="232">
        <f>[5]Summary!DL204</f>
        <v>7951</v>
      </c>
      <c r="AI295" t="s">
        <v>57</v>
      </c>
      <c r="AJ295" s="29">
        <v>44031</v>
      </c>
      <c r="AK295" s="232">
        <f>[5]Summary!DL205</f>
        <v>6425</v>
      </c>
      <c r="AL295" s="2"/>
      <c r="AM295" t="s">
        <v>56</v>
      </c>
      <c r="AN295" s="29">
        <v>44030</v>
      </c>
      <c r="AO295" s="48">
        <f t="shared" si="19"/>
        <v>220417</v>
      </c>
      <c r="AQ295" t="s">
        <v>57</v>
      </c>
      <c r="AR295" s="29">
        <v>44031</v>
      </c>
      <c r="AS295" s="48">
        <f t="shared" si="18"/>
        <v>180623</v>
      </c>
    </row>
    <row r="296" spans="2:45" x14ac:dyDescent="0.2">
      <c r="B296" t="s">
        <v>56</v>
      </c>
      <c r="C296" s="29">
        <v>44037</v>
      </c>
      <c r="D296" s="232">
        <f>[5]Summary!EA211</f>
        <v>117436</v>
      </c>
      <c r="F296" t="s">
        <v>57</v>
      </c>
      <c r="G296" s="29">
        <v>44038</v>
      </c>
      <c r="H296" s="232">
        <f>[5]Summary!EA212</f>
        <v>89967</v>
      </c>
      <c r="I296" s="2"/>
      <c r="J296" t="s">
        <v>56</v>
      </c>
      <c r="K296" s="29">
        <v>44037</v>
      </c>
      <c r="L296" s="235">
        <f>[5]Summary!DX211</f>
        <v>55983</v>
      </c>
      <c r="N296" t="s">
        <v>57</v>
      </c>
      <c r="O296" s="29">
        <v>44038</v>
      </c>
      <c r="P296" s="235">
        <f>[5]Summary!DX212</f>
        <v>46393</v>
      </c>
      <c r="Q296" s="2"/>
      <c r="R296" t="s">
        <v>56</v>
      </c>
      <c r="S296" s="29">
        <v>44037</v>
      </c>
      <c r="T296" s="233">
        <f>[5]Summary!DR211</f>
        <v>16126</v>
      </c>
      <c r="U296" t="s">
        <v>57</v>
      </c>
      <c r="V296" s="29">
        <v>44038</v>
      </c>
      <c r="W296" s="233">
        <f>[5]Summary!DR212</f>
        <v>15934</v>
      </c>
      <c r="X296" s="2"/>
      <c r="Y296" t="s">
        <v>56</v>
      </c>
      <c r="Z296" s="29">
        <v>44037</v>
      </c>
      <c r="AA296" s="234">
        <f>[5]Summary!DO211</f>
        <v>16156</v>
      </c>
      <c r="AB296" t="s">
        <v>57</v>
      </c>
      <c r="AC296" s="29">
        <v>44038</v>
      </c>
      <c r="AD296" s="234">
        <f>[5]Summary!DO212</f>
        <v>12524</v>
      </c>
      <c r="AE296" s="2"/>
      <c r="AF296" t="s">
        <v>56</v>
      </c>
      <c r="AG296" s="29">
        <v>44037</v>
      </c>
      <c r="AH296" s="232">
        <f>[5]Summary!DL211</f>
        <v>7959</v>
      </c>
      <c r="AI296" t="s">
        <v>57</v>
      </c>
      <c r="AJ296" s="29">
        <v>44038</v>
      </c>
      <c r="AK296" s="232">
        <f>[5]Summary!DL212</f>
        <v>6048</v>
      </c>
      <c r="AL296" s="2"/>
      <c r="AM296" t="s">
        <v>56</v>
      </c>
      <c r="AN296" s="29">
        <v>44037</v>
      </c>
      <c r="AO296" s="48">
        <f t="shared" si="19"/>
        <v>213660</v>
      </c>
      <c r="AQ296" t="s">
        <v>57</v>
      </c>
      <c r="AR296" s="29">
        <v>44038</v>
      </c>
      <c r="AS296" s="48">
        <f t="shared" si="18"/>
        <v>170866</v>
      </c>
    </row>
    <row r="297" spans="2:45" x14ac:dyDescent="0.2">
      <c r="B297" t="s">
        <v>56</v>
      </c>
      <c r="C297" s="29">
        <v>44044</v>
      </c>
      <c r="D297" s="233">
        <f>[5]Summary!EA218</f>
        <v>126834</v>
      </c>
      <c r="F297" t="s">
        <v>57</v>
      </c>
      <c r="G297" s="29">
        <v>44045</v>
      </c>
      <c r="H297" s="232">
        <f>[5]Summary!EA219</f>
        <v>99366</v>
      </c>
      <c r="I297" s="2"/>
      <c r="J297" t="s">
        <v>56</v>
      </c>
      <c r="K297" s="29">
        <v>44044</v>
      </c>
      <c r="L297" s="235">
        <f>[5]Summary!DX218</f>
        <v>63323</v>
      </c>
      <c r="N297" t="s">
        <v>57</v>
      </c>
      <c r="O297" s="29">
        <v>44045</v>
      </c>
      <c r="P297" s="235">
        <f>[5]Summary!DX219</f>
        <v>54935</v>
      </c>
      <c r="Q297" s="2"/>
      <c r="R297" t="s">
        <v>56</v>
      </c>
      <c r="S297" s="29">
        <v>44044</v>
      </c>
      <c r="T297" s="233">
        <f>[5]Summary!DR218</f>
        <v>19073</v>
      </c>
      <c r="U297" t="s">
        <v>57</v>
      </c>
      <c r="V297" s="29">
        <v>44045</v>
      </c>
      <c r="W297" s="233">
        <f>[5]Summary!DR219</f>
        <v>18324</v>
      </c>
      <c r="X297" s="2"/>
      <c r="Y297" t="s">
        <v>56</v>
      </c>
      <c r="Z297" s="29">
        <v>44044</v>
      </c>
      <c r="AA297" s="234">
        <f>[5]Summary!DO218</f>
        <v>18253</v>
      </c>
      <c r="AB297" t="s">
        <v>57</v>
      </c>
      <c r="AC297" s="29">
        <v>44045</v>
      </c>
      <c r="AD297" s="234">
        <f>[5]Summary!DO219</f>
        <v>14811</v>
      </c>
      <c r="AE297" s="2"/>
      <c r="AF297" t="s">
        <v>56</v>
      </c>
      <c r="AG297" s="29">
        <v>44044</v>
      </c>
      <c r="AH297" s="232">
        <f>[5]Summary!DL218</f>
        <v>9033</v>
      </c>
      <c r="AI297" t="s">
        <v>57</v>
      </c>
      <c r="AJ297" s="29">
        <v>44045</v>
      </c>
      <c r="AK297" s="232">
        <f>[5]Summary!DL219</f>
        <v>6909</v>
      </c>
      <c r="AL297" s="2"/>
      <c r="AM297" t="s">
        <v>56</v>
      </c>
      <c r="AN297" s="29">
        <v>44044</v>
      </c>
      <c r="AO297" s="48">
        <f t="shared" si="19"/>
        <v>236516</v>
      </c>
      <c r="AQ297" t="s">
        <v>57</v>
      </c>
      <c r="AR297" s="29">
        <v>44045</v>
      </c>
      <c r="AS297" s="48">
        <f t="shared" si="18"/>
        <v>194345</v>
      </c>
    </row>
    <row r="298" spans="2:45" x14ac:dyDescent="0.2">
      <c r="B298" t="s">
        <v>56</v>
      </c>
      <c r="C298" s="29">
        <v>44051</v>
      </c>
      <c r="D298" s="233">
        <f>[5]Summary!EA225</f>
        <v>127294</v>
      </c>
      <c r="F298" t="s">
        <v>57</v>
      </c>
      <c r="G298" s="29">
        <v>44052</v>
      </c>
      <c r="H298" s="232">
        <f>[5]Summary!EA226</f>
        <v>100205</v>
      </c>
      <c r="I298" s="2"/>
      <c r="J298" t="s">
        <v>56</v>
      </c>
      <c r="K298" s="29">
        <v>44051</v>
      </c>
      <c r="L298" s="235">
        <f>[5]Summary!DX225</f>
        <v>64785</v>
      </c>
      <c r="N298" t="s">
        <v>57</v>
      </c>
      <c r="O298" s="29">
        <v>44052</v>
      </c>
      <c r="P298" s="235">
        <f>[5]Summary!DX226</f>
        <v>55104</v>
      </c>
      <c r="Q298" s="2"/>
      <c r="R298" t="s">
        <v>56</v>
      </c>
      <c r="S298" s="29">
        <v>44051</v>
      </c>
      <c r="T298" s="233">
        <f>[5]Summary!DR225</f>
        <v>19492</v>
      </c>
      <c r="U298" t="s">
        <v>57</v>
      </c>
      <c r="V298" s="29">
        <v>44052</v>
      </c>
      <c r="W298" s="233">
        <f>[5]Summary!DR226</f>
        <v>18753</v>
      </c>
      <c r="X298" s="2"/>
      <c r="Y298" t="s">
        <v>56</v>
      </c>
      <c r="Z298" s="29">
        <v>44051</v>
      </c>
      <c r="AA298" s="234">
        <f>[5]Summary!DO225</f>
        <v>17499</v>
      </c>
      <c r="AB298" t="s">
        <v>57</v>
      </c>
      <c r="AC298" s="29">
        <v>44052</v>
      </c>
      <c r="AD298" s="234">
        <f>[5]Summary!DO226</f>
        <v>14374</v>
      </c>
      <c r="AE298" s="2"/>
      <c r="AF298" t="s">
        <v>56</v>
      </c>
      <c r="AG298" s="29">
        <v>44051</v>
      </c>
      <c r="AH298" s="232">
        <f>[5]Summary!DL225</f>
        <v>9279</v>
      </c>
      <c r="AI298" t="s">
        <v>57</v>
      </c>
      <c r="AJ298" s="29">
        <v>44052</v>
      </c>
      <c r="AK298" s="232">
        <f>[5]Summary!DL226</f>
        <v>7058</v>
      </c>
      <c r="AL298" s="2"/>
      <c r="AM298" t="s">
        <v>56</v>
      </c>
      <c r="AN298" s="29">
        <v>44051</v>
      </c>
      <c r="AO298" s="48">
        <f t="shared" si="19"/>
        <v>238349</v>
      </c>
      <c r="AQ298" t="s">
        <v>57</v>
      </c>
      <c r="AR298" s="29">
        <v>44052</v>
      </c>
      <c r="AS298" s="48">
        <f t="shared" ref="AS298:AS329" si="20">H298+P298+W298+AD298+AK298</f>
        <v>195494</v>
      </c>
    </row>
    <row r="299" spans="2:45" x14ac:dyDescent="0.2">
      <c r="B299" t="s">
        <v>56</v>
      </c>
      <c r="C299" s="29">
        <v>44058</v>
      </c>
      <c r="D299" s="233">
        <f>[5]Summary!EA232</f>
        <v>127145</v>
      </c>
      <c r="F299" t="s">
        <v>57</v>
      </c>
      <c r="G299" s="29">
        <v>44059</v>
      </c>
      <c r="H299" s="232">
        <f>[5]Summary!EA233</f>
        <v>100934</v>
      </c>
      <c r="I299" s="2"/>
      <c r="J299" t="s">
        <v>56</v>
      </c>
      <c r="K299" s="29">
        <v>44058</v>
      </c>
      <c r="L299" s="235">
        <f>[5]Summary!DX232</f>
        <v>66247</v>
      </c>
      <c r="N299" t="s">
        <v>57</v>
      </c>
      <c r="O299" s="29">
        <v>44059</v>
      </c>
      <c r="P299" s="235">
        <f>[5]Summary!DX233</f>
        <v>58059</v>
      </c>
      <c r="Q299" s="2"/>
      <c r="R299" t="s">
        <v>56</v>
      </c>
      <c r="S299" s="29">
        <v>44058</v>
      </c>
      <c r="T299" s="233">
        <f>[5]Summary!DR232</f>
        <v>19469</v>
      </c>
      <c r="U299" t="s">
        <v>57</v>
      </c>
      <c r="V299" s="29">
        <v>44059</v>
      </c>
      <c r="W299" s="233">
        <f>[5]Summary!DR233</f>
        <v>19093</v>
      </c>
      <c r="X299" s="2"/>
      <c r="Y299" t="s">
        <v>56</v>
      </c>
      <c r="Z299" s="29">
        <v>44058</v>
      </c>
      <c r="AA299" s="234">
        <f>[5]Summary!DO232</f>
        <v>17646</v>
      </c>
      <c r="AB299" t="s">
        <v>57</v>
      </c>
      <c r="AC299" s="29">
        <v>44059</v>
      </c>
      <c r="AD299" s="234">
        <f>[5]Summary!DO233</f>
        <v>15038</v>
      </c>
      <c r="AE299" s="2"/>
      <c r="AF299" t="s">
        <v>56</v>
      </c>
      <c r="AG299" s="29">
        <v>44058</v>
      </c>
      <c r="AH299" s="232">
        <f>[5]Summary!DL232</f>
        <v>9702</v>
      </c>
      <c r="AI299" t="s">
        <v>57</v>
      </c>
      <c r="AJ299" s="29">
        <v>44059</v>
      </c>
      <c r="AK299" s="232">
        <f>[5]Summary!DL233</f>
        <v>7091</v>
      </c>
      <c r="AL299" s="2"/>
      <c r="AM299" t="s">
        <v>56</v>
      </c>
      <c r="AN299" s="29">
        <v>44058</v>
      </c>
      <c r="AO299" s="48">
        <f t="shared" si="19"/>
        <v>240209</v>
      </c>
      <c r="AQ299" t="s">
        <v>57</v>
      </c>
      <c r="AR299" s="29">
        <v>44059</v>
      </c>
      <c r="AS299" s="48">
        <f t="shared" si="20"/>
        <v>200215</v>
      </c>
    </row>
    <row r="300" spans="2:45" x14ac:dyDescent="0.2">
      <c r="B300" t="s">
        <v>56</v>
      </c>
      <c r="C300" s="29">
        <v>44065</v>
      </c>
      <c r="D300" s="233">
        <f>[5]Summary!EA239</f>
        <v>120366</v>
      </c>
      <c r="F300" t="s">
        <v>57</v>
      </c>
      <c r="G300" s="29">
        <v>44066</v>
      </c>
      <c r="H300" s="232">
        <f>[5]Summary!EA240</f>
        <v>101143</v>
      </c>
      <c r="I300" s="2"/>
      <c r="J300" t="s">
        <v>56</v>
      </c>
      <c r="K300" s="29">
        <v>44065</v>
      </c>
      <c r="L300" s="235">
        <f>[5]Summary!DX239</f>
        <v>63865</v>
      </c>
      <c r="N300" t="s">
        <v>57</v>
      </c>
      <c r="O300" s="29">
        <v>44066</v>
      </c>
      <c r="P300" s="235">
        <f>[5]Summary!DX240</f>
        <v>56414</v>
      </c>
      <c r="Q300" s="2"/>
      <c r="R300" t="s">
        <v>56</v>
      </c>
      <c r="S300" s="29">
        <v>44065</v>
      </c>
      <c r="T300" s="233">
        <f>[5]Summary!DR239</f>
        <v>17833</v>
      </c>
      <c r="U300" t="s">
        <v>57</v>
      </c>
      <c r="V300" s="29">
        <v>44066</v>
      </c>
      <c r="W300" s="233">
        <f>[5]Summary!DR240</f>
        <v>19091</v>
      </c>
      <c r="X300" s="2"/>
      <c r="Y300" t="s">
        <v>56</v>
      </c>
      <c r="Z300" s="29">
        <v>44065</v>
      </c>
      <c r="AA300" s="234">
        <f>[5]Summary!DO239</f>
        <v>17521</v>
      </c>
      <c r="AB300" t="s">
        <v>57</v>
      </c>
      <c r="AC300" s="29">
        <v>44066</v>
      </c>
      <c r="AD300" s="234">
        <f>[5]Summary!DO240</f>
        <v>15369</v>
      </c>
      <c r="AE300" s="2"/>
      <c r="AF300" t="s">
        <v>56</v>
      </c>
      <c r="AG300" s="29">
        <v>44065</v>
      </c>
      <c r="AH300" s="232">
        <f>[5]Summary!DL239</f>
        <v>9105</v>
      </c>
      <c r="AI300" t="s">
        <v>57</v>
      </c>
      <c r="AJ300" s="29">
        <v>44066</v>
      </c>
      <c r="AK300" s="232">
        <f>[5]Summary!DL240</f>
        <v>7610</v>
      </c>
      <c r="AL300" s="2"/>
      <c r="AM300" t="s">
        <v>56</v>
      </c>
      <c r="AN300" s="29">
        <v>44065</v>
      </c>
      <c r="AO300" s="48">
        <f t="shared" ref="AO300:AO331" si="21">D300+L300+T300+AA300+AH300</f>
        <v>228690</v>
      </c>
      <c r="AQ300" t="s">
        <v>57</v>
      </c>
      <c r="AR300" s="29">
        <v>44066</v>
      </c>
      <c r="AS300" s="48">
        <f t="shared" si="20"/>
        <v>199627</v>
      </c>
    </row>
    <row r="301" spans="2:45" x14ac:dyDescent="0.2">
      <c r="B301" t="s">
        <v>56</v>
      </c>
      <c r="C301" s="29">
        <v>44072</v>
      </c>
      <c r="D301" s="233">
        <f>[5]Summary!EA246</f>
        <v>132362</v>
      </c>
      <c r="F301" t="s">
        <v>57</v>
      </c>
      <c r="G301" s="29">
        <v>44073</v>
      </c>
      <c r="H301" s="232">
        <f>[5]Summary!EA247</f>
        <v>99956</v>
      </c>
      <c r="I301" s="2"/>
      <c r="J301" t="s">
        <v>56</v>
      </c>
      <c r="K301" s="29">
        <v>44072</v>
      </c>
      <c r="L301" s="235">
        <f>[5]Summary!DX246</f>
        <v>68223</v>
      </c>
      <c r="N301" t="s">
        <v>57</v>
      </c>
      <c r="O301" s="29">
        <v>44073</v>
      </c>
      <c r="P301" s="235">
        <f>[5]Summary!DX247</f>
        <v>57901</v>
      </c>
      <c r="Q301" s="2"/>
      <c r="R301" t="s">
        <v>56</v>
      </c>
      <c r="S301" s="29">
        <v>44072</v>
      </c>
      <c r="T301" s="233">
        <f>[5]Summary!DR246</f>
        <v>18954</v>
      </c>
      <c r="U301" t="s">
        <v>57</v>
      </c>
      <c r="V301" s="29">
        <v>44073</v>
      </c>
      <c r="W301" s="233">
        <f>[5]Summary!DR247</f>
        <v>17957</v>
      </c>
      <c r="X301" s="2"/>
      <c r="Y301" t="s">
        <v>56</v>
      </c>
      <c r="Z301" s="29">
        <v>44072</v>
      </c>
      <c r="AA301" s="234">
        <f>[5]Summary!DO246</f>
        <v>18671</v>
      </c>
      <c r="AB301" t="s">
        <v>57</v>
      </c>
      <c r="AC301" s="29">
        <v>44073</v>
      </c>
      <c r="AD301" s="234">
        <f>[5]Summary!DO247</f>
        <v>15258</v>
      </c>
      <c r="AE301" s="2"/>
      <c r="AF301" t="s">
        <v>56</v>
      </c>
      <c r="AG301" s="29">
        <v>44072</v>
      </c>
      <c r="AH301" s="232">
        <f>[5]Summary!DL246</f>
        <v>10515</v>
      </c>
      <c r="AI301" t="s">
        <v>57</v>
      </c>
      <c r="AJ301" s="29">
        <v>44073</v>
      </c>
      <c r="AK301" s="232">
        <f>[5]Summary!DL247</f>
        <v>7835</v>
      </c>
      <c r="AL301" s="2"/>
      <c r="AM301" t="s">
        <v>56</v>
      </c>
      <c r="AN301" s="29">
        <v>44072</v>
      </c>
      <c r="AO301" s="48">
        <f t="shared" si="21"/>
        <v>248725</v>
      </c>
      <c r="AQ301" t="s">
        <v>57</v>
      </c>
      <c r="AR301" s="29">
        <v>44073</v>
      </c>
      <c r="AS301" s="48">
        <f t="shared" si="20"/>
        <v>198907</v>
      </c>
    </row>
    <row r="302" spans="2:45" x14ac:dyDescent="0.2">
      <c r="B302" t="s">
        <v>56</v>
      </c>
      <c r="C302" s="29">
        <v>44079</v>
      </c>
      <c r="D302" s="233">
        <f>[5]Summary!EA253</f>
        <v>128102</v>
      </c>
      <c r="F302" t="s">
        <v>57</v>
      </c>
      <c r="G302" s="29">
        <v>44080</v>
      </c>
      <c r="H302" s="232">
        <f>[5]Summary!EA254</f>
        <v>103325</v>
      </c>
      <c r="I302" s="2"/>
      <c r="J302" t="s">
        <v>56</v>
      </c>
      <c r="K302" s="29">
        <v>44079</v>
      </c>
      <c r="L302" s="235">
        <f>[5]Summary!DX253</f>
        <v>67314</v>
      </c>
      <c r="N302" t="s">
        <v>57</v>
      </c>
      <c r="O302" s="29">
        <v>44080</v>
      </c>
      <c r="P302" s="235">
        <f>[5]Summary!DX254</f>
        <v>55013</v>
      </c>
      <c r="Q302" s="2"/>
      <c r="R302" t="s">
        <v>56</v>
      </c>
      <c r="S302" s="29">
        <v>44079</v>
      </c>
      <c r="T302" s="233">
        <f>[5]Summary!DR253</f>
        <v>19797</v>
      </c>
      <c r="U302" t="s">
        <v>57</v>
      </c>
      <c r="V302" s="29">
        <v>44080</v>
      </c>
      <c r="W302" s="233">
        <f>[5]Summary!DR254</f>
        <v>17323</v>
      </c>
      <c r="X302" s="2"/>
      <c r="Y302" t="s">
        <v>56</v>
      </c>
      <c r="Z302" s="29">
        <v>44079</v>
      </c>
      <c r="AA302" s="234">
        <f>[5]Summary!DO253</f>
        <v>17512</v>
      </c>
      <c r="AB302" t="s">
        <v>57</v>
      </c>
      <c r="AC302" s="29">
        <v>44080</v>
      </c>
      <c r="AD302" s="234">
        <f>[5]Summary!DO254</f>
        <v>14294</v>
      </c>
      <c r="AE302" s="2"/>
      <c r="AF302" t="s">
        <v>56</v>
      </c>
      <c r="AG302" s="29">
        <v>44079</v>
      </c>
      <c r="AH302" s="232">
        <f>[5]Summary!DL253</f>
        <v>9314</v>
      </c>
      <c r="AI302" t="s">
        <v>57</v>
      </c>
      <c r="AJ302" s="29">
        <v>44080</v>
      </c>
      <c r="AK302" s="232">
        <f>[5]Summary!DL254</f>
        <v>7519</v>
      </c>
      <c r="AL302" s="2"/>
      <c r="AM302" t="s">
        <v>56</v>
      </c>
      <c r="AN302" s="29">
        <v>44079</v>
      </c>
      <c r="AO302" s="48">
        <f t="shared" si="21"/>
        <v>242039</v>
      </c>
      <c r="AQ302" t="s">
        <v>57</v>
      </c>
      <c r="AR302" s="29">
        <v>44080</v>
      </c>
      <c r="AS302" s="48">
        <f t="shared" si="20"/>
        <v>197474</v>
      </c>
    </row>
    <row r="303" spans="2:45" x14ac:dyDescent="0.2">
      <c r="B303" t="s">
        <v>56</v>
      </c>
      <c r="C303" s="29">
        <v>44086</v>
      </c>
      <c r="D303" s="233">
        <f>[5]Summary!EA260</f>
        <v>129172</v>
      </c>
      <c r="F303" t="s">
        <v>57</v>
      </c>
      <c r="G303" s="29">
        <v>44087</v>
      </c>
      <c r="H303" s="232">
        <f>[5]Summary!EA261</f>
        <v>99297</v>
      </c>
      <c r="I303" s="2"/>
      <c r="J303" t="s">
        <v>56</v>
      </c>
      <c r="K303" s="29">
        <v>44086</v>
      </c>
      <c r="L303" s="235">
        <f>[5]Summary!DX260</f>
        <v>67152</v>
      </c>
      <c r="N303" t="s">
        <v>57</v>
      </c>
      <c r="O303" s="29">
        <v>44087</v>
      </c>
      <c r="P303" s="235">
        <f>[5]Summary!DX261</f>
        <v>56274</v>
      </c>
      <c r="Q303" s="2"/>
      <c r="R303" t="s">
        <v>56</v>
      </c>
      <c r="S303" s="29">
        <v>44086</v>
      </c>
      <c r="T303" s="233">
        <f>[5]Summary!DR260</f>
        <v>19037</v>
      </c>
      <c r="U303" t="s">
        <v>57</v>
      </c>
      <c r="V303" s="29">
        <v>44087</v>
      </c>
      <c r="W303" s="233">
        <f>[5]Summary!DR261</f>
        <v>18047</v>
      </c>
      <c r="X303" s="2"/>
      <c r="Y303" t="s">
        <v>56</v>
      </c>
      <c r="Z303" s="29">
        <v>44086</v>
      </c>
      <c r="AA303" s="234">
        <f>[5]Summary!DO260</f>
        <v>18715</v>
      </c>
      <c r="AB303" t="s">
        <v>57</v>
      </c>
      <c r="AC303" s="29">
        <v>44087</v>
      </c>
      <c r="AD303" s="234">
        <f>[5]Summary!DO261</f>
        <v>14991</v>
      </c>
      <c r="AE303" s="2"/>
      <c r="AF303" t="s">
        <v>56</v>
      </c>
      <c r="AG303" s="29">
        <v>44086</v>
      </c>
      <c r="AH303" s="232">
        <f>[5]Summary!DL260</f>
        <v>10606</v>
      </c>
      <c r="AI303" t="s">
        <v>57</v>
      </c>
      <c r="AJ303" s="29">
        <v>44087</v>
      </c>
      <c r="AK303" s="232">
        <f>[5]Summary!DL261</f>
        <v>7558</v>
      </c>
      <c r="AL303" s="2"/>
      <c r="AM303" t="s">
        <v>56</v>
      </c>
      <c r="AN303" s="29">
        <v>44086</v>
      </c>
      <c r="AO303" s="48">
        <f t="shared" si="21"/>
        <v>244682</v>
      </c>
      <c r="AQ303" t="s">
        <v>57</v>
      </c>
      <c r="AR303" s="29">
        <v>44087</v>
      </c>
      <c r="AS303" s="48">
        <f t="shared" si="20"/>
        <v>196167</v>
      </c>
    </row>
    <row r="304" spans="2:45" x14ac:dyDescent="0.2">
      <c r="B304" t="s">
        <v>56</v>
      </c>
      <c r="C304" s="29">
        <v>44093</v>
      </c>
      <c r="D304" s="233">
        <f>[5]Summary!EA267</f>
        <v>137407</v>
      </c>
      <c r="F304" t="s">
        <v>57</v>
      </c>
      <c r="G304" s="29">
        <v>44094</v>
      </c>
      <c r="H304" s="232">
        <f>[5]Summary!EA268</f>
        <v>90622</v>
      </c>
      <c r="I304" s="2"/>
      <c r="J304" t="s">
        <v>56</v>
      </c>
      <c r="K304" s="29">
        <v>44093</v>
      </c>
      <c r="L304" s="235">
        <f>[5]Summary!DX267</f>
        <v>70111</v>
      </c>
      <c r="N304" t="s">
        <v>57</v>
      </c>
      <c r="O304" s="29">
        <v>44094</v>
      </c>
      <c r="P304" s="235">
        <f>[5]Summary!DX268</f>
        <v>59910</v>
      </c>
      <c r="Q304" s="2"/>
      <c r="R304" t="s">
        <v>56</v>
      </c>
      <c r="S304" s="29">
        <v>44093</v>
      </c>
      <c r="T304" s="233">
        <f>[5]Summary!DR267</f>
        <v>19676</v>
      </c>
      <c r="U304" t="s">
        <v>57</v>
      </c>
      <c r="V304" s="29">
        <v>44094</v>
      </c>
      <c r="W304" s="233">
        <f>[5]Summary!DR268</f>
        <v>19265</v>
      </c>
      <c r="X304" s="2"/>
      <c r="Y304" t="s">
        <v>56</v>
      </c>
      <c r="Z304" s="29">
        <v>44093</v>
      </c>
      <c r="AA304" s="234">
        <f>[5]Summary!DO267</f>
        <v>18579</v>
      </c>
      <c r="AB304" t="s">
        <v>57</v>
      </c>
      <c r="AC304" s="29">
        <v>44094</v>
      </c>
      <c r="AD304" s="234">
        <f>[5]Summary!DO268</f>
        <v>25055</v>
      </c>
      <c r="AE304" s="2"/>
      <c r="AF304" t="s">
        <v>56</v>
      </c>
      <c r="AG304" s="29">
        <v>44093</v>
      </c>
      <c r="AH304" s="232">
        <f>[5]Summary!DL267</f>
        <v>10655</v>
      </c>
      <c r="AI304" t="s">
        <v>57</v>
      </c>
      <c r="AJ304" s="29">
        <v>44094</v>
      </c>
      <c r="AK304" s="232">
        <f>[5]Summary!DL268</f>
        <v>8139</v>
      </c>
      <c r="AL304" s="2"/>
      <c r="AM304" t="s">
        <v>56</v>
      </c>
      <c r="AN304" s="29">
        <v>44093</v>
      </c>
      <c r="AO304" s="48">
        <f t="shared" si="21"/>
        <v>256428</v>
      </c>
      <c r="AQ304" t="s">
        <v>57</v>
      </c>
      <c r="AR304" s="29">
        <v>44094</v>
      </c>
      <c r="AS304" s="48">
        <f t="shared" si="20"/>
        <v>202991</v>
      </c>
    </row>
    <row r="305" spans="2:45" x14ac:dyDescent="0.2">
      <c r="B305" t="s">
        <v>56</v>
      </c>
      <c r="C305" s="29">
        <v>44100</v>
      </c>
      <c r="D305" s="233">
        <f>[5]Summary!EA274</f>
        <v>139955</v>
      </c>
      <c r="F305" t="s">
        <v>57</v>
      </c>
      <c r="G305" s="29">
        <v>44101</v>
      </c>
      <c r="H305" s="232">
        <f>[5]Summary!EA275</f>
        <v>107345</v>
      </c>
      <c r="I305" s="2"/>
      <c r="J305" t="s">
        <v>56</v>
      </c>
      <c r="K305" s="29">
        <v>44100</v>
      </c>
      <c r="L305" s="235">
        <f>[5]Summary!DX274</f>
        <v>68979</v>
      </c>
      <c r="N305" t="s">
        <v>57</v>
      </c>
      <c r="O305" s="29">
        <v>44101</v>
      </c>
      <c r="P305" s="235">
        <f>[5]Summary!DX275</f>
        <v>64923</v>
      </c>
      <c r="Q305" s="2"/>
      <c r="R305" t="s">
        <v>56</v>
      </c>
      <c r="S305" s="29">
        <v>44100</v>
      </c>
      <c r="T305" s="233">
        <f>[5]Summary!DR274</f>
        <v>20306</v>
      </c>
      <c r="U305" t="s">
        <v>57</v>
      </c>
      <c r="V305" s="29">
        <v>44101</v>
      </c>
      <c r="W305" s="233">
        <f>[5]Summary!DR275</f>
        <v>20435</v>
      </c>
      <c r="X305" s="2"/>
      <c r="Y305" t="s">
        <v>56</v>
      </c>
      <c r="Z305" s="29">
        <v>44100</v>
      </c>
      <c r="AA305" s="234">
        <f>[5]Summary!DO274</f>
        <v>27287</v>
      </c>
      <c r="AB305" t="s">
        <v>57</v>
      </c>
      <c r="AC305" s="29">
        <v>44101</v>
      </c>
      <c r="AD305" s="234">
        <f>[5]Summary!DO275</f>
        <v>22743</v>
      </c>
      <c r="AE305" s="2"/>
      <c r="AF305" t="s">
        <v>56</v>
      </c>
      <c r="AG305" s="29">
        <v>44100</v>
      </c>
      <c r="AH305" s="232">
        <f>[5]Summary!DL274</f>
        <v>11597</v>
      </c>
      <c r="AI305" t="s">
        <v>57</v>
      </c>
      <c r="AJ305" s="29">
        <v>44101</v>
      </c>
      <c r="AK305" s="232">
        <f>[5]Summary!DL275</f>
        <v>8688</v>
      </c>
      <c r="AL305" s="2"/>
      <c r="AM305" t="s">
        <v>56</v>
      </c>
      <c r="AN305" s="29">
        <v>44100</v>
      </c>
      <c r="AO305" s="48">
        <f t="shared" si="21"/>
        <v>268124</v>
      </c>
      <c r="AQ305" t="s">
        <v>57</v>
      </c>
      <c r="AR305" s="29">
        <v>44101</v>
      </c>
      <c r="AS305" s="48">
        <f t="shared" si="20"/>
        <v>224134</v>
      </c>
    </row>
    <row r="306" spans="2:45" x14ac:dyDescent="0.2">
      <c r="B306" t="s">
        <v>56</v>
      </c>
      <c r="C306" s="29">
        <v>44107</v>
      </c>
      <c r="D306" s="233">
        <f>[5]Summary!EA281</f>
        <v>138991</v>
      </c>
      <c r="F306" t="s">
        <v>57</v>
      </c>
      <c r="G306" s="29">
        <v>44108</v>
      </c>
      <c r="H306" s="232">
        <f>[5]Summary!EA282</f>
        <v>110004</v>
      </c>
      <c r="I306" s="2"/>
      <c r="J306" t="s">
        <v>56</v>
      </c>
      <c r="K306" s="29">
        <v>44107</v>
      </c>
      <c r="L306" s="235">
        <f>[5]Summary!DX281</f>
        <v>69882</v>
      </c>
      <c r="N306" t="s">
        <v>57</v>
      </c>
      <c r="O306" s="29">
        <v>44108</v>
      </c>
      <c r="P306" s="235">
        <f>[5]Summary!DX282</f>
        <v>61385</v>
      </c>
      <c r="Q306" s="2"/>
      <c r="R306" t="s">
        <v>56</v>
      </c>
      <c r="S306" s="29">
        <v>44107</v>
      </c>
      <c r="T306" s="233">
        <f>[5]Summary!DR281</f>
        <v>20438</v>
      </c>
      <c r="U306" t="s">
        <v>57</v>
      </c>
      <c r="V306" s="29">
        <v>44108</v>
      </c>
      <c r="W306" s="233">
        <f>[5]Summary!DR282</f>
        <v>20800</v>
      </c>
      <c r="X306" s="2"/>
      <c r="Y306" t="s">
        <v>56</v>
      </c>
      <c r="Z306" s="29">
        <v>44107</v>
      </c>
      <c r="AA306" s="234">
        <f>[5]Summary!DO281</f>
        <v>25798</v>
      </c>
      <c r="AB306" t="s">
        <v>57</v>
      </c>
      <c r="AC306" s="29">
        <v>44108</v>
      </c>
      <c r="AD306" s="234">
        <f>[5]Summary!DO282</f>
        <v>21758</v>
      </c>
      <c r="AE306" s="2"/>
      <c r="AF306" t="s">
        <v>56</v>
      </c>
      <c r="AG306" s="29">
        <v>44107</v>
      </c>
      <c r="AH306" s="232">
        <f>[5]Summary!DL281</f>
        <v>10834</v>
      </c>
      <c r="AI306" t="s">
        <v>57</v>
      </c>
      <c r="AJ306" s="29">
        <v>44108</v>
      </c>
      <c r="AK306" s="232">
        <f>[5]Summary!DL282</f>
        <v>8563</v>
      </c>
      <c r="AL306" s="2"/>
      <c r="AM306" t="s">
        <v>56</v>
      </c>
      <c r="AN306" s="29">
        <v>44107</v>
      </c>
      <c r="AO306" s="48">
        <f t="shared" si="21"/>
        <v>265943</v>
      </c>
      <c r="AQ306" t="s">
        <v>57</v>
      </c>
      <c r="AR306" s="29">
        <v>44108</v>
      </c>
      <c r="AS306" s="48">
        <f t="shared" si="20"/>
        <v>222510</v>
      </c>
    </row>
    <row r="307" spans="2:45" x14ac:dyDescent="0.2">
      <c r="B307" t="s">
        <v>56</v>
      </c>
      <c r="C307" s="29">
        <v>44114</v>
      </c>
      <c r="D307" s="233">
        <f>[5]Summary!EA288</f>
        <v>136557</v>
      </c>
      <c r="F307" t="s">
        <v>57</v>
      </c>
      <c r="G307" s="29">
        <v>44115</v>
      </c>
      <c r="H307" s="232">
        <f>[5]Summary!EA289</f>
        <v>106899</v>
      </c>
      <c r="I307" s="2"/>
      <c r="J307" t="s">
        <v>56</v>
      </c>
      <c r="K307" s="29">
        <v>44114</v>
      </c>
      <c r="L307" s="235">
        <f>[5]Summary!DX288</f>
        <v>71239</v>
      </c>
      <c r="N307" t="s">
        <v>57</v>
      </c>
      <c r="O307" s="29">
        <v>44115</v>
      </c>
      <c r="P307" s="235">
        <f>[5]Summary!DX289</f>
        <v>60675</v>
      </c>
      <c r="Q307" s="2"/>
      <c r="R307" t="s">
        <v>56</v>
      </c>
      <c r="S307" s="29">
        <v>44114</v>
      </c>
      <c r="T307" s="233">
        <f>[5]Summary!DR288</f>
        <v>21440</v>
      </c>
      <c r="U307" t="s">
        <v>57</v>
      </c>
      <c r="V307" s="29">
        <v>44115</v>
      </c>
      <c r="W307" s="233">
        <f>[5]Summary!DR289</f>
        <v>20653</v>
      </c>
      <c r="X307" s="2"/>
      <c r="Y307" t="s">
        <v>56</v>
      </c>
      <c r="Z307" s="29">
        <v>44114</v>
      </c>
      <c r="AA307" s="234">
        <f>[5]Summary!DO288</f>
        <v>27174</v>
      </c>
      <c r="AB307" t="s">
        <v>57</v>
      </c>
      <c r="AC307" s="29">
        <v>44115</v>
      </c>
      <c r="AD307" s="234">
        <f>[5]Summary!DO289</f>
        <v>22119</v>
      </c>
      <c r="AE307" s="2"/>
      <c r="AF307" t="s">
        <v>56</v>
      </c>
      <c r="AG307" s="29">
        <v>44114</v>
      </c>
      <c r="AH307" s="232">
        <f>[5]Summary!DL288</f>
        <v>10994</v>
      </c>
      <c r="AI307" t="s">
        <v>57</v>
      </c>
      <c r="AJ307" s="29">
        <v>44115</v>
      </c>
      <c r="AK307" s="232">
        <f>[5]Summary!DL289</f>
        <v>8450</v>
      </c>
      <c r="AL307" s="2"/>
      <c r="AM307" t="s">
        <v>56</v>
      </c>
      <c r="AN307" s="29">
        <v>44114</v>
      </c>
      <c r="AO307" s="48">
        <f t="shared" si="21"/>
        <v>267404</v>
      </c>
      <c r="AQ307" t="s">
        <v>57</v>
      </c>
      <c r="AR307" s="29">
        <v>44115</v>
      </c>
      <c r="AS307" s="48">
        <f t="shared" si="20"/>
        <v>218796</v>
      </c>
    </row>
    <row r="308" spans="2:45" x14ac:dyDescent="0.2">
      <c r="B308" t="s">
        <v>56</v>
      </c>
      <c r="C308" s="29">
        <v>44121</v>
      </c>
      <c r="D308" s="233">
        <f>[5]Summary!EA295</f>
        <v>142155</v>
      </c>
      <c r="F308" t="s">
        <v>57</v>
      </c>
      <c r="G308" s="29">
        <v>44122</v>
      </c>
      <c r="H308" s="232">
        <f>[5]Summary!EA296</f>
        <v>113466</v>
      </c>
      <c r="I308" s="2"/>
      <c r="J308" t="s">
        <v>56</v>
      </c>
      <c r="K308" s="29">
        <v>44121</v>
      </c>
      <c r="L308" s="235">
        <f>[5]Summary!DX295</f>
        <v>72056</v>
      </c>
      <c r="N308" t="s">
        <v>57</v>
      </c>
      <c r="O308" s="29">
        <v>44122</v>
      </c>
      <c r="P308" s="235">
        <f>[5]Summary!DX296</f>
        <v>63375</v>
      </c>
      <c r="Q308" s="2"/>
      <c r="R308" t="s">
        <v>56</v>
      </c>
      <c r="S308" s="29">
        <v>44121</v>
      </c>
      <c r="T308" s="233">
        <f>[5]Summary!DR295</f>
        <v>22082</v>
      </c>
      <c r="U308" t="s">
        <v>57</v>
      </c>
      <c r="V308" s="29">
        <v>44122</v>
      </c>
      <c r="W308" s="233">
        <f>[5]Summary!DR296</f>
        <v>22104</v>
      </c>
      <c r="X308" s="2"/>
      <c r="Y308" t="s">
        <v>56</v>
      </c>
      <c r="Z308" s="29">
        <v>44121</v>
      </c>
      <c r="AA308" s="234">
        <f>[5]Summary!DO295</f>
        <v>25018</v>
      </c>
      <c r="AB308" t="s">
        <v>57</v>
      </c>
      <c r="AC308" s="29">
        <v>44122</v>
      </c>
      <c r="AD308" s="234">
        <f>[5]Summary!DO296</f>
        <v>20810</v>
      </c>
      <c r="AE308" s="2"/>
      <c r="AF308" t="s">
        <v>56</v>
      </c>
      <c r="AG308" s="29">
        <v>44121</v>
      </c>
      <c r="AH308" s="232">
        <f>[5]Summary!DL295</f>
        <v>11402</v>
      </c>
      <c r="AI308" t="s">
        <v>57</v>
      </c>
      <c r="AJ308" s="29">
        <v>44122</v>
      </c>
      <c r="AK308" s="232">
        <f>[5]Summary!DL296</f>
        <v>9008</v>
      </c>
      <c r="AL308" s="2"/>
      <c r="AM308" t="s">
        <v>56</v>
      </c>
      <c r="AN308" s="29">
        <v>44121</v>
      </c>
      <c r="AO308" s="48">
        <f t="shared" si="21"/>
        <v>272713</v>
      </c>
      <c r="AQ308" t="s">
        <v>57</v>
      </c>
      <c r="AR308" s="29">
        <v>44122</v>
      </c>
      <c r="AS308" s="48">
        <f t="shared" si="20"/>
        <v>228763</v>
      </c>
    </row>
    <row r="309" spans="2:45" x14ac:dyDescent="0.2">
      <c r="B309" t="s">
        <v>56</v>
      </c>
      <c r="C309" s="29">
        <v>44128</v>
      </c>
      <c r="D309" s="233">
        <f>[5]Summary!EA302</f>
        <v>145342</v>
      </c>
      <c r="F309" t="s">
        <v>57</v>
      </c>
      <c r="G309" s="29">
        <v>44129</v>
      </c>
      <c r="H309" s="232">
        <f>[5]Summary!EA303</f>
        <v>111533</v>
      </c>
      <c r="I309" s="2"/>
      <c r="J309" t="s">
        <v>56</v>
      </c>
      <c r="K309" s="29">
        <v>44128</v>
      </c>
      <c r="L309" s="235">
        <f>[5]Summary!DX302</f>
        <v>73062</v>
      </c>
      <c r="N309" t="s">
        <v>57</v>
      </c>
      <c r="O309" s="29">
        <v>44129</v>
      </c>
      <c r="P309" s="235">
        <f>[5]Summary!DX303</f>
        <v>63005</v>
      </c>
      <c r="Q309" s="2"/>
      <c r="R309" t="s">
        <v>56</v>
      </c>
      <c r="S309" s="29">
        <v>44128</v>
      </c>
      <c r="T309" s="233">
        <f>[5]Summary!DR302</f>
        <v>22012</v>
      </c>
      <c r="U309" t="s">
        <v>57</v>
      </c>
      <c r="V309" s="29">
        <v>44129</v>
      </c>
      <c r="W309" s="233">
        <f>[5]Summary!DR303</f>
        <v>21331</v>
      </c>
      <c r="X309" s="2"/>
      <c r="Y309" t="s">
        <v>56</v>
      </c>
      <c r="Z309" s="29">
        <v>44128</v>
      </c>
      <c r="AA309" s="234">
        <f>[5]Summary!DO302</f>
        <v>25254</v>
      </c>
      <c r="AB309" t="s">
        <v>57</v>
      </c>
      <c r="AC309" s="29">
        <v>44129</v>
      </c>
      <c r="AD309" s="234">
        <f>[5]Summary!DO303</f>
        <v>20699</v>
      </c>
      <c r="AE309" s="2"/>
      <c r="AF309" t="s">
        <v>56</v>
      </c>
      <c r="AG309" s="29">
        <v>44128</v>
      </c>
      <c r="AH309" s="232">
        <f>[5]Summary!DL302</f>
        <v>11398</v>
      </c>
      <c r="AI309" t="s">
        <v>57</v>
      </c>
      <c r="AJ309" s="29">
        <v>44129</v>
      </c>
      <c r="AK309" s="232">
        <f>[5]Summary!DL303</f>
        <v>8310</v>
      </c>
      <c r="AL309" s="2"/>
      <c r="AM309" t="s">
        <v>56</v>
      </c>
      <c r="AN309" s="29">
        <v>44128</v>
      </c>
      <c r="AO309" s="48">
        <f t="shared" si="21"/>
        <v>277068</v>
      </c>
      <c r="AQ309" t="s">
        <v>57</v>
      </c>
      <c r="AR309" s="29">
        <v>44129</v>
      </c>
      <c r="AS309" s="48">
        <f t="shared" si="20"/>
        <v>224878</v>
      </c>
    </row>
    <row r="310" spans="2:45" x14ac:dyDescent="0.2">
      <c r="B310" t="s">
        <v>56</v>
      </c>
      <c r="C310" s="29">
        <v>44135</v>
      </c>
      <c r="D310" s="233">
        <f>[5]Summary!EA309</f>
        <v>140331</v>
      </c>
      <c r="F310" t="s">
        <v>57</v>
      </c>
      <c r="G310" s="29">
        <v>44136</v>
      </c>
      <c r="H310" s="232">
        <f>[5]Summary!EA310</f>
        <v>108023</v>
      </c>
      <c r="I310" s="2"/>
      <c r="J310" t="s">
        <v>56</v>
      </c>
      <c r="K310" s="29">
        <v>44135</v>
      </c>
      <c r="L310" s="235">
        <f>[5]Summary!DX309</f>
        <v>72279</v>
      </c>
      <c r="N310" t="s">
        <v>57</v>
      </c>
      <c r="O310" s="29">
        <v>44136</v>
      </c>
      <c r="P310" s="235">
        <f>[5]Summary!DX310</f>
        <v>64893</v>
      </c>
      <c r="Q310" s="2"/>
      <c r="R310" t="s">
        <v>56</v>
      </c>
      <c r="S310" s="29">
        <v>44135</v>
      </c>
      <c r="T310" s="233">
        <f>[5]Summary!DR309</f>
        <v>20093</v>
      </c>
      <c r="U310" t="s">
        <v>57</v>
      </c>
      <c r="V310" s="29">
        <v>44136</v>
      </c>
      <c r="W310" s="233">
        <f>[5]Summary!DR310</f>
        <v>19442</v>
      </c>
      <c r="X310" s="2"/>
      <c r="Y310" t="s">
        <v>56</v>
      </c>
      <c r="Z310" s="29">
        <v>44135</v>
      </c>
      <c r="AA310" s="234">
        <f>[5]Summary!DO309</f>
        <v>25124</v>
      </c>
      <c r="AB310" t="s">
        <v>57</v>
      </c>
      <c r="AC310" s="29">
        <v>44136</v>
      </c>
      <c r="AD310" s="234">
        <f>[5]Summary!DO310</f>
        <v>21561</v>
      </c>
      <c r="AE310" s="2"/>
      <c r="AF310" t="s">
        <v>56</v>
      </c>
      <c r="AG310" s="29">
        <v>44135</v>
      </c>
      <c r="AH310" s="232">
        <f>[5]Summary!DL309</f>
        <v>11366</v>
      </c>
      <c r="AI310" t="s">
        <v>57</v>
      </c>
      <c r="AJ310" s="29">
        <v>44136</v>
      </c>
      <c r="AK310" s="232">
        <f>[5]Summary!DL310</f>
        <v>8214</v>
      </c>
      <c r="AL310" s="2"/>
      <c r="AM310" t="s">
        <v>56</v>
      </c>
      <c r="AN310" s="29">
        <v>44135</v>
      </c>
      <c r="AO310" s="48">
        <f t="shared" si="21"/>
        <v>269193</v>
      </c>
      <c r="AQ310" t="s">
        <v>57</v>
      </c>
      <c r="AR310" s="29">
        <v>44136</v>
      </c>
      <c r="AS310" s="48">
        <f t="shared" si="20"/>
        <v>222133</v>
      </c>
    </row>
    <row r="311" spans="2:45" x14ac:dyDescent="0.2">
      <c r="B311" t="s">
        <v>56</v>
      </c>
      <c r="C311" s="29">
        <v>44142</v>
      </c>
      <c r="D311" s="233">
        <f>[5]Summary!EA316</f>
        <v>138144</v>
      </c>
      <c r="F311" t="s">
        <v>57</v>
      </c>
      <c r="G311" s="29">
        <v>44143</v>
      </c>
      <c r="H311" s="232">
        <f>[5]Summary!EA317</f>
        <v>108140</v>
      </c>
      <c r="I311" s="2"/>
      <c r="J311" t="s">
        <v>56</v>
      </c>
      <c r="K311" s="29">
        <v>44142</v>
      </c>
      <c r="L311" s="235">
        <f>[5]Summary!DX316</f>
        <v>72000</v>
      </c>
      <c r="N311" t="s">
        <v>57</v>
      </c>
      <c r="O311" s="29">
        <v>44143</v>
      </c>
      <c r="P311" s="235">
        <f>[5]Summary!DX317</f>
        <v>61339</v>
      </c>
      <c r="Q311" s="2"/>
      <c r="R311" t="s">
        <v>56</v>
      </c>
      <c r="S311" s="29">
        <v>44142</v>
      </c>
      <c r="T311" s="233">
        <f>[5]Summary!DR316</f>
        <v>21421</v>
      </c>
      <c r="U311" t="s">
        <v>57</v>
      </c>
      <c r="V311" s="29">
        <v>44143</v>
      </c>
      <c r="W311" s="233">
        <f>[5]Summary!DR317</f>
        <v>21035</v>
      </c>
      <c r="X311" s="2"/>
      <c r="Y311" t="s">
        <v>56</v>
      </c>
      <c r="Z311" s="29">
        <v>44142</v>
      </c>
      <c r="AA311" s="234">
        <f>[5]Summary!DO316</f>
        <v>26583</v>
      </c>
      <c r="AB311" t="s">
        <v>57</v>
      </c>
      <c r="AC311" s="29">
        <v>44143</v>
      </c>
      <c r="AD311" s="234">
        <f>[5]Summary!DO317</f>
        <v>21217</v>
      </c>
      <c r="AE311" s="2"/>
      <c r="AF311" t="s">
        <v>56</v>
      </c>
      <c r="AG311" s="29">
        <v>44142</v>
      </c>
      <c r="AH311" s="232">
        <f>[5]Summary!DL316</f>
        <v>11321</v>
      </c>
      <c r="AI311" t="s">
        <v>57</v>
      </c>
      <c r="AJ311" s="29">
        <v>44143</v>
      </c>
      <c r="AK311" s="232">
        <f>[5]Summary!DL317</f>
        <v>8495</v>
      </c>
      <c r="AL311" s="2"/>
      <c r="AM311" t="s">
        <v>56</v>
      </c>
      <c r="AN311" s="29">
        <v>44142</v>
      </c>
      <c r="AO311" s="48">
        <f t="shared" si="21"/>
        <v>269469</v>
      </c>
      <c r="AQ311" t="s">
        <v>57</v>
      </c>
      <c r="AR311" s="29">
        <v>44143</v>
      </c>
      <c r="AS311" s="48">
        <f t="shared" si="20"/>
        <v>220226</v>
      </c>
    </row>
    <row r="312" spans="2:45" x14ac:dyDescent="0.2">
      <c r="B312" t="s">
        <v>56</v>
      </c>
      <c r="C312" s="29">
        <v>44149</v>
      </c>
      <c r="D312" s="233">
        <f>[5]Summary!EA323</f>
        <v>139232</v>
      </c>
      <c r="F312" t="s">
        <v>57</v>
      </c>
      <c r="G312" s="29">
        <v>44150</v>
      </c>
      <c r="H312" s="232">
        <f>[5]Summary!EA324</f>
        <v>107928</v>
      </c>
      <c r="I312" s="2"/>
      <c r="J312" t="s">
        <v>56</v>
      </c>
      <c r="K312" s="29">
        <v>44149</v>
      </c>
      <c r="L312" s="235">
        <f>[5]Summary!DX323</f>
        <v>69761</v>
      </c>
      <c r="N312" t="s">
        <v>57</v>
      </c>
      <c r="O312" s="29">
        <v>44150</v>
      </c>
      <c r="P312" s="235">
        <f>[5]Summary!DX324</f>
        <v>58964</v>
      </c>
      <c r="Q312" s="2"/>
      <c r="R312" t="s">
        <v>56</v>
      </c>
      <c r="S312" s="29">
        <v>44149</v>
      </c>
      <c r="T312" s="233">
        <f>[5]Summary!DR323</f>
        <v>20965</v>
      </c>
      <c r="U312" t="s">
        <v>57</v>
      </c>
      <c r="V312" s="29">
        <v>44150</v>
      </c>
      <c r="W312" s="233">
        <f>[5]Summary!DR324</f>
        <v>20304</v>
      </c>
      <c r="X312" s="2"/>
      <c r="Y312" t="s">
        <v>56</v>
      </c>
      <c r="Z312" s="29">
        <v>44149</v>
      </c>
      <c r="AA312" s="234">
        <f>[5]Summary!DO323</f>
        <v>24946</v>
      </c>
      <c r="AB312" t="s">
        <v>57</v>
      </c>
      <c r="AC312" s="29">
        <v>44150</v>
      </c>
      <c r="AD312" s="234">
        <f>[5]Summary!DO324</f>
        <v>22088</v>
      </c>
      <c r="AE312" s="2"/>
      <c r="AF312" t="s">
        <v>56</v>
      </c>
      <c r="AG312" s="29">
        <v>44149</v>
      </c>
      <c r="AH312" s="232">
        <f>[5]Summary!DL323</f>
        <v>11197</v>
      </c>
      <c r="AI312" t="s">
        <v>57</v>
      </c>
      <c r="AJ312" s="29">
        <v>44150</v>
      </c>
      <c r="AK312" s="232">
        <f>[5]Summary!DL324</f>
        <v>8480</v>
      </c>
      <c r="AL312" s="2"/>
      <c r="AM312" t="s">
        <v>56</v>
      </c>
      <c r="AN312" s="29">
        <v>44149</v>
      </c>
      <c r="AO312" s="48">
        <f t="shared" si="21"/>
        <v>266101</v>
      </c>
      <c r="AQ312" t="s">
        <v>57</v>
      </c>
      <c r="AR312" s="29">
        <v>44150</v>
      </c>
      <c r="AS312" s="48">
        <f t="shared" si="20"/>
        <v>217764</v>
      </c>
    </row>
    <row r="313" spans="2:45" x14ac:dyDescent="0.2">
      <c r="B313" t="s">
        <v>56</v>
      </c>
      <c r="C313" s="29">
        <v>44156</v>
      </c>
      <c r="D313" s="233">
        <f>[5]Summary!EA330</f>
        <v>135429</v>
      </c>
      <c r="F313" t="s">
        <v>57</v>
      </c>
      <c r="G313" s="29">
        <v>44157</v>
      </c>
      <c r="H313" s="232">
        <f>[5]Summary!EA331</f>
        <v>100465</v>
      </c>
      <c r="I313" s="2"/>
      <c r="J313" t="s">
        <v>56</v>
      </c>
      <c r="K313" s="29">
        <v>44156</v>
      </c>
      <c r="L313" s="235">
        <f>[5]Summary!DX330</f>
        <v>69897</v>
      </c>
      <c r="N313" t="s">
        <v>57</v>
      </c>
      <c r="O313" s="29">
        <v>44157</v>
      </c>
      <c r="P313" s="235">
        <f>[5]Summary!DX331</f>
        <v>57560</v>
      </c>
      <c r="Q313" s="2"/>
      <c r="R313" t="s">
        <v>56</v>
      </c>
      <c r="S313" s="29">
        <v>44156</v>
      </c>
      <c r="T313" s="233">
        <f>[5]Summary!DR330</f>
        <v>22768</v>
      </c>
      <c r="U313" t="s">
        <v>57</v>
      </c>
      <c r="V313" s="29">
        <v>44157</v>
      </c>
      <c r="W313" s="233">
        <f>[5]Summary!DR331</f>
        <v>20480</v>
      </c>
      <c r="X313" s="2"/>
      <c r="Y313" t="s">
        <v>56</v>
      </c>
      <c r="Z313" s="29">
        <v>44156</v>
      </c>
      <c r="AA313" s="234">
        <f>[5]Summary!DO330</f>
        <v>27341</v>
      </c>
      <c r="AB313" t="s">
        <v>57</v>
      </c>
      <c r="AC313" s="29">
        <v>44157</v>
      </c>
      <c r="AD313" s="234">
        <f>[5]Summary!DO331</f>
        <v>23448</v>
      </c>
      <c r="AE313" s="2"/>
      <c r="AF313" t="s">
        <v>56</v>
      </c>
      <c r="AG313" s="29">
        <v>44156</v>
      </c>
      <c r="AH313" s="232">
        <f>[5]Summary!DL330</f>
        <v>10802</v>
      </c>
      <c r="AI313" t="s">
        <v>57</v>
      </c>
      <c r="AJ313" s="29">
        <v>44157</v>
      </c>
      <c r="AK313" s="232">
        <f>[5]Summary!DL331</f>
        <v>7742</v>
      </c>
      <c r="AL313" s="2"/>
      <c r="AM313" t="s">
        <v>56</v>
      </c>
      <c r="AN313" s="29">
        <v>44156</v>
      </c>
      <c r="AO313" s="48">
        <f t="shared" si="21"/>
        <v>266237</v>
      </c>
      <c r="AQ313" t="s">
        <v>57</v>
      </c>
      <c r="AR313" s="29">
        <v>44157</v>
      </c>
      <c r="AS313" s="48">
        <f t="shared" si="20"/>
        <v>209695</v>
      </c>
    </row>
    <row r="314" spans="2:45" x14ac:dyDescent="0.2">
      <c r="B314" t="s">
        <v>56</v>
      </c>
      <c r="C314" s="29">
        <v>44163</v>
      </c>
      <c r="D314" s="233">
        <f>[5]Summary!EA337</f>
        <v>102773</v>
      </c>
      <c r="F314" t="s">
        <v>57</v>
      </c>
      <c r="G314" s="29">
        <v>44164</v>
      </c>
      <c r="H314" s="232">
        <f>[5]Summary!EA338</f>
        <v>101351</v>
      </c>
      <c r="I314" s="2"/>
      <c r="J314" t="s">
        <v>56</v>
      </c>
      <c r="K314" s="29">
        <v>44163</v>
      </c>
      <c r="L314" s="235">
        <f>[5]Summary!DX337</f>
        <v>57854</v>
      </c>
      <c r="N314" t="s">
        <v>57</v>
      </c>
      <c r="O314" s="29">
        <v>44164</v>
      </c>
      <c r="P314" s="235">
        <f>[5]Summary!DX338</f>
        <v>61421</v>
      </c>
      <c r="Q314" s="2"/>
      <c r="R314" t="s">
        <v>56</v>
      </c>
      <c r="S314" s="29">
        <v>44163</v>
      </c>
      <c r="T314" s="233">
        <f>[5]Summary!DR337</f>
        <v>18176</v>
      </c>
      <c r="U314" t="s">
        <v>57</v>
      </c>
      <c r="V314" s="29">
        <v>44164</v>
      </c>
      <c r="W314" s="233">
        <f>[5]Summary!DR338</f>
        <v>22215</v>
      </c>
      <c r="X314" s="2"/>
      <c r="Y314" t="s">
        <v>56</v>
      </c>
      <c r="Z314" s="29">
        <v>44163</v>
      </c>
      <c r="AA314" s="234">
        <f>[5]Summary!DO337</f>
        <v>22099</v>
      </c>
      <c r="AB314" t="s">
        <v>57</v>
      </c>
      <c r="AC314" s="29">
        <v>44164</v>
      </c>
      <c r="AD314" s="234">
        <f>[5]Summary!DO338</f>
        <v>23587</v>
      </c>
      <c r="AE314" s="2"/>
      <c r="AF314" t="s">
        <v>56</v>
      </c>
      <c r="AG314" s="29">
        <v>44163</v>
      </c>
      <c r="AH314" s="232">
        <f>[5]Summary!DL337</f>
        <v>7179</v>
      </c>
      <c r="AI314" t="s">
        <v>57</v>
      </c>
      <c r="AJ314" s="29">
        <v>44164</v>
      </c>
      <c r="AK314" s="232">
        <f>[5]Summary!DL338</f>
        <v>7709</v>
      </c>
      <c r="AL314" s="2"/>
      <c r="AM314" t="s">
        <v>56</v>
      </c>
      <c r="AN314" s="29">
        <v>44163</v>
      </c>
      <c r="AO314" s="48">
        <f t="shared" si="21"/>
        <v>208081</v>
      </c>
      <c r="AQ314" t="s">
        <v>57</v>
      </c>
      <c r="AR314" s="29">
        <v>44164</v>
      </c>
      <c r="AS314" s="48">
        <f t="shared" si="20"/>
        <v>216283</v>
      </c>
    </row>
    <row r="315" spans="2:45" x14ac:dyDescent="0.2">
      <c r="B315" t="s">
        <v>56</v>
      </c>
      <c r="C315" s="29">
        <v>44170</v>
      </c>
      <c r="D315" s="233">
        <f>[5]Summary!EA344</f>
        <v>140265</v>
      </c>
      <c r="F315" t="s">
        <v>57</v>
      </c>
      <c r="G315" s="29">
        <v>44171</v>
      </c>
      <c r="H315" s="232">
        <f>[5]Summary!EA345</f>
        <v>109960</v>
      </c>
      <c r="I315" s="2"/>
      <c r="J315" t="s">
        <v>56</v>
      </c>
      <c r="K315" s="29">
        <v>44170</v>
      </c>
      <c r="L315" s="235">
        <f>[5]Summary!DX344</f>
        <v>67389</v>
      </c>
      <c r="N315" t="s">
        <v>57</v>
      </c>
      <c r="O315" s="29">
        <v>44171</v>
      </c>
      <c r="P315" s="235">
        <f>[5]Summary!DX345</f>
        <v>57332</v>
      </c>
      <c r="Q315" s="2"/>
      <c r="R315" t="s">
        <v>56</v>
      </c>
      <c r="S315" s="29">
        <v>44170</v>
      </c>
      <c r="T315" s="233">
        <f>[5]Summary!DR344</f>
        <v>20173</v>
      </c>
      <c r="U315" t="s">
        <v>57</v>
      </c>
      <c r="V315" s="29">
        <v>44171</v>
      </c>
      <c r="W315" s="233">
        <f>[5]Summary!DR345</f>
        <v>19609</v>
      </c>
      <c r="X315" s="2"/>
      <c r="Y315" t="s">
        <v>56</v>
      </c>
      <c r="Z315" s="29">
        <v>44170</v>
      </c>
      <c r="AA315" s="234">
        <f>[5]Summary!DO344</f>
        <v>30043</v>
      </c>
      <c r="AB315" t="s">
        <v>57</v>
      </c>
      <c r="AC315" s="29">
        <v>44171</v>
      </c>
      <c r="AD315" s="234">
        <f>[5]Summary!DO345</f>
        <v>25244</v>
      </c>
      <c r="AE315" s="2"/>
      <c r="AF315" t="s">
        <v>56</v>
      </c>
      <c r="AG315" s="29">
        <v>44170</v>
      </c>
      <c r="AH315" s="232">
        <f>[5]Summary!DL344</f>
        <v>10487</v>
      </c>
      <c r="AI315" t="s">
        <v>57</v>
      </c>
      <c r="AJ315" s="29">
        <v>44171</v>
      </c>
      <c r="AK315" s="232">
        <f>[5]Summary!DL345</f>
        <v>8404</v>
      </c>
      <c r="AL315" s="2"/>
      <c r="AM315" t="s">
        <v>56</v>
      </c>
      <c r="AN315" s="29">
        <v>44170</v>
      </c>
      <c r="AO315" s="48">
        <f t="shared" si="21"/>
        <v>268357</v>
      </c>
      <c r="AQ315" t="s">
        <v>57</v>
      </c>
      <c r="AR315" s="29">
        <v>44171</v>
      </c>
      <c r="AS315" s="48">
        <f t="shared" si="20"/>
        <v>220549</v>
      </c>
    </row>
    <row r="316" spans="2:45" x14ac:dyDescent="0.2">
      <c r="B316" t="s">
        <v>56</v>
      </c>
      <c r="C316" s="29">
        <v>44177</v>
      </c>
      <c r="D316" s="233">
        <f>[5]Summary!EA351</f>
        <v>146436</v>
      </c>
      <c r="F316" t="s">
        <v>57</v>
      </c>
      <c r="G316" s="29">
        <v>44178</v>
      </c>
      <c r="H316" s="232">
        <f>[5]Summary!EA352</f>
        <v>103802</v>
      </c>
      <c r="I316" s="2"/>
      <c r="J316" t="s">
        <v>56</v>
      </c>
      <c r="K316" s="29">
        <v>44177</v>
      </c>
      <c r="L316" s="235">
        <f>[5]Summary!DX351</f>
        <v>71192</v>
      </c>
      <c r="N316" t="s">
        <v>57</v>
      </c>
      <c r="O316" s="29">
        <v>44178</v>
      </c>
      <c r="P316" s="235">
        <f>[5]Summary!DX352</f>
        <v>53471</v>
      </c>
      <c r="Q316" s="2"/>
      <c r="R316" t="s">
        <v>56</v>
      </c>
      <c r="S316" s="29">
        <v>44177</v>
      </c>
      <c r="T316" s="233">
        <f>[5]Summary!DR351</f>
        <v>22922</v>
      </c>
      <c r="U316" t="s">
        <v>57</v>
      </c>
      <c r="V316" s="29">
        <v>44178</v>
      </c>
      <c r="W316" s="233">
        <f>[5]Summary!DR352</f>
        <v>18510</v>
      </c>
      <c r="X316" s="2"/>
      <c r="Y316" t="s">
        <v>56</v>
      </c>
      <c r="Z316" s="29">
        <v>44177</v>
      </c>
      <c r="AA316" s="234">
        <f>[5]Summary!DO351</f>
        <v>32579</v>
      </c>
      <c r="AB316" t="s">
        <v>57</v>
      </c>
      <c r="AC316" s="29">
        <v>44178</v>
      </c>
      <c r="AD316" s="234">
        <f>[5]Summary!DO352</f>
        <v>23232</v>
      </c>
      <c r="AE316" s="2"/>
      <c r="AF316" t="s">
        <v>56</v>
      </c>
      <c r="AG316" s="29">
        <v>44177</v>
      </c>
      <c r="AH316" s="232">
        <f>[5]Summary!DL351</f>
        <v>13580</v>
      </c>
      <c r="AI316" t="s">
        <v>57</v>
      </c>
      <c r="AJ316" s="29">
        <v>44178</v>
      </c>
      <c r="AK316" s="232">
        <f>[5]Summary!DL352</f>
        <v>7729</v>
      </c>
      <c r="AL316" s="2"/>
      <c r="AM316" t="s">
        <v>56</v>
      </c>
      <c r="AN316" s="29">
        <v>44177</v>
      </c>
      <c r="AO316" s="48">
        <f t="shared" si="21"/>
        <v>286709</v>
      </c>
      <c r="AQ316" t="s">
        <v>57</v>
      </c>
      <c r="AR316" s="29">
        <v>44178</v>
      </c>
      <c r="AS316" s="48">
        <f t="shared" si="20"/>
        <v>206744</v>
      </c>
    </row>
    <row r="317" spans="2:45" x14ac:dyDescent="0.2">
      <c r="B317" t="s">
        <v>56</v>
      </c>
      <c r="C317" s="29">
        <v>44184</v>
      </c>
      <c r="D317" s="233">
        <f>[5]Summary!EA358</f>
        <v>136685</v>
      </c>
      <c r="F317" t="s">
        <v>57</v>
      </c>
      <c r="G317" s="29">
        <v>44185</v>
      </c>
      <c r="H317" s="232">
        <f>[5]Summary!EA359</f>
        <v>115216</v>
      </c>
      <c r="I317" s="2"/>
      <c r="J317" t="s">
        <v>56</v>
      </c>
      <c r="K317" s="29">
        <v>44184</v>
      </c>
      <c r="L317" s="235">
        <f>[5]Summary!DX358</f>
        <v>67150</v>
      </c>
      <c r="N317" t="s">
        <v>57</v>
      </c>
      <c r="O317" s="29">
        <v>44185</v>
      </c>
      <c r="P317" s="235">
        <f>[5]Summary!DX359</f>
        <v>61246</v>
      </c>
      <c r="Q317" s="2"/>
      <c r="R317" t="s">
        <v>56</v>
      </c>
      <c r="S317" s="29">
        <v>44184</v>
      </c>
      <c r="T317" s="233">
        <f>[5]Summary!DR358</f>
        <v>21337</v>
      </c>
      <c r="U317" t="s">
        <v>57</v>
      </c>
      <c r="V317" s="29">
        <v>44185</v>
      </c>
      <c r="W317" s="233">
        <f>[5]Summary!DR359</f>
        <v>21370</v>
      </c>
      <c r="X317" s="2"/>
      <c r="Y317" t="s">
        <v>56</v>
      </c>
      <c r="Z317" s="29">
        <v>44184</v>
      </c>
      <c r="AA317" s="234">
        <f>[5]Summary!DO358</f>
        <v>31419</v>
      </c>
      <c r="AB317" t="s">
        <v>57</v>
      </c>
      <c r="AC317" s="29">
        <v>44185</v>
      </c>
      <c r="AD317" s="234">
        <f>[5]Summary!DO359</f>
        <v>26861</v>
      </c>
      <c r="AE317" s="2"/>
      <c r="AF317" t="s">
        <v>56</v>
      </c>
      <c r="AG317" s="29">
        <v>44184</v>
      </c>
      <c r="AH317" s="232">
        <f>[5]Summary!DL358</f>
        <v>10710</v>
      </c>
      <c r="AI317" t="s">
        <v>57</v>
      </c>
      <c r="AJ317" s="29">
        <v>44185</v>
      </c>
      <c r="AK317" s="232">
        <f>[5]Summary!DL359</f>
        <v>8548</v>
      </c>
      <c r="AL317" s="2"/>
      <c r="AM317" t="s">
        <v>56</v>
      </c>
      <c r="AN317" s="29">
        <v>44184</v>
      </c>
      <c r="AO317" s="48">
        <f t="shared" si="21"/>
        <v>267301</v>
      </c>
      <c r="AQ317" t="s">
        <v>57</v>
      </c>
      <c r="AR317" s="29">
        <v>44185</v>
      </c>
      <c r="AS317" s="48">
        <f t="shared" si="20"/>
        <v>233241</v>
      </c>
    </row>
    <row r="318" spans="2:45" x14ac:dyDescent="0.2">
      <c r="B318" t="s">
        <v>56</v>
      </c>
      <c r="C318" s="29">
        <v>44191</v>
      </c>
      <c r="D318" s="233">
        <v>109019</v>
      </c>
      <c r="F318" t="s">
        <v>57</v>
      </c>
      <c r="G318" s="29">
        <v>44192</v>
      </c>
      <c r="H318" s="232">
        <v>100691</v>
      </c>
      <c r="I318" s="2"/>
      <c r="J318" t="s">
        <v>56</v>
      </c>
      <c r="K318" s="29">
        <v>44191</v>
      </c>
      <c r="L318" s="235">
        <v>58696</v>
      </c>
      <c r="N318" t="s">
        <v>57</v>
      </c>
      <c r="O318" s="29">
        <v>44192</v>
      </c>
      <c r="P318" s="235">
        <v>55696</v>
      </c>
      <c r="Q318" s="2"/>
      <c r="R318" t="s">
        <v>56</v>
      </c>
      <c r="S318" s="29">
        <v>44191</v>
      </c>
      <c r="T318" s="233">
        <v>21397</v>
      </c>
      <c r="U318" t="s">
        <v>57</v>
      </c>
      <c r="V318" s="29">
        <v>44192</v>
      </c>
      <c r="W318" s="233">
        <v>21585</v>
      </c>
      <c r="X318" s="2"/>
      <c r="Y318" t="s">
        <v>56</v>
      </c>
      <c r="Z318" s="29">
        <v>44191</v>
      </c>
      <c r="AA318" s="234">
        <v>24139</v>
      </c>
      <c r="AB318" t="s">
        <v>57</v>
      </c>
      <c r="AC318" s="29">
        <v>44192</v>
      </c>
      <c r="AD318" s="234">
        <v>24913</v>
      </c>
      <c r="AE318" s="2"/>
      <c r="AF318" t="s">
        <v>56</v>
      </c>
      <c r="AG318" s="29">
        <v>44191</v>
      </c>
      <c r="AH318" s="232">
        <v>7275</v>
      </c>
      <c r="AI318" t="s">
        <v>57</v>
      </c>
      <c r="AJ318" s="29">
        <v>44192</v>
      </c>
      <c r="AK318" s="232">
        <v>6810</v>
      </c>
      <c r="AL318" s="2"/>
      <c r="AM318" t="s">
        <v>56</v>
      </c>
      <c r="AN318" s="29">
        <v>44191</v>
      </c>
      <c r="AO318" s="48">
        <f t="shared" si="21"/>
        <v>220526</v>
      </c>
      <c r="AQ318" t="s">
        <v>57</v>
      </c>
      <c r="AR318" s="29">
        <v>44192</v>
      </c>
      <c r="AS318" s="48">
        <f t="shared" si="20"/>
        <v>209695</v>
      </c>
    </row>
    <row r="319" spans="2:45" x14ac:dyDescent="0.2">
      <c r="B319" t="s">
        <v>56</v>
      </c>
      <c r="C319" s="29">
        <v>44198</v>
      </c>
      <c r="D319" s="233">
        <f>'Detailed Summary'!BQ372</f>
        <v>121331</v>
      </c>
      <c r="F319" t="s">
        <v>57</v>
      </c>
      <c r="G319" s="29">
        <v>44199</v>
      </c>
      <c r="H319" s="232">
        <f>'Detailed Summary'!BQ373</f>
        <v>98645</v>
      </c>
      <c r="I319" s="2"/>
      <c r="J319" t="s">
        <v>56</v>
      </c>
      <c r="K319" s="29">
        <v>44198</v>
      </c>
      <c r="L319" s="235">
        <f>'Detailed Summary'!AD372</f>
        <v>60396</v>
      </c>
      <c r="N319" t="s">
        <v>57</v>
      </c>
      <c r="O319" s="29">
        <v>44199</v>
      </c>
      <c r="P319" s="235">
        <f>'Detailed Summary'!AD373</f>
        <v>53316</v>
      </c>
      <c r="Q319" s="2"/>
      <c r="R319" t="s">
        <v>56</v>
      </c>
      <c r="S319" s="29">
        <v>44198</v>
      </c>
      <c r="T319" s="233">
        <f>'Detailed Summary'!AC372</f>
        <v>20268</v>
      </c>
      <c r="U319" t="s">
        <v>57</v>
      </c>
      <c r="V319" s="29">
        <v>44199</v>
      </c>
      <c r="W319" s="233">
        <f>'Detailed Summary'!AC373</f>
        <v>19937</v>
      </c>
      <c r="X319" s="2"/>
      <c r="Y319" t="s">
        <v>56</v>
      </c>
      <c r="Z319" s="29">
        <v>44198</v>
      </c>
      <c r="AA319" s="234">
        <f>'Detailed Summary'!BK372</f>
        <v>26610</v>
      </c>
      <c r="AB319" t="s">
        <v>57</v>
      </c>
      <c r="AC319" s="29">
        <v>44199</v>
      </c>
      <c r="AD319" s="234">
        <f>'Detailed Summary'!BK373</f>
        <v>24860</v>
      </c>
      <c r="AE319" s="2"/>
      <c r="AF319" t="s">
        <v>56</v>
      </c>
      <c r="AG319" s="29">
        <v>44198</v>
      </c>
      <c r="AH319" s="232">
        <f>'Detailed Summary'!BO372</f>
        <v>9119</v>
      </c>
      <c r="AI319" t="s">
        <v>57</v>
      </c>
      <c r="AJ319" s="29">
        <v>44199</v>
      </c>
      <c r="AK319" s="232">
        <f>'Detailed Summary'!BO373</f>
        <v>6905</v>
      </c>
      <c r="AL319" s="2"/>
      <c r="AM319" t="s">
        <v>56</v>
      </c>
      <c r="AN319" s="29">
        <v>44198</v>
      </c>
      <c r="AO319" s="48">
        <f t="shared" si="21"/>
        <v>237724</v>
      </c>
      <c r="AQ319" t="s">
        <v>57</v>
      </c>
      <c r="AR319" s="29">
        <v>44199</v>
      </c>
      <c r="AS319" s="48">
        <f t="shared" si="20"/>
        <v>203663</v>
      </c>
    </row>
    <row r="320" spans="2:45" x14ac:dyDescent="0.2">
      <c r="B320" t="s">
        <v>56</v>
      </c>
      <c r="C320" s="29">
        <v>44205</v>
      </c>
      <c r="D320" s="233">
        <f>'Detailed Summary'!BQ379</f>
        <v>139702</v>
      </c>
      <c r="F320" t="s">
        <v>57</v>
      </c>
      <c r="G320" s="29">
        <v>44206</v>
      </c>
      <c r="H320" s="232">
        <f>'Detailed Summary'!BQ380</f>
        <v>39354</v>
      </c>
      <c r="I320" s="2"/>
      <c r="J320" t="s">
        <v>56</v>
      </c>
      <c r="K320" s="29">
        <v>44205</v>
      </c>
      <c r="L320" s="235">
        <f>'Detailed Summary'!AD379</f>
        <v>71021</v>
      </c>
      <c r="N320" t="s">
        <v>57</v>
      </c>
      <c r="O320" s="29">
        <v>44206</v>
      </c>
      <c r="P320" s="235">
        <f>'Detailed Summary'!AD380</f>
        <v>26286</v>
      </c>
      <c r="Q320" s="2"/>
      <c r="R320" t="s">
        <v>56</v>
      </c>
      <c r="S320" s="29">
        <v>44205</v>
      </c>
      <c r="T320" s="233">
        <f>'Detailed Summary'!AC379</f>
        <v>19102</v>
      </c>
      <c r="U320" t="s">
        <v>57</v>
      </c>
      <c r="V320" s="29">
        <v>44206</v>
      </c>
      <c r="W320" s="233">
        <f>'Detailed Summary'!AC380</f>
        <v>9512</v>
      </c>
      <c r="X320" s="2"/>
      <c r="Y320" t="s">
        <v>56</v>
      </c>
      <c r="Z320" s="29">
        <v>44205</v>
      </c>
      <c r="AA320" s="234">
        <f>'Detailed Summary'!BK379</f>
        <v>29091</v>
      </c>
      <c r="AB320" t="s">
        <v>57</v>
      </c>
      <c r="AC320" s="29">
        <v>44206</v>
      </c>
      <c r="AD320" s="234">
        <f>'Detailed Summary'!BK380</f>
        <v>12986</v>
      </c>
      <c r="AE320" s="2"/>
      <c r="AF320" t="s">
        <v>56</v>
      </c>
      <c r="AG320" s="29">
        <v>44205</v>
      </c>
      <c r="AH320" s="232">
        <f>'Detailed Summary'!BO379</f>
        <v>10496</v>
      </c>
      <c r="AI320" t="s">
        <v>57</v>
      </c>
      <c r="AJ320" s="29">
        <v>44206</v>
      </c>
      <c r="AK320" s="232">
        <f>'Detailed Summary'!BO380</f>
        <v>3004</v>
      </c>
      <c r="AL320" s="2"/>
      <c r="AM320" t="s">
        <v>56</v>
      </c>
      <c r="AN320" s="29">
        <v>44205</v>
      </c>
      <c r="AO320" s="48">
        <f t="shared" si="21"/>
        <v>269412</v>
      </c>
      <c r="AQ320" t="s">
        <v>57</v>
      </c>
      <c r="AR320" s="29">
        <v>44206</v>
      </c>
      <c r="AS320" s="48">
        <f t="shared" si="20"/>
        <v>91142</v>
      </c>
    </row>
    <row r="321" spans="2:45" x14ac:dyDescent="0.2">
      <c r="B321" t="s">
        <v>56</v>
      </c>
      <c r="C321" s="29">
        <v>44212</v>
      </c>
      <c r="D321" s="233">
        <f>'Detailed Summary'!BQ386</f>
        <v>136939</v>
      </c>
      <c r="F321" t="s">
        <v>57</v>
      </c>
      <c r="G321" s="29">
        <v>44213</v>
      </c>
      <c r="H321" s="232">
        <f>'Detailed Summary'!BQ387</f>
        <v>105330</v>
      </c>
      <c r="I321" s="2"/>
      <c r="J321" t="s">
        <v>56</v>
      </c>
      <c r="K321" s="29">
        <v>44212</v>
      </c>
      <c r="L321" s="235">
        <f>'Detailed Summary'!AD386</f>
        <v>71427</v>
      </c>
      <c r="N321" t="s">
        <v>57</v>
      </c>
      <c r="O321" s="29">
        <v>44213</v>
      </c>
      <c r="P321" s="235">
        <f>'Detailed Summary'!AD387</f>
        <v>57378</v>
      </c>
      <c r="Q321" s="2"/>
      <c r="R321" t="s">
        <v>56</v>
      </c>
      <c r="S321" s="29">
        <v>44212</v>
      </c>
      <c r="T321" s="233">
        <f>'Detailed Summary'!AC386</f>
        <v>21899</v>
      </c>
      <c r="U321" t="s">
        <v>57</v>
      </c>
      <c r="V321" s="29">
        <v>44213</v>
      </c>
      <c r="W321" s="233">
        <f>'Detailed Summary'!AC387</f>
        <v>18856</v>
      </c>
      <c r="X321" s="2"/>
      <c r="Y321" t="s">
        <v>56</v>
      </c>
      <c r="Z321" s="29">
        <v>44212</v>
      </c>
      <c r="AA321" s="234">
        <f>'Detailed Summary'!BK386</f>
        <v>48929</v>
      </c>
      <c r="AB321" t="s">
        <v>57</v>
      </c>
      <c r="AC321" s="29">
        <v>44213</v>
      </c>
      <c r="AD321" s="234">
        <f>'Detailed Summary'!BK387</f>
        <v>40554</v>
      </c>
      <c r="AE321" s="2"/>
      <c r="AF321" t="s">
        <v>56</v>
      </c>
      <c r="AG321" s="29">
        <v>44212</v>
      </c>
      <c r="AH321" s="232">
        <f>'Detailed Summary'!BO386</f>
        <v>10326</v>
      </c>
      <c r="AI321" t="s">
        <v>57</v>
      </c>
      <c r="AJ321" s="29">
        <v>44213</v>
      </c>
      <c r="AK321" s="232">
        <f>'Detailed Summary'!BO387</f>
        <v>8200</v>
      </c>
      <c r="AL321" s="2"/>
      <c r="AM321" t="s">
        <v>56</v>
      </c>
      <c r="AN321" s="29">
        <v>44212</v>
      </c>
      <c r="AO321" s="48">
        <f t="shared" si="21"/>
        <v>289520</v>
      </c>
      <c r="AQ321" t="s">
        <v>57</v>
      </c>
      <c r="AR321" s="29">
        <v>44213</v>
      </c>
      <c r="AS321" s="48">
        <f t="shared" si="20"/>
        <v>230318</v>
      </c>
    </row>
    <row r="322" spans="2:45" x14ac:dyDescent="0.2">
      <c r="B322" t="s">
        <v>56</v>
      </c>
      <c r="C322" s="29">
        <v>44219</v>
      </c>
      <c r="D322" s="233">
        <f>'Detailed Summary'!BQ393</f>
        <v>133058</v>
      </c>
      <c r="F322" t="s">
        <v>57</v>
      </c>
      <c r="G322" s="29">
        <v>44220</v>
      </c>
      <c r="H322" s="232">
        <f>'Detailed Summary'!BQ394</f>
        <v>89328</v>
      </c>
      <c r="I322" s="2"/>
      <c r="J322" t="s">
        <v>56</v>
      </c>
      <c r="K322" s="29">
        <v>44219</v>
      </c>
      <c r="L322" s="235">
        <f>'Detailed Summary'!AD393</f>
        <v>68560</v>
      </c>
      <c r="N322" t="s">
        <v>57</v>
      </c>
      <c r="O322" s="29">
        <v>44220</v>
      </c>
      <c r="P322" s="235">
        <f>'Detailed Summary'!AD394</f>
        <v>51076</v>
      </c>
      <c r="Q322" s="2"/>
      <c r="R322" t="s">
        <v>56</v>
      </c>
      <c r="S322" s="29">
        <v>44219</v>
      </c>
      <c r="T322" s="233">
        <f>'Detailed Summary'!AC393</f>
        <v>18942</v>
      </c>
      <c r="U322" t="s">
        <v>57</v>
      </c>
      <c r="V322" s="29">
        <v>44220</v>
      </c>
      <c r="W322" s="233">
        <f>'Detailed Summary'!AC394</f>
        <v>15588</v>
      </c>
      <c r="X322" s="2"/>
      <c r="Y322" t="s">
        <v>56</v>
      </c>
      <c r="Z322" s="29">
        <v>44219</v>
      </c>
      <c r="AA322" s="234">
        <f>'Detailed Summary'!BK393</f>
        <v>82208</v>
      </c>
      <c r="AB322" t="s">
        <v>57</v>
      </c>
      <c r="AC322" s="29">
        <v>44220</v>
      </c>
      <c r="AD322" s="234">
        <f>'Detailed Summary'!BK394</f>
        <v>57133</v>
      </c>
      <c r="AE322" s="2"/>
      <c r="AF322" t="s">
        <v>56</v>
      </c>
      <c r="AG322" s="29">
        <v>44219</v>
      </c>
      <c r="AH322" s="232">
        <f>'Detailed Summary'!BO393</f>
        <v>9218</v>
      </c>
      <c r="AI322" t="s">
        <v>57</v>
      </c>
      <c r="AJ322" s="29">
        <v>44220</v>
      </c>
      <c r="AK322" s="232">
        <f>'Detailed Summary'!BO394</f>
        <v>6446</v>
      </c>
      <c r="AL322" s="2"/>
      <c r="AM322" t="s">
        <v>56</v>
      </c>
      <c r="AN322" s="29">
        <v>44219</v>
      </c>
      <c r="AO322" s="48">
        <f t="shared" si="21"/>
        <v>311986</v>
      </c>
      <c r="AQ322" t="s">
        <v>57</v>
      </c>
      <c r="AR322" s="29">
        <v>44220</v>
      </c>
      <c r="AS322" s="48">
        <f t="shared" si="20"/>
        <v>219571</v>
      </c>
    </row>
    <row r="323" spans="2:45" x14ac:dyDescent="0.2">
      <c r="B323" t="s">
        <v>56</v>
      </c>
      <c r="C323" s="29">
        <v>44226</v>
      </c>
      <c r="D323" s="233">
        <f>'Detailed Summary'!BQ400</f>
        <v>141683</v>
      </c>
      <c r="F323" t="s">
        <v>57</v>
      </c>
      <c r="G323" s="29">
        <v>44227</v>
      </c>
      <c r="H323" s="232">
        <f>'Detailed Summary'!BQ401</f>
        <v>110109</v>
      </c>
      <c r="I323" s="2"/>
      <c r="J323" t="s">
        <v>56</v>
      </c>
      <c r="K323" s="29">
        <v>44226</v>
      </c>
      <c r="L323" s="235">
        <f>'Detailed Summary'!AD400</f>
        <v>72799</v>
      </c>
      <c r="N323" t="s">
        <v>57</v>
      </c>
      <c r="O323" s="29">
        <v>44227</v>
      </c>
      <c r="P323" s="235">
        <f>'Detailed Summary'!AD401</f>
        <v>60394</v>
      </c>
      <c r="Q323" s="2"/>
      <c r="R323" t="s">
        <v>56</v>
      </c>
      <c r="S323" s="29">
        <v>44226</v>
      </c>
      <c r="T323" s="233">
        <f>'Detailed Summary'!AC400</f>
        <v>21402</v>
      </c>
      <c r="U323" t="s">
        <v>57</v>
      </c>
      <c r="V323" s="29">
        <v>44227</v>
      </c>
      <c r="W323" s="233">
        <f>'Detailed Summary'!AC401</f>
        <v>19890</v>
      </c>
      <c r="X323" s="2"/>
      <c r="Y323" t="s">
        <v>56</v>
      </c>
      <c r="Z323" s="29">
        <v>44226</v>
      </c>
      <c r="AA323" s="234">
        <f>'Detailed Summary'!BK400</f>
        <v>81684</v>
      </c>
      <c r="AB323" t="s">
        <v>57</v>
      </c>
      <c r="AC323" s="29">
        <v>44227</v>
      </c>
      <c r="AD323" s="234">
        <f>'Detailed Summary'!BK401</f>
        <v>67386</v>
      </c>
      <c r="AE323" s="2"/>
      <c r="AF323" t="s">
        <v>56</v>
      </c>
      <c r="AG323" s="29">
        <v>44226</v>
      </c>
      <c r="AH323" s="232">
        <f>'Detailed Summary'!BO400</f>
        <v>11107</v>
      </c>
      <c r="AI323" t="s">
        <v>57</v>
      </c>
      <c r="AJ323" s="29">
        <v>44227</v>
      </c>
      <c r="AK323" s="232">
        <f>'Detailed Summary'!BO401</f>
        <v>8706</v>
      </c>
      <c r="AL323" s="2"/>
      <c r="AM323" t="s">
        <v>56</v>
      </c>
      <c r="AN323" s="29">
        <v>44226</v>
      </c>
      <c r="AO323" s="48">
        <f t="shared" si="21"/>
        <v>328675</v>
      </c>
      <c r="AQ323" t="s">
        <v>57</v>
      </c>
      <c r="AR323" s="29">
        <v>44227</v>
      </c>
      <c r="AS323" s="48">
        <f t="shared" si="20"/>
        <v>266485</v>
      </c>
    </row>
    <row r="324" spans="2:45" x14ac:dyDescent="0.2">
      <c r="B324" t="s">
        <v>56</v>
      </c>
      <c r="C324" s="29">
        <v>44233</v>
      </c>
      <c r="D324" s="233">
        <f>'Detailed Summary'!BQ407</f>
        <v>148130</v>
      </c>
      <c r="F324" t="s">
        <v>57</v>
      </c>
      <c r="G324" s="29">
        <v>44234</v>
      </c>
      <c r="H324" s="232">
        <f>'Detailed Summary'!BQ408</f>
        <v>102145</v>
      </c>
      <c r="I324" s="2"/>
      <c r="J324" t="s">
        <v>56</v>
      </c>
      <c r="K324" s="29">
        <v>44233</v>
      </c>
      <c r="L324" s="235">
        <f>'Detailed Summary'!AD407</f>
        <v>75002</v>
      </c>
      <c r="N324" t="s">
        <v>57</v>
      </c>
      <c r="O324" s="29">
        <v>44234</v>
      </c>
      <c r="P324" s="235">
        <f>'Detailed Summary'!AD408</f>
        <v>58116</v>
      </c>
      <c r="Q324" s="2"/>
      <c r="R324" t="s">
        <v>56</v>
      </c>
      <c r="S324" s="29">
        <v>44233</v>
      </c>
      <c r="T324" s="233">
        <f>'Detailed Summary'!AC407</f>
        <v>21642</v>
      </c>
      <c r="U324" t="s">
        <v>57</v>
      </c>
      <c r="V324" s="29">
        <v>44234</v>
      </c>
      <c r="W324" s="233">
        <f>'Detailed Summary'!AC408</f>
        <v>18307</v>
      </c>
      <c r="X324" s="2"/>
      <c r="Y324" t="s">
        <v>56</v>
      </c>
      <c r="Z324" s="29">
        <v>44233</v>
      </c>
      <c r="AA324" s="234">
        <f>'Detailed Summary'!BK407</f>
        <v>81913</v>
      </c>
      <c r="AB324" t="s">
        <v>57</v>
      </c>
      <c r="AC324" s="29">
        <v>44234</v>
      </c>
      <c r="AD324" s="234">
        <f>'Detailed Summary'!BK408</f>
        <v>55469</v>
      </c>
      <c r="AE324" s="2"/>
      <c r="AF324" t="s">
        <v>56</v>
      </c>
      <c r="AG324" s="29">
        <v>44233</v>
      </c>
      <c r="AH324" s="232">
        <f>'Detailed Summary'!BO407</f>
        <v>11390</v>
      </c>
      <c r="AI324" t="s">
        <v>57</v>
      </c>
      <c r="AJ324" s="29">
        <v>44234</v>
      </c>
      <c r="AK324" s="232">
        <f>'Detailed Summary'!BO408</f>
        <v>8185</v>
      </c>
      <c r="AL324" s="2"/>
      <c r="AM324" t="s">
        <v>56</v>
      </c>
      <c r="AN324" s="29">
        <v>44233</v>
      </c>
      <c r="AO324" s="48">
        <f t="shared" si="21"/>
        <v>338077</v>
      </c>
      <c r="AQ324" t="s">
        <v>57</v>
      </c>
      <c r="AR324" s="29">
        <v>44234</v>
      </c>
      <c r="AS324" s="48">
        <f t="shared" si="20"/>
        <v>242222</v>
      </c>
    </row>
    <row r="325" spans="2:45" x14ac:dyDescent="0.2">
      <c r="B325" t="s">
        <v>56</v>
      </c>
      <c r="C325" s="29">
        <v>44240</v>
      </c>
      <c r="D325" s="233">
        <f>'Detailed Summary'!BQ414</f>
        <v>48220</v>
      </c>
      <c r="F325" t="s">
        <v>57</v>
      </c>
      <c r="G325" s="29">
        <v>44241</v>
      </c>
      <c r="H325" s="232">
        <f>'Detailed Summary'!BQ415</f>
        <v>0</v>
      </c>
      <c r="I325" s="2"/>
      <c r="J325" t="s">
        <v>56</v>
      </c>
      <c r="K325" s="29">
        <v>44240</v>
      </c>
      <c r="L325" s="235">
        <f>'Detailed Summary'!AD414</f>
        <v>35471</v>
      </c>
      <c r="N325" t="s">
        <v>57</v>
      </c>
      <c r="O325" s="29">
        <v>44241</v>
      </c>
      <c r="P325" s="235">
        <f>'Detailed Summary'!AD415</f>
        <v>0</v>
      </c>
      <c r="Q325" s="2"/>
      <c r="R325" t="s">
        <v>56</v>
      </c>
      <c r="S325" s="29">
        <v>44240</v>
      </c>
      <c r="T325" s="233">
        <f>'Detailed Summary'!AC414</f>
        <v>9899</v>
      </c>
      <c r="U325" t="s">
        <v>57</v>
      </c>
      <c r="V325" s="29">
        <v>44241</v>
      </c>
      <c r="W325" s="233">
        <f>'Detailed Summary'!AC415</f>
        <v>0</v>
      </c>
      <c r="X325" s="2"/>
      <c r="Y325" t="s">
        <v>56</v>
      </c>
      <c r="Z325" s="29">
        <v>44240</v>
      </c>
      <c r="AA325" s="234">
        <f>'Detailed Summary'!BK414</f>
        <v>38511</v>
      </c>
      <c r="AB325" t="s">
        <v>57</v>
      </c>
      <c r="AC325" s="29">
        <v>44241</v>
      </c>
      <c r="AD325" s="234">
        <f>'Detailed Summary'!BK415</f>
        <v>0</v>
      </c>
      <c r="AE325" s="2"/>
      <c r="AF325" t="s">
        <v>56</v>
      </c>
      <c r="AG325" s="29">
        <v>44240</v>
      </c>
      <c r="AH325" s="232">
        <f>'Detailed Summary'!BO414</f>
        <v>4274</v>
      </c>
      <c r="AI325" t="s">
        <v>57</v>
      </c>
      <c r="AJ325" s="29">
        <v>44241</v>
      </c>
      <c r="AK325" s="232">
        <f>'Detailed Summary'!BO415</f>
        <v>0</v>
      </c>
      <c r="AL325" s="2"/>
      <c r="AM325" t="s">
        <v>56</v>
      </c>
      <c r="AN325" s="29">
        <v>44240</v>
      </c>
      <c r="AO325" s="48">
        <f t="shared" si="21"/>
        <v>136375</v>
      </c>
      <c r="AQ325" t="s">
        <v>57</v>
      </c>
      <c r="AR325" s="29">
        <v>44241</v>
      </c>
      <c r="AS325" s="48">
        <f t="shared" si="20"/>
        <v>0</v>
      </c>
    </row>
    <row r="326" spans="2:45" x14ac:dyDescent="0.2">
      <c r="B326" t="s">
        <v>56</v>
      </c>
      <c r="C326" s="29">
        <v>44247</v>
      </c>
      <c r="D326" s="233">
        <f>'Detailed Summary'!BQ421</f>
        <v>91751</v>
      </c>
      <c r="F326" t="s">
        <v>57</v>
      </c>
      <c r="G326" s="29">
        <v>44248</v>
      </c>
      <c r="H326" s="232">
        <f>'Detailed Summary'!BQ422</f>
        <v>103760</v>
      </c>
      <c r="I326" s="2"/>
      <c r="J326" t="s">
        <v>56</v>
      </c>
      <c r="K326" s="29">
        <v>44247</v>
      </c>
      <c r="L326" s="235">
        <f>'Detailed Summary'!AD421</f>
        <v>41116</v>
      </c>
      <c r="N326" t="s">
        <v>57</v>
      </c>
      <c r="O326" s="29">
        <v>44248</v>
      </c>
      <c r="P326" s="235">
        <f>'Detailed Summary'!AD422</f>
        <v>51283</v>
      </c>
      <c r="Q326" s="2"/>
      <c r="R326" t="s">
        <v>56</v>
      </c>
      <c r="S326" s="29">
        <v>44247</v>
      </c>
      <c r="T326" s="233">
        <f>'Detailed Summary'!AC421</f>
        <v>15345</v>
      </c>
      <c r="U326" t="s">
        <v>57</v>
      </c>
      <c r="V326" s="29">
        <v>44248</v>
      </c>
      <c r="W326" s="233">
        <f>'Detailed Summary'!AC422</f>
        <v>16354</v>
      </c>
      <c r="X326" s="2"/>
      <c r="Y326" t="s">
        <v>56</v>
      </c>
      <c r="Z326" s="29">
        <v>44247</v>
      </c>
      <c r="AA326" s="234">
        <f>'Detailed Summary'!BK421</f>
        <v>0</v>
      </c>
      <c r="AB326" t="s">
        <v>57</v>
      </c>
      <c r="AC326" s="29">
        <v>44248</v>
      </c>
      <c r="AD326" s="234">
        <f>'Detailed Summary'!BK422</f>
        <v>0</v>
      </c>
      <c r="AE326" s="2"/>
      <c r="AF326" t="s">
        <v>56</v>
      </c>
      <c r="AG326" s="29">
        <v>44247</v>
      </c>
      <c r="AH326" s="232">
        <f>'Detailed Summary'!BO421</f>
        <v>0</v>
      </c>
      <c r="AI326" t="s">
        <v>57</v>
      </c>
      <c r="AJ326" s="29">
        <v>44248</v>
      </c>
      <c r="AK326" s="232">
        <f>'Detailed Summary'!BO422</f>
        <v>0</v>
      </c>
      <c r="AL326" s="2"/>
      <c r="AM326" t="s">
        <v>56</v>
      </c>
      <c r="AN326" s="29">
        <v>44247</v>
      </c>
      <c r="AO326" s="48">
        <f t="shared" si="21"/>
        <v>148212</v>
      </c>
      <c r="AQ326" t="s">
        <v>57</v>
      </c>
      <c r="AR326" s="29">
        <v>44248</v>
      </c>
      <c r="AS326" s="48">
        <f t="shared" si="20"/>
        <v>171397</v>
      </c>
    </row>
    <row r="327" spans="2:45" x14ac:dyDescent="0.2">
      <c r="B327" t="s">
        <v>56</v>
      </c>
      <c r="C327" s="29">
        <v>44254</v>
      </c>
      <c r="D327" s="233">
        <f>'Detailed Summary'!BQ428</f>
        <v>159254</v>
      </c>
      <c r="F327" t="s">
        <v>57</v>
      </c>
      <c r="G327" s="29">
        <v>44255</v>
      </c>
      <c r="H327" s="232">
        <f>'Detailed Summary'!BQ429</f>
        <v>114258</v>
      </c>
      <c r="I327" s="2"/>
      <c r="J327" t="s">
        <v>56</v>
      </c>
      <c r="K327" s="29">
        <v>44254</v>
      </c>
      <c r="L327" s="235">
        <f>'Detailed Summary'!AD428</f>
        <v>79747</v>
      </c>
      <c r="N327" t="s">
        <v>57</v>
      </c>
      <c r="O327" s="29">
        <v>44255</v>
      </c>
      <c r="P327" s="235">
        <f>'Detailed Summary'!AD429</f>
        <v>63387</v>
      </c>
      <c r="Q327" s="2"/>
      <c r="R327" t="s">
        <v>56</v>
      </c>
      <c r="S327" s="29">
        <v>44254</v>
      </c>
      <c r="T327" s="233">
        <f>'Detailed Summary'!AC428</f>
        <v>24509</v>
      </c>
      <c r="U327" t="s">
        <v>57</v>
      </c>
      <c r="V327" s="29">
        <v>44255</v>
      </c>
      <c r="W327" s="233">
        <f>'Detailed Summary'!AC429</f>
        <v>21579</v>
      </c>
      <c r="X327" s="2"/>
      <c r="Y327" t="s">
        <v>56</v>
      </c>
      <c r="Z327" s="29">
        <v>44254</v>
      </c>
      <c r="AA327" s="234">
        <f>'Detailed Summary'!BK428</f>
        <v>85263</v>
      </c>
      <c r="AB327" t="s">
        <v>57</v>
      </c>
      <c r="AC327" s="29">
        <v>44255</v>
      </c>
      <c r="AD327" s="234">
        <f>'Detailed Summary'!BK429</f>
        <v>62323</v>
      </c>
      <c r="AE327" s="2"/>
      <c r="AF327" t="s">
        <v>56</v>
      </c>
      <c r="AG327" s="29">
        <v>44254</v>
      </c>
      <c r="AH327" s="232">
        <f>'Detailed Summary'!BO428</f>
        <v>13350</v>
      </c>
      <c r="AI327" t="s">
        <v>57</v>
      </c>
      <c r="AJ327" s="29">
        <v>44255</v>
      </c>
      <c r="AK327" s="232">
        <f>'Detailed Summary'!BO429</f>
        <v>9261</v>
      </c>
      <c r="AL327" s="2"/>
      <c r="AM327" t="s">
        <v>56</v>
      </c>
      <c r="AN327" s="29">
        <v>44254</v>
      </c>
      <c r="AO327" s="48">
        <f t="shared" si="21"/>
        <v>362123</v>
      </c>
      <c r="AQ327" t="s">
        <v>57</v>
      </c>
      <c r="AR327" s="29">
        <v>44255</v>
      </c>
      <c r="AS327" s="48">
        <f t="shared" si="20"/>
        <v>270808</v>
      </c>
    </row>
    <row r="328" spans="2:45" x14ac:dyDescent="0.2">
      <c r="B328" t="s">
        <v>56</v>
      </c>
      <c r="C328" s="29">
        <v>44261</v>
      </c>
      <c r="D328" s="233">
        <f>'Detailed Summary'!BQ435</f>
        <v>163000</v>
      </c>
      <c r="F328" t="s">
        <v>57</v>
      </c>
      <c r="G328" s="29">
        <v>44262</v>
      </c>
      <c r="H328" s="232">
        <f>'Detailed Summary'!BQ436</f>
        <v>120023</v>
      </c>
      <c r="I328" s="2"/>
      <c r="J328" t="s">
        <v>56</v>
      </c>
      <c r="K328" s="29">
        <v>44261</v>
      </c>
      <c r="L328" s="235">
        <f>'Detailed Summary'!AD435</f>
        <v>83293</v>
      </c>
      <c r="N328" t="s">
        <v>57</v>
      </c>
      <c r="O328" s="29">
        <v>44262</v>
      </c>
      <c r="P328" s="235">
        <f>'Detailed Summary'!AD436</f>
        <v>66507</v>
      </c>
      <c r="Q328" s="2"/>
      <c r="R328" t="s">
        <v>56</v>
      </c>
      <c r="S328" s="29">
        <v>44261</v>
      </c>
      <c r="T328" s="233">
        <f>'Detailed Summary'!AC435</f>
        <v>24699</v>
      </c>
      <c r="U328" t="s">
        <v>57</v>
      </c>
      <c r="V328" s="29">
        <v>44262</v>
      </c>
      <c r="W328" s="233">
        <f>'Detailed Summary'!AC436</f>
        <v>22064</v>
      </c>
      <c r="X328" s="2"/>
      <c r="Y328" t="s">
        <v>56</v>
      </c>
      <c r="Z328" s="29">
        <v>44261</v>
      </c>
      <c r="AA328" s="234">
        <f>'Detailed Summary'!BK435</f>
        <v>86297</v>
      </c>
      <c r="AB328" t="s">
        <v>57</v>
      </c>
      <c r="AC328" s="29">
        <v>44262</v>
      </c>
      <c r="AD328" s="234">
        <f>'Detailed Summary'!BK436</f>
        <v>67448</v>
      </c>
      <c r="AE328" s="2"/>
      <c r="AF328" t="s">
        <v>56</v>
      </c>
      <c r="AG328" s="29">
        <v>44261</v>
      </c>
      <c r="AH328" s="232">
        <f>'Detailed Summary'!BO435</f>
        <v>13808</v>
      </c>
      <c r="AI328" t="s">
        <v>57</v>
      </c>
      <c r="AJ328" s="29">
        <v>44262</v>
      </c>
      <c r="AK328" s="232">
        <f>'Detailed Summary'!BO436</f>
        <v>10274</v>
      </c>
      <c r="AL328" s="2"/>
      <c r="AM328" t="s">
        <v>56</v>
      </c>
      <c r="AN328" s="29">
        <v>44261</v>
      </c>
      <c r="AO328" s="48">
        <f t="shared" si="21"/>
        <v>371097</v>
      </c>
      <c r="AQ328" t="s">
        <v>57</v>
      </c>
      <c r="AR328" s="29">
        <v>44262</v>
      </c>
      <c r="AS328" s="48">
        <f t="shared" si="20"/>
        <v>286316</v>
      </c>
    </row>
    <row r="329" spans="2:45" x14ac:dyDescent="0.2">
      <c r="B329" t="s">
        <v>56</v>
      </c>
      <c r="C329" s="29">
        <v>44268</v>
      </c>
      <c r="D329" s="233">
        <f>'Detailed Summary'!BQ442</f>
        <v>157266</v>
      </c>
      <c r="F329" t="s">
        <v>57</v>
      </c>
      <c r="G329" s="29">
        <v>44269</v>
      </c>
      <c r="H329" s="232">
        <f>'Detailed Summary'!BQ443</f>
        <v>116747</v>
      </c>
      <c r="I329" s="2"/>
      <c r="J329" t="s">
        <v>56</v>
      </c>
      <c r="K329" s="29">
        <v>44268</v>
      </c>
      <c r="L329" s="235">
        <f>'Detailed Summary'!AD442</f>
        <v>86091</v>
      </c>
      <c r="N329" t="s">
        <v>57</v>
      </c>
      <c r="O329" s="29">
        <v>44269</v>
      </c>
      <c r="P329" s="235">
        <f>'Detailed Summary'!AD443</f>
        <v>69435</v>
      </c>
      <c r="Q329" s="2"/>
      <c r="R329" t="s">
        <v>56</v>
      </c>
      <c r="S329" s="29">
        <v>44268</v>
      </c>
      <c r="T329" s="233">
        <f>'Detailed Summary'!AC442</f>
        <v>27073</v>
      </c>
      <c r="U329" t="s">
        <v>57</v>
      </c>
      <c r="V329" s="29">
        <v>44269</v>
      </c>
      <c r="W329" s="233">
        <f>'Detailed Summary'!AC443</f>
        <v>23689</v>
      </c>
      <c r="X329" s="2"/>
      <c r="Y329" t="s">
        <v>56</v>
      </c>
      <c r="Z329" s="29">
        <v>44268</v>
      </c>
      <c r="AA329" s="234">
        <f>'Detailed Summary'!BK442</f>
        <v>90778</v>
      </c>
      <c r="AB329" t="s">
        <v>57</v>
      </c>
      <c r="AC329" s="29">
        <v>44269</v>
      </c>
      <c r="AD329" s="234">
        <f>'Detailed Summary'!BK443</f>
        <v>68695</v>
      </c>
      <c r="AE329" s="2"/>
      <c r="AF329" t="s">
        <v>56</v>
      </c>
      <c r="AG329" s="29">
        <v>44268</v>
      </c>
      <c r="AH329" s="232">
        <f>'Detailed Summary'!BO442</f>
        <v>12128</v>
      </c>
      <c r="AI329" t="s">
        <v>57</v>
      </c>
      <c r="AJ329" s="29">
        <v>44269</v>
      </c>
      <c r="AK329" s="232">
        <f>'Detailed Summary'!BO443</f>
        <v>8440</v>
      </c>
      <c r="AL329" s="2"/>
      <c r="AM329" t="s">
        <v>56</v>
      </c>
      <c r="AN329" s="29">
        <v>44268</v>
      </c>
      <c r="AO329" s="48">
        <f t="shared" si="21"/>
        <v>373336</v>
      </c>
      <c r="AQ329" t="s">
        <v>57</v>
      </c>
      <c r="AR329" s="29">
        <v>44269</v>
      </c>
      <c r="AS329" s="48">
        <f t="shared" si="20"/>
        <v>287006</v>
      </c>
    </row>
    <row r="330" spans="2:45" x14ac:dyDescent="0.2">
      <c r="B330" t="s">
        <v>56</v>
      </c>
      <c r="C330" s="29">
        <v>44275</v>
      </c>
      <c r="D330" s="233">
        <f>'Detailed Summary'!BQ449</f>
        <v>159916</v>
      </c>
      <c r="F330" t="s">
        <v>57</v>
      </c>
      <c r="G330" s="29">
        <v>44276</v>
      </c>
      <c r="H330" s="232">
        <f>'Detailed Summary'!BQ450</f>
        <v>127024</v>
      </c>
      <c r="I330" s="2"/>
      <c r="J330" t="s">
        <v>56</v>
      </c>
      <c r="K330" s="29">
        <v>44275</v>
      </c>
      <c r="L330" s="235">
        <f>'Detailed Summary'!AD449</f>
        <v>91043</v>
      </c>
      <c r="N330" t="s">
        <v>57</v>
      </c>
      <c r="O330" s="29">
        <v>44276</v>
      </c>
      <c r="P330" s="235">
        <f>'Detailed Summary'!AD450</f>
        <v>77309</v>
      </c>
      <c r="Q330" s="2"/>
      <c r="R330" t="s">
        <v>56</v>
      </c>
      <c r="S330" s="29">
        <v>44275</v>
      </c>
      <c r="T330" s="233">
        <f>'Detailed Summary'!AC449</f>
        <v>29554</v>
      </c>
      <c r="U330" t="s">
        <v>57</v>
      </c>
      <c r="V330" s="29">
        <v>44276</v>
      </c>
      <c r="W330" s="233">
        <f>'Detailed Summary'!AC450</f>
        <v>27483</v>
      </c>
      <c r="X330" s="2"/>
      <c r="Y330" t="s">
        <v>56</v>
      </c>
      <c r="Z330" s="29">
        <v>44275</v>
      </c>
      <c r="AA330" s="234">
        <f>'Detailed Summary'!BK449</f>
        <v>90020</v>
      </c>
      <c r="AB330" t="s">
        <v>57</v>
      </c>
      <c r="AC330" s="29">
        <v>44276</v>
      </c>
      <c r="AD330" s="234">
        <f>'Detailed Summary'!BK450</f>
        <v>74476</v>
      </c>
      <c r="AE330" s="2"/>
      <c r="AF330" t="s">
        <v>56</v>
      </c>
      <c r="AG330" s="29">
        <v>44275</v>
      </c>
      <c r="AH330" s="232">
        <f>'Detailed Summary'!BO449</f>
        <v>13333</v>
      </c>
      <c r="AI330" t="s">
        <v>57</v>
      </c>
      <c r="AJ330" s="29">
        <v>44276</v>
      </c>
      <c r="AK330" s="232">
        <f>'Detailed Summary'!BO450</f>
        <v>10001</v>
      </c>
      <c r="AL330" s="2"/>
      <c r="AM330" t="s">
        <v>56</v>
      </c>
      <c r="AN330" s="29">
        <v>44275</v>
      </c>
      <c r="AO330" s="48">
        <f t="shared" si="21"/>
        <v>383866</v>
      </c>
      <c r="AQ330" t="s">
        <v>57</v>
      </c>
      <c r="AR330" s="29">
        <v>44276</v>
      </c>
      <c r="AS330" s="48">
        <f t="shared" ref="AS330:AS394" si="22">H330+P330+W330+AD330+AK330</f>
        <v>316293</v>
      </c>
    </row>
    <row r="331" spans="2:45" x14ac:dyDescent="0.2">
      <c r="B331" t="s">
        <v>56</v>
      </c>
      <c r="C331" s="29">
        <v>44282</v>
      </c>
      <c r="D331" s="233">
        <f>'Detailed Summary'!BQ456</f>
        <v>167045</v>
      </c>
      <c r="F331" t="s">
        <v>57</v>
      </c>
      <c r="G331" s="29">
        <v>44283</v>
      </c>
      <c r="H331" s="232">
        <f>'Detailed Summary'!BQ457</f>
        <v>126094</v>
      </c>
      <c r="I331" s="2"/>
      <c r="J331" t="s">
        <v>56</v>
      </c>
      <c r="K331" s="29">
        <v>44282</v>
      </c>
      <c r="L331" s="235">
        <f>'Detailed Summary'!AD456</f>
        <v>88639</v>
      </c>
      <c r="N331" t="s">
        <v>57</v>
      </c>
      <c r="O331" s="29">
        <v>44283</v>
      </c>
      <c r="P331" s="235">
        <f>'Detailed Summary'!AD457</f>
        <v>70203</v>
      </c>
      <c r="Q331" s="2"/>
      <c r="R331" t="s">
        <v>56</v>
      </c>
      <c r="S331" s="29">
        <v>44282</v>
      </c>
      <c r="T331" s="233">
        <f>'Detailed Summary'!AC456</f>
        <v>26774</v>
      </c>
      <c r="U331" t="s">
        <v>57</v>
      </c>
      <c r="V331" s="29">
        <v>44283</v>
      </c>
      <c r="W331" s="233">
        <f>'Detailed Summary'!AC457</f>
        <v>24437</v>
      </c>
      <c r="X331" s="2"/>
      <c r="Y331" t="s">
        <v>56</v>
      </c>
      <c r="Z331" s="29">
        <v>44282</v>
      </c>
      <c r="AA331" s="234">
        <f>'Detailed Summary'!BK456</f>
        <v>95960</v>
      </c>
      <c r="AB331" t="s">
        <v>57</v>
      </c>
      <c r="AC331" s="29">
        <v>44283</v>
      </c>
      <c r="AD331" s="234">
        <f>'Detailed Summary'!BK457</f>
        <v>74205</v>
      </c>
      <c r="AE331" s="2"/>
      <c r="AF331" t="s">
        <v>56</v>
      </c>
      <c r="AG331" s="29">
        <v>44282</v>
      </c>
      <c r="AH331" s="232">
        <f>'Detailed Summary'!BO456</f>
        <v>13959</v>
      </c>
      <c r="AI331" t="s">
        <v>57</v>
      </c>
      <c r="AJ331" s="29">
        <v>44283</v>
      </c>
      <c r="AK331" s="232">
        <f>'Detailed Summary'!BO457</f>
        <v>10130</v>
      </c>
      <c r="AL331" s="2"/>
      <c r="AM331" t="s">
        <v>56</v>
      </c>
      <c r="AN331" s="29">
        <v>44282</v>
      </c>
      <c r="AO331" s="48">
        <f t="shared" si="21"/>
        <v>392377</v>
      </c>
      <c r="AQ331" t="s">
        <v>57</v>
      </c>
      <c r="AR331" s="29">
        <v>44283</v>
      </c>
      <c r="AS331" s="48">
        <f t="shared" si="22"/>
        <v>305069</v>
      </c>
    </row>
    <row r="332" spans="2:45" x14ac:dyDescent="0.2">
      <c r="B332" t="s">
        <v>56</v>
      </c>
      <c r="C332" s="29">
        <v>44289</v>
      </c>
      <c r="D332" s="233">
        <f>'Detailed Summary'!BQ463</f>
        <v>147618</v>
      </c>
      <c r="F332" t="s">
        <v>57</v>
      </c>
      <c r="G332" s="29">
        <v>44290</v>
      </c>
      <c r="H332" s="232">
        <f>'Detailed Summary'!BQ464</f>
        <v>112991</v>
      </c>
      <c r="I332" s="2"/>
      <c r="J332" t="s">
        <v>56</v>
      </c>
      <c r="K332" s="29">
        <v>44289</v>
      </c>
      <c r="L332" s="235">
        <f>'Detailed Summary'!AD463</f>
        <v>81451</v>
      </c>
      <c r="N332" t="s">
        <v>57</v>
      </c>
      <c r="O332" s="29">
        <v>44290</v>
      </c>
      <c r="P332" s="235">
        <f>'Detailed Summary'!AD464</f>
        <v>71742</v>
      </c>
      <c r="Q332" s="2"/>
      <c r="R332" t="s">
        <v>56</v>
      </c>
      <c r="S332" s="29">
        <v>44289</v>
      </c>
      <c r="T332" s="233">
        <f>'Detailed Summary'!AC463</f>
        <v>25278</v>
      </c>
      <c r="U332" t="s">
        <v>57</v>
      </c>
      <c r="V332" s="29">
        <v>44290</v>
      </c>
      <c r="W332" s="233">
        <f>'Detailed Summary'!AC464</f>
        <v>25651</v>
      </c>
      <c r="X332" s="2"/>
      <c r="Y332" t="s">
        <v>56</v>
      </c>
      <c r="Z332" s="29">
        <v>44289</v>
      </c>
      <c r="AA332" s="234">
        <f>'Detailed Summary'!BK463</f>
        <v>83931</v>
      </c>
      <c r="AB332" t="s">
        <v>57</v>
      </c>
      <c r="AC332" s="29">
        <v>44290</v>
      </c>
      <c r="AD332" s="234">
        <f>'Detailed Summary'!BK464</f>
        <v>67979</v>
      </c>
      <c r="AE332" s="2"/>
      <c r="AF332" t="s">
        <v>56</v>
      </c>
      <c r="AG332" s="29">
        <v>44289</v>
      </c>
      <c r="AH332" s="232">
        <f>'Detailed Summary'!BO463</f>
        <v>11649</v>
      </c>
      <c r="AI332" t="s">
        <v>57</v>
      </c>
      <c r="AJ332" s="29">
        <v>44290</v>
      </c>
      <c r="AK332" s="232">
        <f>'Detailed Summary'!BO464</f>
        <v>8997</v>
      </c>
      <c r="AL332" s="2"/>
      <c r="AM332" t="s">
        <v>56</v>
      </c>
      <c r="AN332" s="29">
        <v>44289</v>
      </c>
      <c r="AO332" s="48">
        <f t="shared" ref="AO332:AO366" si="23">D332+L332+T332+AA332+AH332</f>
        <v>349927</v>
      </c>
      <c r="AQ332" t="s">
        <v>57</v>
      </c>
      <c r="AR332" s="29">
        <v>44290</v>
      </c>
      <c r="AS332" s="48">
        <f t="shared" si="22"/>
        <v>287360</v>
      </c>
    </row>
    <row r="333" spans="2:45" x14ac:dyDescent="0.2">
      <c r="B333" t="s">
        <v>56</v>
      </c>
      <c r="C333" s="29">
        <v>44296</v>
      </c>
      <c r="D333" s="233">
        <f>'Detailed Summary'!BQ470</f>
        <v>169893</v>
      </c>
      <c r="F333" t="s">
        <v>57</v>
      </c>
      <c r="G333" s="29">
        <v>44297</v>
      </c>
      <c r="H333" s="232">
        <f>'Detailed Summary'!BQ471</f>
        <v>129249</v>
      </c>
      <c r="I333" s="2"/>
      <c r="J333" t="s">
        <v>56</v>
      </c>
      <c r="K333" s="29">
        <v>44296</v>
      </c>
      <c r="L333" s="235">
        <f>'Detailed Summary'!AD470</f>
        <v>91279</v>
      </c>
      <c r="N333" t="s">
        <v>57</v>
      </c>
      <c r="O333" s="29">
        <v>44297</v>
      </c>
      <c r="P333" s="235">
        <f>'Detailed Summary'!AD471</f>
        <v>78064</v>
      </c>
      <c r="Q333" s="2"/>
      <c r="R333" t="s">
        <v>56</v>
      </c>
      <c r="S333" s="29">
        <v>44296</v>
      </c>
      <c r="T333" s="233">
        <f>'Detailed Summary'!AC470</f>
        <v>28387</v>
      </c>
      <c r="U333" t="s">
        <v>57</v>
      </c>
      <c r="V333" s="29">
        <v>44297</v>
      </c>
      <c r="W333" s="233">
        <f>'Detailed Summary'!AC471</f>
        <v>25844</v>
      </c>
      <c r="X333" s="2"/>
      <c r="Y333" t="s">
        <v>56</v>
      </c>
      <c r="Z333" s="29">
        <v>44296</v>
      </c>
      <c r="AA333" s="234">
        <f>'Detailed Summary'!BK470</f>
        <v>100817</v>
      </c>
      <c r="AB333" t="s">
        <v>57</v>
      </c>
      <c r="AC333" s="29">
        <v>44297</v>
      </c>
      <c r="AD333" s="234">
        <f>'Detailed Summary'!BK471</f>
        <v>74087</v>
      </c>
      <c r="AE333" s="2"/>
      <c r="AF333" t="s">
        <v>56</v>
      </c>
      <c r="AG333" s="29">
        <v>44296</v>
      </c>
      <c r="AH333" s="232">
        <f>'Detailed Summary'!BO470</f>
        <v>15160</v>
      </c>
      <c r="AI333" t="s">
        <v>57</v>
      </c>
      <c r="AJ333" s="29">
        <v>44297</v>
      </c>
      <c r="AK333" s="232">
        <f>'Detailed Summary'!BO471</f>
        <v>10725</v>
      </c>
      <c r="AL333" s="2"/>
      <c r="AM333" t="s">
        <v>56</v>
      </c>
      <c r="AN333" s="29">
        <v>44296</v>
      </c>
      <c r="AO333" s="48">
        <f t="shared" si="23"/>
        <v>405536</v>
      </c>
      <c r="AQ333" t="s">
        <v>57</v>
      </c>
      <c r="AR333" s="29">
        <v>44297</v>
      </c>
      <c r="AS333" s="48">
        <f t="shared" si="22"/>
        <v>317969</v>
      </c>
    </row>
    <row r="334" spans="2:45" x14ac:dyDescent="0.2">
      <c r="B334" t="s">
        <v>56</v>
      </c>
      <c r="C334" s="29">
        <v>44303</v>
      </c>
      <c r="D334" s="233">
        <f>'Detailed Summary'!BQ477</f>
        <v>165971</v>
      </c>
      <c r="F334" t="s">
        <v>57</v>
      </c>
      <c r="G334" s="29">
        <v>44304</v>
      </c>
      <c r="H334" s="232">
        <f>'Detailed Summary'!BQ478</f>
        <v>127142</v>
      </c>
      <c r="I334" s="2"/>
      <c r="J334" t="s">
        <v>56</v>
      </c>
      <c r="K334" s="29">
        <v>44303</v>
      </c>
      <c r="L334" s="235">
        <f>'Detailed Summary'!AD477</f>
        <v>90013</v>
      </c>
      <c r="N334" t="s">
        <v>57</v>
      </c>
      <c r="O334" s="29">
        <v>44304</v>
      </c>
      <c r="P334" s="235">
        <f>'Detailed Summary'!AD478</f>
        <v>73135</v>
      </c>
      <c r="Q334" s="2"/>
      <c r="R334" t="s">
        <v>56</v>
      </c>
      <c r="S334" s="29">
        <v>44303</v>
      </c>
      <c r="T334" s="233">
        <f>'Detailed Summary'!AC477</f>
        <v>26474</v>
      </c>
      <c r="U334" t="s">
        <v>57</v>
      </c>
      <c r="V334" s="29">
        <v>44304</v>
      </c>
      <c r="W334" s="233">
        <f>'Detailed Summary'!AC478</f>
        <v>26197</v>
      </c>
      <c r="X334" s="2"/>
      <c r="Y334" t="s">
        <v>56</v>
      </c>
      <c r="Z334" s="29">
        <v>44303</v>
      </c>
      <c r="AA334" s="234">
        <f>'Detailed Summary'!BK477</f>
        <v>90277</v>
      </c>
      <c r="AB334" t="s">
        <v>57</v>
      </c>
      <c r="AC334" s="29">
        <v>44304</v>
      </c>
      <c r="AD334" s="234">
        <f>'Detailed Summary'!BK478</f>
        <v>70251</v>
      </c>
      <c r="AE334" s="2"/>
      <c r="AF334" t="s">
        <v>56</v>
      </c>
      <c r="AG334" s="29">
        <v>44303</v>
      </c>
      <c r="AH334" s="232">
        <f>'Detailed Summary'!BO477</f>
        <v>13546</v>
      </c>
      <c r="AI334" t="s">
        <v>57</v>
      </c>
      <c r="AJ334" s="29">
        <v>44304</v>
      </c>
      <c r="AK334" s="232">
        <f>'Detailed Summary'!BO478</f>
        <v>10296</v>
      </c>
      <c r="AL334" s="2"/>
      <c r="AM334" t="s">
        <v>56</v>
      </c>
      <c r="AN334" s="29">
        <v>44303</v>
      </c>
      <c r="AO334" s="48">
        <f t="shared" si="23"/>
        <v>386281</v>
      </c>
      <c r="AQ334" t="s">
        <v>57</v>
      </c>
      <c r="AR334" s="29">
        <v>44304</v>
      </c>
      <c r="AS334" s="48">
        <f t="shared" si="22"/>
        <v>307021</v>
      </c>
    </row>
    <row r="335" spans="2:45" x14ac:dyDescent="0.2">
      <c r="B335" t="s">
        <v>56</v>
      </c>
      <c r="C335" s="29">
        <v>44310</v>
      </c>
      <c r="D335" s="233">
        <f>'Detailed Summary'!BQ484</f>
        <v>171091</v>
      </c>
      <c r="F335" t="s">
        <v>57</v>
      </c>
      <c r="G335" s="29">
        <v>44311</v>
      </c>
      <c r="H335" s="232">
        <f>'Detailed Summary'!BQ485</f>
        <v>129517</v>
      </c>
      <c r="I335" s="2"/>
      <c r="J335" t="s">
        <v>56</v>
      </c>
      <c r="K335" s="29">
        <v>44310</v>
      </c>
      <c r="L335" s="235">
        <f>'Detailed Summary'!AD484</f>
        <v>93333</v>
      </c>
      <c r="N335" t="s">
        <v>57</v>
      </c>
      <c r="O335" s="29">
        <v>44311</v>
      </c>
      <c r="P335" s="235">
        <f>'Detailed Summary'!AD485</f>
        <v>79655</v>
      </c>
      <c r="Q335" s="2"/>
      <c r="R335" t="s">
        <v>56</v>
      </c>
      <c r="S335" s="29">
        <v>44310</v>
      </c>
      <c r="T335" s="233">
        <f>'Detailed Summary'!AC484</f>
        <v>28331</v>
      </c>
      <c r="U335" t="s">
        <v>57</v>
      </c>
      <c r="V335" s="29">
        <v>44311</v>
      </c>
      <c r="W335" s="233">
        <f>'Detailed Summary'!AC485</f>
        <v>26703</v>
      </c>
      <c r="X335" s="2"/>
      <c r="Y335" t="s">
        <v>56</v>
      </c>
      <c r="Z335" s="29">
        <v>44310</v>
      </c>
      <c r="AA335" s="234">
        <f>'Detailed Summary'!BK484</f>
        <v>98488</v>
      </c>
      <c r="AB335" t="s">
        <v>57</v>
      </c>
      <c r="AC335" s="29">
        <v>44311</v>
      </c>
      <c r="AD335" s="234">
        <f>'Detailed Summary'!BK485</f>
        <v>73939</v>
      </c>
      <c r="AE335" s="2"/>
      <c r="AF335" t="s">
        <v>56</v>
      </c>
      <c r="AG335" s="29">
        <v>44310</v>
      </c>
      <c r="AH335" s="232">
        <f>'Detailed Summary'!BO484</f>
        <v>12898</v>
      </c>
      <c r="AI335" t="s">
        <v>57</v>
      </c>
      <c r="AJ335" s="29">
        <v>44311</v>
      </c>
      <c r="AK335" s="232">
        <f>'Detailed Summary'!BO485</f>
        <v>11073</v>
      </c>
      <c r="AL335" s="2"/>
      <c r="AM335" t="s">
        <v>56</v>
      </c>
      <c r="AN335" s="29">
        <v>44310</v>
      </c>
      <c r="AO335" s="48">
        <f t="shared" si="23"/>
        <v>404141</v>
      </c>
      <c r="AQ335" t="s">
        <v>57</v>
      </c>
      <c r="AR335" s="29">
        <v>44311</v>
      </c>
      <c r="AS335" s="48">
        <f t="shared" si="22"/>
        <v>320887</v>
      </c>
    </row>
    <row r="336" spans="2:45" x14ac:dyDescent="0.2">
      <c r="B336" t="s">
        <v>56</v>
      </c>
      <c r="C336" s="29">
        <v>44317</v>
      </c>
      <c r="D336" s="233">
        <f>'Detailed Summary'!BQ491</f>
        <v>136742</v>
      </c>
      <c r="F336" t="s">
        <v>57</v>
      </c>
      <c r="G336" s="29">
        <v>44318</v>
      </c>
      <c r="H336" s="232">
        <f>'Detailed Summary'!BQ492</f>
        <v>135028</v>
      </c>
      <c r="I336" s="2"/>
      <c r="J336" t="s">
        <v>56</v>
      </c>
      <c r="K336" s="29">
        <v>44317</v>
      </c>
      <c r="L336" s="235">
        <f>'Detailed Summary'!AD491</f>
        <v>76051</v>
      </c>
      <c r="N336" t="s">
        <v>57</v>
      </c>
      <c r="O336" s="29">
        <v>44318</v>
      </c>
      <c r="P336" s="235">
        <f>'Detailed Summary'!AD492</f>
        <v>77669</v>
      </c>
      <c r="Q336" s="2"/>
      <c r="R336" t="s">
        <v>56</v>
      </c>
      <c r="S336" s="29">
        <v>44317</v>
      </c>
      <c r="T336" s="233">
        <f>'Detailed Summary'!AC491</f>
        <v>22267</v>
      </c>
      <c r="U336" t="s">
        <v>57</v>
      </c>
      <c r="V336" s="29">
        <v>44318</v>
      </c>
      <c r="W336" s="233">
        <f>'Detailed Summary'!AC492</f>
        <v>26072</v>
      </c>
      <c r="X336" s="2"/>
      <c r="Y336" t="s">
        <v>56</v>
      </c>
      <c r="Z336" s="29">
        <v>44317</v>
      </c>
      <c r="AA336" s="234">
        <f>'Detailed Summary'!BK491</f>
        <v>73705</v>
      </c>
      <c r="AB336" t="s">
        <v>57</v>
      </c>
      <c r="AC336" s="29">
        <v>44318</v>
      </c>
      <c r="AD336" s="234">
        <f>'Detailed Summary'!BK492</f>
        <v>75286</v>
      </c>
      <c r="AE336" s="2"/>
      <c r="AF336" t="s">
        <v>56</v>
      </c>
      <c r="AG336" s="29">
        <v>44317</v>
      </c>
      <c r="AH336" s="232">
        <f>'Detailed Summary'!BO491</f>
        <v>11165</v>
      </c>
      <c r="AI336" t="s">
        <v>57</v>
      </c>
      <c r="AJ336" s="29">
        <v>44318</v>
      </c>
      <c r="AK336" s="232">
        <f>'Detailed Summary'!BO492</f>
        <v>10937</v>
      </c>
      <c r="AL336" s="2"/>
      <c r="AM336" t="s">
        <v>56</v>
      </c>
      <c r="AN336" s="29">
        <v>44317</v>
      </c>
      <c r="AO336" s="48">
        <f t="shared" si="23"/>
        <v>319930</v>
      </c>
      <c r="AQ336" t="s">
        <v>57</v>
      </c>
      <c r="AR336" s="29">
        <v>44318</v>
      </c>
      <c r="AS336" s="48">
        <f t="shared" si="22"/>
        <v>324992</v>
      </c>
    </row>
    <row r="337" spans="2:45" x14ac:dyDescent="0.2">
      <c r="B337" t="s">
        <v>56</v>
      </c>
      <c r="C337" s="29">
        <v>44324</v>
      </c>
      <c r="D337" s="233">
        <f>'Detailed Summary'!BQ498</f>
        <v>177838</v>
      </c>
      <c r="F337" t="s">
        <v>57</v>
      </c>
      <c r="G337" s="29">
        <v>44325</v>
      </c>
      <c r="H337" s="232">
        <f>'Detailed Summary'!BQ499</f>
        <v>135793</v>
      </c>
      <c r="I337" s="2"/>
      <c r="J337" t="s">
        <v>56</v>
      </c>
      <c r="K337" s="29">
        <v>44324</v>
      </c>
      <c r="L337" s="235">
        <f>'Detailed Summary'!AD498</f>
        <v>99251</v>
      </c>
      <c r="N337" t="s">
        <v>57</v>
      </c>
      <c r="O337" s="29">
        <v>44325</v>
      </c>
      <c r="P337" s="235">
        <f>'Detailed Summary'!AD499</f>
        <v>84621</v>
      </c>
      <c r="Q337" s="2"/>
      <c r="R337" t="s">
        <v>56</v>
      </c>
      <c r="S337" s="29">
        <v>44324</v>
      </c>
      <c r="T337" s="233">
        <f>'Detailed Summary'!AC498</f>
        <v>30792</v>
      </c>
      <c r="U337" t="s">
        <v>57</v>
      </c>
      <c r="V337" s="29">
        <v>44325</v>
      </c>
      <c r="W337" s="233">
        <f>'Detailed Summary'!AC499</f>
        <v>28328</v>
      </c>
      <c r="X337" s="2"/>
      <c r="Y337" t="s">
        <v>56</v>
      </c>
      <c r="Z337" s="29">
        <v>44324</v>
      </c>
      <c r="AA337" s="234">
        <f>'Detailed Summary'!BK498</f>
        <v>101505</v>
      </c>
      <c r="AB337" t="s">
        <v>57</v>
      </c>
      <c r="AC337" s="29">
        <v>44325</v>
      </c>
      <c r="AD337" s="234">
        <f>'Detailed Summary'!BK499</f>
        <v>74876</v>
      </c>
      <c r="AE337" s="2"/>
      <c r="AF337" t="s">
        <v>56</v>
      </c>
      <c r="AG337" s="29">
        <v>44324</v>
      </c>
      <c r="AH337" s="232">
        <f>'Detailed Summary'!BO498</f>
        <v>15491</v>
      </c>
      <c r="AI337" t="s">
        <v>57</v>
      </c>
      <c r="AJ337" s="29">
        <v>44325</v>
      </c>
      <c r="AK337" s="232">
        <f>'Detailed Summary'!BO499</f>
        <v>12318</v>
      </c>
      <c r="AL337" s="2"/>
      <c r="AM337" t="s">
        <v>56</v>
      </c>
      <c r="AN337" s="29">
        <v>44324</v>
      </c>
      <c r="AO337" s="48">
        <f t="shared" si="23"/>
        <v>424877</v>
      </c>
      <c r="AQ337" t="s">
        <v>57</v>
      </c>
      <c r="AR337" s="29">
        <v>44325</v>
      </c>
      <c r="AS337" s="48">
        <f t="shared" si="22"/>
        <v>335936</v>
      </c>
    </row>
    <row r="338" spans="2:45" x14ac:dyDescent="0.2">
      <c r="B338" t="s">
        <v>56</v>
      </c>
      <c r="C338" s="29">
        <v>44331</v>
      </c>
      <c r="D338" s="233">
        <f>'Detailed Summary'!BQ505</f>
        <v>172795</v>
      </c>
      <c r="F338" t="s">
        <v>57</v>
      </c>
      <c r="G338" s="29">
        <v>44332</v>
      </c>
      <c r="H338" s="232">
        <f>'Detailed Summary'!BQ506</f>
        <v>122537</v>
      </c>
      <c r="I338" s="2"/>
      <c r="J338" t="s">
        <v>56</v>
      </c>
      <c r="K338" s="29">
        <v>44331</v>
      </c>
      <c r="L338" s="235">
        <f>'Detailed Summary'!AD505</f>
        <v>98959</v>
      </c>
      <c r="N338" t="s">
        <v>57</v>
      </c>
      <c r="O338" s="29">
        <v>44332</v>
      </c>
      <c r="P338" s="235">
        <f>'Detailed Summary'!AD506</f>
        <v>74725</v>
      </c>
      <c r="Q338" s="2"/>
      <c r="R338" t="s">
        <v>56</v>
      </c>
      <c r="S338" s="29">
        <v>44331</v>
      </c>
      <c r="T338" s="233">
        <f>'Detailed Summary'!AC505</f>
        <v>29159</v>
      </c>
      <c r="U338" t="s">
        <v>57</v>
      </c>
      <c r="V338" s="29">
        <v>44332</v>
      </c>
      <c r="W338" s="233">
        <f>'Detailed Summary'!AC506</f>
        <v>25528</v>
      </c>
      <c r="X338" s="2"/>
      <c r="Y338" t="s">
        <v>56</v>
      </c>
      <c r="Z338" s="29">
        <v>44331</v>
      </c>
      <c r="AA338" s="234">
        <f>'Detailed Summary'!BK505</f>
        <v>95200</v>
      </c>
      <c r="AB338" t="s">
        <v>57</v>
      </c>
      <c r="AC338" s="29">
        <v>44332</v>
      </c>
      <c r="AD338" s="234">
        <f>'Detailed Summary'!BK506</f>
        <v>69157</v>
      </c>
      <c r="AE338" s="2"/>
      <c r="AF338" t="s">
        <v>56</v>
      </c>
      <c r="AG338" s="29">
        <v>44331</v>
      </c>
      <c r="AH338" s="232">
        <f>'Detailed Summary'!BO505</f>
        <v>13969</v>
      </c>
      <c r="AI338" t="s">
        <v>57</v>
      </c>
      <c r="AJ338" s="29">
        <v>44332</v>
      </c>
      <c r="AK338" s="232">
        <f>'Detailed Summary'!BO506</f>
        <v>9507</v>
      </c>
      <c r="AL338" s="2"/>
      <c r="AM338" t="s">
        <v>56</v>
      </c>
      <c r="AN338" s="29">
        <v>44331</v>
      </c>
      <c r="AO338" s="48">
        <f t="shared" si="23"/>
        <v>410082</v>
      </c>
      <c r="AQ338" t="s">
        <v>57</v>
      </c>
      <c r="AR338" s="29">
        <v>44332</v>
      </c>
      <c r="AS338" s="48">
        <f t="shared" si="22"/>
        <v>301454</v>
      </c>
    </row>
    <row r="339" spans="2:45" x14ac:dyDescent="0.2">
      <c r="B339" t="s">
        <v>56</v>
      </c>
      <c r="C339" s="29">
        <v>44338</v>
      </c>
      <c r="D339" s="233">
        <f>'Detailed Summary'!BQ512</f>
        <v>152714</v>
      </c>
      <c r="F339" t="s">
        <v>57</v>
      </c>
      <c r="G339" s="29">
        <v>44339</v>
      </c>
      <c r="H339" s="232">
        <f>'Detailed Summary'!BQ513</f>
        <v>123808</v>
      </c>
      <c r="I339" s="2"/>
      <c r="J339" t="s">
        <v>56</v>
      </c>
      <c r="K339" s="29">
        <v>44338</v>
      </c>
      <c r="L339" s="235">
        <f>'Detailed Summary'!AD512</f>
        <v>88892</v>
      </c>
      <c r="N339" t="s">
        <v>57</v>
      </c>
      <c r="O339" s="29">
        <v>44339</v>
      </c>
      <c r="P339" s="235">
        <f>'Detailed Summary'!AD513</f>
        <v>77054</v>
      </c>
      <c r="Q339" s="2"/>
      <c r="R339" t="s">
        <v>56</v>
      </c>
      <c r="S339" s="29">
        <v>44338</v>
      </c>
      <c r="T339" s="233">
        <f>'Detailed Summary'!AC512</f>
        <v>27134</v>
      </c>
      <c r="U339" t="s">
        <v>57</v>
      </c>
      <c r="V339" s="29">
        <v>44339</v>
      </c>
      <c r="W339" s="233">
        <f>'Detailed Summary'!AC513</f>
        <v>26741</v>
      </c>
      <c r="X339" s="2"/>
      <c r="Y339" t="s">
        <v>56</v>
      </c>
      <c r="Z339" s="29">
        <v>44338</v>
      </c>
      <c r="AA339" s="234">
        <f>'Detailed Summary'!BK512</f>
        <v>94892</v>
      </c>
      <c r="AB339" t="s">
        <v>57</v>
      </c>
      <c r="AC339" s="29">
        <v>44339</v>
      </c>
      <c r="AD339" s="234">
        <f>'Detailed Summary'!BK513</f>
        <v>79045</v>
      </c>
      <c r="AE339" s="2"/>
      <c r="AF339" t="s">
        <v>56</v>
      </c>
      <c r="AG339" s="29">
        <v>44338</v>
      </c>
      <c r="AH339" s="232">
        <f>'Detailed Summary'!BO512</f>
        <v>12769</v>
      </c>
      <c r="AI339" t="s">
        <v>57</v>
      </c>
      <c r="AJ339" s="29">
        <v>44339</v>
      </c>
      <c r="AK339" s="232">
        <f>'Detailed Summary'!BO513</f>
        <v>9986</v>
      </c>
      <c r="AL339" s="2"/>
      <c r="AM339" t="s">
        <v>56</v>
      </c>
      <c r="AN339" s="29">
        <v>44338</v>
      </c>
      <c r="AO339" s="48">
        <f t="shared" si="23"/>
        <v>376401</v>
      </c>
      <c r="AQ339" t="s">
        <v>57</v>
      </c>
      <c r="AR339" s="29">
        <v>44339</v>
      </c>
      <c r="AS339" s="48">
        <f t="shared" si="22"/>
        <v>316634</v>
      </c>
    </row>
    <row r="340" spans="2:45" x14ac:dyDescent="0.2">
      <c r="B340" t="s">
        <v>56</v>
      </c>
      <c r="C340" s="29">
        <v>44345</v>
      </c>
      <c r="D340" s="233">
        <f>'Detailed Summary'!BQ519</f>
        <v>167215</v>
      </c>
      <c r="F340" t="s">
        <v>57</v>
      </c>
      <c r="G340" s="29">
        <v>44346</v>
      </c>
      <c r="H340" s="232">
        <f>'Detailed Summary'!BQ520</f>
        <v>128424</v>
      </c>
      <c r="I340" s="2"/>
      <c r="J340" t="s">
        <v>56</v>
      </c>
      <c r="K340" s="29">
        <v>44345</v>
      </c>
      <c r="L340" s="235">
        <f>'Detailed Summary'!AD519</f>
        <v>90435</v>
      </c>
      <c r="N340" t="s">
        <v>57</v>
      </c>
      <c r="O340" s="29">
        <v>44346</v>
      </c>
      <c r="P340" s="235">
        <f>'Detailed Summary'!AD520</f>
        <v>76468</v>
      </c>
      <c r="Q340" s="2"/>
      <c r="R340" t="s">
        <v>56</v>
      </c>
      <c r="S340" s="29">
        <v>44345</v>
      </c>
      <c r="T340" s="233">
        <f>'Detailed Summary'!AC519</f>
        <v>29760</v>
      </c>
      <c r="U340" t="s">
        <v>57</v>
      </c>
      <c r="V340" s="29">
        <v>44346</v>
      </c>
      <c r="W340" s="233">
        <f>'Detailed Summary'!AC520</f>
        <v>24843</v>
      </c>
      <c r="X340" s="2"/>
      <c r="Y340" t="s">
        <v>56</v>
      </c>
      <c r="Z340" s="29">
        <v>44345</v>
      </c>
      <c r="AA340" s="234">
        <f>'Detailed Summary'!BK519</f>
        <v>99533</v>
      </c>
      <c r="AB340" t="s">
        <v>57</v>
      </c>
      <c r="AC340" s="29">
        <v>44346</v>
      </c>
      <c r="AD340" s="234">
        <f>'Detailed Summary'!BK520</f>
        <v>76591</v>
      </c>
      <c r="AE340" s="2"/>
      <c r="AF340" t="s">
        <v>56</v>
      </c>
      <c r="AG340" s="29">
        <v>44345</v>
      </c>
      <c r="AH340" s="232">
        <f>'Detailed Summary'!BO519</f>
        <v>14869</v>
      </c>
      <c r="AI340" t="s">
        <v>57</v>
      </c>
      <c r="AJ340" s="29">
        <v>44346</v>
      </c>
      <c r="AK340" s="232">
        <f>'Detailed Summary'!BO520</f>
        <v>12832</v>
      </c>
      <c r="AL340" s="2"/>
      <c r="AM340" t="s">
        <v>56</v>
      </c>
      <c r="AN340" s="29">
        <v>44345</v>
      </c>
      <c r="AO340" s="48">
        <f t="shared" si="23"/>
        <v>401812</v>
      </c>
      <c r="AQ340" t="s">
        <v>57</v>
      </c>
      <c r="AR340" s="29">
        <v>44346</v>
      </c>
      <c r="AS340" s="48">
        <f t="shared" si="22"/>
        <v>319158</v>
      </c>
    </row>
    <row r="341" spans="2:45" x14ac:dyDescent="0.2">
      <c r="B341" t="s">
        <v>56</v>
      </c>
      <c r="C341" s="29">
        <v>44352</v>
      </c>
      <c r="D341" s="233">
        <f>'Detailed Summary'!BQ526</f>
        <v>161712</v>
      </c>
      <c r="F341" t="s">
        <v>57</v>
      </c>
      <c r="G341" s="29">
        <v>44353</v>
      </c>
      <c r="H341" s="232">
        <f>'Detailed Summary'!BQ527</f>
        <v>128769</v>
      </c>
      <c r="I341" s="2"/>
      <c r="J341" t="s">
        <v>56</v>
      </c>
      <c r="K341" s="29">
        <v>44352</v>
      </c>
      <c r="L341" s="235">
        <f>'Detailed Summary'!AD526</f>
        <v>89569</v>
      </c>
      <c r="N341" t="s">
        <v>57</v>
      </c>
      <c r="O341" s="29">
        <v>44353</v>
      </c>
      <c r="P341" s="235">
        <f>'Detailed Summary'!AD527</f>
        <v>80360</v>
      </c>
      <c r="Q341" s="2"/>
      <c r="R341" t="s">
        <v>56</v>
      </c>
      <c r="S341" s="29">
        <v>44352</v>
      </c>
      <c r="T341" s="233">
        <f>'Detailed Summary'!AC526</f>
        <v>26707</v>
      </c>
      <c r="U341" t="s">
        <v>57</v>
      </c>
      <c r="V341" s="29">
        <v>44353</v>
      </c>
      <c r="W341" s="233">
        <f>'Detailed Summary'!AC527</f>
        <v>25935</v>
      </c>
      <c r="X341" s="2"/>
      <c r="Y341" t="s">
        <v>56</v>
      </c>
      <c r="Z341" s="29">
        <v>44352</v>
      </c>
      <c r="AA341" s="234">
        <f>'Detailed Summary'!BK526</f>
        <v>94087</v>
      </c>
      <c r="AB341" t="s">
        <v>57</v>
      </c>
      <c r="AC341" s="29">
        <v>44353</v>
      </c>
      <c r="AD341" s="234">
        <f>'Detailed Summary'!BK527</f>
        <v>77692</v>
      </c>
      <c r="AE341" s="2"/>
      <c r="AF341" t="s">
        <v>56</v>
      </c>
      <c r="AG341" s="29">
        <v>44352</v>
      </c>
      <c r="AH341" s="232">
        <f>'Detailed Summary'!BO526</f>
        <v>12918</v>
      </c>
      <c r="AI341" t="s">
        <v>57</v>
      </c>
      <c r="AJ341" s="29">
        <v>44353</v>
      </c>
      <c r="AK341" s="232">
        <f>'Detailed Summary'!BO527</f>
        <v>10784</v>
      </c>
      <c r="AL341" s="2"/>
      <c r="AM341" t="s">
        <v>56</v>
      </c>
      <c r="AN341" s="29">
        <v>44352</v>
      </c>
      <c r="AO341" s="48">
        <f t="shared" si="23"/>
        <v>384993</v>
      </c>
      <c r="AQ341" t="s">
        <v>57</v>
      </c>
      <c r="AR341" s="29">
        <v>44353</v>
      </c>
      <c r="AS341" s="48">
        <f t="shared" si="22"/>
        <v>323540</v>
      </c>
    </row>
    <row r="342" spans="2:45" x14ac:dyDescent="0.2">
      <c r="B342" t="s">
        <v>56</v>
      </c>
      <c r="C342" s="29">
        <v>44359</v>
      </c>
      <c r="D342" s="233">
        <f>'Detailed Summary'!BQ533</f>
        <v>169046</v>
      </c>
      <c r="F342" t="s">
        <v>57</v>
      </c>
      <c r="G342" s="29">
        <v>44360</v>
      </c>
      <c r="H342" s="232">
        <f>'Detailed Summary'!BQ534</f>
        <v>132589</v>
      </c>
      <c r="I342" s="2"/>
      <c r="J342" t="s">
        <v>56</v>
      </c>
      <c r="K342" s="29">
        <v>44359</v>
      </c>
      <c r="L342" s="235">
        <f>'Detailed Summary'!AD533</f>
        <v>106306</v>
      </c>
      <c r="N342" t="s">
        <v>57</v>
      </c>
      <c r="O342" s="29">
        <v>44360</v>
      </c>
      <c r="P342" s="235">
        <f>'Detailed Summary'!AD534</f>
        <v>83958</v>
      </c>
      <c r="Q342" s="2"/>
      <c r="R342" t="s">
        <v>56</v>
      </c>
      <c r="S342" s="29">
        <v>44359</v>
      </c>
      <c r="T342" s="233">
        <f>'Detailed Summary'!AC533</f>
        <v>30497</v>
      </c>
      <c r="U342" t="s">
        <v>57</v>
      </c>
      <c r="V342" s="29">
        <v>44360</v>
      </c>
      <c r="W342" s="233">
        <f>'Detailed Summary'!AC534</f>
        <v>28407</v>
      </c>
      <c r="X342" s="2"/>
      <c r="Y342" t="s">
        <v>56</v>
      </c>
      <c r="Z342" s="29">
        <v>44359</v>
      </c>
      <c r="AA342" s="234">
        <f>'Detailed Summary'!BK533</f>
        <v>108199</v>
      </c>
      <c r="AB342" t="s">
        <v>57</v>
      </c>
      <c r="AC342" s="29">
        <v>44360</v>
      </c>
      <c r="AD342" s="234">
        <f>'Detailed Summary'!BK534</f>
        <v>76803</v>
      </c>
      <c r="AE342" s="2"/>
      <c r="AF342" t="s">
        <v>56</v>
      </c>
      <c r="AG342" s="29">
        <v>44359</v>
      </c>
      <c r="AH342" s="232">
        <f>'Detailed Summary'!BO533</f>
        <v>15384</v>
      </c>
      <c r="AI342" t="s">
        <v>57</v>
      </c>
      <c r="AJ342" s="29">
        <v>44360</v>
      </c>
      <c r="AK342" s="232">
        <f>'Detailed Summary'!BO534</f>
        <v>12210</v>
      </c>
      <c r="AL342" s="2"/>
      <c r="AM342" t="s">
        <v>56</v>
      </c>
      <c r="AN342" s="29">
        <v>44359</v>
      </c>
      <c r="AO342" s="48">
        <f t="shared" si="23"/>
        <v>429432</v>
      </c>
      <c r="AQ342" t="s">
        <v>57</v>
      </c>
      <c r="AR342" s="29">
        <v>44360</v>
      </c>
      <c r="AS342" s="48">
        <f t="shared" si="22"/>
        <v>333967</v>
      </c>
    </row>
    <row r="343" spans="2:45" x14ac:dyDescent="0.2">
      <c r="B343" t="s">
        <v>56</v>
      </c>
      <c r="C343" s="29">
        <v>44366</v>
      </c>
      <c r="D343" s="233">
        <f>'Detailed Summary'!BQ540</f>
        <v>173007</v>
      </c>
      <c r="F343" t="s">
        <v>57</v>
      </c>
      <c r="G343" s="29">
        <v>44367</v>
      </c>
      <c r="H343" s="232">
        <f>'Detailed Summary'!BQ541</f>
        <v>139913</v>
      </c>
      <c r="I343" s="2"/>
      <c r="J343" t="s">
        <v>56</v>
      </c>
      <c r="K343" s="29">
        <v>44366</v>
      </c>
      <c r="L343" s="235">
        <f>'Detailed Summary'!AD540</f>
        <v>98988</v>
      </c>
      <c r="N343" t="s">
        <v>57</v>
      </c>
      <c r="O343" s="29">
        <v>44367</v>
      </c>
      <c r="P343" s="235">
        <f>'Detailed Summary'!AD541</f>
        <v>86713</v>
      </c>
      <c r="Q343" s="2"/>
      <c r="R343" t="s">
        <v>56</v>
      </c>
      <c r="S343" s="29">
        <v>44366</v>
      </c>
      <c r="T343" s="233">
        <f>'Detailed Summary'!AC540</f>
        <v>30305</v>
      </c>
      <c r="U343" t="s">
        <v>57</v>
      </c>
      <c r="V343" s="29">
        <v>44367</v>
      </c>
      <c r="W343" s="233">
        <f>'Detailed Summary'!AC541</f>
        <v>28837</v>
      </c>
      <c r="X343" s="2"/>
      <c r="Y343" t="s">
        <v>56</v>
      </c>
      <c r="Z343" s="29">
        <v>44366</v>
      </c>
      <c r="AA343" s="234">
        <f>'Detailed Summary'!BK540</f>
        <v>104007</v>
      </c>
      <c r="AB343" t="s">
        <v>57</v>
      </c>
      <c r="AC343" s="29">
        <v>44367</v>
      </c>
      <c r="AD343" s="234">
        <f>'Detailed Summary'!BK541</f>
        <v>82589</v>
      </c>
      <c r="AE343" s="2"/>
      <c r="AF343" t="s">
        <v>56</v>
      </c>
      <c r="AG343" s="29">
        <v>44366</v>
      </c>
      <c r="AH343" s="232">
        <f>'Detailed Summary'!BO540</f>
        <v>15209</v>
      </c>
      <c r="AI343" t="s">
        <v>57</v>
      </c>
      <c r="AJ343" s="29">
        <v>44367</v>
      </c>
      <c r="AK343" s="232">
        <f>'Detailed Summary'!BO541</f>
        <v>12079</v>
      </c>
      <c r="AL343" s="2"/>
      <c r="AM343" t="s">
        <v>56</v>
      </c>
      <c r="AN343" s="29">
        <v>44366</v>
      </c>
      <c r="AO343" s="48">
        <f t="shared" si="23"/>
        <v>421516</v>
      </c>
      <c r="AQ343" t="s">
        <v>57</v>
      </c>
      <c r="AR343" s="29">
        <v>44367</v>
      </c>
      <c r="AS343" s="48">
        <f t="shared" si="22"/>
        <v>350131</v>
      </c>
    </row>
    <row r="344" spans="2:45" x14ac:dyDescent="0.2">
      <c r="B344" t="s">
        <v>56</v>
      </c>
      <c r="C344" s="29">
        <v>44373</v>
      </c>
      <c r="D344" s="233">
        <f>'Detailed Summary'!BQ547</f>
        <v>165242</v>
      </c>
      <c r="F344" t="s">
        <v>57</v>
      </c>
      <c r="G344" s="29">
        <v>44374</v>
      </c>
      <c r="H344" s="232">
        <f>'Detailed Summary'!BQ548</f>
        <v>127499</v>
      </c>
      <c r="I344" s="2"/>
      <c r="J344" t="s">
        <v>56</v>
      </c>
      <c r="K344" s="29">
        <v>44373</v>
      </c>
      <c r="L344" s="235">
        <f>'Detailed Summary'!AD547</f>
        <v>99329</v>
      </c>
      <c r="N344" t="s">
        <v>57</v>
      </c>
      <c r="O344" s="29">
        <v>44374</v>
      </c>
      <c r="P344" s="235">
        <f>'Detailed Summary'!AD548</f>
        <v>83118</v>
      </c>
      <c r="Q344" s="2"/>
      <c r="R344" t="s">
        <v>56</v>
      </c>
      <c r="S344" s="29">
        <v>44373</v>
      </c>
      <c r="T344" s="233">
        <f>'Detailed Summary'!AC547</f>
        <v>29111</v>
      </c>
      <c r="U344" t="s">
        <v>57</v>
      </c>
      <c r="V344" s="29">
        <v>44374</v>
      </c>
      <c r="W344" s="233">
        <f>'Detailed Summary'!AC548</f>
        <v>27510</v>
      </c>
      <c r="X344" s="2"/>
      <c r="Y344" t="s">
        <v>56</v>
      </c>
      <c r="Z344" s="29">
        <v>44373</v>
      </c>
      <c r="AA344" s="234">
        <f>'Detailed Summary'!BK547</f>
        <v>105823</v>
      </c>
      <c r="AB344" t="s">
        <v>57</v>
      </c>
      <c r="AC344" s="29">
        <v>44374</v>
      </c>
      <c r="AD344" s="234">
        <f>'Detailed Summary'!BK548</f>
        <v>86374</v>
      </c>
      <c r="AE344" s="2"/>
      <c r="AF344" t="s">
        <v>56</v>
      </c>
      <c r="AG344" s="29">
        <v>44373</v>
      </c>
      <c r="AH344" s="232">
        <f>'Detailed Summary'!BO547</f>
        <v>13914</v>
      </c>
      <c r="AI344" t="s">
        <v>57</v>
      </c>
      <c r="AJ344" s="29">
        <v>44374</v>
      </c>
      <c r="AK344" s="232">
        <f>'Detailed Summary'!BO548</f>
        <v>10997</v>
      </c>
      <c r="AL344" s="2"/>
      <c r="AM344" t="s">
        <v>56</v>
      </c>
      <c r="AN344" s="29">
        <v>44373</v>
      </c>
      <c r="AO344" s="48">
        <f t="shared" si="23"/>
        <v>413419</v>
      </c>
      <c r="AQ344" t="s">
        <v>57</v>
      </c>
      <c r="AR344" s="29">
        <v>44374</v>
      </c>
      <c r="AS344" s="48">
        <f t="shared" si="22"/>
        <v>335498</v>
      </c>
    </row>
    <row r="345" spans="2:45" x14ac:dyDescent="0.2">
      <c r="B345" t="s">
        <v>56</v>
      </c>
      <c r="C345" s="29">
        <v>44380</v>
      </c>
      <c r="D345" s="233">
        <f>'Detailed Summary'!BQ554</f>
        <v>147254</v>
      </c>
      <c r="F345" t="s">
        <v>57</v>
      </c>
      <c r="G345" s="29">
        <v>44381</v>
      </c>
      <c r="H345" s="232">
        <f>'Detailed Summary'!BQ555</f>
        <v>104117</v>
      </c>
      <c r="I345" s="2"/>
      <c r="J345" t="s">
        <v>56</v>
      </c>
      <c r="K345" s="29">
        <v>44380</v>
      </c>
      <c r="L345" s="235">
        <f>'Detailed Summary'!AD554</f>
        <v>88415</v>
      </c>
      <c r="N345" t="s">
        <v>57</v>
      </c>
      <c r="O345" s="29">
        <v>44381</v>
      </c>
      <c r="P345" s="235">
        <f>'Detailed Summary'!AD555</f>
        <v>66867</v>
      </c>
      <c r="Q345" s="2"/>
      <c r="R345" t="s">
        <v>56</v>
      </c>
      <c r="S345" s="29">
        <v>44380</v>
      </c>
      <c r="T345" s="233">
        <f>'Detailed Summary'!AC554</f>
        <v>26675</v>
      </c>
      <c r="U345" t="s">
        <v>57</v>
      </c>
      <c r="V345" s="29">
        <v>44381</v>
      </c>
      <c r="W345" s="233">
        <f>'Detailed Summary'!AC555</f>
        <v>20966</v>
      </c>
      <c r="X345" s="2"/>
      <c r="Y345" t="s">
        <v>56</v>
      </c>
      <c r="Z345" s="29">
        <v>44380</v>
      </c>
      <c r="AA345" s="234">
        <f>'Detailed Summary'!BK554</f>
        <v>88445</v>
      </c>
      <c r="AB345" t="s">
        <v>57</v>
      </c>
      <c r="AC345" s="29">
        <v>44381</v>
      </c>
      <c r="AD345" s="234">
        <f>'Detailed Summary'!BK555</f>
        <v>66026</v>
      </c>
      <c r="AE345" s="2"/>
      <c r="AF345" t="s">
        <v>56</v>
      </c>
      <c r="AG345" s="29">
        <v>44380</v>
      </c>
      <c r="AH345" s="232">
        <f>'Detailed Summary'!BO554</f>
        <v>11526</v>
      </c>
      <c r="AI345" t="s">
        <v>57</v>
      </c>
      <c r="AJ345" s="29">
        <v>44381</v>
      </c>
      <c r="AK345" s="232">
        <f>'Detailed Summary'!BO555</f>
        <v>8964</v>
      </c>
      <c r="AL345" s="2"/>
      <c r="AM345" t="s">
        <v>56</v>
      </c>
      <c r="AN345" s="29">
        <v>44380</v>
      </c>
      <c r="AO345" s="48">
        <f t="shared" si="23"/>
        <v>362315</v>
      </c>
      <c r="AQ345" t="s">
        <v>57</v>
      </c>
      <c r="AR345" s="29">
        <v>44381</v>
      </c>
      <c r="AS345" s="48">
        <f t="shared" si="22"/>
        <v>266940</v>
      </c>
    </row>
    <row r="346" spans="2:45" x14ac:dyDescent="0.2">
      <c r="B346" t="s">
        <v>56</v>
      </c>
      <c r="C346" s="29">
        <v>44387</v>
      </c>
      <c r="D346" s="233">
        <f>'Detailed Summary'!BQ561</f>
        <v>163162</v>
      </c>
      <c r="F346" t="s">
        <v>57</v>
      </c>
      <c r="G346" s="29">
        <v>44388</v>
      </c>
      <c r="H346" s="232">
        <f>'Detailed Summary'!BQ562</f>
        <v>129961</v>
      </c>
      <c r="I346" s="2"/>
      <c r="J346" t="s">
        <v>56</v>
      </c>
      <c r="K346" s="29">
        <v>44387</v>
      </c>
      <c r="L346" s="235">
        <f>'Detailed Summary'!AD561</f>
        <v>92371</v>
      </c>
      <c r="N346" t="s">
        <v>57</v>
      </c>
      <c r="O346" s="29">
        <v>44388</v>
      </c>
      <c r="P346" s="235">
        <f>'Detailed Summary'!AD562</f>
        <v>80982</v>
      </c>
      <c r="Q346" s="2"/>
      <c r="R346" t="s">
        <v>56</v>
      </c>
      <c r="S346" s="29">
        <v>44387</v>
      </c>
      <c r="T346" s="233">
        <f>'Detailed Summary'!AC561</f>
        <v>24829</v>
      </c>
      <c r="U346" t="s">
        <v>57</v>
      </c>
      <c r="V346" s="29">
        <v>44388</v>
      </c>
      <c r="W346" s="233">
        <f>'Detailed Summary'!AC562</f>
        <v>27780</v>
      </c>
      <c r="X346" s="2"/>
      <c r="Y346" t="s">
        <v>56</v>
      </c>
      <c r="Z346" s="29">
        <v>44387</v>
      </c>
      <c r="AA346" s="234">
        <f>'Detailed Summary'!BK561</f>
        <v>97662</v>
      </c>
      <c r="AB346" t="s">
        <v>57</v>
      </c>
      <c r="AC346" s="29">
        <v>44388</v>
      </c>
      <c r="AD346" s="234">
        <f>'Detailed Summary'!BK562</f>
        <v>81683</v>
      </c>
      <c r="AE346" s="2"/>
      <c r="AF346" t="s">
        <v>56</v>
      </c>
      <c r="AG346" s="29">
        <v>44387</v>
      </c>
      <c r="AH346" s="232">
        <f>'Detailed Summary'!BO561</f>
        <v>13184</v>
      </c>
      <c r="AI346" t="s">
        <v>57</v>
      </c>
      <c r="AJ346" s="29">
        <v>44388</v>
      </c>
      <c r="AK346" s="232">
        <f>'Detailed Summary'!BO562</f>
        <v>10755</v>
      </c>
      <c r="AL346" s="2"/>
      <c r="AM346" t="s">
        <v>56</v>
      </c>
      <c r="AN346" s="29">
        <v>44387</v>
      </c>
      <c r="AO346" s="48">
        <f t="shared" si="23"/>
        <v>391208</v>
      </c>
      <c r="AQ346" t="s">
        <v>57</v>
      </c>
      <c r="AR346" s="29">
        <v>44388</v>
      </c>
      <c r="AS346" s="48">
        <f t="shared" si="22"/>
        <v>331161</v>
      </c>
    </row>
    <row r="347" spans="2:45" x14ac:dyDescent="0.2">
      <c r="B347" t="s">
        <v>56</v>
      </c>
      <c r="C347" s="29">
        <v>44394</v>
      </c>
      <c r="D347" s="233">
        <f>'Detailed Summary'!BQ568</f>
        <v>165907</v>
      </c>
      <c r="F347" t="s">
        <v>57</v>
      </c>
      <c r="G347" s="29">
        <v>44395</v>
      </c>
      <c r="H347" s="232">
        <f>'Detailed Summary'!BQ569</f>
        <v>132603</v>
      </c>
      <c r="I347" s="2"/>
      <c r="J347" t="s">
        <v>56</v>
      </c>
      <c r="K347" s="29">
        <v>44394</v>
      </c>
      <c r="L347" s="235">
        <f>'Detailed Summary'!AD568</f>
        <v>99288</v>
      </c>
      <c r="N347" t="s">
        <v>57</v>
      </c>
      <c r="O347" s="29">
        <v>44395</v>
      </c>
      <c r="P347" s="235">
        <f>'Detailed Summary'!AD569</f>
        <v>83563</v>
      </c>
      <c r="Q347" s="2"/>
      <c r="R347" t="s">
        <v>56</v>
      </c>
      <c r="S347" s="29">
        <v>44394</v>
      </c>
      <c r="T347" s="233">
        <f>'Detailed Summary'!AC568</f>
        <v>29504</v>
      </c>
      <c r="U347" t="s">
        <v>57</v>
      </c>
      <c r="V347" s="29">
        <v>44395</v>
      </c>
      <c r="W347" s="233">
        <f>'Detailed Summary'!AC569</f>
        <v>29037</v>
      </c>
      <c r="X347" s="2"/>
      <c r="Y347" t="s">
        <v>56</v>
      </c>
      <c r="Z347" s="29">
        <v>44394</v>
      </c>
      <c r="AA347" s="234">
        <f>'Detailed Summary'!BK568</f>
        <v>104434</v>
      </c>
      <c r="AB347" t="s">
        <v>57</v>
      </c>
      <c r="AC347" s="29">
        <v>44395</v>
      </c>
      <c r="AD347" s="234">
        <f>'Detailed Summary'!BK569</f>
        <v>87207</v>
      </c>
      <c r="AE347" s="2"/>
      <c r="AF347" t="s">
        <v>56</v>
      </c>
      <c r="AG347" s="29">
        <v>44394</v>
      </c>
      <c r="AH347" s="232">
        <f>'Detailed Summary'!BO568</f>
        <v>14662</v>
      </c>
      <c r="AI347" t="s">
        <v>57</v>
      </c>
      <c r="AJ347" s="29">
        <v>44395</v>
      </c>
      <c r="AK347" s="232">
        <f>'Detailed Summary'!BO569</f>
        <v>11149</v>
      </c>
      <c r="AL347" s="2"/>
      <c r="AM347" t="s">
        <v>56</v>
      </c>
      <c r="AN347" s="29">
        <v>44394</v>
      </c>
      <c r="AO347" s="48">
        <f t="shared" si="23"/>
        <v>413795</v>
      </c>
      <c r="AQ347" t="s">
        <v>57</v>
      </c>
      <c r="AR347" s="29">
        <v>44395</v>
      </c>
      <c r="AS347" s="48">
        <f t="shared" si="22"/>
        <v>343559</v>
      </c>
    </row>
    <row r="348" spans="2:45" x14ac:dyDescent="0.2">
      <c r="B348" t="s">
        <v>56</v>
      </c>
      <c r="C348" s="29">
        <v>44401</v>
      </c>
      <c r="D348" s="233">
        <f>'Detailed Summary'!BQ575</f>
        <v>159184</v>
      </c>
      <c r="F348" t="s">
        <v>57</v>
      </c>
      <c r="G348" s="29">
        <v>44402</v>
      </c>
      <c r="H348" s="232">
        <f>'Detailed Summary'!BQ576</f>
        <v>127345</v>
      </c>
      <c r="I348" s="2"/>
      <c r="J348" t="s">
        <v>56</v>
      </c>
      <c r="K348" s="29">
        <v>44401</v>
      </c>
      <c r="L348" s="235">
        <f>'Detailed Summary'!AD575</f>
        <v>96061</v>
      </c>
      <c r="N348" t="s">
        <v>57</v>
      </c>
      <c r="O348" s="29">
        <v>44402</v>
      </c>
      <c r="P348" s="235">
        <f>'Detailed Summary'!AD576</f>
        <v>82804</v>
      </c>
      <c r="Q348" s="2"/>
      <c r="R348" t="s">
        <v>56</v>
      </c>
      <c r="S348" s="29">
        <v>44401</v>
      </c>
      <c r="T348" s="233">
        <f>'Detailed Summary'!AC575</f>
        <v>29579</v>
      </c>
      <c r="U348" t="s">
        <v>57</v>
      </c>
      <c r="V348" s="29">
        <v>44402</v>
      </c>
      <c r="W348" s="233">
        <f>'Detailed Summary'!AC576</f>
        <v>28482</v>
      </c>
      <c r="X348" s="2"/>
      <c r="Y348" t="s">
        <v>56</v>
      </c>
      <c r="Z348" s="29">
        <v>44401</v>
      </c>
      <c r="AA348" s="234">
        <f>'Detailed Summary'!BK575</f>
        <v>106352</v>
      </c>
      <c r="AB348" t="s">
        <v>57</v>
      </c>
      <c r="AC348" s="29">
        <v>44402</v>
      </c>
      <c r="AD348" s="234">
        <f>'Detailed Summary'!BK576</f>
        <v>86257</v>
      </c>
      <c r="AE348" s="2"/>
      <c r="AF348" t="s">
        <v>56</v>
      </c>
      <c r="AG348" s="29">
        <v>44401</v>
      </c>
      <c r="AH348" s="232">
        <f>'Detailed Summary'!BO575</f>
        <v>14013</v>
      </c>
      <c r="AI348" t="s">
        <v>57</v>
      </c>
      <c r="AJ348" s="29">
        <v>44402</v>
      </c>
      <c r="AK348" s="232">
        <f>'Detailed Summary'!BO576</f>
        <v>11158</v>
      </c>
      <c r="AL348" s="2"/>
      <c r="AM348" t="s">
        <v>56</v>
      </c>
      <c r="AN348" s="29">
        <v>44401</v>
      </c>
      <c r="AO348" s="48">
        <f t="shared" si="23"/>
        <v>405189</v>
      </c>
      <c r="AQ348" t="s">
        <v>57</v>
      </c>
      <c r="AR348" s="29">
        <v>44402</v>
      </c>
      <c r="AS348" s="48">
        <f t="shared" si="22"/>
        <v>336046</v>
      </c>
    </row>
    <row r="349" spans="2:45" x14ac:dyDescent="0.2">
      <c r="B349" t="s">
        <v>56</v>
      </c>
      <c r="C349" s="29">
        <v>44408</v>
      </c>
      <c r="D349" s="233">
        <f>'Detailed Summary'!BQ582</f>
        <v>167003</v>
      </c>
      <c r="F349" t="s">
        <v>57</v>
      </c>
      <c r="G349" s="29">
        <v>44409</v>
      </c>
      <c r="H349" s="232">
        <f>'Detailed Summary'!BQ583</f>
        <v>126457</v>
      </c>
      <c r="I349" s="2"/>
      <c r="J349" t="s">
        <v>56</v>
      </c>
      <c r="K349" s="29">
        <v>44408</v>
      </c>
      <c r="L349" s="235">
        <f>'Detailed Summary'!AD582</f>
        <v>93391</v>
      </c>
      <c r="N349" t="s">
        <v>57</v>
      </c>
      <c r="O349" s="29">
        <v>44409</v>
      </c>
      <c r="P349" s="235">
        <f>'Detailed Summary'!AD583</f>
        <v>81736</v>
      </c>
      <c r="Q349" s="2"/>
      <c r="R349" t="s">
        <v>56</v>
      </c>
      <c r="S349" s="29">
        <v>44408</v>
      </c>
      <c r="T349" s="233">
        <f>'Detailed Summary'!AC582</f>
        <v>29456</v>
      </c>
      <c r="U349" t="s">
        <v>57</v>
      </c>
      <c r="V349" s="29">
        <v>44409</v>
      </c>
      <c r="W349" s="233">
        <f>'Detailed Summary'!AC583</f>
        <v>26881</v>
      </c>
      <c r="X349" s="2"/>
      <c r="Y349" t="s">
        <v>56</v>
      </c>
      <c r="Z349" s="29">
        <v>44408</v>
      </c>
      <c r="AA349" s="234">
        <f>'Detailed Summary'!BK582</f>
        <v>101809</v>
      </c>
      <c r="AB349" t="s">
        <v>57</v>
      </c>
      <c r="AC349" s="29">
        <v>44409</v>
      </c>
      <c r="AD349" s="234">
        <f>'Detailed Summary'!BK583</f>
        <v>82564</v>
      </c>
      <c r="AE349" s="2"/>
      <c r="AF349" t="s">
        <v>56</v>
      </c>
      <c r="AG349" s="29">
        <v>44408</v>
      </c>
      <c r="AH349" s="232">
        <f>'Detailed Summary'!BO582</f>
        <v>13679</v>
      </c>
      <c r="AI349" t="s">
        <v>57</v>
      </c>
      <c r="AJ349" s="29">
        <v>44409</v>
      </c>
      <c r="AK349" s="232">
        <f>'Detailed Summary'!BO583</f>
        <v>10921</v>
      </c>
      <c r="AL349" s="2"/>
      <c r="AM349" t="s">
        <v>56</v>
      </c>
      <c r="AN349" s="29">
        <v>44408</v>
      </c>
      <c r="AO349" s="48">
        <f t="shared" si="23"/>
        <v>405338</v>
      </c>
      <c r="AQ349" t="s">
        <v>57</v>
      </c>
      <c r="AR349" s="29">
        <v>44409</v>
      </c>
      <c r="AS349" s="48">
        <f t="shared" si="22"/>
        <v>328559</v>
      </c>
    </row>
    <row r="350" spans="2:45" x14ac:dyDescent="0.2">
      <c r="B350" t="s">
        <v>56</v>
      </c>
      <c r="C350" s="29">
        <v>44415</v>
      </c>
      <c r="D350" s="233">
        <f>'Detailed Summary'!BQ589</f>
        <v>159192</v>
      </c>
      <c r="F350" t="s">
        <v>57</v>
      </c>
      <c r="G350" s="29">
        <v>44416</v>
      </c>
      <c r="H350" s="232">
        <f>'Detailed Summary'!BQ590</f>
        <v>126708</v>
      </c>
      <c r="I350" s="2"/>
      <c r="J350" t="s">
        <v>56</v>
      </c>
      <c r="K350" s="29">
        <v>44415</v>
      </c>
      <c r="L350" s="235">
        <f>'Detailed Summary'!AD589</f>
        <v>90392</v>
      </c>
      <c r="N350" t="s">
        <v>57</v>
      </c>
      <c r="O350" s="29">
        <v>44416</v>
      </c>
      <c r="P350" s="235">
        <f>'Detailed Summary'!AD590</f>
        <v>80076</v>
      </c>
      <c r="Q350" s="2"/>
      <c r="R350" t="s">
        <v>56</v>
      </c>
      <c r="S350" s="29">
        <v>44415</v>
      </c>
      <c r="T350" s="233">
        <f>'Detailed Summary'!AC589</f>
        <v>28580</v>
      </c>
      <c r="U350" t="s">
        <v>57</v>
      </c>
      <c r="V350" s="29">
        <v>44416</v>
      </c>
      <c r="W350" s="233">
        <f>'Detailed Summary'!AC590</f>
        <v>27109</v>
      </c>
      <c r="X350" s="2"/>
      <c r="Y350" t="s">
        <v>56</v>
      </c>
      <c r="Z350" s="29">
        <v>44415</v>
      </c>
      <c r="AA350" s="234">
        <f>'Detailed Summary'!BK589</f>
        <v>94193</v>
      </c>
      <c r="AB350" t="s">
        <v>57</v>
      </c>
      <c r="AC350" s="29">
        <v>44416</v>
      </c>
      <c r="AD350" s="234">
        <f>'Detailed Summary'!BK590</f>
        <v>80841</v>
      </c>
      <c r="AE350" s="2"/>
      <c r="AF350" t="s">
        <v>56</v>
      </c>
      <c r="AG350" s="29">
        <v>44415</v>
      </c>
      <c r="AH350" s="232">
        <f>'Detailed Summary'!BO589</f>
        <v>13074</v>
      </c>
      <c r="AI350" t="s">
        <v>57</v>
      </c>
      <c r="AJ350" s="29">
        <v>44416</v>
      </c>
      <c r="AK350" s="232">
        <f>'Detailed Summary'!BO590</f>
        <v>10512</v>
      </c>
      <c r="AL350" s="2"/>
      <c r="AM350" t="s">
        <v>56</v>
      </c>
      <c r="AN350" s="29">
        <v>44415</v>
      </c>
      <c r="AO350" s="48">
        <f t="shared" si="23"/>
        <v>385431</v>
      </c>
      <c r="AQ350" t="s">
        <v>57</v>
      </c>
      <c r="AR350" s="29">
        <v>44416</v>
      </c>
      <c r="AS350" s="48">
        <f t="shared" si="22"/>
        <v>325246</v>
      </c>
    </row>
    <row r="351" spans="2:45" x14ac:dyDescent="0.2">
      <c r="B351" t="s">
        <v>56</v>
      </c>
      <c r="C351" s="29">
        <v>44422</v>
      </c>
      <c r="D351" s="233">
        <f>'Detailed Summary'!BQ596</f>
        <v>163477</v>
      </c>
      <c r="F351" t="s">
        <v>57</v>
      </c>
      <c r="G351" s="29">
        <v>44423</v>
      </c>
      <c r="H351" s="232">
        <f>'Detailed Summary'!BQ597</f>
        <v>119808</v>
      </c>
      <c r="I351" s="2"/>
      <c r="J351" t="s">
        <v>56</v>
      </c>
      <c r="K351" s="29">
        <v>44422</v>
      </c>
      <c r="L351" s="235">
        <f>'Detailed Summary'!AD596</f>
        <v>94157</v>
      </c>
      <c r="N351" t="s">
        <v>57</v>
      </c>
      <c r="O351" s="29">
        <v>44423</v>
      </c>
      <c r="P351" s="235">
        <f>'Detailed Summary'!AD597</f>
        <v>73646</v>
      </c>
      <c r="Q351" s="2"/>
      <c r="R351" t="s">
        <v>56</v>
      </c>
      <c r="S351" s="29">
        <v>44422</v>
      </c>
      <c r="T351" s="233">
        <f>'Detailed Summary'!AC596</f>
        <v>27645</v>
      </c>
      <c r="U351" t="s">
        <v>57</v>
      </c>
      <c r="V351" s="29">
        <v>44423</v>
      </c>
      <c r="W351" s="233">
        <f>'Detailed Summary'!AC597</f>
        <v>26138</v>
      </c>
      <c r="X351" s="2"/>
      <c r="Y351" t="s">
        <v>56</v>
      </c>
      <c r="Z351" s="29">
        <v>44422</v>
      </c>
      <c r="AA351" s="234">
        <f>'Detailed Summary'!BK596</f>
        <v>97739</v>
      </c>
      <c r="AB351" t="s">
        <v>57</v>
      </c>
      <c r="AC351" s="29">
        <v>44423</v>
      </c>
      <c r="AD351" s="234">
        <f>'Detailed Summary'!BK597</f>
        <v>81226</v>
      </c>
      <c r="AE351" s="2"/>
      <c r="AF351" t="s">
        <v>56</v>
      </c>
      <c r="AG351" s="29">
        <v>44422</v>
      </c>
      <c r="AH351" s="232">
        <f>'Detailed Summary'!BO596</f>
        <v>13180</v>
      </c>
      <c r="AI351" t="s">
        <v>57</v>
      </c>
      <c r="AJ351" s="29">
        <v>44423</v>
      </c>
      <c r="AK351" s="232">
        <f>'Detailed Summary'!BO597</f>
        <v>10554</v>
      </c>
      <c r="AL351" s="2"/>
      <c r="AM351" t="s">
        <v>56</v>
      </c>
      <c r="AN351" s="29">
        <v>44422</v>
      </c>
      <c r="AO351" s="48">
        <f t="shared" si="23"/>
        <v>396198</v>
      </c>
      <c r="AQ351" t="s">
        <v>57</v>
      </c>
      <c r="AR351" s="29">
        <v>44423</v>
      </c>
      <c r="AS351" s="48">
        <f t="shared" si="22"/>
        <v>311372</v>
      </c>
    </row>
    <row r="352" spans="2:45" x14ac:dyDescent="0.2">
      <c r="B352" t="s">
        <v>56</v>
      </c>
      <c r="C352" s="29">
        <v>44429</v>
      </c>
      <c r="D352" s="233">
        <f>'Detailed Summary'!BQ603</f>
        <v>159770</v>
      </c>
      <c r="F352" t="s">
        <v>57</v>
      </c>
      <c r="G352" s="29">
        <v>44430</v>
      </c>
      <c r="H352" s="232">
        <f>'Detailed Summary'!BQ604</f>
        <v>123213</v>
      </c>
      <c r="I352" s="2"/>
      <c r="J352" t="s">
        <v>56</v>
      </c>
      <c r="K352" s="29">
        <v>44429</v>
      </c>
      <c r="L352" s="235">
        <f>'Detailed Summary'!AD603</f>
        <v>96638</v>
      </c>
      <c r="N352" t="s">
        <v>57</v>
      </c>
      <c r="O352" s="29">
        <v>44430</v>
      </c>
      <c r="P352" s="235">
        <f>'Detailed Summary'!AD604</f>
        <v>82677</v>
      </c>
      <c r="Q352" s="2"/>
      <c r="R352" t="s">
        <v>56</v>
      </c>
      <c r="S352" s="29">
        <v>44429</v>
      </c>
      <c r="T352" s="233">
        <f>'Detailed Summary'!AC603</f>
        <v>28667</v>
      </c>
      <c r="U352" t="s">
        <v>57</v>
      </c>
      <c r="V352" s="29">
        <v>44430</v>
      </c>
      <c r="W352" s="233">
        <f>'Detailed Summary'!AC604</f>
        <v>26563</v>
      </c>
      <c r="X352" s="2"/>
      <c r="Y352" t="s">
        <v>56</v>
      </c>
      <c r="Z352" s="29">
        <v>44429</v>
      </c>
      <c r="AA352" s="234">
        <f>'Detailed Summary'!BK603</f>
        <v>104766</v>
      </c>
      <c r="AB352" t="s">
        <v>57</v>
      </c>
      <c r="AC352" s="29">
        <v>44430</v>
      </c>
      <c r="AD352" s="234">
        <f>'Detailed Summary'!BK604</f>
        <v>85883</v>
      </c>
      <c r="AE352" s="2"/>
      <c r="AF352" t="s">
        <v>56</v>
      </c>
      <c r="AG352" s="29">
        <v>44429</v>
      </c>
      <c r="AH352" s="232">
        <f>'Detailed Summary'!BO603</f>
        <v>14758</v>
      </c>
      <c r="AI352" t="s">
        <v>57</v>
      </c>
      <c r="AJ352" s="29">
        <v>44430</v>
      </c>
      <c r="AK352" s="232">
        <f>'Detailed Summary'!BO604</f>
        <v>10826</v>
      </c>
      <c r="AL352" s="2"/>
      <c r="AM352" t="s">
        <v>56</v>
      </c>
      <c r="AN352" s="29">
        <v>44429</v>
      </c>
      <c r="AO352" s="48">
        <f t="shared" si="23"/>
        <v>404599</v>
      </c>
      <c r="AQ352" t="s">
        <v>57</v>
      </c>
      <c r="AR352" s="29">
        <v>44430</v>
      </c>
      <c r="AS352" s="48">
        <f t="shared" si="22"/>
        <v>329162</v>
      </c>
    </row>
    <row r="353" spans="2:45" x14ac:dyDescent="0.2">
      <c r="B353" t="s">
        <v>56</v>
      </c>
      <c r="C353" s="29">
        <v>44436</v>
      </c>
      <c r="D353" s="233">
        <f>'Detailed Summary'!BQ610</f>
        <v>159440</v>
      </c>
      <c r="F353" t="s">
        <v>57</v>
      </c>
      <c r="G353" s="29">
        <v>44437</v>
      </c>
      <c r="H353" s="232">
        <f>'Detailed Summary'!BQ611</f>
        <v>126193</v>
      </c>
      <c r="I353" s="2"/>
      <c r="J353" t="s">
        <v>56</v>
      </c>
      <c r="K353" s="29">
        <v>44436</v>
      </c>
      <c r="L353" s="235">
        <f>'Detailed Summary'!AD610</f>
        <v>92249</v>
      </c>
      <c r="N353" t="s">
        <v>57</v>
      </c>
      <c r="O353" s="29">
        <v>44437</v>
      </c>
      <c r="P353" s="235">
        <f>'Detailed Summary'!AD611</f>
        <v>78629</v>
      </c>
      <c r="Q353" s="2"/>
      <c r="R353" t="s">
        <v>56</v>
      </c>
      <c r="S353" s="29">
        <v>44436</v>
      </c>
      <c r="T353" s="233">
        <f>'Detailed Summary'!AC610</f>
        <v>25985</v>
      </c>
      <c r="U353" t="s">
        <v>57</v>
      </c>
      <c r="V353" s="29">
        <v>44437</v>
      </c>
      <c r="W353" s="233">
        <f>'Detailed Summary'!AC611</f>
        <v>24128</v>
      </c>
      <c r="X353" s="2"/>
      <c r="Y353" t="s">
        <v>56</v>
      </c>
      <c r="Z353" s="29">
        <v>44436</v>
      </c>
      <c r="AA353" s="234">
        <f>'Detailed Summary'!BK610</f>
        <v>94255</v>
      </c>
      <c r="AB353" t="s">
        <v>57</v>
      </c>
      <c r="AC353" s="29">
        <v>44437</v>
      </c>
      <c r="AD353" s="234">
        <f>'Detailed Summary'!BK611</f>
        <v>79511</v>
      </c>
      <c r="AE353" s="2"/>
      <c r="AF353" t="s">
        <v>56</v>
      </c>
      <c r="AG353" s="29">
        <v>44436</v>
      </c>
      <c r="AH353" s="232">
        <f>'Detailed Summary'!BO610</f>
        <v>13041</v>
      </c>
      <c r="AI353" t="s">
        <v>57</v>
      </c>
      <c r="AJ353" s="29">
        <v>44437</v>
      </c>
      <c r="AK353" s="232">
        <f>'Detailed Summary'!BO611</f>
        <v>10308</v>
      </c>
      <c r="AL353" s="2"/>
      <c r="AM353" t="s">
        <v>56</v>
      </c>
      <c r="AN353" s="29">
        <v>44436</v>
      </c>
      <c r="AO353" s="48">
        <f t="shared" si="23"/>
        <v>384970</v>
      </c>
      <c r="AQ353" t="s">
        <v>57</v>
      </c>
      <c r="AR353" s="29">
        <v>44437</v>
      </c>
      <c r="AS353" s="48">
        <f t="shared" si="22"/>
        <v>318769</v>
      </c>
    </row>
    <row r="354" spans="2:45" x14ac:dyDescent="0.2">
      <c r="B354" t="s">
        <v>56</v>
      </c>
      <c r="C354" s="29">
        <v>44443</v>
      </c>
      <c r="D354" s="233">
        <f>'Detailed Summary'!BQ617</f>
        <v>159257</v>
      </c>
      <c r="F354" t="s">
        <v>57</v>
      </c>
      <c r="G354" s="29">
        <v>44444</v>
      </c>
      <c r="H354" s="232">
        <f>'Detailed Summary'!BQ618</f>
        <v>126961</v>
      </c>
      <c r="I354" s="2"/>
      <c r="J354" t="s">
        <v>56</v>
      </c>
      <c r="K354" s="29">
        <v>44443</v>
      </c>
      <c r="L354" s="235">
        <f>'Detailed Summary'!AD617</f>
        <v>100553</v>
      </c>
      <c r="N354" t="s">
        <v>57</v>
      </c>
      <c r="O354" s="29">
        <v>44444</v>
      </c>
      <c r="P354" s="235">
        <f>'Detailed Summary'!AD618</f>
        <v>79238</v>
      </c>
      <c r="Q354" s="2"/>
      <c r="R354" t="s">
        <v>56</v>
      </c>
      <c r="S354" s="29">
        <v>44443</v>
      </c>
      <c r="T354" s="233">
        <f>'Detailed Summary'!AC617</f>
        <v>29182</v>
      </c>
      <c r="U354" t="s">
        <v>57</v>
      </c>
      <c r="V354" s="29">
        <v>44444</v>
      </c>
      <c r="W354" s="233">
        <f>'Detailed Summary'!AC618</f>
        <v>24332</v>
      </c>
      <c r="X354" s="2"/>
      <c r="Y354" t="s">
        <v>56</v>
      </c>
      <c r="Z354" s="29">
        <v>44443</v>
      </c>
      <c r="AA354" s="234">
        <f>'Detailed Summary'!BK617</f>
        <v>104926</v>
      </c>
      <c r="AB354" t="s">
        <v>57</v>
      </c>
      <c r="AC354" s="29">
        <v>44444</v>
      </c>
      <c r="AD354" s="234">
        <f>'Detailed Summary'!BK618</f>
        <v>76507</v>
      </c>
      <c r="AE354" s="2"/>
      <c r="AF354" t="s">
        <v>56</v>
      </c>
      <c r="AG354" s="29">
        <v>44443</v>
      </c>
      <c r="AH354" s="232">
        <f>'Detailed Summary'!BO617</f>
        <v>13510</v>
      </c>
      <c r="AI354" t="s">
        <v>57</v>
      </c>
      <c r="AJ354" s="29">
        <v>44444</v>
      </c>
      <c r="AK354" s="232">
        <f>'Detailed Summary'!BO618</f>
        <v>10466</v>
      </c>
      <c r="AL354" s="2"/>
      <c r="AM354" t="s">
        <v>56</v>
      </c>
      <c r="AN354" s="29">
        <v>44443</v>
      </c>
      <c r="AO354" s="48">
        <f t="shared" si="23"/>
        <v>407428</v>
      </c>
      <c r="AQ354" t="s">
        <v>57</v>
      </c>
      <c r="AR354" s="29">
        <v>44444</v>
      </c>
      <c r="AS354" s="48">
        <f t="shared" si="22"/>
        <v>317504</v>
      </c>
    </row>
    <row r="355" spans="2:45" x14ac:dyDescent="0.2">
      <c r="B355" t="s">
        <v>56</v>
      </c>
      <c r="C355" s="29">
        <v>44450</v>
      </c>
      <c r="D355" s="233">
        <f>'Detailed Summary'!BQ624</f>
        <v>162795</v>
      </c>
      <c r="F355" t="s">
        <v>57</v>
      </c>
      <c r="G355" s="29">
        <v>44451</v>
      </c>
      <c r="H355" s="232">
        <f>'Detailed Summary'!BQ625</f>
        <v>123372</v>
      </c>
      <c r="I355" s="2"/>
      <c r="J355" t="s">
        <v>56</v>
      </c>
      <c r="K355" s="29">
        <v>44450</v>
      </c>
      <c r="L355" s="235">
        <f>'Detailed Summary'!AD624</f>
        <v>93035</v>
      </c>
      <c r="N355" t="s">
        <v>57</v>
      </c>
      <c r="O355" s="29">
        <v>44451</v>
      </c>
      <c r="P355" s="235">
        <f>'Detailed Summary'!AD625</f>
        <v>76049</v>
      </c>
      <c r="Q355" s="2"/>
      <c r="R355" t="s">
        <v>56</v>
      </c>
      <c r="S355" s="29">
        <v>44450</v>
      </c>
      <c r="T355" s="233">
        <f>'Detailed Summary'!AC624</f>
        <v>26246</v>
      </c>
      <c r="U355" t="s">
        <v>57</v>
      </c>
      <c r="V355" s="29">
        <v>44451</v>
      </c>
      <c r="W355" s="233">
        <f>'Detailed Summary'!AC625</f>
        <v>25969</v>
      </c>
      <c r="X355" s="2"/>
      <c r="Y355" t="s">
        <v>56</v>
      </c>
      <c r="Z355" s="29">
        <v>44450</v>
      </c>
      <c r="AA355" s="234">
        <f>'Detailed Summary'!BK624</f>
        <v>95852</v>
      </c>
      <c r="AB355" t="s">
        <v>57</v>
      </c>
      <c r="AC355" s="29">
        <v>44451</v>
      </c>
      <c r="AD355" s="234">
        <f>'Detailed Summary'!BK625</f>
        <v>80612</v>
      </c>
      <c r="AE355" s="2"/>
      <c r="AF355" t="s">
        <v>56</v>
      </c>
      <c r="AG355" s="29">
        <v>44450</v>
      </c>
      <c r="AH355" s="232">
        <f>'Detailed Summary'!BO624</f>
        <v>13727</v>
      </c>
      <c r="AI355" t="s">
        <v>57</v>
      </c>
      <c r="AJ355" s="29">
        <v>44451</v>
      </c>
      <c r="AK355" s="232">
        <f>'Detailed Summary'!BO625</f>
        <v>11192</v>
      </c>
      <c r="AL355" s="2"/>
      <c r="AM355" t="s">
        <v>56</v>
      </c>
      <c r="AN355" s="29">
        <v>44450</v>
      </c>
      <c r="AO355" s="48">
        <f t="shared" si="23"/>
        <v>391655</v>
      </c>
      <c r="AQ355" t="s">
        <v>57</v>
      </c>
      <c r="AR355" s="29">
        <v>44451</v>
      </c>
      <c r="AS355" s="48">
        <f t="shared" si="22"/>
        <v>317194</v>
      </c>
    </row>
    <row r="356" spans="2:45" x14ac:dyDescent="0.2">
      <c r="B356" t="s">
        <v>56</v>
      </c>
      <c r="C356" s="29">
        <v>44457</v>
      </c>
      <c r="D356" s="233">
        <f>'Detailed Summary'!BQ631</f>
        <v>173147</v>
      </c>
      <c r="F356" t="s">
        <v>57</v>
      </c>
      <c r="G356" s="29">
        <v>44458</v>
      </c>
      <c r="H356" s="232">
        <f>'Detailed Summary'!BQ632</f>
        <v>128602</v>
      </c>
      <c r="I356" s="2"/>
      <c r="J356" t="s">
        <v>56</v>
      </c>
      <c r="K356" s="29">
        <v>44457</v>
      </c>
      <c r="L356" s="235">
        <f>'Detailed Summary'!AD631</f>
        <v>99601</v>
      </c>
      <c r="N356" t="s">
        <v>57</v>
      </c>
      <c r="O356" s="29">
        <v>44458</v>
      </c>
      <c r="P356" s="235">
        <f>'Detailed Summary'!AD632</f>
        <v>81119</v>
      </c>
      <c r="Q356" s="2"/>
      <c r="R356" t="s">
        <v>56</v>
      </c>
      <c r="S356" s="29">
        <v>44457</v>
      </c>
      <c r="T356" s="233">
        <f>'Detailed Summary'!AC631</f>
        <v>30416</v>
      </c>
      <c r="U356" t="s">
        <v>57</v>
      </c>
      <c r="V356" s="29">
        <v>44458</v>
      </c>
      <c r="W356" s="233">
        <f>'Detailed Summary'!AC632</f>
        <v>27120</v>
      </c>
      <c r="X356" s="2"/>
      <c r="Y356" t="s">
        <v>56</v>
      </c>
      <c r="Z356" s="29">
        <v>44457</v>
      </c>
      <c r="AA356" s="234">
        <f>'Detailed Summary'!BK631</f>
        <v>111717</v>
      </c>
      <c r="AB356" t="s">
        <v>57</v>
      </c>
      <c r="AC356" s="29">
        <v>44458</v>
      </c>
      <c r="AD356" s="234">
        <f>'Detailed Summary'!BK632</f>
        <v>84609</v>
      </c>
      <c r="AE356" s="2"/>
      <c r="AF356" t="s">
        <v>56</v>
      </c>
      <c r="AG356" s="29">
        <v>44457</v>
      </c>
      <c r="AH356" s="232">
        <f>'Detailed Summary'!BO631</f>
        <v>15882</v>
      </c>
      <c r="AI356" t="s">
        <v>57</v>
      </c>
      <c r="AJ356" s="29">
        <v>44458</v>
      </c>
      <c r="AK356" s="232">
        <f>'Detailed Summary'!BO632</f>
        <v>11775</v>
      </c>
      <c r="AL356" s="2"/>
      <c r="AM356" t="s">
        <v>56</v>
      </c>
      <c r="AN356" s="29">
        <v>44457</v>
      </c>
      <c r="AO356" s="48">
        <f t="shared" si="23"/>
        <v>430763</v>
      </c>
      <c r="AQ356" t="s">
        <v>57</v>
      </c>
      <c r="AR356" s="29">
        <v>44458</v>
      </c>
      <c r="AS356" s="48">
        <f t="shared" si="22"/>
        <v>333225</v>
      </c>
    </row>
    <row r="357" spans="2:45" x14ac:dyDescent="0.2">
      <c r="B357" t="s">
        <v>56</v>
      </c>
      <c r="C357" s="29">
        <v>44464</v>
      </c>
      <c r="D357" s="233">
        <f>'Detailed Summary'!BQ638</f>
        <v>173530</v>
      </c>
      <c r="F357" t="s">
        <v>57</v>
      </c>
      <c r="G357" s="29">
        <v>44465</v>
      </c>
      <c r="H357" s="232">
        <f>'Detailed Summary'!BQ639</f>
        <v>137153</v>
      </c>
      <c r="I357" s="2"/>
      <c r="J357" t="s">
        <v>56</v>
      </c>
      <c r="K357" s="29">
        <v>44464</v>
      </c>
      <c r="L357" s="235">
        <f>'Detailed Summary'!AD638</f>
        <v>97258</v>
      </c>
      <c r="N357" t="s">
        <v>57</v>
      </c>
      <c r="O357" s="29">
        <v>44465</v>
      </c>
      <c r="P357" s="235">
        <f>'Detailed Summary'!AD639</f>
        <v>82939</v>
      </c>
      <c r="Q357" s="2"/>
      <c r="R357" t="s">
        <v>56</v>
      </c>
      <c r="S357" s="29">
        <v>44464</v>
      </c>
      <c r="T357" s="233">
        <f>'Detailed Summary'!AC638</f>
        <v>30618</v>
      </c>
      <c r="U357" t="s">
        <v>57</v>
      </c>
      <c r="V357" s="29">
        <v>44465</v>
      </c>
      <c r="W357" s="233">
        <f>'Detailed Summary'!AC639</f>
        <v>28515</v>
      </c>
      <c r="X357" s="2"/>
      <c r="Y357" t="s">
        <v>56</v>
      </c>
      <c r="Z357" s="29">
        <v>44464</v>
      </c>
      <c r="AA357" s="234">
        <f>'Detailed Summary'!BK638</f>
        <v>118613</v>
      </c>
      <c r="AB357" t="s">
        <v>57</v>
      </c>
      <c r="AC357" s="29">
        <v>44465</v>
      </c>
      <c r="AD357" s="234">
        <f>'Detailed Summary'!BK639</f>
        <v>90353</v>
      </c>
      <c r="AE357" s="2"/>
      <c r="AF357" t="s">
        <v>56</v>
      </c>
      <c r="AG357" s="29">
        <v>44464</v>
      </c>
      <c r="AH357" s="232">
        <f>'Detailed Summary'!BO638</f>
        <v>17174</v>
      </c>
      <c r="AI357" t="s">
        <v>57</v>
      </c>
      <c r="AJ357" s="29">
        <v>44465</v>
      </c>
      <c r="AK357" s="232">
        <f>'Detailed Summary'!BO639</f>
        <v>12800</v>
      </c>
      <c r="AL357" s="2"/>
      <c r="AM357" t="s">
        <v>56</v>
      </c>
      <c r="AN357" s="29">
        <v>44464</v>
      </c>
      <c r="AO357" s="48">
        <f t="shared" si="23"/>
        <v>437193</v>
      </c>
      <c r="AQ357" t="s">
        <v>57</v>
      </c>
      <c r="AR357" s="29">
        <v>44465</v>
      </c>
      <c r="AS357" s="48">
        <f t="shared" si="22"/>
        <v>351760</v>
      </c>
    </row>
    <row r="358" spans="2:45" x14ac:dyDescent="0.2">
      <c r="B358" t="s">
        <v>56</v>
      </c>
      <c r="C358" s="29">
        <v>44471</v>
      </c>
      <c r="D358" s="233">
        <f>'Detailed Summary'!BQ645</f>
        <v>172792</v>
      </c>
      <c r="F358" t="s">
        <v>57</v>
      </c>
      <c r="G358" s="29">
        <v>44472</v>
      </c>
      <c r="H358" s="232">
        <f>'Detailed Summary'!BQ646</f>
        <v>131711</v>
      </c>
      <c r="I358" s="2"/>
      <c r="J358" t="s">
        <v>56</v>
      </c>
      <c r="K358" s="29">
        <v>44471</v>
      </c>
      <c r="L358" s="235">
        <f>'Detailed Summary'!AD645</f>
        <v>90507</v>
      </c>
      <c r="N358" t="s">
        <v>57</v>
      </c>
      <c r="O358" s="29">
        <v>44472</v>
      </c>
      <c r="P358" s="235">
        <f>'Detailed Summary'!AD646</f>
        <v>83107</v>
      </c>
      <c r="Q358" s="2"/>
      <c r="R358" t="s">
        <v>56</v>
      </c>
      <c r="S358" s="29">
        <v>44471</v>
      </c>
      <c r="T358" s="233">
        <f>'Detailed Summary'!AC645</f>
        <v>28475</v>
      </c>
      <c r="U358" t="s">
        <v>57</v>
      </c>
      <c r="V358" s="29">
        <v>44472</v>
      </c>
      <c r="W358" s="233">
        <f>'Detailed Summary'!AC646</f>
        <v>30034</v>
      </c>
      <c r="X358" s="2"/>
      <c r="Y358" t="s">
        <v>56</v>
      </c>
      <c r="Z358" s="29">
        <v>44471</v>
      </c>
      <c r="AA358" s="234">
        <f>'Detailed Summary'!BK645</f>
        <v>103733</v>
      </c>
      <c r="AB358" t="s">
        <v>57</v>
      </c>
      <c r="AC358" s="29">
        <v>44472</v>
      </c>
      <c r="AD358" s="234">
        <f>'Detailed Summary'!BK646</f>
        <v>94358</v>
      </c>
      <c r="AE358" s="2"/>
      <c r="AF358" t="s">
        <v>56</v>
      </c>
      <c r="AG358" s="29">
        <v>44471</v>
      </c>
      <c r="AH358" s="232">
        <f>'Detailed Summary'!BO645</f>
        <v>14220</v>
      </c>
      <c r="AI358" t="s">
        <v>57</v>
      </c>
      <c r="AJ358" s="29">
        <v>44472</v>
      </c>
      <c r="AK358" s="232">
        <f>'Detailed Summary'!BO646</f>
        <v>11822</v>
      </c>
      <c r="AL358" s="2"/>
      <c r="AM358" t="s">
        <v>56</v>
      </c>
      <c r="AN358" s="29">
        <v>44471</v>
      </c>
      <c r="AO358" s="48">
        <f t="shared" si="23"/>
        <v>409727</v>
      </c>
      <c r="AQ358" t="s">
        <v>57</v>
      </c>
      <c r="AR358" s="29">
        <v>44472</v>
      </c>
      <c r="AS358" s="48">
        <f t="shared" si="22"/>
        <v>351032</v>
      </c>
    </row>
    <row r="359" spans="2:45" x14ac:dyDescent="0.2">
      <c r="B359" t="s">
        <v>56</v>
      </c>
      <c r="C359" s="29">
        <v>44478</v>
      </c>
      <c r="D359" s="233">
        <f>'Detailed Summary'!BQ652</f>
        <v>166434</v>
      </c>
      <c r="F359" t="s">
        <v>57</v>
      </c>
      <c r="G359" s="29">
        <v>44479</v>
      </c>
      <c r="H359" s="232">
        <f>'Detailed Summary'!BQ653</f>
        <v>131418</v>
      </c>
      <c r="I359" s="2"/>
      <c r="J359" t="s">
        <v>56</v>
      </c>
      <c r="K359" s="29">
        <v>44478</v>
      </c>
      <c r="L359" s="235">
        <f>'Detailed Summary'!AD652</f>
        <v>95683</v>
      </c>
      <c r="N359" t="s">
        <v>57</v>
      </c>
      <c r="O359" s="29">
        <v>44479</v>
      </c>
      <c r="P359" s="235">
        <f>'Detailed Summary'!AD653</f>
        <v>83792</v>
      </c>
      <c r="Q359" s="2"/>
      <c r="R359" t="s">
        <v>56</v>
      </c>
      <c r="S359" s="29">
        <v>44478</v>
      </c>
      <c r="T359" s="233">
        <f>'Detailed Summary'!AC652</f>
        <v>29629</v>
      </c>
      <c r="U359" t="s">
        <v>57</v>
      </c>
      <c r="V359" s="29">
        <v>44479</v>
      </c>
      <c r="W359" s="233">
        <f>'Detailed Summary'!AC653</f>
        <v>29906</v>
      </c>
      <c r="X359" s="2"/>
      <c r="Y359" t="s">
        <v>56</v>
      </c>
      <c r="Z359" s="29">
        <v>44478</v>
      </c>
      <c r="AA359" s="234">
        <f>'Detailed Summary'!BK652</f>
        <v>104083</v>
      </c>
      <c r="AB359" t="s">
        <v>57</v>
      </c>
      <c r="AC359" s="29">
        <v>44479</v>
      </c>
      <c r="AD359" s="234">
        <f>'Detailed Summary'!BK653</f>
        <v>87366</v>
      </c>
      <c r="AE359" s="2"/>
      <c r="AF359" t="s">
        <v>56</v>
      </c>
      <c r="AG359" s="29">
        <v>44478</v>
      </c>
      <c r="AH359" s="232">
        <f>'Detailed Summary'!BO652</f>
        <v>15079</v>
      </c>
      <c r="AI359" t="s">
        <v>57</v>
      </c>
      <c r="AJ359" s="29">
        <v>44479</v>
      </c>
      <c r="AK359" s="232">
        <f>'Detailed Summary'!BO653</f>
        <v>11859</v>
      </c>
      <c r="AL359" s="2"/>
      <c r="AM359" t="s">
        <v>56</v>
      </c>
      <c r="AN359" s="29">
        <v>44478</v>
      </c>
      <c r="AO359" s="48">
        <f t="shared" si="23"/>
        <v>410908</v>
      </c>
      <c r="AQ359" t="s">
        <v>57</v>
      </c>
      <c r="AR359" s="29">
        <v>44479</v>
      </c>
      <c r="AS359" s="48">
        <f t="shared" si="22"/>
        <v>344341</v>
      </c>
    </row>
    <row r="360" spans="2:45" x14ac:dyDescent="0.2">
      <c r="B360" t="s">
        <v>56</v>
      </c>
      <c r="C360" s="29">
        <v>44485</v>
      </c>
      <c r="D360" s="233">
        <f>'Detailed Summary'!BQ659</f>
        <v>183819</v>
      </c>
      <c r="F360" t="s">
        <v>57</v>
      </c>
      <c r="G360" s="29">
        <v>44486</v>
      </c>
      <c r="H360" s="232">
        <f>'Detailed Summary'!BQ660</f>
        <v>142432</v>
      </c>
      <c r="I360" s="2"/>
      <c r="J360" t="s">
        <v>56</v>
      </c>
      <c r="K360" s="29">
        <v>44485</v>
      </c>
      <c r="L360" s="235">
        <f>'Detailed Summary'!AD659</f>
        <v>101723</v>
      </c>
      <c r="N360" t="s">
        <v>57</v>
      </c>
      <c r="O360" s="29">
        <v>44486</v>
      </c>
      <c r="P360" s="235">
        <f>'Detailed Summary'!AD660</f>
        <v>86083</v>
      </c>
      <c r="Q360" s="2"/>
      <c r="R360" t="s">
        <v>56</v>
      </c>
      <c r="S360" s="29">
        <v>44485</v>
      </c>
      <c r="T360" s="233">
        <f>'Detailed Summary'!AC659</f>
        <v>33286</v>
      </c>
      <c r="U360" t="s">
        <v>57</v>
      </c>
      <c r="V360" s="29">
        <v>44486</v>
      </c>
      <c r="W360" s="233">
        <f>'Detailed Summary'!AC660</f>
        <v>30203</v>
      </c>
      <c r="X360" s="2"/>
      <c r="Y360" t="s">
        <v>56</v>
      </c>
      <c r="Z360" s="29">
        <v>44485</v>
      </c>
      <c r="AA360" s="234">
        <f>'Detailed Summary'!BK659</f>
        <v>128105</v>
      </c>
      <c r="AB360" t="s">
        <v>57</v>
      </c>
      <c r="AC360" s="29">
        <v>44486</v>
      </c>
      <c r="AD360" s="234">
        <f>'Detailed Summary'!BK660</f>
        <v>94682</v>
      </c>
      <c r="AE360" s="2"/>
      <c r="AF360" t="s">
        <v>56</v>
      </c>
      <c r="AG360" s="29">
        <v>44485</v>
      </c>
      <c r="AH360" s="232">
        <f>'Detailed Summary'!BO659</f>
        <v>16450</v>
      </c>
      <c r="AI360" t="s">
        <v>57</v>
      </c>
      <c r="AJ360" s="29">
        <v>44486</v>
      </c>
      <c r="AK360" s="232">
        <f>'Detailed Summary'!BO660</f>
        <v>12587</v>
      </c>
      <c r="AL360" s="2"/>
      <c r="AM360" t="s">
        <v>56</v>
      </c>
      <c r="AN360" s="29">
        <v>44485</v>
      </c>
      <c r="AO360" s="48">
        <f t="shared" si="23"/>
        <v>463383</v>
      </c>
      <c r="AQ360" t="s">
        <v>57</v>
      </c>
      <c r="AR360" s="29">
        <v>44486</v>
      </c>
      <c r="AS360" s="48">
        <f t="shared" si="22"/>
        <v>365987</v>
      </c>
    </row>
    <row r="361" spans="2:45" x14ac:dyDescent="0.2">
      <c r="B361" t="s">
        <v>56</v>
      </c>
      <c r="C361" s="29">
        <v>44492</v>
      </c>
      <c r="D361" s="233">
        <f>'Detailed Summary'!BQ666</f>
        <v>181318</v>
      </c>
      <c r="F361" t="s">
        <v>57</v>
      </c>
      <c r="G361" s="29">
        <v>44493</v>
      </c>
      <c r="H361" s="232">
        <f>'Detailed Summary'!BQ667</f>
        <v>143986</v>
      </c>
      <c r="I361" s="2"/>
      <c r="J361" t="s">
        <v>56</v>
      </c>
      <c r="K361" s="29">
        <v>44492</v>
      </c>
      <c r="L361" s="235">
        <f>'Detailed Summary'!AD666</f>
        <v>113095</v>
      </c>
      <c r="N361" t="s">
        <v>57</v>
      </c>
      <c r="O361" s="29">
        <v>44493</v>
      </c>
      <c r="P361" s="235">
        <f>'Detailed Summary'!AD667</f>
        <v>103742</v>
      </c>
      <c r="Q361" s="2"/>
      <c r="R361" t="s">
        <v>56</v>
      </c>
      <c r="S361" s="29">
        <v>44492</v>
      </c>
      <c r="T361" s="233">
        <f>'Detailed Summary'!AC666</f>
        <v>42559</v>
      </c>
      <c r="U361" t="s">
        <v>57</v>
      </c>
      <c r="V361" s="29">
        <v>44493</v>
      </c>
      <c r="W361" s="233">
        <f>'Detailed Summary'!AC667</f>
        <v>36724</v>
      </c>
      <c r="X361" s="2"/>
      <c r="Y361" t="s">
        <v>56</v>
      </c>
      <c r="Z361" s="29">
        <v>44492</v>
      </c>
      <c r="AA361" s="234">
        <f>'Detailed Summary'!BK666</f>
        <v>141431</v>
      </c>
      <c r="AB361" t="s">
        <v>57</v>
      </c>
      <c r="AC361" s="29">
        <v>44493</v>
      </c>
      <c r="AD361" s="234">
        <f>'Detailed Summary'!BK667</f>
        <v>118798</v>
      </c>
      <c r="AE361" s="2"/>
      <c r="AF361" t="s">
        <v>56</v>
      </c>
      <c r="AG361" s="29">
        <v>44492</v>
      </c>
      <c r="AH361" s="232">
        <f>'Detailed Summary'!BO666</f>
        <v>16298</v>
      </c>
      <c r="AI361" t="s">
        <v>57</v>
      </c>
      <c r="AJ361" s="29">
        <v>44493</v>
      </c>
      <c r="AK361" s="232">
        <f>'Detailed Summary'!BO667</f>
        <v>13205</v>
      </c>
      <c r="AL361" s="2"/>
      <c r="AM361" t="s">
        <v>56</v>
      </c>
      <c r="AN361" s="29">
        <v>44492</v>
      </c>
      <c r="AO361" s="48">
        <f t="shared" si="23"/>
        <v>494701</v>
      </c>
      <c r="AQ361" t="s">
        <v>57</v>
      </c>
      <c r="AR361" s="29">
        <v>44493</v>
      </c>
      <c r="AS361" s="48">
        <f t="shared" si="22"/>
        <v>416455</v>
      </c>
    </row>
    <row r="362" spans="2:45" x14ac:dyDescent="0.2">
      <c r="B362" t="s">
        <v>56</v>
      </c>
      <c r="C362" s="29">
        <v>44499</v>
      </c>
      <c r="D362" s="233">
        <f>'Detailed Summary'!BQ673</f>
        <v>184140</v>
      </c>
      <c r="F362" t="s">
        <v>57</v>
      </c>
      <c r="G362" s="29">
        <v>44500</v>
      </c>
      <c r="H362" s="232">
        <f>'Detailed Summary'!BQ674</f>
        <v>130244</v>
      </c>
      <c r="I362" s="2"/>
      <c r="J362" t="s">
        <v>56</v>
      </c>
      <c r="K362" s="29">
        <v>44499</v>
      </c>
      <c r="L362" s="235">
        <f>'Detailed Summary'!AD673</f>
        <v>105546</v>
      </c>
      <c r="N362" t="s">
        <v>57</v>
      </c>
      <c r="O362" s="29">
        <v>44500</v>
      </c>
      <c r="P362" s="235">
        <f>'Detailed Summary'!AD674</f>
        <v>86034</v>
      </c>
      <c r="Q362" s="2"/>
      <c r="R362" t="s">
        <v>56</v>
      </c>
      <c r="S362" s="29">
        <v>44499</v>
      </c>
      <c r="T362" s="233">
        <f>'Detailed Summary'!AC673</f>
        <v>29269</v>
      </c>
      <c r="U362" t="s">
        <v>57</v>
      </c>
      <c r="V362" s="29">
        <v>44500</v>
      </c>
      <c r="W362" s="233">
        <f>'Detailed Summary'!AC674</f>
        <v>25148</v>
      </c>
      <c r="X362" s="2"/>
      <c r="Y362" t="s">
        <v>56</v>
      </c>
      <c r="Z362" s="29">
        <v>44499</v>
      </c>
      <c r="AA362" s="234">
        <f>'Detailed Summary'!BK673</f>
        <v>116883</v>
      </c>
      <c r="AB362" t="s">
        <v>57</v>
      </c>
      <c r="AC362" s="29">
        <v>44500</v>
      </c>
      <c r="AD362" s="234">
        <f>'Detailed Summary'!BK674</f>
        <v>88049</v>
      </c>
      <c r="AE362" s="2"/>
      <c r="AF362" t="s">
        <v>56</v>
      </c>
      <c r="AG362" s="29">
        <v>44499</v>
      </c>
      <c r="AH362" s="232">
        <f>'Detailed Summary'!BO673</f>
        <v>17103</v>
      </c>
      <c r="AI362" t="s">
        <v>57</v>
      </c>
      <c r="AJ362" s="29">
        <v>44500</v>
      </c>
      <c r="AK362" s="232">
        <f>'Detailed Summary'!BO674</f>
        <v>11888</v>
      </c>
      <c r="AL362" s="2"/>
      <c r="AM362" t="s">
        <v>56</v>
      </c>
      <c r="AN362" s="29">
        <v>44499</v>
      </c>
      <c r="AO362" s="48">
        <f t="shared" si="23"/>
        <v>452941</v>
      </c>
      <c r="AQ362" t="s">
        <v>57</v>
      </c>
      <c r="AR362" s="29">
        <v>44500</v>
      </c>
      <c r="AS362" s="48">
        <f t="shared" si="22"/>
        <v>341363</v>
      </c>
    </row>
    <row r="363" spans="2:45" x14ac:dyDescent="0.2">
      <c r="B363" t="s">
        <v>56</v>
      </c>
      <c r="C363" s="29">
        <v>44506</v>
      </c>
      <c r="D363" s="233">
        <f>'Detailed Summary'!BQ680</f>
        <v>177982</v>
      </c>
      <c r="F363" t="s">
        <v>57</v>
      </c>
      <c r="G363" s="29">
        <v>44507</v>
      </c>
      <c r="H363" s="232">
        <f>'Detailed Summary'!BQ681</f>
        <v>138351</v>
      </c>
      <c r="I363" s="2"/>
      <c r="J363" t="s">
        <v>56</v>
      </c>
      <c r="K363" s="29">
        <v>44506</v>
      </c>
      <c r="L363" s="235">
        <f>'Detailed Summary'!AD680</f>
        <v>99551</v>
      </c>
      <c r="N363" t="s">
        <v>57</v>
      </c>
      <c r="O363" s="29">
        <v>44507</v>
      </c>
      <c r="P363" s="235">
        <f>'Detailed Summary'!AD681</f>
        <v>88651</v>
      </c>
      <c r="Q363" s="2"/>
      <c r="R363" t="s">
        <v>56</v>
      </c>
      <c r="S363" s="29">
        <v>44506</v>
      </c>
      <c r="T363" s="233">
        <f>'Detailed Summary'!AC680</f>
        <v>30604</v>
      </c>
      <c r="U363" t="s">
        <v>57</v>
      </c>
      <c r="V363" s="29">
        <v>44507</v>
      </c>
      <c r="W363" s="233">
        <f>'Detailed Summary'!AC681</f>
        <v>29897</v>
      </c>
      <c r="X363" s="2"/>
      <c r="Y363" t="s">
        <v>56</v>
      </c>
      <c r="Z363" s="29">
        <v>44506</v>
      </c>
      <c r="AA363" s="234">
        <f>'Detailed Summary'!BK680</f>
        <v>128737</v>
      </c>
      <c r="AB363" t="s">
        <v>57</v>
      </c>
      <c r="AC363" s="29">
        <v>44507</v>
      </c>
      <c r="AD363" s="234">
        <f>'Detailed Summary'!BK681</f>
        <v>104703</v>
      </c>
      <c r="AE363" s="2"/>
      <c r="AF363" t="s">
        <v>56</v>
      </c>
      <c r="AG363" s="29">
        <v>44506</v>
      </c>
      <c r="AH363" s="232">
        <f>'Detailed Summary'!BO680</f>
        <v>16515</v>
      </c>
      <c r="AI363" t="s">
        <v>57</v>
      </c>
      <c r="AJ363" s="29">
        <v>44507</v>
      </c>
      <c r="AK363" s="232">
        <f>'Detailed Summary'!BO681</f>
        <v>12891</v>
      </c>
      <c r="AL363" s="2"/>
      <c r="AM363" t="s">
        <v>56</v>
      </c>
      <c r="AN363" s="29">
        <v>44506</v>
      </c>
      <c r="AO363" s="48">
        <f t="shared" si="23"/>
        <v>453389</v>
      </c>
      <c r="AQ363" t="s">
        <v>57</v>
      </c>
      <c r="AR363" s="29">
        <v>44507</v>
      </c>
      <c r="AS363" s="48">
        <f t="shared" si="22"/>
        <v>374493</v>
      </c>
    </row>
    <row r="364" spans="2:45" x14ac:dyDescent="0.2">
      <c r="B364" t="s">
        <v>56</v>
      </c>
      <c r="C364" s="29">
        <v>44513</v>
      </c>
      <c r="D364" s="233">
        <f>'Detailed Summary'!BQ687</f>
        <v>181292</v>
      </c>
      <c r="F364" t="s">
        <v>57</v>
      </c>
      <c r="G364" s="29">
        <v>44514</v>
      </c>
      <c r="H364" s="232">
        <f>'Detailed Summary'!BQ688</f>
        <v>138375</v>
      </c>
      <c r="I364" s="2"/>
      <c r="J364" t="s">
        <v>56</v>
      </c>
      <c r="K364" s="29">
        <v>44513</v>
      </c>
      <c r="L364" s="235">
        <f>'Detailed Summary'!AD687</f>
        <v>103388</v>
      </c>
      <c r="N364" t="s">
        <v>57</v>
      </c>
      <c r="O364" s="29">
        <v>44514</v>
      </c>
      <c r="P364" s="235">
        <f>'Detailed Summary'!AD688</f>
        <v>86326</v>
      </c>
      <c r="Q364" s="2"/>
      <c r="R364" t="s">
        <v>56</v>
      </c>
      <c r="S364" s="29">
        <v>44513</v>
      </c>
      <c r="T364" s="233">
        <f>'Detailed Summary'!AC687</f>
        <v>30406</v>
      </c>
      <c r="U364" t="s">
        <v>57</v>
      </c>
      <c r="V364" s="29">
        <v>44514</v>
      </c>
      <c r="W364" s="233">
        <f>'Detailed Summary'!AC688</f>
        <v>29126</v>
      </c>
      <c r="X364" s="2"/>
      <c r="Y364" t="s">
        <v>56</v>
      </c>
      <c r="Z364" s="29">
        <v>44513</v>
      </c>
      <c r="AA364" s="234">
        <f>'Detailed Summary'!BK687</f>
        <v>128859</v>
      </c>
      <c r="AB364" t="s">
        <v>57</v>
      </c>
      <c r="AC364" s="29">
        <v>44514</v>
      </c>
      <c r="AD364" s="234">
        <f>'Detailed Summary'!BK688</f>
        <v>99712</v>
      </c>
      <c r="AE364" s="2"/>
      <c r="AF364" t="s">
        <v>56</v>
      </c>
      <c r="AG364" s="29">
        <v>44513</v>
      </c>
      <c r="AH364" s="232">
        <f>'Detailed Summary'!BO687</f>
        <v>16506</v>
      </c>
      <c r="AI364" t="s">
        <v>57</v>
      </c>
      <c r="AJ364" s="29">
        <v>44514</v>
      </c>
      <c r="AK364" s="232">
        <f>'Detailed Summary'!BO688</f>
        <v>13197</v>
      </c>
      <c r="AL364" s="2"/>
      <c r="AM364" t="s">
        <v>56</v>
      </c>
      <c r="AN364" s="29">
        <v>44513</v>
      </c>
      <c r="AO364" s="48">
        <f t="shared" si="23"/>
        <v>460451</v>
      </c>
      <c r="AQ364" t="s">
        <v>57</v>
      </c>
      <c r="AR364" s="29">
        <v>44514</v>
      </c>
      <c r="AS364" s="48">
        <f t="shared" si="22"/>
        <v>366736</v>
      </c>
    </row>
    <row r="365" spans="2:45" x14ac:dyDescent="0.2">
      <c r="B365" t="s">
        <v>56</v>
      </c>
      <c r="C365" s="29">
        <v>44520</v>
      </c>
      <c r="D365" s="233">
        <f>'Detailed Summary'!BQ694</f>
        <v>173674</v>
      </c>
      <c r="F365" t="s">
        <v>57</v>
      </c>
      <c r="G365" s="29">
        <v>44521</v>
      </c>
      <c r="H365" s="232">
        <f>'Detailed Summary'!BQ695</f>
        <v>130801</v>
      </c>
      <c r="I365" s="2"/>
      <c r="J365" t="s">
        <v>56</v>
      </c>
      <c r="K365" s="29">
        <v>44520</v>
      </c>
      <c r="L365" s="235">
        <f>'Detailed Summary'!AD694</f>
        <v>107216</v>
      </c>
      <c r="N365" t="s">
        <v>57</v>
      </c>
      <c r="O365" s="29">
        <v>44521</v>
      </c>
      <c r="P365" s="235">
        <f>'Detailed Summary'!AD695</f>
        <v>84186</v>
      </c>
      <c r="Q365" s="2"/>
      <c r="R365" t="s">
        <v>56</v>
      </c>
      <c r="S365" s="29">
        <v>44520</v>
      </c>
      <c r="T365" s="233">
        <f>'Detailed Summary'!AC694</f>
        <v>36590</v>
      </c>
      <c r="U365" t="s">
        <v>57</v>
      </c>
      <c r="V365" s="29">
        <v>44521</v>
      </c>
      <c r="W365" s="233">
        <f>'Detailed Summary'!AC695</f>
        <v>30508</v>
      </c>
      <c r="X365" s="2"/>
      <c r="Y365" t="s">
        <v>56</v>
      </c>
      <c r="Z365" s="29">
        <v>44520</v>
      </c>
      <c r="AA365" s="234">
        <f>'Detailed Summary'!BK694</f>
        <v>131588</v>
      </c>
      <c r="AB365" t="s">
        <v>57</v>
      </c>
      <c r="AC365" s="29">
        <v>44521</v>
      </c>
      <c r="AD365" s="234">
        <f>'Detailed Summary'!BK695</f>
        <v>98993</v>
      </c>
      <c r="AE365" s="2"/>
      <c r="AF365" t="s">
        <v>56</v>
      </c>
      <c r="AG365" s="29">
        <v>44520</v>
      </c>
      <c r="AH365" s="232">
        <f>'Detailed Summary'!BO694</f>
        <v>16447</v>
      </c>
      <c r="AI365" t="s">
        <v>57</v>
      </c>
      <c r="AJ365" s="29">
        <v>44521</v>
      </c>
      <c r="AK365" s="232">
        <f>'Detailed Summary'!BO695</f>
        <v>12468</v>
      </c>
      <c r="AL365" s="2"/>
      <c r="AM365" t="s">
        <v>56</v>
      </c>
      <c r="AN365" s="29">
        <v>44520</v>
      </c>
      <c r="AO365" s="48">
        <f t="shared" si="23"/>
        <v>465515</v>
      </c>
      <c r="AQ365" t="s">
        <v>57</v>
      </c>
      <c r="AR365" s="29">
        <v>44521</v>
      </c>
      <c r="AS365" s="48">
        <f t="shared" si="22"/>
        <v>356956</v>
      </c>
    </row>
    <row r="366" spans="2:45" x14ac:dyDescent="0.2">
      <c r="B366" t="s">
        <v>56</v>
      </c>
      <c r="C366" s="29">
        <v>44527</v>
      </c>
      <c r="D366" s="233">
        <f>'Detailed Summary'!BQ701</f>
        <v>130780</v>
      </c>
      <c r="F366" t="s">
        <v>57</v>
      </c>
      <c r="G366" s="29">
        <v>44528</v>
      </c>
      <c r="H366" s="232">
        <f>'Detailed Summary'!BQ702</f>
        <v>131063</v>
      </c>
      <c r="I366" s="2"/>
      <c r="J366" t="s">
        <v>56</v>
      </c>
      <c r="K366" s="29">
        <v>44527</v>
      </c>
      <c r="L366" s="235">
        <f>'Detailed Summary'!AD701</f>
        <v>77135</v>
      </c>
      <c r="N366" t="s">
        <v>57</v>
      </c>
      <c r="O366" s="29">
        <v>44528</v>
      </c>
      <c r="P366" s="235">
        <f>'Detailed Summary'!AD702</f>
        <v>88023</v>
      </c>
      <c r="Q366" s="2"/>
      <c r="R366" t="s">
        <v>56</v>
      </c>
      <c r="S366" s="29">
        <v>44527</v>
      </c>
      <c r="T366" s="233">
        <f>'Detailed Summary'!AC701</f>
        <v>24030</v>
      </c>
      <c r="U366" t="s">
        <v>57</v>
      </c>
      <c r="V366" s="29">
        <v>44528</v>
      </c>
      <c r="W366" s="233">
        <f>'Detailed Summary'!AC702</f>
        <v>20624</v>
      </c>
      <c r="X366" s="2"/>
      <c r="Y366" t="s">
        <v>56</v>
      </c>
      <c r="Z366" s="29">
        <v>44527</v>
      </c>
      <c r="AA366" s="234">
        <f>'Detailed Summary'!BK701</f>
        <v>86242</v>
      </c>
      <c r="AB366" t="s">
        <v>57</v>
      </c>
      <c r="AC366" s="29">
        <v>44528</v>
      </c>
      <c r="AD366" s="234">
        <f>'Detailed Summary'!BK702</f>
        <v>93990</v>
      </c>
      <c r="AE366" s="2"/>
      <c r="AF366" t="s">
        <v>56</v>
      </c>
      <c r="AG366" s="29">
        <v>44527</v>
      </c>
      <c r="AH366" s="232">
        <f>'Detailed Summary'!BO701</f>
        <v>11345</v>
      </c>
      <c r="AI366" t="s">
        <v>57</v>
      </c>
      <c r="AJ366" s="29">
        <v>44528</v>
      </c>
      <c r="AK366" s="232">
        <f>'Detailed Summary'!BO702</f>
        <v>11221</v>
      </c>
      <c r="AL366" s="2"/>
      <c r="AM366" t="s">
        <v>56</v>
      </c>
      <c r="AN366" s="29">
        <v>44527</v>
      </c>
      <c r="AO366" s="48">
        <f t="shared" si="23"/>
        <v>329532</v>
      </c>
      <c r="AQ366" t="s">
        <v>57</v>
      </c>
      <c r="AR366" s="29">
        <v>44528</v>
      </c>
      <c r="AS366" s="48">
        <f t="shared" si="22"/>
        <v>344921</v>
      </c>
    </row>
    <row r="367" spans="2:45" x14ac:dyDescent="0.2">
      <c r="B367" t="s">
        <v>56</v>
      </c>
      <c r="C367" s="29">
        <v>44534</v>
      </c>
      <c r="D367" s="212">
        <f>'Detailed Summary'!BQ708</f>
        <v>177192</v>
      </c>
      <c r="F367" t="s">
        <v>57</v>
      </c>
      <c r="G367" s="29">
        <v>44535</v>
      </c>
      <c r="H367" s="212">
        <f>'Detailed Summary'!BQ709</f>
        <v>139161</v>
      </c>
      <c r="I367" s="205"/>
      <c r="J367" t="s">
        <v>56</v>
      </c>
      <c r="K367" s="29">
        <v>44534</v>
      </c>
      <c r="L367" s="212">
        <f>'Detailed Summary'!AD708</f>
        <v>97782</v>
      </c>
      <c r="N367" t="s">
        <v>57</v>
      </c>
      <c r="O367" s="29">
        <v>44535</v>
      </c>
      <c r="P367" s="233">
        <f>'Detailed Summary'!AD709</f>
        <v>80134</v>
      </c>
      <c r="Q367" s="205"/>
      <c r="R367" t="s">
        <v>56</v>
      </c>
      <c r="S367" s="29">
        <v>44534</v>
      </c>
      <c r="T367" s="212">
        <f>'Detailed Summary'!AC708</f>
        <v>29309</v>
      </c>
      <c r="U367" t="s">
        <v>57</v>
      </c>
      <c r="V367" s="29">
        <v>44535</v>
      </c>
      <c r="W367" s="212">
        <f>'Detailed Summary'!AC709</f>
        <v>26568</v>
      </c>
      <c r="X367" s="205"/>
      <c r="Y367" t="s">
        <v>56</v>
      </c>
      <c r="Z367" s="29">
        <v>44534</v>
      </c>
      <c r="AA367" s="212">
        <f>'Detailed Summary'!BK708</f>
        <v>119212</v>
      </c>
      <c r="AB367" t="s">
        <v>57</v>
      </c>
      <c r="AC367" s="29">
        <v>44535</v>
      </c>
      <c r="AD367" s="212">
        <f>'Detailed Summary'!BK709</f>
        <v>93508</v>
      </c>
      <c r="AE367" s="205"/>
      <c r="AF367" t="s">
        <v>56</v>
      </c>
      <c r="AG367" s="29">
        <v>44534</v>
      </c>
      <c r="AH367" s="212">
        <f>'Detailed Summary'!BO708</f>
        <v>16243</v>
      </c>
      <c r="AI367" t="s">
        <v>57</v>
      </c>
      <c r="AJ367" s="29">
        <v>44535</v>
      </c>
      <c r="AK367" s="212">
        <f>'Detailed Summary'!BO709</f>
        <v>12406</v>
      </c>
      <c r="AL367" s="205"/>
      <c r="AM367" t="s">
        <v>56</v>
      </c>
      <c r="AN367" s="29">
        <v>44534</v>
      </c>
      <c r="AO367" s="210">
        <f>D367+L367+T367+AA367+AH367</f>
        <v>439738</v>
      </c>
      <c r="AQ367" t="s">
        <v>57</v>
      </c>
      <c r="AR367" s="29">
        <v>44535</v>
      </c>
      <c r="AS367" s="48">
        <f t="shared" si="22"/>
        <v>351777</v>
      </c>
    </row>
    <row r="368" spans="2:45" x14ac:dyDescent="0.2">
      <c r="B368" t="s">
        <v>56</v>
      </c>
      <c r="C368" s="29">
        <v>44541</v>
      </c>
      <c r="D368" s="212">
        <f>'Detailed Summary'!BQ715</f>
        <v>189584</v>
      </c>
      <c r="F368" t="s">
        <v>57</v>
      </c>
      <c r="G368" s="29">
        <v>44542</v>
      </c>
      <c r="H368" s="212">
        <f>'Detailed Summary'!BQ716</f>
        <v>142947</v>
      </c>
      <c r="I368" s="205"/>
      <c r="J368" t="s">
        <v>56</v>
      </c>
      <c r="K368" s="29">
        <v>44541</v>
      </c>
      <c r="L368" s="212">
        <f>'Detailed Summary'!AD715</f>
        <v>101442</v>
      </c>
      <c r="N368" t="s">
        <v>57</v>
      </c>
      <c r="O368" s="29">
        <v>44542</v>
      </c>
      <c r="P368" s="233">
        <f>'Detailed Summary'!AD716</f>
        <v>80952</v>
      </c>
      <c r="Q368" s="205"/>
      <c r="R368" t="s">
        <v>56</v>
      </c>
      <c r="S368" s="29">
        <v>44541</v>
      </c>
      <c r="T368" s="212">
        <f>'Detailed Summary'!AC715</f>
        <v>29913</v>
      </c>
      <c r="U368" t="s">
        <v>57</v>
      </c>
      <c r="V368" s="29">
        <v>44542</v>
      </c>
      <c r="W368" s="212">
        <f>'Detailed Summary'!AC716</f>
        <v>27225</v>
      </c>
      <c r="X368" s="205"/>
      <c r="Y368" t="s">
        <v>56</v>
      </c>
      <c r="Z368" s="29">
        <v>44541</v>
      </c>
      <c r="AA368" s="212">
        <f>'Detailed Summary'!BK715</f>
        <v>121789</v>
      </c>
      <c r="AB368" t="s">
        <v>57</v>
      </c>
      <c r="AC368" s="29">
        <v>44542</v>
      </c>
      <c r="AD368" s="212">
        <f>'Detailed Summary'!BK716</f>
        <v>93711</v>
      </c>
      <c r="AE368" s="205"/>
      <c r="AF368" t="s">
        <v>56</v>
      </c>
      <c r="AG368" s="29">
        <v>44541</v>
      </c>
      <c r="AH368" s="212">
        <f>'Detailed Summary'!BO715</f>
        <v>16342</v>
      </c>
      <c r="AI368" t="s">
        <v>57</v>
      </c>
      <c r="AJ368" s="29">
        <v>44542</v>
      </c>
      <c r="AK368" s="212">
        <f>'Detailed Summary'!BO716</f>
        <v>12913</v>
      </c>
      <c r="AL368" s="205"/>
      <c r="AM368" t="s">
        <v>56</v>
      </c>
      <c r="AN368" s="29">
        <v>44541</v>
      </c>
      <c r="AO368" s="210">
        <f>D368+L368+T368+AA368+AH368</f>
        <v>459070</v>
      </c>
      <c r="AQ368" t="s">
        <v>57</v>
      </c>
      <c r="AR368" s="29">
        <v>44542</v>
      </c>
      <c r="AS368" s="48">
        <f t="shared" si="22"/>
        <v>357748</v>
      </c>
    </row>
    <row r="369" spans="2:45" x14ac:dyDescent="0.2">
      <c r="B369" t="s">
        <v>56</v>
      </c>
      <c r="C369" s="29">
        <v>44548</v>
      </c>
      <c r="D369" s="212">
        <f>'Detailed Summary'!BQ722</f>
        <v>169759</v>
      </c>
      <c r="F369" t="s">
        <v>57</v>
      </c>
      <c r="G369" s="29">
        <v>44549</v>
      </c>
      <c r="H369" s="212">
        <f>'Detailed Summary'!BQ723</f>
        <v>142632</v>
      </c>
      <c r="I369" s="205"/>
      <c r="J369" t="s">
        <v>56</v>
      </c>
      <c r="K369" s="29">
        <v>44548</v>
      </c>
      <c r="L369" s="212">
        <f>'Detailed Summary'!AD722</f>
        <v>91903</v>
      </c>
      <c r="N369" t="s">
        <v>57</v>
      </c>
      <c r="O369" s="29">
        <v>44549</v>
      </c>
      <c r="P369" s="233">
        <f>'Detailed Summary'!AD723</f>
        <v>80767</v>
      </c>
      <c r="Q369" s="205"/>
      <c r="R369" t="s">
        <v>56</v>
      </c>
      <c r="S369" s="29">
        <v>44548</v>
      </c>
      <c r="T369" s="212">
        <f>'Detailed Summary'!AC722</f>
        <v>21683</v>
      </c>
      <c r="U369" t="s">
        <v>57</v>
      </c>
      <c r="V369" s="29">
        <v>44549</v>
      </c>
      <c r="W369" s="212">
        <f>'Detailed Summary'!AC723</f>
        <v>27200</v>
      </c>
      <c r="X369" s="205"/>
      <c r="Y369" t="s">
        <v>56</v>
      </c>
      <c r="Z369" s="29">
        <v>44548</v>
      </c>
      <c r="AA369" s="212">
        <f>'Detailed Summary'!BK722</f>
        <v>109897</v>
      </c>
      <c r="AB369" t="s">
        <v>57</v>
      </c>
      <c r="AC369" s="29">
        <v>44549</v>
      </c>
      <c r="AD369" s="212">
        <f>'Detailed Summary'!BK723</f>
        <v>92857</v>
      </c>
      <c r="AF369" t="s">
        <v>56</v>
      </c>
      <c r="AG369" s="29">
        <v>44548</v>
      </c>
      <c r="AH369" s="212">
        <f>'Detailed Summary'!BO722</f>
        <v>14688</v>
      </c>
      <c r="AI369" t="s">
        <v>57</v>
      </c>
      <c r="AJ369" s="29">
        <v>44549</v>
      </c>
      <c r="AK369" s="212">
        <f>'Detailed Summary'!BO723</f>
        <v>12079</v>
      </c>
      <c r="AM369" t="s">
        <v>56</v>
      </c>
      <c r="AN369" s="29">
        <v>44548</v>
      </c>
      <c r="AO369" s="210">
        <f t="shared" ref="AO369:AO418" si="24">D369+L369+T369+AA369+AH369</f>
        <v>407930</v>
      </c>
      <c r="AQ369" t="s">
        <v>57</v>
      </c>
      <c r="AR369" s="29">
        <v>44549</v>
      </c>
      <c r="AS369" s="48">
        <f t="shared" si="22"/>
        <v>355535</v>
      </c>
    </row>
    <row r="370" spans="2:45" x14ac:dyDescent="0.2">
      <c r="B370" t="s">
        <v>56</v>
      </c>
      <c r="C370" s="29">
        <v>44555</v>
      </c>
      <c r="D370" s="212">
        <f>'Detailed Summary'!BQ729</f>
        <v>88394</v>
      </c>
      <c r="F370" t="s">
        <v>57</v>
      </c>
      <c r="G370" s="29">
        <v>44556</v>
      </c>
      <c r="H370" s="212">
        <f>'Detailed Summary'!BQ730</f>
        <v>144926</v>
      </c>
      <c r="I370" s="205"/>
      <c r="J370" t="s">
        <v>56</v>
      </c>
      <c r="K370" s="29">
        <v>44555</v>
      </c>
      <c r="L370" s="212">
        <f>'Detailed Summary'!AD729</f>
        <v>52807</v>
      </c>
      <c r="N370" t="s">
        <v>57</v>
      </c>
      <c r="O370" s="29">
        <v>44556</v>
      </c>
      <c r="P370" s="233">
        <f>'Detailed Summary'!AD730</f>
        <v>69631</v>
      </c>
      <c r="Q370" s="205"/>
      <c r="R370" t="s">
        <v>56</v>
      </c>
      <c r="S370" s="29">
        <v>44555</v>
      </c>
      <c r="T370" s="212">
        <f>'Detailed Summary'!AC729</f>
        <v>18533</v>
      </c>
      <c r="U370" t="s">
        <v>57</v>
      </c>
      <c r="V370" s="29">
        <v>44556</v>
      </c>
      <c r="W370" s="212">
        <f>'Detailed Summary'!AC730</f>
        <v>26953</v>
      </c>
      <c r="X370" s="228"/>
      <c r="Y370" t="s">
        <v>56</v>
      </c>
      <c r="Z370" s="29">
        <v>44555</v>
      </c>
      <c r="AA370" s="212">
        <f>'Detailed Summary'!BK729</f>
        <v>56396</v>
      </c>
      <c r="AB370" t="s">
        <v>57</v>
      </c>
      <c r="AC370" s="29">
        <v>44556</v>
      </c>
      <c r="AD370" s="212">
        <f>'Detailed Summary'!BK730</f>
        <v>73581</v>
      </c>
      <c r="AF370" t="s">
        <v>56</v>
      </c>
      <c r="AG370" s="29">
        <v>44555</v>
      </c>
      <c r="AH370" s="212">
        <f>'Detailed Summary'!BO729</f>
        <v>7289</v>
      </c>
      <c r="AI370" t="s">
        <v>57</v>
      </c>
      <c r="AJ370" s="29">
        <v>44556</v>
      </c>
      <c r="AK370" s="212">
        <f>'Detailed Summary'!BO730</f>
        <v>8870</v>
      </c>
      <c r="AM370" t="s">
        <v>56</v>
      </c>
      <c r="AN370" s="29">
        <v>44555</v>
      </c>
      <c r="AO370" s="210">
        <f t="shared" si="24"/>
        <v>223419</v>
      </c>
      <c r="AQ370" t="s">
        <v>57</v>
      </c>
      <c r="AR370" s="29">
        <v>44556</v>
      </c>
      <c r="AS370" s="48">
        <f t="shared" si="22"/>
        <v>323961</v>
      </c>
    </row>
    <row r="371" spans="2:45" x14ac:dyDescent="0.2">
      <c r="B371" t="s">
        <v>56</v>
      </c>
      <c r="C371" s="29">
        <v>44562</v>
      </c>
      <c r="D371" s="212">
        <f>Summary!I5422</f>
        <v>99132</v>
      </c>
      <c r="F371" t="s">
        <v>57</v>
      </c>
      <c r="G371" s="29">
        <v>44563</v>
      </c>
      <c r="H371" s="212">
        <f>Summary!I5423</f>
        <v>101325</v>
      </c>
      <c r="I371" s="2"/>
      <c r="J371" t="s">
        <v>56</v>
      </c>
      <c r="K371" s="29">
        <v>44562</v>
      </c>
      <c r="L371" s="212">
        <f>Summary!H5422</f>
        <v>50742</v>
      </c>
      <c r="N371" t="s">
        <v>57</v>
      </c>
      <c r="O371" s="29">
        <v>44563</v>
      </c>
      <c r="P371" s="212">
        <f>Summary!H5423</f>
        <v>57705</v>
      </c>
      <c r="Q371" s="2"/>
      <c r="R371" t="s">
        <v>56</v>
      </c>
      <c r="S371" s="29">
        <v>44562</v>
      </c>
      <c r="T371" s="212">
        <f>Summary!F5422</f>
        <v>18918</v>
      </c>
      <c r="U371" t="s">
        <v>57</v>
      </c>
      <c r="V371" s="29">
        <v>44563</v>
      </c>
      <c r="W371" s="212">
        <f>Summary!F5423</f>
        <v>21929</v>
      </c>
      <c r="X371" s="2"/>
      <c r="Y371" t="s">
        <v>56</v>
      </c>
      <c r="Z371" s="29">
        <v>44562</v>
      </c>
      <c r="AA371" s="212">
        <f>Summary!G5422</f>
        <v>60472</v>
      </c>
      <c r="AB371" t="s">
        <v>57</v>
      </c>
      <c r="AC371" s="29">
        <v>44563</v>
      </c>
      <c r="AD371" s="212">
        <f>Summary!G5423</f>
        <v>68496</v>
      </c>
      <c r="AE371" s="2"/>
      <c r="AF371" t="s">
        <v>56</v>
      </c>
      <c r="AG371" s="29">
        <v>44562</v>
      </c>
      <c r="AH371" s="212">
        <f>Summary!E5422</f>
        <v>7489</v>
      </c>
      <c r="AI371" t="s">
        <v>57</v>
      </c>
      <c r="AJ371" s="29">
        <v>44563</v>
      </c>
      <c r="AK371" s="212">
        <f>Summary!E5423</f>
        <v>7781</v>
      </c>
      <c r="AL371" s="2"/>
      <c r="AM371" t="s">
        <v>56</v>
      </c>
      <c r="AN371" s="29">
        <v>44562</v>
      </c>
      <c r="AO371" s="210">
        <f t="shared" si="24"/>
        <v>236753</v>
      </c>
      <c r="AQ371" t="s">
        <v>57</v>
      </c>
      <c r="AR371" s="29">
        <v>44563</v>
      </c>
      <c r="AS371" s="48">
        <f t="shared" si="22"/>
        <v>257236</v>
      </c>
    </row>
    <row r="372" spans="2:45" x14ac:dyDescent="0.2">
      <c r="B372" t="s">
        <v>56</v>
      </c>
      <c r="C372" s="29">
        <f>C371+7</f>
        <v>44569</v>
      </c>
      <c r="D372" s="212">
        <f>Summary!I5429</f>
        <v>140941</v>
      </c>
      <c r="F372" t="s">
        <v>57</v>
      </c>
      <c r="G372" s="29">
        <f>G371+7</f>
        <v>44570</v>
      </c>
      <c r="H372" s="212">
        <f>Summary!I5430</f>
        <v>114085</v>
      </c>
      <c r="I372" s="2"/>
      <c r="J372" t="s">
        <v>56</v>
      </c>
      <c r="K372" s="29">
        <f>K371+7</f>
        <v>44569</v>
      </c>
      <c r="L372" s="212">
        <f>Summary!H5429</f>
        <v>72214</v>
      </c>
      <c r="N372" t="s">
        <v>57</v>
      </c>
      <c r="O372" s="29">
        <f>O371+7</f>
        <v>44570</v>
      </c>
      <c r="P372" s="212">
        <f>Summary!H5430</f>
        <v>63857</v>
      </c>
      <c r="Q372" s="2"/>
      <c r="R372" t="s">
        <v>56</v>
      </c>
      <c r="S372" s="29">
        <f>S371+7</f>
        <v>44569</v>
      </c>
      <c r="T372" s="212">
        <f>Summary!F5429</f>
        <v>19580</v>
      </c>
      <c r="U372" t="s">
        <v>57</v>
      </c>
      <c r="V372" s="29">
        <f>V371+7</f>
        <v>44570</v>
      </c>
      <c r="W372" s="212">
        <f>Summary!F5430</f>
        <v>19009</v>
      </c>
      <c r="X372" s="2"/>
      <c r="Y372" t="s">
        <v>56</v>
      </c>
      <c r="Z372" s="29">
        <f>Z371+7</f>
        <v>44569</v>
      </c>
      <c r="AA372" s="212">
        <f>Summary!G5429</f>
        <v>81359</v>
      </c>
      <c r="AB372" t="s">
        <v>57</v>
      </c>
      <c r="AC372" s="29">
        <f>AC371+7</f>
        <v>44570</v>
      </c>
      <c r="AD372" s="212">
        <f>Summary!G5430</f>
        <v>71589</v>
      </c>
      <c r="AE372" s="2"/>
      <c r="AF372" t="s">
        <v>56</v>
      </c>
      <c r="AG372" s="29">
        <f>AG371+7</f>
        <v>44569</v>
      </c>
      <c r="AH372" s="212">
        <f>Summary!E5429</f>
        <v>11510</v>
      </c>
      <c r="AI372" t="s">
        <v>57</v>
      </c>
      <c r="AJ372" s="29">
        <f>AJ371+7</f>
        <v>44570</v>
      </c>
      <c r="AK372" s="212">
        <f>Summary!E5430</f>
        <v>9339</v>
      </c>
      <c r="AL372" s="2"/>
      <c r="AM372" t="s">
        <v>56</v>
      </c>
      <c r="AN372" s="29">
        <f>AN371+7</f>
        <v>44569</v>
      </c>
      <c r="AO372" s="210">
        <f t="shared" si="24"/>
        <v>325604</v>
      </c>
      <c r="AQ372" t="s">
        <v>57</v>
      </c>
      <c r="AR372" s="29">
        <f>AR371+7</f>
        <v>44570</v>
      </c>
      <c r="AS372" s="48">
        <f t="shared" si="22"/>
        <v>277879</v>
      </c>
    </row>
    <row r="373" spans="2:45" x14ac:dyDescent="0.2">
      <c r="B373" t="s">
        <v>56</v>
      </c>
      <c r="C373" s="29">
        <f>C372+7</f>
        <v>44576</v>
      </c>
      <c r="D373" s="212">
        <f>Summary!I5436</f>
        <v>142272</v>
      </c>
      <c r="F373" t="s">
        <v>57</v>
      </c>
      <c r="G373" s="29">
        <f t="shared" ref="G373:G375" si="25">G372+7</f>
        <v>44577</v>
      </c>
      <c r="H373" s="212">
        <f>Summary!I5437</f>
        <v>111426</v>
      </c>
      <c r="I373" s="2"/>
      <c r="J373" t="s">
        <v>56</v>
      </c>
      <c r="K373" s="29">
        <f>K372+7</f>
        <v>44576</v>
      </c>
      <c r="L373" s="212">
        <f>Summary!H5436</f>
        <v>80124</v>
      </c>
      <c r="N373" t="s">
        <v>57</v>
      </c>
      <c r="O373" s="29">
        <f t="shared" ref="O373:O375" si="26">O372+7</f>
        <v>44577</v>
      </c>
      <c r="P373" s="212">
        <f>Summary!H5437</f>
        <v>69270</v>
      </c>
      <c r="Q373" s="2"/>
      <c r="R373" t="s">
        <v>56</v>
      </c>
      <c r="S373" s="29">
        <f>S372+7</f>
        <v>44576</v>
      </c>
      <c r="T373" s="212">
        <f>Summary!F5436</f>
        <v>23173</v>
      </c>
      <c r="U373" t="s">
        <v>57</v>
      </c>
      <c r="V373" s="29">
        <f t="shared" ref="V373:V375" si="27">V372+7</f>
        <v>44577</v>
      </c>
      <c r="W373" s="212">
        <f>Summary!F5437</f>
        <v>21299</v>
      </c>
      <c r="X373" s="2"/>
      <c r="Y373" t="s">
        <v>56</v>
      </c>
      <c r="Z373" s="29">
        <f>Z372+7</f>
        <v>44576</v>
      </c>
      <c r="AA373" s="212">
        <f>Summary!G5436</f>
        <v>88390</v>
      </c>
      <c r="AB373" t="s">
        <v>57</v>
      </c>
      <c r="AC373" s="29">
        <f t="shared" ref="AC373:AC375" si="28">AC372+7</f>
        <v>44577</v>
      </c>
      <c r="AD373" s="212">
        <f>Summary!G5437</f>
        <v>72099</v>
      </c>
      <c r="AE373" s="2"/>
      <c r="AF373" t="s">
        <v>56</v>
      </c>
      <c r="AG373" s="29">
        <f>AG372+7</f>
        <v>44576</v>
      </c>
      <c r="AH373" s="212">
        <f>Summary!E5436</f>
        <v>10629</v>
      </c>
      <c r="AI373" t="s">
        <v>57</v>
      </c>
      <c r="AJ373" s="29">
        <f t="shared" ref="AJ373:AJ375" si="29">AJ372+7</f>
        <v>44577</v>
      </c>
      <c r="AK373" s="212">
        <f>Summary!E5437</f>
        <v>10185</v>
      </c>
      <c r="AL373" s="2"/>
      <c r="AM373" t="s">
        <v>56</v>
      </c>
      <c r="AN373" s="29">
        <f>AN372+7</f>
        <v>44576</v>
      </c>
      <c r="AO373" s="210">
        <f t="shared" si="24"/>
        <v>344588</v>
      </c>
      <c r="AQ373" t="s">
        <v>57</v>
      </c>
      <c r="AR373" s="29">
        <f t="shared" ref="AR373:AR375" si="30">AR372+7</f>
        <v>44577</v>
      </c>
      <c r="AS373" s="48">
        <f t="shared" si="22"/>
        <v>284279</v>
      </c>
    </row>
    <row r="374" spans="2:45" x14ac:dyDescent="0.2">
      <c r="B374" t="s">
        <v>56</v>
      </c>
      <c r="C374" s="29">
        <f t="shared" ref="C374:C375" si="31">C373+7</f>
        <v>44583</v>
      </c>
      <c r="D374" s="212">
        <f>Summary!I5443</f>
        <v>152072</v>
      </c>
      <c r="F374" t="s">
        <v>57</v>
      </c>
      <c r="G374" s="29">
        <f t="shared" si="25"/>
        <v>44584</v>
      </c>
      <c r="H374" s="212">
        <f>Summary!I5444</f>
        <v>116105</v>
      </c>
      <c r="I374" s="2"/>
      <c r="J374" t="s">
        <v>56</v>
      </c>
      <c r="K374" s="29">
        <f t="shared" ref="K374:K375" si="32">K373+7</f>
        <v>44583</v>
      </c>
      <c r="L374" s="212">
        <f>Summary!H5443</f>
        <v>82506</v>
      </c>
      <c r="N374" t="s">
        <v>57</v>
      </c>
      <c r="O374" s="29">
        <f t="shared" si="26"/>
        <v>44584</v>
      </c>
      <c r="P374" s="212">
        <f>Summary!H5444</f>
        <v>68160</v>
      </c>
      <c r="Q374" s="2"/>
      <c r="R374" t="s">
        <v>56</v>
      </c>
      <c r="S374" s="29">
        <f t="shared" ref="S374:S375" si="33">S373+7</f>
        <v>44583</v>
      </c>
      <c r="T374" s="212">
        <f>Summary!F5443</f>
        <v>23678</v>
      </c>
      <c r="U374" t="s">
        <v>57</v>
      </c>
      <c r="V374" s="29">
        <f t="shared" si="27"/>
        <v>44584</v>
      </c>
      <c r="W374" s="212">
        <f>Summary!F5444</f>
        <v>21585</v>
      </c>
      <c r="X374" s="2"/>
      <c r="Y374" t="s">
        <v>56</v>
      </c>
      <c r="Z374" s="29">
        <f t="shared" ref="Z374:Z375" si="34">Z373+7</f>
        <v>44583</v>
      </c>
      <c r="AA374" s="212">
        <f>Summary!G5443</f>
        <v>90897</v>
      </c>
      <c r="AB374" t="s">
        <v>57</v>
      </c>
      <c r="AC374" s="29">
        <f t="shared" si="28"/>
        <v>44584</v>
      </c>
      <c r="AD374" s="212">
        <f>Summary!G5444</f>
        <v>73857</v>
      </c>
      <c r="AE374" s="2"/>
      <c r="AF374" t="s">
        <v>56</v>
      </c>
      <c r="AG374" s="29">
        <f t="shared" ref="AG374:AG375" si="35">AG373+7</f>
        <v>44583</v>
      </c>
      <c r="AH374" s="212">
        <f>Summary!E5443</f>
        <v>11940</v>
      </c>
      <c r="AI374" t="s">
        <v>57</v>
      </c>
      <c r="AJ374" s="29">
        <f t="shared" si="29"/>
        <v>44584</v>
      </c>
      <c r="AK374" s="212">
        <f>Summary!E5444</f>
        <v>9451</v>
      </c>
      <c r="AL374" s="2"/>
      <c r="AM374" t="s">
        <v>56</v>
      </c>
      <c r="AN374" s="29">
        <f t="shared" ref="AN374:AN375" si="36">AN373+7</f>
        <v>44583</v>
      </c>
      <c r="AO374" s="210">
        <f t="shared" si="24"/>
        <v>361093</v>
      </c>
      <c r="AQ374" t="s">
        <v>57</v>
      </c>
      <c r="AR374" s="29">
        <f t="shared" si="30"/>
        <v>44584</v>
      </c>
      <c r="AS374" s="48">
        <f t="shared" si="22"/>
        <v>289158</v>
      </c>
    </row>
    <row r="375" spans="2:45" x14ac:dyDescent="0.2">
      <c r="B375" t="s">
        <v>56</v>
      </c>
      <c r="C375" s="29">
        <f t="shared" si="31"/>
        <v>44590</v>
      </c>
      <c r="D375" s="212">
        <f>Summary!I5450</f>
        <v>169404</v>
      </c>
      <c r="F375" t="s">
        <v>57</v>
      </c>
      <c r="G375" s="29">
        <f t="shared" si="25"/>
        <v>44591</v>
      </c>
      <c r="H375" s="212">
        <f>Summary!I5451</f>
        <v>124928</v>
      </c>
      <c r="I375" s="2"/>
      <c r="J375" t="s">
        <v>56</v>
      </c>
      <c r="K375" s="29">
        <f t="shared" si="32"/>
        <v>44590</v>
      </c>
      <c r="L375" s="212">
        <f>Summary!H5450</f>
        <v>92664</v>
      </c>
      <c r="N375" t="s">
        <v>57</v>
      </c>
      <c r="O375" s="29">
        <f t="shared" si="26"/>
        <v>44591</v>
      </c>
      <c r="P375" s="212">
        <f>Summary!H5451</f>
        <v>77654</v>
      </c>
      <c r="R375" t="s">
        <v>56</v>
      </c>
      <c r="S375" s="29">
        <f t="shared" si="33"/>
        <v>44590</v>
      </c>
      <c r="T375" s="212">
        <f>Summary!F5450</f>
        <v>25897</v>
      </c>
      <c r="U375" t="s">
        <v>57</v>
      </c>
      <c r="V375" s="29">
        <f t="shared" si="27"/>
        <v>44591</v>
      </c>
      <c r="W375" s="212">
        <f>Summary!F5451</f>
        <v>23810</v>
      </c>
      <c r="Y375" t="s">
        <v>56</v>
      </c>
      <c r="Z375" s="29">
        <f t="shared" si="34"/>
        <v>44590</v>
      </c>
      <c r="AA375" s="212">
        <f>Summary!G5450</f>
        <v>111102</v>
      </c>
      <c r="AB375" t="s">
        <v>57</v>
      </c>
      <c r="AC375" s="29">
        <f t="shared" si="28"/>
        <v>44591</v>
      </c>
      <c r="AD375" s="212">
        <f>Summary!G5451</f>
        <v>85089</v>
      </c>
      <c r="AE375" s="2"/>
      <c r="AF375" t="s">
        <v>56</v>
      </c>
      <c r="AG375" s="29">
        <f t="shared" si="35"/>
        <v>44590</v>
      </c>
      <c r="AH375" s="212">
        <f>Summary!E5450</f>
        <v>14361</v>
      </c>
      <c r="AI375" t="s">
        <v>57</v>
      </c>
      <c r="AJ375" s="29">
        <f t="shared" si="29"/>
        <v>44591</v>
      </c>
      <c r="AK375" s="212">
        <f>Summary!E5451</f>
        <v>11245</v>
      </c>
      <c r="AL375" s="2"/>
      <c r="AM375" t="s">
        <v>56</v>
      </c>
      <c r="AN375" s="29">
        <f t="shared" si="36"/>
        <v>44590</v>
      </c>
      <c r="AO375" s="210">
        <f t="shared" si="24"/>
        <v>413428</v>
      </c>
      <c r="AQ375" t="s">
        <v>57</v>
      </c>
      <c r="AR375" s="29">
        <f t="shared" si="30"/>
        <v>44591</v>
      </c>
      <c r="AS375" s="48">
        <f t="shared" si="22"/>
        <v>322726</v>
      </c>
    </row>
    <row r="376" spans="2:45" x14ac:dyDescent="0.2">
      <c r="B376" t="s">
        <v>56</v>
      </c>
      <c r="C376" s="213">
        <v>44597</v>
      </c>
      <c r="D376" s="212">
        <f>Summary!I5457</f>
        <v>152533</v>
      </c>
      <c r="F376" t="s">
        <v>57</v>
      </c>
      <c r="G376" s="213">
        <v>44598</v>
      </c>
      <c r="H376" s="212">
        <f>Summary!I5458</f>
        <v>124586</v>
      </c>
      <c r="I376" s="205"/>
      <c r="J376" t="s">
        <v>56</v>
      </c>
      <c r="K376" s="213">
        <v>44597</v>
      </c>
      <c r="L376" s="212">
        <f>Summary!H5457</f>
        <v>79811</v>
      </c>
      <c r="N376" t="s">
        <v>57</v>
      </c>
      <c r="O376" s="213">
        <v>44598</v>
      </c>
      <c r="P376" s="212">
        <f>Summary!H5458</f>
        <v>71022</v>
      </c>
      <c r="R376" t="s">
        <v>56</v>
      </c>
      <c r="S376" s="213">
        <v>44597</v>
      </c>
      <c r="T376" s="212">
        <f>Summary!F5457</f>
        <v>22640</v>
      </c>
      <c r="U376" t="s">
        <v>57</v>
      </c>
      <c r="V376" s="213">
        <v>44598</v>
      </c>
      <c r="W376" s="212">
        <f>Summary!F5458</f>
        <v>21709</v>
      </c>
      <c r="Y376" t="s">
        <v>56</v>
      </c>
      <c r="Z376" s="213">
        <v>44597</v>
      </c>
      <c r="AA376" s="212">
        <f>Summary!G5457</f>
        <v>94893</v>
      </c>
      <c r="AB376" t="s">
        <v>57</v>
      </c>
      <c r="AC376" s="213">
        <v>44598</v>
      </c>
      <c r="AD376" s="212">
        <f>Summary!G5458</f>
        <v>82016</v>
      </c>
      <c r="AF376" t="s">
        <v>56</v>
      </c>
      <c r="AG376" s="213">
        <v>44597</v>
      </c>
      <c r="AH376" s="212">
        <f>Summary!E5457</f>
        <v>13634</v>
      </c>
      <c r="AI376" t="s">
        <v>57</v>
      </c>
      <c r="AJ376" s="213">
        <v>44598</v>
      </c>
      <c r="AK376" s="212">
        <f>Summary!E5458</f>
        <v>11189</v>
      </c>
      <c r="AM376" t="s">
        <v>56</v>
      </c>
      <c r="AN376" s="213">
        <v>44597</v>
      </c>
      <c r="AO376" s="210">
        <f t="shared" si="24"/>
        <v>363511</v>
      </c>
      <c r="AQ376" t="s">
        <v>57</v>
      </c>
      <c r="AR376" s="213">
        <v>44598</v>
      </c>
      <c r="AS376" s="48">
        <f t="shared" si="22"/>
        <v>310522</v>
      </c>
    </row>
    <row r="377" spans="2:45" x14ac:dyDescent="0.2">
      <c r="B377" t="s">
        <v>56</v>
      </c>
      <c r="C377" s="213">
        <v>44604</v>
      </c>
      <c r="D377" s="212">
        <f>Summary!I5464</f>
        <v>174148</v>
      </c>
      <c r="F377" t="s">
        <v>57</v>
      </c>
      <c r="G377" s="213">
        <v>44605</v>
      </c>
      <c r="H377" s="212">
        <f>Summary!I5465</f>
        <v>134784</v>
      </c>
      <c r="J377" t="s">
        <v>56</v>
      </c>
      <c r="K377" s="213">
        <v>44604</v>
      </c>
      <c r="L377" s="212">
        <f>Summary!H5464</f>
        <v>93711</v>
      </c>
      <c r="N377" t="s">
        <v>57</v>
      </c>
      <c r="O377" s="213">
        <v>44605</v>
      </c>
      <c r="P377" s="212">
        <f>Summary!H5465</f>
        <v>80373</v>
      </c>
      <c r="R377" t="s">
        <v>56</v>
      </c>
      <c r="S377" s="213">
        <v>44604</v>
      </c>
      <c r="T377" s="212">
        <f>Summary!F5464</f>
        <v>26191</v>
      </c>
      <c r="U377" t="s">
        <v>57</v>
      </c>
      <c r="V377" s="213">
        <v>44605</v>
      </c>
      <c r="W377" s="212">
        <f>Summary!F5465</f>
        <v>24760</v>
      </c>
      <c r="Y377" t="s">
        <v>56</v>
      </c>
      <c r="Z377" s="213">
        <v>44604</v>
      </c>
      <c r="AA377" s="212">
        <f>Summary!G5464</f>
        <v>109950</v>
      </c>
      <c r="AB377" t="s">
        <v>57</v>
      </c>
      <c r="AC377" s="213">
        <v>44605</v>
      </c>
      <c r="AD377" s="212">
        <f>Summary!G5465</f>
        <v>91883</v>
      </c>
      <c r="AF377" t="s">
        <v>56</v>
      </c>
      <c r="AG377" s="213">
        <v>44604</v>
      </c>
      <c r="AH377" s="212">
        <f>Summary!E5464</f>
        <v>15512</v>
      </c>
      <c r="AI377" t="s">
        <v>57</v>
      </c>
      <c r="AJ377" s="213">
        <v>44605</v>
      </c>
      <c r="AK377" s="212">
        <f>Summary!E5465</f>
        <v>13248</v>
      </c>
      <c r="AM377" t="s">
        <v>56</v>
      </c>
      <c r="AN377" s="213">
        <v>44604</v>
      </c>
      <c r="AO377" s="210">
        <f t="shared" si="24"/>
        <v>419512</v>
      </c>
      <c r="AQ377" t="s">
        <v>57</v>
      </c>
      <c r="AR377" s="213">
        <v>44605</v>
      </c>
      <c r="AS377" s="48">
        <f t="shared" si="22"/>
        <v>345048</v>
      </c>
    </row>
    <row r="378" spans="2:45" x14ac:dyDescent="0.2">
      <c r="B378" t="s">
        <v>56</v>
      </c>
      <c r="C378" s="213">
        <v>44611</v>
      </c>
      <c r="D378" s="212">
        <f>Summary!I5471</f>
        <v>184069</v>
      </c>
      <c r="F378" t="s">
        <v>57</v>
      </c>
      <c r="G378" s="213">
        <v>44612</v>
      </c>
      <c r="H378" s="212">
        <f>Summary!I5472</f>
        <v>139522</v>
      </c>
      <c r="J378" t="s">
        <v>56</v>
      </c>
      <c r="K378" s="213">
        <v>44611</v>
      </c>
      <c r="L378" s="212">
        <f>Summary!H5471</f>
        <v>106022</v>
      </c>
      <c r="N378" t="s">
        <v>57</v>
      </c>
      <c r="O378" s="213">
        <v>44612</v>
      </c>
      <c r="P378" s="212">
        <f>Summary!H5472</f>
        <v>84506</v>
      </c>
      <c r="R378" t="s">
        <v>56</v>
      </c>
      <c r="S378" s="213">
        <v>44611</v>
      </c>
      <c r="T378" s="212">
        <f>Summary!F5471</f>
        <v>28026</v>
      </c>
      <c r="U378" t="s">
        <v>57</v>
      </c>
      <c r="V378" s="213">
        <v>44612</v>
      </c>
      <c r="W378" s="212">
        <f>Summary!F5472</f>
        <v>27845</v>
      </c>
      <c r="Y378" t="s">
        <v>56</v>
      </c>
      <c r="Z378" s="213">
        <v>44611</v>
      </c>
      <c r="AA378" s="212">
        <f>Summary!G5471</f>
        <v>133314</v>
      </c>
      <c r="AB378" t="s">
        <v>57</v>
      </c>
      <c r="AC378" s="213">
        <v>44612</v>
      </c>
      <c r="AD378" s="212">
        <f>Summary!G5472</f>
        <v>105469</v>
      </c>
      <c r="AF378" t="s">
        <v>56</v>
      </c>
      <c r="AG378" s="213">
        <v>44611</v>
      </c>
      <c r="AH378" s="212">
        <f>Summary!E5471</f>
        <v>17791</v>
      </c>
      <c r="AI378" t="s">
        <v>57</v>
      </c>
      <c r="AJ378" s="213">
        <v>44612</v>
      </c>
      <c r="AK378" s="212">
        <f>Summary!E5472</f>
        <v>13433</v>
      </c>
      <c r="AM378" t="s">
        <v>56</v>
      </c>
      <c r="AN378" s="213">
        <v>44611</v>
      </c>
      <c r="AO378" s="210">
        <f t="shared" si="24"/>
        <v>469222</v>
      </c>
      <c r="AQ378" t="s">
        <v>57</v>
      </c>
      <c r="AR378" s="213">
        <v>44612</v>
      </c>
      <c r="AS378" s="48">
        <f t="shared" si="22"/>
        <v>370775</v>
      </c>
    </row>
    <row r="379" spans="2:45" x14ac:dyDescent="0.2">
      <c r="B379" t="s">
        <v>56</v>
      </c>
      <c r="C379" s="213">
        <v>44618</v>
      </c>
      <c r="D379" s="212">
        <f>Summary!I5478</f>
        <v>158053</v>
      </c>
      <c r="F379" t="s">
        <v>57</v>
      </c>
      <c r="G379" s="213">
        <v>44619</v>
      </c>
      <c r="H379" s="212">
        <f>Summary!I5479</f>
        <v>140180</v>
      </c>
      <c r="J379" t="s">
        <v>56</v>
      </c>
      <c r="K379" s="213">
        <v>44618</v>
      </c>
      <c r="L379" s="212">
        <f>Summary!H5478</f>
        <v>82378</v>
      </c>
      <c r="N379" t="s">
        <v>57</v>
      </c>
      <c r="O379" s="213">
        <v>44619</v>
      </c>
      <c r="P379" s="212">
        <f>Summary!H5479</f>
        <v>80959</v>
      </c>
      <c r="R379" t="s">
        <v>56</v>
      </c>
      <c r="S379" s="213">
        <v>44618</v>
      </c>
      <c r="T379" s="212">
        <f>Summary!F5478</f>
        <v>24111</v>
      </c>
      <c r="U379" t="s">
        <v>57</v>
      </c>
      <c r="V379" s="213">
        <v>44619</v>
      </c>
      <c r="W379" s="212">
        <f>Summary!F5479</f>
        <v>26932</v>
      </c>
      <c r="Y379" t="s">
        <v>56</v>
      </c>
      <c r="Z379" s="213">
        <v>44618</v>
      </c>
      <c r="AA379" s="212">
        <f>Summary!G5478</f>
        <v>103410</v>
      </c>
      <c r="AB379" t="s">
        <v>57</v>
      </c>
      <c r="AC379" s="213">
        <v>44619</v>
      </c>
      <c r="AD379" s="212">
        <f>Summary!G5479</f>
        <v>98342</v>
      </c>
      <c r="AF379" t="s">
        <v>56</v>
      </c>
      <c r="AG379" s="213">
        <v>44618</v>
      </c>
      <c r="AH379" s="212">
        <f>Summary!E5478</f>
        <v>13039</v>
      </c>
      <c r="AI379" t="s">
        <v>57</v>
      </c>
      <c r="AJ379" s="213">
        <v>44619</v>
      </c>
      <c r="AK379" s="212">
        <f>Summary!E5479</f>
        <v>12080</v>
      </c>
      <c r="AM379" t="s">
        <v>56</v>
      </c>
      <c r="AN379" s="213">
        <v>44618</v>
      </c>
      <c r="AO379" s="210">
        <f t="shared" si="24"/>
        <v>380991</v>
      </c>
      <c r="AQ379" t="s">
        <v>57</v>
      </c>
      <c r="AR379" s="213">
        <v>44619</v>
      </c>
      <c r="AS379" s="48">
        <f t="shared" si="22"/>
        <v>358493</v>
      </c>
    </row>
    <row r="380" spans="2:45" x14ac:dyDescent="0.2">
      <c r="B380" t="s">
        <v>56</v>
      </c>
      <c r="C380" s="29">
        <v>44625</v>
      </c>
      <c r="D380" s="212">
        <f>Summary!I5485</f>
        <v>186510</v>
      </c>
      <c r="F380" t="s">
        <v>57</v>
      </c>
      <c r="G380" s="29">
        <v>44626</v>
      </c>
      <c r="H380" s="212">
        <f>Summary!I5486</f>
        <v>139846</v>
      </c>
      <c r="I380" s="215"/>
      <c r="J380" t="s">
        <v>56</v>
      </c>
      <c r="K380" s="29">
        <v>44625</v>
      </c>
      <c r="L380" s="212">
        <f>Summary!H5485</f>
        <v>106439</v>
      </c>
      <c r="N380" t="s">
        <v>57</v>
      </c>
      <c r="O380" s="29">
        <v>44626</v>
      </c>
      <c r="P380" s="212">
        <f>Summary!H5486</f>
        <v>86446</v>
      </c>
      <c r="Q380" s="215"/>
      <c r="R380" t="s">
        <v>56</v>
      </c>
      <c r="S380" s="29">
        <v>44625</v>
      </c>
      <c r="T380" s="212">
        <f>Summary!F5485</f>
        <v>31002</v>
      </c>
      <c r="U380" t="s">
        <v>57</v>
      </c>
      <c r="V380" s="29">
        <v>44626</v>
      </c>
      <c r="W380" s="212">
        <f>Summary!F5486</f>
        <v>28462</v>
      </c>
      <c r="X380" s="215"/>
      <c r="Y380" t="s">
        <v>56</v>
      </c>
      <c r="Z380" s="29">
        <v>44625</v>
      </c>
      <c r="AA380" s="212">
        <f>Summary!G5485</f>
        <v>136801</v>
      </c>
      <c r="AB380" t="s">
        <v>57</v>
      </c>
      <c r="AC380" s="29">
        <v>44626</v>
      </c>
      <c r="AD380" s="212">
        <f>Summary!G5486</f>
        <v>102587</v>
      </c>
      <c r="AE380" s="215"/>
      <c r="AF380" t="s">
        <v>56</v>
      </c>
      <c r="AG380" s="29">
        <v>44625</v>
      </c>
      <c r="AH380" s="212">
        <f>Summary!E5485</f>
        <v>18116</v>
      </c>
      <c r="AI380" t="s">
        <v>57</v>
      </c>
      <c r="AJ380" s="29">
        <v>44626</v>
      </c>
      <c r="AK380" s="212">
        <f>Summary!E5486</f>
        <v>12758</v>
      </c>
      <c r="AL380" s="215"/>
      <c r="AM380" t="s">
        <v>56</v>
      </c>
      <c r="AN380" s="29">
        <v>44625</v>
      </c>
      <c r="AO380" s="210">
        <f t="shared" si="24"/>
        <v>478868</v>
      </c>
      <c r="AQ380" t="s">
        <v>57</v>
      </c>
      <c r="AR380" s="29">
        <v>44626</v>
      </c>
      <c r="AS380" s="48">
        <f t="shared" si="22"/>
        <v>370099</v>
      </c>
    </row>
    <row r="381" spans="2:45" x14ac:dyDescent="0.2">
      <c r="B381" t="s">
        <v>56</v>
      </c>
      <c r="C381" s="29">
        <v>44632</v>
      </c>
      <c r="D381" s="212">
        <f>Summary!I5492</f>
        <v>173794</v>
      </c>
      <c r="F381" t="s">
        <v>57</v>
      </c>
      <c r="G381" s="29">
        <v>44633</v>
      </c>
      <c r="H381" s="212">
        <f>Summary!I5493</f>
        <v>130702</v>
      </c>
      <c r="I381" s="215"/>
      <c r="J381" t="s">
        <v>56</v>
      </c>
      <c r="K381" s="29">
        <v>44632</v>
      </c>
      <c r="L381" s="212">
        <f>Summary!H5492</f>
        <v>103811</v>
      </c>
      <c r="N381" t="s">
        <v>57</v>
      </c>
      <c r="O381" s="29">
        <v>44633</v>
      </c>
      <c r="P381" s="212">
        <f>Summary!H5493</f>
        <v>85844</v>
      </c>
      <c r="Q381" s="215"/>
      <c r="R381" t="s">
        <v>56</v>
      </c>
      <c r="S381" s="29">
        <v>44632</v>
      </c>
      <c r="T381" s="212">
        <f>Summary!F5492</f>
        <v>30731</v>
      </c>
      <c r="U381" t="s">
        <v>57</v>
      </c>
      <c r="V381" s="29">
        <v>44633</v>
      </c>
      <c r="W381" s="212">
        <f>Summary!F5493</f>
        <v>27824</v>
      </c>
      <c r="X381" s="215"/>
      <c r="Y381" t="s">
        <v>56</v>
      </c>
      <c r="Z381" s="29">
        <v>44632</v>
      </c>
      <c r="AA381" s="212">
        <f>Summary!G5492</f>
        <v>128366</v>
      </c>
      <c r="AB381" t="s">
        <v>57</v>
      </c>
      <c r="AC381" s="29">
        <v>44633</v>
      </c>
      <c r="AD381" s="212">
        <f>Summary!G5493</f>
        <v>100833</v>
      </c>
      <c r="AE381" s="215"/>
      <c r="AF381" t="s">
        <v>56</v>
      </c>
      <c r="AG381" s="29">
        <v>44632</v>
      </c>
      <c r="AH381" s="212">
        <f>Summary!E5492</f>
        <v>14617</v>
      </c>
      <c r="AI381" t="s">
        <v>57</v>
      </c>
      <c r="AJ381" s="29">
        <v>44633</v>
      </c>
      <c r="AK381" s="212">
        <f>Summary!E5493</f>
        <v>11553</v>
      </c>
      <c r="AL381" s="215"/>
      <c r="AM381" t="s">
        <v>56</v>
      </c>
      <c r="AN381" s="29">
        <v>44632</v>
      </c>
      <c r="AO381" s="210">
        <f t="shared" si="24"/>
        <v>451319</v>
      </c>
      <c r="AQ381" t="s">
        <v>57</v>
      </c>
      <c r="AR381" s="29">
        <v>44633</v>
      </c>
      <c r="AS381" s="48">
        <f t="shared" si="22"/>
        <v>356756</v>
      </c>
    </row>
    <row r="382" spans="2:45" x14ac:dyDescent="0.2">
      <c r="B382" t="s">
        <v>56</v>
      </c>
      <c r="C382" s="29">
        <v>44639</v>
      </c>
      <c r="D382" s="212">
        <f>Summary!I5499</f>
        <v>169264</v>
      </c>
      <c r="F382" t="s">
        <v>57</v>
      </c>
      <c r="G382" s="29">
        <v>44640</v>
      </c>
      <c r="H382" s="212">
        <f>Summary!I5500</f>
        <v>145173</v>
      </c>
      <c r="I382" s="215"/>
      <c r="J382" t="s">
        <v>56</v>
      </c>
      <c r="K382" s="29">
        <v>44639</v>
      </c>
      <c r="L382" s="212">
        <f>Summary!H5499</f>
        <v>111653</v>
      </c>
      <c r="N382" t="s">
        <v>57</v>
      </c>
      <c r="O382" s="29">
        <v>44640</v>
      </c>
      <c r="P382" s="212">
        <f>Summary!H5500</f>
        <v>99713</v>
      </c>
      <c r="Q382" s="215"/>
      <c r="R382" t="s">
        <v>56</v>
      </c>
      <c r="S382" s="29">
        <v>44639</v>
      </c>
      <c r="T382" s="212">
        <f>Summary!F5499</f>
        <v>31897</v>
      </c>
      <c r="U382" t="s">
        <v>57</v>
      </c>
      <c r="V382" s="29">
        <v>44640</v>
      </c>
      <c r="W382" s="212">
        <f>Summary!F5500</f>
        <v>32202</v>
      </c>
      <c r="X382" s="215"/>
      <c r="Y382" t="s">
        <v>56</v>
      </c>
      <c r="Z382" s="29">
        <v>44639</v>
      </c>
      <c r="AA382" s="212">
        <f>Summary!G5499</f>
        <v>128600</v>
      </c>
      <c r="AB382" t="s">
        <v>57</v>
      </c>
      <c r="AC382" s="29">
        <v>44640</v>
      </c>
      <c r="AD382" s="212">
        <f>Summary!G5500</f>
        <v>111460</v>
      </c>
      <c r="AE382" s="215"/>
      <c r="AF382" t="s">
        <v>56</v>
      </c>
      <c r="AG382" s="29">
        <v>44639</v>
      </c>
      <c r="AH382" s="212">
        <f>Summary!E5499</f>
        <v>15176</v>
      </c>
      <c r="AI382" t="s">
        <v>57</v>
      </c>
      <c r="AJ382" s="29">
        <v>44640</v>
      </c>
      <c r="AK382" s="212">
        <f>Summary!E5500</f>
        <v>13447</v>
      </c>
      <c r="AL382" s="215"/>
      <c r="AM382" t="s">
        <v>56</v>
      </c>
      <c r="AN382" s="29">
        <v>44639</v>
      </c>
      <c r="AO382" s="210">
        <f t="shared" si="24"/>
        <v>456590</v>
      </c>
      <c r="AQ382" t="s">
        <v>57</v>
      </c>
      <c r="AR382" s="29">
        <v>44640</v>
      </c>
      <c r="AS382" s="48">
        <f t="shared" si="22"/>
        <v>401995</v>
      </c>
    </row>
    <row r="383" spans="2:45" x14ac:dyDescent="0.2">
      <c r="B383" t="s">
        <v>56</v>
      </c>
      <c r="C383" s="29">
        <v>44646</v>
      </c>
      <c r="D383" s="212">
        <f>Summary!I5506</f>
        <v>187422</v>
      </c>
      <c r="F383" t="s">
        <v>57</v>
      </c>
      <c r="G383" s="29">
        <v>44647</v>
      </c>
      <c r="H383" s="212">
        <f>Summary!I5507</f>
        <v>144076</v>
      </c>
      <c r="I383" s="215"/>
      <c r="J383" t="s">
        <v>56</v>
      </c>
      <c r="K383" s="29">
        <v>44646</v>
      </c>
      <c r="L383" s="212">
        <f>Summary!H5506</f>
        <v>113869</v>
      </c>
      <c r="N383" t="s">
        <v>57</v>
      </c>
      <c r="O383" s="29">
        <v>44647</v>
      </c>
      <c r="P383" s="212">
        <f>Summary!H5507</f>
        <v>92119</v>
      </c>
      <c r="Q383" s="215"/>
      <c r="R383" t="s">
        <v>56</v>
      </c>
      <c r="S383" s="29">
        <v>44646</v>
      </c>
      <c r="T383" s="212">
        <f>Summary!F5506</f>
        <v>32011</v>
      </c>
      <c r="U383" t="s">
        <v>57</v>
      </c>
      <c r="V383" s="29">
        <v>44647</v>
      </c>
      <c r="W383" s="212">
        <f>Summary!F5507</f>
        <v>29813</v>
      </c>
      <c r="X383" s="215"/>
      <c r="Y383" t="s">
        <v>56</v>
      </c>
      <c r="Z383" s="29">
        <v>44646</v>
      </c>
      <c r="AA383" s="212">
        <f>Summary!G5506</f>
        <v>135985</v>
      </c>
      <c r="AB383" t="s">
        <v>57</v>
      </c>
      <c r="AC383" s="29">
        <v>44647</v>
      </c>
      <c r="AD383" s="212">
        <f>Summary!G5507</f>
        <v>107783</v>
      </c>
      <c r="AE383" s="215"/>
      <c r="AF383" t="s">
        <v>56</v>
      </c>
      <c r="AG383" s="29">
        <v>44646</v>
      </c>
      <c r="AH383" s="212">
        <f>Summary!E5506</f>
        <v>17620</v>
      </c>
      <c r="AI383" t="s">
        <v>57</v>
      </c>
      <c r="AJ383" s="29">
        <v>44647</v>
      </c>
      <c r="AK383" s="212">
        <f>Summary!E5507</f>
        <v>13293</v>
      </c>
      <c r="AL383" s="215"/>
      <c r="AM383" t="s">
        <v>56</v>
      </c>
      <c r="AN383" s="29">
        <v>44646</v>
      </c>
      <c r="AO383" s="210">
        <f t="shared" si="24"/>
        <v>486907</v>
      </c>
      <c r="AQ383" t="s">
        <v>57</v>
      </c>
      <c r="AR383" s="29">
        <v>44647</v>
      </c>
      <c r="AS383" s="48">
        <f t="shared" si="22"/>
        <v>387084</v>
      </c>
    </row>
    <row r="384" spans="2:45" x14ac:dyDescent="0.2">
      <c r="B384" t="s">
        <v>56</v>
      </c>
      <c r="C384" s="29">
        <v>44653</v>
      </c>
      <c r="D384" s="212">
        <f>Summary!I5513</f>
        <v>182023</v>
      </c>
      <c r="F384" t="s">
        <v>57</v>
      </c>
      <c r="G384" s="29">
        <v>44654</v>
      </c>
      <c r="H384" s="212">
        <f>Summary!I5514</f>
        <v>149660</v>
      </c>
      <c r="J384" t="s">
        <v>56</v>
      </c>
      <c r="K384" s="29">
        <v>44653</v>
      </c>
      <c r="L384" s="212">
        <f>Summary!H5513</f>
        <v>95181</v>
      </c>
      <c r="N384" t="s">
        <v>57</v>
      </c>
      <c r="O384" s="29">
        <v>44654</v>
      </c>
      <c r="P384" s="212">
        <f>Summary!H5514</f>
        <v>92045</v>
      </c>
      <c r="R384" t="s">
        <v>56</v>
      </c>
      <c r="S384" s="29">
        <v>44653</v>
      </c>
      <c r="T384" s="212">
        <f>Summary!F5513</f>
        <v>30384</v>
      </c>
      <c r="U384" t="s">
        <v>57</v>
      </c>
      <c r="V384" s="29">
        <v>44654</v>
      </c>
      <c r="W384" s="212">
        <f>Summary!F5514</f>
        <v>29999</v>
      </c>
      <c r="Y384" t="s">
        <v>56</v>
      </c>
      <c r="Z384" s="29">
        <v>44653</v>
      </c>
      <c r="AA384" s="212">
        <f>Summary!G5513</f>
        <v>130301</v>
      </c>
      <c r="AB384" t="s">
        <v>57</v>
      </c>
      <c r="AC384" s="29">
        <v>44654</v>
      </c>
      <c r="AD384" s="212">
        <f>Summary!G5514</f>
        <v>113099</v>
      </c>
      <c r="AF384" t="s">
        <v>56</v>
      </c>
      <c r="AG384" s="29">
        <v>44653</v>
      </c>
      <c r="AH384" s="212">
        <f>Summary!E5513</f>
        <v>16876</v>
      </c>
      <c r="AI384" t="s">
        <v>57</v>
      </c>
      <c r="AJ384" s="29">
        <v>44654</v>
      </c>
      <c r="AK384" s="212">
        <f>Summary!E5514</f>
        <v>14121</v>
      </c>
      <c r="AM384" t="s">
        <v>56</v>
      </c>
      <c r="AN384" s="29">
        <v>44653</v>
      </c>
      <c r="AO384" s="210">
        <f t="shared" si="24"/>
        <v>454765</v>
      </c>
      <c r="AQ384" t="s">
        <v>57</v>
      </c>
      <c r="AR384" s="29">
        <v>44654</v>
      </c>
      <c r="AS384" s="48">
        <f t="shared" si="22"/>
        <v>398924</v>
      </c>
    </row>
    <row r="385" spans="2:45" x14ac:dyDescent="0.2">
      <c r="B385" t="s">
        <v>56</v>
      </c>
      <c r="C385" s="29">
        <v>44660</v>
      </c>
      <c r="D385" s="212">
        <f>Summary!I5520</f>
        <v>189114</v>
      </c>
      <c r="F385" t="s">
        <v>57</v>
      </c>
      <c r="G385" s="29">
        <v>44661</v>
      </c>
      <c r="H385" s="212">
        <f>Summary!I5521</f>
        <v>143983</v>
      </c>
      <c r="J385" t="s">
        <v>56</v>
      </c>
      <c r="K385" s="29">
        <v>44660</v>
      </c>
      <c r="L385" s="212">
        <f>Summary!H5520</f>
        <v>108201</v>
      </c>
      <c r="N385" t="s">
        <v>57</v>
      </c>
      <c r="O385" s="29">
        <v>44661</v>
      </c>
      <c r="P385" s="212">
        <f>Summary!H5521</f>
        <v>92314</v>
      </c>
      <c r="R385" t="s">
        <v>56</v>
      </c>
      <c r="S385" s="29">
        <v>44660</v>
      </c>
      <c r="T385" s="212">
        <f>Summary!F5520</f>
        <v>33155</v>
      </c>
      <c r="U385" t="s">
        <v>57</v>
      </c>
      <c r="V385" s="29">
        <v>44661</v>
      </c>
      <c r="W385" s="212">
        <f>Summary!F5521</f>
        <v>31857</v>
      </c>
      <c r="Y385" t="s">
        <v>56</v>
      </c>
      <c r="Z385" s="29">
        <v>44660</v>
      </c>
      <c r="AA385" s="212">
        <f>Summary!G5520</f>
        <v>137494</v>
      </c>
      <c r="AB385" t="s">
        <v>57</v>
      </c>
      <c r="AC385" s="29">
        <v>44661</v>
      </c>
      <c r="AD385" s="212">
        <f>Summary!G5521</f>
        <v>110251</v>
      </c>
      <c r="AF385" t="s">
        <v>56</v>
      </c>
      <c r="AG385" s="29">
        <v>44660</v>
      </c>
      <c r="AH385" s="212">
        <f>Summary!E5520</f>
        <v>16868</v>
      </c>
      <c r="AI385" t="s">
        <v>57</v>
      </c>
      <c r="AJ385" s="29">
        <v>44661</v>
      </c>
      <c r="AK385" s="212">
        <f>Summary!E5521</f>
        <v>12844</v>
      </c>
      <c r="AM385" t="s">
        <v>56</v>
      </c>
      <c r="AN385" s="29">
        <v>44660</v>
      </c>
      <c r="AO385" s="210">
        <f t="shared" si="24"/>
        <v>484832</v>
      </c>
      <c r="AQ385" t="s">
        <v>57</v>
      </c>
      <c r="AR385" s="29">
        <v>44661</v>
      </c>
      <c r="AS385" s="48">
        <f t="shared" si="22"/>
        <v>391249</v>
      </c>
    </row>
    <row r="386" spans="2:45" x14ac:dyDescent="0.2">
      <c r="B386" t="s">
        <v>56</v>
      </c>
      <c r="C386" s="29">
        <v>44667</v>
      </c>
      <c r="D386" s="212">
        <f>Summary!I5527</f>
        <v>170129</v>
      </c>
      <c r="F386" t="s">
        <v>57</v>
      </c>
      <c r="G386" s="29">
        <v>44668</v>
      </c>
      <c r="H386" s="212">
        <f>Summary!I5528</f>
        <v>130813</v>
      </c>
      <c r="J386" t="s">
        <v>56</v>
      </c>
      <c r="K386" s="29">
        <v>44667</v>
      </c>
      <c r="L386" s="212">
        <f>Summary!H5527</f>
        <v>101384</v>
      </c>
      <c r="N386" t="s">
        <v>57</v>
      </c>
      <c r="O386" s="29">
        <v>44668</v>
      </c>
      <c r="P386" s="212">
        <f>Summary!H5528</f>
        <v>90166</v>
      </c>
      <c r="R386" t="s">
        <v>56</v>
      </c>
      <c r="S386" s="29">
        <v>44667</v>
      </c>
      <c r="T386" s="212">
        <f>Summary!F5527</f>
        <v>29138</v>
      </c>
      <c r="U386" t="s">
        <v>57</v>
      </c>
      <c r="V386" s="29">
        <v>44668</v>
      </c>
      <c r="W386" s="212">
        <f>Summary!F5528</f>
        <v>30559</v>
      </c>
      <c r="Y386" t="s">
        <v>56</v>
      </c>
      <c r="Z386" s="29">
        <v>44667</v>
      </c>
      <c r="AA386" s="212">
        <f>Summary!G5527</f>
        <v>110527</v>
      </c>
      <c r="AB386" t="s">
        <v>57</v>
      </c>
      <c r="AC386" s="29">
        <v>44668</v>
      </c>
      <c r="AD386" s="212">
        <f>Summary!G5528</f>
        <v>96689</v>
      </c>
      <c r="AF386" t="s">
        <v>56</v>
      </c>
      <c r="AG386" s="29">
        <v>44667</v>
      </c>
      <c r="AH386" s="212">
        <f>Summary!E5527</f>
        <v>13926</v>
      </c>
      <c r="AI386" t="s">
        <v>57</v>
      </c>
      <c r="AJ386" s="29">
        <v>44668</v>
      </c>
      <c r="AK386" s="212">
        <f>Summary!E5528</f>
        <v>12132</v>
      </c>
      <c r="AM386" t="s">
        <v>56</v>
      </c>
      <c r="AN386" s="29">
        <v>44667</v>
      </c>
      <c r="AO386" s="210">
        <f t="shared" si="24"/>
        <v>425104</v>
      </c>
      <c r="AQ386" t="s">
        <v>57</v>
      </c>
      <c r="AR386" s="29">
        <v>44668</v>
      </c>
      <c r="AS386" s="48">
        <f t="shared" si="22"/>
        <v>360359</v>
      </c>
    </row>
    <row r="387" spans="2:45" x14ac:dyDescent="0.2">
      <c r="B387" t="s">
        <v>56</v>
      </c>
      <c r="C387" s="29">
        <v>44674</v>
      </c>
      <c r="D387" s="212">
        <f>Summary!I5534</f>
        <v>186837</v>
      </c>
      <c r="F387" t="s">
        <v>57</v>
      </c>
      <c r="G387" s="29">
        <v>44675</v>
      </c>
      <c r="H387" s="212">
        <f>Summary!I5535</f>
        <v>145654</v>
      </c>
      <c r="J387" t="s">
        <v>56</v>
      </c>
      <c r="K387" s="29">
        <v>44674</v>
      </c>
      <c r="L387" s="212">
        <f>Summary!H5534</f>
        <v>113694</v>
      </c>
      <c r="N387" t="s">
        <v>57</v>
      </c>
      <c r="O387" s="29">
        <v>44675</v>
      </c>
      <c r="P387" s="212">
        <f>Summary!H5535</f>
        <v>92117</v>
      </c>
      <c r="R387" t="s">
        <v>56</v>
      </c>
      <c r="S387" s="29">
        <v>44674</v>
      </c>
      <c r="T387" s="212">
        <f>Summary!F5534</f>
        <v>31637</v>
      </c>
      <c r="U387" t="s">
        <v>57</v>
      </c>
      <c r="V387" s="29">
        <v>44675</v>
      </c>
      <c r="W387" s="212">
        <f>Summary!F5535</f>
        <v>30283</v>
      </c>
      <c r="Y387" t="s">
        <v>56</v>
      </c>
      <c r="Z387" s="29">
        <v>44674</v>
      </c>
      <c r="AA387" s="212">
        <f>Summary!G5534</f>
        <v>138825</v>
      </c>
      <c r="AB387" t="s">
        <v>57</v>
      </c>
      <c r="AC387" s="29">
        <v>44675</v>
      </c>
      <c r="AD387" s="212">
        <f>Summary!G5535</f>
        <v>102717</v>
      </c>
      <c r="AF387" t="s">
        <v>56</v>
      </c>
      <c r="AG387" s="29">
        <v>44674</v>
      </c>
      <c r="AH387" s="212">
        <f>Summary!E5534</f>
        <v>17805</v>
      </c>
      <c r="AI387" t="s">
        <v>57</v>
      </c>
      <c r="AJ387" s="29">
        <v>44675</v>
      </c>
      <c r="AK387" s="212">
        <f>Summary!E5535</f>
        <v>12587</v>
      </c>
      <c r="AM387" t="s">
        <v>56</v>
      </c>
      <c r="AN387" s="29">
        <v>44674</v>
      </c>
      <c r="AO387" s="210">
        <f t="shared" si="24"/>
        <v>488798</v>
      </c>
      <c r="AQ387" t="s">
        <v>57</v>
      </c>
      <c r="AR387" s="29">
        <v>44675</v>
      </c>
      <c r="AS387" s="48">
        <f t="shared" si="22"/>
        <v>383358</v>
      </c>
    </row>
    <row r="388" spans="2:45" x14ac:dyDescent="0.2">
      <c r="B388" t="s">
        <v>56</v>
      </c>
      <c r="C388" s="29">
        <v>44681</v>
      </c>
      <c r="D388" s="212">
        <f>Summary!I5541</f>
        <v>190884</v>
      </c>
      <c r="J388" t="s">
        <v>56</v>
      </c>
      <c r="K388" s="29">
        <v>44681</v>
      </c>
      <c r="L388" s="212">
        <f>Summary!H5541</f>
        <v>110016</v>
      </c>
      <c r="R388" t="s">
        <v>56</v>
      </c>
      <c r="S388" s="29">
        <v>44681</v>
      </c>
      <c r="T388" s="212">
        <f>Summary!F5541</f>
        <v>28270</v>
      </c>
      <c r="Y388" t="s">
        <v>56</v>
      </c>
      <c r="Z388" s="29">
        <v>44681</v>
      </c>
      <c r="AA388" s="212">
        <f>Summary!G5541</f>
        <v>132193</v>
      </c>
      <c r="AF388" t="s">
        <v>56</v>
      </c>
      <c r="AG388" s="29">
        <v>44681</v>
      </c>
      <c r="AH388" s="212">
        <f>Summary!E5541</f>
        <v>18096</v>
      </c>
      <c r="AM388" t="s">
        <v>56</v>
      </c>
      <c r="AN388" s="29">
        <v>44681</v>
      </c>
      <c r="AO388" s="210">
        <f t="shared" si="24"/>
        <v>479459</v>
      </c>
    </row>
    <row r="389" spans="2:45" x14ac:dyDescent="0.2">
      <c r="F389" t="s">
        <v>57</v>
      </c>
      <c r="G389" s="29">
        <v>44682</v>
      </c>
      <c r="H389" s="212">
        <f>'Detailed Summary'!BQ856</f>
        <v>148683</v>
      </c>
      <c r="I389" s="214"/>
      <c r="N389" t="s">
        <v>57</v>
      </c>
      <c r="O389" s="29">
        <v>44682</v>
      </c>
      <c r="P389" s="212">
        <f>'Detailed Summary'!AD856</f>
        <v>88315</v>
      </c>
      <c r="Q389" s="214"/>
      <c r="U389" t="s">
        <v>57</v>
      </c>
      <c r="V389" s="29">
        <v>44682</v>
      </c>
      <c r="W389" s="212">
        <f>'Detailed Summary'!AC856</f>
        <v>29330</v>
      </c>
      <c r="X389" s="214"/>
      <c r="AB389" t="s">
        <v>57</v>
      </c>
      <c r="AC389" s="29">
        <v>44682</v>
      </c>
      <c r="AD389" s="212">
        <f>'Detailed Summary'!BK856</f>
        <v>104431</v>
      </c>
      <c r="AE389" s="214"/>
      <c r="AI389" t="s">
        <v>57</v>
      </c>
      <c r="AJ389" s="29">
        <v>44682</v>
      </c>
      <c r="AK389" s="212">
        <f>'Detailed Summary'!BO856</f>
        <v>12793</v>
      </c>
      <c r="AL389" s="214"/>
      <c r="AO389" s="69"/>
      <c r="AP389" s="214"/>
      <c r="AQ389" t="s">
        <v>57</v>
      </c>
      <c r="AR389" s="29">
        <v>44682</v>
      </c>
      <c r="AS389" s="48">
        <f t="shared" si="22"/>
        <v>383552</v>
      </c>
    </row>
    <row r="390" spans="2:45" x14ac:dyDescent="0.2">
      <c r="B390" t="s">
        <v>56</v>
      </c>
      <c r="C390" s="29">
        <v>44688</v>
      </c>
      <c r="D390" s="212">
        <f>'Detailed Summary'!BQ862</f>
        <v>200189</v>
      </c>
      <c r="F390" t="s">
        <v>57</v>
      </c>
      <c r="G390" s="29">
        <v>44689</v>
      </c>
      <c r="H390" s="212">
        <f>'Detailed Summary'!BQ863</f>
        <v>157705</v>
      </c>
      <c r="I390" s="214"/>
      <c r="J390" t="s">
        <v>56</v>
      </c>
      <c r="K390" s="29">
        <v>44688</v>
      </c>
      <c r="L390" s="212">
        <f>'Detailed Summary'!AD862</f>
        <v>109196</v>
      </c>
      <c r="N390" t="s">
        <v>57</v>
      </c>
      <c r="O390" s="29">
        <v>44689</v>
      </c>
      <c r="P390" s="212">
        <f>'Detailed Summary'!AD863</f>
        <v>92976</v>
      </c>
      <c r="Q390" s="214"/>
      <c r="R390" t="s">
        <v>56</v>
      </c>
      <c r="S390" s="29">
        <v>44688</v>
      </c>
      <c r="T390" s="212">
        <f>'Detailed Summary'!AC862</f>
        <v>31145</v>
      </c>
      <c r="U390" t="s">
        <v>57</v>
      </c>
      <c r="V390" s="29">
        <v>44689</v>
      </c>
      <c r="W390" s="212">
        <f>'Detailed Summary'!AC863</f>
        <v>30841</v>
      </c>
      <c r="X390" s="214"/>
      <c r="Y390" t="s">
        <v>56</v>
      </c>
      <c r="Z390" s="29">
        <v>44688</v>
      </c>
      <c r="AA390" s="212">
        <f>'Detailed Summary'!BK862</f>
        <v>126356</v>
      </c>
      <c r="AB390" t="s">
        <v>57</v>
      </c>
      <c r="AC390" s="29">
        <v>44689</v>
      </c>
      <c r="AD390" s="212">
        <f>'Detailed Summary'!BK863</f>
        <v>102078</v>
      </c>
      <c r="AE390" s="214"/>
      <c r="AF390" t="s">
        <v>56</v>
      </c>
      <c r="AG390" s="29">
        <v>44688</v>
      </c>
      <c r="AH390" s="212">
        <f>'Detailed Summary'!BO862</f>
        <v>17462</v>
      </c>
      <c r="AI390" t="s">
        <v>57</v>
      </c>
      <c r="AJ390" s="29">
        <v>44689</v>
      </c>
      <c r="AK390" s="212">
        <f>'Detailed Summary'!BO863</f>
        <v>14583</v>
      </c>
      <c r="AL390" s="214"/>
      <c r="AM390" t="s">
        <v>56</v>
      </c>
      <c r="AN390" s="29">
        <v>44688</v>
      </c>
      <c r="AO390" s="210">
        <f t="shared" si="24"/>
        <v>484348</v>
      </c>
      <c r="AP390" s="214"/>
      <c r="AQ390" t="s">
        <v>57</v>
      </c>
      <c r="AR390" s="29">
        <v>44689</v>
      </c>
      <c r="AS390" s="48">
        <f t="shared" si="22"/>
        <v>398183</v>
      </c>
    </row>
    <row r="391" spans="2:45" x14ac:dyDescent="0.2">
      <c r="B391" t="s">
        <v>56</v>
      </c>
      <c r="C391" s="29">
        <v>44695</v>
      </c>
      <c r="D391" s="212">
        <f>'Detailed Summary'!BQ869</f>
        <v>184980</v>
      </c>
      <c r="F391" t="s">
        <v>57</v>
      </c>
      <c r="G391" s="29">
        <v>44696</v>
      </c>
      <c r="H391" s="212">
        <f>'Detailed Summary'!BQ870</f>
        <v>152376</v>
      </c>
      <c r="I391" s="214"/>
      <c r="J391" t="s">
        <v>56</v>
      </c>
      <c r="K391" s="29">
        <v>44695</v>
      </c>
      <c r="L391" s="212">
        <f>'Detailed Summary'!AD869</f>
        <v>106613</v>
      </c>
      <c r="N391" t="s">
        <v>57</v>
      </c>
      <c r="O391" s="29">
        <v>44696</v>
      </c>
      <c r="P391" s="212">
        <f>'Detailed Summary'!AD870</f>
        <v>87785</v>
      </c>
      <c r="Q391" s="214"/>
      <c r="R391" t="s">
        <v>56</v>
      </c>
      <c r="S391" s="29">
        <v>44695</v>
      </c>
      <c r="T391" s="212">
        <f>'Detailed Summary'!AC869</f>
        <v>31553</v>
      </c>
      <c r="U391" t="s">
        <v>57</v>
      </c>
      <c r="V391" s="29">
        <v>44696</v>
      </c>
      <c r="W391" s="212">
        <f>'Detailed Summary'!AC870</f>
        <v>29589</v>
      </c>
      <c r="X391" s="214"/>
      <c r="Y391" t="s">
        <v>56</v>
      </c>
      <c r="Z391" s="29">
        <v>44695</v>
      </c>
      <c r="AA391" s="212">
        <f>'Detailed Summary'!BK869</f>
        <v>130952</v>
      </c>
      <c r="AB391" t="s">
        <v>57</v>
      </c>
      <c r="AC391" s="29">
        <v>44696</v>
      </c>
      <c r="AD391" s="212">
        <f>'Detailed Summary'!BK870</f>
        <v>102715</v>
      </c>
      <c r="AE391" s="214"/>
      <c r="AF391" t="s">
        <v>56</v>
      </c>
      <c r="AG391" s="29">
        <v>44695</v>
      </c>
      <c r="AH391" s="212">
        <f>'Detailed Summary'!BO869</f>
        <v>16963</v>
      </c>
      <c r="AI391" t="s">
        <v>57</v>
      </c>
      <c r="AJ391" s="29">
        <v>44696</v>
      </c>
      <c r="AK391" s="212">
        <f>'Detailed Summary'!BO870</f>
        <v>12842</v>
      </c>
      <c r="AL391" s="214"/>
      <c r="AM391" t="s">
        <v>56</v>
      </c>
      <c r="AN391" s="29">
        <v>44695</v>
      </c>
      <c r="AO391" s="210">
        <f t="shared" si="24"/>
        <v>471061</v>
      </c>
      <c r="AP391" s="214"/>
      <c r="AQ391" t="s">
        <v>57</v>
      </c>
      <c r="AR391" s="29">
        <v>44696</v>
      </c>
      <c r="AS391" s="48">
        <f t="shared" si="22"/>
        <v>385307</v>
      </c>
    </row>
    <row r="392" spans="2:45" x14ac:dyDescent="0.2">
      <c r="B392" t="s">
        <v>56</v>
      </c>
      <c r="C392" s="29">
        <v>44702</v>
      </c>
      <c r="D392" s="212">
        <f>'Detailed Summary'!BQ876</f>
        <v>186048</v>
      </c>
      <c r="F392" t="s">
        <v>57</v>
      </c>
      <c r="G392" s="29">
        <v>44703</v>
      </c>
      <c r="H392" s="212">
        <f>'Detailed Summary'!BQ877</f>
        <v>149414</v>
      </c>
      <c r="I392" s="214"/>
      <c r="J392" t="s">
        <v>56</v>
      </c>
      <c r="K392" s="29">
        <v>44702</v>
      </c>
      <c r="L392" s="212">
        <f>'Detailed Summary'!AD876</f>
        <v>107698</v>
      </c>
      <c r="N392" t="s">
        <v>57</v>
      </c>
      <c r="O392" s="29">
        <v>44703</v>
      </c>
      <c r="P392" s="212">
        <f>'Detailed Summary'!AD877</f>
        <v>86309</v>
      </c>
      <c r="Q392" s="214"/>
      <c r="R392" t="s">
        <v>56</v>
      </c>
      <c r="S392" s="29">
        <v>44702</v>
      </c>
      <c r="T392" s="212">
        <f>'Detailed Summary'!AC876</f>
        <v>30383</v>
      </c>
      <c r="U392" t="s">
        <v>57</v>
      </c>
      <c r="V392" s="29">
        <v>44703</v>
      </c>
      <c r="W392" s="212">
        <f>'Detailed Summary'!AC877</f>
        <v>28526</v>
      </c>
      <c r="X392" s="214"/>
      <c r="Y392" t="s">
        <v>56</v>
      </c>
      <c r="Z392" s="29">
        <v>44702</v>
      </c>
      <c r="AA392" s="212">
        <f>'Detailed Summary'!BK876</f>
        <v>129453</v>
      </c>
      <c r="AB392" t="s">
        <v>57</v>
      </c>
      <c r="AC392" s="29">
        <v>44703</v>
      </c>
      <c r="AD392" s="212">
        <f>'Detailed Summary'!BK877</f>
        <v>100485</v>
      </c>
      <c r="AE392" s="214"/>
      <c r="AF392" t="s">
        <v>56</v>
      </c>
      <c r="AG392" s="29">
        <v>44702</v>
      </c>
      <c r="AH392" s="212">
        <f>'Detailed Summary'!BO876</f>
        <v>16242</v>
      </c>
      <c r="AI392" t="s">
        <v>57</v>
      </c>
      <c r="AJ392" s="29">
        <v>44703</v>
      </c>
      <c r="AK392" s="212">
        <f>'Detailed Summary'!BO877</f>
        <v>12213</v>
      </c>
      <c r="AL392" s="214"/>
      <c r="AM392" t="s">
        <v>56</v>
      </c>
      <c r="AN392" s="29">
        <v>44702</v>
      </c>
      <c r="AO392" s="210">
        <f t="shared" si="24"/>
        <v>469824</v>
      </c>
      <c r="AP392" s="214"/>
      <c r="AQ392" t="s">
        <v>57</v>
      </c>
      <c r="AR392" s="29">
        <v>44703</v>
      </c>
      <c r="AS392" s="48">
        <f t="shared" si="22"/>
        <v>376947</v>
      </c>
    </row>
    <row r="393" spans="2:45" x14ac:dyDescent="0.2">
      <c r="B393" t="s">
        <v>56</v>
      </c>
      <c r="C393" s="29">
        <v>44709</v>
      </c>
      <c r="D393" s="212">
        <f>'Detailed Summary'!BQ883</f>
        <v>169221</v>
      </c>
      <c r="F393" t="s">
        <v>57</v>
      </c>
      <c r="G393" s="29">
        <v>44710</v>
      </c>
      <c r="H393" s="212">
        <f>'Detailed Summary'!BQ884</f>
        <v>119358</v>
      </c>
      <c r="I393" s="214"/>
      <c r="J393" t="s">
        <v>56</v>
      </c>
      <c r="K393" s="29">
        <v>44709</v>
      </c>
      <c r="L393" s="212">
        <f>'Detailed Summary'!AD883</f>
        <v>98718</v>
      </c>
      <c r="N393" t="s">
        <v>57</v>
      </c>
      <c r="O393" s="29">
        <v>44710</v>
      </c>
      <c r="P393" s="212">
        <f>'Detailed Summary'!AD884</f>
        <v>81474</v>
      </c>
      <c r="Q393" s="214"/>
      <c r="R393" t="s">
        <v>56</v>
      </c>
      <c r="S393" s="29">
        <v>44709</v>
      </c>
      <c r="T393" s="212">
        <f>'Detailed Summary'!AC883</f>
        <v>30079</v>
      </c>
      <c r="U393" t="s">
        <v>57</v>
      </c>
      <c r="V393" s="29">
        <v>44710</v>
      </c>
      <c r="W393" s="212">
        <f>'Detailed Summary'!AC884</f>
        <v>26146</v>
      </c>
      <c r="X393" s="214"/>
      <c r="Y393" t="s">
        <v>56</v>
      </c>
      <c r="Z393" s="29">
        <v>44709</v>
      </c>
      <c r="AA393" s="212">
        <f>'Detailed Summary'!BK883</f>
        <v>118230</v>
      </c>
      <c r="AB393" t="s">
        <v>57</v>
      </c>
      <c r="AC393" s="29">
        <v>44710</v>
      </c>
      <c r="AD393" s="212">
        <f>'Detailed Summary'!BK884</f>
        <v>93642</v>
      </c>
      <c r="AE393" s="214"/>
      <c r="AF393" t="s">
        <v>56</v>
      </c>
      <c r="AG393" s="29">
        <v>44709</v>
      </c>
      <c r="AH393" s="212">
        <f>'Detailed Summary'!BO883</f>
        <v>15770</v>
      </c>
      <c r="AI393" t="s">
        <v>57</v>
      </c>
      <c r="AJ393" s="29">
        <v>44710</v>
      </c>
      <c r="AK393" s="212">
        <f>'Detailed Summary'!BO884</f>
        <v>12299</v>
      </c>
      <c r="AL393" s="214"/>
      <c r="AM393" t="s">
        <v>56</v>
      </c>
      <c r="AN393" s="29">
        <v>44709</v>
      </c>
      <c r="AO393" s="210">
        <f t="shared" si="24"/>
        <v>432018</v>
      </c>
      <c r="AP393" s="214"/>
      <c r="AQ393" t="s">
        <v>57</v>
      </c>
      <c r="AR393" s="29">
        <v>44710</v>
      </c>
      <c r="AS393" s="48">
        <f t="shared" si="22"/>
        <v>332919</v>
      </c>
    </row>
    <row r="394" spans="2:45" x14ac:dyDescent="0.2">
      <c r="B394" t="s">
        <v>56</v>
      </c>
      <c r="C394" s="29">
        <v>44716</v>
      </c>
      <c r="D394" s="212">
        <f>'Detailed Summary'!BQ890</f>
        <v>166695</v>
      </c>
      <c r="F394" t="s">
        <v>57</v>
      </c>
      <c r="G394" s="29">
        <v>44717</v>
      </c>
      <c r="H394" s="212">
        <f>'Detailed Summary'!BQ891</f>
        <v>133811</v>
      </c>
      <c r="J394" t="s">
        <v>56</v>
      </c>
      <c r="K394" s="29">
        <v>44716</v>
      </c>
      <c r="L394" s="212">
        <f>'Detailed Summary'!AD890</f>
        <v>95005</v>
      </c>
      <c r="N394" t="s">
        <v>57</v>
      </c>
      <c r="O394" s="29">
        <v>44717</v>
      </c>
      <c r="P394" s="212">
        <f>'Detailed Summary'!AD891</f>
        <v>84817</v>
      </c>
      <c r="R394" t="s">
        <v>56</v>
      </c>
      <c r="S394" s="29">
        <v>44716</v>
      </c>
      <c r="T394" s="212">
        <f>'Detailed Summary'!AC890</f>
        <v>28189</v>
      </c>
      <c r="U394" t="s">
        <v>57</v>
      </c>
      <c r="V394" s="29">
        <v>44717</v>
      </c>
      <c r="W394" s="212">
        <f>'Detailed Summary'!AC891</f>
        <v>27971</v>
      </c>
      <c r="Y394" t="s">
        <v>56</v>
      </c>
      <c r="Z394" s="29">
        <v>44716</v>
      </c>
      <c r="AA394" s="212">
        <f>'Detailed Summary'!BK890</f>
        <v>114201</v>
      </c>
      <c r="AB394" t="s">
        <v>57</v>
      </c>
      <c r="AC394" s="29">
        <v>44717</v>
      </c>
      <c r="AD394" s="212">
        <f>'Detailed Summary'!BK891</f>
        <v>96874</v>
      </c>
      <c r="AF394" t="s">
        <v>56</v>
      </c>
      <c r="AG394" s="29">
        <v>44716</v>
      </c>
      <c r="AH394" s="212">
        <f>'Detailed Summary'!BO890</f>
        <v>14865</v>
      </c>
      <c r="AI394" t="s">
        <v>57</v>
      </c>
      <c r="AJ394" s="29">
        <v>44717</v>
      </c>
      <c r="AK394" s="212">
        <f>'Detailed Summary'!BO891</f>
        <v>11464</v>
      </c>
      <c r="AM394" t="s">
        <v>56</v>
      </c>
      <c r="AN394" s="29">
        <v>44716</v>
      </c>
      <c r="AO394" s="210">
        <f t="shared" si="24"/>
        <v>418955</v>
      </c>
      <c r="AQ394" t="s">
        <v>57</v>
      </c>
      <c r="AR394" s="29">
        <v>44717</v>
      </c>
      <c r="AS394" s="48">
        <f t="shared" si="22"/>
        <v>354937</v>
      </c>
    </row>
    <row r="395" spans="2:45" x14ac:dyDescent="0.2">
      <c r="B395" t="s">
        <v>56</v>
      </c>
      <c r="C395" s="29">
        <v>44723</v>
      </c>
      <c r="D395" s="212">
        <f>'Detailed Summary'!BQ897</f>
        <v>169104</v>
      </c>
      <c r="F395" t="s">
        <v>57</v>
      </c>
      <c r="G395" s="29">
        <v>44724</v>
      </c>
      <c r="H395" s="212">
        <f>'Detailed Summary'!BQ898</f>
        <v>133173</v>
      </c>
      <c r="J395" t="s">
        <v>56</v>
      </c>
      <c r="K395" s="29">
        <v>44723</v>
      </c>
      <c r="L395" s="212">
        <f>'Detailed Summary'!AD897</f>
        <v>94230</v>
      </c>
      <c r="N395" t="s">
        <v>57</v>
      </c>
      <c r="O395" s="29">
        <v>44724</v>
      </c>
      <c r="P395" s="212">
        <f>'Detailed Summary'!AD898</f>
        <v>80666</v>
      </c>
      <c r="R395" t="s">
        <v>56</v>
      </c>
      <c r="S395" s="29">
        <v>44723</v>
      </c>
      <c r="T395" s="212">
        <f>'Detailed Summary'!AC897</f>
        <v>30654</v>
      </c>
      <c r="U395" t="s">
        <v>57</v>
      </c>
      <c r="V395" s="29">
        <v>44724</v>
      </c>
      <c r="W395" s="212">
        <f>'Detailed Summary'!AC898</f>
        <v>28872</v>
      </c>
      <c r="Y395" t="s">
        <v>56</v>
      </c>
      <c r="Z395" s="29">
        <v>44723</v>
      </c>
      <c r="AA395" s="212">
        <f>'Detailed Summary'!BK897</f>
        <v>122722</v>
      </c>
      <c r="AB395" t="s">
        <v>57</v>
      </c>
      <c r="AC395" s="29">
        <v>44724</v>
      </c>
      <c r="AD395" s="212">
        <f>'Detailed Summary'!BK898</f>
        <v>99559</v>
      </c>
      <c r="AF395" t="s">
        <v>56</v>
      </c>
      <c r="AG395" s="29">
        <v>44723</v>
      </c>
      <c r="AH395" s="212">
        <f>'Detailed Summary'!BO897</f>
        <v>16034</v>
      </c>
      <c r="AI395" t="s">
        <v>57</v>
      </c>
      <c r="AJ395" s="29">
        <v>44724</v>
      </c>
      <c r="AK395" s="212">
        <f>'Detailed Summary'!BO898</f>
        <v>12596</v>
      </c>
      <c r="AM395" t="s">
        <v>56</v>
      </c>
      <c r="AN395" s="29">
        <v>44723</v>
      </c>
      <c r="AO395" s="210">
        <f t="shared" si="24"/>
        <v>432744</v>
      </c>
      <c r="AQ395" t="s">
        <v>57</v>
      </c>
      <c r="AR395" s="29">
        <v>44724</v>
      </c>
      <c r="AS395" s="48">
        <f t="shared" ref="AS395:AS396" si="37">H395+P395+W395+AD395+AK395</f>
        <v>354866</v>
      </c>
    </row>
    <row r="396" spans="2:45" x14ac:dyDescent="0.2">
      <c r="B396" t="s">
        <v>56</v>
      </c>
      <c r="C396" s="29">
        <v>44730</v>
      </c>
      <c r="D396" s="212">
        <f>'Detailed Summary'!BQ904</f>
        <v>173743</v>
      </c>
      <c r="F396" t="s">
        <v>57</v>
      </c>
      <c r="G396" s="29">
        <v>44731</v>
      </c>
      <c r="H396" s="212">
        <f>'Detailed Summary'!BQ905</f>
        <v>140382</v>
      </c>
      <c r="J396" t="s">
        <v>56</v>
      </c>
      <c r="K396" s="29">
        <v>44730</v>
      </c>
      <c r="L396" s="212">
        <f>'Detailed Summary'!AD904</f>
        <v>97642</v>
      </c>
      <c r="N396" t="s">
        <v>57</v>
      </c>
      <c r="O396" s="29">
        <v>44731</v>
      </c>
      <c r="P396" s="212">
        <f>'Detailed Summary'!AD905</f>
        <v>82813</v>
      </c>
      <c r="R396" t="s">
        <v>56</v>
      </c>
      <c r="S396" s="29">
        <v>44730</v>
      </c>
      <c r="T396" s="212">
        <f>'Detailed Summary'!AC904</f>
        <v>30528</v>
      </c>
      <c r="U396" t="s">
        <v>57</v>
      </c>
      <c r="V396" s="29">
        <v>44731</v>
      </c>
      <c r="W396" s="212">
        <f>'Detailed Summary'!AC905</f>
        <v>29016</v>
      </c>
      <c r="Y396" t="s">
        <v>56</v>
      </c>
      <c r="Z396" s="29">
        <v>44730</v>
      </c>
      <c r="AA396" s="212">
        <f>'Detailed Summary'!BK904</f>
        <v>119940</v>
      </c>
      <c r="AB396" t="s">
        <v>57</v>
      </c>
      <c r="AC396" s="29">
        <v>44731</v>
      </c>
      <c r="AD396" s="212">
        <f>'Detailed Summary'!BK905</f>
        <v>97464</v>
      </c>
      <c r="AF396" t="s">
        <v>56</v>
      </c>
      <c r="AG396" s="29">
        <v>44730</v>
      </c>
      <c r="AH396" s="212">
        <f>'Detailed Summary'!BO904</f>
        <v>14822</v>
      </c>
      <c r="AI396" t="s">
        <v>57</v>
      </c>
      <c r="AJ396" s="29">
        <v>44731</v>
      </c>
      <c r="AK396" s="212">
        <f>'Detailed Summary'!BO905</f>
        <v>11865</v>
      </c>
      <c r="AM396" t="s">
        <v>56</v>
      </c>
      <c r="AN396" s="29">
        <v>44730</v>
      </c>
      <c r="AO396" s="210">
        <f t="shared" si="24"/>
        <v>436675</v>
      </c>
      <c r="AQ396" t="s">
        <v>57</v>
      </c>
      <c r="AR396" s="29">
        <v>44731</v>
      </c>
      <c r="AS396" s="48">
        <f t="shared" si="37"/>
        <v>361540</v>
      </c>
    </row>
    <row r="397" spans="2:45" x14ac:dyDescent="0.2">
      <c r="B397" t="s">
        <v>56</v>
      </c>
      <c r="C397" s="29">
        <v>44737</v>
      </c>
      <c r="D397" s="212">
        <f>'Detailed Summary'!BQ911</f>
        <v>166537</v>
      </c>
      <c r="F397" t="s">
        <v>57</v>
      </c>
      <c r="G397" s="29">
        <v>44738</v>
      </c>
      <c r="H397" s="212">
        <f>'Detailed Summary'!BQ912</f>
        <v>130869</v>
      </c>
      <c r="J397" t="s">
        <v>56</v>
      </c>
      <c r="K397" s="29">
        <v>44737</v>
      </c>
      <c r="L397" s="212">
        <f>'Detailed Summary'!AD911</f>
        <v>98216</v>
      </c>
      <c r="N397" t="s">
        <v>57</v>
      </c>
      <c r="O397" s="29">
        <v>44738</v>
      </c>
      <c r="P397" s="212">
        <f>'Detailed Summary'!AD912</f>
        <v>81642</v>
      </c>
      <c r="R397" t="s">
        <v>56</v>
      </c>
      <c r="S397" s="29">
        <v>44737</v>
      </c>
      <c r="T397" s="212">
        <f>'Detailed Summary'!AC911</f>
        <v>28100</v>
      </c>
      <c r="U397" t="s">
        <v>57</v>
      </c>
      <c r="V397" s="29">
        <v>44738</v>
      </c>
      <c r="W397" s="212">
        <f>'Detailed Summary'!AC912</f>
        <v>28382</v>
      </c>
      <c r="Y397" t="s">
        <v>56</v>
      </c>
      <c r="Z397" s="29">
        <v>44737</v>
      </c>
      <c r="AA397" s="212">
        <f>'Detailed Summary'!BK911</f>
        <v>118308</v>
      </c>
      <c r="AB397" t="s">
        <v>57</v>
      </c>
      <c r="AC397" s="29">
        <v>44738</v>
      </c>
      <c r="AD397" s="212">
        <f>'Detailed Summary'!BK912</f>
        <v>99172</v>
      </c>
      <c r="AF397" t="s">
        <v>56</v>
      </c>
      <c r="AG397" s="29">
        <v>44737</v>
      </c>
      <c r="AH397" s="212">
        <f>'Detailed Summary'!BO911</f>
        <v>14192</v>
      </c>
      <c r="AI397" t="s">
        <v>57</v>
      </c>
      <c r="AJ397" s="29">
        <v>44738</v>
      </c>
      <c r="AK397" s="212">
        <f>'Detailed Summary'!BO912</f>
        <v>11630</v>
      </c>
      <c r="AM397" t="s">
        <v>56</v>
      </c>
      <c r="AN397" s="29">
        <v>44737</v>
      </c>
      <c r="AO397" s="210">
        <f t="shared" si="24"/>
        <v>425353</v>
      </c>
      <c r="AQ397" t="s">
        <v>57</v>
      </c>
      <c r="AR397" s="29">
        <v>44738</v>
      </c>
      <c r="AS397" s="48">
        <f>H397+P397+W397+AD397+AK397</f>
        <v>351695</v>
      </c>
    </row>
    <row r="398" spans="2:45" x14ac:dyDescent="0.2">
      <c r="B398" t="s">
        <v>56</v>
      </c>
      <c r="C398" s="29">
        <v>44744</v>
      </c>
      <c r="D398" s="212">
        <f>'Detailed Summary'!BQ918</f>
        <v>154316</v>
      </c>
      <c r="F398" t="s">
        <v>57</v>
      </c>
      <c r="G398" s="29">
        <v>44745</v>
      </c>
      <c r="H398" s="212">
        <f>'Detailed Summary'!BQ919</f>
        <v>121956</v>
      </c>
      <c r="I398" s="214"/>
      <c r="J398" t="s">
        <v>56</v>
      </c>
      <c r="K398" s="29">
        <v>44744</v>
      </c>
      <c r="L398" s="212">
        <f>'Detailed Summary'!AD918</f>
        <v>93300</v>
      </c>
      <c r="N398" t="s">
        <v>57</v>
      </c>
      <c r="O398" s="29">
        <v>44745</v>
      </c>
      <c r="P398" s="212">
        <f>'Detailed Summary'!AD919</f>
        <v>74542</v>
      </c>
      <c r="Q398" s="214"/>
      <c r="R398" t="s">
        <v>56</v>
      </c>
      <c r="S398" s="29">
        <v>44744</v>
      </c>
      <c r="T398" s="212">
        <f>'Detailed Summary'!AC918</f>
        <v>28487</v>
      </c>
      <c r="U398" t="s">
        <v>57</v>
      </c>
      <c r="V398" s="29">
        <v>44745</v>
      </c>
      <c r="W398" s="212">
        <f>'Detailed Summary'!AC919</f>
        <v>24018</v>
      </c>
      <c r="X398" s="214"/>
      <c r="Y398" t="s">
        <v>56</v>
      </c>
      <c r="Z398" s="29">
        <v>44744</v>
      </c>
      <c r="AA398" s="212">
        <f>'Detailed Summary'!BK918</f>
        <v>108210</v>
      </c>
      <c r="AB398" t="s">
        <v>57</v>
      </c>
      <c r="AC398" s="29">
        <v>44745</v>
      </c>
      <c r="AD398" s="212">
        <f>'Detailed Summary'!BK919</f>
        <v>85711</v>
      </c>
      <c r="AE398" s="214"/>
      <c r="AF398" t="s">
        <v>56</v>
      </c>
      <c r="AG398" s="29">
        <v>44744</v>
      </c>
      <c r="AH398" s="212">
        <f>'Detailed Summary'!BO918</f>
        <v>12914</v>
      </c>
      <c r="AI398" t="s">
        <v>57</v>
      </c>
      <c r="AJ398" s="29">
        <v>44745</v>
      </c>
      <c r="AK398" s="212">
        <f>'Detailed Summary'!BO919</f>
        <v>10724</v>
      </c>
      <c r="AL398" s="214"/>
      <c r="AM398" t="s">
        <v>56</v>
      </c>
      <c r="AN398" s="29">
        <v>44744</v>
      </c>
      <c r="AO398" s="210">
        <f t="shared" si="24"/>
        <v>397227</v>
      </c>
      <c r="AP398" s="214"/>
      <c r="AQ398" t="s">
        <v>57</v>
      </c>
      <c r="AR398" s="29">
        <v>44745</v>
      </c>
      <c r="AS398" s="48">
        <f t="shared" ref="AS398:AS422" si="38">H398+P398+W398+AD398+AK398</f>
        <v>316951</v>
      </c>
    </row>
    <row r="399" spans="2:45" x14ac:dyDescent="0.2">
      <c r="B399" t="s">
        <v>56</v>
      </c>
      <c r="C399" s="29">
        <v>44751</v>
      </c>
      <c r="D399" s="212">
        <f>'Detailed Summary'!BQ925</f>
        <v>169094</v>
      </c>
      <c r="F399" t="s">
        <v>57</v>
      </c>
      <c r="G399" s="29">
        <v>44752</v>
      </c>
      <c r="H399" s="212">
        <f>'Detailed Summary'!BQ926</f>
        <v>130574</v>
      </c>
      <c r="I399" s="214"/>
      <c r="J399" t="s">
        <v>56</v>
      </c>
      <c r="K399" s="29">
        <v>44751</v>
      </c>
      <c r="L399" s="212">
        <f>'Detailed Summary'!AD925</f>
        <v>85314</v>
      </c>
      <c r="N399" t="s">
        <v>57</v>
      </c>
      <c r="O399" s="29">
        <v>44752</v>
      </c>
      <c r="P399" s="212">
        <f>'Detailed Summary'!AD926</f>
        <v>78616</v>
      </c>
      <c r="Q399" s="214"/>
      <c r="R399" t="s">
        <v>56</v>
      </c>
      <c r="S399" s="29">
        <v>44751</v>
      </c>
      <c r="T399" s="212">
        <f>'Detailed Summary'!AC925</f>
        <v>27470</v>
      </c>
      <c r="U399" t="s">
        <v>57</v>
      </c>
      <c r="V399" s="29">
        <v>44752</v>
      </c>
      <c r="W399" s="212">
        <f>'Detailed Summary'!AC926</f>
        <v>27288</v>
      </c>
      <c r="X399" s="214"/>
      <c r="Y399" t="s">
        <v>56</v>
      </c>
      <c r="Z399" s="29">
        <v>44751</v>
      </c>
      <c r="AA399" s="212">
        <f>'Detailed Summary'!BK925</f>
        <v>114309</v>
      </c>
      <c r="AB399" t="s">
        <v>57</v>
      </c>
      <c r="AC399" s="29">
        <v>44752</v>
      </c>
      <c r="AD399" s="212">
        <f>'Detailed Summary'!BK926</f>
        <v>93837</v>
      </c>
      <c r="AE399" s="214"/>
      <c r="AF399" t="s">
        <v>56</v>
      </c>
      <c r="AG399" s="29">
        <v>44751</v>
      </c>
      <c r="AH399" s="212">
        <f>'Detailed Summary'!BO925</f>
        <v>14374</v>
      </c>
      <c r="AI399" t="s">
        <v>57</v>
      </c>
      <c r="AJ399" s="29">
        <v>44752</v>
      </c>
      <c r="AK399" s="212">
        <f>'Detailed Summary'!BO926</f>
        <v>12192</v>
      </c>
      <c r="AL399" s="214"/>
      <c r="AM399" t="s">
        <v>56</v>
      </c>
      <c r="AN399" s="29">
        <v>44751</v>
      </c>
      <c r="AO399" s="210">
        <f t="shared" si="24"/>
        <v>410561</v>
      </c>
      <c r="AP399" s="214"/>
      <c r="AQ399" t="s">
        <v>57</v>
      </c>
      <c r="AR399" s="29">
        <v>44752</v>
      </c>
      <c r="AS399" s="48">
        <f t="shared" si="38"/>
        <v>342507</v>
      </c>
    </row>
    <row r="400" spans="2:45" x14ac:dyDescent="0.2">
      <c r="B400" t="s">
        <v>56</v>
      </c>
      <c r="C400" s="29">
        <v>44758</v>
      </c>
      <c r="D400" s="212">
        <f>'Detailed Summary'!BQ932</f>
        <v>164019</v>
      </c>
      <c r="F400" t="s">
        <v>57</v>
      </c>
      <c r="G400" s="29">
        <v>44759</v>
      </c>
      <c r="H400" s="212">
        <f>'Detailed Summary'!BQ933</f>
        <v>128707</v>
      </c>
      <c r="I400" s="214"/>
      <c r="J400" t="s">
        <v>56</v>
      </c>
      <c r="K400" s="29">
        <v>44758</v>
      </c>
      <c r="L400" s="212">
        <f>'Detailed Summary'!AD932</f>
        <v>93564</v>
      </c>
      <c r="N400" t="s">
        <v>57</v>
      </c>
      <c r="O400" s="29">
        <v>44759</v>
      </c>
      <c r="P400" s="212">
        <f>'Detailed Summary'!AD933</f>
        <v>81138</v>
      </c>
      <c r="Q400" s="214"/>
      <c r="R400" t="s">
        <v>56</v>
      </c>
      <c r="S400" s="29">
        <v>44758</v>
      </c>
      <c r="T400" s="212">
        <f>'Detailed Summary'!AC932</f>
        <v>29210</v>
      </c>
      <c r="U400" t="s">
        <v>57</v>
      </c>
      <c r="V400" s="29">
        <v>44759</v>
      </c>
      <c r="W400" s="212">
        <f>'Detailed Summary'!AC933</f>
        <v>27857</v>
      </c>
      <c r="X400" s="214"/>
      <c r="Y400" t="s">
        <v>56</v>
      </c>
      <c r="Z400" s="29">
        <v>44758</v>
      </c>
      <c r="AA400" s="212">
        <f>'Detailed Summary'!BK932</f>
        <v>114047</v>
      </c>
      <c r="AB400" t="s">
        <v>57</v>
      </c>
      <c r="AC400" s="29">
        <v>44759</v>
      </c>
      <c r="AD400" s="212">
        <f>'Detailed Summary'!BK933</f>
        <v>95802</v>
      </c>
      <c r="AE400" s="214"/>
      <c r="AF400" t="s">
        <v>56</v>
      </c>
      <c r="AG400" s="29">
        <v>44758</v>
      </c>
      <c r="AH400" s="212">
        <f>'Detailed Summary'!BO932</f>
        <v>13852</v>
      </c>
      <c r="AI400" t="s">
        <v>57</v>
      </c>
      <c r="AJ400" s="29">
        <v>44759</v>
      </c>
      <c r="AK400" s="212">
        <f>'Detailed Summary'!BO933</f>
        <v>11145</v>
      </c>
      <c r="AL400" s="214"/>
      <c r="AM400" t="s">
        <v>56</v>
      </c>
      <c r="AN400" s="29">
        <v>44758</v>
      </c>
      <c r="AO400" s="210">
        <f t="shared" si="24"/>
        <v>414692</v>
      </c>
      <c r="AP400" s="214"/>
      <c r="AQ400" t="s">
        <v>57</v>
      </c>
      <c r="AR400" s="29">
        <v>44759</v>
      </c>
      <c r="AS400" s="48">
        <f t="shared" si="38"/>
        <v>344649</v>
      </c>
    </row>
    <row r="401" spans="2:45" x14ac:dyDescent="0.2">
      <c r="B401" t="s">
        <v>56</v>
      </c>
      <c r="C401" s="29">
        <v>44765</v>
      </c>
      <c r="D401" s="212">
        <f>'Detailed Summary'!BQ939</f>
        <v>165530</v>
      </c>
      <c r="F401" t="s">
        <v>57</v>
      </c>
      <c r="G401" s="29">
        <v>44766</v>
      </c>
      <c r="H401" s="212">
        <f>'Detailed Summary'!BQ940</f>
        <v>130130</v>
      </c>
      <c r="I401" s="214"/>
      <c r="J401" t="s">
        <v>56</v>
      </c>
      <c r="K401" s="29">
        <v>44765</v>
      </c>
      <c r="L401" s="212">
        <f>'Detailed Summary'!AD939</f>
        <v>89679</v>
      </c>
      <c r="N401" t="s">
        <v>57</v>
      </c>
      <c r="O401" s="29">
        <v>44766</v>
      </c>
      <c r="P401" s="212">
        <f>'Detailed Summary'!AD940</f>
        <v>75138</v>
      </c>
      <c r="Q401" s="214"/>
      <c r="R401" t="s">
        <v>56</v>
      </c>
      <c r="S401" s="29">
        <v>44765</v>
      </c>
      <c r="T401" s="212">
        <f>'Detailed Summary'!AC939</f>
        <v>28571</v>
      </c>
      <c r="U401" t="s">
        <v>57</v>
      </c>
      <c r="V401" s="29">
        <v>44766</v>
      </c>
      <c r="W401" s="212">
        <f>'Detailed Summary'!AC940</f>
        <v>28243</v>
      </c>
      <c r="X401" s="214"/>
      <c r="Y401" t="s">
        <v>56</v>
      </c>
      <c r="Z401" s="29">
        <v>44765</v>
      </c>
      <c r="AA401" s="212">
        <f>'Detailed Summary'!BK939</f>
        <v>114681</v>
      </c>
      <c r="AB401" t="s">
        <v>57</v>
      </c>
      <c r="AC401" s="29">
        <v>44766</v>
      </c>
      <c r="AD401" s="212">
        <f>'Detailed Summary'!BK940</f>
        <v>99557</v>
      </c>
      <c r="AE401" s="214"/>
      <c r="AF401" t="s">
        <v>56</v>
      </c>
      <c r="AG401" s="29">
        <v>44765</v>
      </c>
      <c r="AH401" s="212">
        <f>'Detailed Summary'!BO939</f>
        <v>14932</v>
      </c>
      <c r="AI401" t="s">
        <v>57</v>
      </c>
      <c r="AJ401" s="29">
        <v>44766</v>
      </c>
      <c r="AK401" s="212">
        <f>'Detailed Summary'!BO940</f>
        <v>12191</v>
      </c>
      <c r="AL401" s="214"/>
      <c r="AM401" t="s">
        <v>56</v>
      </c>
      <c r="AN401" s="29">
        <v>44765</v>
      </c>
      <c r="AO401" s="210">
        <f t="shared" si="24"/>
        <v>413393</v>
      </c>
      <c r="AP401" s="214"/>
      <c r="AQ401" t="s">
        <v>57</v>
      </c>
      <c r="AR401" s="29">
        <v>44766</v>
      </c>
      <c r="AS401" s="48">
        <f t="shared" si="38"/>
        <v>345259</v>
      </c>
    </row>
    <row r="402" spans="2:45" x14ac:dyDescent="0.2">
      <c r="B402" t="s">
        <v>56</v>
      </c>
      <c r="C402" s="29">
        <v>44772</v>
      </c>
      <c r="D402" s="212">
        <f>'Detailed Summary'!BQ946</f>
        <v>167051</v>
      </c>
      <c r="F402" t="s">
        <v>57</v>
      </c>
      <c r="G402" s="29">
        <v>44773</v>
      </c>
      <c r="H402" s="212">
        <f>'Detailed Summary'!BQ947</f>
        <v>132856</v>
      </c>
      <c r="I402" s="214"/>
      <c r="J402" t="s">
        <v>56</v>
      </c>
      <c r="K402" s="29">
        <v>44772</v>
      </c>
      <c r="L402" s="212">
        <f>'Detailed Summary'!AD946</f>
        <v>98274</v>
      </c>
      <c r="N402" t="s">
        <v>57</v>
      </c>
      <c r="O402" s="29">
        <v>44773</v>
      </c>
      <c r="P402" s="212">
        <f>'Detailed Summary'!AD947</f>
        <v>84758</v>
      </c>
      <c r="Q402" s="214"/>
      <c r="R402" t="s">
        <v>56</v>
      </c>
      <c r="S402" s="29">
        <v>44772</v>
      </c>
      <c r="T402" s="212">
        <f>'Detailed Summary'!AC946</f>
        <v>28752</v>
      </c>
      <c r="U402" t="s">
        <v>57</v>
      </c>
      <c r="V402" s="29">
        <v>44773</v>
      </c>
      <c r="W402" s="212">
        <f>'Detailed Summary'!AC947</f>
        <v>28125</v>
      </c>
      <c r="X402" s="214"/>
      <c r="Y402" t="s">
        <v>56</v>
      </c>
      <c r="Z402" s="29">
        <v>44772</v>
      </c>
      <c r="AA402" s="212">
        <f>'Detailed Summary'!BK946</f>
        <v>118537</v>
      </c>
      <c r="AB402" t="s">
        <v>57</v>
      </c>
      <c r="AC402" s="29">
        <v>44773</v>
      </c>
      <c r="AD402" s="212">
        <f>'Detailed Summary'!BK947</f>
        <v>98823</v>
      </c>
      <c r="AE402" s="214"/>
      <c r="AF402" t="s">
        <v>56</v>
      </c>
      <c r="AG402" s="29">
        <v>44772</v>
      </c>
      <c r="AH402" s="212">
        <f>'Detailed Summary'!BO946</f>
        <v>14696</v>
      </c>
      <c r="AI402" t="s">
        <v>57</v>
      </c>
      <c r="AJ402" s="29">
        <v>44773</v>
      </c>
      <c r="AK402" s="212">
        <f>'Detailed Summary'!BO947</f>
        <v>12120</v>
      </c>
      <c r="AL402" s="214"/>
      <c r="AM402" t="s">
        <v>56</v>
      </c>
      <c r="AN402" s="29">
        <v>44772</v>
      </c>
      <c r="AO402" s="210">
        <f t="shared" si="24"/>
        <v>427310</v>
      </c>
      <c r="AP402" s="214"/>
      <c r="AQ402" t="s">
        <v>57</v>
      </c>
      <c r="AR402" s="29">
        <v>44773</v>
      </c>
      <c r="AS402" s="48">
        <f t="shared" si="38"/>
        <v>356682</v>
      </c>
    </row>
    <row r="403" spans="2:45" x14ac:dyDescent="0.2">
      <c r="B403" t="s">
        <v>56</v>
      </c>
      <c r="C403" s="29">
        <v>44779</v>
      </c>
      <c r="D403" s="212">
        <f>'Detailed Summary'!BQ953</f>
        <v>167604</v>
      </c>
      <c r="F403" t="s">
        <v>57</v>
      </c>
      <c r="G403" s="29">
        <v>44780</v>
      </c>
      <c r="H403" s="212">
        <f>'Detailed Summary'!BQ954</f>
        <v>139023</v>
      </c>
      <c r="J403" t="s">
        <v>56</v>
      </c>
      <c r="K403" s="29">
        <v>44779</v>
      </c>
      <c r="L403" s="212">
        <f>'Detailed Summary'!AD953</f>
        <v>97544</v>
      </c>
      <c r="N403" t="s">
        <v>57</v>
      </c>
      <c r="O403" s="29">
        <v>44780</v>
      </c>
      <c r="P403" s="212">
        <f>'Detailed Summary'!AD954</f>
        <v>86177</v>
      </c>
      <c r="R403" t="s">
        <v>56</v>
      </c>
      <c r="S403" s="29">
        <v>44779</v>
      </c>
      <c r="T403" s="212">
        <f>'Detailed Summary'!AC953</f>
        <v>28234</v>
      </c>
      <c r="U403" t="s">
        <v>57</v>
      </c>
      <c r="V403" s="29">
        <v>44779</v>
      </c>
      <c r="W403" s="212">
        <f>'Detailed Summary'!AC954</f>
        <v>27892</v>
      </c>
      <c r="Y403" t="s">
        <v>56</v>
      </c>
      <c r="Z403" s="29">
        <v>44779</v>
      </c>
      <c r="AA403" s="212">
        <f>'Detailed Summary'!BK953</f>
        <v>112624</v>
      </c>
      <c r="AB403" t="s">
        <v>57</v>
      </c>
      <c r="AC403" s="29">
        <v>44780</v>
      </c>
      <c r="AD403" s="212">
        <f>'Detailed Summary'!BK954</f>
        <v>95632</v>
      </c>
      <c r="AF403" t="s">
        <v>56</v>
      </c>
      <c r="AG403" s="29">
        <v>44779</v>
      </c>
      <c r="AH403" s="212">
        <f>'Detailed Summary'!BO953</f>
        <v>14252</v>
      </c>
      <c r="AI403" t="s">
        <v>57</v>
      </c>
      <c r="AJ403" s="29">
        <v>44780</v>
      </c>
      <c r="AK403" s="212">
        <f>'Detailed Summary'!BO954</f>
        <v>12210</v>
      </c>
      <c r="AM403" t="s">
        <v>56</v>
      </c>
      <c r="AN403" s="29">
        <v>44779</v>
      </c>
      <c r="AO403" s="210">
        <f t="shared" si="24"/>
        <v>420258</v>
      </c>
      <c r="AQ403" t="s">
        <v>57</v>
      </c>
      <c r="AR403" s="29">
        <v>44780</v>
      </c>
      <c r="AS403" s="48">
        <f t="shared" si="38"/>
        <v>360934</v>
      </c>
    </row>
    <row r="404" spans="2:45" x14ac:dyDescent="0.2">
      <c r="B404" t="s">
        <v>56</v>
      </c>
      <c r="C404" s="29">
        <v>44786</v>
      </c>
      <c r="D404" s="212">
        <f>'Detailed Summary'!BQ960</f>
        <v>177587</v>
      </c>
      <c r="F404" t="s">
        <v>57</v>
      </c>
      <c r="G404" s="29">
        <v>44787</v>
      </c>
      <c r="H404" s="212">
        <f>'Detailed Summary'!BQ961</f>
        <v>135693</v>
      </c>
      <c r="J404" t="s">
        <v>56</v>
      </c>
      <c r="K404" s="29">
        <v>44786</v>
      </c>
      <c r="L404" s="212">
        <f>'Detailed Summary'!AD960</f>
        <v>103021</v>
      </c>
      <c r="N404" t="s">
        <v>57</v>
      </c>
      <c r="O404" s="29">
        <v>44787</v>
      </c>
      <c r="P404" s="212">
        <f>'Detailed Summary'!AD961</f>
        <v>88898</v>
      </c>
      <c r="R404" t="s">
        <v>56</v>
      </c>
      <c r="S404" s="29">
        <v>44786</v>
      </c>
      <c r="T404" s="212">
        <f>'Detailed Summary'!AC960</f>
        <v>28989</v>
      </c>
      <c r="U404" t="s">
        <v>57</v>
      </c>
      <c r="V404" s="29">
        <v>44786</v>
      </c>
      <c r="W404" s="212">
        <f>'Detailed Summary'!AC961</f>
        <v>27647</v>
      </c>
      <c r="Y404" t="s">
        <v>56</v>
      </c>
      <c r="Z404" s="29">
        <v>44786</v>
      </c>
      <c r="AA404" s="212">
        <f>'Detailed Summary'!BK960</f>
        <v>120114</v>
      </c>
      <c r="AB404" t="s">
        <v>57</v>
      </c>
      <c r="AC404" s="29">
        <v>44787</v>
      </c>
      <c r="AD404" s="212">
        <f>'Detailed Summary'!BK961</f>
        <v>112125</v>
      </c>
      <c r="AF404" t="s">
        <v>56</v>
      </c>
      <c r="AG404" s="29">
        <v>44786</v>
      </c>
      <c r="AH404" s="212">
        <f>'Detailed Summary'!BO960</f>
        <v>14511</v>
      </c>
      <c r="AI404" t="s">
        <v>57</v>
      </c>
      <c r="AJ404" s="29">
        <v>44787</v>
      </c>
      <c r="AK404" s="212">
        <f>'Detailed Summary'!BO961</f>
        <v>12578</v>
      </c>
      <c r="AM404" t="s">
        <v>56</v>
      </c>
      <c r="AN404" s="29">
        <v>44786</v>
      </c>
      <c r="AO404" s="210">
        <f t="shared" si="24"/>
        <v>444222</v>
      </c>
      <c r="AQ404" t="s">
        <v>57</v>
      </c>
      <c r="AR404" s="29">
        <v>44787</v>
      </c>
      <c r="AS404" s="48">
        <f t="shared" si="38"/>
        <v>376941</v>
      </c>
    </row>
    <row r="405" spans="2:45" x14ac:dyDescent="0.2">
      <c r="B405" t="s">
        <v>56</v>
      </c>
      <c r="C405" s="29">
        <v>44793</v>
      </c>
      <c r="D405" s="212">
        <f>'Detailed Summary'!BQ967</f>
        <v>172769</v>
      </c>
      <c r="F405" t="s">
        <v>57</v>
      </c>
      <c r="G405" s="29">
        <v>44794</v>
      </c>
      <c r="H405" s="212">
        <f>'Detailed Summary'!BQ968</f>
        <v>130809</v>
      </c>
      <c r="J405" t="s">
        <v>56</v>
      </c>
      <c r="K405" s="29">
        <v>44793</v>
      </c>
      <c r="L405" s="212">
        <f>'Detailed Summary'!AD967</f>
        <v>104375</v>
      </c>
      <c r="N405" t="s">
        <v>57</v>
      </c>
      <c r="O405" s="29">
        <v>44794</v>
      </c>
      <c r="P405" s="212">
        <f>'Detailed Summary'!AD968</f>
        <v>84866</v>
      </c>
      <c r="R405" t="s">
        <v>56</v>
      </c>
      <c r="S405" s="29">
        <v>44793</v>
      </c>
      <c r="T405" s="212">
        <f>'Detailed Summary'!AC967</f>
        <v>30678</v>
      </c>
      <c r="U405" t="s">
        <v>57</v>
      </c>
      <c r="V405" s="29">
        <v>44793</v>
      </c>
      <c r="W405" s="212">
        <f>'Detailed Summary'!AC968</f>
        <v>27597</v>
      </c>
      <c r="Y405" t="s">
        <v>56</v>
      </c>
      <c r="Z405" s="29">
        <v>44793</v>
      </c>
      <c r="AA405" s="212">
        <f>'Detailed Summary'!BK967</f>
        <v>126323</v>
      </c>
      <c r="AB405" t="s">
        <v>57</v>
      </c>
      <c r="AC405" s="29">
        <v>44794</v>
      </c>
      <c r="AD405" s="212">
        <f>'Detailed Summary'!BK968</f>
        <v>97509</v>
      </c>
      <c r="AF405" t="s">
        <v>56</v>
      </c>
      <c r="AG405" s="29">
        <v>44793</v>
      </c>
      <c r="AH405" s="212">
        <f>'Detailed Summary'!BO967</f>
        <v>16113</v>
      </c>
      <c r="AI405" t="s">
        <v>57</v>
      </c>
      <c r="AJ405" s="29">
        <v>44794</v>
      </c>
      <c r="AK405" s="212">
        <f>'Detailed Summary'!BO968</f>
        <v>12210</v>
      </c>
      <c r="AM405" t="s">
        <v>56</v>
      </c>
      <c r="AN405" s="29">
        <v>44793</v>
      </c>
      <c r="AO405" s="210">
        <f t="shared" si="24"/>
        <v>450258</v>
      </c>
      <c r="AQ405" t="s">
        <v>57</v>
      </c>
      <c r="AR405" s="29">
        <v>44794</v>
      </c>
      <c r="AS405" s="48">
        <f t="shared" si="38"/>
        <v>352991</v>
      </c>
    </row>
    <row r="406" spans="2:45" x14ac:dyDescent="0.2">
      <c r="B406" t="s">
        <v>56</v>
      </c>
      <c r="C406" s="29">
        <v>44800</v>
      </c>
      <c r="D406" s="212">
        <f>'Detailed Summary'!BQ974</f>
        <v>174309</v>
      </c>
      <c r="F406" t="s">
        <v>57</v>
      </c>
      <c r="G406" s="29">
        <v>44801</v>
      </c>
      <c r="H406" s="212">
        <f>'Detailed Summary'!BQ975</f>
        <v>131559</v>
      </c>
      <c r="J406" t="s">
        <v>56</v>
      </c>
      <c r="K406" s="29">
        <v>44800</v>
      </c>
      <c r="L406" s="212">
        <f>'Detailed Summary'!AD974</f>
        <v>101673</v>
      </c>
      <c r="N406" t="s">
        <v>57</v>
      </c>
      <c r="O406" s="29">
        <v>44801</v>
      </c>
      <c r="P406" s="212">
        <f>'Detailed Summary'!AD975</f>
        <v>81759</v>
      </c>
      <c r="R406" t="s">
        <v>56</v>
      </c>
      <c r="S406" s="29">
        <v>44800</v>
      </c>
      <c r="T406" s="212">
        <f>'Detailed Summary'!AC974</f>
        <v>27932</v>
      </c>
      <c r="U406" t="s">
        <v>57</v>
      </c>
      <c r="V406" s="29">
        <v>44800</v>
      </c>
      <c r="W406" s="212">
        <f>'Detailed Summary'!AC975</f>
        <v>26822</v>
      </c>
      <c r="Y406" t="s">
        <v>56</v>
      </c>
      <c r="Z406" s="29">
        <v>44800</v>
      </c>
      <c r="AA406" s="212">
        <f>'Detailed Summary'!BK974</f>
        <v>121487</v>
      </c>
      <c r="AB406" t="s">
        <v>57</v>
      </c>
      <c r="AC406" s="29">
        <v>44801</v>
      </c>
      <c r="AD406" s="212">
        <f>'Detailed Summary'!BK975</f>
        <v>99167</v>
      </c>
      <c r="AF406" t="s">
        <v>56</v>
      </c>
      <c r="AG406" s="29">
        <v>44800</v>
      </c>
      <c r="AH406" s="212">
        <f>'Detailed Summary'!BO974</f>
        <v>15424</v>
      </c>
      <c r="AI406" t="s">
        <v>57</v>
      </c>
      <c r="AJ406" s="29">
        <v>44801</v>
      </c>
      <c r="AK406" s="212">
        <f>'Detailed Summary'!BO975</f>
        <v>11623</v>
      </c>
      <c r="AM406" t="s">
        <v>56</v>
      </c>
      <c r="AN406" s="29">
        <v>44800</v>
      </c>
      <c r="AO406" s="210">
        <f t="shared" si="24"/>
        <v>440825</v>
      </c>
      <c r="AQ406" t="s">
        <v>57</v>
      </c>
      <c r="AR406" s="29">
        <v>44801</v>
      </c>
      <c r="AS406" s="48">
        <f t="shared" si="38"/>
        <v>350930</v>
      </c>
    </row>
    <row r="407" spans="2:45" x14ac:dyDescent="0.2">
      <c r="B407" t="s">
        <v>56</v>
      </c>
      <c r="C407" s="29">
        <v>44807</v>
      </c>
      <c r="D407" s="212">
        <f>'Detailed Summary'!BQ981</f>
        <v>158150</v>
      </c>
      <c r="F407" t="s">
        <v>57</v>
      </c>
      <c r="G407" s="29">
        <v>44808</v>
      </c>
      <c r="H407" s="212">
        <f>'Detailed Summary'!BQ982</f>
        <v>130360</v>
      </c>
      <c r="I407" s="214"/>
      <c r="J407" t="s">
        <v>56</v>
      </c>
      <c r="K407" s="29">
        <v>44807</v>
      </c>
      <c r="L407" s="212">
        <f>'Detailed Summary'!AD981</f>
        <v>101191</v>
      </c>
      <c r="N407" t="s">
        <v>57</v>
      </c>
      <c r="O407" s="29">
        <v>44808</v>
      </c>
      <c r="P407" s="212">
        <f>'Detailed Summary'!AD982</f>
        <v>81317</v>
      </c>
      <c r="Q407" s="214"/>
      <c r="R407" t="s">
        <v>56</v>
      </c>
      <c r="S407" s="29">
        <v>44807</v>
      </c>
      <c r="T407" s="212">
        <f>'Detailed Summary'!AC981</f>
        <v>29268</v>
      </c>
      <c r="U407" t="s">
        <v>57</v>
      </c>
      <c r="V407" s="29">
        <v>44808</v>
      </c>
      <c r="W407" s="212">
        <f>'Detailed Summary'!AC982</f>
        <v>24027</v>
      </c>
      <c r="X407" s="214"/>
      <c r="Y407" t="s">
        <v>56</v>
      </c>
      <c r="Z407" s="29">
        <v>44807</v>
      </c>
      <c r="AA407" s="212">
        <f>'Detailed Summary'!BK981</f>
        <v>115924</v>
      </c>
      <c r="AB407" t="s">
        <v>57</v>
      </c>
      <c r="AC407" s="29">
        <v>44808</v>
      </c>
      <c r="AD407" s="212">
        <f>'Detailed Summary'!BK982</f>
        <v>90845</v>
      </c>
      <c r="AE407" s="214"/>
      <c r="AF407" t="s">
        <v>56</v>
      </c>
      <c r="AG407" s="29">
        <v>44807</v>
      </c>
      <c r="AH407" s="212">
        <f>'Detailed Summary'!BO981</f>
        <v>14360</v>
      </c>
      <c r="AI407" t="s">
        <v>57</v>
      </c>
      <c r="AJ407" s="29">
        <v>44808</v>
      </c>
      <c r="AK407" s="212">
        <f>'Detailed Summary'!BO982</f>
        <v>11600</v>
      </c>
      <c r="AL407" s="214"/>
      <c r="AM407" t="s">
        <v>56</v>
      </c>
      <c r="AN407" s="29">
        <v>44807</v>
      </c>
      <c r="AO407" s="210">
        <f t="shared" si="24"/>
        <v>418893</v>
      </c>
      <c r="AP407" s="214"/>
      <c r="AQ407" t="s">
        <v>57</v>
      </c>
      <c r="AR407" s="29">
        <v>44808</v>
      </c>
      <c r="AS407" s="48">
        <f t="shared" si="38"/>
        <v>338149</v>
      </c>
    </row>
    <row r="408" spans="2:45" x14ac:dyDescent="0.2">
      <c r="B408" t="s">
        <v>56</v>
      </c>
      <c r="C408" s="29">
        <v>44814</v>
      </c>
      <c r="D408" s="212">
        <f>'Detailed Summary'!BQ988</f>
        <v>170242</v>
      </c>
      <c r="F408" t="s">
        <v>57</v>
      </c>
      <c r="G408" s="29">
        <v>44815</v>
      </c>
      <c r="H408" s="212">
        <f>'Detailed Summary'!BQ989</f>
        <v>132746</v>
      </c>
      <c r="I408" s="214"/>
      <c r="J408" t="s">
        <v>56</v>
      </c>
      <c r="K408" s="29">
        <v>44814</v>
      </c>
      <c r="L408" s="212">
        <f>'Detailed Summary'!AD988</f>
        <v>102709</v>
      </c>
      <c r="N408" t="s">
        <v>57</v>
      </c>
      <c r="O408" s="29">
        <v>44815</v>
      </c>
      <c r="P408" s="212">
        <f>'Detailed Summary'!AD989</f>
        <v>83711</v>
      </c>
      <c r="Q408" s="214"/>
      <c r="R408" t="s">
        <v>56</v>
      </c>
      <c r="S408" s="29">
        <v>44814</v>
      </c>
      <c r="T408" s="212">
        <f>'Detailed Summary'!AC988</f>
        <v>29452</v>
      </c>
      <c r="U408" t="s">
        <v>57</v>
      </c>
      <c r="V408" s="29">
        <v>44815</v>
      </c>
      <c r="W408" s="212">
        <f>'Detailed Summary'!AC989</f>
        <v>27315</v>
      </c>
      <c r="X408" s="214"/>
      <c r="Y408" t="s">
        <v>56</v>
      </c>
      <c r="Z408" s="29">
        <v>44814</v>
      </c>
      <c r="AA408" s="212">
        <f>'Detailed Summary'!BK988</f>
        <v>127149</v>
      </c>
      <c r="AB408" t="s">
        <v>57</v>
      </c>
      <c r="AC408" s="29">
        <v>44815</v>
      </c>
      <c r="AD408" s="212">
        <f>'Detailed Summary'!BK989</f>
        <v>99558</v>
      </c>
      <c r="AE408" s="214"/>
      <c r="AF408" t="s">
        <v>56</v>
      </c>
      <c r="AG408" s="29">
        <v>44814</v>
      </c>
      <c r="AH408" s="212">
        <f>'Detailed Summary'!BO988</f>
        <v>16337</v>
      </c>
      <c r="AI408" t="s">
        <v>57</v>
      </c>
      <c r="AJ408" s="29">
        <v>44815</v>
      </c>
      <c r="AK408" s="212">
        <f>'Detailed Summary'!BO989</f>
        <v>12085</v>
      </c>
      <c r="AL408" s="214"/>
      <c r="AM408" t="s">
        <v>56</v>
      </c>
      <c r="AN408" s="29">
        <v>44814</v>
      </c>
      <c r="AO408" s="210">
        <f t="shared" si="24"/>
        <v>445889</v>
      </c>
      <c r="AP408" s="214"/>
      <c r="AQ408" t="s">
        <v>57</v>
      </c>
      <c r="AR408" s="29">
        <v>44815</v>
      </c>
      <c r="AS408" s="48">
        <f t="shared" si="38"/>
        <v>355415</v>
      </c>
    </row>
    <row r="409" spans="2:45" x14ac:dyDescent="0.2">
      <c r="B409" t="s">
        <v>56</v>
      </c>
      <c r="C409" s="29">
        <v>44821</v>
      </c>
      <c r="D409" s="212">
        <f>'Detailed Summary'!BQ995</f>
        <v>173182</v>
      </c>
      <c r="F409" t="s">
        <v>57</v>
      </c>
      <c r="G409" s="29">
        <v>44822</v>
      </c>
      <c r="H409" s="212">
        <f>'Detailed Summary'!BQ996</f>
        <v>132691</v>
      </c>
      <c r="I409" s="214"/>
      <c r="J409" t="s">
        <v>56</v>
      </c>
      <c r="K409" s="29">
        <v>44821</v>
      </c>
      <c r="L409" s="212">
        <f>'Detailed Summary'!AD995</f>
        <v>110214</v>
      </c>
      <c r="N409" t="s">
        <v>57</v>
      </c>
      <c r="O409" s="29">
        <v>44822</v>
      </c>
      <c r="P409" s="212">
        <f>'Detailed Summary'!AD996</f>
        <v>86960</v>
      </c>
      <c r="Q409" s="214"/>
      <c r="R409" t="s">
        <v>56</v>
      </c>
      <c r="S409" s="29">
        <v>44821</v>
      </c>
      <c r="T409" s="212">
        <f>'Detailed Summary'!AC995</f>
        <v>30332</v>
      </c>
      <c r="U409" t="s">
        <v>57</v>
      </c>
      <c r="V409" s="29">
        <v>44822</v>
      </c>
      <c r="W409" s="212">
        <f>'Detailed Summary'!AC996</f>
        <v>30255</v>
      </c>
      <c r="X409" s="214"/>
      <c r="Y409" t="s">
        <v>56</v>
      </c>
      <c r="Z409" s="29">
        <v>44821</v>
      </c>
      <c r="AA409" s="212">
        <f>'Detailed Summary'!BK995</f>
        <v>139574</v>
      </c>
      <c r="AB409" t="s">
        <v>57</v>
      </c>
      <c r="AC409" s="29">
        <v>44822</v>
      </c>
      <c r="AD409" s="212">
        <f>'Detailed Summary'!BK996</f>
        <v>108090</v>
      </c>
      <c r="AE409" s="214"/>
      <c r="AF409" t="s">
        <v>56</v>
      </c>
      <c r="AG409" s="29">
        <v>44821</v>
      </c>
      <c r="AH409" s="212">
        <f>'Detailed Summary'!BO995</f>
        <v>19789</v>
      </c>
      <c r="AI409" t="s">
        <v>57</v>
      </c>
      <c r="AJ409" s="29">
        <v>44822</v>
      </c>
      <c r="AK409" s="212">
        <f>'Detailed Summary'!BO996</f>
        <v>16386</v>
      </c>
      <c r="AL409" s="214"/>
      <c r="AM409" t="s">
        <v>56</v>
      </c>
      <c r="AN409" s="29">
        <v>44821</v>
      </c>
      <c r="AO409" s="210">
        <f t="shared" si="24"/>
        <v>473091</v>
      </c>
      <c r="AP409" s="214"/>
      <c r="AQ409" t="s">
        <v>57</v>
      </c>
      <c r="AR409" s="29">
        <v>44822</v>
      </c>
      <c r="AS409" s="48">
        <f t="shared" si="38"/>
        <v>374382</v>
      </c>
    </row>
    <row r="410" spans="2:45" x14ac:dyDescent="0.2">
      <c r="B410" t="s">
        <v>56</v>
      </c>
      <c r="C410" s="29">
        <v>44828</v>
      </c>
      <c r="D410" s="212">
        <f>'Detailed Summary'!BQ1002</f>
        <v>181756</v>
      </c>
      <c r="F410" t="s">
        <v>57</v>
      </c>
      <c r="G410" s="29">
        <v>44829</v>
      </c>
      <c r="H410" s="212">
        <f>'Detailed Summary'!BQ1003</f>
        <v>141695</v>
      </c>
      <c r="I410" s="214"/>
      <c r="J410" t="s">
        <v>56</v>
      </c>
      <c r="K410" s="29">
        <v>44828</v>
      </c>
      <c r="L410" s="212">
        <f>'Detailed Summary'!AD1002</f>
        <v>103202</v>
      </c>
      <c r="N410" t="s">
        <v>57</v>
      </c>
      <c r="O410" s="29">
        <v>44829</v>
      </c>
      <c r="P410" s="212">
        <f>'Detailed Summary'!AD1003</f>
        <v>89138</v>
      </c>
      <c r="Q410" s="214"/>
      <c r="R410" t="s">
        <v>56</v>
      </c>
      <c r="S410" s="29">
        <v>44828</v>
      </c>
      <c r="T410" s="212">
        <f>'Detailed Summary'!AC1002</f>
        <v>31244</v>
      </c>
      <c r="U410" t="s">
        <v>57</v>
      </c>
      <c r="V410" s="29">
        <v>44829</v>
      </c>
      <c r="W410" s="212">
        <f>'Detailed Summary'!AC1003</f>
        <v>29767</v>
      </c>
      <c r="X410" s="214"/>
      <c r="Y410" t="s">
        <v>56</v>
      </c>
      <c r="Z410" s="29">
        <v>44828</v>
      </c>
      <c r="AA410" s="212">
        <f>'Detailed Summary'!BK1002</f>
        <v>133264</v>
      </c>
      <c r="AB410" t="s">
        <v>57</v>
      </c>
      <c r="AC410" s="29">
        <v>44829</v>
      </c>
      <c r="AD410" s="212">
        <f>'Detailed Summary'!BK1003</f>
        <v>109055</v>
      </c>
      <c r="AE410" s="214"/>
      <c r="AF410" t="s">
        <v>56</v>
      </c>
      <c r="AG410" s="29">
        <v>44828</v>
      </c>
      <c r="AH410" s="212">
        <f>'Detailed Summary'!BO1002</f>
        <v>17155</v>
      </c>
      <c r="AI410" t="s">
        <v>57</v>
      </c>
      <c r="AJ410" s="29">
        <v>44829</v>
      </c>
      <c r="AK410" s="212">
        <f>'Detailed Summary'!BO1003</f>
        <v>13871</v>
      </c>
      <c r="AL410" s="214"/>
      <c r="AM410" t="s">
        <v>56</v>
      </c>
      <c r="AN410" s="29">
        <v>44828</v>
      </c>
      <c r="AO410" s="210">
        <f t="shared" si="24"/>
        <v>466621</v>
      </c>
      <c r="AP410" s="214"/>
      <c r="AQ410" t="s">
        <v>57</v>
      </c>
      <c r="AR410" s="29">
        <v>44829</v>
      </c>
      <c r="AS410" s="48">
        <f t="shared" si="38"/>
        <v>383526</v>
      </c>
    </row>
    <row r="411" spans="2:45" x14ac:dyDescent="0.2">
      <c r="B411" t="s">
        <v>56</v>
      </c>
      <c r="C411" s="29">
        <v>44835</v>
      </c>
      <c r="D411" s="212">
        <f>'Detailed Summary'!BQ1009</f>
        <v>183574</v>
      </c>
      <c r="F411" t="s">
        <v>57</v>
      </c>
      <c r="G411" s="29">
        <v>44836</v>
      </c>
      <c r="H411" s="212">
        <f>'Detailed Summary'!BQ1010</f>
        <v>144390</v>
      </c>
      <c r="J411" t="s">
        <v>56</v>
      </c>
      <c r="K411" s="29">
        <v>44835</v>
      </c>
      <c r="L411" s="212">
        <f>'Detailed Summary'!AD1009</f>
        <v>109102</v>
      </c>
      <c r="N411" t="s">
        <v>57</v>
      </c>
      <c r="O411" s="29">
        <v>44836</v>
      </c>
      <c r="P411" s="212">
        <f>'Detailed Summary'!AD1010</f>
        <v>89068</v>
      </c>
      <c r="R411" t="s">
        <v>56</v>
      </c>
      <c r="S411" s="29">
        <v>44835</v>
      </c>
      <c r="T411" s="212">
        <f>'Detailed Summary'!AC1009</f>
        <v>31829</v>
      </c>
      <c r="U411" t="s">
        <v>57</v>
      </c>
      <c r="V411" s="29">
        <v>44836</v>
      </c>
      <c r="W411" s="212">
        <f>'Detailed Summary'!AC1010</f>
        <v>30805</v>
      </c>
      <c r="Y411" t="s">
        <v>56</v>
      </c>
      <c r="Z411" s="29">
        <v>44835</v>
      </c>
      <c r="AA411" s="212">
        <f>'Detailed Summary'!BK1009</f>
        <v>140077</v>
      </c>
      <c r="AB411" t="s">
        <v>57</v>
      </c>
      <c r="AC411" s="29">
        <v>44836</v>
      </c>
      <c r="AD411" s="212">
        <f>'Detailed Summary'!BK1010</f>
        <v>108948</v>
      </c>
      <c r="AF411" t="s">
        <v>56</v>
      </c>
      <c r="AG411" s="29">
        <v>44835</v>
      </c>
      <c r="AH411" s="212">
        <f>'Detailed Summary'!BO1009</f>
        <v>18108</v>
      </c>
      <c r="AI411" t="s">
        <v>57</v>
      </c>
      <c r="AJ411" s="29">
        <v>44836</v>
      </c>
      <c r="AK411" s="212">
        <f>'Detailed Summary'!BO1010</f>
        <v>14013</v>
      </c>
      <c r="AM411" t="s">
        <v>56</v>
      </c>
      <c r="AN411" s="29">
        <v>44835</v>
      </c>
      <c r="AO411" s="210">
        <f t="shared" si="24"/>
        <v>482690</v>
      </c>
      <c r="AQ411" t="s">
        <v>57</v>
      </c>
      <c r="AR411" s="29">
        <v>44836</v>
      </c>
      <c r="AS411" s="48">
        <f t="shared" si="38"/>
        <v>387224</v>
      </c>
    </row>
    <row r="412" spans="2:45" x14ac:dyDescent="0.2">
      <c r="B412" t="s">
        <v>56</v>
      </c>
      <c r="C412" s="29">
        <f>C411+7</f>
        <v>44842</v>
      </c>
      <c r="D412" s="212">
        <f>'Detailed Summary'!BQ1016</f>
        <v>174433</v>
      </c>
      <c r="F412" t="s">
        <v>57</v>
      </c>
      <c r="G412" s="29">
        <f>G411+7</f>
        <v>44843</v>
      </c>
      <c r="H412" s="212">
        <f>'Detailed Summary'!BQ1017</f>
        <v>140116</v>
      </c>
      <c r="J412" t="s">
        <v>56</v>
      </c>
      <c r="K412" s="29">
        <f>K411+7</f>
        <v>44842</v>
      </c>
      <c r="L412" s="212">
        <f>'Detailed Summary'!AD1016</f>
        <v>99584</v>
      </c>
      <c r="N412" t="s">
        <v>57</v>
      </c>
      <c r="O412" s="29">
        <f>O411+7</f>
        <v>44843</v>
      </c>
      <c r="P412" s="212">
        <f>'Detailed Summary'!AD1017</f>
        <v>86938</v>
      </c>
      <c r="R412" t="s">
        <v>56</v>
      </c>
      <c r="S412" s="29">
        <f>S411+7</f>
        <v>44842</v>
      </c>
      <c r="T412" s="212">
        <f>'Detailed Summary'!AC1016</f>
        <v>29164</v>
      </c>
      <c r="U412" t="s">
        <v>57</v>
      </c>
      <c r="V412" s="29">
        <f>V411+7</f>
        <v>44843</v>
      </c>
      <c r="W412" s="212">
        <f>'Detailed Summary'!AC1017</f>
        <v>28450</v>
      </c>
      <c r="Y412" t="s">
        <v>56</v>
      </c>
      <c r="Z412" s="29">
        <f>Z411+7</f>
        <v>44842</v>
      </c>
      <c r="AA412" s="212">
        <f>'Detailed Summary'!BK1016</f>
        <v>127706</v>
      </c>
      <c r="AB412" t="s">
        <v>57</v>
      </c>
      <c r="AC412" s="29">
        <f>AC411+7</f>
        <v>44843</v>
      </c>
      <c r="AD412" s="212">
        <f>'Detailed Summary'!BK1017</f>
        <v>103186</v>
      </c>
      <c r="AF412" t="s">
        <v>56</v>
      </c>
      <c r="AG412" s="29">
        <f>AG411+7</f>
        <v>44842</v>
      </c>
      <c r="AH412" s="212">
        <f>'Detailed Summary'!BO1016</f>
        <v>16277</v>
      </c>
      <c r="AI412" t="s">
        <v>57</v>
      </c>
      <c r="AJ412" s="29">
        <f>AJ411+7</f>
        <v>44843</v>
      </c>
      <c r="AK412" s="212">
        <f>'Detailed Summary'!BO1016</f>
        <v>16277</v>
      </c>
      <c r="AM412" t="s">
        <v>56</v>
      </c>
      <c r="AN412" s="29">
        <f>AN411+7</f>
        <v>44842</v>
      </c>
      <c r="AO412" s="210">
        <f t="shared" si="24"/>
        <v>447164</v>
      </c>
      <c r="AQ412" t="s">
        <v>57</v>
      </c>
      <c r="AR412" s="29">
        <f>AR411+7</f>
        <v>44843</v>
      </c>
      <c r="AS412" s="48">
        <f t="shared" si="38"/>
        <v>374967</v>
      </c>
    </row>
    <row r="413" spans="2:45" x14ac:dyDescent="0.2">
      <c r="B413" t="s">
        <v>56</v>
      </c>
      <c r="C413" s="29">
        <f>C412+7</f>
        <v>44849</v>
      </c>
      <c r="D413" s="212">
        <f>'Detailed Summary'!BQ1023</f>
        <v>184122</v>
      </c>
      <c r="F413" t="s">
        <v>57</v>
      </c>
      <c r="G413" s="29">
        <f>G412+7</f>
        <v>44850</v>
      </c>
      <c r="H413" s="212">
        <f>'Detailed Summary'!BQ1024</f>
        <v>142787</v>
      </c>
      <c r="J413" t="s">
        <v>56</v>
      </c>
      <c r="K413" s="29">
        <f>K412+7</f>
        <v>44849</v>
      </c>
      <c r="L413" s="212">
        <f>'Detailed Summary'!AD1023</f>
        <v>109121</v>
      </c>
      <c r="N413" t="s">
        <v>57</v>
      </c>
      <c r="O413" s="29">
        <f>O412+7</f>
        <v>44850</v>
      </c>
      <c r="P413" s="212">
        <f>'Detailed Summary'!AD1024</f>
        <v>90950</v>
      </c>
      <c r="R413" t="s">
        <v>56</v>
      </c>
      <c r="S413" s="29">
        <f>S412+7</f>
        <v>44849</v>
      </c>
      <c r="T413" s="212">
        <f>'Detailed Summary'!AC1023</f>
        <v>32317</v>
      </c>
      <c r="U413" t="s">
        <v>57</v>
      </c>
      <c r="V413" s="29">
        <f>V412+7</f>
        <v>44850</v>
      </c>
      <c r="W413" s="212">
        <f>'Detailed Summary'!AC1024</f>
        <v>30282</v>
      </c>
      <c r="Y413" t="s">
        <v>56</v>
      </c>
      <c r="Z413" s="29">
        <f>Z412+7</f>
        <v>44849</v>
      </c>
      <c r="AA413" s="212">
        <f>'Detailed Summary'!BK1023</f>
        <v>139054</v>
      </c>
      <c r="AB413" t="s">
        <v>57</v>
      </c>
      <c r="AC413" s="29">
        <f>AC412+7</f>
        <v>44850</v>
      </c>
      <c r="AD413" s="212">
        <f>'Detailed Summary'!BK1024</f>
        <v>110517</v>
      </c>
      <c r="AF413" t="s">
        <v>56</v>
      </c>
      <c r="AG413" s="29">
        <f>AG412+7</f>
        <v>44849</v>
      </c>
      <c r="AH413" s="212">
        <f>'Detailed Summary'!BO1023</f>
        <v>17114</v>
      </c>
      <c r="AI413" t="s">
        <v>57</v>
      </c>
      <c r="AJ413" s="29">
        <f>AJ412+7</f>
        <v>44850</v>
      </c>
      <c r="AK413" s="212">
        <f>'Detailed Summary'!BO1023</f>
        <v>17114</v>
      </c>
      <c r="AM413" t="s">
        <v>56</v>
      </c>
      <c r="AN413" s="29">
        <f>AN412+7</f>
        <v>44849</v>
      </c>
      <c r="AO413" s="210">
        <f t="shared" si="24"/>
        <v>481728</v>
      </c>
      <c r="AQ413" t="s">
        <v>57</v>
      </c>
      <c r="AR413" s="29">
        <f>AR412+7</f>
        <v>44850</v>
      </c>
      <c r="AS413" s="48">
        <f t="shared" si="38"/>
        <v>391650</v>
      </c>
    </row>
    <row r="414" spans="2:45" x14ac:dyDescent="0.2">
      <c r="B414" t="s">
        <v>56</v>
      </c>
      <c r="C414" s="29">
        <f>C413+7</f>
        <v>44856</v>
      </c>
      <c r="D414" s="212">
        <f>'Detailed Summary'!BQ1030</f>
        <v>183844</v>
      </c>
      <c r="F414" t="s">
        <v>57</v>
      </c>
      <c r="G414" s="29">
        <f>G413+7</f>
        <v>44857</v>
      </c>
      <c r="H414" s="212">
        <f>'Detailed Summary'!BQ1031</f>
        <v>148321</v>
      </c>
      <c r="J414" t="s">
        <v>56</v>
      </c>
      <c r="K414" s="29">
        <f>K413+7</f>
        <v>44856</v>
      </c>
      <c r="L414" s="212">
        <f>'Detailed Summary'!AD1030</f>
        <v>116175</v>
      </c>
      <c r="N414" t="s">
        <v>57</v>
      </c>
      <c r="O414" s="29">
        <f>O413+7</f>
        <v>44857</v>
      </c>
      <c r="P414" s="212">
        <f>'Detailed Summary'!AD1031</f>
        <v>107073</v>
      </c>
      <c r="R414" t="s">
        <v>56</v>
      </c>
      <c r="S414" s="29">
        <f>S413+7</f>
        <v>44856</v>
      </c>
      <c r="T414" s="212">
        <f>'Detailed Summary'!AC1030</f>
        <v>41869</v>
      </c>
      <c r="U414" t="s">
        <v>57</v>
      </c>
      <c r="V414" s="29">
        <f>V413+7</f>
        <v>44857</v>
      </c>
      <c r="W414" s="212">
        <f>'Detailed Summary'!AC1031</f>
        <v>36846</v>
      </c>
      <c r="Y414" t="s">
        <v>56</v>
      </c>
      <c r="Z414" s="29">
        <f>Z413+7</f>
        <v>44856</v>
      </c>
      <c r="AA414" s="212">
        <f>'Detailed Summary'!BK1030</f>
        <v>154793</v>
      </c>
      <c r="AB414" t="s">
        <v>57</v>
      </c>
      <c r="AC414" s="29">
        <f>AC413+7</f>
        <v>44857</v>
      </c>
      <c r="AD414" s="212">
        <f>'Detailed Summary'!BK1031</f>
        <v>132090</v>
      </c>
      <c r="AF414" t="s">
        <v>56</v>
      </c>
      <c r="AG414" s="29">
        <f>AG413+7</f>
        <v>44856</v>
      </c>
      <c r="AH414" s="212">
        <f>'Detailed Summary'!BO1030</f>
        <v>18905</v>
      </c>
      <c r="AI414" t="s">
        <v>57</v>
      </c>
      <c r="AJ414" s="29">
        <f>AJ413+7</f>
        <v>44857</v>
      </c>
      <c r="AK414" s="212">
        <f>'Detailed Summary'!BO1030</f>
        <v>18905</v>
      </c>
      <c r="AM414" t="s">
        <v>56</v>
      </c>
      <c r="AN414" s="29">
        <f>AN413+7</f>
        <v>44856</v>
      </c>
      <c r="AO414" s="210">
        <f t="shared" si="24"/>
        <v>515586</v>
      </c>
      <c r="AQ414" t="s">
        <v>57</v>
      </c>
      <c r="AR414" s="29">
        <f>AR413+7</f>
        <v>44857</v>
      </c>
      <c r="AS414" s="48">
        <f t="shared" si="38"/>
        <v>443235</v>
      </c>
    </row>
    <row r="415" spans="2:45" x14ac:dyDescent="0.2">
      <c r="B415" t="s">
        <v>56</v>
      </c>
      <c r="C415" s="29">
        <f>C414+7</f>
        <v>44863</v>
      </c>
      <c r="D415" s="212">
        <f>'Detailed Summary'!BQ1037</f>
        <v>183078</v>
      </c>
      <c r="F415" t="s">
        <v>57</v>
      </c>
      <c r="G415" s="29">
        <f>G414+7</f>
        <v>44864</v>
      </c>
      <c r="H415" s="212">
        <f>'Detailed Summary'!BQ1038</f>
        <v>142273</v>
      </c>
      <c r="J415" t="s">
        <v>56</v>
      </c>
      <c r="K415" s="29">
        <f>K414+7</f>
        <v>44863</v>
      </c>
      <c r="L415" s="212">
        <f>'Detailed Summary'!AD1037</f>
        <v>108996</v>
      </c>
      <c r="N415" t="s">
        <v>57</v>
      </c>
      <c r="O415" s="29">
        <f>O414+7</f>
        <v>44864</v>
      </c>
      <c r="P415" s="212">
        <f>'Detailed Summary'!AD1038</f>
        <v>90386</v>
      </c>
      <c r="R415" t="s">
        <v>56</v>
      </c>
      <c r="S415" s="29">
        <f>S414+7</f>
        <v>44863</v>
      </c>
      <c r="T415" s="212">
        <f>'Detailed Summary'!AC1037</f>
        <v>32625</v>
      </c>
      <c r="U415" t="s">
        <v>57</v>
      </c>
      <c r="V415" s="29">
        <f>V414+7</f>
        <v>44864</v>
      </c>
      <c r="W415" s="212">
        <f>'Detailed Summary'!AC1038</f>
        <v>28481</v>
      </c>
      <c r="Y415" t="s">
        <v>56</v>
      </c>
      <c r="Z415" s="29">
        <f>Z414+7</f>
        <v>44863</v>
      </c>
      <c r="AA415" s="212">
        <f>'Detailed Summary'!BK1037</f>
        <v>128638</v>
      </c>
      <c r="AB415" t="s">
        <v>57</v>
      </c>
      <c r="AC415" s="29">
        <f>AC414+7</f>
        <v>44864</v>
      </c>
      <c r="AD415" s="212">
        <f>'Detailed Summary'!BK1038</f>
        <v>100681</v>
      </c>
      <c r="AF415" t="s">
        <v>56</v>
      </c>
      <c r="AG415" s="29">
        <f>AG414+7</f>
        <v>44863</v>
      </c>
      <c r="AH415" s="212">
        <f>'Detailed Summary'!BO1037</f>
        <v>19183</v>
      </c>
      <c r="AI415" t="s">
        <v>57</v>
      </c>
      <c r="AJ415" s="29">
        <f>AJ414+7</f>
        <v>44864</v>
      </c>
      <c r="AK415" s="212">
        <f>'Detailed Summary'!BO1037</f>
        <v>19183</v>
      </c>
      <c r="AM415" t="s">
        <v>56</v>
      </c>
      <c r="AN415" s="29">
        <f>AN414+7</f>
        <v>44863</v>
      </c>
      <c r="AO415" s="210">
        <f t="shared" si="24"/>
        <v>472520</v>
      </c>
      <c r="AQ415" t="s">
        <v>57</v>
      </c>
      <c r="AR415" s="29">
        <f>AR414+7</f>
        <v>44864</v>
      </c>
      <c r="AS415" s="48">
        <f t="shared" si="38"/>
        <v>381004</v>
      </c>
    </row>
    <row r="416" spans="2:45" x14ac:dyDescent="0.2">
      <c r="B416" t="s">
        <v>56</v>
      </c>
      <c r="C416" s="29">
        <v>44870</v>
      </c>
      <c r="D416" s="212">
        <f>'Detailed Summary'!BQ1044</f>
        <v>177820</v>
      </c>
      <c r="F416" t="s">
        <v>57</v>
      </c>
      <c r="G416" s="29">
        <v>44871</v>
      </c>
      <c r="H416" s="212">
        <f>'Detailed Summary'!BQ1045</f>
        <v>143004</v>
      </c>
      <c r="I416" s="214"/>
      <c r="J416" t="s">
        <v>56</v>
      </c>
      <c r="K416" s="29">
        <v>44870</v>
      </c>
      <c r="L416" s="212">
        <f>'Detailed Summary'!AD1044</f>
        <v>106538</v>
      </c>
      <c r="N416" t="s">
        <v>57</v>
      </c>
      <c r="O416" s="29">
        <v>44871</v>
      </c>
      <c r="P416" s="212">
        <f>'Detailed Summary'!AD1045</f>
        <v>91086</v>
      </c>
      <c r="Q416" s="214"/>
      <c r="R416" t="s">
        <v>56</v>
      </c>
      <c r="S416" s="29">
        <v>44870</v>
      </c>
      <c r="T416" s="212">
        <f>'Detailed Summary'!AC1044</f>
        <v>30325</v>
      </c>
      <c r="U416" t="s">
        <v>57</v>
      </c>
      <c r="V416" s="29">
        <v>44871</v>
      </c>
      <c r="W416" s="212">
        <f>'Detailed Summary'!AC1045</f>
        <v>30067</v>
      </c>
      <c r="X416" s="214"/>
      <c r="Y416" t="s">
        <v>56</v>
      </c>
      <c r="Z416" s="29">
        <v>44870</v>
      </c>
      <c r="AA416" s="212">
        <f>'Detailed Summary'!BK1044</f>
        <v>134072</v>
      </c>
      <c r="AB416" t="s">
        <v>57</v>
      </c>
      <c r="AC416" s="29">
        <v>44871</v>
      </c>
      <c r="AD416" s="212">
        <f>'Detailed Summary'!BK1045</f>
        <v>105892</v>
      </c>
      <c r="AE416" s="214"/>
      <c r="AF416" t="s">
        <v>56</v>
      </c>
      <c r="AG416" s="29">
        <v>44870</v>
      </c>
      <c r="AH416" s="212">
        <f>'Detailed Summary'!BO1044</f>
        <v>17900</v>
      </c>
      <c r="AI416" t="s">
        <v>57</v>
      </c>
      <c r="AJ416" s="29">
        <v>44871</v>
      </c>
      <c r="AK416" s="212">
        <f>'Detailed Summary'!BO1044</f>
        <v>17900</v>
      </c>
      <c r="AL416" s="214"/>
      <c r="AM416" t="s">
        <v>56</v>
      </c>
      <c r="AN416" s="29">
        <v>44870</v>
      </c>
      <c r="AO416" s="210">
        <f t="shared" si="24"/>
        <v>466655</v>
      </c>
      <c r="AQ416" t="s">
        <v>57</v>
      </c>
      <c r="AR416" s="29">
        <v>44871</v>
      </c>
      <c r="AS416" s="48">
        <f t="shared" si="38"/>
        <v>387949</v>
      </c>
    </row>
    <row r="417" spans="2:45" x14ac:dyDescent="0.2">
      <c r="B417" t="s">
        <v>56</v>
      </c>
      <c r="C417" s="29">
        <f>C416+7</f>
        <v>44877</v>
      </c>
      <c r="D417" s="212">
        <f>'Detailed Summary'!BQ1051</f>
        <v>182801</v>
      </c>
      <c r="F417" t="s">
        <v>57</v>
      </c>
      <c r="G417" s="29">
        <f>G416+7</f>
        <v>44878</v>
      </c>
      <c r="H417" s="212">
        <f>'Detailed Summary'!BQ1052</f>
        <v>140669</v>
      </c>
      <c r="I417" s="214"/>
      <c r="J417" t="s">
        <v>56</v>
      </c>
      <c r="K417" s="29">
        <f>K416+7</f>
        <v>44877</v>
      </c>
      <c r="L417" s="212">
        <f>'Detailed Summary'!AD1051</f>
        <v>108622</v>
      </c>
      <c r="N417" t="s">
        <v>57</v>
      </c>
      <c r="O417" s="29">
        <f>O416+7</f>
        <v>44878</v>
      </c>
      <c r="P417" s="212">
        <f>'Detailed Summary'!AD1052</f>
        <v>90259</v>
      </c>
      <c r="Q417" s="214"/>
      <c r="R417" t="s">
        <v>56</v>
      </c>
      <c r="S417" s="29">
        <f>S416+7</f>
        <v>44877</v>
      </c>
      <c r="T417" s="212">
        <f>'Detailed Summary'!AC1051</f>
        <v>30996</v>
      </c>
      <c r="U417" t="s">
        <v>57</v>
      </c>
      <c r="V417" s="29">
        <f>V416+7</f>
        <v>44878</v>
      </c>
      <c r="W417" s="212">
        <f>'Detailed Summary'!AC1052</f>
        <v>29643</v>
      </c>
      <c r="X417" s="214"/>
      <c r="Y417" t="s">
        <v>56</v>
      </c>
      <c r="Z417" s="29">
        <f>Z416+7</f>
        <v>44877</v>
      </c>
      <c r="AA417" s="212">
        <f>'Detailed Summary'!BK1051</f>
        <v>144720</v>
      </c>
      <c r="AB417" t="s">
        <v>57</v>
      </c>
      <c r="AC417" s="29">
        <f>AC416+7</f>
        <v>44878</v>
      </c>
      <c r="AD417" s="212">
        <f>'Detailed Summary'!BK1052</f>
        <v>110715</v>
      </c>
      <c r="AE417" s="214"/>
      <c r="AF417" t="s">
        <v>56</v>
      </c>
      <c r="AG417" s="29">
        <f>AG416+7</f>
        <v>44877</v>
      </c>
      <c r="AH417" s="212">
        <f>'Detailed Summary'!BO1051</f>
        <v>18012</v>
      </c>
      <c r="AI417" t="s">
        <v>57</v>
      </c>
      <c r="AJ417" s="29">
        <f>AJ416+7</f>
        <v>44878</v>
      </c>
      <c r="AK417" s="212">
        <f>'Detailed Summary'!BO1051</f>
        <v>18012</v>
      </c>
      <c r="AL417" s="214"/>
      <c r="AM417" t="s">
        <v>56</v>
      </c>
      <c r="AN417" s="29">
        <f>AN416+7</f>
        <v>44877</v>
      </c>
      <c r="AO417" s="210">
        <f t="shared" si="24"/>
        <v>485151</v>
      </c>
      <c r="AQ417" t="s">
        <v>57</v>
      </c>
      <c r="AR417" s="29">
        <f>AR416+7</f>
        <v>44878</v>
      </c>
      <c r="AS417" s="48">
        <f t="shared" si="38"/>
        <v>389298</v>
      </c>
    </row>
    <row r="418" spans="2:45" x14ac:dyDescent="0.2">
      <c r="B418" t="s">
        <v>56</v>
      </c>
      <c r="C418" s="29">
        <f t="shared" ref="C418:C419" si="39">C417+7</f>
        <v>44884</v>
      </c>
      <c r="D418" s="212">
        <f>'Detailed Summary'!BQ1058</f>
        <v>154987</v>
      </c>
      <c r="F418" t="s">
        <v>57</v>
      </c>
      <c r="G418" s="29">
        <f t="shared" ref="G418:G419" si="40">G417+7</f>
        <v>44885</v>
      </c>
      <c r="H418" s="212">
        <f>'Detailed Summary'!BQ1059</f>
        <v>128871</v>
      </c>
      <c r="I418" s="214"/>
      <c r="J418" t="s">
        <v>56</v>
      </c>
      <c r="K418" s="29">
        <f t="shared" ref="K418:K419" si="41">K417+7</f>
        <v>44884</v>
      </c>
      <c r="L418" s="212">
        <f>'Detailed Summary'!AD1058</f>
        <v>94294</v>
      </c>
      <c r="N418" t="s">
        <v>57</v>
      </c>
      <c r="O418" s="29">
        <f t="shared" ref="O418:O419" si="42">O417+7</f>
        <v>44885</v>
      </c>
      <c r="P418" s="212">
        <f>'Detailed Summary'!AD1059</f>
        <v>81222</v>
      </c>
      <c r="Q418" s="214"/>
      <c r="R418" t="s">
        <v>56</v>
      </c>
      <c r="S418" s="29">
        <f t="shared" ref="S418:S419" si="43">S417+7</f>
        <v>44884</v>
      </c>
      <c r="T418" s="212">
        <f>'Detailed Summary'!AC1058</f>
        <v>26580</v>
      </c>
      <c r="U418" t="s">
        <v>57</v>
      </c>
      <c r="V418" s="29">
        <f t="shared" ref="V418:V419" si="44">V417+7</f>
        <v>44885</v>
      </c>
      <c r="W418" s="212">
        <f>'Detailed Summary'!AC1059</f>
        <v>27088</v>
      </c>
      <c r="X418" s="214"/>
      <c r="Y418" t="s">
        <v>56</v>
      </c>
      <c r="Z418" s="29">
        <f t="shared" ref="Z418:Z419" si="45">Z417+7</f>
        <v>44884</v>
      </c>
      <c r="AA418" s="212">
        <f>'Detailed Summary'!BK1058</f>
        <v>117592</v>
      </c>
      <c r="AB418" t="s">
        <v>57</v>
      </c>
      <c r="AC418" s="29">
        <f t="shared" ref="AC418:AC419" si="46">AC417+7</f>
        <v>44885</v>
      </c>
      <c r="AD418" s="212">
        <f>'Detailed Summary'!BK1059</f>
        <v>96451</v>
      </c>
      <c r="AE418" s="214"/>
      <c r="AF418" t="s">
        <v>56</v>
      </c>
      <c r="AG418" s="29">
        <f t="shared" ref="AG418:AG419" si="47">AG417+7</f>
        <v>44884</v>
      </c>
      <c r="AH418" s="212">
        <f>'Detailed Summary'!BO1058</f>
        <v>14150</v>
      </c>
      <c r="AI418" t="s">
        <v>57</v>
      </c>
      <c r="AJ418" s="29">
        <f t="shared" ref="AJ418:AJ419" si="48">AJ417+7</f>
        <v>44885</v>
      </c>
      <c r="AK418" s="212">
        <f>'Detailed Summary'!BO1058</f>
        <v>14150</v>
      </c>
      <c r="AL418" s="214"/>
      <c r="AM418" t="s">
        <v>56</v>
      </c>
      <c r="AN418" s="29">
        <f t="shared" ref="AN418:AN419" si="49">AN417+7</f>
        <v>44884</v>
      </c>
      <c r="AO418" s="210">
        <f t="shared" si="24"/>
        <v>407603</v>
      </c>
      <c r="AQ418" t="s">
        <v>57</v>
      </c>
      <c r="AR418" s="29">
        <f t="shared" ref="AR418:AR419" si="50">AR417+7</f>
        <v>44885</v>
      </c>
      <c r="AS418" s="48">
        <f t="shared" si="38"/>
        <v>347782</v>
      </c>
    </row>
    <row r="419" spans="2:45" x14ac:dyDescent="0.2">
      <c r="B419" t="s">
        <v>56</v>
      </c>
      <c r="C419" s="29">
        <f t="shared" si="39"/>
        <v>44891</v>
      </c>
      <c r="D419" s="212">
        <f>'Detailed Summary'!BQ1065</f>
        <v>144459</v>
      </c>
      <c r="F419" t="s">
        <v>57</v>
      </c>
      <c r="G419" s="29">
        <f t="shared" si="40"/>
        <v>44892</v>
      </c>
      <c r="H419" s="212">
        <f>'Detailed Summary'!BQ1066</f>
        <v>132433</v>
      </c>
      <c r="I419" s="214"/>
      <c r="J419" t="s">
        <v>56</v>
      </c>
      <c r="K419" s="29">
        <f t="shared" si="41"/>
        <v>44891</v>
      </c>
      <c r="L419" s="212">
        <f>'Detailed Summary'!AD1065</f>
        <v>93234</v>
      </c>
      <c r="N419" t="s">
        <v>57</v>
      </c>
      <c r="O419" s="29">
        <f t="shared" si="42"/>
        <v>44892</v>
      </c>
      <c r="P419" s="212">
        <f>'Detailed Summary'!AD1066</f>
        <v>95143</v>
      </c>
      <c r="Q419" s="214"/>
      <c r="R419" t="s">
        <v>56</v>
      </c>
      <c r="S419" s="29">
        <f t="shared" si="43"/>
        <v>44891</v>
      </c>
      <c r="T419" s="212">
        <f>'Detailed Summary'!AC1065</f>
        <v>29472</v>
      </c>
      <c r="U419" t="s">
        <v>57</v>
      </c>
      <c r="V419" s="29">
        <f t="shared" si="44"/>
        <v>44892</v>
      </c>
      <c r="W419" s="212">
        <f>'Detailed Summary'!AC1066</f>
        <v>31261</v>
      </c>
      <c r="X419" s="214"/>
      <c r="Y419" t="s">
        <v>56</v>
      </c>
      <c r="Z419" s="29">
        <f t="shared" si="45"/>
        <v>44891</v>
      </c>
      <c r="AA419" s="212">
        <f>'Detailed Summary'!BK1065</f>
        <v>103191</v>
      </c>
      <c r="AB419" t="s">
        <v>57</v>
      </c>
      <c r="AC419" s="29">
        <f t="shared" si="46"/>
        <v>44892</v>
      </c>
      <c r="AD419" s="212">
        <f>'Detailed Summary'!BK1066</f>
        <v>103045</v>
      </c>
      <c r="AE419" s="214"/>
      <c r="AF419" t="s">
        <v>56</v>
      </c>
      <c r="AG419" s="29">
        <f t="shared" si="47"/>
        <v>44891</v>
      </c>
      <c r="AH419" s="212">
        <f>'Detailed Summary'!BO1065</f>
        <v>12230</v>
      </c>
      <c r="AI419" t="s">
        <v>57</v>
      </c>
      <c r="AJ419" s="29">
        <f t="shared" si="48"/>
        <v>44892</v>
      </c>
      <c r="AK419" s="212">
        <f>'Detailed Summary'!BO1065</f>
        <v>12230</v>
      </c>
      <c r="AL419" s="214"/>
      <c r="AM419" t="s">
        <v>56</v>
      </c>
      <c r="AN419" s="29">
        <f t="shared" si="49"/>
        <v>44891</v>
      </c>
      <c r="AO419" s="210">
        <f>D419+L419+T419+AA419+AH419</f>
        <v>382586</v>
      </c>
      <c r="AQ419" t="s">
        <v>57</v>
      </c>
      <c r="AR419" s="29">
        <f t="shared" si="50"/>
        <v>44892</v>
      </c>
      <c r="AS419" s="48">
        <f t="shared" si="38"/>
        <v>374112</v>
      </c>
    </row>
    <row r="420" spans="2:45" x14ac:dyDescent="0.2">
      <c r="B420" t="s">
        <v>56</v>
      </c>
      <c r="C420" s="29">
        <v>44898</v>
      </c>
      <c r="D420" s="212">
        <f>'Detailed Summary'!BQ1072</f>
        <v>178078</v>
      </c>
      <c r="F420" t="s">
        <v>57</v>
      </c>
      <c r="G420" s="29">
        <v>44899</v>
      </c>
      <c r="H420" s="212">
        <f>'Detailed Summary'!BQ1073</f>
        <v>133299</v>
      </c>
      <c r="J420" t="s">
        <v>56</v>
      </c>
      <c r="K420" s="29">
        <v>44898</v>
      </c>
      <c r="L420" s="212">
        <f>'Detailed Summary'!AD1072</f>
        <v>101364</v>
      </c>
      <c r="N420" t="s">
        <v>57</v>
      </c>
      <c r="O420" s="29">
        <v>44899</v>
      </c>
      <c r="P420" s="212">
        <f>'Detailed Summary'!AD1073</f>
        <v>81400</v>
      </c>
      <c r="R420" t="s">
        <v>56</v>
      </c>
      <c r="S420" s="29">
        <v>44898</v>
      </c>
      <c r="T420" s="212">
        <f>'Detailed Summary'!AC1072</f>
        <v>27894</v>
      </c>
      <c r="U420" t="s">
        <v>57</v>
      </c>
      <c r="V420" s="29">
        <v>44899</v>
      </c>
      <c r="W420" s="212">
        <f>'Detailed Summary'!AC1073</f>
        <v>26269</v>
      </c>
      <c r="Y420" t="s">
        <v>56</v>
      </c>
      <c r="Z420" s="29">
        <v>44898</v>
      </c>
      <c r="AA420" s="212">
        <f>'Detailed Summary'!BK1072</f>
        <v>132739</v>
      </c>
      <c r="AB420" t="s">
        <v>57</v>
      </c>
      <c r="AC420" s="29">
        <v>44899</v>
      </c>
      <c r="AD420" s="212">
        <f>'Detailed Summary'!BK1073</f>
        <v>106140</v>
      </c>
      <c r="AF420" t="s">
        <v>56</v>
      </c>
      <c r="AG420" s="29">
        <v>44898</v>
      </c>
      <c r="AH420" s="212">
        <f>'Detailed Summary'!BO1072</f>
        <v>17864</v>
      </c>
      <c r="AI420" t="s">
        <v>57</v>
      </c>
      <c r="AJ420" s="29">
        <v>44899</v>
      </c>
      <c r="AK420" s="212">
        <f>'Detailed Summary'!BO1073</f>
        <v>14180</v>
      </c>
      <c r="AM420" t="s">
        <v>56</v>
      </c>
      <c r="AN420" s="29">
        <v>44898</v>
      </c>
      <c r="AO420" s="210">
        <f t="shared" ref="AO420:AO423" si="51">D420+L420+T420+AA420+AH420</f>
        <v>457939</v>
      </c>
      <c r="AQ420" t="s">
        <v>57</v>
      </c>
      <c r="AR420" s="29">
        <v>44899</v>
      </c>
      <c r="AS420" s="48">
        <f t="shared" si="38"/>
        <v>361288</v>
      </c>
    </row>
    <row r="421" spans="2:45" x14ac:dyDescent="0.2">
      <c r="B421" t="s">
        <v>56</v>
      </c>
      <c r="C421" s="29">
        <f>C420+7</f>
        <v>44905</v>
      </c>
      <c r="D421" s="212">
        <f>'Detailed Summary'!BQ1079</f>
        <v>192510</v>
      </c>
      <c r="F421" t="s">
        <v>57</v>
      </c>
      <c r="G421" s="29">
        <f>G420+7</f>
        <v>44906</v>
      </c>
      <c r="H421" s="212">
        <f>'Detailed Summary'!BQ1080</f>
        <v>147699</v>
      </c>
      <c r="J421" t="s">
        <v>56</v>
      </c>
      <c r="K421" s="29">
        <f>K420+7</f>
        <v>44905</v>
      </c>
      <c r="L421" s="212">
        <f>'Detailed Summary'!AD1079</f>
        <v>107514</v>
      </c>
      <c r="N421" t="s">
        <v>57</v>
      </c>
      <c r="O421" s="29">
        <f>O420+7</f>
        <v>44906</v>
      </c>
      <c r="P421" s="212">
        <f>'Detailed Summary'!AD1080</f>
        <v>84561</v>
      </c>
      <c r="R421" t="s">
        <v>56</v>
      </c>
      <c r="S421" s="29">
        <f>S420+7</f>
        <v>44905</v>
      </c>
      <c r="T421" s="212">
        <f>'Detailed Summary'!AC1079</f>
        <v>31131</v>
      </c>
      <c r="U421" t="s">
        <v>57</v>
      </c>
      <c r="V421" s="29">
        <f>V420+7</f>
        <v>44906</v>
      </c>
      <c r="W421" s="212">
        <f>'Detailed Summary'!AC1080</f>
        <v>27730</v>
      </c>
      <c r="Y421" t="s">
        <v>56</v>
      </c>
      <c r="Z421" s="29">
        <f>Z420+7</f>
        <v>44905</v>
      </c>
      <c r="AA421" s="212">
        <f>'Detailed Summary'!BK1079</f>
        <v>142377</v>
      </c>
      <c r="AB421" t="s">
        <v>57</v>
      </c>
      <c r="AC421" s="29">
        <f>AC420+7</f>
        <v>44906</v>
      </c>
      <c r="AD421" s="212">
        <f>'Detailed Summary'!BK1080</f>
        <v>108684</v>
      </c>
      <c r="AF421" t="s">
        <v>56</v>
      </c>
      <c r="AG421" s="29">
        <f>AG420+7</f>
        <v>44905</v>
      </c>
      <c r="AH421" s="212">
        <f>'Detailed Summary'!BO1079</f>
        <v>18568</v>
      </c>
      <c r="AI421" t="s">
        <v>57</v>
      </c>
      <c r="AJ421" s="29">
        <f>AJ420+7</f>
        <v>44906</v>
      </c>
      <c r="AK421" s="212">
        <f>'Detailed Summary'!BO1080</f>
        <v>14005</v>
      </c>
      <c r="AM421" t="s">
        <v>56</v>
      </c>
      <c r="AN421" s="29">
        <f>AN420+7</f>
        <v>44905</v>
      </c>
      <c r="AO421" s="210">
        <f t="shared" si="51"/>
        <v>492100</v>
      </c>
      <c r="AQ421" t="s">
        <v>57</v>
      </c>
      <c r="AR421" s="29">
        <f>AR420+7</f>
        <v>44906</v>
      </c>
      <c r="AS421" s="48">
        <f t="shared" si="38"/>
        <v>382679</v>
      </c>
    </row>
    <row r="422" spans="2:45" x14ac:dyDescent="0.2">
      <c r="B422" t="s">
        <v>56</v>
      </c>
      <c r="C422" s="29">
        <f>C421+7</f>
        <v>44912</v>
      </c>
      <c r="D422" s="212">
        <f>'Detailed Summary'!BQ1086</f>
        <v>185687</v>
      </c>
      <c r="F422" t="s">
        <v>57</v>
      </c>
      <c r="G422" s="29">
        <f>G421+7</f>
        <v>44913</v>
      </c>
      <c r="H422" s="212">
        <f>'Detailed Summary'!BQ1087</f>
        <v>141101</v>
      </c>
      <c r="J422" t="s">
        <v>56</v>
      </c>
      <c r="K422" s="29">
        <f>K421+7</f>
        <v>44912</v>
      </c>
      <c r="L422" s="212">
        <f>'Detailed Summary'!AD1086</f>
        <v>109120</v>
      </c>
      <c r="N422" t="s">
        <v>57</v>
      </c>
      <c r="O422" s="29">
        <f>O421+7</f>
        <v>44913</v>
      </c>
      <c r="P422" s="212">
        <f>'Detailed Summary'!AD1087</f>
        <v>84226</v>
      </c>
      <c r="R422" t="s">
        <v>56</v>
      </c>
      <c r="S422" s="29">
        <f>S421+7</f>
        <v>44912</v>
      </c>
      <c r="T422" s="212">
        <f>'Detailed Summary'!AC1086</f>
        <v>32436</v>
      </c>
      <c r="U422" t="s">
        <v>57</v>
      </c>
      <c r="V422" s="29">
        <f>V421+7</f>
        <v>44913</v>
      </c>
      <c r="W422" s="212">
        <f>'Detailed Summary'!AC1087</f>
        <v>28828</v>
      </c>
      <c r="Y422" t="s">
        <v>56</v>
      </c>
      <c r="Z422" s="29">
        <f>Z421+7</f>
        <v>44912</v>
      </c>
      <c r="AA422" s="212">
        <f>'Detailed Summary'!BK1086</f>
        <v>150824</v>
      </c>
      <c r="AB422" t="s">
        <v>57</v>
      </c>
      <c r="AC422" s="29">
        <f>AC421+7</f>
        <v>44913</v>
      </c>
      <c r="AD422" s="212">
        <f>'Detailed Summary'!BK1087</f>
        <v>104635</v>
      </c>
      <c r="AF422" t="s">
        <v>56</v>
      </c>
      <c r="AG422" s="29">
        <f>AG421+7</f>
        <v>44912</v>
      </c>
      <c r="AH422" s="212">
        <f>'Detailed Summary'!BO1086</f>
        <v>17617</v>
      </c>
      <c r="AI422" t="s">
        <v>57</v>
      </c>
      <c r="AJ422" s="29">
        <f>AJ421+7</f>
        <v>44913</v>
      </c>
      <c r="AK422" s="212">
        <f>'Detailed Summary'!BO1087</f>
        <v>12696</v>
      </c>
      <c r="AM422" t="s">
        <v>56</v>
      </c>
      <c r="AN422" s="29">
        <f>AN421+7</f>
        <v>44912</v>
      </c>
      <c r="AO422" s="210">
        <f t="shared" si="51"/>
        <v>495684</v>
      </c>
      <c r="AQ422" t="s">
        <v>57</v>
      </c>
      <c r="AR422" s="29">
        <f>AR421+7</f>
        <v>44913</v>
      </c>
      <c r="AS422" s="48">
        <f t="shared" si="38"/>
        <v>371486</v>
      </c>
    </row>
    <row r="423" spans="2:45" x14ac:dyDescent="0.2">
      <c r="B423" t="s">
        <v>56</v>
      </c>
      <c r="C423" s="29">
        <f>C422+7</f>
        <v>44919</v>
      </c>
      <c r="D423" s="212">
        <f>'Detailed Summary'!BQ1093</f>
        <v>127277</v>
      </c>
      <c r="F423" t="s">
        <v>57</v>
      </c>
      <c r="G423" s="29">
        <f>G422+7</f>
        <v>44920</v>
      </c>
      <c r="H423" s="212">
        <f>'Detailed Summary'!BQ1094</f>
        <v>92910</v>
      </c>
      <c r="J423" t="s">
        <v>56</v>
      </c>
      <c r="K423" s="29">
        <f>K422+7</f>
        <v>44919</v>
      </c>
      <c r="L423" s="212">
        <f>'Detailed Summary'!AD1093</f>
        <v>70425</v>
      </c>
      <c r="N423" t="s">
        <v>57</v>
      </c>
      <c r="O423" s="29">
        <f>O422+7</f>
        <v>44920</v>
      </c>
      <c r="P423" s="212">
        <f>'Detailed Summary'!AD1094</f>
        <v>56768</v>
      </c>
      <c r="R423" t="s">
        <v>56</v>
      </c>
      <c r="S423" s="29">
        <f>S422+7</f>
        <v>44919</v>
      </c>
      <c r="T423" s="212">
        <f>'Detailed Summary'!AC1093</f>
        <v>22489</v>
      </c>
      <c r="U423" t="s">
        <v>57</v>
      </c>
      <c r="V423" s="29">
        <f>V422+7</f>
        <v>44920</v>
      </c>
      <c r="W423" s="212">
        <f>'Detailed Summary'!AC1094</f>
        <v>19612</v>
      </c>
      <c r="Y423" t="s">
        <v>56</v>
      </c>
      <c r="Z423" s="29">
        <f>Z422+7</f>
        <v>44919</v>
      </c>
      <c r="AA423" s="212">
        <f>'Detailed Summary'!BK1093</f>
        <v>79718</v>
      </c>
      <c r="AB423" t="s">
        <v>57</v>
      </c>
      <c r="AC423" s="29">
        <f>AC422+7</f>
        <v>44920</v>
      </c>
      <c r="AD423" s="212">
        <f>'Detailed Summary'!BK1094</f>
        <v>62411</v>
      </c>
      <c r="AF423" t="s">
        <v>56</v>
      </c>
      <c r="AG423" s="29">
        <f>AG422+7</f>
        <v>44919</v>
      </c>
      <c r="AH423" s="212">
        <f>'Detailed Summary'!BO1093</f>
        <v>10927</v>
      </c>
      <c r="AI423" t="s">
        <v>57</v>
      </c>
      <c r="AJ423" s="29">
        <f>AJ422+7</f>
        <v>44920</v>
      </c>
      <c r="AK423" s="212">
        <f>'Detailed Summary'!BO1094</f>
        <v>8372</v>
      </c>
      <c r="AM423" t="s">
        <v>56</v>
      </c>
      <c r="AN423" s="29">
        <f>AN422+7</f>
        <v>44919</v>
      </c>
      <c r="AO423" s="210">
        <f t="shared" si="51"/>
        <v>310836</v>
      </c>
      <c r="AQ423" t="s">
        <v>57</v>
      </c>
      <c r="AR423" s="29">
        <f>AR422+7</f>
        <v>44920</v>
      </c>
      <c r="AS423" s="48">
        <f>H423+P423+W423+AD423+AK423</f>
        <v>240073</v>
      </c>
    </row>
    <row r="424" spans="2:45" x14ac:dyDescent="0.2">
      <c r="B424" t="s">
        <v>56</v>
      </c>
      <c r="C424" s="29">
        <f>C423+7</f>
        <v>44926</v>
      </c>
      <c r="D424" s="212">
        <f>'Detailed Summary'!BQ1100</f>
        <v>141303</v>
      </c>
      <c r="J424" t="s">
        <v>56</v>
      </c>
      <c r="K424" s="29">
        <f>K423+7</f>
        <v>44926</v>
      </c>
      <c r="L424" s="212">
        <f>'Detailed Summary'!AD1100</f>
        <v>83412</v>
      </c>
      <c r="R424" t="s">
        <v>56</v>
      </c>
      <c r="S424" s="29">
        <f>S423+7</f>
        <v>44926</v>
      </c>
      <c r="T424" s="212">
        <f>'Detailed Summary'!AC1100</f>
        <v>25013</v>
      </c>
      <c r="Y424" t="s">
        <v>56</v>
      </c>
      <c r="Z424" s="29">
        <f>Z423+7</f>
        <v>44926</v>
      </c>
      <c r="AA424" s="212">
        <f>'Detailed Summary'!BK1100</f>
        <v>97667</v>
      </c>
      <c r="AF424" t="s">
        <v>56</v>
      </c>
      <c r="AG424" s="29">
        <f>AG423+7</f>
        <v>44926</v>
      </c>
      <c r="AH424" s="212">
        <f>'Detailed Summary'!BO1100</f>
        <v>12090</v>
      </c>
      <c r="AM424" t="s">
        <v>56</v>
      </c>
      <c r="AN424" s="29">
        <f>AN423+7</f>
        <v>44926</v>
      </c>
      <c r="AO424" s="210">
        <f>D424+L424+T424+AA424+AH424</f>
        <v>359485</v>
      </c>
    </row>
    <row r="425" spans="2:45" x14ac:dyDescent="0.2">
      <c r="F425" t="s">
        <v>57</v>
      </c>
      <c r="G425" s="29">
        <v>44927</v>
      </c>
      <c r="H425" s="212">
        <f>'Detailed Summary'!BQ1101</f>
        <v>107955</v>
      </c>
      <c r="I425" s="214"/>
      <c r="M425" s="214"/>
      <c r="N425" t="s">
        <v>57</v>
      </c>
      <c r="O425" s="29">
        <v>44927</v>
      </c>
      <c r="P425" s="212">
        <f>'Detailed Summary'!AD1101</f>
        <v>66450</v>
      </c>
      <c r="Q425" s="214"/>
      <c r="U425" t="s">
        <v>57</v>
      </c>
      <c r="V425" s="29">
        <v>44927</v>
      </c>
      <c r="W425" s="212">
        <f>'Detailed Summary'!AC1101</f>
        <v>22384</v>
      </c>
      <c r="X425" s="214"/>
      <c r="AB425" t="s">
        <v>57</v>
      </c>
      <c r="AC425" s="29">
        <v>44927</v>
      </c>
      <c r="AD425" s="212">
        <f>'Detailed Summary'!BK1101</f>
        <v>74251</v>
      </c>
      <c r="AE425" s="214"/>
      <c r="AI425" t="s">
        <v>57</v>
      </c>
      <c r="AJ425" s="29">
        <v>44927</v>
      </c>
      <c r="AK425" s="212">
        <f>'Detailed Summary'!BO1101</f>
        <v>8636</v>
      </c>
      <c r="AL425" s="214"/>
      <c r="AO425" s="69"/>
      <c r="AQ425" t="s">
        <v>57</v>
      </c>
      <c r="AR425" s="29">
        <v>44927</v>
      </c>
      <c r="AS425" s="48">
        <f t="shared" ref="AS425:AS442" si="52">H425+P425+W425+AD425+AK425</f>
        <v>279676</v>
      </c>
    </row>
    <row r="426" spans="2:45" x14ac:dyDescent="0.2">
      <c r="B426" t="s">
        <v>56</v>
      </c>
      <c r="C426" s="29">
        <v>44933</v>
      </c>
      <c r="D426" s="212">
        <f>'Detailed Summary'!BQ1107</f>
        <v>155375</v>
      </c>
      <c r="F426" t="s">
        <v>57</v>
      </c>
      <c r="G426" s="29">
        <f>G425+7</f>
        <v>44934</v>
      </c>
      <c r="H426" s="212">
        <f>'Detailed Summary'!BQ1108</f>
        <v>128623</v>
      </c>
      <c r="I426" s="214"/>
      <c r="J426" t="s">
        <v>56</v>
      </c>
      <c r="K426" s="29">
        <v>44933</v>
      </c>
      <c r="L426" s="212">
        <f>'Detailed Summary'!AD1107</f>
        <v>92901</v>
      </c>
      <c r="M426" s="214"/>
      <c r="N426" t="s">
        <v>57</v>
      </c>
      <c r="O426" s="29">
        <f>O425+7</f>
        <v>44934</v>
      </c>
      <c r="P426" s="212">
        <f>'Detailed Summary'!AD1108</f>
        <v>76834</v>
      </c>
      <c r="Q426" s="214"/>
      <c r="R426" t="s">
        <v>56</v>
      </c>
      <c r="S426" s="29">
        <v>44933</v>
      </c>
      <c r="T426" s="212">
        <f>'Detailed Summary'!AC1107</f>
        <v>26751</v>
      </c>
      <c r="U426" t="s">
        <v>57</v>
      </c>
      <c r="V426" s="29">
        <f>V425+7</f>
        <v>44934</v>
      </c>
      <c r="W426" s="212">
        <f>'Detailed Summary'!AC1108</f>
        <v>25224</v>
      </c>
      <c r="X426" s="214"/>
      <c r="Y426" t="s">
        <v>56</v>
      </c>
      <c r="Z426" s="29">
        <v>44933</v>
      </c>
      <c r="AA426" s="212">
        <f>'Detailed Summary'!BK1107</f>
        <v>110330</v>
      </c>
      <c r="AB426" t="s">
        <v>57</v>
      </c>
      <c r="AC426" s="29">
        <f>AC425+7</f>
        <v>44934</v>
      </c>
      <c r="AD426" s="212">
        <f>'Detailed Summary'!BK1108</f>
        <v>94453</v>
      </c>
      <c r="AE426" s="214"/>
      <c r="AF426" t="s">
        <v>56</v>
      </c>
      <c r="AG426" s="29">
        <v>44933</v>
      </c>
      <c r="AH426" s="212">
        <f>'Detailed Summary'!BO1107</f>
        <v>15358</v>
      </c>
      <c r="AI426" t="s">
        <v>57</v>
      </c>
      <c r="AJ426" s="29">
        <f>AJ425+7</f>
        <v>44934</v>
      </c>
      <c r="AK426" s="212">
        <f>'Detailed Summary'!BO1108</f>
        <v>11608</v>
      </c>
      <c r="AL426" s="214"/>
      <c r="AM426" t="s">
        <v>56</v>
      </c>
      <c r="AN426" s="29">
        <v>44933</v>
      </c>
      <c r="AO426" s="210">
        <f t="shared" ref="AO426:AO442" si="53">D426+L426+T426+AA426+AH426</f>
        <v>400715</v>
      </c>
      <c r="AQ426" t="s">
        <v>57</v>
      </c>
      <c r="AR426" s="29">
        <f>AR425+7</f>
        <v>44934</v>
      </c>
      <c r="AS426" s="48">
        <f t="shared" si="52"/>
        <v>336742</v>
      </c>
    </row>
    <row r="427" spans="2:45" x14ac:dyDescent="0.2">
      <c r="B427" t="s">
        <v>56</v>
      </c>
      <c r="C427" s="29">
        <f>C426+7</f>
        <v>44940</v>
      </c>
      <c r="D427" s="212">
        <f>'Detailed Summary'!BQ1114</f>
        <v>177842</v>
      </c>
      <c r="F427" t="s">
        <v>57</v>
      </c>
      <c r="G427" s="29">
        <f t="shared" ref="G427:G428" si="54">G426+7</f>
        <v>44941</v>
      </c>
      <c r="H427" s="212">
        <f>'Detailed Summary'!BQ1115</f>
        <v>136955</v>
      </c>
      <c r="I427" s="214"/>
      <c r="J427" t="s">
        <v>56</v>
      </c>
      <c r="K427" s="29">
        <f>K426+7</f>
        <v>44940</v>
      </c>
      <c r="L427" s="212">
        <f>'Detailed Summary'!AD1114</f>
        <v>100423</v>
      </c>
      <c r="M427" s="214"/>
      <c r="N427" t="s">
        <v>57</v>
      </c>
      <c r="O427" s="29">
        <f t="shared" ref="O427:O428" si="55">O426+7</f>
        <v>44941</v>
      </c>
      <c r="P427" s="212">
        <f>'Detailed Summary'!AD1115</f>
        <v>80991</v>
      </c>
      <c r="Q427" s="214"/>
      <c r="R427" t="s">
        <v>56</v>
      </c>
      <c r="S427" s="29">
        <f>S426+7</f>
        <v>44940</v>
      </c>
      <c r="T427" s="212">
        <f>'Detailed Summary'!AC1114</f>
        <v>29315</v>
      </c>
      <c r="U427" t="s">
        <v>57</v>
      </c>
      <c r="V427" s="29">
        <f t="shared" ref="V427:V428" si="56">V426+7</f>
        <v>44941</v>
      </c>
      <c r="W427" s="212">
        <f>'Detailed Summary'!AC1115</f>
        <v>26002</v>
      </c>
      <c r="X427" s="214"/>
      <c r="Y427" t="s">
        <v>56</v>
      </c>
      <c r="Z427" s="29">
        <f>Z426+7</f>
        <v>44940</v>
      </c>
      <c r="AA427" s="212">
        <f>'Detailed Summary'!BK1114</f>
        <v>127375</v>
      </c>
      <c r="AB427" t="s">
        <v>57</v>
      </c>
      <c r="AC427" s="29">
        <f t="shared" ref="AC427:AC428" si="57">AC426+7</f>
        <v>44941</v>
      </c>
      <c r="AD427" s="212">
        <f>'Detailed Summary'!BK1115</f>
        <v>98893</v>
      </c>
      <c r="AE427" s="214"/>
      <c r="AF427" t="s">
        <v>56</v>
      </c>
      <c r="AG427" s="29">
        <f>AG426+7</f>
        <v>44940</v>
      </c>
      <c r="AH427" s="212">
        <f>'Detailed Summary'!BO1114</f>
        <v>16183</v>
      </c>
      <c r="AI427" t="s">
        <v>57</v>
      </c>
      <c r="AJ427" s="29">
        <f t="shared" ref="AJ427:AJ428" si="58">AJ426+7</f>
        <v>44941</v>
      </c>
      <c r="AK427" s="212">
        <f>'Detailed Summary'!BO1115</f>
        <v>12748</v>
      </c>
      <c r="AL427" s="214"/>
      <c r="AM427" t="s">
        <v>56</v>
      </c>
      <c r="AN427" s="29">
        <f>AN426+7</f>
        <v>44940</v>
      </c>
      <c r="AO427" s="210">
        <f t="shared" si="53"/>
        <v>451138</v>
      </c>
      <c r="AQ427" t="s">
        <v>57</v>
      </c>
      <c r="AR427" s="29">
        <f t="shared" ref="AR427:AR428" si="59">AR426+7</f>
        <v>44941</v>
      </c>
      <c r="AS427" s="48">
        <f t="shared" si="52"/>
        <v>355589</v>
      </c>
    </row>
    <row r="428" spans="2:45" x14ac:dyDescent="0.2">
      <c r="B428" t="s">
        <v>56</v>
      </c>
      <c r="C428" s="29">
        <f t="shared" ref="C428" si="60">C427+7</f>
        <v>44947</v>
      </c>
      <c r="D428" s="212">
        <f>'Detailed Summary'!BQ1121</f>
        <v>173733</v>
      </c>
      <c r="F428" t="s">
        <v>57</v>
      </c>
      <c r="G428" s="29">
        <f t="shared" si="54"/>
        <v>44948</v>
      </c>
      <c r="H428" s="212">
        <f>'Detailed Summary'!BQ1122</f>
        <v>138418</v>
      </c>
      <c r="I428" s="214"/>
      <c r="J428" t="s">
        <v>56</v>
      </c>
      <c r="K428" s="29">
        <f t="shared" ref="K428" si="61">K427+7</f>
        <v>44947</v>
      </c>
      <c r="L428" s="212">
        <f>'Detailed Summary'!AD1121</f>
        <v>97783</v>
      </c>
      <c r="M428" s="214"/>
      <c r="N428" t="s">
        <v>57</v>
      </c>
      <c r="O428" s="29">
        <f t="shared" si="55"/>
        <v>44948</v>
      </c>
      <c r="P428" s="212">
        <f>'Detailed Summary'!AD1122</f>
        <v>80843</v>
      </c>
      <c r="Q428" s="214"/>
      <c r="R428" t="s">
        <v>56</v>
      </c>
      <c r="S428" s="29">
        <f t="shared" ref="S428" si="62">S427+7</f>
        <v>44947</v>
      </c>
      <c r="T428" s="212">
        <f>'Detailed Summary'!AC1121</f>
        <v>27459</v>
      </c>
      <c r="U428" t="s">
        <v>57</v>
      </c>
      <c r="V428" s="29">
        <f t="shared" si="56"/>
        <v>44948</v>
      </c>
      <c r="W428" s="212">
        <f>'Detailed Summary'!AC1122</f>
        <v>26431</v>
      </c>
      <c r="X428" s="214"/>
      <c r="Y428" t="s">
        <v>56</v>
      </c>
      <c r="Z428" s="29">
        <f t="shared" ref="Z428" si="63">Z427+7</f>
        <v>44947</v>
      </c>
      <c r="AA428" s="212">
        <f>'Detailed Summary'!BK1121</f>
        <v>120742</v>
      </c>
      <c r="AB428" t="s">
        <v>57</v>
      </c>
      <c r="AC428" s="29">
        <f t="shared" si="57"/>
        <v>44948</v>
      </c>
      <c r="AD428" s="212">
        <f>'Detailed Summary'!BK1122</f>
        <v>101981</v>
      </c>
      <c r="AE428" s="214"/>
      <c r="AF428" t="s">
        <v>56</v>
      </c>
      <c r="AG428" s="29">
        <f t="shared" ref="AG428" si="64">AG427+7</f>
        <v>44947</v>
      </c>
      <c r="AH428" s="212">
        <f>'Detailed Summary'!BO1121</f>
        <v>15893</v>
      </c>
      <c r="AI428" t="s">
        <v>57</v>
      </c>
      <c r="AJ428" s="29">
        <f t="shared" si="58"/>
        <v>44948</v>
      </c>
      <c r="AK428" s="212">
        <f>'Detailed Summary'!BO1122</f>
        <v>12685</v>
      </c>
      <c r="AL428" s="214"/>
      <c r="AM428" t="s">
        <v>56</v>
      </c>
      <c r="AN428" s="29">
        <f t="shared" ref="AN428" si="65">AN427+7</f>
        <v>44947</v>
      </c>
      <c r="AO428" s="210">
        <f t="shared" si="53"/>
        <v>435610</v>
      </c>
      <c r="AQ428" t="s">
        <v>57</v>
      </c>
      <c r="AR428" s="29">
        <f t="shared" si="59"/>
        <v>44948</v>
      </c>
      <c r="AS428" s="48">
        <f t="shared" si="52"/>
        <v>360358</v>
      </c>
    </row>
    <row r="429" spans="2:45" x14ac:dyDescent="0.2">
      <c r="B429" t="s">
        <v>56</v>
      </c>
      <c r="C429" s="29">
        <f>C428+7</f>
        <v>44954</v>
      </c>
      <c r="D429" s="212">
        <f>'Detailed Summary'!BQ1128</f>
        <v>173787</v>
      </c>
      <c r="F429" t="s">
        <v>57</v>
      </c>
      <c r="G429" s="29">
        <f>G428+7</f>
        <v>44955</v>
      </c>
      <c r="H429" s="212">
        <f>'Detailed Summary'!BQ1129</f>
        <v>122156</v>
      </c>
      <c r="I429" s="214"/>
      <c r="J429" t="s">
        <v>56</v>
      </c>
      <c r="K429" s="29">
        <f>K428+7</f>
        <v>44954</v>
      </c>
      <c r="L429" s="212">
        <f>'Detailed Summary'!AD1128</f>
        <v>94694</v>
      </c>
      <c r="M429" s="214"/>
      <c r="N429" t="s">
        <v>57</v>
      </c>
      <c r="O429" s="29">
        <f>O428+7</f>
        <v>44955</v>
      </c>
      <c r="P429" s="212">
        <f>'Detailed Summary'!AD1129</f>
        <v>74340</v>
      </c>
      <c r="Q429" s="214"/>
      <c r="R429" t="s">
        <v>56</v>
      </c>
      <c r="S429" s="29">
        <f>S428+7</f>
        <v>44954</v>
      </c>
      <c r="T429" s="212">
        <f>'Detailed Summary'!AC1128</f>
        <v>26305</v>
      </c>
      <c r="U429" t="s">
        <v>57</v>
      </c>
      <c r="V429" s="29">
        <f>V428+7</f>
        <v>44955</v>
      </c>
      <c r="W429" s="212">
        <f>'Detailed Summary'!AC1129</f>
        <v>24412</v>
      </c>
      <c r="X429" s="214"/>
      <c r="Y429" t="s">
        <v>56</v>
      </c>
      <c r="Z429" s="29">
        <f>Z428+7</f>
        <v>44954</v>
      </c>
      <c r="AA429" s="212">
        <f>'Detailed Summary'!BK1128</f>
        <v>117347</v>
      </c>
      <c r="AB429" t="s">
        <v>57</v>
      </c>
      <c r="AC429" s="29">
        <f>AC428+7</f>
        <v>44955</v>
      </c>
      <c r="AD429" s="212">
        <f>'Detailed Summary'!BK1129</f>
        <v>92538</v>
      </c>
      <c r="AE429" s="214"/>
      <c r="AF429" t="s">
        <v>56</v>
      </c>
      <c r="AG429" s="29">
        <f>AG428+7</f>
        <v>44954</v>
      </c>
      <c r="AH429" s="212">
        <f>'Detailed Summary'!BO1128</f>
        <v>15831</v>
      </c>
      <c r="AI429" t="s">
        <v>57</v>
      </c>
      <c r="AJ429" s="29">
        <f>AJ428+7</f>
        <v>44955</v>
      </c>
      <c r="AK429" s="212">
        <f>'Detailed Summary'!BO1129</f>
        <v>11243</v>
      </c>
      <c r="AL429" s="214"/>
      <c r="AM429" t="s">
        <v>56</v>
      </c>
      <c r="AN429" s="29">
        <f>AN428+7</f>
        <v>44954</v>
      </c>
      <c r="AO429" s="210">
        <f t="shared" si="53"/>
        <v>427964</v>
      </c>
      <c r="AQ429" t="s">
        <v>57</v>
      </c>
      <c r="AR429" s="29">
        <f>AR428+7</f>
        <v>44955</v>
      </c>
      <c r="AS429" s="48">
        <f t="shared" si="52"/>
        <v>324689</v>
      </c>
    </row>
    <row r="430" spans="2:45" x14ac:dyDescent="0.2">
      <c r="B430" t="s">
        <v>56</v>
      </c>
      <c r="C430" s="29">
        <v>44961</v>
      </c>
      <c r="D430" s="212">
        <f>'Detailed Summary'!BQ1135</f>
        <v>184594</v>
      </c>
      <c r="F430" t="s">
        <v>57</v>
      </c>
      <c r="G430" s="29">
        <v>44962</v>
      </c>
      <c r="H430" s="212">
        <f>'Detailed Summary'!BQ1136</f>
        <v>142077</v>
      </c>
      <c r="J430" t="s">
        <v>56</v>
      </c>
      <c r="K430" s="29">
        <v>44961</v>
      </c>
      <c r="L430" s="212">
        <f>'Detailed Summary'!AD1135</f>
        <v>99320</v>
      </c>
      <c r="N430" t="s">
        <v>57</v>
      </c>
      <c r="O430" s="29">
        <v>44962</v>
      </c>
      <c r="P430" s="212">
        <f>'Detailed Summary'!AD1136</f>
        <v>83115</v>
      </c>
      <c r="R430" t="s">
        <v>56</v>
      </c>
      <c r="S430" s="29">
        <v>44961</v>
      </c>
      <c r="T430" s="212">
        <f>'Detailed Summary'!AC1135</f>
        <v>27141</v>
      </c>
      <c r="U430" t="s">
        <v>57</v>
      </c>
      <c r="V430" s="29">
        <v>44962</v>
      </c>
      <c r="W430" s="212">
        <f>'Detailed Summary'!AC1136</f>
        <v>26556</v>
      </c>
      <c r="Y430" t="s">
        <v>56</v>
      </c>
      <c r="Z430" s="29">
        <v>44961</v>
      </c>
      <c r="AA430" s="212">
        <f>'Detailed Summary'!BK1135</f>
        <v>127420</v>
      </c>
      <c r="AB430" t="s">
        <v>57</v>
      </c>
      <c r="AC430" s="29">
        <v>44962</v>
      </c>
      <c r="AD430" s="212">
        <f>'Detailed Summary'!BK1136</f>
        <v>106876</v>
      </c>
      <c r="AF430" t="s">
        <v>56</v>
      </c>
      <c r="AG430" s="29">
        <v>44961</v>
      </c>
      <c r="AH430" s="212">
        <f>'Detailed Summary'!BO1135</f>
        <v>17627</v>
      </c>
      <c r="AI430" t="s">
        <v>57</v>
      </c>
      <c r="AJ430" s="29">
        <v>44962</v>
      </c>
      <c r="AK430" s="212">
        <f>'Detailed Summary'!BO1136</f>
        <v>13721</v>
      </c>
      <c r="AM430" t="s">
        <v>56</v>
      </c>
      <c r="AN430" s="29">
        <v>44961</v>
      </c>
      <c r="AO430" s="210">
        <f t="shared" si="53"/>
        <v>456102</v>
      </c>
      <c r="AQ430" t="s">
        <v>57</v>
      </c>
      <c r="AR430" s="29">
        <v>44962</v>
      </c>
      <c r="AS430" s="48">
        <f t="shared" si="52"/>
        <v>372345</v>
      </c>
    </row>
    <row r="431" spans="2:45" x14ac:dyDescent="0.2">
      <c r="B431" t="s">
        <v>56</v>
      </c>
      <c r="C431" s="29">
        <v>44968</v>
      </c>
      <c r="D431" s="212">
        <f>'Detailed Summary'!BQ1142</f>
        <v>184143</v>
      </c>
      <c r="F431" t="s">
        <v>57</v>
      </c>
      <c r="G431" s="29">
        <v>44969</v>
      </c>
      <c r="H431" s="212">
        <f>'Detailed Summary'!BQ1143</f>
        <v>131068</v>
      </c>
      <c r="J431" t="s">
        <v>56</v>
      </c>
      <c r="K431" s="29">
        <v>44968</v>
      </c>
      <c r="L431" s="212">
        <f>'Detailed Summary'!AD1142</f>
        <v>105317</v>
      </c>
      <c r="N431" t="s">
        <v>57</v>
      </c>
      <c r="O431" s="29">
        <v>44969</v>
      </c>
      <c r="P431" s="212">
        <f>'Detailed Summary'!AD1143</f>
        <v>80689</v>
      </c>
      <c r="R431" t="s">
        <v>56</v>
      </c>
      <c r="S431" s="29">
        <v>44968</v>
      </c>
      <c r="T431" s="212">
        <f>'Detailed Summary'!AC1142</f>
        <v>28806</v>
      </c>
      <c r="U431" t="s">
        <v>57</v>
      </c>
      <c r="V431" s="29">
        <v>44969</v>
      </c>
      <c r="W431" s="212">
        <f>'Detailed Summary'!AC1143</f>
        <v>24903</v>
      </c>
      <c r="Y431" t="s">
        <v>56</v>
      </c>
      <c r="Z431" s="29">
        <v>44968</v>
      </c>
      <c r="AA431" s="212">
        <f>'Detailed Summary'!BK1142</f>
        <v>137462</v>
      </c>
      <c r="AB431" t="s">
        <v>57</v>
      </c>
      <c r="AC431" s="29">
        <v>44969</v>
      </c>
      <c r="AD431" s="212">
        <f>'Detailed Summary'!BK1143</f>
        <v>101521</v>
      </c>
      <c r="AF431" t="s">
        <v>56</v>
      </c>
      <c r="AG431" s="29">
        <v>44968</v>
      </c>
      <c r="AH431" s="212">
        <f>'Detailed Summary'!BO1142</f>
        <v>18284</v>
      </c>
      <c r="AI431" t="s">
        <v>57</v>
      </c>
      <c r="AJ431" s="29">
        <v>44969</v>
      </c>
      <c r="AK431" s="212">
        <f>'Detailed Summary'!BO1143</f>
        <v>12860</v>
      </c>
      <c r="AM431" t="s">
        <v>56</v>
      </c>
      <c r="AN431" s="29">
        <v>44968</v>
      </c>
      <c r="AO431" s="210">
        <f t="shared" si="53"/>
        <v>474012</v>
      </c>
      <c r="AQ431" t="s">
        <v>57</v>
      </c>
      <c r="AR431" s="29">
        <v>44969</v>
      </c>
      <c r="AS431" s="48">
        <f t="shared" si="52"/>
        <v>351041</v>
      </c>
    </row>
    <row r="432" spans="2:45" x14ac:dyDescent="0.2">
      <c r="B432" t="s">
        <v>56</v>
      </c>
      <c r="C432" s="29">
        <v>44975</v>
      </c>
      <c r="D432" s="212">
        <f>'Detailed Summary'!BQ1149</f>
        <v>184031</v>
      </c>
      <c r="F432" t="s">
        <v>57</v>
      </c>
      <c r="G432" s="29">
        <v>44976</v>
      </c>
      <c r="H432" s="212">
        <f>'Detailed Summary'!BQ1150</f>
        <v>141512</v>
      </c>
      <c r="J432" t="s">
        <v>56</v>
      </c>
      <c r="K432" s="29">
        <v>44975</v>
      </c>
      <c r="L432" s="212">
        <f>'Detailed Summary'!AD1149</f>
        <v>106470</v>
      </c>
      <c r="N432" t="s">
        <v>57</v>
      </c>
      <c r="O432" s="29">
        <v>44976</v>
      </c>
      <c r="P432" s="212">
        <f>'Detailed Summary'!AD1150</f>
        <v>88737</v>
      </c>
      <c r="R432" t="s">
        <v>56</v>
      </c>
      <c r="S432" s="29">
        <v>44975</v>
      </c>
      <c r="T432" s="212">
        <f>'Detailed Summary'!AC1149</f>
        <v>30942</v>
      </c>
      <c r="U432" t="s">
        <v>57</v>
      </c>
      <c r="V432" s="29">
        <v>44976</v>
      </c>
      <c r="W432" s="212">
        <f>'Detailed Summary'!AC1150</f>
        <v>28608</v>
      </c>
      <c r="Y432" t="s">
        <v>56</v>
      </c>
      <c r="Z432" s="29">
        <v>44975</v>
      </c>
      <c r="AA432" s="212">
        <f>'Detailed Summary'!BK1149</f>
        <v>138266</v>
      </c>
      <c r="AB432" t="s">
        <v>57</v>
      </c>
      <c r="AC432" s="29">
        <v>44976</v>
      </c>
      <c r="AD432" s="212">
        <f>'Detailed Summary'!BK1150</f>
        <v>118776</v>
      </c>
      <c r="AF432" t="s">
        <v>56</v>
      </c>
      <c r="AG432" s="29">
        <v>44975</v>
      </c>
      <c r="AH432" s="212">
        <f>'Detailed Summary'!BO1149</f>
        <v>18866</v>
      </c>
      <c r="AI432" t="s">
        <v>57</v>
      </c>
      <c r="AJ432" s="29">
        <v>44976</v>
      </c>
      <c r="AK432" s="212">
        <f>'Detailed Summary'!BO1150</f>
        <v>15520</v>
      </c>
      <c r="AM432" t="s">
        <v>56</v>
      </c>
      <c r="AN432" s="29">
        <v>44975</v>
      </c>
      <c r="AO432" s="210">
        <f t="shared" si="53"/>
        <v>478575</v>
      </c>
      <c r="AQ432" t="s">
        <v>57</v>
      </c>
      <c r="AR432" s="29">
        <v>44976</v>
      </c>
      <c r="AS432" s="48">
        <f t="shared" si="52"/>
        <v>393153</v>
      </c>
    </row>
    <row r="433" spans="2:45" x14ac:dyDescent="0.2">
      <c r="B433" t="s">
        <v>56</v>
      </c>
      <c r="C433" s="29">
        <v>44982</v>
      </c>
      <c r="D433" s="212">
        <f>'Detailed Summary'!BQ1156</f>
        <v>191722</v>
      </c>
      <c r="F433" t="s">
        <v>57</v>
      </c>
      <c r="G433" s="29">
        <v>44983</v>
      </c>
      <c r="H433" s="212">
        <f>'Detailed Summary'!BQ1157</f>
        <v>137420</v>
      </c>
      <c r="J433" t="s">
        <v>56</v>
      </c>
      <c r="K433" s="29">
        <v>44982</v>
      </c>
      <c r="L433" s="212">
        <f>'Detailed Summary'!AD1156</f>
        <v>112612</v>
      </c>
      <c r="N433" t="s">
        <v>57</v>
      </c>
      <c r="O433" s="29">
        <v>44983</v>
      </c>
      <c r="P433" s="212">
        <f>'Detailed Summary'!AD1157</f>
        <v>89224</v>
      </c>
      <c r="R433" t="s">
        <v>56</v>
      </c>
      <c r="S433" s="29">
        <v>44982</v>
      </c>
      <c r="T433" s="212">
        <f>'Detailed Summary'!AC1156</f>
        <v>31354</v>
      </c>
      <c r="U433" t="s">
        <v>57</v>
      </c>
      <c r="V433" s="29">
        <v>44983</v>
      </c>
      <c r="W433" s="212">
        <f>'Detailed Summary'!AC1157</f>
        <v>28672</v>
      </c>
      <c r="Y433" t="s">
        <v>56</v>
      </c>
      <c r="Z433" s="29">
        <v>44982</v>
      </c>
      <c r="AA433" s="212">
        <f>'Detailed Summary'!BK1156</f>
        <v>143048</v>
      </c>
      <c r="AB433" t="s">
        <v>57</v>
      </c>
      <c r="AC433" s="29">
        <v>44983</v>
      </c>
      <c r="AD433" s="212">
        <f>'Detailed Summary'!BK1157</f>
        <v>111619</v>
      </c>
      <c r="AF433" t="s">
        <v>56</v>
      </c>
      <c r="AG433" s="29">
        <v>44982</v>
      </c>
      <c r="AH433" s="212">
        <f>'Detailed Summary'!BO1156</f>
        <v>18735</v>
      </c>
      <c r="AI433" t="s">
        <v>57</v>
      </c>
      <c r="AJ433" s="29">
        <v>44983</v>
      </c>
      <c r="AK433" s="212">
        <f>'Detailed Summary'!BO1157</f>
        <v>13899</v>
      </c>
      <c r="AM433" t="s">
        <v>56</v>
      </c>
      <c r="AN433" s="29">
        <v>44982</v>
      </c>
      <c r="AO433" s="210">
        <f t="shared" si="53"/>
        <v>497471</v>
      </c>
      <c r="AQ433" t="s">
        <v>57</v>
      </c>
      <c r="AR433" s="29">
        <v>44983</v>
      </c>
      <c r="AS433" s="48">
        <f t="shared" si="52"/>
        <v>380834</v>
      </c>
    </row>
    <row r="434" spans="2:45" x14ac:dyDescent="0.2">
      <c r="B434" t="s">
        <v>56</v>
      </c>
      <c r="C434" s="29">
        <v>44989</v>
      </c>
      <c r="D434" s="212">
        <f>'Detailed Summary'!BQ1163</f>
        <v>193886</v>
      </c>
      <c r="F434" t="s">
        <v>57</v>
      </c>
      <c r="G434" s="29">
        <v>44990</v>
      </c>
      <c r="H434" s="212">
        <f>'Detailed Summary'!BQ1164</f>
        <v>147848</v>
      </c>
      <c r="J434" t="s">
        <v>56</v>
      </c>
      <c r="K434" s="29">
        <v>44989</v>
      </c>
      <c r="L434" s="212">
        <f>'Detailed Summary'!AD1163</f>
        <v>117286</v>
      </c>
      <c r="N434" t="s">
        <v>57</v>
      </c>
      <c r="O434" s="29">
        <v>44990</v>
      </c>
      <c r="P434" s="212">
        <f>'Detailed Summary'!AD1164</f>
        <v>93837</v>
      </c>
      <c r="R434" t="s">
        <v>56</v>
      </c>
      <c r="S434" s="29">
        <v>44989</v>
      </c>
      <c r="T434" s="212">
        <f>'Detailed Summary'!AC1163</f>
        <v>32081</v>
      </c>
      <c r="U434" t="s">
        <v>57</v>
      </c>
      <c r="V434" s="29">
        <v>44990</v>
      </c>
      <c r="W434" s="212">
        <f>'Detailed Summary'!AC1164</f>
        <v>30020</v>
      </c>
      <c r="Y434" t="s">
        <v>56</v>
      </c>
      <c r="Z434" s="29">
        <v>44989</v>
      </c>
      <c r="AA434" s="212">
        <f>'Detailed Summary'!BK1163</f>
        <v>157410</v>
      </c>
      <c r="AB434" t="s">
        <v>57</v>
      </c>
      <c r="AC434" s="29">
        <v>44990</v>
      </c>
      <c r="AD434" s="212">
        <f>'Detailed Summary'!BK1164</f>
        <v>115427</v>
      </c>
      <c r="AF434" t="s">
        <v>56</v>
      </c>
      <c r="AG434" s="29">
        <v>44989</v>
      </c>
      <c r="AH434" s="212">
        <f>'Detailed Summary'!BO1163</f>
        <v>20599</v>
      </c>
      <c r="AI434" t="s">
        <v>57</v>
      </c>
      <c r="AJ434" s="29">
        <v>44990</v>
      </c>
      <c r="AK434" s="212">
        <f>'Detailed Summary'!BO1164</f>
        <v>14711</v>
      </c>
      <c r="AM434" t="s">
        <v>56</v>
      </c>
      <c r="AN434" s="29">
        <v>44989</v>
      </c>
      <c r="AO434" s="210">
        <f t="shared" si="53"/>
        <v>521262</v>
      </c>
      <c r="AQ434" t="s">
        <v>57</v>
      </c>
      <c r="AR434" s="29">
        <v>44990</v>
      </c>
      <c r="AS434" s="48">
        <f t="shared" si="52"/>
        <v>401843</v>
      </c>
    </row>
    <row r="435" spans="2:45" x14ac:dyDescent="0.2">
      <c r="B435" t="s">
        <v>56</v>
      </c>
      <c r="C435" s="29">
        <f>C434+7</f>
        <v>44996</v>
      </c>
      <c r="D435" s="212">
        <f>'Detailed Summary'!BQ1170</f>
        <v>185615</v>
      </c>
      <c r="F435" t="s">
        <v>57</v>
      </c>
      <c r="G435" s="29">
        <f>G434+7</f>
        <v>44997</v>
      </c>
      <c r="H435" s="212">
        <f>'Detailed Summary'!BQ1171</f>
        <v>137747</v>
      </c>
      <c r="J435" t="s">
        <v>56</v>
      </c>
      <c r="K435" s="29">
        <f>K434+7</f>
        <v>44996</v>
      </c>
      <c r="L435" s="212">
        <f>'Detailed Summary'!AD1170</f>
        <v>114694</v>
      </c>
      <c r="N435" t="s">
        <v>57</v>
      </c>
      <c r="O435" s="29">
        <f>O434+7</f>
        <v>44997</v>
      </c>
      <c r="P435" s="212">
        <f>'Detailed Summary'!AD1171</f>
        <v>93499</v>
      </c>
      <c r="R435" t="s">
        <v>56</v>
      </c>
      <c r="S435" s="29">
        <f>S434+7</f>
        <v>44996</v>
      </c>
      <c r="T435" s="212">
        <f>'Detailed Summary'!AC1170</f>
        <v>33714</v>
      </c>
      <c r="U435" t="s">
        <v>57</v>
      </c>
      <c r="V435" s="29">
        <f>V434+7</f>
        <v>44997</v>
      </c>
      <c r="W435" s="212">
        <f>'Detailed Summary'!AC1171</f>
        <v>29974</v>
      </c>
      <c r="Y435" t="s">
        <v>56</v>
      </c>
      <c r="Z435" s="29">
        <f>Z434+7</f>
        <v>44996</v>
      </c>
      <c r="AA435" s="212">
        <f>'Detailed Summary'!BK1170</f>
        <v>150170</v>
      </c>
      <c r="AB435" t="s">
        <v>57</v>
      </c>
      <c r="AC435" s="29">
        <f>AC434+7</f>
        <v>44997</v>
      </c>
      <c r="AD435" s="212">
        <f>'Detailed Summary'!BK1171</f>
        <v>120524</v>
      </c>
      <c r="AF435" t="s">
        <v>56</v>
      </c>
      <c r="AG435" s="29">
        <f>AG434+7</f>
        <v>44996</v>
      </c>
      <c r="AH435" s="212">
        <f>'Detailed Summary'!BO1170</f>
        <v>17335</v>
      </c>
      <c r="AI435" t="s">
        <v>57</v>
      </c>
      <c r="AJ435" s="29">
        <f>AJ434+7</f>
        <v>44997</v>
      </c>
      <c r="AK435" s="212">
        <f>'Detailed Summary'!BO1171</f>
        <v>13145</v>
      </c>
      <c r="AM435" t="s">
        <v>56</v>
      </c>
      <c r="AN435" s="29">
        <f>AN434+7</f>
        <v>44996</v>
      </c>
      <c r="AO435" s="210">
        <f t="shared" si="53"/>
        <v>501528</v>
      </c>
      <c r="AQ435" t="s">
        <v>57</v>
      </c>
      <c r="AR435" s="29">
        <f>AR434+7</f>
        <v>44997</v>
      </c>
      <c r="AS435" s="48">
        <f t="shared" si="52"/>
        <v>394889</v>
      </c>
    </row>
    <row r="436" spans="2:45" x14ac:dyDescent="0.2">
      <c r="B436" t="s">
        <v>56</v>
      </c>
      <c r="C436" s="29">
        <f>C435+7</f>
        <v>45003</v>
      </c>
      <c r="D436" s="212">
        <f>'Detailed Summary'!BQ1177</f>
        <v>173690</v>
      </c>
      <c r="F436" t="s">
        <v>57</v>
      </c>
      <c r="G436" s="29">
        <f>G435+7</f>
        <v>45004</v>
      </c>
      <c r="H436" s="212">
        <f>'Detailed Summary'!BQ1178</f>
        <v>138707</v>
      </c>
      <c r="J436" t="s">
        <v>56</v>
      </c>
      <c r="K436" s="29">
        <f>K435+7</f>
        <v>45003</v>
      </c>
      <c r="L436" s="212">
        <f>'Detailed Summary'!AD1177</f>
        <v>109192</v>
      </c>
      <c r="N436" t="s">
        <v>57</v>
      </c>
      <c r="O436" s="29">
        <f>O435+7</f>
        <v>45004</v>
      </c>
      <c r="P436" s="212">
        <f>'Detailed Summary'!AD1178</f>
        <v>98821</v>
      </c>
      <c r="R436" t="s">
        <v>56</v>
      </c>
      <c r="S436" s="29">
        <f>S435+7</f>
        <v>45003</v>
      </c>
      <c r="T436" s="212">
        <f>'Detailed Summary'!AC1177</f>
        <v>32322</v>
      </c>
      <c r="U436" t="s">
        <v>57</v>
      </c>
      <c r="V436" s="29">
        <f>V435+7</f>
        <v>45004</v>
      </c>
      <c r="W436" s="212">
        <f>'Detailed Summary'!AC1178</f>
        <v>31693</v>
      </c>
      <c r="Y436" t="s">
        <v>56</v>
      </c>
      <c r="Z436" s="29">
        <f>Z435+7</f>
        <v>45003</v>
      </c>
      <c r="AA436" s="212">
        <f>'Detailed Summary'!BK1177</f>
        <v>137604</v>
      </c>
      <c r="AB436" t="s">
        <v>57</v>
      </c>
      <c r="AC436" s="29">
        <f>AC435+7</f>
        <v>45004</v>
      </c>
      <c r="AD436" s="212">
        <f>'Detailed Summary'!BK1178</f>
        <v>119610</v>
      </c>
      <c r="AF436" t="s">
        <v>56</v>
      </c>
      <c r="AG436" s="29">
        <f>AG435+7</f>
        <v>45003</v>
      </c>
      <c r="AH436" s="212">
        <f>'Detailed Summary'!BO1177</f>
        <v>15231</v>
      </c>
      <c r="AI436" t="s">
        <v>57</v>
      </c>
      <c r="AJ436" s="29">
        <f>AJ435+7</f>
        <v>45004</v>
      </c>
      <c r="AK436" s="212">
        <f>'Detailed Summary'!BO1178</f>
        <v>14113</v>
      </c>
      <c r="AM436" t="s">
        <v>56</v>
      </c>
      <c r="AN436" s="29">
        <f>AN435+7</f>
        <v>45003</v>
      </c>
      <c r="AO436" s="210">
        <f t="shared" si="53"/>
        <v>468039</v>
      </c>
      <c r="AQ436" t="s">
        <v>57</v>
      </c>
      <c r="AR436" s="29">
        <f>AR435+7</f>
        <v>45004</v>
      </c>
      <c r="AS436" s="48">
        <f t="shared" si="52"/>
        <v>402944</v>
      </c>
    </row>
    <row r="437" spans="2:45" x14ac:dyDescent="0.2">
      <c r="B437" t="s">
        <v>56</v>
      </c>
      <c r="C437" s="29">
        <f>C436+7</f>
        <v>45010</v>
      </c>
      <c r="D437" s="212">
        <f>'Detailed Summary'!BQ1184</f>
        <v>197775</v>
      </c>
      <c r="F437" t="s">
        <v>57</v>
      </c>
      <c r="G437" s="29">
        <f>G436+7</f>
        <v>45011</v>
      </c>
      <c r="H437" s="212">
        <f>'Detailed Summary'!BQ1185</f>
        <v>150725</v>
      </c>
      <c r="J437" t="s">
        <v>56</v>
      </c>
      <c r="K437" s="29">
        <f>K436+7</f>
        <v>45010</v>
      </c>
      <c r="L437" s="212">
        <f>'Detailed Summary'!AD1184</f>
        <v>117805</v>
      </c>
      <c r="N437" t="s">
        <v>57</v>
      </c>
      <c r="O437" s="29">
        <f>O436+7</f>
        <v>45011</v>
      </c>
      <c r="P437" s="212">
        <f>'Detailed Summary'!AD1185</f>
        <v>96039</v>
      </c>
      <c r="R437" t="s">
        <v>56</v>
      </c>
      <c r="S437" s="29">
        <f>S436+7</f>
        <v>45010</v>
      </c>
      <c r="T437" s="212">
        <f>'Detailed Summary'!AC1184</f>
        <v>32064</v>
      </c>
      <c r="U437" t="s">
        <v>57</v>
      </c>
      <c r="V437" s="29">
        <f>V436+7</f>
        <v>45011</v>
      </c>
      <c r="W437" s="212">
        <f>'Detailed Summary'!AC1185</f>
        <v>29743</v>
      </c>
      <c r="Y437" t="s">
        <v>56</v>
      </c>
      <c r="Z437" s="29">
        <f>Z436+7</f>
        <v>45010</v>
      </c>
      <c r="AA437" s="212">
        <f>'Detailed Summary'!BK1184</f>
        <v>161979</v>
      </c>
      <c r="AB437" t="s">
        <v>57</v>
      </c>
      <c r="AC437" s="29">
        <f>AC436+7</f>
        <v>45011</v>
      </c>
      <c r="AD437" s="212">
        <f>'Detailed Summary'!BK1185</f>
        <v>119492</v>
      </c>
      <c r="AF437" t="s">
        <v>56</v>
      </c>
      <c r="AG437" s="29">
        <f>AG436+7</f>
        <v>45010</v>
      </c>
      <c r="AH437" s="212">
        <f>'Detailed Summary'!BO1184</f>
        <v>20491</v>
      </c>
      <c r="AI437" t="s">
        <v>57</v>
      </c>
      <c r="AJ437" s="29">
        <f>AJ436+7</f>
        <v>45011</v>
      </c>
      <c r="AK437" s="212">
        <f>'Detailed Summary'!BO1185</f>
        <v>15538</v>
      </c>
      <c r="AM437" t="s">
        <v>56</v>
      </c>
      <c r="AN437" s="29">
        <f>AN436+7</f>
        <v>45010</v>
      </c>
      <c r="AO437" s="210">
        <f t="shared" si="53"/>
        <v>530114</v>
      </c>
      <c r="AQ437" t="s">
        <v>57</v>
      </c>
      <c r="AR437" s="29">
        <f>AR436+7</f>
        <v>45011</v>
      </c>
      <c r="AS437" s="48">
        <f t="shared" si="52"/>
        <v>411537</v>
      </c>
    </row>
    <row r="438" spans="2:45" x14ac:dyDescent="0.2">
      <c r="B438" t="s">
        <v>56</v>
      </c>
      <c r="C438" s="29">
        <v>45017</v>
      </c>
      <c r="D438" s="212">
        <f>'Detailed Summary'!BQ1191</f>
        <v>192531</v>
      </c>
      <c r="F438" t="s">
        <v>57</v>
      </c>
      <c r="G438" s="29">
        <v>45018</v>
      </c>
      <c r="H438" s="212">
        <f>'Detailed Summary'!BQ1192</f>
        <v>143376</v>
      </c>
      <c r="J438" t="s">
        <v>56</v>
      </c>
      <c r="K438" s="29">
        <v>45017</v>
      </c>
      <c r="L438" s="212">
        <f>'Detailed Summary'!AD1191</f>
        <v>118397</v>
      </c>
      <c r="N438" t="s">
        <v>57</v>
      </c>
      <c r="O438" s="29">
        <v>45018</v>
      </c>
      <c r="P438" s="212">
        <f>'Detailed Summary'!AD1192</f>
        <v>96546</v>
      </c>
      <c r="R438" t="s">
        <v>56</v>
      </c>
      <c r="S438" s="29">
        <v>45017</v>
      </c>
      <c r="T438" s="212">
        <f>'Detailed Summary'!AC1191</f>
        <v>33012</v>
      </c>
      <c r="U438" t="s">
        <v>57</v>
      </c>
      <c r="V438" s="29">
        <v>45018</v>
      </c>
      <c r="W438" s="212">
        <f>'Detailed Summary'!AC1192</f>
        <v>29464</v>
      </c>
      <c r="Y438" t="s">
        <v>56</v>
      </c>
      <c r="Z438" s="29">
        <v>45017</v>
      </c>
      <c r="AA438" s="212">
        <f>'Detailed Summary'!BK1191</f>
        <v>163503</v>
      </c>
      <c r="AB438" t="s">
        <v>57</v>
      </c>
      <c r="AC438" s="29">
        <v>45018</v>
      </c>
      <c r="AD438" s="212">
        <f>'Detailed Summary'!BK1192</f>
        <v>111283</v>
      </c>
      <c r="AF438" t="s">
        <v>56</v>
      </c>
      <c r="AG438" s="29">
        <v>45017</v>
      </c>
      <c r="AH438" s="212">
        <f>'Detailed Summary'!BO1191</f>
        <v>18895</v>
      </c>
      <c r="AI438" t="s">
        <v>57</v>
      </c>
      <c r="AJ438" s="29">
        <v>45018</v>
      </c>
      <c r="AK438" s="212">
        <f>'Detailed Summary'!BO1192</f>
        <v>14005</v>
      </c>
      <c r="AM438" t="s">
        <v>56</v>
      </c>
      <c r="AN438" s="29">
        <v>45017</v>
      </c>
      <c r="AO438" s="210">
        <f t="shared" si="53"/>
        <v>526338</v>
      </c>
      <c r="AQ438" t="s">
        <v>57</v>
      </c>
      <c r="AR438" s="29">
        <v>45018</v>
      </c>
      <c r="AS438" s="48">
        <f t="shared" si="52"/>
        <v>394674</v>
      </c>
    </row>
    <row r="439" spans="2:45" x14ac:dyDescent="0.2">
      <c r="B439" t="s">
        <v>56</v>
      </c>
      <c r="C439" s="29">
        <f>C438+7</f>
        <v>45024</v>
      </c>
      <c r="D439" s="212">
        <f>'Detailed Summary'!BQ1198</f>
        <v>169579</v>
      </c>
      <c r="F439" t="s">
        <v>57</v>
      </c>
      <c r="G439" s="29">
        <f>G438+7</f>
        <v>45025</v>
      </c>
      <c r="H439" s="212">
        <f>'Detailed Summary'!BQ1199</f>
        <v>133155</v>
      </c>
      <c r="J439" t="s">
        <v>56</v>
      </c>
      <c r="K439" s="29">
        <f>K438+7</f>
        <v>45024</v>
      </c>
      <c r="L439" s="212">
        <f>'Detailed Summary'!AD1198</f>
        <v>98540</v>
      </c>
      <c r="N439" t="s">
        <v>57</v>
      </c>
      <c r="O439" s="29">
        <f>O438+7</f>
        <v>45025</v>
      </c>
      <c r="P439" s="212">
        <f>'Detailed Summary'!AD1199</f>
        <v>89193</v>
      </c>
      <c r="R439" t="s">
        <v>56</v>
      </c>
      <c r="S439" s="29">
        <f>S438+7</f>
        <v>45024</v>
      </c>
      <c r="T439" s="212">
        <f>'Detailed Summary'!AC1198</f>
        <v>27559</v>
      </c>
      <c r="U439" t="s">
        <v>57</v>
      </c>
      <c r="V439" s="29">
        <f>V438+7</f>
        <v>45025</v>
      </c>
      <c r="W439" s="212">
        <f>'Detailed Summary'!AC1199</f>
        <v>29459</v>
      </c>
      <c r="Y439" t="s">
        <v>56</v>
      </c>
      <c r="Z439" s="29">
        <f>Z438+7</f>
        <v>45024</v>
      </c>
      <c r="AA439" s="212">
        <f>'Detailed Summary'!BK1198</f>
        <v>113849</v>
      </c>
      <c r="AB439" t="s">
        <v>57</v>
      </c>
      <c r="AC439" s="29">
        <f>AC438+7</f>
        <v>45025</v>
      </c>
      <c r="AD439" s="212">
        <f>'Detailed Summary'!BK1199</f>
        <v>98514</v>
      </c>
      <c r="AF439" t="s">
        <v>56</v>
      </c>
      <c r="AG439" s="29">
        <f>AG438+7</f>
        <v>45024</v>
      </c>
      <c r="AH439" s="212">
        <f>'Detailed Summary'!BO1198</f>
        <v>15223</v>
      </c>
      <c r="AI439" t="s">
        <v>57</v>
      </c>
      <c r="AJ439" s="29">
        <f>AJ438+7</f>
        <v>45025</v>
      </c>
      <c r="AK439" s="212">
        <f>'Detailed Summary'!BO1199</f>
        <v>13146</v>
      </c>
      <c r="AM439" t="s">
        <v>56</v>
      </c>
      <c r="AN439" s="29">
        <f>AN438+7</f>
        <v>45024</v>
      </c>
      <c r="AO439" s="210">
        <f t="shared" si="53"/>
        <v>424750</v>
      </c>
      <c r="AQ439" t="s">
        <v>57</v>
      </c>
      <c r="AR439" s="29">
        <f>AR438+7</f>
        <v>45025</v>
      </c>
      <c r="AS439" s="48">
        <f t="shared" si="52"/>
        <v>363467</v>
      </c>
    </row>
    <row r="440" spans="2:45" x14ac:dyDescent="0.2">
      <c r="B440" t="s">
        <v>56</v>
      </c>
      <c r="C440" s="29">
        <f>C439+7</f>
        <v>45031</v>
      </c>
      <c r="D440" s="212">
        <f>'Detailed Summary'!BQ1205</f>
        <v>199067</v>
      </c>
      <c r="F440" t="s">
        <v>57</v>
      </c>
      <c r="G440" s="29">
        <f>G439+7</f>
        <v>45032</v>
      </c>
      <c r="H440" s="212">
        <f>'Detailed Summary'!BQ1206</f>
        <v>158293</v>
      </c>
      <c r="J440" t="s">
        <v>56</v>
      </c>
      <c r="K440" s="29">
        <f>K439+7</f>
        <v>45031</v>
      </c>
      <c r="L440" s="212">
        <f>'Detailed Summary'!AD1205</f>
        <v>123585</v>
      </c>
      <c r="N440" t="s">
        <v>57</v>
      </c>
      <c r="O440" s="29">
        <f>O439+7</f>
        <v>45032</v>
      </c>
      <c r="P440" s="212">
        <f>'Detailed Summary'!AD1206</f>
        <v>103556</v>
      </c>
      <c r="R440" t="s">
        <v>56</v>
      </c>
      <c r="S440" s="29">
        <f>S439+7</f>
        <v>45031</v>
      </c>
      <c r="T440" s="212">
        <f>'Detailed Summary'!AC1205</f>
        <v>35464</v>
      </c>
      <c r="U440" t="s">
        <v>57</v>
      </c>
      <c r="V440" s="29">
        <f>V439+7</f>
        <v>45032</v>
      </c>
      <c r="W440" s="212">
        <f>'Detailed Summary'!AC1206</f>
        <v>32647</v>
      </c>
      <c r="Y440" t="s">
        <v>56</v>
      </c>
      <c r="Z440" s="29">
        <f>Z439+7</f>
        <v>45031</v>
      </c>
      <c r="AA440" s="212">
        <f>'Detailed Summary'!BK1205</f>
        <v>165533</v>
      </c>
      <c r="AB440" t="s">
        <v>57</v>
      </c>
      <c r="AC440" s="29">
        <f>AC439+7</f>
        <v>45032</v>
      </c>
      <c r="AD440" s="212">
        <f>'Detailed Summary'!BK1206</f>
        <v>125271</v>
      </c>
      <c r="AF440" t="s">
        <v>56</v>
      </c>
      <c r="AG440" s="29">
        <f>AG439+7</f>
        <v>45031</v>
      </c>
      <c r="AH440" s="212">
        <f>'Detailed Summary'!BO1205</f>
        <v>20224</v>
      </c>
      <c r="AI440" t="s">
        <v>57</v>
      </c>
      <c r="AJ440" s="29">
        <f>AJ439+7</f>
        <v>45032</v>
      </c>
      <c r="AK440" s="212">
        <f>'Detailed Summary'!BO1206</f>
        <v>14802</v>
      </c>
      <c r="AM440" t="s">
        <v>56</v>
      </c>
      <c r="AN440" s="29">
        <f>AN439+7</f>
        <v>45031</v>
      </c>
      <c r="AO440" s="210">
        <f t="shared" si="53"/>
        <v>543873</v>
      </c>
      <c r="AQ440" t="s">
        <v>57</v>
      </c>
      <c r="AR440" s="29">
        <f>AR439+7</f>
        <v>45032</v>
      </c>
      <c r="AS440" s="48">
        <f t="shared" si="52"/>
        <v>434569</v>
      </c>
    </row>
    <row r="441" spans="2:45" x14ac:dyDescent="0.2">
      <c r="B441" t="s">
        <v>56</v>
      </c>
      <c r="C441" s="29">
        <f>C440+7</f>
        <v>45038</v>
      </c>
      <c r="D441" s="212">
        <f>'Detailed Summary'!BQ1212</f>
        <v>193008</v>
      </c>
      <c r="F441" t="s">
        <v>57</v>
      </c>
      <c r="G441" s="29">
        <f>G440+7</f>
        <v>45039</v>
      </c>
      <c r="H441" s="212">
        <f>'Detailed Summary'!BQ1213</f>
        <v>137235</v>
      </c>
      <c r="J441" t="s">
        <v>56</v>
      </c>
      <c r="K441" s="29">
        <f>K440+7</f>
        <v>45038</v>
      </c>
      <c r="L441" s="212">
        <f>'Detailed Summary'!AD1212</f>
        <v>115980</v>
      </c>
      <c r="N441" t="s">
        <v>57</v>
      </c>
      <c r="O441" s="29">
        <f>O440+7</f>
        <v>45039</v>
      </c>
      <c r="P441" s="212">
        <f>'Detailed Summary'!AD1213</f>
        <v>88320</v>
      </c>
      <c r="R441" t="s">
        <v>56</v>
      </c>
      <c r="S441" s="29">
        <f>S440+7</f>
        <v>45038</v>
      </c>
      <c r="T441" s="212">
        <f>'Detailed Summary'!AC1212</f>
        <v>34394</v>
      </c>
      <c r="U441" t="s">
        <v>57</v>
      </c>
      <c r="V441" s="29">
        <f>V440+7</f>
        <v>45039</v>
      </c>
      <c r="W441" s="212">
        <f>'Detailed Summary'!AC1213</f>
        <v>29915</v>
      </c>
      <c r="Y441" t="s">
        <v>56</v>
      </c>
      <c r="Z441" s="29">
        <f>Z440+7</f>
        <v>45038</v>
      </c>
      <c r="AA441" s="212">
        <f>'Detailed Summary'!BK1212</f>
        <v>148755</v>
      </c>
      <c r="AB441" t="s">
        <v>57</v>
      </c>
      <c r="AC441" s="29">
        <f>AC440+7</f>
        <v>45039</v>
      </c>
      <c r="AD441" s="212">
        <f>'Detailed Summary'!BK1213</f>
        <v>105901</v>
      </c>
      <c r="AF441" t="s">
        <v>56</v>
      </c>
      <c r="AG441" s="29">
        <f>AG440+7</f>
        <v>45038</v>
      </c>
      <c r="AH441" s="212">
        <f>'Detailed Summary'!BO1212</f>
        <v>19897</v>
      </c>
      <c r="AI441" t="s">
        <v>57</v>
      </c>
      <c r="AJ441" s="29">
        <f>AJ440+7</f>
        <v>45039</v>
      </c>
      <c r="AK441" s="212">
        <f>'Detailed Summary'!BO1213</f>
        <v>12956</v>
      </c>
      <c r="AM441" t="s">
        <v>56</v>
      </c>
      <c r="AN441" s="29">
        <f>AN440+7</f>
        <v>45038</v>
      </c>
      <c r="AO441" s="210">
        <f t="shared" si="53"/>
        <v>512034</v>
      </c>
      <c r="AQ441" t="s">
        <v>57</v>
      </c>
      <c r="AR441" s="29">
        <f>AR440+7</f>
        <v>45039</v>
      </c>
      <c r="AS441" s="48">
        <f t="shared" si="52"/>
        <v>374327</v>
      </c>
    </row>
    <row r="442" spans="2:45" x14ac:dyDescent="0.2">
      <c r="B442" t="s">
        <v>56</v>
      </c>
      <c r="C442" s="29">
        <f>C441+7</f>
        <v>45045</v>
      </c>
      <c r="D442" s="212">
        <f>'Detailed Summary'!BQ1219</f>
        <v>195080</v>
      </c>
      <c r="F442" t="s">
        <v>57</v>
      </c>
      <c r="G442" s="29">
        <f>G441+7</f>
        <v>45046</v>
      </c>
      <c r="H442" s="212">
        <f>'Detailed Summary'!BQ1220</f>
        <v>157268</v>
      </c>
      <c r="J442" t="s">
        <v>56</v>
      </c>
      <c r="K442" s="29">
        <f>K441+7</f>
        <v>45045</v>
      </c>
      <c r="L442" s="212">
        <f>'Detailed Summary'!AD1219</f>
        <v>112073</v>
      </c>
      <c r="N442" t="s">
        <v>57</v>
      </c>
      <c r="O442" s="29">
        <f>O441+7</f>
        <v>45046</v>
      </c>
      <c r="P442" s="212">
        <f>'Detailed Summary'!AD1220</f>
        <v>94145</v>
      </c>
      <c r="R442" t="s">
        <v>56</v>
      </c>
      <c r="S442" s="29">
        <f>S441+7</f>
        <v>45045</v>
      </c>
      <c r="T442" s="212">
        <f>'Detailed Summary'!AC1219</f>
        <v>31772</v>
      </c>
      <c r="U442" t="s">
        <v>57</v>
      </c>
      <c r="V442" s="29">
        <f>V441+7</f>
        <v>45046</v>
      </c>
      <c r="W442" s="212">
        <f>'Detailed Summary'!AC1220</f>
        <v>30015</v>
      </c>
      <c r="Y442" t="s">
        <v>56</v>
      </c>
      <c r="Z442" s="29">
        <f>Z441+7</f>
        <v>45045</v>
      </c>
      <c r="AA442" s="212">
        <f>'Detailed Summary'!BK1216</f>
        <v>192423</v>
      </c>
      <c r="AB442" t="s">
        <v>57</v>
      </c>
      <c r="AC442" s="29">
        <f>AC441+7</f>
        <v>45046</v>
      </c>
      <c r="AD442" s="212">
        <f>'Detailed Summary'!BK1220</f>
        <v>116471</v>
      </c>
      <c r="AF442" t="s">
        <v>56</v>
      </c>
      <c r="AG442" s="29">
        <f>AG441+7</f>
        <v>45045</v>
      </c>
      <c r="AH442" s="212">
        <f>'Detailed Summary'!BO1219</f>
        <v>19784</v>
      </c>
      <c r="AI442" t="s">
        <v>57</v>
      </c>
      <c r="AJ442" s="29">
        <f>AJ441+7</f>
        <v>45046</v>
      </c>
      <c r="AK442" s="212">
        <f>'Detailed Summary'!BO1220</f>
        <v>16249</v>
      </c>
      <c r="AM442" t="s">
        <v>56</v>
      </c>
      <c r="AN442" s="29">
        <f>AN441+7</f>
        <v>45045</v>
      </c>
      <c r="AO442" s="210">
        <f t="shared" si="53"/>
        <v>551132</v>
      </c>
      <c r="AQ442" t="s">
        <v>57</v>
      </c>
      <c r="AR442" s="29">
        <f>AR441+7</f>
        <v>45046</v>
      </c>
      <c r="AS442" s="48">
        <f t="shared" si="52"/>
        <v>414148</v>
      </c>
    </row>
    <row r="443" spans="2:45" x14ac:dyDescent="0.2">
      <c r="AO443" s="69"/>
    </row>
    <row r="444" spans="2:45" x14ac:dyDescent="0.2">
      <c r="AO444" s="69"/>
    </row>
    <row r="445" spans="2:45" x14ac:dyDescent="0.2">
      <c r="AO445" s="69"/>
    </row>
    <row r="446" spans="2:45" x14ac:dyDescent="0.2">
      <c r="AO446" s="69"/>
    </row>
    <row r="447" spans="2:45" x14ac:dyDescent="0.2">
      <c r="AO447" s="69"/>
    </row>
    <row r="448" spans="2:45" x14ac:dyDescent="0.2">
      <c r="AO448" s="69"/>
    </row>
    <row r="449" spans="41:41" x14ac:dyDescent="0.2">
      <c r="AO449" s="69"/>
    </row>
    <row r="450" spans="41:41" x14ac:dyDescent="0.2">
      <c r="AO450" s="69"/>
    </row>
    <row r="451" spans="41:41" x14ac:dyDescent="0.2">
      <c r="AO451" s="69"/>
    </row>
  </sheetData>
  <sheetProtection algorithmName="SHA-512" hashValue="+a1GyvP5Qh+1MWl0EEn/EoDP+vKlIKbr56bH2sEqx0FhUL2W76PvQHgCGj18Z6a+QrAy3NapOeoeY/6aPoHNGw==" saltValue="49LaRLIJapfz9O48u1boJg==" spinCount="100000" sheet="1" objects="1" scenarios="1"/>
  <mergeCells count="11">
    <mergeCell ref="AV5:BB5"/>
    <mergeCell ref="B4:H4"/>
    <mergeCell ref="J4:P4"/>
    <mergeCell ref="R4:W4"/>
    <mergeCell ref="Y4:AD4"/>
    <mergeCell ref="AF4:AK4"/>
    <mergeCell ref="AM4:AS4"/>
    <mergeCell ref="B5:H5"/>
    <mergeCell ref="J5:P5"/>
    <mergeCell ref="R5:W5"/>
    <mergeCell ref="AM5:AS5"/>
  </mergeCells>
  <pageMargins left="0.7" right="0.7" top="0.75" bottom="0.75" header="0.3" footer="0.3"/>
  <pageSetup orientation="portrait" verticalDpi="2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AC109"/>
  <sheetViews>
    <sheetView topLeftCell="A82" workbookViewId="0">
      <selection activeCell="G109" sqref="G109"/>
    </sheetView>
  </sheetViews>
  <sheetFormatPr baseColWidth="10" defaultColWidth="8.83203125" defaultRowHeight="15" x14ac:dyDescent="0.2"/>
  <cols>
    <col min="3" max="3" width="13.83203125" customWidth="1"/>
    <col min="4" max="5" width="11.1640625" customWidth="1"/>
    <col min="6" max="6" width="10.83203125" customWidth="1"/>
    <col min="7" max="7" width="12.1640625" customWidth="1"/>
    <col min="8" max="8" width="10.83203125" customWidth="1"/>
    <col min="9" max="9" width="11.1640625" customWidth="1"/>
    <col min="10" max="10" width="10.83203125" customWidth="1"/>
    <col min="11" max="11" width="13.5" customWidth="1"/>
    <col min="12" max="12" width="12.1640625" customWidth="1"/>
    <col min="13" max="13" width="13.5" customWidth="1"/>
    <col min="14" max="14" width="13.1640625" customWidth="1"/>
    <col min="15" max="16" width="11.83203125" customWidth="1"/>
    <col min="18" max="18" width="10.5" bestFit="1" customWidth="1"/>
    <col min="19" max="19" width="11.5" bestFit="1" customWidth="1"/>
    <col min="20" max="20" width="12.5" customWidth="1"/>
    <col min="21" max="21" width="11.5" customWidth="1"/>
    <col min="22" max="22" width="13.1640625" customWidth="1"/>
    <col min="23" max="23" width="13" customWidth="1"/>
    <col min="24" max="24" width="11.83203125" customWidth="1"/>
    <col min="25" max="25" width="13.6640625" customWidth="1"/>
    <col min="26" max="26" width="12" customWidth="1"/>
    <col min="27" max="27" width="11.6640625" customWidth="1"/>
    <col min="28" max="28" width="11.5" customWidth="1"/>
    <col min="29" max="29" width="11.5" bestFit="1" customWidth="1"/>
  </cols>
  <sheetData>
    <row r="3" spans="1:18" x14ac:dyDescent="0.2">
      <c r="C3" s="268" t="s">
        <v>47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</row>
    <row r="5" spans="1:18" x14ac:dyDescent="0.2">
      <c r="C5" s="9" t="s">
        <v>280</v>
      </c>
      <c r="D5" s="9" t="s">
        <v>281</v>
      </c>
      <c r="E5" s="9" t="s">
        <v>282</v>
      </c>
      <c r="F5" s="9" t="s">
        <v>283</v>
      </c>
      <c r="G5" s="9" t="s">
        <v>284</v>
      </c>
      <c r="H5" s="9" t="s">
        <v>285</v>
      </c>
      <c r="I5" s="9" t="s">
        <v>274</v>
      </c>
      <c r="J5" s="9" t="s">
        <v>275</v>
      </c>
      <c r="K5" s="9" t="s">
        <v>276</v>
      </c>
      <c r="L5" s="9" t="s">
        <v>277</v>
      </c>
      <c r="M5" s="9" t="s">
        <v>278</v>
      </c>
      <c r="N5" s="9" t="s">
        <v>279</v>
      </c>
    </row>
    <row r="6" spans="1:18" x14ac:dyDescent="0.2">
      <c r="B6" s="64">
        <v>2007</v>
      </c>
      <c r="I6" s="13">
        <v>1585718</v>
      </c>
      <c r="J6" s="13">
        <v>1656087</v>
      </c>
      <c r="K6" s="13">
        <v>1517708</v>
      </c>
      <c r="L6" s="13">
        <v>1637614</v>
      </c>
      <c r="M6" s="13">
        <v>1517781</v>
      </c>
      <c r="N6" s="13">
        <v>1547546</v>
      </c>
      <c r="P6" s="13">
        <v>9462454</v>
      </c>
    </row>
    <row r="7" spans="1:18" x14ac:dyDescent="0.2">
      <c r="B7" s="64">
        <v>2008</v>
      </c>
      <c r="C7" s="13">
        <v>1536632</v>
      </c>
      <c r="D7" s="13">
        <v>1567443</v>
      </c>
      <c r="E7" s="13">
        <v>1645248</v>
      </c>
      <c r="F7" s="13">
        <v>1683817</v>
      </c>
      <c r="G7" s="13">
        <v>1806234</v>
      </c>
      <c r="H7" s="13">
        <v>1702244</v>
      </c>
      <c r="I7" s="13">
        <v>1737885</v>
      </c>
      <c r="J7" s="13">
        <v>1777234</v>
      </c>
      <c r="K7" s="13">
        <v>1726328</v>
      </c>
      <c r="L7" s="13">
        <v>1829736</v>
      </c>
      <c r="M7" s="13">
        <v>1671588</v>
      </c>
      <c r="N7" s="13">
        <v>1796779</v>
      </c>
      <c r="P7" s="13">
        <v>20481168</v>
      </c>
    </row>
    <row r="8" spans="1:18" x14ac:dyDescent="0.2">
      <c r="B8" s="64">
        <v>2009</v>
      </c>
      <c r="C8" s="13">
        <v>1732743</v>
      </c>
      <c r="D8" s="13">
        <v>1665618</v>
      </c>
      <c r="E8" s="13">
        <v>1827513</v>
      </c>
      <c r="F8" s="13">
        <v>1842526</v>
      </c>
      <c r="G8" s="13">
        <v>1885931</v>
      </c>
      <c r="H8" s="13">
        <v>1889662</v>
      </c>
      <c r="I8" s="13">
        <v>1889499</v>
      </c>
      <c r="J8" s="13">
        <v>1889040</v>
      </c>
      <c r="K8" s="13">
        <v>1830871</v>
      </c>
      <c r="L8" s="13">
        <v>1913818</v>
      </c>
      <c r="M8" s="13">
        <v>1792913</v>
      </c>
      <c r="N8" s="13">
        <v>1848723</v>
      </c>
      <c r="P8" s="13">
        <v>22008857</v>
      </c>
    </row>
    <row r="9" spans="1:18" x14ac:dyDescent="0.2">
      <c r="B9" s="64">
        <v>2010</v>
      </c>
      <c r="C9" s="13">
        <v>1769428</v>
      </c>
      <c r="D9" s="13">
        <v>1685637</v>
      </c>
      <c r="E9" s="13">
        <v>1936171</v>
      </c>
      <c r="F9" s="13">
        <v>1918758</v>
      </c>
      <c r="G9" s="13">
        <v>1927500</v>
      </c>
      <c r="H9" s="13">
        <v>1909016</v>
      </c>
      <c r="I9" s="13">
        <v>1873844</v>
      </c>
      <c r="J9" s="13">
        <v>1918072</v>
      </c>
      <c r="K9" s="13">
        <v>1865553</v>
      </c>
      <c r="L9" s="13">
        <v>1931959</v>
      </c>
      <c r="M9" s="13">
        <v>1840037</v>
      </c>
      <c r="N9" s="13">
        <v>1918318</v>
      </c>
      <c r="P9" s="13">
        <v>22494293</v>
      </c>
    </row>
    <row r="10" spans="1:18" x14ac:dyDescent="0.2">
      <c r="B10" s="64">
        <v>2011</v>
      </c>
      <c r="C10" s="13">
        <v>1839816</v>
      </c>
      <c r="D10" s="13">
        <v>1687030</v>
      </c>
      <c r="E10" s="13">
        <v>1997558</v>
      </c>
      <c r="F10" s="13">
        <v>1928818</v>
      </c>
      <c r="G10" s="13">
        <v>1929612</v>
      </c>
      <c r="H10" s="13">
        <v>1919734</v>
      </c>
      <c r="I10" s="13">
        <v>1856111</v>
      </c>
      <c r="J10" s="13">
        <v>1939559</v>
      </c>
      <c r="K10" s="13">
        <v>1874067</v>
      </c>
      <c r="L10" s="13">
        <v>1948478</v>
      </c>
      <c r="M10" s="13">
        <v>1861119</v>
      </c>
      <c r="N10" s="13">
        <v>1922878</v>
      </c>
      <c r="P10" s="13">
        <v>22704780</v>
      </c>
    </row>
    <row r="11" spans="1:18" x14ac:dyDescent="0.2">
      <c r="A11" t="s">
        <v>301</v>
      </c>
      <c r="B11" s="64">
        <v>2012</v>
      </c>
      <c r="C11" s="13">
        <v>1909561</v>
      </c>
      <c r="D11" s="13">
        <v>1885649</v>
      </c>
      <c r="E11" s="13">
        <v>2076082</v>
      </c>
      <c r="F11" s="13">
        <v>2435381</v>
      </c>
      <c r="G11" s="13">
        <v>2635566</v>
      </c>
      <c r="H11" s="13">
        <v>2550142</v>
      </c>
      <c r="I11" s="13">
        <v>2516110</v>
      </c>
      <c r="J11" s="13">
        <v>2674531</v>
      </c>
      <c r="K11" s="13">
        <v>2491993</v>
      </c>
      <c r="L11" s="13">
        <v>2739224</v>
      </c>
      <c r="M11" s="13">
        <v>2618076</v>
      </c>
      <c r="N11" s="13">
        <v>2705905</v>
      </c>
      <c r="P11" s="13">
        <v>29238220</v>
      </c>
    </row>
    <row r="12" spans="1:18" x14ac:dyDescent="0.2">
      <c r="B12" s="64">
        <v>2013</v>
      </c>
      <c r="C12" s="13">
        <v>3160697</v>
      </c>
      <c r="D12" s="13">
        <v>3105297</v>
      </c>
      <c r="E12" s="13">
        <v>3528693</v>
      </c>
      <c r="F12" s="13">
        <v>3474361</v>
      </c>
      <c r="G12" s="13">
        <v>3603114</v>
      </c>
      <c r="H12" s="13">
        <v>3462676</v>
      </c>
      <c r="I12" s="13">
        <v>3456442</v>
      </c>
      <c r="J12" s="13">
        <v>3668344</v>
      </c>
      <c r="K12" s="13">
        <v>3481770</v>
      </c>
      <c r="L12" s="13">
        <v>3744109</v>
      </c>
      <c r="M12" s="13">
        <v>3578580</v>
      </c>
      <c r="N12" s="13">
        <v>3598051</v>
      </c>
      <c r="P12" s="13">
        <v>41862134</v>
      </c>
    </row>
    <row r="13" spans="1:18" x14ac:dyDescent="0.2">
      <c r="B13" s="64">
        <v>2014</v>
      </c>
      <c r="C13" s="13">
        <v>3527345</v>
      </c>
      <c r="D13" s="13">
        <v>3416897</v>
      </c>
      <c r="E13" s="13">
        <v>3936466</v>
      </c>
      <c r="F13" s="13">
        <v>3999152</v>
      </c>
      <c r="G13" s="13">
        <v>4420826</v>
      </c>
      <c r="H13" s="13">
        <v>4675130</v>
      </c>
      <c r="I13" s="13">
        <v>4830976</v>
      </c>
      <c r="J13" s="13">
        <v>4981070</v>
      </c>
      <c r="K13" s="13">
        <v>4878403</v>
      </c>
      <c r="L13" s="13">
        <v>5352872</v>
      </c>
      <c r="M13" s="13">
        <v>4902592</v>
      </c>
      <c r="N13" s="13">
        <v>5130850</v>
      </c>
      <c r="P13" s="13">
        <v>54052579</v>
      </c>
    </row>
    <row r="14" spans="1:18" x14ac:dyDescent="0.2">
      <c r="B14" s="64">
        <v>2015</v>
      </c>
      <c r="C14" s="13">
        <v>4878731</v>
      </c>
      <c r="D14" s="13">
        <v>4687836</v>
      </c>
      <c r="E14" s="13">
        <v>5493869</v>
      </c>
      <c r="F14" s="13">
        <v>5635554</v>
      </c>
      <c r="G14" s="13">
        <v>5613435</v>
      </c>
      <c r="H14" s="13">
        <v>5668404</v>
      </c>
      <c r="I14" s="13">
        <v>5807432</v>
      </c>
      <c r="J14" s="13">
        <v>5780847</v>
      </c>
      <c r="K14" s="13">
        <v>5689007</v>
      </c>
      <c r="L14" s="13">
        <v>5951356</v>
      </c>
      <c r="M14" s="13">
        <v>5618174</v>
      </c>
      <c r="N14" s="13">
        <v>5906441</v>
      </c>
      <c r="P14" s="13">
        <v>66731086</v>
      </c>
    </row>
    <row r="15" spans="1:18" x14ac:dyDescent="0.2">
      <c r="A15" t="s">
        <v>301</v>
      </c>
      <c r="B15" s="64">
        <v>2016</v>
      </c>
      <c r="C15" s="13">
        <v>5694709</v>
      </c>
      <c r="D15" s="13">
        <v>5786605</v>
      </c>
      <c r="E15" s="13">
        <v>6348193</v>
      </c>
      <c r="F15" s="13">
        <v>6194675</v>
      </c>
      <c r="G15" s="13">
        <v>6318249</v>
      </c>
      <c r="H15" s="13">
        <v>6312246</v>
      </c>
      <c r="I15" s="13">
        <v>6227708</v>
      </c>
      <c r="J15" s="13">
        <v>6410390</v>
      </c>
      <c r="K15" s="13">
        <v>6341481</v>
      </c>
      <c r="L15" s="13">
        <f>G31</f>
        <v>6657207</v>
      </c>
      <c r="M15" s="13">
        <f>G32</f>
        <v>6365565</v>
      </c>
      <c r="N15" s="13">
        <f>G33</f>
        <v>6422271</v>
      </c>
      <c r="O15" s="13"/>
      <c r="P15" s="13">
        <f>SUM(C15:N15)</f>
        <v>75079299</v>
      </c>
    </row>
    <row r="16" spans="1:18" x14ac:dyDescent="0.2">
      <c r="B16" s="64">
        <v>2017</v>
      </c>
      <c r="C16" s="13">
        <f>G34</f>
        <v>6278998</v>
      </c>
      <c r="D16" s="13">
        <f>G35</f>
        <v>6113442</v>
      </c>
      <c r="E16" s="13">
        <f>G36</f>
        <v>7882750</v>
      </c>
      <c r="F16" s="13">
        <f>G37</f>
        <v>7582718</v>
      </c>
      <c r="G16" s="13">
        <f>G38</f>
        <v>7993646</v>
      </c>
      <c r="H16" s="13">
        <f>G39</f>
        <v>7760799</v>
      </c>
      <c r="I16" s="13">
        <f>G40</f>
        <v>7483190</v>
      </c>
      <c r="J16" s="13">
        <f>G41</f>
        <v>7630782</v>
      </c>
      <c r="K16" s="13">
        <f>G42</f>
        <v>7554470</v>
      </c>
      <c r="L16" s="13">
        <f>G43</f>
        <v>8409971</v>
      </c>
      <c r="M16" s="13">
        <f>G44</f>
        <v>8060327</v>
      </c>
      <c r="N16" s="13">
        <f>G45</f>
        <v>8132157</v>
      </c>
      <c r="P16" s="13">
        <v>80877336</v>
      </c>
      <c r="R16" s="13"/>
    </row>
    <row r="17" spans="2:29" x14ac:dyDescent="0.2">
      <c r="B17" s="64">
        <v>2018</v>
      </c>
      <c r="C17" s="13">
        <f>G46</f>
        <v>7833808</v>
      </c>
      <c r="D17" s="13">
        <f>G47</f>
        <v>7742683</v>
      </c>
      <c r="E17" s="13">
        <f>G48</f>
        <v>9202032</v>
      </c>
      <c r="F17" s="13">
        <f>G49</f>
        <v>8931243</v>
      </c>
      <c r="G17" s="13">
        <f>G50</f>
        <v>9410810</v>
      </c>
      <c r="H17" s="13">
        <f>G51</f>
        <v>8984686</v>
      </c>
      <c r="I17" s="13">
        <f>G52</f>
        <v>8781806</v>
      </c>
      <c r="J17" s="13">
        <f>G53</f>
        <v>9413276</v>
      </c>
      <c r="K17" s="13">
        <f>G54</f>
        <v>8565812</v>
      </c>
      <c r="L17" s="13">
        <f>G55</f>
        <v>9492445</v>
      </c>
      <c r="M17" s="13">
        <f>G56</f>
        <v>9096919</v>
      </c>
      <c r="N17" s="13">
        <f>G57</f>
        <v>8790955</v>
      </c>
      <c r="P17" s="13">
        <f>SUM(C17:N17)</f>
        <v>106246475</v>
      </c>
    </row>
    <row r="18" spans="2:29" x14ac:dyDescent="0.2">
      <c r="B18" s="64">
        <v>2019</v>
      </c>
      <c r="C18" s="13">
        <f>G58</f>
        <v>8959734</v>
      </c>
      <c r="D18" s="13">
        <f>G59</f>
        <v>8491967</v>
      </c>
      <c r="E18" s="13">
        <f>G60</f>
        <v>9715467</v>
      </c>
      <c r="F18" s="13">
        <f>G61</f>
        <v>9601986</v>
      </c>
      <c r="G18" s="13">
        <f>G62</f>
        <v>9874879</v>
      </c>
      <c r="H18" s="13">
        <f>G63</f>
        <v>9576798</v>
      </c>
      <c r="I18" s="13">
        <f>G64</f>
        <v>9789047</v>
      </c>
      <c r="J18" s="13">
        <f>G65</f>
        <v>11340019</v>
      </c>
      <c r="K18" s="13">
        <f>G66</f>
        <v>10631655</v>
      </c>
      <c r="L18" s="13">
        <f>G67</f>
        <v>11407647</v>
      </c>
      <c r="M18" s="34">
        <f>G68</f>
        <v>10581412</v>
      </c>
      <c r="N18" s="34">
        <f>G69</f>
        <v>10451281</v>
      </c>
      <c r="P18" s="13">
        <f>SUM(C18:N18)</f>
        <v>120421892</v>
      </c>
    </row>
    <row r="19" spans="2:29" x14ac:dyDescent="0.2">
      <c r="B19" s="64">
        <v>2020</v>
      </c>
      <c r="C19" s="13">
        <f>G70</f>
        <v>10520817</v>
      </c>
      <c r="D19" s="13">
        <f>G71</f>
        <v>10575128</v>
      </c>
      <c r="E19" s="13">
        <f>G72</f>
        <v>8367054</v>
      </c>
      <c r="F19" s="13">
        <f>G73</f>
        <v>4913717</v>
      </c>
      <c r="G19" s="13">
        <f>G74</f>
        <v>6760426</v>
      </c>
      <c r="H19" s="13">
        <f>G75</f>
        <v>7857150</v>
      </c>
      <c r="I19" s="13">
        <f>G76</f>
        <v>8014590</v>
      </c>
      <c r="J19" s="13">
        <f>G77</f>
        <v>8533715</v>
      </c>
      <c r="K19" s="13">
        <f>G78</f>
        <v>8496674</v>
      </c>
      <c r="L19" s="13">
        <f>G79</f>
        <v>9680706</v>
      </c>
      <c r="M19" s="34">
        <f>G80</f>
        <v>9032057</v>
      </c>
      <c r="N19" s="34">
        <v>9640298</v>
      </c>
      <c r="P19" s="13">
        <f>SUM(C19:N19)</f>
        <v>102392332</v>
      </c>
    </row>
    <row r="20" spans="2:29" x14ac:dyDescent="0.2">
      <c r="B20" s="64">
        <v>2021</v>
      </c>
      <c r="C20" s="13">
        <f>G82</f>
        <v>9749282</v>
      </c>
      <c r="D20" s="13">
        <f>G83</f>
        <v>7493112</v>
      </c>
      <c r="E20" s="13">
        <f>G84</f>
        <v>13261447</v>
      </c>
      <c r="F20" s="13">
        <f>G85</f>
        <v>13465902</v>
      </c>
      <c r="G20" s="13">
        <f>G86</f>
        <v>14000069</v>
      </c>
      <c r="H20" s="13">
        <f>G87</f>
        <v>14666801</v>
      </c>
      <c r="I20" s="13">
        <f>G88</f>
        <v>14971523</v>
      </c>
      <c r="J20" s="13">
        <f>G89</f>
        <v>14755908</v>
      </c>
      <c r="K20" s="13">
        <f>G90</f>
        <v>14937533</v>
      </c>
      <c r="L20" s="13">
        <f>G91</f>
        <v>16224070</v>
      </c>
      <c r="M20" s="165">
        <f>G92</f>
        <v>15424161</v>
      </c>
      <c r="N20" s="34">
        <f>G93</f>
        <v>15570175</v>
      </c>
      <c r="P20" s="13">
        <f>SUM(C20:N20)</f>
        <v>164519983</v>
      </c>
    </row>
    <row r="21" spans="2:29" x14ac:dyDescent="0.2">
      <c r="B21" s="64">
        <v>2022</v>
      </c>
      <c r="C21" s="13">
        <f>G94</f>
        <v>13281750</v>
      </c>
      <c r="D21" s="13">
        <f>G95</f>
        <v>13223753</v>
      </c>
      <c r="E21" s="13">
        <f>G96</f>
        <v>16925436</v>
      </c>
      <c r="F21" s="13">
        <f>G97</f>
        <v>16911093</v>
      </c>
      <c r="G21" s="13">
        <f>G98</f>
        <v>17191192</v>
      </c>
      <c r="H21" s="13">
        <f>G99</f>
        <v>16277797</v>
      </c>
      <c r="I21" s="13">
        <f>G100</f>
        <v>15838977</v>
      </c>
      <c r="J21" s="13">
        <f>G101</f>
        <v>16894011</v>
      </c>
      <c r="K21" s="13">
        <f>G102</f>
        <v>17013106</v>
      </c>
      <c r="L21" s="13"/>
      <c r="M21" s="13"/>
    </row>
    <row r="22" spans="2:29" ht="14.25" customHeight="1" x14ac:dyDescent="0.25">
      <c r="B22" s="205"/>
      <c r="G22" s="46"/>
      <c r="P22" s="65"/>
    </row>
    <row r="23" spans="2:29" x14ac:dyDescent="0.2">
      <c r="G23" s="46"/>
    </row>
    <row r="24" spans="2:29" ht="19" x14ac:dyDescent="0.25">
      <c r="G24" s="65" t="s">
        <v>302</v>
      </c>
      <c r="H24" s="65"/>
      <c r="I24" s="65"/>
      <c r="J24" s="65"/>
      <c r="K24" s="65"/>
      <c r="L24" s="65"/>
      <c r="M24" s="65"/>
      <c r="N24" s="65"/>
      <c r="O24" s="65"/>
    </row>
    <row r="25" spans="2:29" ht="19" x14ac:dyDescent="0.25">
      <c r="G25" s="65"/>
      <c r="H25" s="65"/>
      <c r="I25" s="65"/>
      <c r="J25" s="65"/>
      <c r="K25" s="65"/>
      <c r="L25" s="65"/>
      <c r="M25" s="65"/>
      <c r="N25" s="65"/>
      <c r="O25" s="65"/>
    </row>
    <row r="26" spans="2:29" ht="19" x14ac:dyDescent="0.25">
      <c r="G26" s="65"/>
      <c r="H26" s="65"/>
      <c r="I26" s="65"/>
      <c r="J26" s="65"/>
      <c r="K26" s="65"/>
      <c r="L26" s="65"/>
      <c r="M26" s="65"/>
      <c r="N26" s="65"/>
      <c r="O26" s="65"/>
    </row>
    <row r="27" spans="2:29" ht="19" x14ac:dyDescent="0.25">
      <c r="G27" s="65"/>
      <c r="H27" s="65"/>
      <c r="I27" s="65"/>
      <c r="J27" s="65"/>
      <c r="K27" s="65"/>
      <c r="L27" s="65"/>
      <c r="M27" s="65"/>
      <c r="N27" s="65"/>
      <c r="O27" s="65"/>
      <c r="R27" s="268" t="s">
        <v>303</v>
      </c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</row>
    <row r="28" spans="2:29" ht="19" x14ac:dyDescent="0.25">
      <c r="C28" s="15" t="s">
        <v>304</v>
      </c>
      <c r="H28" s="65"/>
      <c r="I28" s="65"/>
      <c r="J28" s="65"/>
      <c r="K28" s="65"/>
      <c r="L28" s="65"/>
      <c r="M28" s="65"/>
      <c r="N28" s="65"/>
      <c r="O28" s="65"/>
      <c r="R28" s="9" t="s">
        <v>280</v>
      </c>
      <c r="S28" s="9" t="s">
        <v>281</v>
      </c>
      <c r="T28" s="9" t="s">
        <v>282</v>
      </c>
      <c r="U28" s="9" t="s">
        <v>283</v>
      </c>
      <c r="V28" s="9" t="s">
        <v>284</v>
      </c>
      <c r="W28" s="9" t="s">
        <v>285</v>
      </c>
      <c r="X28" s="9" t="s">
        <v>274</v>
      </c>
      <c r="Y28" s="9" t="s">
        <v>275</v>
      </c>
      <c r="Z28" s="9" t="s">
        <v>276</v>
      </c>
      <c r="AA28" s="9" t="s">
        <v>277</v>
      </c>
      <c r="AB28" s="9" t="s">
        <v>278</v>
      </c>
      <c r="AC28" s="9" t="s">
        <v>279</v>
      </c>
    </row>
    <row r="29" spans="2:29" x14ac:dyDescent="0.2">
      <c r="C29" s="15" t="s">
        <v>48</v>
      </c>
      <c r="G29" s="15" t="s">
        <v>18</v>
      </c>
      <c r="Q29" s="64">
        <v>2007</v>
      </c>
      <c r="X29" s="13">
        <v>1585718</v>
      </c>
      <c r="Y29" s="13">
        <v>1656087</v>
      </c>
      <c r="Z29" s="13">
        <v>1517708</v>
      </c>
      <c r="AA29" s="13">
        <v>1637614</v>
      </c>
      <c r="AB29" s="13">
        <v>1517781</v>
      </c>
      <c r="AC29" s="13">
        <v>1547546</v>
      </c>
    </row>
    <row r="30" spans="2:29" x14ac:dyDescent="0.2">
      <c r="C30" s="15" t="s">
        <v>51</v>
      </c>
      <c r="E30" s="15" t="s">
        <v>305</v>
      </c>
      <c r="F30" s="15" t="s">
        <v>4</v>
      </c>
      <c r="G30" s="15" t="s">
        <v>51</v>
      </c>
      <c r="Q30" s="64">
        <v>2008</v>
      </c>
      <c r="R30" s="13">
        <v>1536632</v>
      </c>
      <c r="S30" s="13">
        <v>1567443</v>
      </c>
      <c r="T30" s="13">
        <v>1645248</v>
      </c>
      <c r="U30" s="13">
        <v>1683817</v>
      </c>
      <c r="V30" s="13">
        <v>1806234</v>
      </c>
      <c r="W30" s="13">
        <v>1702244</v>
      </c>
      <c r="X30" s="13">
        <v>1737885</v>
      </c>
      <c r="Y30" s="13">
        <v>1777234</v>
      </c>
      <c r="Z30" s="13">
        <v>1726328</v>
      </c>
      <c r="AA30" s="13">
        <v>1829736</v>
      </c>
      <c r="AB30" s="13">
        <v>1671588</v>
      </c>
      <c r="AC30" s="13">
        <v>1796779</v>
      </c>
    </row>
    <row r="31" spans="2:29" x14ac:dyDescent="0.2">
      <c r="B31" s="66" t="s">
        <v>218</v>
      </c>
      <c r="C31" s="30">
        <v>6619210</v>
      </c>
      <c r="D31" s="30"/>
      <c r="E31" s="30">
        <v>37997</v>
      </c>
      <c r="F31" s="30"/>
      <c r="G31" s="34">
        <v>6657207</v>
      </c>
      <c r="Q31" s="64">
        <v>2009</v>
      </c>
      <c r="R31" s="13">
        <v>1732743</v>
      </c>
      <c r="S31" s="13">
        <v>1665618</v>
      </c>
      <c r="T31" s="13">
        <v>1827513</v>
      </c>
      <c r="U31" s="13">
        <v>1842526</v>
      </c>
      <c r="V31" s="13">
        <v>1885931</v>
      </c>
      <c r="W31" s="13">
        <v>1889662</v>
      </c>
      <c r="X31" s="13">
        <v>1889499</v>
      </c>
      <c r="Y31" s="13">
        <v>1889040</v>
      </c>
      <c r="Z31" s="13">
        <v>1830871</v>
      </c>
      <c r="AA31" s="13">
        <v>1913818</v>
      </c>
      <c r="AB31" s="13">
        <v>1792913</v>
      </c>
      <c r="AC31" s="13">
        <v>1848723</v>
      </c>
    </row>
    <row r="32" spans="2:29" x14ac:dyDescent="0.2">
      <c r="B32" s="66" t="s">
        <v>219</v>
      </c>
      <c r="C32" s="30">
        <v>6282849</v>
      </c>
      <c r="D32" s="30"/>
      <c r="E32" s="30">
        <v>82716</v>
      </c>
      <c r="F32" s="30"/>
      <c r="G32" s="34">
        <v>6365565</v>
      </c>
      <c r="I32" s="42"/>
      <c r="Q32" s="64">
        <v>2010</v>
      </c>
      <c r="R32" s="13">
        <v>1769428</v>
      </c>
      <c r="S32" s="13">
        <v>1685637</v>
      </c>
      <c r="T32" s="13">
        <v>1936171</v>
      </c>
      <c r="U32" s="13">
        <v>1918758</v>
      </c>
      <c r="V32" s="13">
        <v>1927500</v>
      </c>
      <c r="W32" s="13">
        <v>1909016</v>
      </c>
      <c r="X32" s="13">
        <v>1873844</v>
      </c>
      <c r="Y32" s="13">
        <v>1918072</v>
      </c>
      <c r="Z32" s="13">
        <v>1865553</v>
      </c>
      <c r="AA32" s="13">
        <v>1931959</v>
      </c>
      <c r="AB32" s="13">
        <v>1840037</v>
      </c>
      <c r="AC32" s="13">
        <v>1918318</v>
      </c>
    </row>
    <row r="33" spans="2:29" x14ac:dyDescent="0.2">
      <c r="B33" s="66" t="s">
        <v>220</v>
      </c>
      <c r="C33" s="30">
        <v>6345565</v>
      </c>
      <c r="D33" s="30"/>
      <c r="E33" s="30">
        <v>76706</v>
      </c>
      <c r="F33" s="30"/>
      <c r="G33" s="34">
        <v>6422271</v>
      </c>
      <c r="Q33" s="64">
        <v>2011</v>
      </c>
      <c r="R33" s="13">
        <v>1839816</v>
      </c>
      <c r="S33" s="13">
        <v>1687030</v>
      </c>
      <c r="T33" s="13">
        <v>1997558</v>
      </c>
      <c r="U33" s="13">
        <v>1928818</v>
      </c>
      <c r="V33" s="13">
        <v>1929612</v>
      </c>
      <c r="W33" s="13">
        <v>1919734</v>
      </c>
      <c r="X33" s="13">
        <v>1856111</v>
      </c>
      <c r="Y33" s="13">
        <v>1939559</v>
      </c>
      <c r="Z33" s="13">
        <v>1874067</v>
      </c>
      <c r="AA33" s="13">
        <v>1948478</v>
      </c>
      <c r="AB33" s="13">
        <v>1861119</v>
      </c>
      <c r="AC33" s="13">
        <v>1922878</v>
      </c>
    </row>
    <row r="34" spans="2:29" x14ac:dyDescent="0.2">
      <c r="B34" s="66" t="s">
        <v>221</v>
      </c>
      <c r="C34" s="30">
        <v>6197243</v>
      </c>
      <c r="D34" s="30"/>
      <c r="E34" s="30">
        <v>81755</v>
      </c>
      <c r="F34" s="30"/>
      <c r="G34" s="34">
        <v>6278998</v>
      </c>
      <c r="Q34" s="64">
        <v>2012</v>
      </c>
      <c r="R34" s="13">
        <v>1909561</v>
      </c>
      <c r="S34" s="13">
        <v>1885649</v>
      </c>
      <c r="T34" s="13">
        <v>2076082</v>
      </c>
      <c r="U34" s="13">
        <v>2435381</v>
      </c>
      <c r="V34" s="13">
        <v>2635566</v>
      </c>
      <c r="W34" s="13">
        <v>2550142</v>
      </c>
      <c r="X34" s="13">
        <v>2516110</v>
      </c>
      <c r="Y34" s="13">
        <v>2674531</v>
      </c>
      <c r="Z34" s="13">
        <v>2491993</v>
      </c>
      <c r="AA34" s="13">
        <v>2739224</v>
      </c>
      <c r="AB34" s="13">
        <v>2618076</v>
      </c>
      <c r="AC34" s="13">
        <v>2705905</v>
      </c>
    </row>
    <row r="35" spans="2:29" x14ac:dyDescent="0.2">
      <c r="B35" s="66" t="s">
        <v>222</v>
      </c>
      <c r="C35" s="30">
        <v>6036546</v>
      </c>
      <c r="D35" s="30"/>
      <c r="E35" s="30">
        <v>76896</v>
      </c>
      <c r="F35" s="30"/>
      <c r="G35" s="34">
        <v>6113442</v>
      </c>
      <c r="Q35" s="64">
        <v>2013</v>
      </c>
      <c r="R35" s="13">
        <v>3160697</v>
      </c>
      <c r="S35" s="13">
        <v>3105297</v>
      </c>
      <c r="T35" s="13">
        <v>3528693</v>
      </c>
      <c r="U35" s="13">
        <v>3474361</v>
      </c>
      <c r="V35" s="13">
        <v>3603114</v>
      </c>
      <c r="W35" s="13">
        <v>3462676</v>
      </c>
      <c r="X35" s="13">
        <v>3456442</v>
      </c>
      <c r="Y35" s="13">
        <v>3668344</v>
      </c>
      <c r="Z35" s="13">
        <v>3481770</v>
      </c>
      <c r="AA35" s="13">
        <v>3744109</v>
      </c>
      <c r="AB35" s="13">
        <v>3578580</v>
      </c>
      <c r="AC35" s="13">
        <v>3598051</v>
      </c>
    </row>
    <row r="36" spans="2:29" x14ac:dyDescent="0.2">
      <c r="B36" s="66" t="s">
        <v>223</v>
      </c>
      <c r="C36" s="30">
        <v>7788475</v>
      </c>
      <c r="D36" s="30"/>
      <c r="E36" s="30">
        <v>94275</v>
      </c>
      <c r="F36" s="30"/>
      <c r="G36" s="34">
        <v>7882750</v>
      </c>
      <c r="P36" t="s">
        <v>306</v>
      </c>
      <c r="Q36" s="64">
        <v>2014</v>
      </c>
      <c r="R36" s="13">
        <v>3527345</v>
      </c>
      <c r="S36" s="13">
        <v>3416897</v>
      </c>
      <c r="T36" s="13">
        <v>3936466</v>
      </c>
      <c r="U36" s="13">
        <v>3999152</v>
      </c>
      <c r="V36" s="13">
        <v>4420826</v>
      </c>
      <c r="W36" s="13">
        <v>4675130</v>
      </c>
      <c r="X36" s="13">
        <v>4830976</v>
      </c>
      <c r="Y36" s="13">
        <v>4981070</v>
      </c>
      <c r="Z36" s="13">
        <v>4878403</v>
      </c>
      <c r="AA36" s="13">
        <v>5352872</v>
      </c>
      <c r="AB36" s="13">
        <v>4902592</v>
      </c>
      <c r="AC36" s="13">
        <v>5130850</v>
      </c>
    </row>
    <row r="37" spans="2:29" x14ac:dyDescent="0.2">
      <c r="B37" s="66" t="s">
        <v>224</v>
      </c>
      <c r="C37" s="30">
        <v>7493618</v>
      </c>
      <c r="D37" s="30"/>
      <c r="E37" s="30">
        <v>89100</v>
      </c>
      <c r="F37" s="30"/>
      <c r="G37" s="34">
        <v>7582718</v>
      </c>
      <c r="Q37" s="64">
        <v>2015</v>
      </c>
      <c r="R37" s="13">
        <v>4878731</v>
      </c>
      <c r="S37" s="13">
        <v>4687836</v>
      </c>
      <c r="T37" s="13">
        <v>5493869</v>
      </c>
      <c r="U37" s="13">
        <v>5635554</v>
      </c>
      <c r="V37" s="13">
        <v>5613435</v>
      </c>
      <c r="W37" s="13">
        <v>5668404</v>
      </c>
      <c r="X37" s="13">
        <v>5807432</v>
      </c>
      <c r="Y37" s="13">
        <v>5780847</v>
      </c>
      <c r="Z37" s="13">
        <v>5689007</v>
      </c>
      <c r="AA37" s="13">
        <v>5951356</v>
      </c>
      <c r="AB37" s="13">
        <v>5618174</v>
      </c>
      <c r="AC37" s="13">
        <v>5906441</v>
      </c>
    </row>
    <row r="38" spans="2:29" x14ac:dyDescent="0.2">
      <c r="B38" s="66" t="s">
        <v>225</v>
      </c>
      <c r="C38" s="30">
        <v>7899530</v>
      </c>
      <c r="D38" s="30"/>
      <c r="E38" s="30">
        <v>94116</v>
      </c>
      <c r="F38" s="30"/>
      <c r="G38" s="34">
        <v>7993646</v>
      </c>
      <c r="Q38" s="64">
        <v>2016</v>
      </c>
      <c r="R38" s="13">
        <v>5694709</v>
      </c>
      <c r="S38" s="13">
        <v>5786605</v>
      </c>
      <c r="T38" s="13">
        <v>6348193</v>
      </c>
      <c r="U38" s="13">
        <v>6194675</v>
      </c>
      <c r="V38" s="13">
        <v>6318249</v>
      </c>
      <c r="W38" s="13">
        <v>6312246</v>
      </c>
      <c r="X38" s="13">
        <v>6227708</v>
      </c>
      <c r="Y38" s="13">
        <v>6410390</v>
      </c>
      <c r="Z38" s="13">
        <v>6341481</v>
      </c>
      <c r="AA38" s="13">
        <v>6619210</v>
      </c>
      <c r="AB38" s="13">
        <v>6282849</v>
      </c>
      <c r="AC38" s="13">
        <v>6345565</v>
      </c>
    </row>
    <row r="39" spans="2:29" x14ac:dyDescent="0.2">
      <c r="B39" s="66" t="s">
        <v>226</v>
      </c>
      <c r="C39" s="30">
        <v>7671089</v>
      </c>
      <c r="D39" s="30"/>
      <c r="E39" s="30">
        <v>89710</v>
      </c>
      <c r="F39" s="30"/>
      <c r="G39" s="34">
        <v>7760799</v>
      </c>
      <c r="Q39" s="64">
        <v>2017</v>
      </c>
      <c r="R39" s="13">
        <v>6197243</v>
      </c>
      <c r="S39" s="13">
        <v>6036546</v>
      </c>
      <c r="T39" s="13">
        <v>7788475</v>
      </c>
      <c r="U39" s="13">
        <v>7493618</v>
      </c>
      <c r="V39" s="13">
        <v>7899530</v>
      </c>
      <c r="W39" s="13">
        <v>7671089</v>
      </c>
      <c r="X39" s="13">
        <v>7402464</v>
      </c>
      <c r="Y39" s="13">
        <v>7539159</v>
      </c>
      <c r="Z39" s="13">
        <v>7472582</v>
      </c>
      <c r="AA39" s="13">
        <v>8045593</v>
      </c>
      <c r="AB39" s="13">
        <v>7331037</v>
      </c>
      <c r="AC39" s="13">
        <v>7418360</v>
      </c>
    </row>
    <row r="40" spans="2:29" x14ac:dyDescent="0.2">
      <c r="B40" s="66" t="s">
        <v>227</v>
      </c>
      <c r="C40" s="30">
        <v>7402464</v>
      </c>
      <c r="D40" s="30"/>
      <c r="E40" s="30">
        <v>80726</v>
      </c>
      <c r="F40" s="30"/>
      <c r="G40" s="34">
        <v>7483190</v>
      </c>
      <c r="Q40" s="64">
        <v>2018</v>
      </c>
      <c r="R40" s="13">
        <v>7118382</v>
      </c>
      <c r="S40" s="13">
        <v>6976632</v>
      </c>
      <c r="T40" s="13">
        <v>8278054</v>
      </c>
      <c r="U40" s="13">
        <v>8007825</v>
      </c>
      <c r="V40" s="13">
        <v>8401230</v>
      </c>
      <c r="W40" s="13">
        <v>8035679</v>
      </c>
      <c r="X40" s="13">
        <v>7888246</v>
      </c>
      <c r="Y40" s="13">
        <v>8355574</v>
      </c>
      <c r="Z40" s="13">
        <v>7624124</v>
      </c>
      <c r="AA40" s="13">
        <v>8390360</v>
      </c>
      <c r="AB40" s="13">
        <v>8052980</v>
      </c>
      <c r="AC40" s="13">
        <f>C57</f>
        <v>7802444</v>
      </c>
    </row>
    <row r="41" spans="2:29" x14ac:dyDescent="0.2">
      <c r="B41" s="67" t="s">
        <v>229</v>
      </c>
      <c r="C41" s="30">
        <v>7539159</v>
      </c>
      <c r="D41" s="30"/>
      <c r="E41" s="30">
        <v>91623</v>
      </c>
      <c r="F41" s="30"/>
      <c r="G41" s="34">
        <v>7630782</v>
      </c>
      <c r="Q41" s="64">
        <v>2019</v>
      </c>
      <c r="R41" s="13">
        <f>C58</f>
        <v>7913822</v>
      </c>
      <c r="S41" s="13">
        <f>C59</f>
        <v>7484527</v>
      </c>
      <c r="T41" s="13">
        <f>C60</f>
        <v>8601637</v>
      </c>
      <c r="U41" s="13">
        <f>C61</f>
        <v>8460079</v>
      </c>
      <c r="V41" s="13">
        <f>C62</f>
        <v>8733703</v>
      </c>
      <c r="W41" s="13">
        <f>C63</f>
        <v>8246186</v>
      </c>
      <c r="X41" s="13">
        <f>C64</f>
        <v>8435032</v>
      </c>
      <c r="Y41" s="13">
        <f>C65</f>
        <v>9881791</v>
      </c>
      <c r="Z41" s="13">
        <f>C66</f>
        <v>9251286</v>
      </c>
      <c r="AA41" s="34">
        <f>C67</f>
        <v>9887030</v>
      </c>
      <c r="AB41" s="34">
        <f>C68</f>
        <v>9220028</v>
      </c>
      <c r="AC41" s="34">
        <f>C69</f>
        <v>9126134</v>
      </c>
    </row>
    <row r="42" spans="2:29" x14ac:dyDescent="0.2">
      <c r="B42" s="66" t="s">
        <v>230</v>
      </c>
      <c r="C42" s="30">
        <v>7472582</v>
      </c>
      <c r="D42" s="30"/>
      <c r="E42" s="30">
        <v>81888</v>
      </c>
      <c r="F42" s="30"/>
      <c r="G42" s="34">
        <v>7554470</v>
      </c>
      <c r="Q42" s="64">
        <v>2020</v>
      </c>
      <c r="R42" s="34">
        <f>C70</f>
        <v>9513809</v>
      </c>
      <c r="S42" s="34">
        <f>C71</f>
        <v>9550152</v>
      </c>
      <c r="T42" s="34">
        <f>C72</f>
        <v>7762017</v>
      </c>
      <c r="U42" s="34">
        <f>C73</f>
        <v>4807224</v>
      </c>
      <c r="V42" s="34">
        <f>C74</f>
        <v>6546610</v>
      </c>
      <c r="W42" s="13">
        <f>C75</f>
        <v>7526507</v>
      </c>
      <c r="X42" s="13">
        <f>C76</f>
        <v>7697273</v>
      </c>
      <c r="Y42" s="34">
        <f>C77</f>
        <v>8168115</v>
      </c>
      <c r="Z42" s="13">
        <f>C78</f>
        <v>8082370</v>
      </c>
      <c r="AA42" s="34">
        <f>C79</f>
        <v>9159352</v>
      </c>
      <c r="AB42" s="34">
        <f>C80</f>
        <v>8561090</v>
      </c>
      <c r="AC42" s="34">
        <v>9121110</v>
      </c>
    </row>
    <row r="43" spans="2:29" x14ac:dyDescent="0.2">
      <c r="B43" s="66" t="s">
        <v>231</v>
      </c>
      <c r="C43" s="30">
        <v>8045593</v>
      </c>
      <c r="D43" s="30"/>
      <c r="E43" s="30">
        <v>364378</v>
      </c>
      <c r="F43" s="30"/>
      <c r="G43" s="34">
        <v>8409971</v>
      </c>
      <c r="Q43" s="64">
        <v>2021</v>
      </c>
      <c r="R43" s="34">
        <f>C82</f>
        <v>9276243</v>
      </c>
      <c r="S43" s="34">
        <f>C83</f>
        <v>7118501</v>
      </c>
      <c r="T43" s="34">
        <f>C84</f>
        <v>12498274</v>
      </c>
      <c r="U43" s="34">
        <f>C85</f>
        <v>12660422</v>
      </c>
      <c r="V43" s="34">
        <f>C86</f>
        <v>13179634</v>
      </c>
      <c r="W43" s="34">
        <f>C87</f>
        <v>13772599</v>
      </c>
      <c r="X43" s="34">
        <f>C88</f>
        <v>14102025</v>
      </c>
      <c r="Y43" s="34">
        <f>C89</f>
        <v>13910345</v>
      </c>
      <c r="Z43" s="34">
        <f>C90</f>
        <v>14058822</v>
      </c>
      <c r="AA43" s="34">
        <f>C91</f>
        <v>15272109</v>
      </c>
      <c r="AB43" s="165">
        <f>C92</f>
        <v>14529126</v>
      </c>
      <c r="AC43" s="108">
        <f>C93</f>
        <v>14705685</v>
      </c>
    </row>
    <row r="44" spans="2:29" x14ac:dyDescent="0.2">
      <c r="B44" s="66" t="s">
        <v>232</v>
      </c>
      <c r="C44" s="30">
        <v>7331037</v>
      </c>
      <c r="D44" s="30"/>
      <c r="E44" s="30">
        <v>729290</v>
      </c>
      <c r="F44" s="30"/>
      <c r="G44" s="34">
        <v>8060327</v>
      </c>
      <c r="Q44" s="64">
        <v>2022</v>
      </c>
      <c r="R44" s="13">
        <f>C94</f>
        <v>12616192</v>
      </c>
      <c r="S44" s="108">
        <f>C95</f>
        <v>12476069</v>
      </c>
      <c r="T44" s="108">
        <f>C96</f>
        <v>15946398</v>
      </c>
      <c r="U44" s="108">
        <f>C97</f>
        <v>15912727</v>
      </c>
      <c r="V44" s="108">
        <f>C98</f>
        <v>16223657</v>
      </c>
      <c r="W44" s="108">
        <f>C99</f>
        <v>15369429</v>
      </c>
      <c r="X44" s="108">
        <f>C100</f>
        <v>15014349</v>
      </c>
      <c r="Y44" s="108">
        <f>C101</f>
        <v>15945589</v>
      </c>
      <c r="Z44" s="108">
        <f>C102</f>
        <v>16054531</v>
      </c>
      <c r="AA44" s="108">
        <f>C103</f>
        <v>16917418</v>
      </c>
      <c r="AB44" s="108">
        <f>C104</f>
        <v>16033289</v>
      </c>
    </row>
    <row r="45" spans="2:29" x14ac:dyDescent="0.2">
      <c r="B45" s="66" t="s">
        <v>233</v>
      </c>
      <c r="C45" s="30">
        <v>7418360</v>
      </c>
      <c r="D45" s="30"/>
      <c r="E45" s="30">
        <v>713797</v>
      </c>
      <c r="F45" s="30"/>
      <c r="G45" s="34">
        <v>8132157</v>
      </c>
    </row>
    <row r="46" spans="2:29" x14ac:dyDescent="0.2">
      <c r="B46" s="66" t="s">
        <v>234</v>
      </c>
      <c r="C46" s="30">
        <v>7118382</v>
      </c>
      <c r="D46" s="30"/>
      <c r="E46" s="30">
        <v>715426</v>
      </c>
      <c r="F46" s="30"/>
      <c r="G46" s="34">
        <v>7833808</v>
      </c>
    </row>
    <row r="47" spans="2:29" x14ac:dyDescent="0.2">
      <c r="B47" s="66" t="s">
        <v>235</v>
      </c>
      <c r="C47" s="30">
        <v>6976632</v>
      </c>
      <c r="D47" s="30"/>
      <c r="E47" s="30">
        <v>766051</v>
      </c>
      <c r="F47" s="30"/>
      <c r="G47" s="34">
        <v>7742683</v>
      </c>
    </row>
    <row r="48" spans="2:29" x14ac:dyDescent="0.2">
      <c r="B48" s="66" t="s">
        <v>236</v>
      </c>
      <c r="C48" s="30">
        <v>8278054</v>
      </c>
      <c r="D48" s="30"/>
      <c r="E48" s="30">
        <v>923978</v>
      </c>
      <c r="F48" s="30"/>
      <c r="G48" s="34">
        <v>9202032</v>
      </c>
    </row>
    <row r="49" spans="2:7" x14ac:dyDescent="0.2">
      <c r="B49" s="66" t="s">
        <v>237</v>
      </c>
      <c r="C49" s="30">
        <v>8007825</v>
      </c>
      <c r="D49" s="30"/>
      <c r="E49" s="30">
        <v>923418</v>
      </c>
      <c r="F49" s="30"/>
      <c r="G49" s="34">
        <v>8931243</v>
      </c>
    </row>
    <row r="50" spans="2:7" x14ac:dyDescent="0.2">
      <c r="B50" s="66" t="s">
        <v>238</v>
      </c>
      <c r="C50" s="30">
        <v>8401230</v>
      </c>
      <c r="D50" s="30"/>
      <c r="E50" s="30">
        <v>1009580</v>
      </c>
      <c r="F50" s="30"/>
      <c r="G50" s="34">
        <v>9410810</v>
      </c>
    </row>
    <row r="51" spans="2:7" x14ac:dyDescent="0.2">
      <c r="B51" s="66" t="s">
        <v>239</v>
      </c>
      <c r="C51" s="30">
        <v>8035679</v>
      </c>
      <c r="D51" s="30"/>
      <c r="E51" s="30">
        <v>949007</v>
      </c>
      <c r="F51" s="30"/>
      <c r="G51" s="34">
        <v>8984686</v>
      </c>
    </row>
    <row r="52" spans="2:7" x14ac:dyDescent="0.2">
      <c r="B52" s="66" t="s">
        <v>240</v>
      </c>
      <c r="C52" s="30">
        <v>7888246</v>
      </c>
      <c r="D52" s="30"/>
      <c r="E52" s="30">
        <v>893560</v>
      </c>
      <c r="F52" s="30"/>
      <c r="G52" s="34">
        <v>8781806</v>
      </c>
    </row>
    <row r="53" spans="2:7" x14ac:dyDescent="0.2">
      <c r="B53" s="66" t="s">
        <v>241</v>
      </c>
      <c r="C53" s="30">
        <v>8355574</v>
      </c>
      <c r="D53" s="30"/>
      <c r="E53" s="30">
        <v>1057702</v>
      </c>
      <c r="F53" s="30"/>
      <c r="G53" s="34">
        <v>9413276</v>
      </c>
    </row>
    <row r="54" spans="2:7" x14ac:dyDescent="0.2">
      <c r="B54" s="66" t="s">
        <v>242</v>
      </c>
      <c r="C54" s="30">
        <v>7624124</v>
      </c>
      <c r="D54" s="30"/>
      <c r="E54" s="30">
        <v>941688</v>
      </c>
      <c r="F54" s="30"/>
      <c r="G54" s="34">
        <v>8565812</v>
      </c>
    </row>
    <row r="55" spans="2:7" x14ac:dyDescent="0.2">
      <c r="B55" s="66" t="s">
        <v>243</v>
      </c>
      <c r="C55" s="30">
        <v>8390360</v>
      </c>
      <c r="D55" s="30"/>
      <c r="E55" s="30">
        <v>1102085</v>
      </c>
      <c r="F55" s="30"/>
      <c r="G55" s="34">
        <v>9492445</v>
      </c>
    </row>
    <row r="56" spans="2:7" x14ac:dyDescent="0.2">
      <c r="B56" s="66" t="s">
        <v>244</v>
      </c>
      <c r="C56" s="30">
        <v>8052980</v>
      </c>
      <c r="D56" s="30"/>
      <c r="E56" s="30">
        <v>1043939</v>
      </c>
      <c r="F56" s="30"/>
      <c r="G56" s="34">
        <v>9096919</v>
      </c>
    </row>
    <row r="57" spans="2:7" x14ac:dyDescent="0.2">
      <c r="B57" s="66" t="s">
        <v>245</v>
      </c>
      <c r="C57" s="30">
        <v>7802444</v>
      </c>
      <c r="D57" s="30"/>
      <c r="E57" s="30">
        <v>988511</v>
      </c>
      <c r="F57" s="30"/>
      <c r="G57" s="34">
        <v>8790955</v>
      </c>
    </row>
    <row r="58" spans="2:7" x14ac:dyDescent="0.2">
      <c r="B58" s="66" t="s">
        <v>307</v>
      </c>
      <c r="C58" s="30">
        <v>7913822</v>
      </c>
      <c r="D58" s="30"/>
      <c r="E58" s="30">
        <v>1045912</v>
      </c>
      <c r="F58" s="30"/>
      <c r="G58" s="34">
        <v>8959734</v>
      </c>
    </row>
    <row r="59" spans="2:7" x14ac:dyDescent="0.2">
      <c r="B59" s="66" t="s">
        <v>247</v>
      </c>
      <c r="C59" s="30">
        <v>7484527</v>
      </c>
      <c r="D59" s="30"/>
      <c r="E59" s="30">
        <v>1007440</v>
      </c>
      <c r="F59" s="30"/>
      <c r="G59" s="34">
        <v>8491967</v>
      </c>
    </row>
    <row r="60" spans="2:7" x14ac:dyDescent="0.2">
      <c r="B60" s="66" t="s">
        <v>248</v>
      </c>
      <c r="C60" s="30">
        <v>8601637</v>
      </c>
      <c r="D60" s="30"/>
      <c r="E60" s="30">
        <v>1113830</v>
      </c>
      <c r="F60" s="30"/>
      <c r="G60" s="34">
        <v>9715467</v>
      </c>
    </row>
    <row r="61" spans="2:7" x14ac:dyDescent="0.2">
      <c r="B61" s="66" t="s">
        <v>249</v>
      </c>
      <c r="C61" s="30">
        <v>8460079</v>
      </c>
      <c r="D61" s="30"/>
      <c r="E61" s="30">
        <v>1141907</v>
      </c>
      <c r="F61" s="30"/>
      <c r="G61" s="34">
        <v>9601986</v>
      </c>
    </row>
    <row r="62" spans="2:7" x14ac:dyDescent="0.2">
      <c r="B62" s="66" t="s">
        <v>250</v>
      </c>
      <c r="C62" s="30">
        <v>8733703</v>
      </c>
      <c r="D62" s="30"/>
      <c r="E62" s="30">
        <v>1141176</v>
      </c>
      <c r="F62" s="30"/>
      <c r="G62" s="34">
        <v>9874879</v>
      </c>
    </row>
    <row r="63" spans="2:7" x14ac:dyDescent="0.2">
      <c r="B63" s="66" t="s">
        <v>251</v>
      </c>
      <c r="C63" s="30">
        <v>8246186</v>
      </c>
      <c r="D63" s="30"/>
      <c r="E63" s="30">
        <v>1067417</v>
      </c>
      <c r="F63" s="30">
        <v>263195</v>
      </c>
      <c r="G63" s="34">
        <v>9576798</v>
      </c>
    </row>
    <row r="64" spans="2:7" x14ac:dyDescent="0.2">
      <c r="B64" s="66" t="s">
        <v>252</v>
      </c>
      <c r="C64" s="30">
        <v>8435032</v>
      </c>
      <c r="D64" s="30"/>
      <c r="E64" s="30">
        <v>1064876</v>
      </c>
      <c r="F64" s="30">
        <v>289139</v>
      </c>
      <c r="G64" s="34">
        <v>9789047</v>
      </c>
    </row>
    <row r="65" spans="2:7" x14ac:dyDescent="0.2">
      <c r="B65" s="66" t="s">
        <v>253</v>
      </c>
      <c r="C65" s="30">
        <v>9881791</v>
      </c>
      <c r="D65" s="30"/>
      <c r="E65" s="30">
        <v>1113629</v>
      </c>
      <c r="F65" s="30">
        <v>344599</v>
      </c>
      <c r="G65" s="34">
        <v>11340019</v>
      </c>
    </row>
    <row r="66" spans="2:7" x14ac:dyDescent="0.2">
      <c r="B66" s="66" t="s">
        <v>254</v>
      </c>
      <c r="C66" s="30">
        <v>9251286</v>
      </c>
      <c r="D66" s="30"/>
      <c r="E66" s="30">
        <v>1040040</v>
      </c>
      <c r="F66" s="30">
        <v>340329</v>
      </c>
      <c r="G66" s="34">
        <v>10631655</v>
      </c>
    </row>
    <row r="67" spans="2:7" x14ac:dyDescent="0.2">
      <c r="B67" s="66" t="s">
        <v>255</v>
      </c>
      <c r="C67" s="30">
        <v>9887030</v>
      </c>
      <c r="D67" s="30"/>
      <c r="E67" s="30">
        <v>1160994</v>
      </c>
      <c r="F67" s="30">
        <v>359623</v>
      </c>
      <c r="G67" s="34">
        <v>11407647</v>
      </c>
    </row>
    <row r="68" spans="2:7" x14ac:dyDescent="0.2">
      <c r="B68" s="66" t="s">
        <v>256</v>
      </c>
      <c r="C68" s="34">
        <v>9220028</v>
      </c>
      <c r="D68" s="34"/>
      <c r="E68" s="34">
        <v>1017407</v>
      </c>
      <c r="F68" s="34">
        <v>343977</v>
      </c>
      <c r="G68" s="34">
        <v>10581412</v>
      </c>
    </row>
    <row r="69" spans="2:7" x14ac:dyDescent="0.2">
      <c r="B69" s="66" t="s">
        <v>308</v>
      </c>
      <c r="C69" s="34">
        <v>9126134</v>
      </c>
      <c r="D69" s="34"/>
      <c r="E69" s="34">
        <v>979995</v>
      </c>
      <c r="F69" s="34">
        <v>345152</v>
      </c>
      <c r="G69" s="34">
        <f t="shared" ref="G69:G77" si="0">SUM(C69:F69)</f>
        <v>10451281</v>
      </c>
    </row>
    <row r="70" spans="2:7" x14ac:dyDescent="0.2">
      <c r="B70" s="66" t="s">
        <v>309</v>
      </c>
      <c r="C70" s="34">
        <f>[5]Monthly!CI35</f>
        <v>9513809</v>
      </c>
      <c r="E70" s="34">
        <f>[5]Monthly!BI35</f>
        <v>1007008</v>
      </c>
      <c r="F70" s="34"/>
      <c r="G70" s="34">
        <f t="shared" si="0"/>
        <v>10520817</v>
      </c>
    </row>
    <row r="71" spans="2:7" x14ac:dyDescent="0.2">
      <c r="B71" s="66" t="s">
        <v>259</v>
      </c>
      <c r="C71" s="34">
        <f>[5]Monthly!FV33</f>
        <v>9550152</v>
      </c>
      <c r="E71" s="34">
        <f>[5]Monthly!EV33</f>
        <v>1024976</v>
      </c>
      <c r="G71" s="34">
        <f t="shared" si="0"/>
        <v>10575128</v>
      </c>
    </row>
    <row r="72" spans="2:7" x14ac:dyDescent="0.2">
      <c r="B72" s="66" t="s">
        <v>260</v>
      </c>
      <c r="C72" s="30">
        <f>[5]Monthly!JI35</f>
        <v>7762017</v>
      </c>
      <c r="E72" s="34">
        <f>[5]Monthly!II35</f>
        <v>605037</v>
      </c>
      <c r="G72" s="34">
        <f t="shared" si="0"/>
        <v>8367054</v>
      </c>
    </row>
    <row r="73" spans="2:7" x14ac:dyDescent="0.2">
      <c r="B73" s="66" t="s">
        <v>261</v>
      </c>
      <c r="C73" s="30">
        <f>[5]Monthly!MV34</f>
        <v>4807224</v>
      </c>
      <c r="E73" s="34">
        <f>[5]Monthly!LV34</f>
        <v>106493</v>
      </c>
      <c r="G73" s="34">
        <f t="shared" si="0"/>
        <v>4913717</v>
      </c>
    </row>
    <row r="74" spans="2:7" x14ac:dyDescent="0.2">
      <c r="B74" s="66" t="s">
        <v>262</v>
      </c>
      <c r="C74" s="30">
        <f>[5]Monthly!QI35</f>
        <v>6546610</v>
      </c>
      <c r="E74" s="34">
        <f>[5]Monthly!PI35</f>
        <v>213816</v>
      </c>
      <c r="G74" s="34">
        <f t="shared" si="0"/>
        <v>6760426</v>
      </c>
    </row>
    <row r="75" spans="2:7" x14ac:dyDescent="0.2">
      <c r="B75" s="66" t="s">
        <v>263</v>
      </c>
      <c r="C75" s="30">
        <f>[5]Monthly!TV34</f>
        <v>7526507</v>
      </c>
      <c r="E75" s="34">
        <f>[5]Monthly!SV34</f>
        <v>330643</v>
      </c>
      <c r="G75" s="34">
        <f t="shared" si="0"/>
        <v>7857150</v>
      </c>
    </row>
    <row r="76" spans="2:7" x14ac:dyDescent="0.2">
      <c r="B76" s="66" t="s">
        <v>264</v>
      </c>
      <c r="C76" s="30">
        <f>[5]Monthly!XI35</f>
        <v>7697273</v>
      </c>
      <c r="E76" s="34">
        <f>[5]Monthly!WI35</f>
        <v>317317</v>
      </c>
      <c r="G76" s="34">
        <f t="shared" si="0"/>
        <v>8014590</v>
      </c>
    </row>
    <row r="77" spans="2:7" x14ac:dyDescent="0.2">
      <c r="B77" s="66" t="s">
        <v>266</v>
      </c>
      <c r="C77" s="30">
        <f>[5]Monthly!AAV35</f>
        <v>8168115</v>
      </c>
      <c r="E77" s="34">
        <f>[5]Monthly!ZV35</f>
        <v>365600</v>
      </c>
      <c r="G77" s="34">
        <f t="shared" si="0"/>
        <v>8533715</v>
      </c>
    </row>
    <row r="78" spans="2:7" x14ac:dyDescent="0.2">
      <c r="B78" s="66" t="s">
        <v>267</v>
      </c>
      <c r="C78" s="30">
        <f>[5]Monthly!AEI34</f>
        <v>8082370</v>
      </c>
      <c r="D78" s="30"/>
      <c r="E78" s="30">
        <f>[5]Monthly!ADI34</f>
        <v>414304</v>
      </c>
      <c r="F78" s="30"/>
      <c r="G78" s="34">
        <f t="shared" ref="G78:G84" si="1">C78+E78</f>
        <v>8496674</v>
      </c>
    </row>
    <row r="79" spans="2:7" x14ac:dyDescent="0.2">
      <c r="B79" s="66" t="s">
        <v>269</v>
      </c>
      <c r="C79" s="30">
        <f>[5]Monthly!AHV35</f>
        <v>9159352</v>
      </c>
      <c r="E79" s="30">
        <f>[5]Monthly!AGV35</f>
        <v>521354</v>
      </c>
      <c r="G79" s="34">
        <f t="shared" si="1"/>
        <v>9680706</v>
      </c>
    </row>
    <row r="80" spans="2:7" x14ac:dyDescent="0.2">
      <c r="B80" s="66" t="s">
        <v>270</v>
      </c>
      <c r="C80" s="30">
        <f>[5]Monthly!ALI34</f>
        <v>8561090</v>
      </c>
      <c r="E80" s="30">
        <f>[5]Monthly!AKI34</f>
        <v>470967</v>
      </c>
      <c r="G80" s="34">
        <f t="shared" si="1"/>
        <v>9032057</v>
      </c>
    </row>
    <row r="81" spans="2:14" x14ac:dyDescent="0.2">
      <c r="B81" s="66" t="s">
        <v>271</v>
      </c>
      <c r="C81" s="30">
        <v>9121110</v>
      </c>
      <c r="E81" s="30">
        <v>519188</v>
      </c>
      <c r="G81" s="34">
        <f t="shared" si="1"/>
        <v>9640298</v>
      </c>
    </row>
    <row r="82" spans="2:14" x14ac:dyDescent="0.2">
      <c r="B82" s="66" t="s">
        <v>506</v>
      </c>
      <c r="C82" s="30">
        <f>[6]monthly!CI35</f>
        <v>9276243</v>
      </c>
      <c r="D82" s="30"/>
      <c r="E82" s="30">
        <f>[6]monthly!BI35</f>
        <v>473039</v>
      </c>
      <c r="G82" s="34">
        <f t="shared" si="1"/>
        <v>9749282</v>
      </c>
    </row>
    <row r="83" spans="2:14" x14ac:dyDescent="0.2">
      <c r="B83" s="66" t="s">
        <v>507</v>
      </c>
      <c r="C83" s="30">
        <f>[6]monthly!FV32</f>
        <v>7118501</v>
      </c>
      <c r="D83" s="30"/>
      <c r="E83" s="30">
        <f>[6]monthly!EV32</f>
        <v>374611</v>
      </c>
      <c r="G83" s="34">
        <f t="shared" si="1"/>
        <v>7493112</v>
      </c>
    </row>
    <row r="84" spans="2:14" x14ac:dyDescent="0.2">
      <c r="B84" s="66" t="s">
        <v>508</v>
      </c>
      <c r="C84" s="30">
        <f>[6]monthly!JI35</f>
        <v>12498274</v>
      </c>
      <c r="E84" s="30">
        <f>[6]monthly!II35</f>
        <v>763173</v>
      </c>
      <c r="G84" s="34">
        <f t="shared" si="1"/>
        <v>13261447</v>
      </c>
      <c r="L84" s="34"/>
      <c r="M84" s="57"/>
      <c r="N84" s="57"/>
    </row>
    <row r="85" spans="2:14" x14ac:dyDescent="0.2">
      <c r="B85" s="66" t="s">
        <v>509</v>
      </c>
      <c r="C85" s="30">
        <f>[6]monthly!MV34</f>
        <v>12660422</v>
      </c>
      <c r="E85" s="30">
        <f>[6]monthly!LV34</f>
        <v>805480</v>
      </c>
      <c r="G85" s="34">
        <f t="shared" ref="G85:G104" si="2">C85+E85</f>
        <v>13465902</v>
      </c>
      <c r="K85" s="34"/>
      <c r="L85" s="34"/>
      <c r="M85" s="34"/>
      <c r="N85" s="34"/>
    </row>
    <row r="86" spans="2:14" x14ac:dyDescent="0.2">
      <c r="B86" s="66" t="s">
        <v>293</v>
      </c>
      <c r="C86" s="30">
        <f>[6]monthly!QI35</f>
        <v>13179634</v>
      </c>
      <c r="E86" s="30">
        <f>[6]monthly!PI35</f>
        <v>820435</v>
      </c>
      <c r="G86" s="34">
        <f t="shared" si="2"/>
        <v>14000069</v>
      </c>
    </row>
    <row r="87" spans="2:14" x14ac:dyDescent="0.2">
      <c r="B87" s="66" t="s">
        <v>510</v>
      </c>
      <c r="C87" s="30">
        <f>[6]monthly!TV34</f>
        <v>13772599</v>
      </c>
      <c r="E87" s="30">
        <f>[6]monthly!SV34</f>
        <v>894202</v>
      </c>
      <c r="G87" s="34">
        <f t="shared" si="2"/>
        <v>14666801</v>
      </c>
    </row>
    <row r="88" spans="2:14" x14ac:dyDescent="0.2">
      <c r="B88" s="66" t="s">
        <v>511</v>
      </c>
      <c r="C88" s="30">
        <f>[6]monthly!XI35</f>
        <v>14102025</v>
      </c>
      <c r="E88" s="30">
        <f>[6]monthly!WI35</f>
        <v>869498</v>
      </c>
      <c r="G88" s="34">
        <f t="shared" si="2"/>
        <v>14971523</v>
      </c>
    </row>
    <row r="89" spans="2:14" x14ac:dyDescent="0.2">
      <c r="B89" s="66" t="s">
        <v>512</v>
      </c>
      <c r="C89" s="30">
        <f>[6]monthly!AAV35</f>
        <v>13910345</v>
      </c>
      <c r="E89" s="30">
        <f>[6]monthly!ZV35</f>
        <v>845563</v>
      </c>
      <c r="G89" s="34">
        <f t="shared" si="2"/>
        <v>14755908</v>
      </c>
    </row>
    <row r="90" spans="2:14" x14ac:dyDescent="0.2">
      <c r="B90" s="66" t="s">
        <v>513</v>
      </c>
      <c r="C90" s="30">
        <f>[6]monthly!AEI34</f>
        <v>14058822</v>
      </c>
      <c r="E90" s="30">
        <f>[6]monthly!ADI34</f>
        <v>878711</v>
      </c>
      <c r="G90" s="34">
        <f t="shared" si="2"/>
        <v>14937533</v>
      </c>
    </row>
    <row r="91" spans="2:14" x14ac:dyDescent="0.2">
      <c r="B91" s="66" t="s">
        <v>514</v>
      </c>
      <c r="C91" s="30">
        <f>[6]monthly!AHV35</f>
        <v>15272109</v>
      </c>
      <c r="E91" s="30">
        <f>[6]monthly!AGV35</f>
        <v>951961</v>
      </c>
      <c r="G91" s="34">
        <f t="shared" si="2"/>
        <v>16224070</v>
      </c>
    </row>
    <row r="92" spans="2:14" x14ac:dyDescent="0.2">
      <c r="B92" s="66" t="s">
        <v>515</v>
      </c>
      <c r="C92" s="30">
        <f>[7]monthly!$ALI$34</f>
        <v>14529126</v>
      </c>
      <c r="E92" s="30">
        <f>[7]monthly!$AKI$34</f>
        <v>895035</v>
      </c>
      <c r="G92" s="165">
        <f t="shared" si="2"/>
        <v>15424161</v>
      </c>
      <c r="H92" s="46"/>
    </row>
    <row r="93" spans="2:14" x14ac:dyDescent="0.2">
      <c r="B93" s="66" t="s">
        <v>516</v>
      </c>
      <c r="C93" s="108">
        <f>[8]monthly!$AOV$35</f>
        <v>14705685</v>
      </c>
      <c r="E93" s="108">
        <f>[8]monthly!$ANV$35</f>
        <v>864490</v>
      </c>
      <c r="G93" s="165">
        <f t="shared" si="2"/>
        <v>15570175</v>
      </c>
    </row>
    <row r="94" spans="2:14" x14ac:dyDescent="0.2">
      <c r="B94" s="66" t="s">
        <v>536</v>
      </c>
      <c r="C94" s="108">
        <f>SUM(Summary!K5422:K5452)</f>
        <v>12616192</v>
      </c>
      <c r="E94" s="108">
        <f>SUM([9]Summary!$DN$5:$DN$35)</f>
        <v>665558</v>
      </c>
      <c r="G94" s="165">
        <f t="shared" si="2"/>
        <v>13281750</v>
      </c>
    </row>
    <row r="95" spans="2:14" x14ac:dyDescent="0.2">
      <c r="B95" s="66" t="s">
        <v>539</v>
      </c>
      <c r="C95" s="108">
        <f>SUM(Summary!K5453:'Summary'!K5480)</f>
        <v>12476069</v>
      </c>
      <c r="E95" s="108">
        <f>[10]Summary!$CQ$795+[10]Summary!$CS$795+[10]Summary!$CU$795+[10]Summary!$CW$795</f>
        <v>747684</v>
      </c>
      <c r="G95" s="165">
        <f t="shared" si="2"/>
        <v>13223753</v>
      </c>
    </row>
    <row r="96" spans="2:14" x14ac:dyDescent="0.2">
      <c r="B96" s="67" t="s">
        <v>542</v>
      </c>
      <c r="C96" s="108">
        <f>SUM(Summary!K5481:K5511)</f>
        <v>15946398</v>
      </c>
      <c r="E96" s="108">
        <f>SUM([11]Summary!$DN$64:$DN$94)</f>
        <v>979038</v>
      </c>
      <c r="G96" s="165">
        <f t="shared" si="2"/>
        <v>16925436</v>
      </c>
    </row>
    <row r="97" spans="2:7" x14ac:dyDescent="0.2">
      <c r="B97" s="67" t="s">
        <v>543</v>
      </c>
      <c r="C97" s="108">
        <f>SUM(Summary!K5512:K5541)</f>
        <v>15912727</v>
      </c>
      <c r="E97" s="108">
        <v>998366</v>
      </c>
      <c r="G97" s="165">
        <f t="shared" si="2"/>
        <v>16911093</v>
      </c>
    </row>
    <row r="98" spans="2:7" x14ac:dyDescent="0.2">
      <c r="B98" s="66" t="s">
        <v>546</v>
      </c>
      <c r="C98" s="108">
        <f>SUM(Summary!K5542:K5572)</f>
        <v>16223657</v>
      </c>
      <c r="E98" s="108">
        <v>967535</v>
      </c>
      <c r="G98" s="165">
        <f t="shared" si="2"/>
        <v>17191192</v>
      </c>
    </row>
    <row r="99" spans="2:7" x14ac:dyDescent="0.2">
      <c r="B99" s="67" t="s">
        <v>551</v>
      </c>
      <c r="C99" s="108">
        <f>SUM(Summary!K5573:K5602)</f>
        <v>15369429</v>
      </c>
      <c r="E99" s="108">
        <v>908368</v>
      </c>
      <c r="G99" s="165">
        <f t="shared" si="2"/>
        <v>16277797</v>
      </c>
    </row>
    <row r="100" spans="2:7" x14ac:dyDescent="0.2">
      <c r="B100" s="67" t="s">
        <v>555</v>
      </c>
      <c r="C100" s="108">
        <f>SUM(Summary!K5603:K5633)</f>
        <v>15014349</v>
      </c>
      <c r="E100" s="108">
        <v>824628</v>
      </c>
      <c r="G100" s="165">
        <f t="shared" si="2"/>
        <v>15838977</v>
      </c>
    </row>
    <row r="101" spans="2:7" x14ac:dyDescent="0.2">
      <c r="B101" s="67" t="s">
        <v>558</v>
      </c>
      <c r="C101" s="108">
        <f>SUM(Summary!K5634:'Summary'!K5664)</f>
        <v>15945589</v>
      </c>
      <c r="E101" s="108">
        <v>948422</v>
      </c>
      <c r="F101" s="165"/>
      <c r="G101" s="165">
        <f t="shared" si="2"/>
        <v>16894011</v>
      </c>
    </row>
    <row r="102" spans="2:7" x14ac:dyDescent="0.2">
      <c r="B102" s="67" t="s">
        <v>561</v>
      </c>
      <c r="C102" s="108">
        <f>SUM(Summary!K5665:K5694)</f>
        <v>16054531</v>
      </c>
      <c r="E102" s="108">
        <v>958575</v>
      </c>
      <c r="G102" s="165">
        <f t="shared" si="2"/>
        <v>17013106</v>
      </c>
    </row>
    <row r="103" spans="2:7" x14ac:dyDescent="0.2">
      <c r="B103" s="67" t="s">
        <v>564</v>
      </c>
      <c r="C103" s="108">
        <f>SUM(Summary!K5695:'Summary'!K5725)</f>
        <v>16917418</v>
      </c>
      <c r="E103" s="108">
        <v>993222</v>
      </c>
      <c r="G103" s="165">
        <f t="shared" si="2"/>
        <v>17910640</v>
      </c>
    </row>
    <row r="104" spans="2:7" x14ac:dyDescent="0.2">
      <c r="B104" s="67" t="s">
        <v>567</v>
      </c>
      <c r="C104" s="108">
        <f>SUM(Summary!K5725:K5755)</f>
        <v>16033289</v>
      </c>
      <c r="E104" s="108">
        <v>895645</v>
      </c>
      <c r="G104" s="165">
        <f t="shared" si="2"/>
        <v>16928934</v>
      </c>
    </row>
    <row r="105" spans="2:7" x14ac:dyDescent="0.2">
      <c r="B105" s="67" t="s">
        <v>570</v>
      </c>
      <c r="C105" s="108">
        <f>SUM(Summary!K5756:K5786)</f>
        <v>15721539</v>
      </c>
      <c r="E105" s="108">
        <v>865539</v>
      </c>
      <c r="G105" s="165">
        <f>C105+E105</f>
        <v>16587078</v>
      </c>
    </row>
    <row r="106" spans="2:7" x14ac:dyDescent="0.2">
      <c r="B106" s="67" t="s">
        <v>573</v>
      </c>
      <c r="C106" s="108">
        <f>SUM(Summary!K5787:K5817)</f>
        <v>14852081</v>
      </c>
      <c r="D106" s="108"/>
      <c r="E106" s="108">
        <f>217669+134711+89197+223981</f>
        <v>665558</v>
      </c>
      <c r="F106" s="108"/>
      <c r="G106" s="165">
        <f>C106+E106</f>
        <v>15517639</v>
      </c>
    </row>
    <row r="107" spans="2:7" x14ac:dyDescent="0.2">
      <c r="B107" s="67" t="s">
        <v>576</v>
      </c>
      <c r="C107" s="108">
        <f>SUM(Summary!K5818:K5845)</f>
        <v>14328202</v>
      </c>
      <c r="E107" s="108">
        <f>257561+173163+144542+295982</f>
        <v>871248</v>
      </c>
      <c r="G107" s="165">
        <f>C107+E107</f>
        <v>15199450</v>
      </c>
    </row>
    <row r="108" spans="2:7" x14ac:dyDescent="0.2">
      <c r="B108" s="67" t="s">
        <v>579</v>
      </c>
      <c r="C108" s="108">
        <f>SUM(Summary!K5846:K5876)</f>
        <v>17686877</v>
      </c>
      <c r="E108" s="108">
        <f>315510+212799+172662+365994</f>
        <v>1066965</v>
      </c>
      <c r="G108" s="165">
        <f>C108+E108</f>
        <v>18753842</v>
      </c>
    </row>
    <row r="109" spans="2:7" x14ac:dyDescent="0.2">
      <c r="B109" s="67" t="s">
        <v>582</v>
      </c>
      <c r="C109" s="108">
        <f>SUM(Summary!K5877:K5906)</f>
        <v>16649071</v>
      </c>
      <c r="G109" s="165">
        <f>C109+E109</f>
        <v>16649071</v>
      </c>
    </row>
  </sheetData>
  <sheetProtection algorithmName="SHA-512" hashValue="y58KXQqqqntPjQAkAB2jNYB147JH/yVHC17yUv4RXZ/qCznTOUzE7J0YkJrZJbg6D/5dRARwd2FSGA3kODOA1w==" saltValue="0HQb+X/fEZaAP1ywMl/btA==" spinCount="100000" sheet="1" objects="1" scenarios="1"/>
  <mergeCells count="2">
    <mergeCell ref="C3:P3"/>
    <mergeCell ref="R27:AC27"/>
  </mergeCells>
  <pageMargins left="0.7" right="0.7" top="0.75" bottom="0.75" header="0.3" footer="0.3"/>
  <pageSetup orientation="portrait" verticalDpi="2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Detailed Summary</vt:lpstr>
      <vt:lpstr>Summary</vt:lpstr>
      <vt:lpstr>183A</vt:lpstr>
      <vt:lpstr>290E</vt:lpstr>
      <vt:lpstr>71E</vt:lpstr>
      <vt:lpstr>183S</vt:lpstr>
      <vt:lpstr>45SW</vt:lpstr>
      <vt:lpstr>Weekends</vt:lpstr>
      <vt:lpstr>Total Transactions</vt:lpstr>
      <vt:lpstr>Avg weekday for system</vt:lpstr>
      <vt:lpstr>Holidays</vt:lpstr>
      <vt:lpstr>Revenues</vt:lpstr>
    </vt:vector>
  </TitlesOfParts>
  <Company>CTRMA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Chapman</dc:creator>
  <cp:lastModifiedBy>Sylvia Shelton</cp:lastModifiedBy>
  <cp:lastPrinted>2021-12-06T22:58:22Z</cp:lastPrinted>
  <dcterms:created xsi:type="dcterms:W3CDTF">2020-10-29T20:17:08Z</dcterms:created>
  <dcterms:modified xsi:type="dcterms:W3CDTF">2023-09-06T14:59:10Z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